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7795" windowHeight="10905" tabRatio="603"/>
  </bookViews>
  <sheets>
    <sheet name="2024_202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Print_Titles" localSheetId="0">'2024_2026'!$18:$20</definedName>
    <definedName name="_xlnm.Print_Area" localSheetId="0">'2024_2026'!$A$17:$CK$989</definedName>
  </definedNames>
  <calcPr calcId="145621"/>
</workbook>
</file>

<file path=xl/calcChain.xml><?xml version="1.0" encoding="utf-8"?>
<calcChain xmlns="http://schemas.openxmlformats.org/spreadsheetml/2006/main">
  <c r="AE761" i="1" l="1"/>
  <c r="AE760" i="1"/>
  <c r="AE764" i="1"/>
  <c r="K754" i="1"/>
  <c r="AE752" i="1"/>
  <c r="AE699" i="1"/>
  <c r="U671" i="1"/>
  <c r="AA328" i="1" l="1"/>
  <c r="Q328" i="1"/>
  <c r="I791" i="1" l="1"/>
  <c r="AE817" i="1" l="1"/>
  <c r="AE815" i="1"/>
  <c r="U817" i="1"/>
  <c r="U816" i="1"/>
  <c r="U815" i="1"/>
  <c r="U810" i="1"/>
  <c r="U60" i="1" s="1"/>
  <c r="U809" i="1"/>
  <c r="U808" i="1"/>
  <c r="AE810" i="1"/>
  <c r="AE809" i="1"/>
  <c r="AE808" i="1"/>
  <c r="AE691" i="1" l="1"/>
  <c r="AI796" i="1" l="1"/>
  <c r="Y796" i="1"/>
  <c r="AI784" i="1"/>
  <c r="AI783" i="1"/>
  <c r="AC783" i="1" s="1"/>
  <c r="AI782" i="1"/>
  <c r="AI781" i="1"/>
  <c r="AI779" i="1"/>
  <c r="AI778" i="1"/>
  <c r="AI777" i="1"/>
  <c r="AI776" i="1"/>
  <c r="AI775" i="1"/>
  <c r="AI774" i="1"/>
  <c r="S783" i="1"/>
  <c r="Y784" i="1"/>
  <c r="Y783" i="1"/>
  <c r="Y782" i="1"/>
  <c r="Y781" i="1"/>
  <c r="Y780" i="1"/>
  <c r="Y779" i="1"/>
  <c r="Y778" i="1"/>
  <c r="Y777" i="1"/>
  <c r="Y776" i="1"/>
  <c r="Y774" i="1"/>
  <c r="U807" i="1" l="1"/>
  <c r="AE710" i="1"/>
  <c r="AF699" i="1"/>
  <c r="AC699" i="1"/>
  <c r="AK963" i="1"/>
  <c r="AA963" i="1"/>
  <c r="U275" i="1" l="1"/>
  <c r="W265" i="1" l="1"/>
  <c r="W266" i="1"/>
  <c r="AE199" i="1" l="1"/>
  <c r="AE198" i="1"/>
  <c r="W123" i="1" l="1"/>
  <c r="W311" i="1"/>
  <c r="M552" i="1"/>
  <c r="W529" i="1"/>
  <c r="M529" i="1"/>
  <c r="F529" i="1"/>
  <c r="AK801" i="1"/>
  <c r="W669" i="1"/>
  <c r="M669" i="1"/>
  <c r="W552" i="1"/>
  <c r="S499" i="1" l="1"/>
  <c r="W459" i="1"/>
  <c r="W460" i="1"/>
  <c r="M459" i="1"/>
  <c r="AG417" i="1"/>
  <c r="AG416" i="1" s="1"/>
  <c r="X359" i="1"/>
  <c r="W360" i="1"/>
  <c r="S360" i="1" s="1"/>
  <c r="T360" i="1" s="1"/>
  <c r="S359" i="1"/>
  <c r="T359" i="1" s="1"/>
  <c r="X358" i="1"/>
  <c r="S358" i="1"/>
  <c r="T358" i="1" s="1"/>
  <c r="N360" i="1"/>
  <c r="I360" i="1"/>
  <c r="W277" i="1"/>
  <c r="S279" i="1"/>
  <c r="W357" i="1" l="1"/>
  <c r="W355" i="1" s="1"/>
  <c r="S355" i="1" s="1"/>
  <c r="X360" i="1"/>
  <c r="S357" i="1"/>
  <c r="M246" i="1"/>
  <c r="M245" i="1"/>
  <c r="W264" i="1"/>
  <c r="U709" i="1"/>
  <c r="S709" i="1" s="1"/>
  <c r="S711" i="1"/>
  <c r="S710" i="1"/>
  <c r="AB709" i="1"/>
  <c r="AB711" i="1"/>
  <c r="AB710" i="1"/>
  <c r="AA709" i="1"/>
  <c r="I709" i="1"/>
  <c r="K709" i="1"/>
  <c r="I711" i="1"/>
  <c r="I710" i="1"/>
  <c r="R709" i="1"/>
  <c r="R711" i="1"/>
  <c r="R710" i="1"/>
  <c r="Q709" i="1"/>
  <c r="S659" i="1"/>
  <c r="AA659" i="1"/>
  <c r="S668" i="1"/>
  <c r="AA667" i="1"/>
  <c r="S667" i="1"/>
  <c r="Q659" i="1"/>
  <c r="AL988" i="1"/>
  <c r="AL989" i="1"/>
  <c r="AK989" i="1"/>
  <c r="AC989" i="1" s="1"/>
  <c r="AD989" i="1" s="1"/>
  <c r="AK988" i="1"/>
  <c r="AC988" i="1" s="1"/>
  <c r="AD988" i="1" s="1"/>
  <c r="AA955" i="1"/>
  <c r="AA883" i="1"/>
  <c r="AA882" i="1"/>
  <c r="J571" i="1"/>
  <c r="J572" i="1"/>
  <c r="R572" i="1"/>
  <c r="J570" i="1"/>
  <c r="R571" i="1"/>
  <c r="Q571" i="1"/>
  <c r="AK28" i="1" l="1"/>
  <c r="Y28" i="1"/>
  <c r="Q28" i="1"/>
  <c r="H28" i="1"/>
  <c r="D989" i="1"/>
  <c r="D988" i="1"/>
  <c r="R685" i="1" l="1"/>
  <c r="R686" i="1"/>
  <c r="R687" i="1"/>
  <c r="R688" i="1"/>
  <c r="R689" i="1"/>
  <c r="J685" i="1"/>
  <c r="J686" i="1"/>
  <c r="J687" i="1"/>
  <c r="J688" i="1"/>
  <c r="J689" i="1"/>
  <c r="Q667" i="1"/>
  <c r="I783" i="1" l="1"/>
  <c r="G783" i="1"/>
  <c r="U751" i="1"/>
  <c r="K749" i="1"/>
  <c r="K751" i="1"/>
  <c r="AE771" i="1"/>
  <c r="D783" i="1" l="1"/>
  <c r="Z783" i="1"/>
  <c r="AJ783" i="1"/>
  <c r="T783" i="1"/>
  <c r="AD783" i="1"/>
  <c r="J783" i="1"/>
  <c r="P783" i="1"/>
  <c r="L766" i="1"/>
  <c r="L767" i="1"/>
  <c r="L768" i="1"/>
  <c r="L769" i="1"/>
  <c r="I766" i="1"/>
  <c r="I767" i="1"/>
  <c r="I768" i="1"/>
  <c r="I769" i="1"/>
  <c r="I770" i="1"/>
  <c r="F733" i="1" l="1"/>
  <c r="X733" i="1" s="1"/>
  <c r="F732" i="1"/>
  <c r="X732" i="1" s="1"/>
  <c r="E772" i="1"/>
  <c r="K772" i="1" s="1"/>
  <c r="E756" i="1"/>
  <c r="E761" i="1"/>
  <c r="E763" i="1"/>
  <c r="E771" i="1"/>
  <c r="E762" i="1"/>
  <c r="E760" i="1"/>
  <c r="AF760" i="1" s="1"/>
  <c r="E754" i="1"/>
  <c r="E752" i="1"/>
  <c r="L199" i="1" l="1"/>
  <c r="L198" i="1"/>
  <c r="I699" i="1" l="1"/>
  <c r="I700" i="1"/>
  <c r="I701" i="1"/>
  <c r="D699" i="1"/>
  <c r="AD699" i="1" s="1"/>
  <c r="E698" i="1"/>
  <c r="K698" i="1"/>
  <c r="J699" i="1" l="1"/>
  <c r="K37" i="1"/>
  <c r="K32" i="1"/>
  <c r="K26" i="1"/>
  <c r="K25" i="1"/>
  <c r="K810" i="1"/>
  <c r="K817" i="1" s="1"/>
  <c r="K60" i="1" s="1"/>
  <c r="K809" i="1"/>
  <c r="K24" i="1" s="1"/>
  <c r="K808" i="1"/>
  <c r="AE27" i="1" l="1"/>
  <c r="AE25" i="1"/>
  <c r="E25" i="1"/>
  <c r="AE24" i="1"/>
  <c r="F809" i="1"/>
  <c r="G809" i="1"/>
  <c r="H809" i="1"/>
  <c r="E809" i="1"/>
  <c r="E24" i="1" s="1"/>
  <c r="E810" i="1"/>
  <c r="E817" i="1" s="1"/>
  <c r="E808" i="1"/>
  <c r="F808" i="1"/>
  <c r="G808" i="1"/>
  <c r="AC807" i="1"/>
  <c r="AC668" i="1" l="1"/>
  <c r="AC667" i="1" s="1"/>
  <c r="AC666" i="1"/>
  <c r="AC665" i="1" s="1"/>
  <c r="AK328" i="1" l="1"/>
  <c r="U669" i="1" l="1"/>
  <c r="AF766" i="1"/>
  <c r="AF767" i="1"/>
  <c r="AF768" i="1"/>
  <c r="AF769" i="1"/>
  <c r="AC757" i="1"/>
  <c r="AC758" i="1"/>
  <c r="AC759" i="1"/>
  <c r="AC760" i="1"/>
  <c r="AC761" i="1"/>
  <c r="AC763" i="1"/>
  <c r="AC764" i="1"/>
  <c r="AC765" i="1"/>
  <c r="AC766" i="1"/>
  <c r="AC767" i="1"/>
  <c r="AC768" i="1"/>
  <c r="AC769" i="1"/>
  <c r="AC771" i="1"/>
  <c r="S771" i="1"/>
  <c r="L771" i="1"/>
  <c r="I771" i="1"/>
  <c r="D757" i="1"/>
  <c r="D758" i="1"/>
  <c r="D759" i="1"/>
  <c r="D772" i="1"/>
  <c r="U772" i="1" s="1"/>
  <c r="S772" i="1" s="1"/>
  <c r="L772" i="1"/>
  <c r="AE772" i="1" l="1"/>
  <c r="T772" i="1"/>
  <c r="V772" i="1"/>
  <c r="I772" i="1"/>
  <c r="J772" i="1" s="1"/>
  <c r="U763" i="1"/>
  <c r="V763" i="1" s="1"/>
  <c r="U764" i="1"/>
  <c r="V756" i="1"/>
  <c r="V758" i="1"/>
  <c r="V761" i="1"/>
  <c r="L757" i="1"/>
  <c r="L758" i="1"/>
  <c r="L761" i="1"/>
  <c r="L763" i="1"/>
  <c r="V752" i="1"/>
  <c r="V753" i="1"/>
  <c r="V754" i="1"/>
  <c r="L753" i="1"/>
  <c r="L754" i="1"/>
  <c r="L752" i="1"/>
  <c r="AF807" i="1"/>
  <c r="AC806" i="1"/>
  <c r="AC700" i="1"/>
  <c r="AC701" i="1"/>
  <c r="AF700" i="1"/>
  <c r="S700" i="1"/>
  <c r="AE120" i="1"/>
  <c r="AE119" i="1" s="1"/>
  <c r="AE118" i="1" s="1"/>
  <c r="AE99" i="1"/>
  <c r="AE98" i="1" s="1"/>
  <c r="AE95" i="1" s="1"/>
  <c r="AE96" i="1"/>
  <c r="AE89" i="1"/>
  <c r="AE88" i="1"/>
  <c r="AE85" i="1"/>
  <c r="AE83" i="1"/>
  <c r="AE82" i="1"/>
  <c r="AE81" i="1" s="1"/>
  <c r="AE79" i="1" s="1"/>
  <c r="AE77" i="1"/>
  <c r="AE74" i="1" s="1"/>
  <c r="AE73" i="1" s="1"/>
  <c r="AE75" i="1"/>
  <c r="AE70" i="1"/>
  <c r="AE69" i="1" s="1"/>
  <c r="K120" i="1"/>
  <c r="K119" i="1" s="1"/>
  <c r="K118" i="1" s="1"/>
  <c r="K99" i="1"/>
  <c r="K98" i="1" s="1"/>
  <c r="K95" i="1" s="1"/>
  <c r="K96" i="1"/>
  <c r="K89" i="1"/>
  <c r="K88" i="1"/>
  <c r="K85" i="1"/>
  <c r="K83" i="1"/>
  <c r="K82" i="1"/>
  <c r="K81" i="1"/>
  <c r="K79" i="1" s="1"/>
  <c r="K77" i="1"/>
  <c r="K75" i="1"/>
  <c r="K74" i="1" s="1"/>
  <c r="K73" i="1" s="1"/>
  <c r="K70" i="1"/>
  <c r="K69" i="1" s="1"/>
  <c r="U120" i="1"/>
  <c r="U119" i="1" s="1"/>
  <c r="U118" i="1" s="1"/>
  <c r="U99" i="1"/>
  <c r="U98" i="1" s="1"/>
  <c r="U95" i="1" s="1"/>
  <c r="U96" i="1"/>
  <c r="U89" i="1"/>
  <c r="U88" i="1"/>
  <c r="U85" i="1"/>
  <c r="U83" i="1"/>
  <c r="U82" i="1"/>
  <c r="U81" i="1" s="1"/>
  <c r="U79" i="1" s="1"/>
  <c r="U77" i="1"/>
  <c r="U75" i="1"/>
  <c r="U74" i="1" s="1"/>
  <c r="U73" i="1" s="1"/>
  <c r="U70" i="1"/>
  <c r="U69" i="1" s="1"/>
  <c r="AC275" i="1"/>
  <c r="S275" i="1"/>
  <c r="AC772" i="1" l="1"/>
  <c r="AD772" i="1" s="1"/>
  <c r="AE750" i="1"/>
  <c r="U94" i="1"/>
  <c r="AE94" i="1"/>
  <c r="K94" i="1"/>
  <c r="K68" i="1"/>
  <c r="AE68" i="1"/>
  <c r="U68" i="1"/>
  <c r="W740" i="1"/>
  <c r="AG849" i="1"/>
  <c r="AC874" i="1"/>
  <c r="AG858" i="1" l="1"/>
  <c r="AG850" i="1" s="1"/>
  <c r="W745" i="1"/>
  <c r="AC732" i="1"/>
  <c r="AG549" i="1"/>
  <c r="AG551" i="1"/>
  <c r="AG550" i="1"/>
  <c r="AG530" i="1"/>
  <c r="AG529" i="1" s="1"/>
  <c r="AG533" i="1"/>
  <c r="S498" i="1"/>
  <c r="W497" i="1"/>
  <c r="S497" i="1" s="1"/>
  <c r="AG460" i="1"/>
  <c r="AG459" i="1" s="1"/>
  <c r="AG462" i="1"/>
  <c r="W457" i="1"/>
  <c r="X414" i="1"/>
  <c r="X415" i="1"/>
  <c r="X413" i="1"/>
  <c r="S415" i="1"/>
  <c r="S414" i="1"/>
  <c r="S413" i="1"/>
  <c r="W412" i="1"/>
  <c r="S412" i="1" s="1"/>
  <c r="U411" i="1"/>
  <c r="AG552" i="1" l="1"/>
  <c r="W496" i="1"/>
  <c r="W411" i="1"/>
  <c r="S496" i="1" l="1"/>
  <c r="S411" i="1"/>
  <c r="W280" i="1" l="1"/>
  <c r="W282" i="1"/>
  <c r="W217" i="1"/>
  <c r="AG264" i="1"/>
  <c r="AK25" i="1"/>
  <c r="AA25" i="1"/>
  <c r="Q25" i="1"/>
  <c r="H25" i="1"/>
  <c r="Q37" i="1"/>
  <c r="Q26" i="1"/>
  <c r="AK817" i="1"/>
  <c r="AA817" i="1"/>
  <c r="Q817" i="1"/>
  <c r="AK37" i="1"/>
  <c r="AK26" i="1"/>
  <c r="AA37" i="1"/>
  <c r="AA28" i="1"/>
  <c r="AA26" i="1"/>
  <c r="I979" i="1" l="1"/>
  <c r="AK668" i="1"/>
  <c r="AK667" i="1" s="1"/>
  <c r="AK666" i="1"/>
  <c r="AK665" i="1" s="1"/>
  <c r="AK664" i="1"/>
  <c r="AK663" i="1"/>
  <c r="AC663" i="1" s="1"/>
  <c r="AK661" i="1"/>
  <c r="AC711" i="1"/>
  <c r="AC710" i="1"/>
  <c r="AL712" i="1"/>
  <c r="AL713" i="1"/>
  <c r="AL714" i="1"/>
  <c r="AL715" i="1"/>
  <c r="AL716" i="1"/>
  <c r="AL717" i="1"/>
  <c r="AK709" i="1"/>
  <c r="AK660" i="1" l="1"/>
  <c r="AC661" i="1"/>
  <c r="AC664" i="1"/>
  <c r="AC662" i="1" s="1"/>
  <c r="AK662" i="1"/>
  <c r="AK659" i="1" s="1"/>
  <c r="AC659" i="1" s="1"/>
  <c r="AL963" i="1"/>
  <c r="AG963" i="1"/>
  <c r="AH963" i="1" s="1"/>
  <c r="AB963" i="1"/>
  <c r="Y963" i="1"/>
  <c r="AI963" i="1" s="1"/>
  <c r="AJ963" i="1" s="1"/>
  <c r="W963" i="1"/>
  <c r="X963" i="1" s="1"/>
  <c r="AA881" i="1"/>
  <c r="AA880" i="1"/>
  <c r="AA879" i="1"/>
  <c r="AA954" i="1"/>
  <c r="AA567" i="1"/>
  <c r="AA723" i="1" s="1"/>
  <c r="AA818" i="1" s="1"/>
  <c r="AB591" i="1"/>
  <c r="AA589" i="1"/>
  <c r="AA588" i="1"/>
  <c r="AA587" i="1"/>
  <c r="AI780" i="1"/>
  <c r="Y775" i="1"/>
  <c r="Z963" i="1" l="1"/>
  <c r="AC660" i="1"/>
  <c r="AA878" i="1"/>
  <c r="I413" i="1" l="1"/>
  <c r="I414" i="1"/>
  <c r="I415" i="1"/>
  <c r="N413" i="1"/>
  <c r="N414" i="1"/>
  <c r="N415" i="1"/>
  <c r="M281" i="1"/>
  <c r="N283" i="1" l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L283" i="1"/>
  <c r="K281" i="1"/>
  <c r="I804" i="1"/>
  <c r="I805" i="1"/>
  <c r="I806" i="1"/>
  <c r="I807" i="1"/>
  <c r="K27" i="1"/>
  <c r="L692" i="1" l="1"/>
  <c r="L693" i="1"/>
  <c r="K697" i="1"/>
  <c r="L700" i="1"/>
  <c r="L701" i="1"/>
  <c r="L698" i="1"/>
  <c r="D700" i="1"/>
  <c r="L672" i="1"/>
  <c r="L673" i="1"/>
  <c r="L674" i="1"/>
  <c r="L675" i="1"/>
  <c r="L676" i="1"/>
  <c r="L678" i="1"/>
  <c r="L679" i="1"/>
  <c r="L680" i="1"/>
  <c r="L681" i="1"/>
  <c r="L682" i="1"/>
  <c r="AD700" i="1" l="1"/>
  <c r="T700" i="1"/>
  <c r="J700" i="1"/>
  <c r="R591" i="1" l="1"/>
  <c r="I963" i="1" l="1"/>
  <c r="R963" i="1"/>
  <c r="F858" i="1"/>
  <c r="D874" i="1"/>
  <c r="N499" i="1"/>
  <c r="M497" i="1"/>
  <c r="N498" i="1"/>
  <c r="N281" i="1"/>
  <c r="L275" i="1"/>
  <c r="I275" i="1"/>
  <c r="AH874" i="1" l="1"/>
  <c r="AD874" i="1"/>
  <c r="M496" i="1"/>
  <c r="I987" i="1" l="1"/>
  <c r="R987" i="1"/>
  <c r="H668" i="1"/>
  <c r="H666" i="1"/>
  <c r="H665" i="1" s="1"/>
  <c r="H664" i="1"/>
  <c r="D664" i="1" s="1"/>
  <c r="H663" i="1"/>
  <c r="H662" i="1" s="1"/>
  <c r="H661" i="1"/>
  <c r="H660" i="1" s="1"/>
  <c r="H710" i="1"/>
  <c r="AL710" i="1" s="1"/>
  <c r="H711" i="1"/>
  <c r="F709" i="1"/>
  <c r="G709" i="1"/>
  <c r="Q953" i="1"/>
  <c r="Q952" i="1" s="1"/>
  <c r="H957" i="1"/>
  <c r="H953" i="1" s="1"/>
  <c r="H959" i="1" s="1"/>
  <c r="H667" i="1" l="1"/>
  <c r="R667" i="1" s="1"/>
  <c r="R668" i="1"/>
  <c r="H709" i="1"/>
  <c r="AL709" i="1" s="1"/>
  <c r="H328" i="1"/>
  <c r="AL328" i="1" s="1"/>
  <c r="AL711" i="1"/>
  <c r="AL664" i="1"/>
  <c r="AD664" i="1"/>
  <c r="Q959" i="1"/>
  <c r="H659" i="1"/>
  <c r="D659" i="1" s="1"/>
  <c r="J659" i="1" l="1"/>
  <c r="R659" i="1"/>
  <c r="AB659" i="1"/>
  <c r="T659" i="1"/>
  <c r="AL659" i="1"/>
  <c r="AD659" i="1"/>
  <c r="P963" i="1"/>
  <c r="N744" i="1"/>
  <c r="N747" i="1"/>
  <c r="N746" i="1"/>
  <c r="F742" i="1"/>
  <c r="X736" i="1"/>
  <c r="AH732" i="1"/>
  <c r="N741" i="1" l="1"/>
  <c r="X741" i="1"/>
  <c r="N742" i="1"/>
  <c r="X742" i="1"/>
  <c r="M544" i="1"/>
  <c r="W544" i="1" s="1"/>
  <c r="N546" i="1"/>
  <c r="I546" i="1"/>
  <c r="N551" i="1"/>
  <c r="N552" i="1"/>
  <c r="I551" i="1"/>
  <c r="I552" i="1"/>
  <c r="N550" i="1"/>
  <c r="N549" i="1"/>
  <c r="N548" i="1"/>
  <c r="M547" i="1"/>
  <c r="I547" i="1" s="1"/>
  <c r="I550" i="1"/>
  <c r="I549" i="1"/>
  <c r="I548" i="1"/>
  <c r="N542" i="1"/>
  <c r="I542" i="1"/>
  <c r="N541" i="1"/>
  <c r="I541" i="1"/>
  <c r="N540" i="1"/>
  <c r="I540" i="1"/>
  <c r="N529" i="1" l="1"/>
  <c r="N527" i="1"/>
  <c r="N526" i="1"/>
  <c r="N525" i="1"/>
  <c r="N533" i="1"/>
  <c r="N530" i="1"/>
  <c r="N532" i="1"/>
  <c r="I533" i="1"/>
  <c r="F441" i="1"/>
  <c r="N442" i="1"/>
  <c r="D514" i="1"/>
  <c r="F513" i="1"/>
  <c r="F512" i="1" s="1"/>
  <c r="D512" i="1" s="1"/>
  <c r="D511" i="1"/>
  <c r="D510" i="1"/>
  <c r="F509" i="1"/>
  <c r="F508" i="1" s="1"/>
  <c r="D508" i="1" s="1"/>
  <c r="D507" i="1"/>
  <c r="D506" i="1"/>
  <c r="F505" i="1"/>
  <c r="D505" i="1" s="1"/>
  <c r="D503" i="1"/>
  <c r="D502" i="1"/>
  <c r="F501" i="1"/>
  <c r="F500" i="1" s="1"/>
  <c r="D500" i="1" s="1"/>
  <c r="F417" i="1"/>
  <c r="F416" i="1"/>
  <c r="F424" i="1"/>
  <c r="F423" i="1" s="1"/>
  <c r="F516" i="1"/>
  <c r="D518" i="1"/>
  <c r="N266" i="1"/>
  <c r="N265" i="1"/>
  <c r="N246" i="1"/>
  <c r="N245" i="1"/>
  <c r="N963" i="1"/>
  <c r="E765" i="1"/>
  <c r="D771" i="1"/>
  <c r="E764" i="1"/>
  <c r="E750" i="1" s="1"/>
  <c r="E770" i="1"/>
  <c r="L770" i="1" s="1"/>
  <c r="D766" i="1"/>
  <c r="D767" i="1"/>
  <c r="D768" i="1"/>
  <c r="D769" i="1"/>
  <c r="E755" i="1"/>
  <c r="E749" i="1" s="1"/>
  <c r="L749" i="1" s="1"/>
  <c r="D275" i="1"/>
  <c r="I545" i="1" l="1"/>
  <c r="N545" i="1"/>
  <c r="J275" i="1"/>
  <c r="AF275" i="1"/>
  <c r="V275" i="1"/>
  <c r="T275" i="1"/>
  <c r="AD275" i="1"/>
  <c r="J766" i="1"/>
  <c r="AD766" i="1"/>
  <c r="J769" i="1"/>
  <c r="AD769" i="1"/>
  <c r="J768" i="1"/>
  <c r="AD768" i="1"/>
  <c r="J767" i="1"/>
  <c r="AD767" i="1"/>
  <c r="V771" i="1"/>
  <c r="T771" i="1"/>
  <c r="AD771" i="1"/>
  <c r="AF771" i="1"/>
  <c r="J771" i="1"/>
  <c r="D770" i="1"/>
  <c r="L755" i="1"/>
  <c r="D760" i="1"/>
  <c r="AD760" i="1" s="1"/>
  <c r="V760" i="1"/>
  <c r="L760" i="1"/>
  <c r="L764" i="1"/>
  <c r="V764" i="1"/>
  <c r="I532" i="1"/>
  <c r="N531" i="1"/>
  <c r="D513" i="1"/>
  <c r="D509" i="1"/>
  <c r="F504" i="1"/>
  <c r="D504" i="1" s="1"/>
  <c r="D501" i="1"/>
  <c r="AE770" i="1" l="1"/>
  <c r="J770" i="1"/>
  <c r="I531" i="1"/>
  <c r="AC770" i="1" l="1"/>
  <c r="AD770" i="1" s="1"/>
  <c r="AF770" i="1"/>
  <c r="I530" i="1"/>
  <c r="I529" i="1"/>
  <c r="AI810" i="1" l="1"/>
  <c r="AI809" i="1"/>
  <c r="AI808" i="1"/>
  <c r="Y810" i="1"/>
  <c r="Y809" i="1"/>
  <c r="Y808" i="1"/>
  <c r="AA325" i="1" l="1"/>
  <c r="Y326" i="1"/>
  <c r="Y325" i="1"/>
  <c r="U333" i="1"/>
  <c r="U332" i="1"/>
  <c r="U327" i="1" s="1"/>
  <c r="U331" i="1"/>
  <c r="U330" i="1"/>
  <c r="U325" i="1"/>
  <c r="Y324" i="1" l="1"/>
  <c r="U329" i="1"/>
  <c r="AE212" i="1"/>
  <c r="AE66" i="1" s="1"/>
  <c r="AE210" i="1"/>
  <c r="U213" i="1"/>
  <c r="U212" i="1"/>
  <c r="U66" i="1" s="1"/>
  <c r="U211" i="1"/>
  <c r="U210" i="1"/>
  <c r="V214" i="1"/>
  <c r="V215" i="1"/>
  <c r="V216" i="1"/>
  <c r="AW963" i="1" l="1"/>
  <c r="BA963" i="1"/>
  <c r="BF963" i="1"/>
  <c r="BE963" i="1" s="1"/>
  <c r="BJ963" i="1"/>
  <c r="BI963" i="1" s="1"/>
  <c r="BP963" i="1"/>
  <c r="BT963" i="1"/>
  <c r="BU963" i="1"/>
  <c r="BW963" i="1"/>
  <c r="BV963" i="1" s="1"/>
  <c r="CA963" i="1"/>
  <c r="CF963" i="1"/>
  <c r="CH963" i="1"/>
  <c r="CI963" i="1"/>
  <c r="CL963" i="1"/>
  <c r="CK963" i="1" s="1"/>
  <c r="AV970" i="1"/>
  <c r="AU970" i="1" s="1"/>
  <c r="BI970" i="1"/>
  <c r="BO970" i="1"/>
  <c r="BV970" i="1"/>
  <c r="CK970" i="1"/>
  <c r="AW975" i="1"/>
  <c r="AV975" i="1" s="1"/>
  <c r="BP975" i="1"/>
  <c r="BO975" i="1" s="1"/>
  <c r="BW975" i="1"/>
  <c r="BV975" i="1" s="1"/>
  <c r="CL975" i="1"/>
  <c r="CK975" i="1" s="1"/>
  <c r="AW976" i="1"/>
  <c r="AU976" i="1" s="1"/>
  <c r="BO976" i="1"/>
  <c r="AH852" i="1"/>
  <c r="AH853" i="1"/>
  <c r="AH854" i="1"/>
  <c r="AL333" i="1"/>
  <c r="V964" i="1"/>
  <c r="V965" i="1"/>
  <c r="V966" i="1"/>
  <c r="V968" i="1"/>
  <c r="V970" i="1"/>
  <c r="V973" i="1"/>
  <c r="V974" i="1"/>
  <c r="V976" i="1"/>
  <c r="V796" i="1"/>
  <c r="AC803" i="1"/>
  <c r="AC802" i="1"/>
  <c r="AC804" i="1"/>
  <c r="AC805" i="1"/>
  <c r="CE963" i="1" l="1"/>
  <c r="AV976" i="1"/>
  <c r="BJ975" i="1"/>
  <c r="BI975" i="1" s="1"/>
  <c r="AU975" i="1"/>
  <c r="AV963" i="1"/>
  <c r="BO963" i="1"/>
  <c r="AU963" i="1"/>
  <c r="AC753" i="1" l="1"/>
  <c r="AC754" i="1"/>
  <c r="AC755" i="1"/>
  <c r="AC756" i="1"/>
  <c r="E751" i="1"/>
  <c r="AC752" i="1"/>
  <c r="AE751" i="1"/>
  <c r="AC751" i="1" s="1"/>
  <c r="AC750" i="1"/>
  <c r="U765" i="1"/>
  <c r="U750" i="1" s="1"/>
  <c r="AC698" i="1"/>
  <c r="AC697" i="1" s="1"/>
  <c r="AC691" i="1"/>
  <c r="V751" i="1" l="1"/>
  <c r="L751" i="1"/>
  <c r="AJ796" i="1"/>
  <c r="Z796" i="1"/>
  <c r="Z780" i="1"/>
  <c r="AJ779" i="1"/>
  <c r="Z778" i="1"/>
  <c r="AJ778" i="1"/>
  <c r="AJ780" i="1"/>
  <c r="AJ781" i="1"/>
  <c r="Z779" i="1" l="1"/>
  <c r="AG855" i="1"/>
  <c r="AG848" i="1"/>
  <c r="AG810" i="1"/>
  <c r="AG809" i="1"/>
  <c r="AG808" i="1"/>
  <c r="W810" i="1"/>
  <c r="W809" i="1"/>
  <c r="W808" i="1"/>
  <c r="S277" i="1"/>
  <c r="AG851" i="1" l="1"/>
  <c r="W789" i="1"/>
  <c r="W814" i="1" s="1"/>
  <c r="W58" i="1"/>
  <c r="S278" i="1"/>
  <c r="S58" i="1" l="1"/>
  <c r="W33" i="1"/>
  <c r="S33" i="1" s="1"/>
  <c r="S814" i="1"/>
  <c r="S789" i="1"/>
  <c r="S311" i="1"/>
  <c r="S123" i="1"/>
  <c r="AI818" i="1" l="1"/>
  <c r="AI817" i="1"/>
  <c r="Y818" i="1"/>
  <c r="Y817" i="1"/>
  <c r="AG817" i="1"/>
  <c r="AG60" i="1" s="1"/>
  <c r="W817" i="1"/>
  <c r="W60" i="1" s="1"/>
  <c r="AG330" i="1"/>
  <c r="W330" i="1"/>
  <c r="M330" i="1"/>
  <c r="W723" i="1"/>
  <c r="W818" i="1" s="1"/>
  <c r="W62" i="1" s="1"/>
  <c r="W722" i="1"/>
  <c r="W816" i="1" s="1"/>
  <c r="AG723" i="1"/>
  <c r="AG818" i="1" s="1"/>
  <c r="AG62" i="1" s="1"/>
  <c r="AG722" i="1"/>
  <c r="AG816" i="1" s="1"/>
  <c r="AG61" i="1" s="1"/>
  <c r="AC774" i="1"/>
  <c r="AC775" i="1"/>
  <c r="AC776" i="1"/>
  <c r="AC777" i="1"/>
  <c r="AC778" i="1"/>
  <c r="AC779" i="1"/>
  <c r="AC780" i="1"/>
  <c r="AC781" i="1"/>
  <c r="AC782" i="1"/>
  <c r="AC784" i="1"/>
  <c r="AI791" i="1"/>
  <c r="AI790" i="1"/>
  <c r="AI815" i="1" s="1"/>
  <c r="Y791" i="1"/>
  <c r="Y790" i="1"/>
  <c r="Y815" i="1" s="1"/>
  <c r="AE791" i="1"/>
  <c r="U791" i="1"/>
  <c r="AE723" i="1"/>
  <c r="AE818" i="1" s="1"/>
  <c r="AE722" i="1"/>
  <c r="AE816" i="1" s="1"/>
  <c r="U723" i="1"/>
  <c r="U818" i="1" s="1"/>
  <c r="U722" i="1"/>
  <c r="U720" i="1"/>
  <c r="AH859" i="1"/>
  <c r="AG856" i="1"/>
  <c r="AC859" i="1"/>
  <c r="AC796" i="1"/>
  <c r="X796" i="1"/>
  <c r="AG745" i="1"/>
  <c r="W730" i="1"/>
  <c r="W729" i="1"/>
  <c r="AG740" i="1"/>
  <c r="N738" i="1"/>
  <c r="AG737" i="1"/>
  <c r="AC747" i="1"/>
  <c r="AC746" i="1"/>
  <c r="AC744" i="1"/>
  <c r="AC742" i="1"/>
  <c r="AC741" i="1"/>
  <c r="AC739" i="1"/>
  <c r="AC738" i="1"/>
  <c r="W737" i="1"/>
  <c r="AG730" i="1"/>
  <c r="AG729" i="1"/>
  <c r="AC735" i="1"/>
  <c r="AG734" i="1"/>
  <c r="W734" i="1"/>
  <c r="AG731" i="1"/>
  <c r="AC733" i="1"/>
  <c r="AC736" i="1"/>
  <c r="AC550" i="1"/>
  <c r="AC548" i="1"/>
  <c r="AC549" i="1"/>
  <c r="AC551" i="1"/>
  <c r="AC552" i="1"/>
  <c r="W547" i="1"/>
  <c r="S547" i="1" s="1"/>
  <c r="S549" i="1"/>
  <c r="S551" i="1"/>
  <c r="S552" i="1"/>
  <c r="S548" i="1"/>
  <c r="X548" i="1"/>
  <c r="X549" i="1"/>
  <c r="X551" i="1"/>
  <c r="X552" i="1"/>
  <c r="S544" i="1"/>
  <c r="S546" i="1"/>
  <c r="AG544" i="1"/>
  <c r="AG520" i="1" s="1"/>
  <c r="S525" i="1"/>
  <c r="S526" i="1"/>
  <c r="S527" i="1"/>
  <c r="S530" i="1"/>
  <c r="S531" i="1"/>
  <c r="S532" i="1"/>
  <c r="S533" i="1"/>
  <c r="S524" i="1"/>
  <c r="S529" i="1"/>
  <c r="X527" i="1"/>
  <c r="X526" i="1"/>
  <c r="X525" i="1"/>
  <c r="AG528" i="1"/>
  <c r="AG523" i="1" s="1"/>
  <c r="D526" i="1"/>
  <c r="D527" i="1"/>
  <c r="D525" i="1"/>
  <c r="S535" i="1"/>
  <c r="S541" i="1"/>
  <c r="S542" i="1"/>
  <c r="S540" i="1"/>
  <c r="AG539" i="1"/>
  <c r="AG534" i="1" s="1"/>
  <c r="AC858" i="1" l="1"/>
  <c r="AC856" i="1" s="1"/>
  <c r="AC737" i="1"/>
  <c r="W539" i="1"/>
  <c r="W534" i="1" s="1"/>
  <c r="S534" i="1" s="1"/>
  <c r="T525" i="1"/>
  <c r="T527" i="1"/>
  <c r="T526" i="1"/>
  <c r="S550" i="1"/>
  <c r="X550" i="1"/>
  <c r="W61" i="1"/>
  <c r="W528" i="1"/>
  <c r="W520" i="1"/>
  <c r="W728" i="1"/>
  <c r="AC745" i="1"/>
  <c r="AG728" i="1"/>
  <c r="AG727" i="1" s="1"/>
  <c r="AC740" i="1"/>
  <c r="AC734" i="1"/>
  <c r="AC731" i="1"/>
  <c r="AG547" i="1"/>
  <c r="AG521" i="1" s="1"/>
  <c r="W543" i="1"/>
  <c r="S543" i="1" s="1"/>
  <c r="S539" i="1" l="1"/>
  <c r="W521" i="1"/>
  <c r="W727" i="1"/>
  <c r="W726" i="1" s="1"/>
  <c r="AG332" i="1"/>
  <c r="AG519" i="1"/>
  <c r="AG543" i="1"/>
  <c r="W523" i="1"/>
  <c r="S528" i="1"/>
  <c r="AG726" i="1"/>
  <c r="AG725" i="1"/>
  <c r="AG785" i="1" s="1"/>
  <c r="S520" i="1"/>
  <c r="AC743" i="1"/>
  <c r="W725" i="1" l="1"/>
  <c r="W785" i="1"/>
  <c r="W332" i="1"/>
  <c r="W327" i="1" s="1"/>
  <c r="S327" i="1" s="1"/>
  <c r="S521" i="1"/>
  <c r="S523" i="1"/>
  <c r="W519" i="1"/>
  <c r="S519" i="1" s="1"/>
  <c r="AG327" i="1"/>
  <c r="AG790" i="1" s="1"/>
  <c r="AG721" i="1"/>
  <c r="W721" i="1" l="1"/>
  <c r="W790" i="1"/>
  <c r="AG59" i="1"/>
  <c r="AG815" i="1"/>
  <c r="S441" i="1"/>
  <c r="AG516" i="1"/>
  <c r="AG497" i="1"/>
  <c r="AG496" i="1" s="1"/>
  <c r="AG489" i="1"/>
  <c r="AG488" i="1" s="1"/>
  <c r="AG457" i="1"/>
  <c r="AG456" i="1" s="1"/>
  <c r="S461" i="1"/>
  <c r="S462" i="1"/>
  <c r="S460" i="1"/>
  <c r="AG430" i="1"/>
  <c r="AG429" i="1" s="1"/>
  <c r="AG412" i="1"/>
  <c r="AG411" i="1" s="1"/>
  <c r="AG357" i="1"/>
  <c r="AG283" i="1"/>
  <c r="AG281" i="1" s="1"/>
  <c r="AG280" i="1" s="1"/>
  <c r="AG250" i="1"/>
  <c r="AG249" i="1"/>
  <c r="AG248" i="1"/>
  <c r="AG355" i="1" l="1"/>
  <c r="AG334" i="1" s="1"/>
  <c r="AG333" i="1" s="1"/>
  <c r="W59" i="1"/>
  <c r="W815" i="1"/>
  <c r="AG331" i="1" l="1"/>
  <c r="AG329" i="1" s="1"/>
  <c r="AA790" i="1"/>
  <c r="AA815" i="1" s="1"/>
  <c r="AA785" i="1"/>
  <c r="AA722" i="1"/>
  <c r="S722" i="1" s="1"/>
  <c r="AA721" i="1"/>
  <c r="AA720" i="1"/>
  <c r="AA810" i="1"/>
  <c r="S948" i="1"/>
  <c r="T948" i="1" s="1"/>
  <c r="S949" i="1"/>
  <c r="T949" i="1" s="1"/>
  <c r="S950" i="1"/>
  <c r="T950" i="1" s="1"/>
  <c r="S951" i="1"/>
  <c r="T951" i="1" s="1"/>
  <c r="S956" i="1"/>
  <c r="S957" i="1"/>
  <c r="AB948" i="1"/>
  <c r="AB949" i="1"/>
  <c r="AB950" i="1"/>
  <c r="AB951" i="1"/>
  <c r="AA849" i="1"/>
  <c r="Y979" i="1"/>
  <c r="AI979" i="1" s="1"/>
  <c r="W979" i="1"/>
  <c r="U979" i="1"/>
  <c r="AE979" i="1" s="1"/>
  <c r="AA801" i="1"/>
  <c r="AA809" i="1" s="1"/>
  <c r="AC801" i="1"/>
  <c r="AL801" i="1"/>
  <c r="U963" i="1"/>
  <c r="S976" i="1"/>
  <c r="S975" i="1"/>
  <c r="S974" i="1"/>
  <c r="T974" i="1" s="1"/>
  <c r="S973" i="1"/>
  <c r="T973" i="1" s="1"/>
  <c r="S972" i="1"/>
  <c r="S971" i="1"/>
  <c r="S970" i="1"/>
  <c r="S969" i="1"/>
  <c r="S968" i="1"/>
  <c r="T968" i="1" s="1"/>
  <c r="S967" i="1"/>
  <c r="S966" i="1"/>
  <c r="T966" i="1" s="1"/>
  <c r="S965" i="1"/>
  <c r="T965" i="1" s="1"/>
  <c r="S964" i="1"/>
  <c r="T964" i="1" s="1"/>
  <c r="AG924" i="1"/>
  <c r="AG923" i="1"/>
  <c r="AG922" i="1"/>
  <c r="W924" i="1"/>
  <c r="W857" i="1"/>
  <c r="W855" i="1"/>
  <c r="W851" i="1" s="1"/>
  <c r="W850" i="1"/>
  <c r="W858" i="1" s="1"/>
  <c r="W849" i="1"/>
  <c r="S920" i="1"/>
  <c r="S919" i="1"/>
  <c r="S918" i="1"/>
  <c r="T918" i="1" s="1"/>
  <c r="S917" i="1"/>
  <c r="T917" i="1" s="1"/>
  <c r="S916" i="1"/>
  <c r="T916" i="1" s="1"/>
  <c r="S915" i="1"/>
  <c r="S914" i="1"/>
  <c r="S913" i="1"/>
  <c r="S912" i="1"/>
  <c r="S911" i="1"/>
  <c r="S910" i="1"/>
  <c r="T910" i="1" s="1"/>
  <c r="S909" i="1"/>
  <c r="S908" i="1"/>
  <c r="T908" i="1" s="1"/>
  <c r="S907" i="1"/>
  <c r="T907" i="1" s="1"/>
  <c r="S906" i="1"/>
  <c r="S905" i="1"/>
  <c r="S904" i="1"/>
  <c r="T904" i="1" s="1"/>
  <c r="S903" i="1"/>
  <c r="S902" i="1"/>
  <c r="S901" i="1"/>
  <c r="S900" i="1"/>
  <c r="S899" i="1"/>
  <c r="S898" i="1"/>
  <c r="S897" i="1"/>
  <c r="S896" i="1"/>
  <c r="S895" i="1"/>
  <c r="S894" i="1"/>
  <c r="S893" i="1"/>
  <c r="S892" i="1"/>
  <c r="T892" i="1" s="1"/>
  <c r="S891" i="1"/>
  <c r="T891" i="1" s="1"/>
  <c r="S890" i="1"/>
  <c r="T890" i="1" s="1"/>
  <c r="S889" i="1"/>
  <c r="T889" i="1" s="1"/>
  <c r="S888" i="1"/>
  <c r="T888" i="1" s="1"/>
  <c r="S887" i="1"/>
  <c r="T887" i="1" s="1"/>
  <c r="S886" i="1"/>
  <c r="T886" i="1" s="1"/>
  <c r="S885" i="1"/>
  <c r="T885" i="1" s="1"/>
  <c r="S884" i="1"/>
  <c r="T884" i="1" s="1"/>
  <c r="S883" i="1"/>
  <c r="S882" i="1"/>
  <c r="S881" i="1"/>
  <c r="S880" i="1"/>
  <c r="S877" i="1"/>
  <c r="T877" i="1" s="1"/>
  <c r="S876" i="1"/>
  <c r="T876" i="1" s="1"/>
  <c r="S875" i="1"/>
  <c r="T875" i="1" s="1"/>
  <c r="S874" i="1"/>
  <c r="T874" i="1" s="1"/>
  <c r="S873" i="1"/>
  <c r="S859" i="1"/>
  <c r="S854" i="1"/>
  <c r="T854" i="1" s="1"/>
  <c r="S853" i="1"/>
  <c r="T853" i="1" s="1"/>
  <c r="S852" i="1"/>
  <c r="T852" i="1" s="1"/>
  <c r="S817" i="1"/>
  <c r="S807" i="1"/>
  <c r="S805" i="1"/>
  <c r="S803" i="1"/>
  <c r="S802" i="1"/>
  <c r="S800" i="1"/>
  <c r="S799" i="1"/>
  <c r="T799" i="1" s="1"/>
  <c r="S798" i="1"/>
  <c r="S797" i="1"/>
  <c r="S796" i="1"/>
  <c r="S780" i="1"/>
  <c r="S781" i="1"/>
  <c r="S782" i="1"/>
  <c r="S784" i="1"/>
  <c r="S777" i="1"/>
  <c r="S778" i="1"/>
  <c r="S779" i="1"/>
  <c r="S776" i="1"/>
  <c r="S775" i="1"/>
  <c r="S774" i="1"/>
  <c r="S769" i="1"/>
  <c r="S768" i="1"/>
  <c r="S767" i="1"/>
  <c r="S766" i="1"/>
  <c r="S765" i="1"/>
  <c r="S764" i="1"/>
  <c r="S763" i="1"/>
  <c r="S762" i="1"/>
  <c r="S761" i="1"/>
  <c r="S758" i="1"/>
  <c r="S757" i="1"/>
  <c r="S756" i="1"/>
  <c r="S754" i="1"/>
  <c r="S753" i="1"/>
  <c r="S752" i="1"/>
  <c r="S751" i="1"/>
  <c r="S750" i="1"/>
  <c r="S747" i="1"/>
  <c r="S746" i="1"/>
  <c r="S745" i="1"/>
  <c r="S744" i="1"/>
  <c r="S742" i="1"/>
  <c r="S741" i="1"/>
  <c r="S739" i="1"/>
  <c r="S738" i="1"/>
  <c r="S736" i="1"/>
  <c r="S735" i="1"/>
  <c r="S733" i="1"/>
  <c r="S732" i="1"/>
  <c r="S692" i="1"/>
  <c r="S693" i="1"/>
  <c r="S698" i="1"/>
  <c r="S701" i="1"/>
  <c r="S702" i="1"/>
  <c r="S703" i="1"/>
  <c r="S704" i="1"/>
  <c r="T704" i="1" s="1"/>
  <c r="S705" i="1"/>
  <c r="T705" i="1" s="1"/>
  <c r="V692" i="1"/>
  <c r="V693" i="1"/>
  <c r="V698" i="1"/>
  <c r="V701" i="1"/>
  <c r="V702" i="1"/>
  <c r="V703" i="1"/>
  <c r="V704" i="1"/>
  <c r="V705" i="1"/>
  <c r="V710" i="1"/>
  <c r="V711" i="1"/>
  <c r="S691" i="1"/>
  <c r="S685" i="1"/>
  <c r="S686" i="1"/>
  <c r="T686" i="1" s="1"/>
  <c r="S687" i="1"/>
  <c r="T687" i="1" s="1"/>
  <c r="S688" i="1"/>
  <c r="S689" i="1"/>
  <c r="S690" i="1"/>
  <c r="AB685" i="1"/>
  <c r="AB686" i="1"/>
  <c r="AB687" i="1"/>
  <c r="T685" i="1"/>
  <c r="S684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T585" i="1" s="1"/>
  <c r="S586" i="1"/>
  <c r="T586" i="1" s="1"/>
  <c r="S587" i="1"/>
  <c r="S588" i="1"/>
  <c r="S589" i="1"/>
  <c r="S590" i="1"/>
  <c r="T590" i="1" s="1"/>
  <c r="S591" i="1"/>
  <c r="S592" i="1"/>
  <c r="S593" i="1"/>
  <c r="S594" i="1"/>
  <c r="S595" i="1"/>
  <c r="S596" i="1"/>
  <c r="T596" i="1" s="1"/>
  <c r="S597" i="1"/>
  <c r="T597" i="1" s="1"/>
  <c r="S598" i="1"/>
  <c r="S599" i="1"/>
  <c r="S567" i="1"/>
  <c r="X670" i="1"/>
  <c r="X671" i="1"/>
  <c r="X673" i="1"/>
  <c r="V671" i="1"/>
  <c r="V672" i="1"/>
  <c r="V673" i="1"/>
  <c r="S671" i="1"/>
  <c r="S672" i="1"/>
  <c r="S673" i="1"/>
  <c r="X545" i="1"/>
  <c r="X546" i="1"/>
  <c r="X540" i="1"/>
  <c r="X541" i="1"/>
  <c r="X542" i="1"/>
  <c r="X431" i="1"/>
  <c r="X432" i="1"/>
  <c r="X433" i="1"/>
  <c r="X434" i="1"/>
  <c r="X435" i="1"/>
  <c r="X436" i="1"/>
  <c r="X439" i="1"/>
  <c r="X440" i="1"/>
  <c r="X441" i="1"/>
  <c r="X445" i="1"/>
  <c r="X446" i="1"/>
  <c r="X447" i="1"/>
  <c r="X448" i="1"/>
  <c r="X449" i="1"/>
  <c r="X450" i="1"/>
  <c r="X453" i="1"/>
  <c r="X454" i="1"/>
  <c r="X455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517" i="1"/>
  <c r="X537" i="1"/>
  <c r="X538" i="1"/>
  <c r="V517" i="1"/>
  <c r="V466" i="1"/>
  <c r="V468" i="1"/>
  <c r="V469" i="1"/>
  <c r="V472" i="1"/>
  <c r="V473" i="1"/>
  <c r="V474" i="1"/>
  <c r="V475" i="1"/>
  <c r="V476" i="1"/>
  <c r="V477" i="1"/>
  <c r="V479" i="1"/>
  <c r="V480" i="1"/>
  <c r="V481" i="1"/>
  <c r="V484" i="1"/>
  <c r="V487" i="1"/>
  <c r="X325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68" i="1"/>
  <c r="Z269" i="1"/>
  <c r="Z270" i="1"/>
  <c r="Z271" i="1"/>
  <c r="Z272" i="1"/>
  <c r="Z273" i="1"/>
  <c r="Z274" i="1"/>
  <c r="X268" i="1"/>
  <c r="X269" i="1"/>
  <c r="X270" i="1"/>
  <c r="X271" i="1"/>
  <c r="X272" i="1"/>
  <c r="X273" i="1"/>
  <c r="X274" i="1"/>
  <c r="X281" i="1"/>
  <c r="X283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68" i="1"/>
  <c r="V269" i="1"/>
  <c r="V270" i="1"/>
  <c r="V271" i="1"/>
  <c r="V272" i="1"/>
  <c r="V273" i="1"/>
  <c r="V274" i="1"/>
  <c r="AI773" i="1"/>
  <c r="AC773" i="1" s="1"/>
  <c r="AC730" i="1"/>
  <c r="Y773" i="1"/>
  <c r="Y726" i="1" s="1"/>
  <c r="Y730" i="1"/>
  <c r="Y729" i="1"/>
  <c r="AH802" i="1"/>
  <c r="AH799" i="1"/>
  <c r="AH798" i="1"/>
  <c r="AH797" i="1"/>
  <c r="AH796" i="1"/>
  <c r="X245" i="1"/>
  <c r="X246" i="1"/>
  <c r="X247" i="1"/>
  <c r="X249" i="1"/>
  <c r="X250" i="1"/>
  <c r="X257" i="1"/>
  <c r="X258" i="1"/>
  <c r="X259" i="1"/>
  <c r="X260" i="1"/>
  <c r="X261" i="1"/>
  <c r="X262" i="1"/>
  <c r="X263" i="1"/>
  <c r="X265" i="1"/>
  <c r="X266" i="1"/>
  <c r="X267" i="1"/>
  <c r="X218" i="1"/>
  <c r="X219" i="1"/>
  <c r="X220" i="1"/>
  <c r="X225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214" i="1"/>
  <c r="S215" i="1"/>
  <c r="S216" i="1"/>
  <c r="S218" i="1"/>
  <c r="S219" i="1"/>
  <c r="S220" i="1"/>
  <c r="S231" i="1"/>
  <c r="S232" i="1"/>
  <c r="S233" i="1"/>
  <c r="S234" i="1"/>
  <c r="S235" i="1"/>
  <c r="S237" i="1"/>
  <c r="S238" i="1"/>
  <c r="S245" i="1"/>
  <c r="S246" i="1"/>
  <c r="S247" i="1"/>
  <c r="S249" i="1"/>
  <c r="S250" i="1"/>
  <c r="S254" i="1"/>
  <c r="S255" i="1"/>
  <c r="S256" i="1"/>
  <c r="S257" i="1"/>
  <c r="S258" i="1"/>
  <c r="T258" i="1" s="1"/>
  <c r="S259" i="1"/>
  <c r="T259" i="1" s="1"/>
  <c r="S260" i="1"/>
  <c r="T260" i="1" s="1"/>
  <c r="S261" i="1"/>
  <c r="T261" i="1" s="1"/>
  <c r="S262" i="1"/>
  <c r="T262" i="1" s="1"/>
  <c r="S263" i="1"/>
  <c r="T263" i="1" s="1"/>
  <c r="S265" i="1"/>
  <c r="S266" i="1"/>
  <c r="S267" i="1"/>
  <c r="S268" i="1"/>
  <c r="T268" i="1" s="1"/>
  <c r="S269" i="1"/>
  <c r="T269" i="1" s="1"/>
  <c r="S270" i="1"/>
  <c r="T270" i="1" s="1"/>
  <c r="S271" i="1"/>
  <c r="T271" i="1" s="1"/>
  <c r="S272" i="1"/>
  <c r="T272" i="1" s="1"/>
  <c r="S273" i="1"/>
  <c r="T273" i="1" s="1"/>
  <c r="S274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8" i="1"/>
  <c r="AB119" i="1"/>
  <c r="AB120" i="1"/>
  <c r="AB121" i="1"/>
  <c r="AB122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5" i="1"/>
  <c r="AB176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8" i="1"/>
  <c r="Z119" i="1"/>
  <c r="Z120" i="1"/>
  <c r="Z121" i="1"/>
  <c r="Z122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5" i="1"/>
  <c r="Z176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8" i="1"/>
  <c r="X119" i="1"/>
  <c r="X120" i="1"/>
  <c r="X121" i="1"/>
  <c r="X122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5" i="1"/>
  <c r="X176" i="1"/>
  <c r="X178" i="1"/>
  <c r="X179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V128" i="1"/>
  <c r="V129" i="1"/>
  <c r="V130" i="1"/>
  <c r="V131" i="1"/>
  <c r="V132" i="1"/>
  <c r="V133" i="1"/>
  <c r="V134" i="1"/>
  <c r="V135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5" i="1"/>
  <c r="V176" i="1"/>
  <c r="V178" i="1"/>
  <c r="V179" i="1"/>
  <c r="V181" i="1"/>
  <c r="V182" i="1"/>
  <c r="V183" i="1"/>
  <c r="V184" i="1"/>
  <c r="V186" i="1"/>
  <c r="V190" i="1"/>
  <c r="V191" i="1"/>
  <c r="V195" i="1"/>
  <c r="V196" i="1"/>
  <c r="V201" i="1"/>
  <c r="V199" i="1"/>
  <c r="V198" i="1"/>
  <c r="S199" i="1"/>
  <c r="S208" i="1"/>
  <c r="S198" i="1"/>
  <c r="AH744" i="1"/>
  <c r="AH742" i="1"/>
  <c r="AH738" i="1"/>
  <c r="AH720" i="1"/>
  <c r="AH674" i="1"/>
  <c r="AH675" i="1"/>
  <c r="AH676" i="1"/>
  <c r="AH677" i="1"/>
  <c r="AH678" i="1"/>
  <c r="AH679" i="1"/>
  <c r="AH680" i="1"/>
  <c r="AH681" i="1"/>
  <c r="AH682" i="1"/>
  <c r="AH683" i="1"/>
  <c r="AH692" i="1"/>
  <c r="AH693" i="1"/>
  <c r="AH694" i="1"/>
  <c r="AH695" i="1"/>
  <c r="AH545" i="1"/>
  <c r="AH546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40" i="1"/>
  <c r="AH541" i="1"/>
  <c r="AH542" i="1"/>
  <c r="AH439" i="1"/>
  <c r="AH440" i="1"/>
  <c r="AH441" i="1"/>
  <c r="AH445" i="1"/>
  <c r="AH446" i="1"/>
  <c r="AH447" i="1"/>
  <c r="AH448" i="1"/>
  <c r="AH449" i="1"/>
  <c r="AH450" i="1"/>
  <c r="AH453" i="1"/>
  <c r="AH454" i="1"/>
  <c r="AH455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90" i="1"/>
  <c r="AH491" i="1"/>
  <c r="AH492" i="1"/>
  <c r="AH493" i="1"/>
  <c r="AH494" i="1"/>
  <c r="AH495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7" i="1"/>
  <c r="AH525" i="1"/>
  <c r="AH526" i="1"/>
  <c r="AH527" i="1"/>
  <c r="AH529" i="1"/>
  <c r="AH530" i="1"/>
  <c r="AH531" i="1"/>
  <c r="AH533" i="1"/>
  <c r="AH537" i="1"/>
  <c r="AH538" i="1"/>
  <c r="AH424" i="1"/>
  <c r="AH426" i="1"/>
  <c r="AH427" i="1"/>
  <c r="AH428" i="1"/>
  <c r="AH431" i="1"/>
  <c r="AH432" i="1"/>
  <c r="AH433" i="1"/>
  <c r="AH434" i="1"/>
  <c r="AH435" i="1"/>
  <c r="AH436" i="1"/>
  <c r="AH413" i="1"/>
  <c r="AH414" i="1"/>
  <c r="AH415" i="1"/>
  <c r="AH416" i="1"/>
  <c r="AH417" i="1"/>
  <c r="AH418" i="1"/>
  <c r="AH420" i="1"/>
  <c r="AH421" i="1"/>
  <c r="AH422" i="1"/>
  <c r="AH423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6" i="1"/>
  <c r="AH358" i="1"/>
  <c r="AH359" i="1"/>
  <c r="AH360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325" i="1"/>
  <c r="AH281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268" i="1"/>
  <c r="AH269" i="1"/>
  <c r="AH270" i="1"/>
  <c r="AH271" i="1"/>
  <c r="AH272" i="1"/>
  <c r="AH273" i="1"/>
  <c r="AH274" i="1"/>
  <c r="AH255" i="1"/>
  <c r="AH256" i="1"/>
  <c r="AH258" i="1"/>
  <c r="AH259" i="1"/>
  <c r="AH260" i="1"/>
  <c r="AH261" i="1"/>
  <c r="AH262" i="1"/>
  <c r="AH263" i="1"/>
  <c r="AH265" i="1"/>
  <c r="AH266" i="1"/>
  <c r="AH267" i="1"/>
  <c r="AH249" i="1"/>
  <c r="AH250" i="1"/>
  <c r="AH218" i="1"/>
  <c r="AH219" i="1"/>
  <c r="AH220" i="1"/>
  <c r="AH225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5" i="1"/>
  <c r="AH176" i="1"/>
  <c r="AH178" i="1"/>
  <c r="AH179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F875" i="1"/>
  <c r="AF876" i="1"/>
  <c r="AF877" i="1"/>
  <c r="AF854" i="1"/>
  <c r="AF853" i="1"/>
  <c r="AF852" i="1"/>
  <c r="AF803" i="1"/>
  <c r="AF799" i="1"/>
  <c r="AF798" i="1"/>
  <c r="AF797" i="1"/>
  <c r="AF796" i="1"/>
  <c r="AF738" i="1"/>
  <c r="AF751" i="1"/>
  <c r="AF752" i="1"/>
  <c r="AF753" i="1"/>
  <c r="AF757" i="1"/>
  <c r="AF758" i="1"/>
  <c r="AF717" i="1"/>
  <c r="AF716" i="1"/>
  <c r="AF715" i="1"/>
  <c r="AF714" i="1"/>
  <c r="AF713" i="1"/>
  <c r="AF712" i="1"/>
  <c r="AF711" i="1"/>
  <c r="AF710" i="1"/>
  <c r="AF705" i="1"/>
  <c r="AF704" i="1"/>
  <c r="AF703" i="1"/>
  <c r="AF702" i="1"/>
  <c r="AF701" i="1"/>
  <c r="AF698" i="1"/>
  <c r="AF693" i="1"/>
  <c r="AF692" i="1"/>
  <c r="AF674" i="1"/>
  <c r="AF675" i="1"/>
  <c r="AF676" i="1"/>
  <c r="AF678" i="1"/>
  <c r="AF679" i="1"/>
  <c r="AF680" i="1"/>
  <c r="AF681" i="1"/>
  <c r="AF682" i="1"/>
  <c r="AF566" i="1"/>
  <c r="AF565" i="1"/>
  <c r="AF564" i="1"/>
  <c r="AF562" i="1"/>
  <c r="AF561" i="1"/>
  <c r="AF560" i="1"/>
  <c r="AF559" i="1"/>
  <c r="AF558" i="1"/>
  <c r="AF557" i="1"/>
  <c r="AF556" i="1"/>
  <c r="AF555" i="1"/>
  <c r="AF554" i="1"/>
  <c r="AF553" i="1"/>
  <c r="AF283" i="1"/>
  <c r="AF274" i="1"/>
  <c r="AF273" i="1"/>
  <c r="AF272" i="1"/>
  <c r="AF271" i="1"/>
  <c r="AF270" i="1"/>
  <c r="AF269" i="1"/>
  <c r="AF268" i="1"/>
  <c r="AF216" i="1"/>
  <c r="AF214" i="1"/>
  <c r="AF201" i="1"/>
  <c r="AF199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8" i="1"/>
  <c r="AL119" i="1"/>
  <c r="AL120" i="1"/>
  <c r="AL121" i="1"/>
  <c r="AL122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5" i="1"/>
  <c r="AL176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8" i="1"/>
  <c r="AJ119" i="1"/>
  <c r="AJ120" i="1"/>
  <c r="AJ121" i="1"/>
  <c r="AJ122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8" i="1"/>
  <c r="AH119" i="1"/>
  <c r="AH120" i="1"/>
  <c r="AH121" i="1"/>
  <c r="AH122" i="1"/>
  <c r="AF71" i="1"/>
  <c r="AF72" i="1"/>
  <c r="AF76" i="1"/>
  <c r="AF78" i="1"/>
  <c r="AF80" i="1"/>
  <c r="AF84" i="1"/>
  <c r="AF86" i="1"/>
  <c r="AF87" i="1"/>
  <c r="AF90" i="1"/>
  <c r="AF91" i="1"/>
  <c r="AF92" i="1"/>
  <c r="AF93" i="1"/>
  <c r="AF97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21" i="1"/>
  <c r="AF122" i="1"/>
  <c r="AK281" i="1"/>
  <c r="AK229" i="1"/>
  <c r="AK226" i="1" s="1"/>
  <c r="AK223" i="1" s="1"/>
  <c r="AK228" i="1"/>
  <c r="AK212" i="1"/>
  <c r="AK211" i="1"/>
  <c r="AK207" i="1" s="1"/>
  <c r="AK210" i="1"/>
  <c r="AK206" i="1" s="1"/>
  <c r="AK209" i="1"/>
  <c r="AK177" i="1"/>
  <c r="AK174" i="1"/>
  <c r="AK172" i="1"/>
  <c r="AK127" i="1"/>
  <c r="AK126" i="1"/>
  <c r="AK94" i="1"/>
  <c r="AA281" i="1"/>
  <c r="AA225" i="1" s="1"/>
  <c r="AA222" i="1" s="1"/>
  <c r="AA229" i="1"/>
  <c r="AA227" i="1" s="1"/>
  <c r="AA173" i="1" s="1"/>
  <c r="AA228" i="1"/>
  <c r="AA172" i="1" s="1"/>
  <c r="AA226" i="1"/>
  <c r="AA212" i="1"/>
  <c r="AA211" i="1"/>
  <c r="AA210" i="1"/>
  <c r="AA209" i="1"/>
  <c r="AA177" i="1"/>
  <c r="AA174" i="1"/>
  <c r="AA127" i="1"/>
  <c r="AA117" i="1" s="1"/>
  <c r="AA126" i="1"/>
  <c r="AA116" i="1" s="1"/>
  <c r="AA94" i="1"/>
  <c r="AI281" i="1"/>
  <c r="AI230" i="1"/>
  <c r="AI229" i="1" s="1"/>
  <c r="AI227" i="1" s="1"/>
  <c r="AI228" i="1"/>
  <c r="AI223" i="1"/>
  <c r="AI221" i="1" s="1"/>
  <c r="AI212" i="1"/>
  <c r="AI211" i="1"/>
  <c r="AI207" i="1" s="1"/>
  <c r="AI210" i="1"/>
  <c r="AI206" i="1" s="1"/>
  <c r="AI209" i="1"/>
  <c r="AI201" i="1"/>
  <c r="AI200" i="1" s="1"/>
  <c r="AI177" i="1"/>
  <c r="AI174" i="1"/>
  <c r="AI173" i="1"/>
  <c r="AI172" i="1"/>
  <c r="AI127" i="1"/>
  <c r="AI117" i="1" s="1"/>
  <c r="AI126" i="1"/>
  <c r="AI116" i="1" s="1"/>
  <c r="Y281" i="1"/>
  <c r="Y230" i="1"/>
  <c r="S230" i="1" s="1"/>
  <c r="Y228" i="1"/>
  <c r="Y223" i="1"/>
  <c r="Y221" i="1" s="1"/>
  <c r="Y212" i="1"/>
  <c r="Y211" i="1"/>
  <c r="Y210" i="1"/>
  <c r="Y209" i="1"/>
  <c r="Y177" i="1"/>
  <c r="Y174" i="1"/>
  <c r="Y173" i="1"/>
  <c r="Y172" i="1"/>
  <c r="Y127" i="1"/>
  <c r="Y117" i="1" s="1"/>
  <c r="Y126" i="1"/>
  <c r="AG282" i="1"/>
  <c r="AG226" i="1"/>
  <c r="AG224" i="1"/>
  <c r="AG222" i="1"/>
  <c r="AG221" i="1" s="1"/>
  <c r="AG217" i="1"/>
  <c r="AG203" i="1"/>
  <c r="AG201" i="1"/>
  <c r="AG200" i="1" s="1"/>
  <c r="AG180" i="1"/>
  <c r="AG177" i="1"/>
  <c r="AG174" i="1"/>
  <c r="AG173" i="1"/>
  <c r="AG172" i="1"/>
  <c r="AG116" i="1" s="1"/>
  <c r="AG125" i="1"/>
  <c r="AG117" i="1"/>
  <c r="S264" i="1"/>
  <c r="W248" i="1"/>
  <c r="W244" i="1"/>
  <c r="S244" i="1" s="1"/>
  <c r="W243" i="1"/>
  <c r="W212" i="1" s="1"/>
  <c r="W66" i="1" s="1"/>
  <c r="W226" i="1"/>
  <c r="W223" i="1" s="1"/>
  <c r="W224" i="1"/>
  <c r="W222" i="1"/>
  <c r="W221" i="1" s="1"/>
  <c r="W203" i="1"/>
  <c r="S203" i="1" s="1"/>
  <c r="W201" i="1"/>
  <c r="W180" i="1"/>
  <c r="W177" i="1"/>
  <c r="W174" i="1"/>
  <c r="W173" i="1"/>
  <c r="W172" i="1"/>
  <c r="W125" i="1"/>
  <c r="W117" i="1"/>
  <c r="V71" i="1"/>
  <c r="V72" i="1"/>
  <c r="V76" i="1"/>
  <c r="V78" i="1"/>
  <c r="V80" i="1"/>
  <c r="V84" i="1"/>
  <c r="V86" i="1"/>
  <c r="V87" i="1"/>
  <c r="V90" i="1"/>
  <c r="V91" i="1"/>
  <c r="V92" i="1"/>
  <c r="V93" i="1"/>
  <c r="V97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21" i="1"/>
  <c r="V122" i="1"/>
  <c r="S71" i="1"/>
  <c r="S72" i="1"/>
  <c r="S76" i="1"/>
  <c r="T76" i="1" s="1"/>
  <c r="S78" i="1"/>
  <c r="S80" i="1"/>
  <c r="S84" i="1"/>
  <c r="S86" i="1"/>
  <c r="S87" i="1"/>
  <c r="S90" i="1"/>
  <c r="S91" i="1"/>
  <c r="T91" i="1" s="1"/>
  <c r="S92" i="1"/>
  <c r="T92" i="1" s="1"/>
  <c r="S93" i="1"/>
  <c r="S97" i="1"/>
  <c r="T97" i="1" s="1"/>
  <c r="S100" i="1"/>
  <c r="S101" i="1"/>
  <c r="S102" i="1"/>
  <c r="S103" i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21" i="1"/>
  <c r="S122" i="1"/>
  <c r="T122" i="1" s="1"/>
  <c r="AG171" i="1" l="1"/>
  <c r="W171" i="1"/>
  <c r="S963" i="1"/>
  <c r="AE963" i="1"/>
  <c r="Y728" i="1"/>
  <c r="Y727" i="1" s="1"/>
  <c r="S801" i="1"/>
  <c r="Y125" i="1"/>
  <c r="AA171" i="1"/>
  <c r="AA791" i="1"/>
  <c r="Y171" i="1"/>
  <c r="AI171" i="1"/>
  <c r="AA953" i="1"/>
  <c r="AA952" i="1" s="1"/>
  <c r="S952" i="1" s="1"/>
  <c r="AA719" i="1"/>
  <c r="AA62" i="1" s="1"/>
  <c r="AA326" i="1"/>
  <c r="AA324" i="1" s="1"/>
  <c r="S954" i="1"/>
  <c r="S955" i="1"/>
  <c r="V963" i="1"/>
  <c r="AG921" i="1"/>
  <c r="S212" i="1"/>
  <c r="AA808" i="1"/>
  <c r="AA24" i="1" s="1"/>
  <c r="S248" i="1"/>
  <c r="AG115" i="1"/>
  <c r="Y229" i="1"/>
  <c r="Y725" i="1"/>
  <c r="S979" i="1"/>
  <c r="AA850" i="1"/>
  <c r="AK116" i="1"/>
  <c r="AK66" i="1" s="1"/>
  <c r="AK312" i="1" s="1"/>
  <c r="AB801" i="1"/>
  <c r="W200" i="1"/>
  <c r="AA223" i="1"/>
  <c r="AA221" i="1" s="1"/>
  <c r="AG223" i="1"/>
  <c r="AK125" i="1"/>
  <c r="AK227" i="1"/>
  <c r="AK173" i="1" s="1"/>
  <c r="AI125" i="1"/>
  <c r="AA923" i="1"/>
  <c r="W923" i="1"/>
  <c r="S243" i="1"/>
  <c r="S773" i="1"/>
  <c r="Y67" i="1"/>
  <c r="Y310" i="1" s="1"/>
  <c r="Y788" i="1" s="1"/>
  <c r="Y813" i="1" s="1"/>
  <c r="AI726" i="1"/>
  <c r="AC729" i="1"/>
  <c r="S222" i="1"/>
  <c r="AA947" i="1"/>
  <c r="S878" i="1"/>
  <c r="S879" i="1"/>
  <c r="W922" i="1"/>
  <c r="Y785" i="1"/>
  <c r="W848" i="1"/>
  <c r="W856" i="1"/>
  <c r="S856" i="1" s="1"/>
  <c r="AK205" i="1"/>
  <c r="AK202" i="1"/>
  <c r="AK171" i="1"/>
  <c r="AK117" i="1"/>
  <c r="AA115" i="1"/>
  <c r="AA125" i="1"/>
  <c r="AI202" i="1"/>
  <c r="AI205" i="1"/>
  <c r="AI115" i="1"/>
  <c r="AI67" i="1"/>
  <c r="AI310" i="1" s="1"/>
  <c r="AI788" i="1" s="1"/>
  <c r="AI813" i="1" s="1"/>
  <c r="AI66" i="1"/>
  <c r="Y116" i="1"/>
  <c r="W312" i="1"/>
  <c r="W116" i="1"/>
  <c r="AD125" i="1"/>
  <c r="AD126" i="1"/>
  <c r="AD127" i="1"/>
  <c r="AD128" i="1"/>
  <c r="AD129" i="1"/>
  <c r="AD130" i="1"/>
  <c r="AD131" i="1"/>
  <c r="AD132" i="1"/>
  <c r="AD133" i="1"/>
  <c r="AD134" i="1"/>
  <c r="AD135" i="1"/>
  <c r="AD137" i="1"/>
  <c r="AD138" i="1"/>
  <c r="AD139" i="1"/>
  <c r="AD140" i="1"/>
  <c r="AD141" i="1"/>
  <c r="AD145" i="1"/>
  <c r="AD146" i="1"/>
  <c r="AD147" i="1"/>
  <c r="AD148" i="1"/>
  <c r="AD149" i="1"/>
  <c r="AD150" i="1"/>
  <c r="AD151" i="1"/>
  <c r="AD152" i="1"/>
  <c r="AD153" i="1"/>
  <c r="AD159" i="1"/>
  <c r="AD162" i="1"/>
  <c r="AD165" i="1"/>
  <c r="AD168" i="1"/>
  <c r="AD183" i="1"/>
  <c r="AD184" i="1"/>
  <c r="AD186" i="1"/>
  <c r="AC692" i="1"/>
  <c r="AC693" i="1"/>
  <c r="AC694" i="1"/>
  <c r="AC695" i="1"/>
  <c r="AC702" i="1"/>
  <c r="AC703" i="1"/>
  <c r="AC704" i="1"/>
  <c r="AD704" i="1" s="1"/>
  <c r="AC705" i="1"/>
  <c r="AD705" i="1" s="1"/>
  <c r="AC706" i="1"/>
  <c r="AC707" i="1"/>
  <c r="AC708" i="1"/>
  <c r="AH670" i="1"/>
  <c r="AH671" i="1"/>
  <c r="AH673" i="1"/>
  <c r="AG669" i="1"/>
  <c r="AG326" i="1" s="1"/>
  <c r="AF673" i="1"/>
  <c r="AL574" i="1"/>
  <c r="AL577" i="1"/>
  <c r="AL578" i="1"/>
  <c r="AL579" i="1"/>
  <c r="AL580" i="1"/>
  <c r="AL584" i="1"/>
  <c r="AL585" i="1"/>
  <c r="AL586" i="1"/>
  <c r="AL590" i="1"/>
  <c r="AL591" i="1"/>
  <c r="AL592" i="1"/>
  <c r="AL595" i="1"/>
  <c r="AL596" i="1"/>
  <c r="AL597" i="1"/>
  <c r="AL599" i="1"/>
  <c r="AL571" i="1"/>
  <c r="AL572" i="1"/>
  <c r="AC673" i="1"/>
  <c r="AD555" i="1"/>
  <c r="AD556" i="1"/>
  <c r="AD557" i="1"/>
  <c r="AD558" i="1"/>
  <c r="AD559" i="1"/>
  <c r="AD560" i="1"/>
  <c r="AD561" i="1"/>
  <c r="AD562" i="1"/>
  <c r="AD565" i="1"/>
  <c r="AD566" i="1"/>
  <c r="AD585" i="1"/>
  <c r="AD586" i="1"/>
  <c r="AD590" i="1"/>
  <c r="AD596" i="1"/>
  <c r="AD597" i="1"/>
  <c r="AC339" i="1"/>
  <c r="AC340" i="1"/>
  <c r="AC341" i="1"/>
  <c r="AC345" i="1"/>
  <c r="AC346" i="1"/>
  <c r="AC347" i="1"/>
  <c r="AC349" i="1"/>
  <c r="AD349" i="1" s="1"/>
  <c r="AC350" i="1"/>
  <c r="AC351" i="1"/>
  <c r="AC352" i="1"/>
  <c r="AD352" i="1" s="1"/>
  <c r="AC353" i="1"/>
  <c r="AD353" i="1" s="1"/>
  <c r="AC354" i="1"/>
  <c r="AC355" i="1"/>
  <c r="AC356" i="1"/>
  <c r="AC357" i="1"/>
  <c r="AC358" i="1"/>
  <c r="AC359" i="1"/>
  <c r="AC360" i="1"/>
  <c r="AC362" i="1"/>
  <c r="AD362" i="1" s="1"/>
  <c r="AC363" i="1"/>
  <c r="AC364" i="1"/>
  <c r="AC365" i="1"/>
  <c r="AD365" i="1" s="1"/>
  <c r="AC366" i="1"/>
  <c r="AD366" i="1" s="1"/>
  <c r="AC367" i="1"/>
  <c r="AD367" i="1" s="1"/>
  <c r="AC368" i="1"/>
  <c r="AD368" i="1" s="1"/>
  <c r="AC369" i="1"/>
  <c r="AD369" i="1" s="1"/>
  <c r="AC370" i="1"/>
  <c r="AD370" i="1" s="1"/>
  <c r="AC371" i="1"/>
  <c r="AD371" i="1" s="1"/>
  <c r="AC372" i="1"/>
  <c r="AD372" i="1" s="1"/>
  <c r="AC373" i="1"/>
  <c r="AD373" i="1" s="1"/>
  <c r="AC374" i="1"/>
  <c r="AD374" i="1" s="1"/>
  <c r="AC375" i="1"/>
  <c r="AD375" i="1" s="1"/>
  <c r="AC376" i="1"/>
  <c r="AD376" i="1" s="1"/>
  <c r="AC377" i="1"/>
  <c r="AD377" i="1" s="1"/>
  <c r="AC378" i="1"/>
  <c r="AD378" i="1" s="1"/>
  <c r="AC379" i="1"/>
  <c r="AD379" i="1" s="1"/>
  <c r="AC380" i="1"/>
  <c r="AD380" i="1" s="1"/>
  <c r="AC381" i="1"/>
  <c r="AD381" i="1" s="1"/>
  <c r="AC382" i="1"/>
  <c r="AD382" i="1" s="1"/>
  <c r="AC384" i="1"/>
  <c r="AC385" i="1"/>
  <c r="AD385" i="1" s="1"/>
  <c r="AC388" i="1"/>
  <c r="AC389" i="1"/>
  <c r="AD389" i="1" s="1"/>
  <c r="AC390" i="1"/>
  <c r="AD390" i="1" s="1"/>
  <c r="AC391" i="1"/>
  <c r="AC392" i="1"/>
  <c r="AD392" i="1" s="1"/>
  <c r="AC393" i="1"/>
  <c r="AD393" i="1" s="1"/>
  <c r="AC394" i="1"/>
  <c r="AD394" i="1" s="1"/>
  <c r="AC395" i="1"/>
  <c r="AD395" i="1" s="1"/>
  <c r="AC396" i="1"/>
  <c r="AD396" i="1" s="1"/>
  <c r="AC399" i="1"/>
  <c r="AC400" i="1"/>
  <c r="AD400" i="1" s="1"/>
  <c r="AC401" i="1"/>
  <c r="AD401" i="1" s="1"/>
  <c r="AC402" i="1"/>
  <c r="AD402" i="1" s="1"/>
  <c r="AC403" i="1"/>
  <c r="AD403" i="1" s="1"/>
  <c r="AC404" i="1"/>
  <c r="AD404" i="1" s="1"/>
  <c r="AC405" i="1"/>
  <c r="AD405" i="1" s="1"/>
  <c r="AC406" i="1"/>
  <c r="AD406" i="1" s="1"/>
  <c r="AC407" i="1"/>
  <c r="AD407" i="1" s="1"/>
  <c r="AC408" i="1"/>
  <c r="AD408" i="1" s="1"/>
  <c r="AC409" i="1"/>
  <c r="AC413" i="1"/>
  <c r="AC414" i="1"/>
  <c r="AC415" i="1"/>
  <c r="AC418" i="1"/>
  <c r="AC419" i="1"/>
  <c r="AD419" i="1" s="1"/>
  <c r="AC422" i="1"/>
  <c r="AC423" i="1"/>
  <c r="AC425" i="1"/>
  <c r="AC426" i="1"/>
  <c r="AC428" i="1"/>
  <c r="AC431" i="1"/>
  <c r="AC432" i="1"/>
  <c r="AD432" i="1" s="1"/>
  <c r="AC433" i="1"/>
  <c r="AD433" i="1" s="1"/>
  <c r="AC434" i="1"/>
  <c r="AC436" i="1"/>
  <c r="AD436" i="1" s="1"/>
  <c r="AC439" i="1"/>
  <c r="AC440" i="1"/>
  <c r="AD440" i="1" s="1"/>
  <c r="AC442" i="1"/>
  <c r="AC445" i="1"/>
  <c r="AC446" i="1"/>
  <c r="AD446" i="1" s="1"/>
  <c r="AC448" i="1"/>
  <c r="AD448" i="1" s="1"/>
  <c r="AC449" i="1"/>
  <c r="AC450" i="1"/>
  <c r="AD450" i="1" s="1"/>
  <c r="AC453" i="1"/>
  <c r="AC454" i="1"/>
  <c r="AD454" i="1" s="1"/>
  <c r="AC455" i="1"/>
  <c r="AD455" i="1" s="1"/>
  <c r="AC458" i="1"/>
  <c r="AC459" i="1"/>
  <c r="AC460" i="1"/>
  <c r="AC461" i="1"/>
  <c r="AC462" i="1"/>
  <c r="AC463" i="1"/>
  <c r="AC466" i="1"/>
  <c r="AD466" i="1" s="1"/>
  <c r="AC468" i="1"/>
  <c r="AC469" i="1"/>
  <c r="AD469" i="1" s="1"/>
  <c r="AC472" i="1"/>
  <c r="AC473" i="1"/>
  <c r="AC474" i="1"/>
  <c r="AC475" i="1"/>
  <c r="AC476" i="1"/>
  <c r="AD476" i="1" s="1"/>
  <c r="AC477" i="1"/>
  <c r="AD477" i="1" s="1"/>
  <c r="AC479" i="1"/>
  <c r="AC480" i="1"/>
  <c r="AD480" i="1" s="1"/>
  <c r="AC481" i="1"/>
  <c r="AD481" i="1" s="1"/>
  <c r="AC484" i="1"/>
  <c r="AC487" i="1"/>
  <c r="AC490" i="1"/>
  <c r="AC491" i="1"/>
  <c r="AC492" i="1"/>
  <c r="AD492" i="1" s="1"/>
  <c r="AC493" i="1"/>
  <c r="AD493" i="1" s="1"/>
  <c r="AC494" i="1"/>
  <c r="AD494" i="1" s="1"/>
  <c r="AC495" i="1"/>
  <c r="AD495" i="1" s="1"/>
  <c r="AC496" i="1"/>
  <c r="AC497" i="1"/>
  <c r="AC498" i="1"/>
  <c r="AC499" i="1"/>
  <c r="AC500" i="1"/>
  <c r="AD500" i="1" s="1"/>
  <c r="AC501" i="1"/>
  <c r="AD501" i="1" s="1"/>
  <c r="AC502" i="1"/>
  <c r="AD502" i="1" s="1"/>
  <c r="AC503" i="1"/>
  <c r="AD503" i="1" s="1"/>
  <c r="AC504" i="1"/>
  <c r="AD504" i="1" s="1"/>
  <c r="AC505" i="1"/>
  <c r="AD505" i="1" s="1"/>
  <c r="AC506" i="1"/>
  <c r="AD506" i="1" s="1"/>
  <c r="AC507" i="1"/>
  <c r="AD507" i="1" s="1"/>
  <c r="AC508" i="1"/>
  <c r="AD508" i="1" s="1"/>
  <c r="AC509" i="1"/>
  <c r="AD509" i="1" s="1"/>
  <c r="AC510" i="1"/>
  <c r="AD510" i="1" s="1"/>
  <c r="AC511" i="1"/>
  <c r="AD511" i="1" s="1"/>
  <c r="AC512" i="1"/>
  <c r="AD512" i="1" s="1"/>
  <c r="AC513" i="1"/>
  <c r="AD513" i="1" s="1"/>
  <c r="AC514" i="1"/>
  <c r="AD514" i="1" s="1"/>
  <c r="AC515" i="1"/>
  <c r="AD515" i="1" s="1"/>
  <c r="AC516" i="1"/>
  <c r="AC517" i="1"/>
  <c r="AC525" i="1"/>
  <c r="AC526" i="1"/>
  <c r="AC527" i="1"/>
  <c r="AC529" i="1"/>
  <c r="AC530" i="1"/>
  <c r="AC531" i="1"/>
  <c r="AC532" i="1"/>
  <c r="AC533" i="1"/>
  <c r="AC536" i="1"/>
  <c r="AC537" i="1"/>
  <c r="AC538" i="1"/>
  <c r="AC540" i="1"/>
  <c r="AC541" i="1"/>
  <c r="AC542" i="1"/>
  <c r="AC545" i="1"/>
  <c r="AC546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D302" i="1" s="1"/>
  <c r="AC303" i="1"/>
  <c r="AD303" i="1" s="1"/>
  <c r="AC304" i="1"/>
  <c r="AD304" i="1" s="1"/>
  <c r="AC305" i="1"/>
  <c r="AD305" i="1" s="1"/>
  <c r="AC306" i="1"/>
  <c r="AD306" i="1" s="1"/>
  <c r="AC307" i="1"/>
  <c r="AD307" i="1" s="1"/>
  <c r="AC308" i="1"/>
  <c r="AD308" i="1" s="1"/>
  <c r="AC248" i="1"/>
  <c r="AC249" i="1"/>
  <c r="AC250" i="1"/>
  <c r="AC255" i="1"/>
  <c r="AC256" i="1"/>
  <c r="AC258" i="1"/>
  <c r="AD258" i="1" s="1"/>
  <c r="AC259" i="1"/>
  <c r="AD259" i="1" s="1"/>
  <c r="AC260" i="1"/>
  <c r="AD260" i="1" s="1"/>
  <c r="AC261" i="1"/>
  <c r="AD261" i="1" s="1"/>
  <c r="AC262" i="1"/>
  <c r="AD262" i="1" s="1"/>
  <c r="AC263" i="1"/>
  <c r="AD263" i="1" s="1"/>
  <c r="AC264" i="1"/>
  <c r="AC265" i="1"/>
  <c r="AC266" i="1"/>
  <c r="AC267" i="1"/>
  <c r="AC268" i="1"/>
  <c r="AD268" i="1" s="1"/>
  <c r="AC269" i="1"/>
  <c r="AD269" i="1" s="1"/>
  <c r="AC270" i="1"/>
  <c r="AD270" i="1" s="1"/>
  <c r="AC271" i="1"/>
  <c r="AD271" i="1" s="1"/>
  <c r="AC272" i="1"/>
  <c r="AD272" i="1" s="1"/>
  <c r="AC273" i="1"/>
  <c r="AD273" i="1" s="1"/>
  <c r="AC274" i="1"/>
  <c r="AC218" i="1"/>
  <c r="AC219" i="1"/>
  <c r="AC220" i="1"/>
  <c r="AC230" i="1"/>
  <c r="AC231" i="1"/>
  <c r="AC232" i="1"/>
  <c r="AC233" i="1"/>
  <c r="AC234" i="1"/>
  <c r="AC235" i="1"/>
  <c r="AC237" i="1"/>
  <c r="AC238" i="1"/>
  <c r="AC214" i="1"/>
  <c r="AC216" i="1"/>
  <c r="AC199" i="1"/>
  <c r="AC203" i="1"/>
  <c r="AC208" i="1"/>
  <c r="AC71" i="1"/>
  <c r="AC72" i="1"/>
  <c r="AC76" i="1"/>
  <c r="AD76" i="1" s="1"/>
  <c r="AC78" i="1"/>
  <c r="AC80" i="1"/>
  <c r="AC84" i="1"/>
  <c r="AC86" i="1"/>
  <c r="AC87" i="1"/>
  <c r="AC90" i="1"/>
  <c r="AC91" i="1"/>
  <c r="AD91" i="1" s="1"/>
  <c r="AC92" i="1"/>
  <c r="AD92" i="1" s="1"/>
  <c r="AC93" i="1"/>
  <c r="AC97" i="1"/>
  <c r="AD97" i="1" s="1"/>
  <c r="AC100" i="1"/>
  <c r="AC101" i="1"/>
  <c r="AC102" i="1"/>
  <c r="AC103" i="1"/>
  <c r="AC104" i="1"/>
  <c r="AD104" i="1" s="1"/>
  <c r="AC105" i="1"/>
  <c r="AD105" i="1" s="1"/>
  <c r="AC106" i="1"/>
  <c r="AD106" i="1" s="1"/>
  <c r="AC107" i="1"/>
  <c r="AD107" i="1" s="1"/>
  <c r="AC108" i="1"/>
  <c r="AD108" i="1" s="1"/>
  <c r="AC109" i="1"/>
  <c r="AD109" i="1" s="1"/>
  <c r="AC110" i="1"/>
  <c r="AD110" i="1" s="1"/>
  <c r="AC111" i="1"/>
  <c r="AD111" i="1" s="1"/>
  <c r="AC112" i="1"/>
  <c r="AD112" i="1" s="1"/>
  <c r="AC113" i="1"/>
  <c r="AD113" i="1" s="1"/>
  <c r="AC114" i="1"/>
  <c r="AD114" i="1" s="1"/>
  <c r="AC121" i="1"/>
  <c r="AC122" i="1"/>
  <c r="AD122" i="1" s="1"/>
  <c r="AC979" i="1"/>
  <c r="AI972" i="1"/>
  <c r="AC972" i="1" s="1"/>
  <c r="Y972" i="1"/>
  <c r="AC964" i="1"/>
  <c r="AD964" i="1" s="1"/>
  <c r="AC965" i="1"/>
  <c r="AD965" i="1" s="1"/>
  <c r="AC966" i="1"/>
  <c r="AD966" i="1" s="1"/>
  <c r="AC968" i="1"/>
  <c r="AD968" i="1" s="1"/>
  <c r="AC970" i="1"/>
  <c r="AC973" i="1"/>
  <c r="AD973" i="1" s="1"/>
  <c r="AC974" i="1"/>
  <c r="AD974" i="1" s="1"/>
  <c r="AC975" i="1"/>
  <c r="AC976" i="1"/>
  <c r="AF964" i="1"/>
  <c r="AF965" i="1"/>
  <c r="AF966" i="1"/>
  <c r="AF968" i="1"/>
  <c r="AF970" i="1"/>
  <c r="AF973" i="1"/>
  <c r="AF974" i="1"/>
  <c r="AF976" i="1"/>
  <c r="AF925" i="1"/>
  <c r="AF926" i="1"/>
  <c r="AE924" i="1"/>
  <c r="U924" i="1"/>
  <c r="AE855" i="1"/>
  <c r="U858" i="1"/>
  <c r="U850" i="1" s="1"/>
  <c r="S850" i="1" s="1"/>
  <c r="U857" i="1"/>
  <c r="U855" i="1"/>
  <c r="S855" i="1" s="1"/>
  <c r="U849" i="1"/>
  <c r="U923" i="1" s="1"/>
  <c r="AE806" i="1"/>
  <c r="AE804" i="1"/>
  <c r="AE802" i="1"/>
  <c r="AE800" i="1"/>
  <c r="S810" i="1"/>
  <c r="S809" i="1"/>
  <c r="U806" i="1"/>
  <c r="S806" i="1" s="1"/>
  <c r="U804" i="1"/>
  <c r="S804" i="1" s="1"/>
  <c r="U743" i="1"/>
  <c r="S743" i="1" s="1"/>
  <c r="S740" i="1"/>
  <c r="S737" i="1"/>
  <c r="S734" i="1"/>
  <c r="S731" i="1"/>
  <c r="S730" i="1"/>
  <c r="S729" i="1"/>
  <c r="AE709" i="1"/>
  <c r="AC709" i="1" s="1"/>
  <c r="AE708" i="1"/>
  <c r="AE707" i="1"/>
  <c r="AE697" i="1"/>
  <c r="AE689" i="1"/>
  <c r="AE688" i="1" s="1"/>
  <c r="AE683" i="1"/>
  <c r="AE677" i="1"/>
  <c r="AE670" i="1"/>
  <c r="AC670" i="1" s="1"/>
  <c r="U708" i="1"/>
  <c r="U328" i="1" s="1"/>
  <c r="S328" i="1" s="1"/>
  <c r="U707" i="1"/>
  <c r="U697" i="1"/>
  <c r="U689" i="1"/>
  <c r="U688" i="1" s="1"/>
  <c r="U683" i="1"/>
  <c r="U677" i="1"/>
  <c r="U670" i="1"/>
  <c r="AE563" i="1"/>
  <c r="AE486" i="1"/>
  <c r="AE485" i="1"/>
  <c r="AE478" i="1"/>
  <c r="AE471" i="1"/>
  <c r="AE467" i="1"/>
  <c r="AE465" i="1"/>
  <c r="AE464" i="1" s="1"/>
  <c r="AE452" i="1"/>
  <c r="AE451" i="1"/>
  <c r="AE447" i="1"/>
  <c r="AE444" i="1"/>
  <c r="AE443" i="1"/>
  <c r="AE441" i="1"/>
  <c r="AE438" i="1"/>
  <c r="AE435" i="1"/>
  <c r="AE430" i="1"/>
  <c r="AE429" i="1" s="1"/>
  <c r="AE427" i="1"/>
  <c r="AE424" i="1"/>
  <c r="AE421" i="1"/>
  <c r="AE420" i="1"/>
  <c r="AE417" i="1"/>
  <c r="AE416" i="1"/>
  <c r="AE412" i="1"/>
  <c r="AE411" i="1" s="1"/>
  <c r="AE410" i="1"/>
  <c r="AE398" i="1"/>
  <c r="AE387" i="1"/>
  <c r="AE386" i="1"/>
  <c r="AE383" i="1"/>
  <c r="AE361" i="1"/>
  <c r="AE348" i="1"/>
  <c r="AE344" i="1"/>
  <c r="AE338" i="1"/>
  <c r="AE337" i="1"/>
  <c r="AE335" i="1"/>
  <c r="AE720" i="1" s="1"/>
  <c r="AE333" i="1"/>
  <c r="AE325" i="1"/>
  <c r="U568" i="1"/>
  <c r="S568" i="1" s="1"/>
  <c r="U563" i="1"/>
  <c r="U486" i="1"/>
  <c r="U485" i="1"/>
  <c r="U478" i="1"/>
  <c r="U471" i="1"/>
  <c r="U467" i="1"/>
  <c r="U465" i="1"/>
  <c r="U457" i="1"/>
  <c r="U452" i="1"/>
  <c r="U451" i="1"/>
  <c r="U447" i="1"/>
  <c r="U444" i="1"/>
  <c r="U441" i="1"/>
  <c r="U438" i="1"/>
  <c r="U435" i="1"/>
  <c r="U430" i="1"/>
  <c r="AE282" i="1"/>
  <c r="AE281" i="1"/>
  <c r="AE312" i="1" s="1"/>
  <c r="AE194" i="1"/>
  <c r="AE193" i="1"/>
  <c r="AE192" i="1" s="1"/>
  <c r="AE189" i="1"/>
  <c r="AE188" i="1" s="1"/>
  <c r="AE180" i="1"/>
  <c r="AE177" i="1"/>
  <c r="AE174" i="1"/>
  <c r="AE173" i="1"/>
  <c r="AE172" i="1"/>
  <c r="AE156" i="1"/>
  <c r="AE136" i="1"/>
  <c r="AE127" i="1"/>
  <c r="AE117" i="1" s="1"/>
  <c r="AE126" i="1"/>
  <c r="U282" i="1"/>
  <c r="U281" i="1"/>
  <c r="U312" i="1" s="1"/>
  <c r="U197" i="1"/>
  <c r="U194" i="1"/>
  <c r="U193" i="1"/>
  <c r="U189" i="1"/>
  <c r="U180" i="1"/>
  <c r="U177" i="1"/>
  <c r="U174" i="1"/>
  <c r="U173" i="1"/>
  <c r="U172" i="1"/>
  <c r="U171" i="1" s="1"/>
  <c r="U156" i="1"/>
  <c r="U136" i="1"/>
  <c r="U127" i="1"/>
  <c r="U126" i="1"/>
  <c r="AI62" i="1"/>
  <c r="AI61" i="1"/>
  <c r="AI60" i="1"/>
  <c r="AI59" i="1"/>
  <c r="AI57" i="1"/>
  <c r="AE60" i="1"/>
  <c r="AA60" i="1"/>
  <c r="AA59" i="1"/>
  <c r="AA34" i="1" s="1"/>
  <c r="Y62" i="1"/>
  <c r="Y61" i="1"/>
  <c r="Y60" i="1"/>
  <c r="Y59" i="1"/>
  <c r="Y57" i="1"/>
  <c r="AE116" i="1" l="1"/>
  <c r="AE115" i="1" s="1"/>
  <c r="U124" i="1"/>
  <c r="U323" i="1" s="1"/>
  <c r="U116" i="1"/>
  <c r="U115" i="1" s="1"/>
  <c r="U67" i="1"/>
  <c r="U310" i="1" s="1"/>
  <c r="U309" i="1" s="1"/>
  <c r="U117" i="1"/>
  <c r="S791" i="1"/>
  <c r="AA816" i="1"/>
  <c r="AE26" i="1"/>
  <c r="AC963" i="1"/>
  <c r="AF963" i="1"/>
  <c r="S953" i="1"/>
  <c r="AA718" i="1"/>
  <c r="AE171" i="1"/>
  <c r="S74" i="1"/>
  <c r="AG324" i="1"/>
  <c r="AG719" i="1"/>
  <c r="AG718" i="1" s="1"/>
  <c r="S119" i="1"/>
  <c r="S85" i="1"/>
  <c r="S228" i="1"/>
  <c r="AC77" i="1"/>
  <c r="AC337" i="1"/>
  <c r="AC424" i="1"/>
  <c r="AC444" i="1"/>
  <c r="Y227" i="1"/>
  <c r="S88" i="1"/>
  <c r="U188" i="1"/>
  <c r="S236" i="1"/>
  <c r="AC120" i="1"/>
  <c r="AC217" i="1"/>
  <c r="AC338" i="1"/>
  <c r="AC410" i="1"/>
  <c r="AC427" i="1"/>
  <c r="AC447" i="1"/>
  <c r="U696" i="1"/>
  <c r="U326" i="1" s="1"/>
  <c r="S697" i="1"/>
  <c r="AC83" i="1"/>
  <c r="AC344" i="1"/>
  <c r="AC451" i="1"/>
  <c r="S707" i="1"/>
  <c r="U921" i="1"/>
  <c r="S923" i="1"/>
  <c r="S77" i="1"/>
  <c r="S96" i="1"/>
  <c r="AC85" i="1"/>
  <c r="U464" i="1"/>
  <c r="AC348" i="1"/>
  <c r="AC452" i="1"/>
  <c r="S708" i="1"/>
  <c r="U851" i="1"/>
  <c r="S851" i="1" s="1"/>
  <c r="AA946" i="1"/>
  <c r="AA959" i="1"/>
  <c r="S947" i="1"/>
  <c r="AA922" i="1"/>
  <c r="S922" i="1" s="1"/>
  <c r="S75" i="1"/>
  <c r="S79" i="1"/>
  <c r="S99" i="1"/>
  <c r="S197" i="1"/>
  <c r="AC88" i="1"/>
  <c r="S89" i="1"/>
  <c r="S81" i="1"/>
  <c r="S213" i="1"/>
  <c r="AC70" i="1"/>
  <c r="AC89" i="1"/>
  <c r="AC465" i="1"/>
  <c r="S670" i="1"/>
  <c r="AK67" i="1"/>
  <c r="AK310" i="1" s="1"/>
  <c r="AK309" i="1" s="1"/>
  <c r="S858" i="1"/>
  <c r="AI785" i="1"/>
  <c r="AA848" i="1"/>
  <c r="S82" i="1"/>
  <c r="S120" i="1"/>
  <c r="S217" i="1"/>
  <c r="AC96" i="1"/>
  <c r="AC441" i="1"/>
  <c r="U848" i="1"/>
  <c r="S849" i="1"/>
  <c r="S70" i="1"/>
  <c r="S83" i="1"/>
  <c r="AC75" i="1"/>
  <c r="AC99" i="1"/>
  <c r="AC443" i="1"/>
  <c r="AE923" i="1"/>
  <c r="AE921" i="1" s="1"/>
  <c r="S808" i="1"/>
  <c r="AE706" i="1"/>
  <c r="AE328" i="1"/>
  <c r="AC328" i="1" s="1"/>
  <c r="AE696" i="1"/>
  <c r="AC696" i="1" s="1"/>
  <c r="S669" i="1"/>
  <c r="AE61" i="1"/>
  <c r="AE35" i="1" s="1"/>
  <c r="AE851" i="1"/>
  <c r="U728" i="1"/>
  <c r="AC728" i="1"/>
  <c r="AC547" i="1"/>
  <c r="S818" i="1"/>
  <c r="S723" i="1"/>
  <c r="AC520" i="1"/>
  <c r="AC523" i="1"/>
  <c r="AC528" i="1"/>
  <c r="AC539" i="1"/>
  <c r="AC535" i="1"/>
  <c r="AC488" i="1"/>
  <c r="AC489" i="1"/>
  <c r="AC486" i="1"/>
  <c r="U456" i="1"/>
  <c r="AC464" i="1"/>
  <c r="AE483" i="1"/>
  <c r="AE482" i="1" s="1"/>
  <c r="U470" i="1"/>
  <c r="AC467" i="1"/>
  <c r="AE470" i="1"/>
  <c r="AC478" i="1"/>
  <c r="AC429" i="1"/>
  <c r="AC430" i="1"/>
  <c r="U437" i="1"/>
  <c r="AE437" i="1"/>
  <c r="AC435" i="1"/>
  <c r="AC416" i="1"/>
  <c r="AC417" i="1"/>
  <c r="AC420" i="1"/>
  <c r="AC421" i="1"/>
  <c r="AC361" i="1"/>
  <c r="AC383" i="1"/>
  <c r="AC386" i="1"/>
  <c r="AE330" i="1"/>
  <c r="AE397" i="1"/>
  <c r="AC387" i="1"/>
  <c r="S720" i="1"/>
  <c r="U280" i="1"/>
  <c r="S281" i="1"/>
  <c r="S282" i="1"/>
  <c r="AC282" i="1"/>
  <c r="S225" i="1"/>
  <c r="S204" i="1"/>
  <c r="AA310" i="1"/>
  <c r="AI725" i="1"/>
  <c r="W921" i="1"/>
  <c r="AK115" i="1"/>
  <c r="AA312" i="1"/>
  <c r="AA65" i="1"/>
  <c r="AI65" i="1"/>
  <c r="AI312" i="1"/>
  <c r="AI309" i="1" s="1"/>
  <c r="Y66" i="1"/>
  <c r="Y115" i="1"/>
  <c r="W115" i="1"/>
  <c r="AC82" i="1"/>
  <c r="AC119" i="1"/>
  <c r="U209" i="1"/>
  <c r="U125" i="1"/>
  <c r="AC74" i="1"/>
  <c r="AE187" i="1"/>
  <c r="AE185" i="1" s="1"/>
  <c r="AC236" i="1"/>
  <c r="U192" i="1"/>
  <c r="AE280" i="1"/>
  <c r="AC544" i="1"/>
  <c r="AC471" i="1"/>
  <c r="AC438" i="1"/>
  <c r="AC398" i="1"/>
  <c r="AC485" i="1"/>
  <c r="AE343" i="1"/>
  <c r="AC524" i="1"/>
  <c r="AC457" i="1"/>
  <c r="U483" i="1"/>
  <c r="U706" i="1"/>
  <c r="AE331" i="1"/>
  <c r="AE125" i="1"/>
  <c r="U187" i="1"/>
  <c r="U62" i="1"/>
  <c r="U61" i="1"/>
  <c r="U35" i="1" s="1"/>
  <c r="AB25" i="1"/>
  <c r="AB32" i="1"/>
  <c r="Z22" i="1"/>
  <c r="Z32" i="1"/>
  <c r="X22" i="1"/>
  <c r="X32" i="1"/>
  <c r="V38" i="1"/>
  <c r="V41" i="1"/>
  <c r="V42" i="1"/>
  <c r="V43" i="1"/>
  <c r="V44" i="1"/>
  <c r="V49" i="1"/>
  <c r="V50" i="1"/>
  <c r="S25" i="1"/>
  <c r="S28" i="1"/>
  <c r="AI37" i="1"/>
  <c r="AI36" i="1"/>
  <c r="AI35" i="1"/>
  <c r="AI34" i="1"/>
  <c r="AI31" i="1"/>
  <c r="AI26" i="1"/>
  <c r="AI24" i="1"/>
  <c r="Y37" i="1"/>
  <c r="Y36" i="1"/>
  <c r="Y35" i="1"/>
  <c r="Y34" i="1"/>
  <c r="Y31" i="1"/>
  <c r="Y26" i="1"/>
  <c r="Y24" i="1"/>
  <c r="AG37" i="1"/>
  <c r="AG36" i="1"/>
  <c r="AG35" i="1"/>
  <c r="AG34" i="1"/>
  <c r="AG26" i="1"/>
  <c r="AG24" i="1"/>
  <c r="W37" i="1"/>
  <c r="W36" i="1"/>
  <c r="W35" i="1"/>
  <c r="W34" i="1"/>
  <c r="W26" i="1"/>
  <c r="W24" i="1"/>
  <c r="AE37" i="1"/>
  <c r="AE32" i="1"/>
  <c r="AC27" i="1"/>
  <c r="U37" i="1"/>
  <c r="U32" i="1"/>
  <c r="S32" i="1" s="1"/>
  <c r="T32" i="1" s="1"/>
  <c r="U27" i="1"/>
  <c r="S27" i="1" s="1"/>
  <c r="U26" i="1"/>
  <c r="U24" i="1"/>
  <c r="AJ22" i="1"/>
  <c r="AJ32" i="1"/>
  <c r="AH22" i="1"/>
  <c r="AH32" i="1"/>
  <c r="AC25" i="1"/>
  <c r="AK598" i="1"/>
  <c r="AK594" i="1"/>
  <c r="AK593" i="1"/>
  <c r="AK589" i="1"/>
  <c r="AK588" i="1"/>
  <c r="AK587" i="1"/>
  <c r="AC587" i="1" s="1"/>
  <c r="AK583" i="1"/>
  <c r="AK582" i="1"/>
  <c r="AC582" i="1" s="1"/>
  <c r="AK581" i="1"/>
  <c r="AC581" i="1" s="1"/>
  <c r="AK576" i="1"/>
  <c r="AC576" i="1" s="1"/>
  <c r="AK575" i="1"/>
  <c r="AK573" i="1"/>
  <c r="AK570" i="1"/>
  <c r="AK569" i="1"/>
  <c r="AK554" i="1"/>
  <c r="AC519" i="1"/>
  <c r="AK335" i="1"/>
  <c r="AC335" i="1" s="1"/>
  <c r="AK334" i="1"/>
  <c r="AK332" i="1"/>
  <c r="AK327" i="1" s="1"/>
  <c r="AK790" i="1" s="1"/>
  <c r="AK815" i="1" s="1"/>
  <c r="AK330" i="1"/>
  <c r="AK325" i="1"/>
  <c r="AC281" i="1"/>
  <c r="AC117" i="1"/>
  <c r="AL25" i="1"/>
  <c r="AL32" i="1"/>
  <c r="AC883" i="1"/>
  <c r="AC882" i="1"/>
  <c r="AK881" i="1"/>
  <c r="AC881" i="1" s="1"/>
  <c r="AK880" i="1"/>
  <c r="AC880" i="1" s="1"/>
  <c r="AK879" i="1"/>
  <c r="AK878" i="1" s="1"/>
  <c r="AC878" i="1" s="1"/>
  <c r="AC946" i="1"/>
  <c r="AC947" i="1"/>
  <c r="AC948" i="1"/>
  <c r="AD948" i="1" s="1"/>
  <c r="AC949" i="1"/>
  <c r="AD949" i="1" s="1"/>
  <c r="AC950" i="1"/>
  <c r="AD950" i="1" s="1"/>
  <c r="AC951" i="1"/>
  <c r="AD951" i="1" s="1"/>
  <c r="AL948" i="1"/>
  <c r="AL949" i="1"/>
  <c r="AL950" i="1"/>
  <c r="AL951" i="1"/>
  <c r="AK60" i="1"/>
  <c r="AC60" i="1" s="1"/>
  <c r="AK810" i="1"/>
  <c r="AC810" i="1" s="1"/>
  <c r="AK809" i="1"/>
  <c r="AC809" i="1" s="1"/>
  <c r="AK808" i="1"/>
  <c r="AK24" i="1" s="1"/>
  <c r="AK722" i="1"/>
  <c r="AC722" i="1" s="1"/>
  <c r="AK721" i="1"/>
  <c r="AK785" i="1"/>
  <c r="AC685" i="1"/>
  <c r="AD685" i="1" s="1"/>
  <c r="AC686" i="1"/>
  <c r="AD686" i="1" s="1"/>
  <c r="AC687" i="1"/>
  <c r="AD687" i="1" s="1"/>
  <c r="AC688" i="1"/>
  <c r="AC689" i="1"/>
  <c r="AL685" i="1"/>
  <c r="AL686" i="1"/>
  <c r="AL687" i="1"/>
  <c r="AK690" i="1"/>
  <c r="AC599" i="1"/>
  <c r="AC591" i="1"/>
  <c r="AC575" i="1"/>
  <c r="AC577" i="1"/>
  <c r="AC578" i="1"/>
  <c r="AC579" i="1"/>
  <c r="AC580" i="1"/>
  <c r="AC583" i="1"/>
  <c r="AC584" i="1"/>
  <c r="AC574" i="1"/>
  <c r="AC572" i="1"/>
  <c r="AC571" i="1"/>
  <c r="AC569" i="1"/>
  <c r="S816" i="1" l="1"/>
  <c r="AA61" i="1"/>
  <c r="AA35" i="1" s="1"/>
  <c r="AC690" i="1"/>
  <c r="AC483" i="1"/>
  <c r="AK791" i="1"/>
  <c r="U324" i="1"/>
  <c r="AK65" i="1"/>
  <c r="S227" i="1"/>
  <c r="S69" i="1"/>
  <c r="U185" i="1"/>
  <c r="S706" i="1"/>
  <c r="S728" i="1"/>
  <c r="U695" i="1"/>
  <c r="S696" i="1"/>
  <c r="S116" i="1"/>
  <c r="U694" i="1"/>
  <c r="S117" i="1"/>
  <c r="S118" i="1"/>
  <c r="AK720" i="1"/>
  <c r="AC720" i="1" s="1"/>
  <c r="AK850" i="1"/>
  <c r="AC850" i="1" s="1"/>
  <c r="AE694" i="1"/>
  <c r="AC118" i="1"/>
  <c r="S848" i="1"/>
  <c r="S73" i="1"/>
  <c r="S115" i="1"/>
  <c r="AE695" i="1"/>
  <c r="AA958" i="1"/>
  <c r="S959" i="1"/>
  <c r="AA921" i="1"/>
  <c r="S921" i="1" s="1"/>
  <c r="S98" i="1"/>
  <c r="AA945" i="1"/>
  <c r="S946" i="1"/>
  <c r="S229" i="1"/>
  <c r="AC73" i="1"/>
  <c r="AC808" i="1"/>
  <c r="AI787" i="1"/>
  <c r="U721" i="1"/>
  <c r="AE62" i="1"/>
  <c r="AE36" i="1" s="1"/>
  <c r="AC543" i="1"/>
  <c r="AC534" i="1"/>
  <c r="U790" i="1"/>
  <c r="AC456" i="1"/>
  <c r="U482" i="1"/>
  <c r="AC470" i="1"/>
  <c r="AC482" i="1"/>
  <c r="AC437" i="1"/>
  <c r="AC397" i="1"/>
  <c r="AC280" i="1"/>
  <c r="S280" i="1"/>
  <c r="AA788" i="1"/>
  <c r="AA813" i="1" s="1"/>
  <c r="AA309" i="1"/>
  <c r="AA787" i="1"/>
  <c r="AA812" i="1" s="1"/>
  <c r="S201" i="1"/>
  <c r="AC224" i="1"/>
  <c r="S224" i="1"/>
  <c r="AC26" i="1"/>
  <c r="AK225" i="1"/>
  <c r="AC225" i="1" s="1"/>
  <c r="Y312" i="1"/>
  <c r="Y787" i="1" s="1"/>
  <c r="Y65" i="1"/>
  <c r="S66" i="1"/>
  <c r="AK59" i="1"/>
  <c r="AK34" i="1" s="1"/>
  <c r="AC229" i="1"/>
  <c r="AC32" i="1"/>
  <c r="AD32" i="1" s="1"/>
  <c r="AC98" i="1"/>
  <c r="AC879" i="1"/>
  <c r="AC81" i="1"/>
  <c r="AC227" i="1"/>
  <c r="AE332" i="1"/>
  <c r="AE721" i="1" s="1"/>
  <c r="AC521" i="1"/>
  <c r="AC228" i="1"/>
  <c r="AK333" i="1"/>
  <c r="AC333" i="1" s="1"/>
  <c r="AC334" i="1"/>
  <c r="AK849" i="1"/>
  <c r="AC116" i="1"/>
  <c r="AC817" i="1"/>
  <c r="AK331" i="1"/>
  <c r="AK329" i="1" s="1"/>
  <c r="S26" i="1"/>
  <c r="U65" i="1"/>
  <c r="AE342" i="1"/>
  <c r="AC343" i="1"/>
  <c r="AE329" i="1"/>
  <c r="AC69" i="1"/>
  <c r="S37" i="1"/>
  <c r="S24" i="1"/>
  <c r="S62" i="1"/>
  <c r="U36" i="1"/>
  <c r="S60" i="1"/>
  <c r="S61" i="1"/>
  <c r="U719" i="1"/>
  <c r="S35" i="1"/>
  <c r="AC24" i="1"/>
  <c r="AC37" i="1"/>
  <c r="AK567" i="1"/>
  <c r="AK563" i="1"/>
  <c r="AC598" i="1"/>
  <c r="AC791" i="1" l="1"/>
  <c r="AK816" i="1"/>
  <c r="AA811" i="1"/>
  <c r="U718" i="1"/>
  <c r="S721" i="1"/>
  <c r="U788" i="1"/>
  <c r="U813" i="1" s="1"/>
  <c r="AC68" i="1"/>
  <c r="S694" i="1"/>
  <c r="S226" i="1"/>
  <c r="AC115" i="1"/>
  <c r="S68" i="1"/>
  <c r="AC342" i="1"/>
  <c r="S945" i="1"/>
  <c r="S95" i="1"/>
  <c r="S958" i="1"/>
  <c r="AC79" i="1"/>
  <c r="AK922" i="1"/>
  <c r="AC922" i="1" s="1"/>
  <c r="AA924" i="1"/>
  <c r="AA36" i="1" s="1"/>
  <c r="S695" i="1"/>
  <c r="Y786" i="1"/>
  <c r="Y812" i="1"/>
  <c r="AI786" i="1"/>
  <c r="AI23" i="1" s="1"/>
  <c r="AI812" i="1"/>
  <c r="S200" i="1"/>
  <c r="AA786" i="1"/>
  <c r="AA23" i="1" s="1"/>
  <c r="Y309" i="1"/>
  <c r="S312" i="1"/>
  <c r="AK222" i="1"/>
  <c r="AK204" i="1"/>
  <c r="AK201" i="1" s="1"/>
  <c r="AK200" i="1" s="1"/>
  <c r="AC226" i="1"/>
  <c r="AK568" i="1"/>
  <c r="AC223" i="1"/>
  <c r="AC95" i="1"/>
  <c r="AK848" i="1"/>
  <c r="AK923" i="1"/>
  <c r="AC849" i="1"/>
  <c r="AE327" i="1"/>
  <c r="AE790" i="1" s="1"/>
  <c r="AK788" i="1"/>
  <c r="AK813" i="1" s="1"/>
  <c r="AC573" i="1"/>
  <c r="AC567" i="1"/>
  <c r="AK61" i="1" l="1"/>
  <c r="AC816" i="1"/>
  <c r="AI811" i="1"/>
  <c r="U57" i="1"/>
  <c r="U31" i="1" s="1"/>
  <c r="AC94" i="1"/>
  <c r="S924" i="1"/>
  <c r="S36" i="1"/>
  <c r="S223" i="1"/>
  <c r="AC790" i="1"/>
  <c r="S94" i="1"/>
  <c r="AI56" i="1"/>
  <c r="AI30" i="1" s="1"/>
  <c r="AI29" i="1" s="1"/>
  <c r="Y811" i="1"/>
  <c r="Y56" i="1"/>
  <c r="Y30" i="1" s="1"/>
  <c r="Y29" i="1" s="1"/>
  <c r="S815" i="1"/>
  <c r="S790" i="1"/>
  <c r="U59" i="1"/>
  <c r="AC721" i="1"/>
  <c r="AA57" i="1"/>
  <c r="AA31" i="1" s="1"/>
  <c r="AA56" i="1"/>
  <c r="AA30" i="1" s="1"/>
  <c r="Y23" i="1"/>
  <c r="AK221" i="1"/>
  <c r="AC221" i="1" s="1"/>
  <c r="AC222" i="1"/>
  <c r="AC848" i="1"/>
  <c r="AC327" i="1"/>
  <c r="AC923" i="1"/>
  <c r="AK921" i="1"/>
  <c r="AC204" i="1"/>
  <c r="AK57" i="1"/>
  <c r="AK31" i="1" s="1"/>
  <c r="AK35" i="1" l="1"/>
  <c r="AC35" i="1" s="1"/>
  <c r="AC61" i="1"/>
  <c r="AA29" i="1"/>
  <c r="S221" i="1"/>
  <c r="Y971" i="1"/>
  <c r="Y55" i="1"/>
  <c r="Y21" i="1" s="1"/>
  <c r="Y969" i="1"/>
  <c r="Y967" i="1"/>
  <c r="AI971" i="1"/>
  <c r="AI55" i="1"/>
  <c r="AI21" i="1" s="1"/>
  <c r="AI969" i="1"/>
  <c r="AI967" i="1"/>
  <c r="U34" i="1"/>
  <c r="S34" i="1" s="1"/>
  <c r="S59" i="1"/>
  <c r="AA55" i="1"/>
  <c r="AA21" i="1" s="1"/>
  <c r="AC200" i="1"/>
  <c r="AC201" i="1"/>
  <c r="AE59" i="1"/>
  <c r="AK924" i="1"/>
  <c r="AC921" i="1"/>
  <c r="AC815" i="1" l="1"/>
  <c r="AC924" i="1"/>
  <c r="AC59" i="1"/>
  <c r="AE34" i="1"/>
  <c r="AC34" i="1" l="1"/>
  <c r="AC967" i="1"/>
  <c r="AC969" i="1"/>
  <c r="AC971" i="1"/>
  <c r="Q785" i="1" l="1"/>
  <c r="Q960" i="1"/>
  <c r="I960" i="1" s="1"/>
  <c r="Q810" i="1"/>
  <c r="Q809" i="1"/>
  <c r="Q880" i="1"/>
  <c r="Q850" i="1" s="1"/>
  <c r="Q879" i="1"/>
  <c r="I883" i="1"/>
  <c r="I882" i="1"/>
  <c r="R883" i="1"/>
  <c r="R882" i="1"/>
  <c r="Q881" i="1"/>
  <c r="I881" i="1" s="1"/>
  <c r="J948" i="1"/>
  <c r="J949" i="1"/>
  <c r="J950" i="1"/>
  <c r="J951" i="1"/>
  <c r="I955" i="1"/>
  <c r="Q808" i="1" l="1"/>
  <c r="Q24" i="1" s="1"/>
  <c r="I880" i="1"/>
  <c r="Q878" i="1"/>
  <c r="Q922" i="1"/>
  <c r="I850" i="1"/>
  <c r="I954" i="1"/>
  <c r="Q954" i="1"/>
  <c r="I879" i="1"/>
  <c r="AB28" i="1"/>
  <c r="Q849" i="1"/>
  <c r="I878" i="1"/>
  <c r="Q947" i="1"/>
  <c r="R955" i="1"/>
  <c r="I801" i="1"/>
  <c r="R801" i="1"/>
  <c r="O817" i="1"/>
  <c r="O810" i="1"/>
  <c r="O809" i="1"/>
  <c r="O808" i="1"/>
  <c r="O37" i="1"/>
  <c r="O26" i="1"/>
  <c r="I775" i="1"/>
  <c r="I776" i="1"/>
  <c r="I777" i="1"/>
  <c r="I778" i="1"/>
  <c r="I779" i="1"/>
  <c r="I780" i="1"/>
  <c r="I781" i="1"/>
  <c r="I782" i="1"/>
  <c r="I784" i="1"/>
  <c r="I774" i="1"/>
  <c r="P778" i="1"/>
  <c r="P779" i="1"/>
  <c r="P780" i="1"/>
  <c r="P781" i="1"/>
  <c r="G782" i="1"/>
  <c r="G777" i="1"/>
  <c r="G775" i="1"/>
  <c r="Z775" i="1" s="1"/>
  <c r="G774" i="1"/>
  <c r="P796" i="1"/>
  <c r="M817" i="1"/>
  <c r="M810" i="1"/>
  <c r="M809" i="1"/>
  <c r="M808" i="1"/>
  <c r="M37" i="1"/>
  <c r="M26" i="1"/>
  <c r="D873" i="1"/>
  <c r="T873" i="1" s="1"/>
  <c r="AH747" i="1"/>
  <c r="AH746" i="1"/>
  <c r="X735" i="1"/>
  <c r="AH532" i="1"/>
  <c r="N673" i="1"/>
  <c r="I672" i="1"/>
  <c r="I673" i="1"/>
  <c r="N441" i="1"/>
  <c r="D499" i="1"/>
  <c r="D498" i="1"/>
  <c r="F497" i="1"/>
  <c r="N497" i="1" s="1"/>
  <c r="D414" i="1"/>
  <c r="T414" i="1" s="1"/>
  <c r="D517" i="1"/>
  <c r="AD517" i="1" s="1"/>
  <c r="N458" i="1"/>
  <c r="N459" i="1"/>
  <c r="N460" i="1"/>
  <c r="N461" i="1"/>
  <c r="N462" i="1"/>
  <c r="I459" i="1"/>
  <c r="I460" i="1"/>
  <c r="I461" i="1"/>
  <c r="I462" i="1"/>
  <c r="D459" i="1"/>
  <c r="D460" i="1"/>
  <c r="D461" i="1"/>
  <c r="D462" i="1"/>
  <c r="AD499" i="1" l="1"/>
  <c r="T499" i="1"/>
  <c r="AD498" i="1"/>
  <c r="X498" i="1"/>
  <c r="T498" i="1"/>
  <c r="AD414" i="1"/>
  <c r="J414" i="1"/>
  <c r="AJ774" i="1"/>
  <c r="Z774" i="1"/>
  <c r="P775" i="1"/>
  <c r="AJ775" i="1"/>
  <c r="Z776" i="1"/>
  <c r="AJ776" i="1"/>
  <c r="P784" i="1"/>
  <c r="AJ784" i="1"/>
  <c r="Z784" i="1"/>
  <c r="P777" i="1"/>
  <c r="Z777" i="1"/>
  <c r="AJ777" i="1"/>
  <c r="P782" i="1"/>
  <c r="Z782" i="1"/>
  <c r="AJ782" i="1"/>
  <c r="P774" i="1"/>
  <c r="AH741" i="1"/>
  <c r="D741" i="1"/>
  <c r="T741" i="1" s="1"/>
  <c r="AD462" i="1"/>
  <c r="T462" i="1"/>
  <c r="AD461" i="1"/>
  <c r="T461" i="1"/>
  <c r="AD460" i="1"/>
  <c r="T460" i="1"/>
  <c r="AD459" i="1"/>
  <c r="T459" i="1"/>
  <c r="D516" i="1"/>
  <c r="AD516" i="1" s="1"/>
  <c r="AH516" i="1"/>
  <c r="D497" i="1"/>
  <c r="AH497" i="1"/>
  <c r="N736" i="1"/>
  <c r="AH736" i="1"/>
  <c r="N732" i="1"/>
  <c r="N733" i="1"/>
  <c r="AH733" i="1"/>
  <c r="G773" i="1"/>
  <c r="N735" i="1"/>
  <c r="AH735" i="1"/>
  <c r="Q848" i="1"/>
  <c r="Q923" i="1"/>
  <c r="Q921" i="1" s="1"/>
  <c r="I849" i="1"/>
  <c r="I953" i="1"/>
  <c r="P776" i="1"/>
  <c r="D782" i="1"/>
  <c r="AD782" i="1" s="1"/>
  <c r="Q946" i="1"/>
  <c r="Q945" i="1" s="1"/>
  <c r="O24" i="1"/>
  <c r="I922" i="1"/>
  <c r="J462" i="1"/>
  <c r="J461" i="1"/>
  <c r="J460" i="1"/>
  <c r="M24" i="1"/>
  <c r="F496" i="1"/>
  <c r="N496" i="1" s="1"/>
  <c r="AD497" i="1" l="1"/>
  <c r="T497" i="1"/>
  <c r="X497" i="1"/>
  <c r="AJ773" i="1"/>
  <c r="Z773" i="1"/>
  <c r="AH739" i="1"/>
  <c r="N739" i="1"/>
  <c r="X739" i="1"/>
  <c r="D496" i="1"/>
  <c r="AH496" i="1"/>
  <c r="J782" i="1"/>
  <c r="T782" i="1"/>
  <c r="Q958" i="1"/>
  <c r="I958" i="1" s="1"/>
  <c r="I959" i="1"/>
  <c r="I945" i="1"/>
  <c r="Q924" i="1"/>
  <c r="I921" i="1"/>
  <c r="I923" i="1"/>
  <c r="I848" i="1"/>
  <c r="I952" i="1"/>
  <c r="N218" i="1"/>
  <c r="N219" i="1"/>
  <c r="N220" i="1"/>
  <c r="N225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796" i="1"/>
  <c r="I817" i="1"/>
  <c r="I810" i="1"/>
  <c r="I809" i="1"/>
  <c r="I808" i="1"/>
  <c r="I749" i="1"/>
  <c r="AF761" i="1"/>
  <c r="AF765" i="1"/>
  <c r="AF763" i="1"/>
  <c r="AF756" i="1"/>
  <c r="AF755" i="1"/>
  <c r="AF764" i="1"/>
  <c r="AF754" i="1"/>
  <c r="L964" i="1"/>
  <c r="L965" i="1"/>
  <c r="L966" i="1"/>
  <c r="L968" i="1"/>
  <c r="L970" i="1"/>
  <c r="L973" i="1"/>
  <c r="L974" i="1"/>
  <c r="I964" i="1"/>
  <c r="J964" i="1" s="1"/>
  <c r="I965" i="1"/>
  <c r="J965" i="1" s="1"/>
  <c r="I966" i="1"/>
  <c r="J966" i="1" s="1"/>
  <c r="I967" i="1"/>
  <c r="I968" i="1"/>
  <c r="J968" i="1" s="1"/>
  <c r="I969" i="1"/>
  <c r="I970" i="1"/>
  <c r="I971" i="1"/>
  <c r="I972" i="1"/>
  <c r="I973" i="1"/>
  <c r="J973" i="1" s="1"/>
  <c r="I974" i="1"/>
  <c r="J974" i="1" s="1"/>
  <c r="I975" i="1"/>
  <c r="I976" i="1"/>
  <c r="L711" i="1"/>
  <c r="L710" i="1"/>
  <c r="E697" i="1"/>
  <c r="I671" i="1"/>
  <c r="L671" i="1"/>
  <c r="D672" i="1"/>
  <c r="E669" i="1"/>
  <c r="I803" i="1"/>
  <c r="L216" i="1"/>
  <c r="L214" i="1"/>
  <c r="L963" i="1"/>
  <c r="L796" i="1"/>
  <c r="I796" i="1"/>
  <c r="T672" i="1" l="1"/>
  <c r="AE672" i="1"/>
  <c r="L762" i="1"/>
  <c r="V762" i="1"/>
  <c r="AD496" i="1"/>
  <c r="X496" i="1"/>
  <c r="T496" i="1"/>
  <c r="T766" i="1"/>
  <c r="L669" i="1"/>
  <c r="E696" i="1"/>
  <c r="V697" i="1"/>
  <c r="AF697" i="1"/>
  <c r="T769" i="1"/>
  <c r="V669" i="1"/>
  <c r="T768" i="1"/>
  <c r="T767" i="1"/>
  <c r="AF772" i="1"/>
  <c r="I924" i="1"/>
  <c r="J672" i="1"/>
  <c r="I738" i="1"/>
  <c r="I742" i="1"/>
  <c r="I746" i="1"/>
  <c r="I747" i="1"/>
  <c r="I751" i="1"/>
  <c r="I752" i="1"/>
  <c r="I753" i="1"/>
  <c r="I755" i="1"/>
  <c r="I757" i="1"/>
  <c r="I758" i="1"/>
  <c r="I761" i="1"/>
  <c r="I762" i="1"/>
  <c r="I763" i="1"/>
  <c r="I764" i="1"/>
  <c r="O790" i="1"/>
  <c r="O773" i="1"/>
  <c r="M745" i="1"/>
  <c r="I745" i="1" s="1"/>
  <c r="M743" i="1"/>
  <c r="M740" i="1"/>
  <c r="M737" i="1"/>
  <c r="I736" i="1"/>
  <c r="I735" i="1"/>
  <c r="K791" i="1"/>
  <c r="Q722" i="1"/>
  <c r="Q791" i="1" s="1"/>
  <c r="Q816" i="1" s="1"/>
  <c r="O723" i="1"/>
  <c r="O818" i="1" s="1"/>
  <c r="O62" i="1" s="1"/>
  <c r="O36" i="1" s="1"/>
  <c r="O722" i="1"/>
  <c r="O791" i="1" s="1"/>
  <c r="O721" i="1"/>
  <c r="O720" i="1"/>
  <c r="O719" i="1"/>
  <c r="M723" i="1"/>
  <c r="M818" i="1" s="1"/>
  <c r="M62" i="1" s="1"/>
  <c r="M36" i="1" s="1"/>
  <c r="M722" i="1"/>
  <c r="M816" i="1" s="1"/>
  <c r="K723" i="1"/>
  <c r="K818" i="1" s="1"/>
  <c r="K722" i="1"/>
  <c r="K816" i="1" s="1"/>
  <c r="I692" i="1"/>
  <c r="I693" i="1"/>
  <c r="I698" i="1"/>
  <c r="I702" i="1"/>
  <c r="I703" i="1"/>
  <c r="I704" i="1"/>
  <c r="J704" i="1" s="1"/>
  <c r="I705" i="1"/>
  <c r="J705" i="1" s="1"/>
  <c r="K708" i="1"/>
  <c r="I708" i="1" s="1"/>
  <c r="K707" i="1"/>
  <c r="I707" i="1" s="1"/>
  <c r="I691" i="1"/>
  <c r="I684" i="1"/>
  <c r="I669" i="1"/>
  <c r="I668" i="1"/>
  <c r="I667" i="1"/>
  <c r="I666" i="1"/>
  <c r="I665" i="1"/>
  <c r="I663" i="1"/>
  <c r="I662" i="1"/>
  <c r="I661" i="1"/>
  <c r="I660" i="1"/>
  <c r="I659" i="1"/>
  <c r="I690" i="1"/>
  <c r="Q683" i="1"/>
  <c r="Q682" i="1" s="1"/>
  <c r="I606" i="1"/>
  <c r="I599" i="1"/>
  <c r="I591" i="1"/>
  <c r="I584" i="1"/>
  <c r="I580" i="1"/>
  <c r="I574" i="1"/>
  <c r="I572" i="1"/>
  <c r="I571" i="1"/>
  <c r="Q605" i="1"/>
  <c r="I605" i="1" s="1"/>
  <c r="Q604" i="1"/>
  <c r="Q603" i="1"/>
  <c r="Q598" i="1"/>
  <c r="I598" i="1" s="1"/>
  <c r="Q594" i="1"/>
  <c r="Q593" i="1"/>
  <c r="Q589" i="1"/>
  <c r="Q588" i="1"/>
  <c r="Q587" i="1"/>
  <c r="Q573" i="1"/>
  <c r="I573" i="1" s="1"/>
  <c r="Q570" i="1"/>
  <c r="Q569" i="1"/>
  <c r="R569" i="1" s="1"/>
  <c r="M539" i="1"/>
  <c r="M535" i="1"/>
  <c r="M528" i="1"/>
  <c r="M524" i="1"/>
  <c r="J362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5" i="1"/>
  <c r="J389" i="1"/>
  <c r="J390" i="1"/>
  <c r="J392" i="1"/>
  <c r="J393" i="1"/>
  <c r="J394" i="1"/>
  <c r="J395" i="1"/>
  <c r="J396" i="1"/>
  <c r="J400" i="1"/>
  <c r="J401" i="1"/>
  <c r="J402" i="1"/>
  <c r="J403" i="1"/>
  <c r="J404" i="1"/>
  <c r="J405" i="1"/>
  <c r="J406" i="1"/>
  <c r="J407" i="1"/>
  <c r="J408" i="1"/>
  <c r="J419" i="1"/>
  <c r="M489" i="1"/>
  <c r="I488" i="1" s="1"/>
  <c r="M457" i="1"/>
  <c r="M452" i="1"/>
  <c r="I452" i="1" s="1"/>
  <c r="M451" i="1"/>
  <c r="I451" i="1" s="1"/>
  <c r="M444" i="1"/>
  <c r="I444" i="1" s="1"/>
  <c r="I442" i="1"/>
  <c r="M438" i="1"/>
  <c r="M437" i="1" s="1"/>
  <c r="I437" i="1" s="1"/>
  <c r="M430" i="1"/>
  <c r="I429" i="1" s="1"/>
  <c r="M412" i="1"/>
  <c r="M398" i="1"/>
  <c r="M397" i="1" s="1"/>
  <c r="M362" i="1"/>
  <c r="M361" i="1"/>
  <c r="M357" i="1"/>
  <c r="M338" i="1"/>
  <c r="M337" i="1"/>
  <c r="M335" i="1"/>
  <c r="I439" i="1"/>
  <c r="I440" i="1"/>
  <c r="J440" i="1" s="1"/>
  <c r="I443" i="1"/>
  <c r="I445" i="1"/>
  <c r="I446" i="1"/>
  <c r="J446" i="1" s="1"/>
  <c r="I447" i="1"/>
  <c r="I448" i="1"/>
  <c r="J448" i="1" s="1"/>
  <c r="I449" i="1"/>
  <c r="I450" i="1"/>
  <c r="J450" i="1" s="1"/>
  <c r="I453" i="1"/>
  <c r="I454" i="1"/>
  <c r="J454" i="1" s="1"/>
  <c r="I455" i="1"/>
  <c r="J455" i="1" s="1"/>
  <c r="I458" i="1"/>
  <c r="I463" i="1"/>
  <c r="I464" i="1"/>
  <c r="I465" i="1"/>
  <c r="I466" i="1"/>
  <c r="J466" i="1" s="1"/>
  <c r="I467" i="1"/>
  <c r="I468" i="1"/>
  <c r="I469" i="1"/>
  <c r="J469" i="1" s="1"/>
  <c r="I470" i="1"/>
  <c r="I471" i="1"/>
  <c r="I472" i="1"/>
  <c r="I473" i="1"/>
  <c r="I474" i="1"/>
  <c r="I475" i="1"/>
  <c r="I476" i="1"/>
  <c r="J476" i="1" s="1"/>
  <c r="I477" i="1"/>
  <c r="J477" i="1" s="1"/>
  <c r="I478" i="1"/>
  <c r="I479" i="1"/>
  <c r="I480" i="1"/>
  <c r="J480" i="1" s="1"/>
  <c r="I481" i="1"/>
  <c r="J481" i="1" s="1"/>
  <c r="I482" i="1"/>
  <c r="I483" i="1"/>
  <c r="I484" i="1"/>
  <c r="I485" i="1"/>
  <c r="I486" i="1"/>
  <c r="I487" i="1"/>
  <c r="I490" i="1"/>
  <c r="I491" i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J514" i="1" s="1"/>
  <c r="I515" i="1"/>
  <c r="J515" i="1" s="1"/>
  <c r="I424" i="1"/>
  <c r="I425" i="1"/>
  <c r="I426" i="1"/>
  <c r="I427" i="1"/>
  <c r="I428" i="1"/>
  <c r="I431" i="1"/>
  <c r="I432" i="1"/>
  <c r="J432" i="1" s="1"/>
  <c r="I433" i="1"/>
  <c r="J433" i="1" s="1"/>
  <c r="I434" i="1"/>
  <c r="I435" i="1"/>
  <c r="I436" i="1"/>
  <c r="J436" i="1" s="1"/>
  <c r="I421" i="1"/>
  <c r="I422" i="1"/>
  <c r="I423" i="1"/>
  <c r="I420" i="1"/>
  <c r="I416" i="1"/>
  <c r="Q335" i="1"/>
  <c r="Q720" i="1" s="1"/>
  <c r="Q332" i="1"/>
  <c r="Q327" i="1" s="1"/>
  <c r="Q790" i="1" s="1"/>
  <c r="Q815" i="1" s="1"/>
  <c r="Q330" i="1"/>
  <c r="K411" i="1"/>
  <c r="K410" i="1"/>
  <c r="K398" i="1"/>
  <c r="K397" i="1" s="1"/>
  <c r="K387" i="1"/>
  <c r="K386" i="1"/>
  <c r="K383" i="1"/>
  <c r="K361" i="1"/>
  <c r="K348" i="1"/>
  <c r="K344" i="1"/>
  <c r="K343" i="1" s="1"/>
  <c r="K342" i="1" s="1"/>
  <c r="K338" i="1"/>
  <c r="K337" i="1"/>
  <c r="K335" i="1"/>
  <c r="K330" i="1" s="1"/>
  <c r="K332" i="1"/>
  <c r="K327" i="1" s="1"/>
  <c r="K790" i="1" s="1"/>
  <c r="K815" i="1" s="1"/>
  <c r="K331" i="1"/>
  <c r="K328" i="1"/>
  <c r="I328" i="1" s="1"/>
  <c r="I283" i="1"/>
  <c r="I267" i="1"/>
  <c r="I266" i="1"/>
  <c r="I265" i="1"/>
  <c r="I256" i="1"/>
  <c r="I257" i="1"/>
  <c r="I255" i="1"/>
  <c r="I254" i="1"/>
  <c r="I250" i="1"/>
  <c r="I249" i="1"/>
  <c r="I247" i="1"/>
  <c r="I246" i="1"/>
  <c r="I245" i="1"/>
  <c r="I238" i="1"/>
  <c r="I219" i="1"/>
  <c r="I218" i="1"/>
  <c r="I216" i="1"/>
  <c r="I215" i="1"/>
  <c r="I214" i="1"/>
  <c r="I208" i="1"/>
  <c r="I199" i="1"/>
  <c r="I198" i="1"/>
  <c r="J308" i="1"/>
  <c r="J307" i="1"/>
  <c r="J306" i="1"/>
  <c r="J305" i="1"/>
  <c r="J304" i="1"/>
  <c r="J303" i="1"/>
  <c r="J302" i="1"/>
  <c r="J273" i="1"/>
  <c r="J272" i="1"/>
  <c r="J271" i="1"/>
  <c r="J270" i="1"/>
  <c r="J269" i="1"/>
  <c r="J268" i="1"/>
  <c r="J263" i="1"/>
  <c r="J262" i="1"/>
  <c r="J261" i="1"/>
  <c r="J260" i="1"/>
  <c r="J259" i="1"/>
  <c r="J258" i="1"/>
  <c r="J186" i="1"/>
  <c r="J184" i="1"/>
  <c r="J183" i="1"/>
  <c r="J168" i="1"/>
  <c r="J165" i="1"/>
  <c r="J162" i="1"/>
  <c r="J159" i="1"/>
  <c r="J153" i="1"/>
  <c r="J152" i="1"/>
  <c r="J151" i="1"/>
  <c r="J150" i="1"/>
  <c r="J149" i="1"/>
  <c r="J148" i="1"/>
  <c r="J147" i="1"/>
  <c r="J146" i="1"/>
  <c r="J145" i="1"/>
  <c r="J141" i="1"/>
  <c r="J140" i="1"/>
  <c r="J139" i="1"/>
  <c r="J138" i="1"/>
  <c r="J137" i="1"/>
  <c r="J135" i="1"/>
  <c r="J134" i="1"/>
  <c r="J133" i="1"/>
  <c r="J132" i="1"/>
  <c r="J131" i="1"/>
  <c r="J130" i="1"/>
  <c r="J129" i="1"/>
  <c r="J128" i="1"/>
  <c r="J127" i="1"/>
  <c r="J126" i="1"/>
  <c r="J125" i="1"/>
  <c r="J122" i="1"/>
  <c r="J114" i="1"/>
  <c r="J113" i="1"/>
  <c r="J112" i="1"/>
  <c r="J111" i="1"/>
  <c r="J110" i="1"/>
  <c r="J109" i="1"/>
  <c r="J108" i="1"/>
  <c r="J107" i="1"/>
  <c r="J106" i="1"/>
  <c r="J105" i="1"/>
  <c r="J104" i="1"/>
  <c r="J97" i="1"/>
  <c r="J92" i="1"/>
  <c r="J91" i="1"/>
  <c r="J76" i="1"/>
  <c r="Q281" i="1"/>
  <c r="Q225" i="1" s="1"/>
  <c r="Q222" i="1" s="1"/>
  <c r="Q229" i="1"/>
  <c r="Q227" i="1" s="1"/>
  <c r="Q173" i="1" s="1"/>
  <c r="Q228" i="1"/>
  <c r="Q172" i="1" s="1"/>
  <c r="Q207" i="1"/>
  <c r="Q206" i="1"/>
  <c r="Q177" i="1"/>
  <c r="Q174" i="1"/>
  <c r="Q127" i="1"/>
  <c r="Q117" i="1" s="1"/>
  <c r="Q126" i="1"/>
  <c r="Q116" i="1" s="1"/>
  <c r="Q94" i="1"/>
  <c r="O281" i="1"/>
  <c r="O230" i="1"/>
  <c r="O229" i="1" s="1"/>
  <c r="O227" i="1" s="1"/>
  <c r="O228" i="1"/>
  <c r="O223" i="1"/>
  <c r="O221" i="1" s="1"/>
  <c r="O207" i="1"/>
  <c r="O206" i="1"/>
  <c r="O201" i="1"/>
  <c r="O200" i="1" s="1"/>
  <c r="O177" i="1"/>
  <c r="O174" i="1"/>
  <c r="O173" i="1"/>
  <c r="O171" i="1" s="1"/>
  <c r="O172" i="1"/>
  <c r="O127" i="1"/>
  <c r="O117" i="1" s="1"/>
  <c r="O126" i="1"/>
  <c r="M282" i="1"/>
  <c r="M280" i="1"/>
  <c r="M264" i="1"/>
  <c r="I264" i="1" s="1"/>
  <c r="M248" i="1"/>
  <c r="I248" i="1" s="1"/>
  <c r="M244" i="1"/>
  <c r="I244" i="1" s="1"/>
  <c r="M243" i="1"/>
  <c r="I243" i="1" s="1"/>
  <c r="M226" i="1"/>
  <c r="M223" i="1" s="1"/>
  <c r="M224" i="1"/>
  <c r="M222" i="1"/>
  <c r="M221" i="1" s="1"/>
  <c r="M217" i="1"/>
  <c r="M203" i="1"/>
  <c r="M201" i="1"/>
  <c r="M200" i="1" s="1"/>
  <c r="M180" i="1"/>
  <c r="M177" i="1"/>
  <c r="M174" i="1"/>
  <c r="M173" i="1"/>
  <c r="M172" i="1"/>
  <c r="M125" i="1"/>
  <c r="M117" i="1"/>
  <c r="K282" i="1"/>
  <c r="K280" i="1"/>
  <c r="K236" i="1"/>
  <c r="K229" i="1" s="1"/>
  <c r="K228" i="1"/>
  <c r="K225" i="1"/>
  <c r="K224" i="1" s="1"/>
  <c r="K217" i="1"/>
  <c r="K213" i="1"/>
  <c r="K212" i="1"/>
  <c r="K66" i="1" s="1"/>
  <c r="K211" i="1"/>
  <c r="K210" i="1"/>
  <c r="K197" i="1"/>
  <c r="I197" i="1" s="1"/>
  <c r="K194" i="1"/>
  <c r="K193" i="1"/>
  <c r="K189" i="1"/>
  <c r="K188" i="1" s="1"/>
  <c r="K180" i="1"/>
  <c r="K177" i="1"/>
  <c r="K174" i="1"/>
  <c r="K173" i="1"/>
  <c r="K172" i="1"/>
  <c r="K156" i="1"/>
  <c r="K136" i="1"/>
  <c r="K127" i="1"/>
  <c r="K117" i="1" s="1"/>
  <c r="K126" i="1"/>
  <c r="K116" i="1" s="1"/>
  <c r="K115" i="1" s="1"/>
  <c r="Q61" i="1"/>
  <c r="Q35" i="1" s="1"/>
  <c r="Q60" i="1"/>
  <c r="Q59" i="1"/>
  <c r="Q34" i="1" s="1"/>
  <c r="O61" i="1"/>
  <c r="O35" i="1" s="1"/>
  <c r="O60" i="1"/>
  <c r="M61" i="1"/>
  <c r="M35" i="1" s="1"/>
  <c r="M60" i="1"/>
  <c r="R25" i="1"/>
  <c r="R28" i="1"/>
  <c r="R32" i="1"/>
  <c r="P22" i="1"/>
  <c r="P32" i="1"/>
  <c r="N22" i="1"/>
  <c r="N32" i="1"/>
  <c r="I25" i="1"/>
  <c r="I28" i="1"/>
  <c r="I32" i="1"/>
  <c r="J32" i="1" s="1"/>
  <c r="I27" i="1"/>
  <c r="I26" i="1"/>
  <c r="AV10" i="1"/>
  <c r="AU32" i="1"/>
  <c r="AU37" i="1"/>
  <c r="AV38" i="1"/>
  <c r="AU46" i="1"/>
  <c r="AU51" i="1"/>
  <c r="AV51" i="1"/>
  <c r="AV71" i="1"/>
  <c r="AV72" i="1"/>
  <c r="AV76" i="1"/>
  <c r="AV78" i="1"/>
  <c r="AV80" i="1"/>
  <c r="AV84" i="1"/>
  <c r="AV86" i="1"/>
  <c r="AV87" i="1"/>
  <c r="AV90" i="1"/>
  <c r="AV91" i="1"/>
  <c r="AV92" i="1"/>
  <c r="AV93" i="1"/>
  <c r="AV97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21" i="1"/>
  <c r="AV122" i="1"/>
  <c r="AU125" i="1"/>
  <c r="AU143" i="1"/>
  <c r="AV143" i="1"/>
  <c r="AU144" i="1"/>
  <c r="AV144" i="1"/>
  <c r="AV154" i="1"/>
  <c r="AV155" i="1"/>
  <c r="AU157" i="1"/>
  <c r="AV157" i="1"/>
  <c r="AU158" i="1"/>
  <c r="AV158" i="1"/>
  <c r="AV160" i="1"/>
  <c r="AV161" i="1"/>
  <c r="AV163" i="1"/>
  <c r="AV164" i="1"/>
  <c r="AV166" i="1"/>
  <c r="AV167" i="1"/>
  <c r="AV169" i="1"/>
  <c r="AV170" i="1"/>
  <c r="AV175" i="1"/>
  <c r="AU175" i="1" s="1"/>
  <c r="AV176" i="1"/>
  <c r="AU176" i="1" s="1"/>
  <c r="AV178" i="1"/>
  <c r="AU178" i="1" s="1"/>
  <c r="AV179" i="1"/>
  <c r="AU179" i="1" s="1"/>
  <c r="AV181" i="1"/>
  <c r="AU181" i="1" s="1"/>
  <c r="AV182" i="1"/>
  <c r="AU182" i="1" s="1"/>
  <c r="AV186" i="1"/>
  <c r="AU186" i="1" s="1"/>
  <c r="AV190" i="1"/>
  <c r="AU190" i="1" s="1"/>
  <c r="AV191" i="1"/>
  <c r="AU191" i="1" s="1"/>
  <c r="AV195" i="1"/>
  <c r="AU195" i="1" s="1"/>
  <c r="AV196" i="1"/>
  <c r="AU198" i="1"/>
  <c r="AV198" i="1"/>
  <c r="AU199" i="1"/>
  <c r="AV199" i="1"/>
  <c r="AU201" i="1"/>
  <c r="AV201" i="1"/>
  <c r="AV208" i="1"/>
  <c r="AU214" i="1"/>
  <c r="AV214" i="1"/>
  <c r="AV215" i="1"/>
  <c r="AU216" i="1"/>
  <c r="AV216" i="1"/>
  <c r="AU218" i="1"/>
  <c r="AV218" i="1"/>
  <c r="AU220" i="1"/>
  <c r="AV220" i="1"/>
  <c r="AU225" i="1"/>
  <c r="AU227" i="1"/>
  <c r="AU45" i="1" s="1"/>
  <c r="AU228" i="1"/>
  <c r="AU229" i="1"/>
  <c r="AU230" i="1"/>
  <c r="AU231" i="1"/>
  <c r="AV231" i="1"/>
  <c r="AU232" i="1"/>
  <c r="AV232" i="1"/>
  <c r="AU233" i="1"/>
  <c r="AV233" i="1"/>
  <c r="AU234" i="1"/>
  <c r="AV234" i="1"/>
  <c r="AU235" i="1"/>
  <c r="AV235" i="1"/>
  <c r="AU236" i="1"/>
  <c r="AU237" i="1"/>
  <c r="AV237" i="1"/>
  <c r="AU238" i="1"/>
  <c r="AV238" i="1"/>
  <c r="AV245" i="1"/>
  <c r="AU247" i="1"/>
  <c r="AV247" i="1"/>
  <c r="AV249" i="1"/>
  <c r="AV250" i="1"/>
  <c r="AV253" i="1"/>
  <c r="AV254" i="1"/>
  <c r="AV255" i="1"/>
  <c r="AV256" i="1"/>
  <c r="AU257" i="1"/>
  <c r="AV257" i="1"/>
  <c r="AU259" i="1"/>
  <c r="AV259" i="1"/>
  <c r="AU260" i="1"/>
  <c r="AV260" i="1"/>
  <c r="AU262" i="1"/>
  <c r="AV262" i="1"/>
  <c r="AU263" i="1"/>
  <c r="AV263" i="1"/>
  <c r="AV265" i="1"/>
  <c r="AU267" i="1"/>
  <c r="AV267" i="1"/>
  <c r="AU269" i="1"/>
  <c r="AV269" i="1"/>
  <c r="AU270" i="1"/>
  <c r="AV270" i="1"/>
  <c r="AV274" i="1"/>
  <c r="AU274" i="1" s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39" i="1"/>
  <c r="AU339" i="1" s="1"/>
  <c r="AV340" i="1"/>
  <c r="AV341" i="1"/>
  <c r="AV345" i="1"/>
  <c r="AV346" i="1"/>
  <c r="AU346" i="1" s="1"/>
  <c r="AV347" i="1"/>
  <c r="AU347" i="1" s="1"/>
  <c r="AV350" i="1"/>
  <c r="AU350" i="1" s="1"/>
  <c r="AV351" i="1"/>
  <c r="AU351" i="1" s="1"/>
  <c r="AV354" i="1"/>
  <c r="AU354" i="1" s="1"/>
  <c r="AU356" i="1"/>
  <c r="AV356" i="1"/>
  <c r="AU358" i="1"/>
  <c r="AV358" i="1"/>
  <c r="AU359" i="1"/>
  <c r="AV359" i="1"/>
  <c r="AU360" i="1"/>
  <c r="AV360" i="1"/>
  <c r="AU363" i="1"/>
  <c r="AV363" i="1"/>
  <c r="AU364" i="1"/>
  <c r="AV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V384" i="1"/>
  <c r="AU385" i="1"/>
  <c r="AU386" i="1"/>
  <c r="AU387" i="1"/>
  <c r="AU388" i="1"/>
  <c r="AV388" i="1"/>
  <c r="AU389" i="1"/>
  <c r="AU390" i="1"/>
  <c r="AU391" i="1"/>
  <c r="AV391" i="1"/>
  <c r="AU392" i="1"/>
  <c r="AU393" i="1"/>
  <c r="AU394" i="1"/>
  <c r="AU395" i="1"/>
  <c r="AU396" i="1"/>
  <c r="AU399" i="1"/>
  <c r="AV399" i="1"/>
  <c r="AU400" i="1"/>
  <c r="AU401" i="1"/>
  <c r="AU402" i="1"/>
  <c r="AU403" i="1"/>
  <c r="AU404" i="1"/>
  <c r="AU405" i="1"/>
  <c r="AU406" i="1"/>
  <c r="AU407" i="1"/>
  <c r="AU408" i="1"/>
  <c r="AU409" i="1"/>
  <c r="AV409" i="1"/>
  <c r="AU410" i="1"/>
  <c r="AU413" i="1"/>
  <c r="AV413" i="1"/>
  <c r="AU415" i="1"/>
  <c r="AV415" i="1"/>
  <c r="AU418" i="1"/>
  <c r="AV418" i="1"/>
  <c r="AU419" i="1"/>
  <c r="AU420" i="1"/>
  <c r="AU421" i="1"/>
  <c r="AU422" i="1"/>
  <c r="AV422" i="1"/>
  <c r="AU423" i="1"/>
  <c r="AV423" i="1"/>
  <c r="AU424" i="1"/>
  <c r="AU425" i="1"/>
  <c r="AV425" i="1"/>
  <c r="AU426" i="1"/>
  <c r="AV426" i="1"/>
  <c r="AU427" i="1"/>
  <c r="AU428" i="1"/>
  <c r="AV428" i="1"/>
  <c r="AU431" i="1"/>
  <c r="AV431" i="1"/>
  <c r="AU432" i="1"/>
  <c r="AU433" i="1"/>
  <c r="AU434" i="1"/>
  <c r="AV434" i="1"/>
  <c r="AU435" i="1"/>
  <c r="AU436" i="1"/>
  <c r="AU439" i="1"/>
  <c r="AV439" i="1"/>
  <c r="AU440" i="1"/>
  <c r="AU441" i="1"/>
  <c r="AU445" i="1"/>
  <c r="AV445" i="1"/>
  <c r="AU446" i="1"/>
  <c r="AU447" i="1"/>
  <c r="AU448" i="1"/>
  <c r="AU449" i="1"/>
  <c r="AV449" i="1"/>
  <c r="AU450" i="1"/>
  <c r="AU453" i="1"/>
  <c r="AV453" i="1"/>
  <c r="AU454" i="1"/>
  <c r="AU455" i="1"/>
  <c r="AU458" i="1"/>
  <c r="AV458" i="1"/>
  <c r="AU459" i="1"/>
  <c r="AV459" i="1"/>
  <c r="AU462" i="1"/>
  <c r="AV462" i="1"/>
  <c r="AU463" i="1"/>
  <c r="AV463" i="1"/>
  <c r="AU464" i="1"/>
  <c r="AU465" i="1"/>
  <c r="AU466" i="1"/>
  <c r="AU467" i="1"/>
  <c r="AU468" i="1"/>
  <c r="AV468" i="1"/>
  <c r="AU469" i="1"/>
  <c r="AU470" i="1"/>
  <c r="AU471" i="1"/>
  <c r="AU472" i="1"/>
  <c r="AV472" i="1"/>
  <c r="AU473" i="1"/>
  <c r="AV473" i="1"/>
  <c r="AU474" i="1"/>
  <c r="AV474" i="1"/>
  <c r="AU475" i="1"/>
  <c r="AV475" i="1"/>
  <c r="AU476" i="1"/>
  <c r="AU477" i="1"/>
  <c r="AU478" i="1"/>
  <c r="AU479" i="1"/>
  <c r="AV479" i="1"/>
  <c r="AU480" i="1"/>
  <c r="AU481" i="1"/>
  <c r="AU482" i="1"/>
  <c r="AU483" i="1"/>
  <c r="AU484" i="1"/>
  <c r="AV484" i="1"/>
  <c r="AU485" i="1"/>
  <c r="AU486" i="1"/>
  <c r="AU487" i="1"/>
  <c r="AV487" i="1"/>
  <c r="AU490" i="1"/>
  <c r="AV490" i="1"/>
  <c r="AU491" i="1"/>
  <c r="AV491" i="1"/>
  <c r="AU494" i="1"/>
  <c r="AV494" i="1"/>
  <c r="AU495" i="1"/>
  <c r="AV495" i="1"/>
  <c r="AU498" i="1"/>
  <c r="AV498" i="1"/>
  <c r="AU499" i="1"/>
  <c r="AV499" i="1"/>
  <c r="AU502" i="1"/>
  <c r="AV502" i="1"/>
  <c r="AU503" i="1"/>
  <c r="AV503" i="1"/>
  <c r="AU506" i="1"/>
  <c r="AV506" i="1"/>
  <c r="AU507" i="1"/>
  <c r="AV507" i="1"/>
  <c r="AU510" i="1"/>
  <c r="AV510" i="1"/>
  <c r="AU511" i="1"/>
  <c r="AV511" i="1"/>
  <c r="AU514" i="1"/>
  <c r="AV514" i="1"/>
  <c r="AU525" i="1"/>
  <c r="AV525" i="1"/>
  <c r="AU526" i="1"/>
  <c r="AV526" i="1"/>
  <c r="AU527" i="1"/>
  <c r="AV527" i="1"/>
  <c r="AU537" i="1"/>
  <c r="AV537" i="1"/>
  <c r="AV538" i="1"/>
  <c r="AU545" i="1"/>
  <c r="AV545" i="1"/>
  <c r="AU554" i="1"/>
  <c r="AU564" i="1"/>
  <c r="AV571" i="1"/>
  <c r="AV572" i="1"/>
  <c r="AV574" i="1"/>
  <c r="AV577" i="1"/>
  <c r="AU577" i="1" s="1"/>
  <c r="AV578" i="1"/>
  <c r="AU578" i="1" s="1"/>
  <c r="AV579" i="1"/>
  <c r="AU579" i="1" s="1"/>
  <c r="AV580" i="1"/>
  <c r="AU580" i="1" s="1"/>
  <c r="AV591" i="1"/>
  <c r="AV592" i="1"/>
  <c r="AV595" i="1"/>
  <c r="AV599" i="1"/>
  <c r="AV600" i="1"/>
  <c r="AU600" i="1" s="1"/>
  <c r="AV601" i="1"/>
  <c r="AU601" i="1" s="1"/>
  <c r="AV606" i="1"/>
  <c r="AU606" i="1" s="1"/>
  <c r="AV608" i="1"/>
  <c r="AU608" i="1" s="1"/>
  <c r="AU611" i="1"/>
  <c r="AV611" i="1"/>
  <c r="AV612" i="1"/>
  <c r="AU612" i="1" s="1"/>
  <c r="AV615" i="1"/>
  <c r="AU615" i="1" s="1"/>
  <c r="AV616" i="1"/>
  <c r="AU616" i="1" s="1"/>
  <c r="AV617" i="1"/>
  <c r="AU617" i="1" s="1"/>
  <c r="AV619" i="1"/>
  <c r="AU619" i="1" s="1"/>
  <c r="AV620" i="1"/>
  <c r="AU620" i="1" s="1"/>
  <c r="AV622" i="1"/>
  <c r="AU622" i="1" s="1"/>
  <c r="AU626" i="1"/>
  <c r="AV626" i="1"/>
  <c r="AV610" i="1" s="1"/>
  <c r="AU610" i="1" s="1"/>
  <c r="AV638" i="1"/>
  <c r="AU638" i="1" s="1"/>
  <c r="AV639" i="1"/>
  <c r="AU639" i="1" s="1"/>
  <c r="AV640" i="1"/>
  <c r="AU640" i="1" s="1"/>
  <c r="AV661" i="1"/>
  <c r="AV663" i="1"/>
  <c r="AV664" i="1"/>
  <c r="AU664" i="1" s="1"/>
  <c r="AV666" i="1"/>
  <c r="AV668" i="1"/>
  <c r="AV673" i="1"/>
  <c r="AV674" i="1"/>
  <c r="AV675" i="1"/>
  <c r="AV676" i="1"/>
  <c r="AV678" i="1"/>
  <c r="AU678" i="1" s="1"/>
  <c r="AV679" i="1"/>
  <c r="AU679" i="1" s="1"/>
  <c r="AV680" i="1"/>
  <c r="AV681" i="1"/>
  <c r="AU681" i="1" s="1"/>
  <c r="AV692" i="1"/>
  <c r="AU692" i="1" s="1"/>
  <c r="AV693" i="1"/>
  <c r="AU693" i="1" s="1"/>
  <c r="AV696" i="1"/>
  <c r="AV698" i="1"/>
  <c r="AU698" i="1" s="1"/>
  <c r="AV701" i="1"/>
  <c r="AV702" i="1"/>
  <c r="AV703" i="1"/>
  <c r="AV735" i="1"/>
  <c r="AV738" i="1"/>
  <c r="AU738" i="1" s="1"/>
  <c r="AV741" i="1"/>
  <c r="AU741" i="1" s="1"/>
  <c r="AV742" i="1"/>
  <c r="AU742" i="1" s="1"/>
  <c r="AV744" i="1"/>
  <c r="AU745" i="1"/>
  <c r="AV751" i="1"/>
  <c r="AU751" i="1" s="1"/>
  <c r="AV752" i="1"/>
  <c r="AV753" i="1"/>
  <c r="AV755" i="1"/>
  <c r="AU755" i="1" s="1"/>
  <c r="AV757" i="1"/>
  <c r="AV758" i="1"/>
  <c r="AV761" i="1"/>
  <c r="AU761" i="1" s="1"/>
  <c r="AV762" i="1"/>
  <c r="AU762" i="1" s="1"/>
  <c r="AV763" i="1"/>
  <c r="AU763" i="1" s="1"/>
  <c r="AV764" i="1"/>
  <c r="AU764" i="1" s="1"/>
  <c r="AV765" i="1"/>
  <c r="AU765" i="1" s="1"/>
  <c r="AV766" i="1"/>
  <c r="AV774" i="1"/>
  <c r="AV775" i="1"/>
  <c r="AV776" i="1"/>
  <c r="AV777" i="1"/>
  <c r="AV778" i="1"/>
  <c r="AV779" i="1"/>
  <c r="AV780" i="1"/>
  <c r="AV781" i="1"/>
  <c r="AV784" i="1"/>
  <c r="AV797" i="1"/>
  <c r="AU797" i="1" s="1"/>
  <c r="AV798" i="1"/>
  <c r="AU798" i="1" s="1"/>
  <c r="AU804" i="1"/>
  <c r="AU39" i="1" s="1"/>
  <c r="AV805" i="1"/>
  <c r="AU807" i="1"/>
  <c r="AV807" i="1"/>
  <c r="AU822" i="1"/>
  <c r="AU823" i="1"/>
  <c r="AV823" i="1"/>
  <c r="AU824" i="1"/>
  <c r="AV824" i="1"/>
  <c r="AV828" i="1"/>
  <c r="AU828" i="1" s="1"/>
  <c r="AV829" i="1"/>
  <c r="AU829" i="1" s="1"/>
  <c r="AU831" i="1"/>
  <c r="AU832" i="1"/>
  <c r="AU834" i="1"/>
  <c r="AV834" i="1"/>
  <c r="AU835" i="1"/>
  <c r="AV835" i="1"/>
  <c r="AU837" i="1"/>
  <c r="AV837" i="1"/>
  <c r="AU838" i="1"/>
  <c r="AV838" i="1"/>
  <c r="AV840" i="1"/>
  <c r="AV839" i="1" s="1"/>
  <c r="AU841" i="1"/>
  <c r="AV841" i="1"/>
  <c r="AV843" i="1"/>
  <c r="AU843" i="1" s="1"/>
  <c r="AV844" i="1"/>
  <c r="AU844" i="1" s="1"/>
  <c r="AV845" i="1"/>
  <c r="AU845" i="1" s="1"/>
  <c r="AV846" i="1"/>
  <c r="AU846" i="1" s="1"/>
  <c r="AU852" i="1"/>
  <c r="AU859" i="1"/>
  <c r="AV859" i="1"/>
  <c r="AV862" i="1"/>
  <c r="AU862" i="1" s="1"/>
  <c r="AV863" i="1"/>
  <c r="AU863" i="1" s="1"/>
  <c r="AU894" i="1"/>
  <c r="AU893" i="1" s="1"/>
  <c r="AV894" i="1"/>
  <c r="AU895" i="1"/>
  <c r="AV895" i="1"/>
  <c r="AU897" i="1"/>
  <c r="AV897" i="1"/>
  <c r="AU898" i="1"/>
  <c r="AV898" i="1"/>
  <c r="AU900" i="1"/>
  <c r="AU899" i="1" s="1"/>
  <c r="AV900" i="1"/>
  <c r="AU901" i="1"/>
  <c r="AV901" i="1"/>
  <c r="AV902" i="1"/>
  <c r="AU902" i="1" s="1"/>
  <c r="AV903" i="1"/>
  <c r="AU903" i="1" s="1"/>
  <c r="AV905" i="1"/>
  <c r="AU905" i="1" s="1"/>
  <c r="AV906" i="1"/>
  <c r="AU906" i="1" s="1"/>
  <c r="AV911" i="1"/>
  <c r="AU911" i="1" s="1"/>
  <c r="AU919" i="1"/>
  <c r="AV919" i="1"/>
  <c r="AU920" i="1"/>
  <c r="AV920" i="1"/>
  <c r="AU932" i="1"/>
  <c r="AU931" i="1" s="1"/>
  <c r="AU930" i="1" s="1"/>
  <c r="AU53" i="1" s="1"/>
  <c r="AU933" i="1"/>
  <c r="AU934" i="1"/>
  <c r="AV935" i="1"/>
  <c r="AV936" i="1"/>
  <c r="AU937" i="1"/>
  <c r="AV938" i="1"/>
  <c r="AV939" i="1"/>
  <c r="AU940" i="1"/>
  <c r="AV941" i="1"/>
  <c r="AV942" i="1"/>
  <c r="AV955" i="1"/>
  <c r="AV957" i="1"/>
  <c r="AV956" i="1" s="1"/>
  <c r="AV985" i="1"/>
  <c r="AU985" i="1" s="1"/>
  <c r="AV987" i="1"/>
  <c r="AU987" i="1" s="1"/>
  <c r="AE671" i="1" l="1"/>
  <c r="AC672" i="1"/>
  <c r="AD672" i="1" s="1"/>
  <c r="AF672" i="1"/>
  <c r="I357" i="1"/>
  <c r="I430" i="1"/>
  <c r="K67" i="1"/>
  <c r="K124" i="1"/>
  <c r="M171" i="1"/>
  <c r="I281" i="1"/>
  <c r="L756" i="1"/>
  <c r="I587" i="1"/>
  <c r="I412" i="1"/>
  <c r="K696" i="1"/>
  <c r="L696" i="1" s="1"/>
  <c r="L697" i="1"/>
  <c r="I539" i="1"/>
  <c r="K312" i="1"/>
  <c r="Q67" i="1"/>
  <c r="Q310" i="1" s="1"/>
  <c r="Q788" i="1" s="1"/>
  <c r="O67" i="1"/>
  <c r="O788" i="1" s="1"/>
  <c r="O813" i="1" s="1"/>
  <c r="O57" i="1" s="1"/>
  <c r="O31" i="1" s="1"/>
  <c r="K125" i="1"/>
  <c r="I524" i="1"/>
  <c r="M520" i="1"/>
  <c r="I528" i="1"/>
  <c r="M521" i="1"/>
  <c r="AF750" i="1"/>
  <c r="V750" i="1"/>
  <c r="V696" i="1"/>
  <c r="AF696" i="1"/>
  <c r="I60" i="1"/>
  <c r="I489" i="1"/>
  <c r="AU156" i="1"/>
  <c r="AU896" i="1"/>
  <c r="I756" i="1"/>
  <c r="O59" i="1"/>
  <c r="O34" i="1" s="1"/>
  <c r="O815" i="1"/>
  <c r="K171" i="1"/>
  <c r="Q602" i="1"/>
  <c r="I816" i="1"/>
  <c r="I773" i="1"/>
  <c r="P773" i="1"/>
  <c r="K59" i="1"/>
  <c r="K34" i="1" s="1"/>
  <c r="I217" i="1"/>
  <c r="K721" i="1"/>
  <c r="M355" i="1"/>
  <c r="I737" i="1"/>
  <c r="AU840" i="1"/>
  <c r="AU839" i="1" s="1"/>
  <c r="M116" i="1"/>
  <c r="M115" i="1" s="1"/>
  <c r="K329" i="1"/>
  <c r="Q721" i="1"/>
  <c r="AU142" i="1"/>
  <c r="Q226" i="1"/>
  <c r="Q223" i="1" s="1"/>
  <c r="Q221" i="1" s="1"/>
  <c r="Q567" i="1"/>
  <c r="I743" i="1"/>
  <c r="I24" i="1"/>
  <c r="Q171" i="1"/>
  <c r="M456" i="1"/>
  <c r="O718" i="1"/>
  <c r="I722" i="1"/>
  <c r="K192" i="1"/>
  <c r="K187" i="1" s="1"/>
  <c r="K185" i="1" s="1"/>
  <c r="O125" i="1"/>
  <c r="Q205" i="1"/>
  <c r="I569" i="1"/>
  <c r="J569" i="1" s="1"/>
  <c r="M543" i="1"/>
  <c r="K62" i="1"/>
  <c r="K36" i="1" s="1"/>
  <c r="I544" i="1"/>
  <c r="M523" i="1"/>
  <c r="M411" i="1"/>
  <c r="I457" i="1"/>
  <c r="K720" i="1"/>
  <c r="I280" i="1"/>
  <c r="M212" i="1"/>
  <c r="M66" i="1" s="1"/>
  <c r="M730" i="1"/>
  <c r="I730" i="1" s="1"/>
  <c r="I37" i="1"/>
  <c r="O727" i="1"/>
  <c r="O726" i="1" s="1"/>
  <c r="O785" i="1" s="1"/>
  <c r="I740" i="1"/>
  <c r="K706" i="1"/>
  <c r="I706" i="1" s="1"/>
  <c r="K694" i="1"/>
  <c r="I696" i="1"/>
  <c r="K695" i="1"/>
  <c r="K326" i="1"/>
  <c r="K324" i="1" s="1"/>
  <c r="I697" i="1"/>
  <c r="K209" i="1"/>
  <c r="I213" i="1"/>
  <c r="M729" i="1"/>
  <c r="M534" i="1"/>
  <c r="I535" i="1"/>
  <c r="I754" i="1"/>
  <c r="M731" i="1"/>
  <c r="I731" i="1" s="1"/>
  <c r="I744" i="1"/>
  <c r="M734" i="1"/>
  <c r="I734" i="1" s="1"/>
  <c r="I741" i="1"/>
  <c r="I733" i="1"/>
  <c r="I732" i="1"/>
  <c r="I739" i="1"/>
  <c r="I438" i="1"/>
  <c r="I441" i="1"/>
  <c r="Q331" i="1"/>
  <c r="Q329" i="1" s="1"/>
  <c r="Q204" i="1"/>
  <c r="Q201" i="1" s="1"/>
  <c r="Q200" i="1" s="1"/>
  <c r="Q115" i="1"/>
  <c r="Q66" i="1"/>
  <c r="Q125" i="1"/>
  <c r="Q202" i="1"/>
  <c r="O205" i="1"/>
  <c r="O202" i="1"/>
  <c r="O116" i="1"/>
  <c r="K227" i="1"/>
  <c r="K226" i="1"/>
  <c r="K223" i="1" s="1"/>
  <c r="K221" i="1" s="1"/>
  <c r="K323" i="1"/>
  <c r="AV822" i="1"/>
  <c r="AV173" i="1"/>
  <c r="BN428" i="1"/>
  <c r="BN427" i="1" s="1"/>
  <c r="BN426" i="1" s="1"/>
  <c r="BN484" i="1"/>
  <c r="BN483" i="1" s="1"/>
  <c r="BN482" i="1" s="1"/>
  <c r="BN487" i="1"/>
  <c r="BN486" i="1" s="1"/>
  <c r="BN485" i="1" s="1"/>
  <c r="AE669" i="1" l="1"/>
  <c r="AC671" i="1"/>
  <c r="AF671" i="1"/>
  <c r="I355" i="1"/>
  <c r="Q326" i="1"/>
  <c r="Q324" i="1" s="1"/>
  <c r="Q723" i="1"/>
  <c r="Q818" i="1" s="1"/>
  <c r="Q813" i="1"/>
  <c r="Q57" i="1" s="1"/>
  <c r="Q31" i="1" s="1"/>
  <c r="I694" i="1"/>
  <c r="I695" i="1"/>
  <c r="Q719" i="1"/>
  <c r="Q718" i="1" s="1"/>
  <c r="I411" i="1"/>
  <c r="M334" i="1"/>
  <c r="M333" i="1" s="1"/>
  <c r="M332" i="1"/>
  <c r="M327" i="1" s="1"/>
  <c r="I523" i="1"/>
  <c r="I543" i="1"/>
  <c r="I534" i="1"/>
  <c r="K310" i="1"/>
  <c r="K309" i="1" s="1"/>
  <c r="M312" i="1"/>
  <c r="I212" i="1"/>
  <c r="M519" i="1"/>
  <c r="K61" i="1"/>
  <c r="I720" i="1"/>
  <c r="I456" i="1"/>
  <c r="Q568" i="1"/>
  <c r="I567" i="1"/>
  <c r="O725" i="1"/>
  <c r="M728" i="1"/>
  <c r="M727" i="1" s="1"/>
  <c r="M726" i="1" s="1"/>
  <c r="I521" i="1"/>
  <c r="I729" i="1"/>
  <c r="K719" i="1"/>
  <c r="K65" i="1"/>
  <c r="I520" i="1"/>
  <c r="Q312" i="1"/>
  <c r="Q309" i="1" s="1"/>
  <c r="Q65" i="1"/>
  <c r="O66" i="1"/>
  <c r="I66" i="1" s="1"/>
  <c r="O115" i="1"/>
  <c r="AW803" i="1"/>
  <c r="CM441" i="1"/>
  <c r="CJ441" i="1" s="1"/>
  <c r="BQ441" i="1"/>
  <c r="CM514" i="1"/>
  <c r="CM513" i="1" s="1"/>
  <c r="CM512" i="1" s="1"/>
  <c r="CK512" i="1" s="1"/>
  <c r="CJ512" i="1" s="1"/>
  <c r="BO514" i="1"/>
  <c r="BN514" i="1"/>
  <c r="BQ513" i="1"/>
  <c r="BO513" i="1" s="1"/>
  <c r="BN513" i="1" s="1"/>
  <c r="BN512" i="1" s="1"/>
  <c r="AX513" i="1"/>
  <c r="AC669" i="1" l="1"/>
  <c r="AE326" i="1"/>
  <c r="AF669" i="1"/>
  <c r="I61" i="1"/>
  <c r="K35" i="1"/>
  <c r="M721" i="1"/>
  <c r="I721" i="1" s="1"/>
  <c r="I312" i="1"/>
  <c r="M331" i="1"/>
  <c r="M329" i="1" s="1"/>
  <c r="I334" i="1"/>
  <c r="K788" i="1"/>
  <c r="K813" i="1" s="1"/>
  <c r="I728" i="1"/>
  <c r="I519" i="1"/>
  <c r="I333" i="1"/>
  <c r="Q787" i="1"/>
  <c r="K718" i="1"/>
  <c r="I723" i="1"/>
  <c r="M326" i="1"/>
  <c r="M719" i="1" s="1"/>
  <c r="M718" i="1" s="1"/>
  <c r="I35" i="1"/>
  <c r="AV513" i="1"/>
  <c r="AU513" i="1"/>
  <c r="AU512" i="1" s="1"/>
  <c r="AV803" i="1"/>
  <c r="AU803" i="1"/>
  <c r="I327" i="1"/>
  <c r="M790" i="1"/>
  <c r="M815" i="1" s="1"/>
  <c r="M725" i="1"/>
  <c r="M785" i="1"/>
  <c r="O65" i="1"/>
  <c r="AX512" i="1"/>
  <c r="AV512" i="1" s="1"/>
  <c r="BQ512" i="1"/>
  <c r="BO512" i="1" s="1"/>
  <c r="CK514" i="1"/>
  <c r="AE719" i="1" l="1"/>
  <c r="AE718" i="1" s="1"/>
  <c r="AE324" i="1"/>
  <c r="Q786" i="1"/>
  <c r="Q23" i="1" s="1"/>
  <c r="Q812" i="1"/>
  <c r="Q811" i="1" s="1"/>
  <c r="M324" i="1"/>
  <c r="I324" i="1" s="1"/>
  <c r="I326" i="1"/>
  <c r="Q56" i="1"/>
  <c r="Q30" i="1" s="1"/>
  <c r="Q29" i="1" s="1"/>
  <c r="Q62" i="1"/>
  <c r="Q36" i="1" s="1"/>
  <c r="I818" i="1"/>
  <c r="I719" i="1"/>
  <c r="I718" i="1"/>
  <c r="O787" i="1"/>
  <c r="I815" i="1"/>
  <c r="M59" i="1"/>
  <c r="M34" i="1" s="1"/>
  <c r="I790" i="1"/>
  <c r="K57" i="1"/>
  <c r="K31" i="1" s="1"/>
  <c r="CK513" i="1"/>
  <c r="CJ513" i="1" s="1"/>
  <c r="CJ514" i="1"/>
  <c r="O786" i="1" l="1"/>
  <c r="O23" i="1" s="1"/>
  <c r="O812" i="1"/>
  <c r="I36" i="1"/>
  <c r="I62" i="1"/>
  <c r="Q55" i="1"/>
  <c r="Q21" i="1" s="1"/>
  <c r="I59" i="1"/>
  <c r="O811" i="1" l="1"/>
  <c r="O55" i="1" s="1"/>
  <c r="O21" i="1" s="1"/>
  <c r="O56" i="1"/>
  <c r="O30" i="1" s="1"/>
  <c r="O29" i="1" s="1"/>
  <c r="I34" i="1"/>
  <c r="AZ801" i="1"/>
  <c r="AV801" i="1" s="1"/>
  <c r="AU801" i="1" s="1"/>
  <c r="D274" i="1" l="1"/>
  <c r="BQ548" i="1"/>
  <c r="BQ540" i="1"/>
  <c r="J274" i="1" l="1"/>
  <c r="AD274" i="1"/>
  <c r="AX732" i="1"/>
  <c r="AX548" i="1"/>
  <c r="AX540" i="1"/>
  <c r="AU548" i="1" l="1"/>
  <c r="AU547" i="1" s="1"/>
  <c r="AV548" i="1"/>
  <c r="AV540" i="1"/>
  <c r="AU540" i="1"/>
  <c r="AU539" i="1" s="1"/>
  <c r="AV732" i="1"/>
  <c r="AX532" i="1"/>
  <c r="AU532" i="1" l="1"/>
  <c r="AU528" i="1" s="1"/>
  <c r="AV532" i="1"/>
  <c r="CK25" i="1"/>
  <c r="CE25" i="1"/>
  <c r="BO25" i="1"/>
  <c r="BI25" i="1"/>
  <c r="H684" i="1" l="1"/>
  <c r="AW25" i="1"/>
  <c r="AV25" i="1" s="1"/>
  <c r="AU25" i="1" s="1"/>
  <c r="D25" i="1"/>
  <c r="AW60" i="1"/>
  <c r="BO955" i="1"/>
  <c r="BS954" i="1"/>
  <c r="BO954" i="1" s="1"/>
  <c r="BS953" i="1"/>
  <c r="BS952" i="1" s="1"/>
  <c r="BO952" i="1" s="1"/>
  <c r="AZ817" i="1"/>
  <c r="AY817" i="1"/>
  <c r="AX817" i="1"/>
  <c r="AZ28" i="1"/>
  <c r="AV28" i="1" s="1"/>
  <c r="D28" i="1"/>
  <c r="CK987" i="1"/>
  <c r="CA987" i="1"/>
  <c r="BY987" i="1"/>
  <c r="BW987" i="1"/>
  <c r="BU987" i="1"/>
  <c r="BO987" i="1"/>
  <c r="BT987" i="1"/>
  <c r="BI987" i="1"/>
  <c r="BF987" i="1"/>
  <c r="BA987" i="1"/>
  <c r="BG987" i="1"/>
  <c r="D987" i="1"/>
  <c r="AZ665" i="1"/>
  <c r="AV665" i="1" s="1"/>
  <c r="AZ667" i="1"/>
  <c r="AV667" i="1" s="1"/>
  <c r="AZ662" i="1"/>
  <c r="AV662" i="1" s="1"/>
  <c r="AZ660" i="1"/>
  <c r="AV660" i="1" s="1"/>
  <c r="AK987" i="1" l="1"/>
  <c r="J987" i="1"/>
  <c r="AK684" i="1"/>
  <c r="R684" i="1"/>
  <c r="BV987" i="1"/>
  <c r="AC987" i="1"/>
  <c r="AD987" i="1" s="1"/>
  <c r="AL987" i="1"/>
  <c r="T28" i="1"/>
  <c r="J25" i="1"/>
  <c r="T25" i="1"/>
  <c r="AD25" i="1"/>
  <c r="BE987" i="1"/>
  <c r="BS947" i="1"/>
  <c r="BO953" i="1"/>
  <c r="AU28" i="1"/>
  <c r="L215" i="1"/>
  <c r="AU215" i="1"/>
  <c r="AU213" i="1" s="1"/>
  <c r="AZ659" i="1"/>
  <c r="AV659" i="1" s="1"/>
  <c r="AU659" i="1" s="1"/>
  <c r="CE987" i="1"/>
  <c r="AC684" i="1" l="1"/>
  <c r="AK723" i="1"/>
  <c r="AK719" i="1"/>
  <c r="AK326" i="1"/>
  <c r="AC28" i="1"/>
  <c r="AD28" i="1" s="1"/>
  <c r="AL28" i="1"/>
  <c r="BS946" i="1"/>
  <c r="BO947" i="1"/>
  <c r="D668" i="1"/>
  <c r="D667" i="1"/>
  <c r="D666" i="1"/>
  <c r="AD666" i="1" s="1"/>
  <c r="D665" i="1"/>
  <c r="AD665" i="1" s="1"/>
  <c r="D663" i="1"/>
  <c r="AD663" i="1" s="1"/>
  <c r="D662" i="1"/>
  <c r="AD662" i="1" s="1"/>
  <c r="D661" i="1"/>
  <c r="AD661" i="1" s="1"/>
  <c r="D660" i="1"/>
  <c r="AD660" i="1" s="1"/>
  <c r="AZ584" i="1"/>
  <c r="AV584" i="1" s="1"/>
  <c r="AU584" i="1" s="1"/>
  <c r="AU573" i="1" s="1"/>
  <c r="AD667" i="1" l="1"/>
  <c r="T667" i="1"/>
  <c r="AB667" i="1"/>
  <c r="J667" i="1"/>
  <c r="AD668" i="1"/>
  <c r="T668" i="1"/>
  <c r="AB668" i="1"/>
  <c r="J668" i="1"/>
  <c r="AK324" i="1"/>
  <c r="AC324" i="1" s="1"/>
  <c r="AC326" i="1"/>
  <c r="AK718" i="1"/>
  <c r="AC718" i="1" s="1"/>
  <c r="AC719" i="1"/>
  <c r="AK787" i="1"/>
  <c r="AK818" i="1"/>
  <c r="AC723" i="1"/>
  <c r="AU666" i="1"/>
  <c r="AL666" i="1"/>
  <c r="AU668" i="1"/>
  <c r="AL668" i="1"/>
  <c r="AU660" i="1"/>
  <c r="AL660" i="1"/>
  <c r="AU661" i="1"/>
  <c r="AL661" i="1"/>
  <c r="AU665" i="1"/>
  <c r="AL665" i="1"/>
  <c r="AU662" i="1"/>
  <c r="AL662" i="1"/>
  <c r="AU667" i="1"/>
  <c r="AL667" i="1"/>
  <c r="AU663" i="1"/>
  <c r="AL663" i="1"/>
  <c r="BO946" i="1"/>
  <c r="BS945" i="1"/>
  <c r="BO945" i="1" s="1"/>
  <c r="AZ953" i="1"/>
  <c r="AV953" i="1" s="1"/>
  <c r="AZ956" i="1"/>
  <c r="H956" i="1"/>
  <c r="CK957" i="1"/>
  <c r="CE957" i="1"/>
  <c r="CD957" i="1"/>
  <c r="CA957" i="1" s="1"/>
  <c r="BV957" i="1"/>
  <c r="BU957" i="1"/>
  <c r="BO957" i="1"/>
  <c r="BN957" i="1"/>
  <c r="BI957" i="1"/>
  <c r="BH957" i="1"/>
  <c r="BE957" i="1" s="1"/>
  <c r="BD957" i="1"/>
  <c r="BA957" i="1" s="1"/>
  <c r="D957" i="1"/>
  <c r="AK62" i="1" l="1"/>
  <c r="AC62" i="1" s="1"/>
  <c r="AC818" i="1"/>
  <c r="AK812" i="1"/>
  <c r="AK786" i="1"/>
  <c r="AU957" i="1"/>
  <c r="AK957" i="1"/>
  <c r="D956" i="1"/>
  <c r="AU956" i="1"/>
  <c r="AZ711" i="1"/>
  <c r="AZ710" i="1"/>
  <c r="AK811" i="1" l="1"/>
  <c r="AK55" i="1" s="1"/>
  <c r="AK56" i="1"/>
  <c r="AL957" i="1"/>
  <c r="AK956" i="1"/>
  <c r="AC957" i="1"/>
  <c r="AD957" i="1" s="1"/>
  <c r="AZ709" i="1"/>
  <c r="AV710" i="1"/>
  <c r="AV711" i="1"/>
  <c r="AZ722" i="1"/>
  <c r="AZ328" i="1"/>
  <c r="AX849" i="1"/>
  <c r="CH923" i="1"/>
  <c r="CG37" i="1"/>
  <c r="CF27" i="1"/>
  <c r="CG26" i="1"/>
  <c r="BK924" i="1"/>
  <c r="BK923" i="1"/>
  <c r="BJ923" i="1"/>
  <c r="BK922" i="1"/>
  <c r="BJ922" i="1"/>
  <c r="BM920" i="1"/>
  <c r="BM880" i="1" s="1"/>
  <c r="BI880" i="1" s="1"/>
  <c r="BM919" i="1"/>
  <c r="BI919" i="1" s="1"/>
  <c r="BI911" i="1"/>
  <c r="BI906" i="1"/>
  <c r="BI905" i="1"/>
  <c r="BI903" i="1"/>
  <c r="BI902" i="1"/>
  <c r="BJ722" i="1"/>
  <c r="BJ723" i="1"/>
  <c r="CE27" i="1"/>
  <c r="CG924" i="1"/>
  <c r="CG923" i="1"/>
  <c r="CF923" i="1"/>
  <c r="CH922" i="1"/>
  <c r="CG922" i="1"/>
  <c r="CF922" i="1"/>
  <c r="CF921" i="1" s="1"/>
  <c r="CI920" i="1"/>
  <c r="CI880" i="1" s="1"/>
  <c r="CI919" i="1"/>
  <c r="CI879" i="1" s="1"/>
  <c r="CI849" i="1" s="1"/>
  <c r="CG817" i="1"/>
  <c r="CG809" i="1"/>
  <c r="CG808" i="1"/>
  <c r="CG24" i="1" s="1"/>
  <c r="CH796" i="1"/>
  <c r="CI796" i="1"/>
  <c r="CF791" i="1"/>
  <c r="CI785" i="1"/>
  <c r="CI61" i="1"/>
  <c r="CI35" i="1" s="1"/>
  <c r="CH61" i="1"/>
  <c r="CH35" i="1" s="1"/>
  <c r="CG60" i="1"/>
  <c r="CG723" i="1"/>
  <c r="CG818" i="1" s="1"/>
  <c r="CG62" i="1" s="1"/>
  <c r="CG36" i="1" s="1"/>
  <c r="CI722" i="1"/>
  <c r="CI791" i="1" s="1"/>
  <c r="CH722" i="1"/>
  <c r="CH791" i="1" s="1"/>
  <c r="CG722" i="1"/>
  <c r="CG816" i="1" s="1"/>
  <c r="CG61" i="1" s="1"/>
  <c r="CG35" i="1" s="1"/>
  <c r="CF722" i="1"/>
  <c r="CF816" i="1" s="1"/>
  <c r="CI721" i="1"/>
  <c r="CH721" i="1"/>
  <c r="CG721" i="1"/>
  <c r="CF721" i="1"/>
  <c r="CI720" i="1"/>
  <c r="CF328" i="1"/>
  <c r="CF327" i="1"/>
  <c r="CF790" i="1" s="1"/>
  <c r="CF815" i="1" s="1"/>
  <c r="CI327" i="1"/>
  <c r="CI790" i="1" s="1"/>
  <c r="CH327" i="1"/>
  <c r="CH790" i="1" s="1"/>
  <c r="CG327" i="1"/>
  <c r="CG790" i="1" s="1"/>
  <c r="CI325" i="1"/>
  <c r="CI788" i="1" s="1"/>
  <c r="CI813" i="1" s="1"/>
  <c r="CI57" i="1" s="1"/>
  <c r="CH325" i="1"/>
  <c r="CH788" i="1" s="1"/>
  <c r="CH813" i="1" s="1"/>
  <c r="CH57" i="1" s="1"/>
  <c r="CF325" i="1"/>
  <c r="CO722" i="1"/>
  <c r="BS722" i="1"/>
  <c r="BM722" i="1"/>
  <c r="CI690" i="1"/>
  <c r="CI684" i="1" s="1"/>
  <c r="BM690" i="1"/>
  <c r="BM684" i="1" s="1"/>
  <c r="H690" i="1"/>
  <c r="R690" i="1" s="1"/>
  <c r="CI568" i="1"/>
  <c r="CE568" i="1" s="1"/>
  <c r="AW210" i="1"/>
  <c r="AY209" i="1"/>
  <c r="BJ120" i="1"/>
  <c r="BJ119" i="1" s="1"/>
  <c r="BJ118" i="1" s="1"/>
  <c r="BK117" i="1"/>
  <c r="BI103" i="1"/>
  <c r="BI102" i="1"/>
  <c r="BI101" i="1"/>
  <c r="BI100" i="1"/>
  <c r="BJ99" i="1"/>
  <c r="BI99" i="1" s="1"/>
  <c r="BJ96" i="1"/>
  <c r="BI96" i="1" s="1"/>
  <c r="BI93" i="1"/>
  <c r="BI90" i="1"/>
  <c r="BJ89" i="1"/>
  <c r="BI89" i="1" s="1"/>
  <c r="BJ88" i="1"/>
  <c r="BI88" i="1" s="1"/>
  <c r="BI87" i="1"/>
  <c r="BI86" i="1"/>
  <c r="BJ85" i="1"/>
  <c r="BI85" i="1" s="1"/>
  <c r="BI84" i="1"/>
  <c r="BI80" i="1"/>
  <c r="BI78" i="1"/>
  <c r="BI72" i="1"/>
  <c r="BI71" i="1"/>
  <c r="BJ70" i="1"/>
  <c r="BI70" i="1" s="1"/>
  <c r="BK66" i="1"/>
  <c r="G212" i="1"/>
  <c r="H212" i="1"/>
  <c r="E212" i="1"/>
  <c r="E66" i="1" s="1"/>
  <c r="L66" i="1" s="1"/>
  <c r="AX243" i="1"/>
  <c r="AV243" i="1" s="1"/>
  <c r="H880" i="1"/>
  <c r="H879" i="1"/>
  <c r="AX877" i="1"/>
  <c r="AX876" i="1"/>
  <c r="AX875" i="1"/>
  <c r="AX874" i="1"/>
  <c r="AL956" i="1" l="1"/>
  <c r="AC956" i="1"/>
  <c r="AD956" i="1" s="1"/>
  <c r="R879" i="1"/>
  <c r="R880" i="1"/>
  <c r="AF212" i="1"/>
  <c r="V212" i="1"/>
  <c r="BK921" i="1"/>
  <c r="AZ816" i="1"/>
  <c r="AZ61" i="1" s="1"/>
  <c r="AZ35" i="1"/>
  <c r="AU875" i="1"/>
  <c r="AV875" i="1"/>
  <c r="AU874" i="1"/>
  <c r="AV874" i="1"/>
  <c r="AV876" i="1"/>
  <c r="AU876" i="1"/>
  <c r="AU877" i="1"/>
  <c r="AV877" i="1"/>
  <c r="CE849" i="1"/>
  <c r="CE880" i="1"/>
  <c r="CI850" i="1"/>
  <c r="CE850" i="1" s="1"/>
  <c r="CG59" i="1"/>
  <c r="CG34" i="1" s="1"/>
  <c r="CG815" i="1"/>
  <c r="CH59" i="1"/>
  <c r="CH34" i="1" s="1"/>
  <c r="CH815" i="1"/>
  <c r="CI59" i="1"/>
  <c r="CI34" i="1" s="1"/>
  <c r="CI815" i="1"/>
  <c r="CF61" i="1"/>
  <c r="CF35" i="1" s="1"/>
  <c r="CE816" i="1"/>
  <c r="CE325" i="1"/>
  <c r="BJ69" i="1"/>
  <c r="BI69" i="1" s="1"/>
  <c r="CH31" i="1"/>
  <c r="CE690" i="1"/>
  <c r="AX873" i="1"/>
  <c r="CE919" i="1"/>
  <c r="CI878" i="1"/>
  <c r="CE878" i="1" s="1"/>
  <c r="CE879" i="1"/>
  <c r="CI918" i="1"/>
  <c r="CI922" i="1"/>
  <c r="CE922" i="1" s="1"/>
  <c r="BM923" i="1"/>
  <c r="BI923" i="1" s="1"/>
  <c r="D690" i="1"/>
  <c r="J690" i="1" s="1"/>
  <c r="CI923" i="1"/>
  <c r="CI31" i="1" s="1"/>
  <c r="BM850" i="1"/>
  <c r="BI690" i="1"/>
  <c r="CE920" i="1"/>
  <c r="BM922" i="1"/>
  <c r="BJ921" i="1"/>
  <c r="BI920" i="1"/>
  <c r="BM879" i="1"/>
  <c r="BM849" i="1" s="1"/>
  <c r="BM918" i="1"/>
  <c r="CG921" i="1"/>
  <c r="CF59" i="1"/>
  <c r="CF34" i="1" s="1"/>
  <c r="CE722" i="1"/>
  <c r="CE721" i="1"/>
  <c r="BJ98" i="1"/>
  <c r="AB690" i="1" l="1"/>
  <c r="T690" i="1"/>
  <c r="AL690" i="1"/>
  <c r="AD690" i="1"/>
  <c r="CE815" i="1"/>
  <c r="AU873" i="1"/>
  <c r="AV873" i="1"/>
  <c r="CI848" i="1"/>
  <c r="CE848" i="1" s="1"/>
  <c r="BM921" i="1"/>
  <c r="AX858" i="1"/>
  <c r="AX850" i="1"/>
  <c r="CI921" i="1"/>
  <c r="CI924" i="1"/>
  <c r="CE918" i="1"/>
  <c r="BM848" i="1"/>
  <c r="BI918" i="1"/>
  <c r="BM924" i="1"/>
  <c r="BI879" i="1"/>
  <c r="BM878" i="1"/>
  <c r="BI878" i="1" s="1"/>
  <c r="BI98" i="1"/>
  <c r="BJ95" i="1"/>
  <c r="AX848" i="1" l="1"/>
  <c r="BI95" i="1"/>
  <c r="BJ94" i="1"/>
  <c r="BI94" i="1" s="1"/>
  <c r="CG730" i="1" l="1"/>
  <c r="CE730" i="1" s="1"/>
  <c r="CG729" i="1"/>
  <c r="CE729" i="1" s="1"/>
  <c r="CE736" i="1"/>
  <c r="CG734" i="1"/>
  <c r="CE734" i="1" s="1"/>
  <c r="CE739" i="1"/>
  <c r="CG737" i="1"/>
  <c r="CE737" i="1" s="1"/>
  <c r="CE747" i="1"/>
  <c r="CE746" i="1"/>
  <c r="CG745" i="1"/>
  <c r="CE745" i="1" s="1"/>
  <c r="BQ730" i="1"/>
  <c r="BK730" i="1"/>
  <c r="BK729" i="1"/>
  <c r="BQ732" i="1"/>
  <c r="BQ729" i="1" s="1"/>
  <c r="AX741" i="1"/>
  <c r="AX736" i="1"/>
  <c r="D735" i="1"/>
  <c r="AD735" i="1" s="1"/>
  <c r="AX733" i="1"/>
  <c r="D732" i="1"/>
  <c r="AX739" i="1"/>
  <c r="T732" i="1" l="1"/>
  <c r="AD732" i="1"/>
  <c r="J735" i="1"/>
  <c r="T735" i="1"/>
  <c r="AU732" i="1"/>
  <c r="J732" i="1"/>
  <c r="AU736" i="1"/>
  <c r="AV736" i="1"/>
  <c r="AV739" i="1"/>
  <c r="AU739" i="1"/>
  <c r="AU737" i="1" s="1"/>
  <c r="AV733" i="1"/>
  <c r="AU733" i="1"/>
  <c r="BN732" i="1"/>
  <c r="BN731" i="1" s="1"/>
  <c r="CG728" i="1"/>
  <c r="CE728" i="1" s="1"/>
  <c r="AX735" i="1"/>
  <c r="AU735" i="1" s="1"/>
  <c r="AU729" i="1" l="1"/>
  <c r="AU730" i="1"/>
  <c r="AU734" i="1"/>
  <c r="CG546" i="1"/>
  <c r="CE546" i="1" s="1"/>
  <c r="CG545" i="1"/>
  <c r="AX546" i="1"/>
  <c r="AV546" i="1" s="1"/>
  <c r="CG535" i="1"/>
  <c r="CG534" i="1" s="1"/>
  <c r="CE534" i="1" s="1"/>
  <c r="CE537" i="1"/>
  <c r="CE536" i="1"/>
  <c r="CM525" i="1"/>
  <c r="CE525" i="1"/>
  <c r="BQ547" i="1"/>
  <c r="BQ543" i="1" s="1"/>
  <c r="AX550" i="1"/>
  <c r="AX551" i="1"/>
  <c r="AX552" i="1"/>
  <c r="AX549" i="1"/>
  <c r="F547" i="1"/>
  <c r="N547" i="1" s="1"/>
  <c r="AH547" i="1" l="1"/>
  <c r="X547" i="1"/>
  <c r="J526" i="1"/>
  <c r="AD526" i="1"/>
  <c r="AU728" i="1"/>
  <c r="AU549" i="1"/>
  <c r="AV549" i="1"/>
  <c r="AU552" i="1"/>
  <c r="AV552" i="1"/>
  <c r="AU550" i="1"/>
  <c r="AV550" i="1"/>
  <c r="AV551" i="1"/>
  <c r="AU551" i="1"/>
  <c r="CG544" i="1"/>
  <c r="AX547" i="1"/>
  <c r="CE535" i="1"/>
  <c r="CE545" i="1"/>
  <c r="D549" i="1"/>
  <c r="J549" i="1" s="1"/>
  <c r="D550" i="1"/>
  <c r="J550" i="1" s="1"/>
  <c r="D551" i="1"/>
  <c r="J551" i="1" s="1"/>
  <c r="D552" i="1"/>
  <c r="J552" i="1" s="1"/>
  <c r="BO541" i="1"/>
  <c r="BO542" i="1"/>
  <c r="BI541" i="1"/>
  <c r="BI542" i="1"/>
  <c r="AX542" i="1"/>
  <c r="AV542" i="1" s="1"/>
  <c r="AX541" i="1"/>
  <c r="AV541" i="1" s="1"/>
  <c r="F539" i="1"/>
  <c r="N539" i="1" s="1"/>
  <c r="D541" i="1"/>
  <c r="J541" i="1" s="1"/>
  <c r="BQ528" i="1"/>
  <c r="BO528" i="1" s="1"/>
  <c r="AX530" i="1"/>
  <c r="AV530" i="1" s="1"/>
  <c r="AX531" i="1"/>
  <c r="AV531" i="1" s="1"/>
  <c r="AX533" i="1"/>
  <c r="AV533" i="1" s="1"/>
  <c r="AX529" i="1"/>
  <c r="AV529" i="1" s="1"/>
  <c r="D530" i="1"/>
  <c r="J530" i="1" s="1"/>
  <c r="D531" i="1"/>
  <c r="J531" i="1" s="1"/>
  <c r="D532" i="1"/>
  <c r="J532" i="1" s="1"/>
  <c r="D533" i="1"/>
  <c r="J533" i="1" s="1"/>
  <c r="D529" i="1"/>
  <c r="J529" i="1" s="1"/>
  <c r="F528" i="1"/>
  <c r="N528" i="1" s="1"/>
  <c r="CF669" i="1"/>
  <c r="CG669" i="1"/>
  <c r="CE673" i="1"/>
  <c r="CE490" i="1"/>
  <c r="CE491" i="1"/>
  <c r="CG489" i="1"/>
  <c r="CE489" i="1" s="1"/>
  <c r="CG488" i="1"/>
  <c r="AX497" i="1"/>
  <c r="AD529" i="1" l="1"/>
  <c r="T529" i="1"/>
  <c r="X529" i="1"/>
  <c r="AD541" i="1"/>
  <c r="T541" i="1"/>
  <c r="AD552" i="1"/>
  <c r="T552" i="1"/>
  <c r="AD533" i="1"/>
  <c r="T533" i="1"/>
  <c r="X533" i="1"/>
  <c r="AD531" i="1"/>
  <c r="T531" i="1"/>
  <c r="X531" i="1"/>
  <c r="AD551" i="1"/>
  <c r="T551" i="1"/>
  <c r="AD532" i="1"/>
  <c r="T532" i="1"/>
  <c r="X532" i="1"/>
  <c r="AD530" i="1"/>
  <c r="T530" i="1"/>
  <c r="X530" i="1"/>
  <c r="AD550" i="1"/>
  <c r="T550" i="1"/>
  <c r="AD549" i="1"/>
  <c r="T549" i="1"/>
  <c r="D528" i="1"/>
  <c r="AH528" i="1"/>
  <c r="AH539" i="1"/>
  <c r="X539" i="1"/>
  <c r="J528" i="1"/>
  <c r="AD528" i="1"/>
  <c r="AU497" i="1"/>
  <c r="AV497" i="1"/>
  <c r="BN541" i="1"/>
  <c r="CE544" i="1"/>
  <c r="CG543" i="1"/>
  <c r="CE669" i="1"/>
  <c r="AX539" i="1"/>
  <c r="BN542" i="1"/>
  <c r="BO511" i="1"/>
  <c r="BN511" i="1"/>
  <c r="BO510" i="1"/>
  <c r="BN510" i="1"/>
  <c r="BQ509" i="1"/>
  <c r="BO509" i="1" s="1"/>
  <c r="BN509" i="1" s="1"/>
  <c r="AX509" i="1"/>
  <c r="BO507" i="1"/>
  <c r="BN507" i="1"/>
  <c r="BO506" i="1"/>
  <c r="BN506" i="1"/>
  <c r="BQ505" i="1"/>
  <c r="BQ504" i="1" s="1"/>
  <c r="AX505" i="1"/>
  <c r="BN503" i="1"/>
  <c r="BN502" i="1"/>
  <c r="BQ501" i="1"/>
  <c r="BO501" i="1" s="1"/>
  <c r="BN501" i="1" s="1"/>
  <c r="BO502" i="1"/>
  <c r="AX501" i="1"/>
  <c r="AX493" i="1"/>
  <c r="X528" i="1" l="1"/>
  <c r="T528" i="1"/>
  <c r="AU493" i="1"/>
  <c r="AV493" i="1"/>
  <c r="AU509" i="1"/>
  <c r="AV509" i="1"/>
  <c r="AU505" i="1"/>
  <c r="AV505" i="1"/>
  <c r="AU501" i="1"/>
  <c r="AV501" i="1"/>
  <c r="BQ508" i="1"/>
  <c r="BO508" i="1" s="1"/>
  <c r="AX504" i="1"/>
  <c r="BQ500" i="1"/>
  <c r="AX492" i="1"/>
  <c r="AX508" i="1"/>
  <c r="BO505" i="1"/>
  <c r="BN505" i="1" s="1"/>
  <c r="BO504" i="1"/>
  <c r="BN504" i="1"/>
  <c r="AX500" i="1"/>
  <c r="AX496" i="1"/>
  <c r="AU492" i="1" l="1"/>
  <c r="AV492" i="1"/>
  <c r="BN508" i="1"/>
  <c r="AU500" i="1"/>
  <c r="AV500" i="1"/>
  <c r="AU504" i="1"/>
  <c r="AV504" i="1"/>
  <c r="AU508" i="1"/>
  <c r="AV508" i="1"/>
  <c r="AU496" i="1"/>
  <c r="AV496" i="1"/>
  <c r="BO500" i="1"/>
  <c r="BN500" i="1"/>
  <c r="AX416" i="1" l="1"/>
  <c r="AU416" i="1" s="1"/>
  <c r="AX417" i="1"/>
  <c r="AU417" i="1" s="1"/>
  <c r="BN418" i="1"/>
  <c r="BQ419" i="1"/>
  <c r="BQ417" i="1" s="1"/>
  <c r="BQ416" i="1" s="1"/>
  <c r="BK417" i="1"/>
  <c r="BK416" i="1" s="1"/>
  <c r="BI419" i="1"/>
  <c r="BK452" i="1"/>
  <c r="BK451" i="1" s="1"/>
  <c r="BI454" i="1"/>
  <c r="BI455" i="1"/>
  <c r="BQ452" i="1"/>
  <c r="BQ451" i="1" s="1"/>
  <c r="BO454" i="1"/>
  <c r="BO455" i="1"/>
  <c r="CG453" i="1"/>
  <c r="CE453" i="1" s="1"/>
  <c r="BO419" i="1" l="1"/>
  <c r="BN419" i="1"/>
  <c r="BN417" i="1" s="1"/>
  <c r="BN416" i="1" s="1"/>
  <c r="CG451" i="1"/>
  <c r="CE451" i="1" s="1"/>
  <c r="CG452" i="1"/>
  <c r="CE452" i="1" s="1"/>
  <c r="F357" i="1"/>
  <c r="D360" i="1"/>
  <c r="D359" i="1"/>
  <c r="AX246" i="1"/>
  <c r="AX266" i="1"/>
  <c r="AX796" i="1"/>
  <c r="E120" i="1"/>
  <c r="F117" i="1"/>
  <c r="E99" i="1"/>
  <c r="E96" i="1"/>
  <c r="E89" i="1"/>
  <c r="E88" i="1"/>
  <c r="E85" i="1"/>
  <c r="E83" i="1"/>
  <c r="E82" i="1"/>
  <c r="E77" i="1"/>
  <c r="E75" i="1"/>
  <c r="E70" i="1"/>
  <c r="BK242" i="1"/>
  <c r="BK211" i="1" s="1"/>
  <c r="BK124" i="1" s="1"/>
  <c r="BK323" i="1" s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J283" i="1"/>
  <c r="BI283" i="1" s="1"/>
  <c r="BI260" i="1"/>
  <c r="BK259" i="1"/>
  <c r="BI259" i="1" s="1"/>
  <c r="BJ258" i="1"/>
  <c r="BI256" i="1"/>
  <c r="BK255" i="1"/>
  <c r="BK254" i="1" s="1"/>
  <c r="BI254" i="1" s="1"/>
  <c r="BJ254" i="1"/>
  <c r="BI246" i="1"/>
  <c r="BK245" i="1"/>
  <c r="BI245" i="1" s="1"/>
  <c r="AW212" i="1"/>
  <c r="F243" i="1"/>
  <c r="X243" i="1" s="1"/>
  <c r="F242" i="1"/>
  <c r="D250" i="1"/>
  <c r="T250" i="1" s="1"/>
  <c r="D249" i="1"/>
  <c r="T249" i="1" s="1"/>
  <c r="D247" i="1"/>
  <c r="D246" i="1"/>
  <c r="D245" i="1"/>
  <c r="F248" i="1"/>
  <c r="F244" i="1"/>
  <c r="N244" i="1" s="1"/>
  <c r="D257" i="1"/>
  <c r="T257" i="1" s="1"/>
  <c r="D256" i="1"/>
  <c r="D255" i="1"/>
  <c r="D253" i="1"/>
  <c r="F254" i="1"/>
  <c r="X254" i="1" s="1"/>
  <c r="F252" i="1"/>
  <c r="D267" i="1"/>
  <c r="T267" i="1" s="1"/>
  <c r="D266" i="1"/>
  <c r="T266" i="1" s="1"/>
  <c r="D265" i="1"/>
  <c r="T265" i="1" s="1"/>
  <c r="F264" i="1"/>
  <c r="N264" i="1" s="1"/>
  <c r="CE219" i="1"/>
  <c r="CE218" i="1"/>
  <c r="CG524" i="1"/>
  <c r="CG520" i="1" s="1"/>
  <c r="CE484" i="1"/>
  <c r="CE487" i="1"/>
  <c r="CE488" i="1"/>
  <c r="CG486" i="1"/>
  <c r="CE486" i="1" s="1"/>
  <c r="CG485" i="1"/>
  <c r="CE485" i="1" s="1"/>
  <c r="CG483" i="1"/>
  <c r="CG482" i="1" s="1"/>
  <c r="CE482" i="1" s="1"/>
  <c r="CE431" i="1"/>
  <c r="CE432" i="1"/>
  <c r="CE433" i="1"/>
  <c r="CE434" i="1"/>
  <c r="CE435" i="1"/>
  <c r="CE436" i="1"/>
  <c r="CE439" i="1"/>
  <c r="CE440" i="1"/>
  <c r="CE441" i="1"/>
  <c r="CG438" i="1"/>
  <c r="CE438" i="1" s="1"/>
  <c r="CG430" i="1"/>
  <c r="CG429" i="1" s="1"/>
  <c r="CF120" i="1"/>
  <c r="CF119" i="1" s="1"/>
  <c r="CG117" i="1"/>
  <c r="CG116" i="1"/>
  <c r="CG115" i="1" s="1"/>
  <c r="CF99" i="1"/>
  <c r="CF98" i="1" s="1"/>
  <c r="CF95" i="1" s="1"/>
  <c r="CF96" i="1"/>
  <c r="CE96" i="1" s="1"/>
  <c r="CF89" i="1"/>
  <c r="CE89" i="1" s="1"/>
  <c r="CF88" i="1"/>
  <c r="CE88" i="1" s="1"/>
  <c r="CF85" i="1"/>
  <c r="CE85" i="1" s="1"/>
  <c r="CF83" i="1"/>
  <c r="CF82" i="1"/>
  <c r="CF81" i="1" s="1"/>
  <c r="CF77" i="1"/>
  <c r="CE77" i="1" s="1"/>
  <c r="CF75" i="1"/>
  <c r="CF70" i="1"/>
  <c r="CE70" i="1" s="1"/>
  <c r="CG66" i="1"/>
  <c r="CF66" i="1"/>
  <c r="CE71" i="1"/>
  <c r="CE72" i="1"/>
  <c r="CE76" i="1"/>
  <c r="CE78" i="1"/>
  <c r="CE80" i="1"/>
  <c r="CE83" i="1"/>
  <c r="CE84" i="1"/>
  <c r="CE86" i="1"/>
  <c r="CE87" i="1"/>
  <c r="CE90" i="1"/>
  <c r="CE91" i="1"/>
  <c r="CE92" i="1"/>
  <c r="CE93" i="1"/>
  <c r="CE97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21" i="1"/>
  <c r="CE122" i="1"/>
  <c r="CJ245" i="1"/>
  <c r="CJ263" i="1"/>
  <c r="CJ262" i="1"/>
  <c r="CE266" i="1"/>
  <c r="CE265" i="1"/>
  <c r="CE263" i="1"/>
  <c r="CE262" i="1"/>
  <c r="CE260" i="1"/>
  <c r="CE259" i="1"/>
  <c r="CE256" i="1"/>
  <c r="CE255" i="1"/>
  <c r="CE253" i="1"/>
  <c r="CE252" i="1"/>
  <c r="CE246" i="1"/>
  <c r="CE245" i="1"/>
  <c r="CG270" i="1"/>
  <c r="CE270" i="1" s="1"/>
  <c r="CG269" i="1"/>
  <c r="CE269" i="1" s="1"/>
  <c r="CG264" i="1"/>
  <c r="CE264" i="1" s="1"/>
  <c r="CG261" i="1"/>
  <c r="CE261" i="1" s="1"/>
  <c r="CG258" i="1"/>
  <c r="CE258" i="1" s="1"/>
  <c r="CG254" i="1"/>
  <c r="CE254" i="1" s="1"/>
  <c r="CG251" i="1"/>
  <c r="CE251" i="1" s="1"/>
  <c r="CG250" i="1"/>
  <c r="CG249" i="1"/>
  <c r="CG244" i="1"/>
  <c r="CE244" i="1" s="1"/>
  <c r="CG217" i="1"/>
  <c r="CE217" i="1" s="1"/>
  <c r="CI211" i="1"/>
  <c r="CH211" i="1"/>
  <c r="CF211" i="1"/>
  <c r="CI210" i="1"/>
  <c r="CH210" i="1"/>
  <c r="CF210" i="1"/>
  <c r="CF67" i="1" s="1"/>
  <c r="CF310" i="1" s="1"/>
  <c r="CF788" i="1" s="1"/>
  <c r="CF813" i="1" s="1"/>
  <c r="CF57" i="1" s="1"/>
  <c r="CF31" i="1" s="1"/>
  <c r="BJ791" i="1"/>
  <c r="X357" i="1" l="1"/>
  <c r="N357" i="1"/>
  <c r="W253" i="1"/>
  <c r="M253" i="1"/>
  <c r="AF89" i="1"/>
  <c r="V89" i="1"/>
  <c r="D264" i="1"/>
  <c r="T264" i="1" s="1"/>
  <c r="X264" i="1"/>
  <c r="AH264" i="1"/>
  <c r="E69" i="1"/>
  <c r="V70" i="1"/>
  <c r="AF70" i="1"/>
  <c r="AF96" i="1"/>
  <c r="V96" i="1"/>
  <c r="E74" i="1"/>
  <c r="AF75" i="1"/>
  <c r="V75" i="1"/>
  <c r="E98" i="1"/>
  <c r="AF99" i="1"/>
  <c r="V99" i="1"/>
  <c r="V88" i="1"/>
  <c r="AF88" i="1"/>
  <c r="D244" i="1"/>
  <c r="T244" i="1" s="1"/>
  <c r="X244" i="1"/>
  <c r="AF77" i="1"/>
  <c r="V77" i="1"/>
  <c r="AH117" i="1"/>
  <c r="X117" i="1"/>
  <c r="D248" i="1"/>
  <c r="T248" i="1" s="1"/>
  <c r="AH248" i="1"/>
  <c r="X248" i="1"/>
  <c r="E81" i="1"/>
  <c r="AF82" i="1"/>
  <c r="V82" i="1"/>
  <c r="E119" i="1"/>
  <c r="AF120" i="1"/>
  <c r="V120" i="1"/>
  <c r="V83" i="1"/>
  <c r="AF83" i="1"/>
  <c r="AF85" i="1"/>
  <c r="V85" i="1"/>
  <c r="AG253" i="1"/>
  <c r="AG247" i="1"/>
  <c r="T247" i="1"/>
  <c r="AG257" i="1"/>
  <c r="AG245" i="1"/>
  <c r="T245" i="1"/>
  <c r="AG246" i="1"/>
  <c r="T246" i="1"/>
  <c r="AH357" i="1"/>
  <c r="F251" i="1"/>
  <c r="J247" i="1"/>
  <c r="J255" i="1"/>
  <c r="AD255" i="1"/>
  <c r="J249" i="1"/>
  <c r="AD249" i="1"/>
  <c r="J359" i="1"/>
  <c r="AD359" i="1"/>
  <c r="AD264" i="1"/>
  <c r="J256" i="1"/>
  <c r="AD256" i="1"/>
  <c r="J250" i="1"/>
  <c r="AD250" i="1"/>
  <c r="J360" i="1"/>
  <c r="AD360" i="1"/>
  <c r="J265" i="1"/>
  <c r="AD265" i="1"/>
  <c r="J257" i="1"/>
  <c r="J266" i="1"/>
  <c r="AD266" i="1"/>
  <c r="J267" i="1"/>
  <c r="AD267" i="1"/>
  <c r="J248" i="1"/>
  <c r="AD248" i="1"/>
  <c r="J245" i="1"/>
  <c r="J246" i="1"/>
  <c r="AU246" i="1"/>
  <c r="AU244" i="1" s="1"/>
  <c r="AV246" i="1"/>
  <c r="AW66" i="1"/>
  <c r="D254" i="1"/>
  <c r="T254" i="1" s="1"/>
  <c r="AU254" i="1"/>
  <c r="AV266" i="1"/>
  <c r="AU266" i="1"/>
  <c r="AU264" i="1" s="1"/>
  <c r="D242" i="1"/>
  <c r="F211" i="1"/>
  <c r="D243" i="1"/>
  <c r="F212" i="1"/>
  <c r="CG519" i="1"/>
  <c r="CE519" i="1" s="1"/>
  <c r="CE520" i="1"/>
  <c r="CF74" i="1"/>
  <c r="CE74" i="1" s="1"/>
  <c r="CG437" i="1"/>
  <c r="CE437" i="1" s="1"/>
  <c r="CF69" i="1"/>
  <c r="CE69" i="1" s="1"/>
  <c r="BI258" i="1"/>
  <c r="CE483" i="1"/>
  <c r="CE75" i="1"/>
  <c r="CE429" i="1"/>
  <c r="CE524" i="1"/>
  <c r="CG523" i="1"/>
  <c r="CE523" i="1" s="1"/>
  <c r="CG248" i="1"/>
  <c r="CE248" i="1" s="1"/>
  <c r="CG242" i="1"/>
  <c r="CG211" i="1" s="1"/>
  <c r="CG124" i="1" s="1"/>
  <c r="CG323" i="1" s="1"/>
  <c r="CE430" i="1"/>
  <c r="CG241" i="1"/>
  <c r="CG210" i="1" s="1"/>
  <c r="CG67" i="1" s="1"/>
  <c r="CE67" i="1" s="1"/>
  <c r="F241" i="1"/>
  <c r="CE249" i="1"/>
  <c r="CG268" i="1"/>
  <c r="CE268" i="1" s="1"/>
  <c r="CE250" i="1"/>
  <c r="BI255" i="1"/>
  <c r="D252" i="1"/>
  <c r="BK244" i="1"/>
  <c r="BI244" i="1" s="1"/>
  <c r="BK241" i="1"/>
  <c r="BI242" i="1"/>
  <c r="BJ280" i="1"/>
  <c r="BI280" i="1" s="1"/>
  <c r="BJ281" i="1"/>
  <c r="BK258" i="1"/>
  <c r="BJ282" i="1"/>
  <c r="BI282" i="1" s="1"/>
  <c r="CF79" i="1"/>
  <c r="CE79" i="1" s="1"/>
  <c r="CE81" i="1"/>
  <c r="CE119" i="1"/>
  <c r="CF118" i="1"/>
  <c r="CE118" i="1" s="1"/>
  <c r="CF94" i="1"/>
  <c r="CE94" i="1" s="1"/>
  <c r="CE95" i="1"/>
  <c r="CE98" i="1"/>
  <c r="CE120" i="1"/>
  <c r="CE82" i="1"/>
  <c r="BN598" i="1"/>
  <c r="BS587" i="1"/>
  <c r="BS569" i="1"/>
  <c r="BJ212" i="1"/>
  <c r="BP32" i="1"/>
  <c r="BP27" i="1"/>
  <c r="BO27" i="1" s="1"/>
  <c r="BJ32" i="1"/>
  <c r="BJ27" i="1"/>
  <c r="AW32" i="1"/>
  <c r="AW810" i="1"/>
  <c r="AW791" i="1"/>
  <c r="W252" i="1" l="1"/>
  <c r="M252" i="1"/>
  <c r="M242" i="1"/>
  <c r="N253" i="1"/>
  <c r="I253" i="1"/>
  <c r="J253" i="1" s="1"/>
  <c r="X253" i="1"/>
  <c r="S253" i="1"/>
  <c r="T253" i="1" s="1"/>
  <c r="W242" i="1"/>
  <c r="J264" i="1"/>
  <c r="J244" i="1"/>
  <c r="E118" i="1"/>
  <c r="V119" i="1"/>
  <c r="AF119" i="1"/>
  <c r="E95" i="1"/>
  <c r="AF98" i="1"/>
  <c r="V98" i="1"/>
  <c r="V69" i="1"/>
  <c r="AF69" i="1"/>
  <c r="E79" i="1"/>
  <c r="V81" i="1"/>
  <c r="AF81" i="1"/>
  <c r="E73" i="1"/>
  <c r="V74" i="1"/>
  <c r="AF74" i="1"/>
  <c r="AG244" i="1"/>
  <c r="AH245" i="1"/>
  <c r="AC245" i="1"/>
  <c r="AD245" i="1" s="1"/>
  <c r="AG254" i="1"/>
  <c r="AH257" i="1"/>
  <c r="AC257" i="1"/>
  <c r="AD257" i="1" s="1"/>
  <c r="AG243" i="1"/>
  <c r="AH247" i="1"/>
  <c r="AC247" i="1"/>
  <c r="AD247" i="1" s="1"/>
  <c r="T243" i="1"/>
  <c r="AG242" i="1"/>
  <c r="AH246" i="1"/>
  <c r="AC246" i="1"/>
  <c r="AD246" i="1" s="1"/>
  <c r="AH253" i="1"/>
  <c r="AC253" i="1"/>
  <c r="AD253" i="1" s="1"/>
  <c r="AG252" i="1"/>
  <c r="AG251" i="1" s="1"/>
  <c r="AC251" i="1" s="1"/>
  <c r="D251" i="1"/>
  <c r="F66" i="1"/>
  <c r="N66" i="1" s="1"/>
  <c r="X212" i="1"/>
  <c r="J254" i="1"/>
  <c r="AW817" i="1"/>
  <c r="AV817" i="1" s="1"/>
  <c r="J243" i="1"/>
  <c r="AU243" i="1"/>
  <c r="BI212" i="1"/>
  <c r="BJ66" i="1"/>
  <c r="BJ312" i="1" s="1"/>
  <c r="CF73" i="1"/>
  <c r="CE73" i="1" s="1"/>
  <c r="CG334" i="1"/>
  <c r="CG333" i="1" s="1"/>
  <c r="D241" i="1"/>
  <c r="F210" i="1"/>
  <c r="BI241" i="1"/>
  <c r="BK210" i="1"/>
  <c r="CE241" i="1"/>
  <c r="CE211" i="1"/>
  <c r="CE242" i="1"/>
  <c r="F240" i="1"/>
  <c r="CG65" i="1"/>
  <c r="CG310" i="1"/>
  <c r="CE210" i="1"/>
  <c r="CG240" i="1"/>
  <c r="CE240" i="1" s="1"/>
  <c r="CG209" i="1"/>
  <c r="BK240" i="1"/>
  <c r="BI240" i="1" s="1"/>
  <c r="CF68" i="1"/>
  <c r="CE68" i="1" s="1"/>
  <c r="E32" i="1"/>
  <c r="E26" i="1"/>
  <c r="I242" i="1" l="1"/>
  <c r="J242" i="1" s="1"/>
  <c r="M211" i="1"/>
  <c r="N242" i="1"/>
  <c r="M241" i="1"/>
  <c r="M251" i="1"/>
  <c r="I252" i="1"/>
  <c r="J252" i="1" s="1"/>
  <c r="N252" i="1"/>
  <c r="W211" i="1"/>
  <c r="S242" i="1"/>
  <c r="T242" i="1" s="1"/>
  <c r="X242" i="1"/>
  <c r="S252" i="1"/>
  <c r="T252" i="1" s="1"/>
  <c r="W241" i="1"/>
  <c r="W251" i="1"/>
  <c r="X252" i="1"/>
  <c r="AH251" i="1"/>
  <c r="V73" i="1"/>
  <c r="AF73" i="1"/>
  <c r="E68" i="1"/>
  <c r="AF95" i="1"/>
  <c r="V95" i="1"/>
  <c r="E94" i="1"/>
  <c r="V79" i="1"/>
  <c r="AF79" i="1"/>
  <c r="V118" i="1"/>
  <c r="AF118" i="1"/>
  <c r="AH242" i="1"/>
  <c r="AG211" i="1"/>
  <c r="AC242" i="1"/>
  <c r="AD242" i="1" s="1"/>
  <c r="AH254" i="1"/>
  <c r="AC254" i="1"/>
  <c r="AD254" i="1" s="1"/>
  <c r="AH243" i="1"/>
  <c r="AC243" i="1"/>
  <c r="AD243" i="1" s="1"/>
  <c r="AG212" i="1"/>
  <c r="AH244" i="1"/>
  <c r="AC244" i="1"/>
  <c r="AD244" i="1" s="1"/>
  <c r="AD251" i="1"/>
  <c r="F209" i="1"/>
  <c r="AG241" i="1"/>
  <c r="AH252" i="1"/>
  <c r="AC252" i="1"/>
  <c r="AD252" i="1" s="1"/>
  <c r="X66" i="1"/>
  <c r="L26" i="1"/>
  <c r="V26" i="1"/>
  <c r="AF26" i="1"/>
  <c r="L32" i="1"/>
  <c r="V32" i="1"/>
  <c r="AF32" i="1"/>
  <c r="D240" i="1"/>
  <c r="CE333" i="1"/>
  <c r="CG326" i="1"/>
  <c r="CE334" i="1"/>
  <c r="CG309" i="1"/>
  <c r="CG788" i="1"/>
  <c r="BK67" i="1"/>
  <c r="BK209" i="1"/>
  <c r="CE310" i="1"/>
  <c r="H587" i="1"/>
  <c r="AZ587" i="1"/>
  <c r="AV587" i="1" s="1"/>
  <c r="H573" i="1"/>
  <c r="AL573" i="1" s="1"/>
  <c r="AZ573" i="1"/>
  <c r="AV573" i="1" s="1"/>
  <c r="H569" i="1"/>
  <c r="AL569" i="1" s="1"/>
  <c r="AW211" i="1"/>
  <c r="E213" i="1"/>
  <c r="V213" i="1" s="1"/>
  <c r="AX226" i="1"/>
  <c r="AX223" i="1" s="1"/>
  <c r="AX224" i="1"/>
  <c r="AX222" i="1"/>
  <c r="AX219" i="1"/>
  <c r="S251" i="1" l="1"/>
  <c r="T251" i="1" s="1"/>
  <c r="X251" i="1"/>
  <c r="I251" i="1"/>
  <c r="J251" i="1" s="1"/>
  <c r="N251" i="1"/>
  <c r="S241" i="1"/>
  <c r="T241" i="1" s="1"/>
  <c r="W240" i="1"/>
  <c r="W210" i="1"/>
  <c r="X241" i="1"/>
  <c r="M210" i="1"/>
  <c r="M240" i="1"/>
  <c r="I241" i="1"/>
  <c r="J241" i="1" s="1"/>
  <c r="N241" i="1"/>
  <c r="M207" i="1"/>
  <c r="M124" i="1"/>
  <c r="I211" i="1"/>
  <c r="N211" i="1"/>
  <c r="S211" i="1"/>
  <c r="W124" i="1"/>
  <c r="W207" i="1"/>
  <c r="S207" i="1" s="1"/>
  <c r="X211" i="1"/>
  <c r="AL587" i="1"/>
  <c r="R587" i="1"/>
  <c r="AF94" i="1"/>
  <c r="V94" i="1"/>
  <c r="L213" i="1"/>
  <c r="AF68" i="1"/>
  <c r="V68" i="1"/>
  <c r="AG66" i="1"/>
  <c r="AG312" i="1" s="1"/>
  <c r="AC212" i="1"/>
  <c r="AH212" i="1"/>
  <c r="AG124" i="1"/>
  <c r="AG207" i="1"/>
  <c r="AC207" i="1" s="1"/>
  <c r="AH211" i="1"/>
  <c r="AG210" i="1"/>
  <c r="AC241" i="1"/>
  <c r="AD241" i="1" s="1"/>
  <c r="AG240" i="1"/>
  <c r="AH241" i="1"/>
  <c r="AX221" i="1"/>
  <c r="AU219" i="1"/>
  <c r="AU217" i="1" s="1"/>
  <c r="AV219" i="1"/>
  <c r="CG324" i="1"/>
  <c r="CG719" i="1"/>
  <c r="CG718" i="1" s="1"/>
  <c r="CE788" i="1"/>
  <c r="CG813" i="1"/>
  <c r="F217" i="1"/>
  <c r="AW27" i="1"/>
  <c r="AV27" i="1" s="1"/>
  <c r="AW669" i="1"/>
  <c r="CJ215" i="1"/>
  <c r="CJ214" i="1"/>
  <c r="AW796" i="1"/>
  <c r="AV796" i="1" s="1"/>
  <c r="BT40" i="1"/>
  <c r="BU40" i="1"/>
  <c r="BT46" i="1"/>
  <c r="BU46" i="1"/>
  <c r="BT51" i="1"/>
  <c r="BU51" i="1"/>
  <c r="BU59" i="1"/>
  <c r="BU34" i="1" s="1"/>
  <c r="BT61" i="1"/>
  <c r="BU61" i="1"/>
  <c r="BT227" i="1"/>
  <c r="BT45" i="1" s="1"/>
  <c r="BU227" i="1"/>
  <c r="BU45" i="1" s="1"/>
  <c r="BT228" i="1"/>
  <c r="BU228" i="1"/>
  <c r="BT229" i="1"/>
  <c r="BU229" i="1"/>
  <c r="BT281" i="1"/>
  <c r="BU281" i="1"/>
  <c r="BT314" i="1"/>
  <c r="BT52" i="1" s="1"/>
  <c r="BU314" i="1"/>
  <c r="BU52" i="1" s="1"/>
  <c r="BT315" i="1"/>
  <c r="BU315" i="1"/>
  <c r="BT316" i="1"/>
  <c r="BU316" i="1"/>
  <c r="BT317" i="1"/>
  <c r="BU317" i="1"/>
  <c r="BT318" i="1"/>
  <c r="BU318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5" i="1"/>
  <c r="BT416" i="1"/>
  <c r="BT417" i="1"/>
  <c r="BT418" i="1"/>
  <c r="BT420" i="1"/>
  <c r="BT421" i="1"/>
  <c r="BT422" i="1"/>
  <c r="BT423" i="1"/>
  <c r="BT424" i="1"/>
  <c r="BT425" i="1"/>
  <c r="BT426" i="1"/>
  <c r="BT427" i="1"/>
  <c r="BT428" i="1"/>
  <c r="BT430" i="1"/>
  <c r="BT435" i="1"/>
  <c r="BT438" i="1"/>
  <c r="BT441" i="1"/>
  <c r="BT442" i="1"/>
  <c r="BT443" i="1"/>
  <c r="BT444" i="1"/>
  <c r="BT445" i="1"/>
  <c r="BT446" i="1"/>
  <c r="BT447" i="1"/>
  <c r="BT449" i="1"/>
  <c r="BT450" i="1"/>
  <c r="BT451" i="1"/>
  <c r="BT452" i="1"/>
  <c r="BT453" i="1"/>
  <c r="BT455" i="1"/>
  <c r="BT456" i="1"/>
  <c r="BT457" i="1"/>
  <c r="BT458" i="1"/>
  <c r="BT459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9" i="1"/>
  <c r="BT519" i="1"/>
  <c r="BT520" i="1"/>
  <c r="BT521" i="1"/>
  <c r="BT59" i="1" s="1"/>
  <c r="BT34" i="1" s="1"/>
  <c r="BT523" i="1"/>
  <c r="BT524" i="1"/>
  <c r="BT525" i="1"/>
  <c r="BT526" i="1"/>
  <c r="BT527" i="1"/>
  <c r="BT528" i="1"/>
  <c r="BT529" i="1"/>
  <c r="BT532" i="1"/>
  <c r="BT533" i="1"/>
  <c r="BT534" i="1"/>
  <c r="BT535" i="1"/>
  <c r="BT536" i="1"/>
  <c r="BT537" i="1"/>
  <c r="BT538" i="1"/>
  <c r="BT539" i="1"/>
  <c r="BT540" i="1"/>
  <c r="BT542" i="1"/>
  <c r="BT543" i="1"/>
  <c r="BT544" i="1"/>
  <c r="BT545" i="1"/>
  <c r="BT546" i="1"/>
  <c r="BT547" i="1"/>
  <c r="BT548" i="1"/>
  <c r="BT549" i="1"/>
  <c r="BT552" i="1"/>
  <c r="BU555" i="1"/>
  <c r="BU556" i="1"/>
  <c r="BU557" i="1"/>
  <c r="BU558" i="1"/>
  <c r="BU559" i="1"/>
  <c r="BU560" i="1"/>
  <c r="BU561" i="1"/>
  <c r="BU562" i="1"/>
  <c r="BT563" i="1"/>
  <c r="BT568" i="1"/>
  <c r="BU571" i="1"/>
  <c r="BU572" i="1"/>
  <c r="BU574" i="1"/>
  <c r="BU576" i="1"/>
  <c r="BU577" i="1"/>
  <c r="BU578" i="1"/>
  <c r="BU579" i="1"/>
  <c r="BU582" i="1"/>
  <c r="BU584" i="1"/>
  <c r="BU590" i="1"/>
  <c r="BU591" i="1"/>
  <c r="BU592" i="1"/>
  <c r="BU595" i="1"/>
  <c r="BU596" i="1"/>
  <c r="BU597" i="1"/>
  <c r="BU600" i="1"/>
  <c r="BU601" i="1"/>
  <c r="BU606" i="1"/>
  <c r="BU608" i="1"/>
  <c r="BU611" i="1"/>
  <c r="BU612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T669" i="1"/>
  <c r="BU669" i="1"/>
  <c r="BT670" i="1"/>
  <c r="BU670" i="1"/>
  <c r="BT671" i="1"/>
  <c r="BU671" i="1"/>
  <c r="BT672" i="1"/>
  <c r="BU672" i="1"/>
  <c r="BT673" i="1"/>
  <c r="BU673" i="1"/>
  <c r="BT674" i="1"/>
  <c r="BU674" i="1"/>
  <c r="BT675" i="1"/>
  <c r="BU675" i="1"/>
  <c r="BT676" i="1"/>
  <c r="BU676" i="1"/>
  <c r="BT677" i="1"/>
  <c r="BU677" i="1"/>
  <c r="BT678" i="1"/>
  <c r="BU678" i="1"/>
  <c r="BT679" i="1"/>
  <c r="BU679" i="1"/>
  <c r="BT680" i="1"/>
  <c r="BU680" i="1"/>
  <c r="BT681" i="1"/>
  <c r="BU681" i="1"/>
  <c r="BT684" i="1"/>
  <c r="BT723" i="1" s="1"/>
  <c r="BT62" i="1" s="1"/>
  <c r="BT685" i="1"/>
  <c r="BU685" i="1"/>
  <c r="BT686" i="1"/>
  <c r="BU686" i="1"/>
  <c r="BT687" i="1"/>
  <c r="BU687" i="1"/>
  <c r="BT691" i="1"/>
  <c r="BU691" i="1"/>
  <c r="BT692" i="1"/>
  <c r="BU692" i="1"/>
  <c r="BT693" i="1"/>
  <c r="BU693" i="1"/>
  <c r="BT697" i="1"/>
  <c r="BU697" i="1"/>
  <c r="BT698" i="1"/>
  <c r="BU698" i="1"/>
  <c r="BT701" i="1"/>
  <c r="BU701" i="1"/>
  <c r="BT702" i="1"/>
  <c r="BU702" i="1"/>
  <c r="BT703" i="1"/>
  <c r="BU703" i="1"/>
  <c r="BT704" i="1"/>
  <c r="BU704" i="1"/>
  <c r="BT705" i="1"/>
  <c r="BU705" i="1"/>
  <c r="BU720" i="1"/>
  <c r="BU721" i="1"/>
  <c r="BT731" i="1"/>
  <c r="BU731" i="1"/>
  <c r="BT732" i="1"/>
  <c r="BU732" i="1"/>
  <c r="BT733" i="1"/>
  <c r="BU733" i="1"/>
  <c r="BT734" i="1"/>
  <c r="BU734" i="1"/>
  <c r="BT735" i="1"/>
  <c r="BU735" i="1"/>
  <c r="BT736" i="1"/>
  <c r="BU736" i="1"/>
  <c r="BT737" i="1"/>
  <c r="BU737" i="1"/>
  <c r="BT738" i="1"/>
  <c r="BU738" i="1"/>
  <c r="BT739" i="1"/>
  <c r="BU739" i="1"/>
  <c r="BT740" i="1"/>
  <c r="BU740" i="1"/>
  <c r="BT741" i="1"/>
  <c r="BU741" i="1"/>
  <c r="BT742" i="1"/>
  <c r="BU742" i="1"/>
  <c r="BT743" i="1"/>
  <c r="BU743" i="1"/>
  <c r="BT744" i="1"/>
  <c r="BU744" i="1"/>
  <c r="BT745" i="1"/>
  <c r="BU745" i="1"/>
  <c r="BT747" i="1"/>
  <c r="BU747" i="1"/>
  <c r="BT749" i="1"/>
  <c r="BU749" i="1"/>
  <c r="BT751" i="1"/>
  <c r="BU751" i="1"/>
  <c r="BT754" i="1"/>
  <c r="BU754" i="1"/>
  <c r="BT755" i="1"/>
  <c r="BU755" i="1"/>
  <c r="BT756" i="1"/>
  <c r="BU756" i="1"/>
  <c r="BT761" i="1"/>
  <c r="BU761" i="1"/>
  <c r="BT762" i="1"/>
  <c r="BU762" i="1"/>
  <c r="BT763" i="1"/>
  <c r="BU763" i="1"/>
  <c r="BT764" i="1"/>
  <c r="BU764" i="1"/>
  <c r="BT765" i="1"/>
  <c r="BU765" i="1"/>
  <c r="BU773" i="1"/>
  <c r="BT774" i="1"/>
  <c r="BU774" i="1"/>
  <c r="BU775" i="1"/>
  <c r="BT776" i="1"/>
  <c r="BU776" i="1"/>
  <c r="BT777" i="1"/>
  <c r="BU777" i="1"/>
  <c r="BT778" i="1"/>
  <c r="BU778" i="1"/>
  <c r="BT779" i="1"/>
  <c r="BT780" i="1"/>
  <c r="BT781" i="1"/>
  <c r="BU784" i="1"/>
  <c r="BT791" i="1"/>
  <c r="BU791" i="1"/>
  <c r="BU796" i="1"/>
  <c r="BT797" i="1"/>
  <c r="BU797" i="1"/>
  <c r="BT798" i="1"/>
  <c r="BU798" i="1"/>
  <c r="BT799" i="1"/>
  <c r="BU799" i="1"/>
  <c r="BT801" i="1"/>
  <c r="BU801" i="1"/>
  <c r="BU809" i="1" s="1"/>
  <c r="BT803" i="1"/>
  <c r="BU803" i="1"/>
  <c r="BT805" i="1"/>
  <c r="BT810" i="1" s="1"/>
  <c r="BT822" i="1"/>
  <c r="BT823" i="1"/>
  <c r="BU823" i="1"/>
  <c r="BT824" i="1"/>
  <c r="BU824" i="1"/>
  <c r="BT825" i="1"/>
  <c r="BT826" i="1"/>
  <c r="BT827" i="1"/>
  <c r="BT828" i="1"/>
  <c r="BU828" i="1"/>
  <c r="BT829" i="1"/>
  <c r="BU829" i="1"/>
  <c r="BT830" i="1"/>
  <c r="BT831" i="1"/>
  <c r="BT832" i="1"/>
  <c r="BT833" i="1"/>
  <c r="BT834" i="1"/>
  <c r="BU834" i="1"/>
  <c r="BT835" i="1"/>
  <c r="BU835" i="1"/>
  <c r="BT836" i="1"/>
  <c r="BT837" i="1"/>
  <c r="BU837" i="1"/>
  <c r="BT838" i="1"/>
  <c r="BU838" i="1"/>
  <c r="BT839" i="1"/>
  <c r="BT840" i="1"/>
  <c r="BU840" i="1"/>
  <c r="BT841" i="1"/>
  <c r="BU841" i="1"/>
  <c r="BT842" i="1"/>
  <c r="BU842" i="1"/>
  <c r="BT843" i="1"/>
  <c r="BU843" i="1"/>
  <c r="BT844" i="1"/>
  <c r="BU844" i="1"/>
  <c r="BT845" i="1"/>
  <c r="BU845" i="1"/>
  <c r="BT846" i="1"/>
  <c r="BU846" i="1"/>
  <c r="BT851" i="1"/>
  <c r="BU851" i="1"/>
  <c r="BT852" i="1"/>
  <c r="BU852" i="1"/>
  <c r="BT859" i="1"/>
  <c r="BU859" i="1"/>
  <c r="BT864" i="1"/>
  <c r="BU864" i="1"/>
  <c r="BT902" i="1"/>
  <c r="BU902" i="1"/>
  <c r="BT903" i="1"/>
  <c r="BU903" i="1"/>
  <c r="BT904" i="1"/>
  <c r="BU904" i="1"/>
  <c r="BT905" i="1"/>
  <c r="BU905" i="1"/>
  <c r="BT906" i="1"/>
  <c r="BU906" i="1"/>
  <c r="BT907" i="1"/>
  <c r="BU907" i="1"/>
  <c r="BT908" i="1"/>
  <c r="BU908" i="1"/>
  <c r="BT909" i="1"/>
  <c r="BU909" i="1"/>
  <c r="BT910" i="1"/>
  <c r="BU910" i="1"/>
  <c r="BT911" i="1"/>
  <c r="BU911" i="1"/>
  <c r="BT912" i="1"/>
  <c r="BU912" i="1"/>
  <c r="BT913" i="1"/>
  <c r="BU913" i="1"/>
  <c r="BT914" i="1"/>
  <c r="BU914" i="1"/>
  <c r="BT915" i="1"/>
  <c r="BU915" i="1"/>
  <c r="BT916" i="1"/>
  <c r="BU916" i="1"/>
  <c r="BT917" i="1"/>
  <c r="BU917" i="1"/>
  <c r="BT924" i="1"/>
  <c r="BT934" i="1"/>
  <c r="BU953" i="1"/>
  <c r="BU955" i="1"/>
  <c r="BU954" i="1" s="1"/>
  <c r="BU947" i="1" s="1"/>
  <c r="BU945" i="1" s="1"/>
  <c r="BT26" i="1"/>
  <c r="BU26" i="1"/>
  <c r="BU979" i="1"/>
  <c r="BU37" i="1" s="1"/>
  <c r="BT985" i="1"/>
  <c r="BU985" i="1"/>
  <c r="BB26" i="1"/>
  <c r="BC26" i="1"/>
  <c r="BD26" i="1"/>
  <c r="BB37" i="1"/>
  <c r="BC37" i="1"/>
  <c r="BD37" i="1"/>
  <c r="BE38" i="1"/>
  <c r="BE41" i="1"/>
  <c r="BE42" i="1"/>
  <c r="BE43" i="1"/>
  <c r="BE44" i="1"/>
  <c r="BB46" i="1"/>
  <c r="BC46" i="1"/>
  <c r="BD46" i="1"/>
  <c r="BB48" i="1"/>
  <c r="BC48" i="1"/>
  <c r="BD48" i="1"/>
  <c r="BE49" i="1"/>
  <c r="BE50" i="1"/>
  <c r="BB51" i="1"/>
  <c r="BC51" i="1"/>
  <c r="BD51" i="1"/>
  <c r="BB52" i="1"/>
  <c r="BC52" i="1"/>
  <c r="BD52" i="1"/>
  <c r="BB53" i="1"/>
  <c r="BC53" i="1"/>
  <c r="BD53" i="1"/>
  <c r="BB59" i="1"/>
  <c r="BB34" i="1" s="1"/>
  <c r="BC59" i="1"/>
  <c r="BC34" i="1" s="1"/>
  <c r="BD59" i="1"/>
  <c r="BD34" i="1" s="1"/>
  <c r="BD60" i="1"/>
  <c r="BB61" i="1"/>
  <c r="BB35" i="1" s="1"/>
  <c r="BC61" i="1"/>
  <c r="BC35" i="1" s="1"/>
  <c r="BD61" i="1"/>
  <c r="BD35" i="1" s="1"/>
  <c r="BB62" i="1"/>
  <c r="BB36" i="1" s="1"/>
  <c r="BC62" i="1"/>
  <c r="BC36" i="1" s="1"/>
  <c r="BC65" i="1"/>
  <c r="BC40" i="1" s="1"/>
  <c r="BD65" i="1"/>
  <c r="BD40" i="1" s="1"/>
  <c r="BB129" i="1"/>
  <c r="BE129" i="1"/>
  <c r="BB132" i="1"/>
  <c r="BE132" i="1"/>
  <c r="BB133" i="1"/>
  <c r="BE133" i="1"/>
  <c r="BB144" i="1"/>
  <c r="BE144" i="1"/>
  <c r="BE154" i="1"/>
  <c r="BE155" i="1"/>
  <c r="BB157" i="1"/>
  <c r="BE157" i="1"/>
  <c r="BB158" i="1"/>
  <c r="BE158" i="1"/>
  <c r="BB160" i="1"/>
  <c r="BE160" i="1"/>
  <c r="BB161" i="1"/>
  <c r="BE161" i="1"/>
  <c r="BB163" i="1"/>
  <c r="BE163" i="1"/>
  <c r="BB164" i="1"/>
  <c r="BE164" i="1"/>
  <c r="BB166" i="1"/>
  <c r="BE166" i="1"/>
  <c r="BB167" i="1"/>
  <c r="BE167" i="1"/>
  <c r="BB169" i="1"/>
  <c r="BE169" i="1"/>
  <c r="BB170" i="1"/>
  <c r="BE170" i="1"/>
  <c r="BB176" i="1"/>
  <c r="BB172" i="1" s="1"/>
  <c r="BE176" i="1"/>
  <c r="BB179" i="1"/>
  <c r="BE179" i="1"/>
  <c r="BB181" i="1"/>
  <c r="BE181" i="1"/>
  <c r="BB182" i="1"/>
  <c r="BE182" i="1"/>
  <c r="BE186" i="1"/>
  <c r="BE187" i="1"/>
  <c r="BC202" i="1"/>
  <c r="BD202" i="1"/>
  <c r="BB220" i="1"/>
  <c r="BB227" i="1"/>
  <c r="BB45" i="1" s="1"/>
  <c r="BC227" i="1"/>
  <c r="BC45" i="1" s="1"/>
  <c r="BD227" i="1"/>
  <c r="BD45" i="1" s="1"/>
  <c r="BB228" i="1"/>
  <c r="BC228" i="1"/>
  <c r="BD228" i="1"/>
  <c r="BB229" i="1"/>
  <c r="BB226" i="1" s="1"/>
  <c r="BB223" i="1" s="1"/>
  <c r="BC229" i="1"/>
  <c r="BC226" i="1" s="1"/>
  <c r="BC223" i="1" s="1"/>
  <c r="BD229" i="1"/>
  <c r="BD226" i="1" s="1"/>
  <c r="BD223" i="1" s="1"/>
  <c r="BB281" i="1"/>
  <c r="BB222" i="1" s="1"/>
  <c r="BC281" i="1"/>
  <c r="BC312" i="1" s="1"/>
  <c r="BD281" i="1"/>
  <c r="BD312" i="1" s="1"/>
  <c r="BC310" i="1"/>
  <c r="BD310" i="1"/>
  <c r="BB325" i="1"/>
  <c r="BB326" i="1"/>
  <c r="BC329" i="1"/>
  <c r="BD329" i="1"/>
  <c r="BB330" i="1"/>
  <c r="BB331" i="1"/>
  <c r="BE555" i="1"/>
  <c r="BE556" i="1"/>
  <c r="BE557" i="1"/>
  <c r="BE558" i="1"/>
  <c r="BE559" i="1"/>
  <c r="BE560" i="1"/>
  <c r="BE561" i="1"/>
  <c r="BE562" i="1"/>
  <c r="BE570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8" i="1"/>
  <c r="BE589" i="1"/>
  <c r="BE590" i="1"/>
  <c r="BB658" i="1"/>
  <c r="BB681" i="1"/>
  <c r="BE681" i="1"/>
  <c r="BB683" i="1"/>
  <c r="BB689" i="1"/>
  <c r="BB695" i="1"/>
  <c r="BB707" i="1"/>
  <c r="BB709" i="1"/>
  <c r="BE710" i="1"/>
  <c r="BE711" i="1"/>
  <c r="BE61" i="1" s="1"/>
  <c r="BE35" i="1" s="1"/>
  <c r="BC719" i="1"/>
  <c r="BB720" i="1"/>
  <c r="BC720" i="1"/>
  <c r="BD720" i="1"/>
  <c r="BB721" i="1"/>
  <c r="BC721" i="1"/>
  <c r="BD721" i="1"/>
  <c r="BB722" i="1"/>
  <c r="BC722" i="1"/>
  <c r="BC791" i="1" s="1"/>
  <c r="BD722" i="1"/>
  <c r="BB725" i="1"/>
  <c r="BC725" i="1"/>
  <c r="BD725" i="1"/>
  <c r="BB726" i="1"/>
  <c r="BC726" i="1"/>
  <c r="BD726" i="1"/>
  <c r="BD788" i="1"/>
  <c r="BD813" i="1" s="1"/>
  <c r="BD57" i="1" s="1"/>
  <c r="BB790" i="1"/>
  <c r="BC790" i="1"/>
  <c r="BD790" i="1"/>
  <c r="BE790" i="1"/>
  <c r="BB791" i="1"/>
  <c r="BD791" i="1"/>
  <c r="BB804" i="1"/>
  <c r="BB39" i="1" s="1"/>
  <c r="BC804" i="1"/>
  <c r="BC39" i="1" s="1"/>
  <c r="BD804" i="1"/>
  <c r="BD39" i="1" s="1"/>
  <c r="BB808" i="1"/>
  <c r="BB24" i="1" s="1"/>
  <c r="BC808" i="1"/>
  <c r="BC24" i="1" s="1"/>
  <c r="BD808" i="1"/>
  <c r="BD24" i="1" s="1"/>
  <c r="BB809" i="1"/>
  <c r="BC809" i="1"/>
  <c r="BD809" i="1"/>
  <c r="BB810" i="1"/>
  <c r="BC810" i="1"/>
  <c r="BD810" i="1"/>
  <c r="BB815" i="1"/>
  <c r="BC815" i="1"/>
  <c r="BD815" i="1"/>
  <c r="BB816" i="1"/>
  <c r="BB817" i="1"/>
  <c r="BC817" i="1"/>
  <c r="BD817" i="1"/>
  <c r="BB818" i="1"/>
  <c r="BC818" i="1"/>
  <c r="BB849" i="1"/>
  <c r="BD849" i="1"/>
  <c r="BB855" i="1"/>
  <c r="BD855" i="1"/>
  <c r="BB857" i="1"/>
  <c r="BD857" i="1"/>
  <c r="BB858" i="1"/>
  <c r="BD858" i="1"/>
  <c r="BB859" i="1"/>
  <c r="BB851" i="1" s="1"/>
  <c r="BC865" i="1"/>
  <c r="BD865" i="1"/>
  <c r="BC866" i="1"/>
  <c r="BD866" i="1"/>
  <c r="BB879" i="1"/>
  <c r="BC879" i="1"/>
  <c r="BD879" i="1"/>
  <c r="BB880" i="1"/>
  <c r="BC880" i="1"/>
  <c r="BC850" i="1" s="1"/>
  <c r="BC922" i="1" s="1"/>
  <c r="BD880" i="1"/>
  <c r="BD881" i="1"/>
  <c r="BE882" i="1"/>
  <c r="BE883" i="1"/>
  <c r="BD893" i="1"/>
  <c r="BE894" i="1"/>
  <c r="BE895" i="1"/>
  <c r="BD896" i="1"/>
  <c r="BE897" i="1"/>
  <c r="BE898" i="1"/>
  <c r="BD899" i="1"/>
  <c r="BE900" i="1"/>
  <c r="BE901" i="1"/>
  <c r="BB902" i="1"/>
  <c r="BB903" i="1"/>
  <c r="BB866" i="1" s="1"/>
  <c r="BE919" i="1"/>
  <c r="BE920" i="1"/>
  <c r="BC923" i="1"/>
  <c r="BD924" i="1"/>
  <c r="BE925" i="1"/>
  <c r="BE926" i="1"/>
  <c r="BE938" i="1"/>
  <c r="BE939" i="1"/>
  <c r="BE941" i="1"/>
  <c r="BE942" i="1"/>
  <c r="BD953" i="1"/>
  <c r="M323" i="1" l="1"/>
  <c r="I124" i="1"/>
  <c r="W206" i="1"/>
  <c r="W209" i="1"/>
  <c r="W67" i="1"/>
  <c r="S210" i="1"/>
  <c r="X210" i="1"/>
  <c r="S240" i="1"/>
  <c r="T240" i="1" s="1"/>
  <c r="X240" i="1"/>
  <c r="W323" i="1"/>
  <c r="S323" i="1" s="1"/>
  <c r="S124" i="1"/>
  <c r="I240" i="1"/>
  <c r="J240" i="1" s="1"/>
  <c r="N240" i="1"/>
  <c r="I210" i="1"/>
  <c r="M206" i="1"/>
  <c r="M67" i="1"/>
  <c r="M209" i="1"/>
  <c r="N210" i="1"/>
  <c r="BD923" i="1"/>
  <c r="V208" i="1"/>
  <c r="AF208" i="1"/>
  <c r="BC788" i="1"/>
  <c r="BC813" i="1" s="1"/>
  <c r="BC57" i="1" s="1"/>
  <c r="AG323" i="1"/>
  <c r="AC66" i="1"/>
  <c r="AH66" i="1"/>
  <c r="AH240" i="1"/>
  <c r="AC240" i="1"/>
  <c r="AD240" i="1" s="1"/>
  <c r="AH210" i="1"/>
  <c r="AG209" i="1"/>
  <c r="AG206" i="1"/>
  <c r="AC210" i="1"/>
  <c r="AG67" i="1"/>
  <c r="N217" i="1"/>
  <c r="X217" i="1"/>
  <c r="AH217" i="1"/>
  <c r="AW26" i="1"/>
  <c r="AU26" i="1"/>
  <c r="AU208" i="1"/>
  <c r="AU197" i="1" s="1"/>
  <c r="AU27" i="1"/>
  <c r="L976" i="1"/>
  <c r="CE813" i="1"/>
  <c r="CG57" i="1"/>
  <c r="CG31" i="1" s="1"/>
  <c r="BC787" i="1"/>
  <c r="BC812" i="1" s="1"/>
  <c r="E197" i="1"/>
  <c r="BB923" i="1"/>
  <c r="AW809" i="1"/>
  <c r="AW808" i="1"/>
  <c r="E27" i="1"/>
  <c r="BT36" i="1"/>
  <c r="BB180" i="1"/>
  <c r="BT721" i="1"/>
  <c r="BB329" i="1"/>
  <c r="BD864" i="1"/>
  <c r="BB864" i="1"/>
  <c r="BB131" i="1"/>
  <c r="BD31" i="1"/>
  <c r="BC718" i="1"/>
  <c r="BC47" i="1" s="1"/>
  <c r="BC31" i="1"/>
  <c r="BC921" i="1"/>
  <c r="BD850" i="1"/>
  <c r="BD922" i="1" s="1"/>
  <c r="BD921" i="1" s="1"/>
  <c r="BB156" i="1"/>
  <c r="BB850" i="1"/>
  <c r="BB922" i="1" s="1"/>
  <c r="BB921" i="1" s="1"/>
  <c r="BB201" i="1"/>
  <c r="BB221" i="1"/>
  <c r="BB865" i="1"/>
  <c r="BB225" i="1"/>
  <c r="BB204" i="1" s="1"/>
  <c r="I67" i="1" l="1"/>
  <c r="M310" i="1"/>
  <c r="M65" i="1"/>
  <c r="I65" i="1" s="1"/>
  <c r="M202" i="1"/>
  <c r="M205" i="1"/>
  <c r="W310" i="1"/>
  <c r="W65" i="1"/>
  <c r="S65" i="1" s="1"/>
  <c r="S67" i="1"/>
  <c r="S209" i="1"/>
  <c r="X209" i="1"/>
  <c r="W202" i="1"/>
  <c r="S202" i="1" s="1"/>
  <c r="W205" i="1"/>
  <c r="S205" i="1" s="1"/>
  <c r="S206" i="1"/>
  <c r="I209" i="1"/>
  <c r="N209" i="1"/>
  <c r="I323" i="1"/>
  <c r="M787" i="1"/>
  <c r="V66" i="1"/>
  <c r="AF66" i="1"/>
  <c r="V197" i="1"/>
  <c r="AC312" i="1"/>
  <c r="AG65" i="1"/>
  <c r="AG310" i="1"/>
  <c r="AG788" i="1" s="1"/>
  <c r="AG205" i="1"/>
  <c r="AC205" i="1" s="1"/>
  <c r="AC206" i="1"/>
  <c r="AG202" i="1"/>
  <c r="AH209" i="1"/>
  <c r="L27" i="1"/>
  <c r="AF27" i="1"/>
  <c r="V27" i="1"/>
  <c r="AW24" i="1"/>
  <c r="BC786" i="1"/>
  <c r="BC23" i="1" s="1"/>
  <c r="BC811" i="1"/>
  <c r="BC55" i="1" s="1"/>
  <c r="BC56" i="1"/>
  <c r="BC30" i="1" s="1"/>
  <c r="BC29" i="1" s="1"/>
  <c r="BO256" i="1"/>
  <c r="BO260" i="1"/>
  <c r="W309" i="1" l="1"/>
  <c r="S309" i="1" s="1"/>
  <c r="W788" i="1"/>
  <c r="S310" i="1"/>
  <c r="M309" i="1"/>
  <c r="I309" i="1" s="1"/>
  <c r="M788" i="1"/>
  <c r="M786" i="1" s="1"/>
  <c r="M23" i="1" s="1"/>
  <c r="I310" i="1"/>
  <c r="M812" i="1"/>
  <c r="AG813" i="1"/>
  <c r="AC202" i="1"/>
  <c r="CK219" i="1"/>
  <c r="M56" i="1" l="1"/>
  <c r="M30" i="1" s="1"/>
  <c r="W813" i="1"/>
  <c r="S788" i="1"/>
  <c r="M813" i="1"/>
  <c r="I788" i="1"/>
  <c r="AG57" i="1"/>
  <c r="AX32" i="1"/>
  <c r="CD323" i="1"/>
  <c r="CC323" i="1"/>
  <c r="CC309" i="1" s="1"/>
  <c r="BV323" i="1"/>
  <c r="BQ225" i="1"/>
  <c r="BQ222" i="1" s="1"/>
  <c r="BQ226" i="1"/>
  <c r="BQ223" i="1" s="1"/>
  <c r="BQ217" i="1"/>
  <c r="BQ212" i="1"/>
  <c r="BQ66" i="1" s="1"/>
  <c r="BQ312" i="1" s="1"/>
  <c r="BP212" i="1"/>
  <c r="BP66" i="1" s="1"/>
  <c r="BP211" i="1"/>
  <c r="BP210" i="1"/>
  <c r="BP206" i="1" s="1"/>
  <c r="BP202" i="1" s="1"/>
  <c r="BP201" i="1"/>
  <c r="BP200" i="1" s="1"/>
  <c r="BP207" i="1"/>
  <c r="CK71" i="1"/>
  <c r="CK72" i="1"/>
  <c r="CK76" i="1"/>
  <c r="CK78" i="1"/>
  <c r="CK80" i="1"/>
  <c r="CK84" i="1"/>
  <c r="CK86" i="1"/>
  <c r="CK87" i="1"/>
  <c r="CK90" i="1"/>
  <c r="CK91" i="1"/>
  <c r="CK92" i="1"/>
  <c r="CK93" i="1"/>
  <c r="CK97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21" i="1"/>
  <c r="CK122" i="1"/>
  <c r="CL120" i="1"/>
  <c r="CL99" i="1"/>
  <c r="CL98" i="1" s="1"/>
  <c r="CL95" i="1" s="1"/>
  <c r="CL96" i="1"/>
  <c r="CK96" i="1" s="1"/>
  <c r="CL89" i="1"/>
  <c r="CK89" i="1" s="1"/>
  <c r="CL88" i="1"/>
  <c r="CK88" i="1" s="1"/>
  <c r="CL85" i="1"/>
  <c r="CK85" i="1" s="1"/>
  <c r="CL83" i="1"/>
  <c r="CK83" i="1" s="1"/>
  <c r="CL82" i="1"/>
  <c r="CK82" i="1" s="1"/>
  <c r="CL77" i="1"/>
  <c r="CK77" i="1" s="1"/>
  <c r="CL75" i="1"/>
  <c r="CK75" i="1" s="1"/>
  <c r="CL70" i="1"/>
  <c r="CL69" i="1" s="1"/>
  <c r="CK69" i="1" s="1"/>
  <c r="CM66" i="1"/>
  <c r="CL66" i="1"/>
  <c r="CO94" i="1"/>
  <c r="BP120" i="1"/>
  <c r="BP119" i="1" s="1"/>
  <c r="BP118" i="1" s="1"/>
  <c r="BP99" i="1"/>
  <c r="BP98" i="1" s="1"/>
  <c r="BP95" i="1" s="1"/>
  <c r="BP96" i="1"/>
  <c r="BP89" i="1"/>
  <c r="BP88" i="1"/>
  <c r="BP85" i="1"/>
  <c r="BP83" i="1"/>
  <c r="BP82" i="1"/>
  <c r="BP77" i="1"/>
  <c r="BP75" i="1"/>
  <c r="BP70" i="1"/>
  <c r="BP69" i="1" s="1"/>
  <c r="D212" i="1"/>
  <c r="AY212" i="1"/>
  <c r="AY66" i="1" s="1"/>
  <c r="AZ212" i="1"/>
  <c r="AZ66" i="1" s="1"/>
  <c r="AX217" i="1"/>
  <c r="D220" i="1"/>
  <c r="T220" i="1" s="1"/>
  <c r="D231" i="1"/>
  <c r="T231" i="1" s="1"/>
  <c r="D232" i="1"/>
  <c r="T232" i="1" s="1"/>
  <c r="D233" i="1"/>
  <c r="T233" i="1" s="1"/>
  <c r="D234" i="1"/>
  <c r="T234" i="1" s="1"/>
  <c r="D235" i="1"/>
  <c r="T235" i="1" s="1"/>
  <c r="D237" i="1"/>
  <c r="T237" i="1" s="1"/>
  <c r="D238" i="1"/>
  <c r="T238" i="1" s="1"/>
  <c r="AW213" i="1"/>
  <c r="AV213" i="1" s="1"/>
  <c r="D216" i="1"/>
  <c r="T216" i="1" s="1"/>
  <c r="D201" i="1"/>
  <c r="T201" i="1" s="1"/>
  <c r="D208" i="1"/>
  <c r="T208" i="1" s="1"/>
  <c r="AX242" i="1"/>
  <c r="AX244" i="1"/>
  <c r="AV244" i="1" s="1"/>
  <c r="AX264" i="1"/>
  <c r="AV264" i="1" s="1"/>
  <c r="M57" i="1" l="1"/>
  <c r="I813" i="1"/>
  <c r="W57" i="1"/>
  <c r="S813" i="1"/>
  <c r="M811" i="1"/>
  <c r="M55" i="1" s="1"/>
  <c r="M21" i="1" s="1"/>
  <c r="AG31" i="1"/>
  <c r="AD212" i="1"/>
  <c r="T212" i="1"/>
  <c r="J238" i="1"/>
  <c r="AD238" i="1"/>
  <c r="J237" i="1"/>
  <c r="AD237" i="1"/>
  <c r="J234" i="1"/>
  <c r="AD234" i="1"/>
  <c r="J233" i="1"/>
  <c r="AD233" i="1"/>
  <c r="J235" i="1"/>
  <c r="AD235" i="1"/>
  <c r="J208" i="1"/>
  <c r="AD208" i="1"/>
  <c r="J201" i="1"/>
  <c r="AD201" i="1"/>
  <c r="J216" i="1"/>
  <c r="AD216" i="1"/>
  <c r="J231" i="1"/>
  <c r="AD231" i="1"/>
  <c r="J232" i="1"/>
  <c r="AD232" i="1"/>
  <c r="J220" i="1"/>
  <c r="AD220" i="1"/>
  <c r="AX211" i="1"/>
  <c r="AV242" i="1"/>
  <c r="AU242" i="1" s="1"/>
  <c r="AU211" i="1" s="1"/>
  <c r="J212" i="1"/>
  <c r="BP94" i="1"/>
  <c r="BQ221" i="1"/>
  <c r="AX212" i="1"/>
  <c r="AV212" i="1" s="1"/>
  <c r="AU212" i="1" s="1"/>
  <c r="BP74" i="1"/>
  <c r="BP73" i="1" s="1"/>
  <c r="BP81" i="1"/>
  <c r="BP79" i="1" s="1"/>
  <c r="AW197" i="1"/>
  <c r="AV197" i="1" s="1"/>
  <c r="CK98" i="1"/>
  <c r="CD309" i="1"/>
  <c r="CL74" i="1"/>
  <c r="CK120" i="1"/>
  <c r="CK70" i="1"/>
  <c r="CL119" i="1"/>
  <c r="CK99" i="1"/>
  <c r="CL94" i="1"/>
  <c r="CK94" i="1" s="1"/>
  <c r="CK95" i="1"/>
  <c r="BP205" i="1"/>
  <c r="CL81" i="1"/>
  <c r="Q22" i="1" l="1"/>
  <c r="W31" i="1"/>
  <c r="S31" i="1" s="1"/>
  <c r="S57" i="1"/>
  <c r="M31" i="1"/>
  <c r="I57" i="1"/>
  <c r="BP68" i="1"/>
  <c r="AX66" i="1"/>
  <c r="CL79" i="1"/>
  <c r="CK79" i="1" s="1"/>
  <c r="CK81" i="1"/>
  <c r="CL73" i="1"/>
  <c r="CK73" i="1" s="1"/>
  <c r="CK74" i="1"/>
  <c r="CL118" i="1"/>
  <c r="CK118" i="1" s="1"/>
  <c r="CK119" i="1"/>
  <c r="I31" i="1" l="1"/>
  <c r="M29" i="1"/>
  <c r="AX312" i="1"/>
  <c r="AU66" i="1"/>
  <c r="AU312" i="1" s="1"/>
  <c r="AV66" i="1"/>
  <c r="CL68" i="1"/>
  <c r="CK68" i="1" s="1"/>
  <c r="AZ684" i="1" l="1"/>
  <c r="CN849" i="1"/>
  <c r="CL849" i="1"/>
  <c r="CM924" i="1"/>
  <c r="CM923" i="1"/>
  <c r="CL923" i="1"/>
  <c r="CM922" i="1"/>
  <c r="CJ27" i="1"/>
  <c r="CJ61" i="1"/>
  <c r="CJ35" i="1" s="1"/>
  <c r="CJ60" i="1"/>
  <c r="BN61" i="1"/>
  <c r="BN35" i="1" s="1"/>
  <c r="BN60" i="1"/>
  <c r="CJ810" i="1"/>
  <c r="BN810" i="1"/>
  <c r="CJ791" i="1"/>
  <c r="BN791" i="1"/>
  <c r="CJ721" i="1"/>
  <c r="CJ790" i="1" s="1"/>
  <c r="CJ815" i="1" s="1"/>
  <c r="CJ521" i="1"/>
  <c r="CJ213" i="1"/>
  <c r="CL213" i="1"/>
  <c r="BN215" i="1"/>
  <c r="BN214" i="1"/>
  <c r="BN219" i="1"/>
  <c r="BN218" i="1"/>
  <c r="CL803" i="1"/>
  <c r="CJ444" i="1"/>
  <c r="CJ443" i="1" s="1"/>
  <c r="CM545" i="1"/>
  <c r="CM453" i="1"/>
  <c r="BN453" i="1"/>
  <c r="BN452" i="1" s="1"/>
  <c r="BN451" i="1" s="1"/>
  <c r="CO920" i="1"/>
  <c r="CK920" i="1" s="1"/>
  <c r="CO919" i="1"/>
  <c r="CK919" i="1" s="1"/>
  <c r="BS920" i="1"/>
  <c r="BS922" i="1" s="1"/>
  <c r="BS919" i="1"/>
  <c r="BS879" i="1" s="1"/>
  <c r="BA920" i="1"/>
  <c r="D920" i="1"/>
  <c r="T920" i="1" s="1"/>
  <c r="BA919" i="1"/>
  <c r="D919" i="1"/>
  <c r="T919" i="1" s="1"/>
  <c r="AZ883" i="1"/>
  <c r="AV883" i="1" s="1"/>
  <c r="AZ882" i="1"/>
  <c r="AV882" i="1" s="1"/>
  <c r="AX457" i="1"/>
  <c r="CL27" i="1"/>
  <c r="CK27" i="1" s="1"/>
  <c r="BN27" i="1"/>
  <c r="D976" i="1"/>
  <c r="T976" i="1" s="1"/>
  <c r="CO690" i="1"/>
  <c r="CO684" i="1" s="1"/>
  <c r="BS690" i="1"/>
  <c r="BS684" i="1" s="1"/>
  <c r="AZ690" i="1"/>
  <c r="BN199" i="1"/>
  <c r="BN198" i="1"/>
  <c r="AY210" i="1"/>
  <c r="AZ210" i="1"/>
  <c r="BN170" i="1"/>
  <c r="BN169" i="1"/>
  <c r="BN167" i="1"/>
  <c r="BN166" i="1"/>
  <c r="BN164" i="1"/>
  <c r="BN163" i="1"/>
  <c r="BN161" i="1"/>
  <c r="BN160" i="1"/>
  <c r="BN158" i="1"/>
  <c r="AX127" i="1"/>
  <c r="AX126" i="1"/>
  <c r="AW217" i="1"/>
  <c r="AW242" i="1"/>
  <c r="AW241" i="1"/>
  <c r="CA242" i="1"/>
  <c r="BV242" i="1"/>
  <c r="BF242" i="1"/>
  <c r="BE242" i="1" s="1"/>
  <c r="BA242" i="1"/>
  <c r="CA241" i="1"/>
  <c r="BV241" i="1"/>
  <c r="BF241" i="1"/>
  <c r="BE241" i="1" s="1"/>
  <c r="BA241" i="1"/>
  <c r="CM270" i="1"/>
  <c r="CM269" i="1"/>
  <c r="AX268" i="1"/>
  <c r="BN270" i="1"/>
  <c r="BN269" i="1"/>
  <c r="AX261" i="1"/>
  <c r="AX258" i="1"/>
  <c r="CM264" i="1"/>
  <c r="CK264" i="1" s="1"/>
  <c r="CK266" i="1"/>
  <c r="CJ266" i="1"/>
  <c r="BN266" i="1"/>
  <c r="CK265" i="1"/>
  <c r="CJ265" i="1"/>
  <c r="BN265" i="1"/>
  <c r="BP258" i="1"/>
  <c r="CK263" i="1"/>
  <c r="BN263" i="1"/>
  <c r="BN262" i="1"/>
  <c r="CK260" i="1"/>
  <c r="CK259" i="1"/>
  <c r="BQ259" i="1"/>
  <c r="CM251" i="1"/>
  <c r="CK251" i="1" s="1"/>
  <c r="CK256" i="1"/>
  <c r="CK255" i="1"/>
  <c r="BQ255" i="1"/>
  <c r="BP254" i="1"/>
  <c r="AX248" i="1"/>
  <c r="AV248" i="1" s="1"/>
  <c r="AX252" i="1"/>
  <c r="AV252" i="1" s="1"/>
  <c r="CK253" i="1"/>
  <c r="BO253" i="1"/>
  <c r="CJ252" i="1"/>
  <c r="BO252" i="1"/>
  <c r="CM250" i="1"/>
  <c r="CM249" i="1"/>
  <c r="CK249" i="1" s="1"/>
  <c r="BO250" i="1"/>
  <c r="BO249" i="1"/>
  <c r="J976" i="1" l="1"/>
  <c r="AD976" i="1"/>
  <c r="AU258" i="1"/>
  <c r="AV258" i="1"/>
  <c r="AV261" i="1"/>
  <c r="AU261" i="1"/>
  <c r="AW209" i="1"/>
  <c r="AV217" i="1"/>
  <c r="AU268" i="1"/>
  <c r="AV268" i="1"/>
  <c r="AU684" i="1"/>
  <c r="AV684" i="1"/>
  <c r="AU690" i="1"/>
  <c r="AV690" i="1"/>
  <c r="CK270" i="1"/>
  <c r="CJ270" i="1"/>
  <c r="CK269" i="1"/>
  <c r="CJ269" i="1"/>
  <c r="CJ803" i="1"/>
  <c r="CJ809" i="1" s="1"/>
  <c r="CJ808" i="1" s="1"/>
  <c r="CJ24" i="1" s="1"/>
  <c r="BN217" i="1"/>
  <c r="BN159" i="1"/>
  <c r="BO255" i="1"/>
  <c r="BN197" i="1"/>
  <c r="BO259" i="1"/>
  <c r="BO258" i="1" s="1"/>
  <c r="CM217" i="1"/>
  <c r="CK217" i="1" s="1"/>
  <c r="CK218" i="1"/>
  <c r="CM242" i="1"/>
  <c r="CM211" i="1" s="1"/>
  <c r="CM921" i="1"/>
  <c r="BN213" i="1"/>
  <c r="BN919" i="1"/>
  <c r="CJ59" i="1"/>
  <c r="CJ34" i="1" s="1"/>
  <c r="BS918" i="1"/>
  <c r="BO918" i="1" s="1"/>
  <c r="BO919" i="1"/>
  <c r="BN879" i="1"/>
  <c r="BN923" i="1" s="1"/>
  <c r="BO879" i="1"/>
  <c r="BS849" i="1"/>
  <c r="BS923" i="1"/>
  <c r="CO922" i="1"/>
  <c r="BN920" i="1"/>
  <c r="BS880" i="1"/>
  <c r="CO918" i="1"/>
  <c r="CO879" i="1"/>
  <c r="CO923" i="1"/>
  <c r="BO920" i="1"/>
  <c r="CO880" i="1"/>
  <c r="AX125" i="1"/>
  <c r="CK690" i="1"/>
  <c r="BN165" i="1"/>
  <c r="BN168" i="1"/>
  <c r="AW240" i="1"/>
  <c r="BN162" i="1"/>
  <c r="BO690" i="1"/>
  <c r="BN690" i="1"/>
  <c r="CM268" i="1"/>
  <c r="CK268" i="1" s="1"/>
  <c r="CJ264" i="1"/>
  <c r="BQ258" i="1"/>
  <c r="CM261" i="1"/>
  <c r="CK261" i="1" s="1"/>
  <c r="CK262" i="1"/>
  <c r="CM258" i="1"/>
  <c r="CM254" i="1"/>
  <c r="CK254" i="1" s="1"/>
  <c r="CJ251" i="1"/>
  <c r="BQ254" i="1"/>
  <c r="BO254" i="1" s="1"/>
  <c r="AX251" i="1"/>
  <c r="AV251" i="1" s="1"/>
  <c r="CK252" i="1"/>
  <c r="CJ253" i="1"/>
  <c r="CM248" i="1"/>
  <c r="CK248" i="1" s="1"/>
  <c r="CK250" i="1"/>
  <c r="BN918" i="1" l="1"/>
  <c r="BS924" i="1"/>
  <c r="CK880" i="1"/>
  <c r="CO850" i="1"/>
  <c r="BO880" i="1"/>
  <c r="BS850" i="1"/>
  <c r="BN880" i="1"/>
  <c r="BS878" i="1"/>
  <c r="BO878" i="1" s="1"/>
  <c r="CO849" i="1"/>
  <c r="CK879" i="1"/>
  <c r="CO878" i="1"/>
  <c r="CK878" i="1" s="1"/>
  <c r="CO921" i="1"/>
  <c r="CK918" i="1"/>
  <c r="CO924" i="1"/>
  <c r="CK258" i="1"/>
  <c r="CO848" i="1" l="1"/>
  <c r="CK849" i="1"/>
  <c r="BN922" i="1"/>
  <c r="BN921" i="1" s="1"/>
  <c r="BN850" i="1"/>
  <c r="BN878" i="1"/>
  <c r="CJ850" i="1"/>
  <c r="CJ922" i="1"/>
  <c r="CJ878" i="1"/>
  <c r="CJ923" i="1"/>
  <c r="BQ245" i="1"/>
  <c r="BN144" i="1"/>
  <c r="BN143" i="1"/>
  <c r="BQ142" i="1"/>
  <c r="CJ144" i="1"/>
  <c r="CM142" i="1"/>
  <c r="CJ143" i="1"/>
  <c r="CJ921" i="1" l="1"/>
  <c r="AX241" i="1"/>
  <c r="AV241" i="1" s="1"/>
  <c r="CK245" i="1"/>
  <c r="CM241" i="1"/>
  <c r="BQ241" i="1"/>
  <c r="BQ210" i="1" s="1"/>
  <c r="BO246" i="1"/>
  <c r="BQ242" i="1"/>
  <c r="BQ211" i="1" s="1"/>
  <c r="BQ244" i="1"/>
  <c r="BO244" i="1" s="1"/>
  <c r="BO245" i="1"/>
  <c r="CK246" i="1"/>
  <c r="CM244" i="1"/>
  <c r="BN142" i="1"/>
  <c r="CJ142" i="1"/>
  <c r="AV240" i="1" l="1"/>
  <c r="AU240" i="1" s="1"/>
  <c r="AU241" i="1"/>
  <c r="AU210" i="1" s="1"/>
  <c r="AU209" i="1" s="1"/>
  <c r="AX240" i="1"/>
  <c r="AX210" i="1"/>
  <c r="BQ209" i="1"/>
  <c r="CK242" i="1"/>
  <c r="CM240" i="1"/>
  <c r="CK241" i="1"/>
  <c r="CM210" i="1"/>
  <c r="AX124" i="1"/>
  <c r="AX323" i="1" s="1"/>
  <c r="BO242" i="1"/>
  <c r="BO241" i="1"/>
  <c r="BQ240" i="1"/>
  <c r="CK244" i="1"/>
  <c r="AX209" i="1" l="1"/>
  <c r="AV210" i="1"/>
  <c r="AX67" i="1"/>
  <c r="CM209" i="1"/>
  <c r="CK240" i="1"/>
  <c r="BO240" i="1"/>
  <c r="AX65" i="1" l="1"/>
  <c r="AX310" i="1"/>
  <c r="BM580" i="1"/>
  <c r="AX309" i="1" l="1"/>
  <c r="BS580" i="1"/>
  <c r="BS573" i="1" s="1"/>
  <c r="BU580" i="1"/>
  <c r="BK26" i="1"/>
  <c r="BL26" i="1"/>
  <c r="BM26" i="1"/>
  <c r="BI27" i="1"/>
  <c r="BM37" i="1"/>
  <c r="BI38" i="1"/>
  <c r="BL46" i="1"/>
  <c r="BM46" i="1"/>
  <c r="BI51" i="1"/>
  <c r="BJ51" i="1"/>
  <c r="BL51" i="1"/>
  <c r="BM51" i="1"/>
  <c r="BL52" i="1"/>
  <c r="BM52" i="1"/>
  <c r="BL61" i="1"/>
  <c r="BL35" i="1" s="1"/>
  <c r="BM61" i="1"/>
  <c r="BM35" i="1" s="1"/>
  <c r="BM94" i="1"/>
  <c r="BJ126" i="1"/>
  <c r="BL126" i="1"/>
  <c r="BM126" i="1"/>
  <c r="BM116" i="1" s="1"/>
  <c r="BJ127" i="1"/>
  <c r="BL127" i="1"/>
  <c r="BL117" i="1" s="1"/>
  <c r="BM127" i="1"/>
  <c r="BM117" i="1" s="1"/>
  <c r="BM67" i="1" s="1"/>
  <c r="BM310" i="1" s="1"/>
  <c r="BJ128" i="1"/>
  <c r="BI128" i="1" s="1"/>
  <c r="BI129" i="1"/>
  <c r="BJ131" i="1"/>
  <c r="BI131" i="1" s="1"/>
  <c r="BI132" i="1"/>
  <c r="BI133" i="1"/>
  <c r="BJ134" i="1"/>
  <c r="BI134" i="1" s="1"/>
  <c r="BJ136" i="1"/>
  <c r="BI136" i="1" s="1"/>
  <c r="BJ142" i="1"/>
  <c r="BI142" i="1" s="1"/>
  <c r="BI143" i="1"/>
  <c r="BI144" i="1"/>
  <c r="BI154" i="1"/>
  <c r="BI155" i="1"/>
  <c r="BJ156" i="1"/>
  <c r="BL156" i="1"/>
  <c r="BM156" i="1"/>
  <c r="BI158" i="1"/>
  <c r="BJ159" i="1"/>
  <c r="BL159" i="1"/>
  <c r="BM159" i="1"/>
  <c r="BI160" i="1"/>
  <c r="BI161" i="1"/>
  <c r="BJ162" i="1"/>
  <c r="BL162" i="1"/>
  <c r="BM162" i="1"/>
  <c r="BI163" i="1"/>
  <c r="BI164" i="1"/>
  <c r="BJ165" i="1"/>
  <c r="BL165" i="1"/>
  <c r="BM165" i="1"/>
  <c r="BI166" i="1"/>
  <c r="BI167" i="1"/>
  <c r="BJ168" i="1"/>
  <c r="BI169" i="1"/>
  <c r="BI170" i="1"/>
  <c r="BJ172" i="1"/>
  <c r="BK172" i="1"/>
  <c r="BK116" i="1" s="1"/>
  <c r="BK115" i="1" s="1"/>
  <c r="BK65" i="1" s="1"/>
  <c r="BL172" i="1"/>
  <c r="BJ173" i="1"/>
  <c r="BK173" i="1"/>
  <c r="BL173" i="1"/>
  <c r="BJ174" i="1"/>
  <c r="BI174" i="1" s="1"/>
  <c r="BI175" i="1"/>
  <c r="BI176" i="1"/>
  <c r="BJ177" i="1"/>
  <c r="BI177" i="1" s="1"/>
  <c r="BI178" i="1"/>
  <c r="BI179" i="1"/>
  <c r="BJ180" i="1"/>
  <c r="BK180" i="1"/>
  <c r="BL180" i="1"/>
  <c r="BM180" i="1"/>
  <c r="BI181" i="1"/>
  <c r="BI182" i="1"/>
  <c r="BJ186" i="1"/>
  <c r="BI186" i="1" s="1"/>
  <c r="BJ189" i="1"/>
  <c r="BI190" i="1"/>
  <c r="BI191" i="1"/>
  <c r="BJ193" i="1"/>
  <c r="BJ194" i="1"/>
  <c r="BI194" i="1" s="1"/>
  <c r="BI195" i="1"/>
  <c r="BI196" i="1"/>
  <c r="BJ197" i="1"/>
  <c r="BI197" i="1" s="1"/>
  <c r="BI198" i="1"/>
  <c r="BI199" i="1"/>
  <c r="BJ201" i="1"/>
  <c r="BK201" i="1"/>
  <c r="BK200" i="1" s="1"/>
  <c r="BL201" i="1"/>
  <c r="BL200" i="1" s="1"/>
  <c r="BM202" i="1"/>
  <c r="BK203" i="1"/>
  <c r="BI203" i="1" s="1"/>
  <c r="BJ210" i="1"/>
  <c r="BK206" i="1"/>
  <c r="BL210" i="1"/>
  <c r="BL206" i="1" s="1"/>
  <c r="BM210" i="1"/>
  <c r="BJ211" i="1"/>
  <c r="BJ207" i="1" s="1"/>
  <c r="BK207" i="1"/>
  <c r="BL211" i="1"/>
  <c r="BL207" i="1" s="1"/>
  <c r="BM211" i="1"/>
  <c r="BJ213" i="1"/>
  <c r="BI213" i="1" s="1"/>
  <c r="BK213" i="1"/>
  <c r="BL213" i="1"/>
  <c r="BL209" i="1" s="1"/>
  <c r="BM213" i="1"/>
  <c r="BM209" i="1" s="1"/>
  <c r="BI214" i="1"/>
  <c r="BI215" i="1"/>
  <c r="BJ217" i="1"/>
  <c r="BK217" i="1"/>
  <c r="BI217" i="1" s="1"/>
  <c r="BI218" i="1"/>
  <c r="BI219" i="1"/>
  <c r="BI220" i="1"/>
  <c r="BJ225" i="1"/>
  <c r="BK225" i="1"/>
  <c r="BK222" i="1" s="1"/>
  <c r="BK226" i="1"/>
  <c r="BK223" i="1" s="1"/>
  <c r="BJ228" i="1"/>
  <c r="BL228" i="1"/>
  <c r="BM228" i="1"/>
  <c r="BM172" i="1" s="1"/>
  <c r="BJ229" i="1"/>
  <c r="BM229" i="1"/>
  <c r="BL230" i="1"/>
  <c r="BL225" i="1" s="1"/>
  <c r="BL222" i="1" s="1"/>
  <c r="BI231" i="1"/>
  <c r="BI230" i="1" s="1"/>
  <c r="BL281" i="1"/>
  <c r="BI281" i="1" s="1"/>
  <c r="BM281" i="1"/>
  <c r="BJ314" i="1"/>
  <c r="BJ52" i="1" s="1"/>
  <c r="BJ325" i="1"/>
  <c r="BL325" i="1"/>
  <c r="BM325" i="1"/>
  <c r="BK330" i="1"/>
  <c r="BL330" i="1"/>
  <c r="BM330" i="1"/>
  <c r="BL332" i="1"/>
  <c r="BL327" i="1" s="1"/>
  <c r="BL790" i="1" s="1"/>
  <c r="BM332" i="1"/>
  <c r="BL334" i="1"/>
  <c r="BM334" i="1"/>
  <c r="BM331" i="1" s="1"/>
  <c r="BJ335" i="1"/>
  <c r="BK335" i="1"/>
  <c r="BL335" i="1"/>
  <c r="BT335" i="1" s="1"/>
  <c r="BT720" i="1" s="1"/>
  <c r="BM335" i="1"/>
  <c r="BM720" i="1" s="1"/>
  <c r="BJ337" i="1"/>
  <c r="BI337" i="1" s="1"/>
  <c r="BI338" i="1"/>
  <c r="BI339" i="1"/>
  <c r="BI347" i="1"/>
  <c r="BJ348" i="1"/>
  <c r="BI348" i="1" s="1"/>
  <c r="BI350" i="1"/>
  <c r="BI351" i="1"/>
  <c r="BI354" i="1"/>
  <c r="BI356" i="1"/>
  <c r="BI360" i="1"/>
  <c r="BJ361" i="1"/>
  <c r="BI361" i="1" s="1"/>
  <c r="BI363" i="1"/>
  <c r="BI364" i="1"/>
  <c r="BJ365" i="1"/>
  <c r="BJ362" i="1" s="1"/>
  <c r="BI362" i="1" s="1"/>
  <c r="BJ366" i="1"/>
  <c r="BJ367" i="1"/>
  <c r="BJ368" i="1"/>
  <c r="BJ369" i="1"/>
  <c r="BJ370" i="1"/>
  <c r="BJ371" i="1"/>
  <c r="BJ372" i="1"/>
  <c r="BJ373" i="1"/>
  <c r="BI373" i="1" s="1"/>
  <c r="BI374" i="1"/>
  <c r="BJ383" i="1"/>
  <c r="BI383" i="1" s="1"/>
  <c r="BI384" i="1"/>
  <c r="BJ386" i="1"/>
  <c r="BI386" i="1" s="1"/>
  <c r="BJ387" i="1"/>
  <c r="BI387" i="1" s="1"/>
  <c r="BI388" i="1"/>
  <c r="BI391" i="1"/>
  <c r="BJ397" i="1"/>
  <c r="BI397" i="1" s="1"/>
  <c r="BJ398" i="1"/>
  <c r="BI398" i="1" s="1"/>
  <c r="BI399" i="1"/>
  <c r="BJ412" i="1"/>
  <c r="BJ411" i="1" s="1"/>
  <c r="BI411" i="1" s="1"/>
  <c r="BI413" i="1"/>
  <c r="BJ416" i="1"/>
  <c r="BJ417" i="1"/>
  <c r="BI418" i="1"/>
  <c r="BJ420" i="1"/>
  <c r="BK420" i="1"/>
  <c r="BJ421" i="1"/>
  <c r="BK421" i="1"/>
  <c r="BI422" i="1"/>
  <c r="BJ423" i="1"/>
  <c r="BK423" i="1"/>
  <c r="BJ424" i="1"/>
  <c r="BK424" i="1"/>
  <c r="BI425" i="1"/>
  <c r="BJ426" i="1"/>
  <c r="BK426" i="1"/>
  <c r="BJ427" i="1"/>
  <c r="BK427" i="1"/>
  <c r="BI428" i="1"/>
  <c r="BJ430" i="1"/>
  <c r="BK430" i="1"/>
  <c r="BK429" i="1" s="1"/>
  <c r="BI431" i="1"/>
  <c r="BI434" i="1"/>
  <c r="BJ435" i="1"/>
  <c r="BI435" i="1" s="1"/>
  <c r="BJ438" i="1"/>
  <c r="BJ437" i="1" s="1"/>
  <c r="BK438" i="1"/>
  <c r="BK437" i="1" s="1"/>
  <c r="BI439" i="1"/>
  <c r="BJ441" i="1"/>
  <c r="BK442" i="1"/>
  <c r="BK441" i="1" s="1"/>
  <c r="BN441" i="1" s="1"/>
  <c r="BJ443" i="1"/>
  <c r="BK443" i="1"/>
  <c r="BJ444" i="1"/>
  <c r="BK444" i="1"/>
  <c r="BI445" i="1"/>
  <c r="BJ447" i="1"/>
  <c r="BI447" i="1" s="1"/>
  <c r="BI449" i="1"/>
  <c r="BJ451" i="1"/>
  <c r="BJ452" i="1"/>
  <c r="BI453" i="1"/>
  <c r="BJ457" i="1"/>
  <c r="BJ456" i="1" s="1"/>
  <c r="BI456" i="1" s="1"/>
  <c r="BI458" i="1"/>
  <c r="BI459" i="1"/>
  <c r="BI462" i="1"/>
  <c r="BI463" i="1"/>
  <c r="BJ465" i="1"/>
  <c r="BJ464" i="1" s="1"/>
  <c r="BI464" i="1" s="1"/>
  <c r="BJ467" i="1"/>
  <c r="BI467" i="1" s="1"/>
  <c r="BI468" i="1"/>
  <c r="BJ471" i="1"/>
  <c r="BJ470" i="1" s="1"/>
  <c r="BI470" i="1" s="1"/>
  <c r="BI472" i="1"/>
  <c r="BI473" i="1"/>
  <c r="BI474" i="1"/>
  <c r="BI475" i="1"/>
  <c r="BJ478" i="1"/>
  <c r="BI478" i="1" s="1"/>
  <c r="BI479" i="1"/>
  <c r="BJ483" i="1"/>
  <c r="BJ482" i="1" s="1"/>
  <c r="BK483" i="1"/>
  <c r="BK482" i="1" s="1"/>
  <c r="BI484" i="1"/>
  <c r="BJ485" i="1"/>
  <c r="BK485" i="1"/>
  <c r="BJ486" i="1"/>
  <c r="BK486" i="1"/>
  <c r="BI487" i="1"/>
  <c r="BJ488" i="1"/>
  <c r="BK488" i="1"/>
  <c r="BJ489" i="1"/>
  <c r="BK489" i="1"/>
  <c r="BI491" i="1"/>
  <c r="BM519" i="1"/>
  <c r="BJ524" i="1"/>
  <c r="BK525" i="1"/>
  <c r="BK526" i="1"/>
  <c r="BI526" i="1" s="1"/>
  <c r="BI527" i="1"/>
  <c r="BJ528" i="1"/>
  <c r="BI528" i="1" s="1"/>
  <c r="BN528" i="1" s="1"/>
  <c r="BN523" i="1" s="1"/>
  <c r="BI532" i="1"/>
  <c r="BI533" i="1"/>
  <c r="BJ535" i="1"/>
  <c r="BI535" i="1" s="1"/>
  <c r="BI537" i="1"/>
  <c r="BI538" i="1"/>
  <c r="BJ539" i="1"/>
  <c r="BK539" i="1"/>
  <c r="BK521" i="1" s="1"/>
  <c r="BK332" i="1" s="1"/>
  <c r="BI540" i="1"/>
  <c r="BJ544" i="1"/>
  <c r="BI545" i="1"/>
  <c r="BI546" i="1"/>
  <c r="BJ547" i="1"/>
  <c r="BI547" i="1" s="1"/>
  <c r="BI548" i="1"/>
  <c r="BI549" i="1"/>
  <c r="BM554" i="1"/>
  <c r="BJ563" i="1"/>
  <c r="BJ568" i="1"/>
  <c r="BM570" i="1"/>
  <c r="BI571" i="1"/>
  <c r="BI572" i="1"/>
  <c r="BI574" i="1"/>
  <c r="BM575" i="1"/>
  <c r="BU575" i="1" s="1"/>
  <c r="BI576" i="1"/>
  <c r="BI577" i="1"/>
  <c r="BI578" i="1"/>
  <c r="BI579" i="1"/>
  <c r="BI580" i="1"/>
  <c r="BM581" i="1"/>
  <c r="BI582" i="1"/>
  <c r="BM583" i="1"/>
  <c r="BI584" i="1"/>
  <c r="BM588" i="1"/>
  <c r="BM589" i="1"/>
  <c r="BI591" i="1"/>
  <c r="BI592" i="1"/>
  <c r="BM593" i="1"/>
  <c r="BM594" i="1"/>
  <c r="BI595" i="1"/>
  <c r="BM599" i="1"/>
  <c r="BI600" i="1"/>
  <c r="BI601" i="1"/>
  <c r="BM603" i="1"/>
  <c r="BU603" i="1" s="1"/>
  <c r="BM604" i="1"/>
  <c r="BM605" i="1"/>
  <c r="BI606" i="1"/>
  <c r="BM607" i="1"/>
  <c r="BI608" i="1"/>
  <c r="BM609" i="1"/>
  <c r="BM610" i="1"/>
  <c r="BU610" i="1" s="1"/>
  <c r="BI611" i="1"/>
  <c r="BI612" i="1"/>
  <c r="BM613" i="1"/>
  <c r="BU613" i="1" s="1"/>
  <c r="BJ614" i="1"/>
  <c r="BI614" i="1" s="1"/>
  <c r="BI615" i="1"/>
  <c r="BI616" i="1"/>
  <c r="BI617" i="1"/>
  <c r="BJ618" i="1"/>
  <c r="BI618" i="1" s="1"/>
  <c r="BI619" i="1"/>
  <c r="BI620" i="1"/>
  <c r="BJ621" i="1"/>
  <c r="BI621" i="1" s="1"/>
  <c r="BI622" i="1"/>
  <c r="BI626" i="1"/>
  <c r="BI610" i="1" s="1"/>
  <c r="BJ637" i="1"/>
  <c r="BJ636" i="1" s="1"/>
  <c r="BI636" i="1" s="1"/>
  <c r="BI638" i="1"/>
  <c r="BI639" i="1"/>
  <c r="BI640" i="1"/>
  <c r="BJ643" i="1"/>
  <c r="BJ645" i="1"/>
  <c r="BI645" i="1" s="1"/>
  <c r="BL646" i="1"/>
  <c r="BL647" i="1"/>
  <c r="BJ648" i="1"/>
  <c r="BL648" i="1"/>
  <c r="BM648" i="1"/>
  <c r="BJ649" i="1"/>
  <c r="BL649" i="1"/>
  <c r="BM651" i="1"/>
  <c r="BL658" i="1"/>
  <c r="BM658" i="1"/>
  <c r="BJ669" i="1"/>
  <c r="BK669" i="1"/>
  <c r="BK658" i="1" s="1"/>
  <c r="BK657" i="1" s="1"/>
  <c r="BJ670" i="1"/>
  <c r="BI670" i="1" s="1"/>
  <c r="BI671" i="1"/>
  <c r="BI673" i="1"/>
  <c r="BJ674" i="1"/>
  <c r="BI674" i="1" s="1"/>
  <c r="BI675" i="1"/>
  <c r="BI676" i="1"/>
  <c r="BJ677" i="1"/>
  <c r="BI677" i="1" s="1"/>
  <c r="BI678" i="1"/>
  <c r="BI680" i="1"/>
  <c r="BI681" i="1"/>
  <c r="BJ683" i="1"/>
  <c r="BI683" i="1" s="1"/>
  <c r="BL683" i="1"/>
  <c r="BM683" i="1"/>
  <c r="BM682" i="1" s="1"/>
  <c r="BI682" i="1" s="1"/>
  <c r="BJ689" i="1"/>
  <c r="BJ688" i="1" s="1"/>
  <c r="BI688" i="1" s="1"/>
  <c r="BI691" i="1"/>
  <c r="BI692" i="1"/>
  <c r="BI693" i="1"/>
  <c r="BJ696" i="1"/>
  <c r="BJ694" i="1" s="1"/>
  <c r="BI694" i="1" s="1"/>
  <c r="BI697" i="1"/>
  <c r="BI698" i="1"/>
  <c r="BJ707" i="1"/>
  <c r="BJ708" i="1"/>
  <c r="BJ328" i="1" s="1"/>
  <c r="BI328" i="1" s="1"/>
  <c r="BJ709" i="1"/>
  <c r="BI709" i="1" s="1"/>
  <c r="BI710" i="1"/>
  <c r="BI711" i="1"/>
  <c r="BI722" i="1" s="1"/>
  <c r="BJ816" i="1"/>
  <c r="BJ61" i="1" s="1"/>
  <c r="BJ35" i="1" s="1"/>
  <c r="BK722" i="1"/>
  <c r="BK816" i="1" s="1"/>
  <c r="BK61" i="1" s="1"/>
  <c r="BK35" i="1" s="1"/>
  <c r="BL722" i="1"/>
  <c r="BM791" i="1"/>
  <c r="BJ818" i="1"/>
  <c r="BK723" i="1"/>
  <c r="BK818" i="1" s="1"/>
  <c r="BK62" i="1" s="1"/>
  <c r="BL723" i="1"/>
  <c r="BL818" i="1" s="1"/>
  <c r="BL972" i="1" s="1"/>
  <c r="BJ729" i="1"/>
  <c r="BL729" i="1"/>
  <c r="BT729" i="1" s="1"/>
  <c r="BM729" i="1"/>
  <c r="BU729" i="1" s="1"/>
  <c r="BJ730" i="1"/>
  <c r="BL730" i="1"/>
  <c r="BT730" i="1" s="1"/>
  <c r="BM730" i="1"/>
  <c r="BU730" i="1" s="1"/>
  <c r="BJ731" i="1"/>
  <c r="BK731" i="1"/>
  <c r="BI732" i="1"/>
  <c r="BI733" i="1"/>
  <c r="BJ734" i="1"/>
  <c r="BK734" i="1"/>
  <c r="BI734" i="1" s="1"/>
  <c r="BI735" i="1"/>
  <c r="BI736" i="1"/>
  <c r="BJ737" i="1"/>
  <c r="BI737" i="1" s="1"/>
  <c r="BI738" i="1"/>
  <c r="BI739" i="1"/>
  <c r="BJ740" i="1"/>
  <c r="BK740" i="1"/>
  <c r="BI740" i="1" s="1"/>
  <c r="BI741" i="1"/>
  <c r="BI742" i="1"/>
  <c r="BJ743" i="1"/>
  <c r="BI743" i="1" s="1"/>
  <c r="BI744" i="1"/>
  <c r="BK745" i="1"/>
  <c r="BI746" i="1"/>
  <c r="BI747" i="1"/>
  <c r="BK748" i="1"/>
  <c r="BL748" i="1"/>
  <c r="BT748" i="1" s="1"/>
  <c r="BM748" i="1"/>
  <c r="BU748" i="1" s="1"/>
  <c r="BJ751" i="1"/>
  <c r="BJ754" i="1"/>
  <c r="BI754" i="1" s="1"/>
  <c r="BI755" i="1"/>
  <c r="BI756" i="1"/>
  <c r="BI761" i="1"/>
  <c r="BI762" i="1"/>
  <c r="BI763" i="1"/>
  <c r="BI764" i="1"/>
  <c r="BI765" i="1"/>
  <c r="BI766" i="1"/>
  <c r="BI774" i="1"/>
  <c r="BL775" i="1"/>
  <c r="BT775" i="1" s="1"/>
  <c r="BI776" i="1"/>
  <c r="BI777" i="1"/>
  <c r="BI778" i="1"/>
  <c r="BI779" i="1"/>
  <c r="BI780" i="1"/>
  <c r="BI781" i="1"/>
  <c r="BL784" i="1"/>
  <c r="BL791" i="1"/>
  <c r="BM795" i="1"/>
  <c r="BL796" i="1"/>
  <c r="BR796" i="1" s="1"/>
  <c r="BI797" i="1"/>
  <c r="BI798" i="1"/>
  <c r="BJ800" i="1"/>
  <c r="BK800" i="1"/>
  <c r="BL800" i="1"/>
  <c r="BM800" i="1"/>
  <c r="BI801" i="1"/>
  <c r="BJ803" i="1"/>
  <c r="BI803" i="1" s="1"/>
  <c r="BJ804" i="1"/>
  <c r="BK804" i="1"/>
  <c r="BL804" i="1"/>
  <c r="BM805" i="1"/>
  <c r="BM810" i="1" s="1"/>
  <c r="BJ806" i="1"/>
  <c r="BK806" i="1"/>
  <c r="BL806" i="1"/>
  <c r="BM806" i="1"/>
  <c r="BI807" i="1"/>
  <c r="BM809" i="1"/>
  <c r="BJ810" i="1"/>
  <c r="BL810" i="1"/>
  <c r="BL815" i="1"/>
  <c r="BT815" i="1" s="1"/>
  <c r="BJ817" i="1"/>
  <c r="BJ60" i="1" s="1"/>
  <c r="BK817" i="1"/>
  <c r="BK60" i="1" s="1"/>
  <c r="BL817" i="1"/>
  <c r="BI823" i="1"/>
  <c r="BI824" i="1"/>
  <c r="BJ825" i="1"/>
  <c r="BJ826" i="1"/>
  <c r="BJ827" i="1"/>
  <c r="BM827" i="1"/>
  <c r="BU827" i="1" s="1"/>
  <c r="BI828" i="1"/>
  <c r="BI829" i="1"/>
  <c r="BM831" i="1"/>
  <c r="BM832" i="1"/>
  <c r="BM833" i="1"/>
  <c r="BI834" i="1"/>
  <c r="BI835" i="1"/>
  <c r="BM836" i="1"/>
  <c r="BI837" i="1"/>
  <c r="BI838" i="1"/>
  <c r="BJ839" i="1"/>
  <c r="BM839" i="1"/>
  <c r="BU839" i="1" s="1"/>
  <c r="BI840" i="1"/>
  <c r="BI841" i="1"/>
  <c r="BI843" i="1"/>
  <c r="BI844" i="1"/>
  <c r="BI845" i="1"/>
  <c r="BI846" i="1"/>
  <c r="BL849" i="1"/>
  <c r="BN849" i="1"/>
  <c r="BJ855" i="1"/>
  <c r="BL855" i="1"/>
  <c r="BL850" i="1" s="1"/>
  <c r="BM855" i="1"/>
  <c r="BJ857" i="1"/>
  <c r="BL857" i="1"/>
  <c r="BM857" i="1"/>
  <c r="BJ858" i="1"/>
  <c r="BL858" i="1"/>
  <c r="BJ861" i="1"/>
  <c r="BL861" i="1"/>
  <c r="BM861" i="1"/>
  <c r="BI862" i="1"/>
  <c r="BI863" i="1"/>
  <c r="BJ864" i="1"/>
  <c r="BU923" i="1"/>
  <c r="BJ932" i="1"/>
  <c r="BJ933" i="1"/>
  <c r="BJ934" i="1"/>
  <c r="BI934" i="1" s="1"/>
  <c r="BI935" i="1"/>
  <c r="BI936" i="1"/>
  <c r="BJ937" i="1"/>
  <c r="BI937" i="1" s="1"/>
  <c r="BI938" i="1"/>
  <c r="BI939" i="1"/>
  <c r="BJ940" i="1"/>
  <c r="BI940" i="1" s="1"/>
  <c r="BI941" i="1"/>
  <c r="BI942" i="1"/>
  <c r="BL942" i="1"/>
  <c r="BM953" i="1"/>
  <c r="BJ959" i="1"/>
  <c r="BK959" i="1"/>
  <c r="BJ960" i="1"/>
  <c r="BK960" i="1"/>
  <c r="BJ979" i="1"/>
  <c r="BJ37" i="1" s="1"/>
  <c r="BK979" i="1"/>
  <c r="BK37" i="1" s="1"/>
  <c r="BL979" i="1"/>
  <c r="BI985" i="1"/>
  <c r="BJ62" i="1" l="1"/>
  <c r="BJ972" i="1"/>
  <c r="BJ330" i="1"/>
  <c r="BJ720" i="1"/>
  <c r="BJ117" i="1"/>
  <c r="BI117" i="1" s="1"/>
  <c r="BJ67" i="1"/>
  <c r="BM327" i="1"/>
  <c r="BM790" i="1" s="1"/>
  <c r="BU790" i="1" s="1"/>
  <c r="BM721" i="1"/>
  <c r="BJ124" i="1"/>
  <c r="BI124" i="1" s="1"/>
  <c r="BJ116" i="1"/>
  <c r="BI864" i="1"/>
  <c r="BJ924" i="1"/>
  <c r="BI924" i="1" s="1"/>
  <c r="BL922" i="1"/>
  <c r="BN848" i="1"/>
  <c r="CE923" i="1"/>
  <c r="CH921" i="1"/>
  <c r="CE31" i="1"/>
  <c r="BI437" i="1"/>
  <c r="BI430" i="1"/>
  <c r="BI485" i="1"/>
  <c r="BJ26" i="1"/>
  <c r="BI26" i="1" s="1"/>
  <c r="BI424" i="1"/>
  <c r="BJ323" i="1"/>
  <c r="BJ310" i="1"/>
  <c r="BL720" i="1"/>
  <c r="BI416" i="1"/>
  <c r="BL795" i="1"/>
  <c r="BT796" i="1"/>
  <c r="BT809" i="1" s="1"/>
  <c r="BI570" i="1"/>
  <c r="BU570" i="1"/>
  <c r="BL59" i="1"/>
  <c r="BL34" i="1" s="1"/>
  <c r="BT790" i="1"/>
  <c r="BI589" i="1"/>
  <c r="BU589" i="1"/>
  <c r="BI833" i="1"/>
  <c r="BU833" i="1"/>
  <c r="BI609" i="1"/>
  <c r="BU609" i="1"/>
  <c r="BI588" i="1"/>
  <c r="BU588" i="1"/>
  <c r="BI832" i="1"/>
  <c r="BU832" i="1"/>
  <c r="BM598" i="1"/>
  <c r="BU599" i="1"/>
  <c r="BI554" i="1"/>
  <c r="BU554" i="1"/>
  <c r="BM935" i="1"/>
  <c r="BU935" i="1" s="1"/>
  <c r="BU922" i="1"/>
  <c r="BM825" i="1"/>
  <c r="BU825" i="1" s="1"/>
  <c r="BU831" i="1"/>
  <c r="BM804" i="1"/>
  <c r="BU805" i="1"/>
  <c r="BI784" i="1"/>
  <c r="BT784" i="1"/>
  <c r="BI607" i="1"/>
  <c r="BU607" i="1"/>
  <c r="BI583" i="1"/>
  <c r="BU583" i="1"/>
  <c r="BL62" i="1"/>
  <c r="BT818" i="1"/>
  <c r="BI594" i="1"/>
  <c r="BU594" i="1"/>
  <c r="BI605" i="1"/>
  <c r="BU605" i="1"/>
  <c r="BI593" i="1"/>
  <c r="BU593" i="1"/>
  <c r="BI581" i="1"/>
  <c r="BU581" i="1"/>
  <c r="BL331" i="1"/>
  <c r="BT334" i="1"/>
  <c r="BT719" i="1" s="1"/>
  <c r="BL37" i="1"/>
  <c r="BI37" i="1" s="1"/>
  <c r="BT979" i="1"/>
  <c r="BT37" i="1" s="1"/>
  <c r="BN924" i="1"/>
  <c r="BU924" i="1"/>
  <c r="BI836" i="1"/>
  <c r="BU836" i="1"/>
  <c r="BL60" i="1"/>
  <c r="BT817" i="1"/>
  <c r="BI604" i="1"/>
  <c r="BU604" i="1"/>
  <c r="BM59" i="1"/>
  <c r="BM34" i="1" s="1"/>
  <c r="BM938" i="1"/>
  <c r="BM817" i="1"/>
  <c r="BI817" i="1" s="1"/>
  <c r="BL809" i="1"/>
  <c r="BM808" i="1"/>
  <c r="BM24" i="1" s="1"/>
  <c r="BL808" i="1"/>
  <c r="BJ706" i="1"/>
  <c r="BI706" i="1" s="1"/>
  <c r="BK524" i="1"/>
  <c r="BK523" i="1" s="1"/>
  <c r="BL125" i="1"/>
  <c r="BJ171" i="1"/>
  <c r="BM815" i="1"/>
  <c r="BU815" i="1" s="1"/>
  <c r="BM728" i="1"/>
  <c r="BL728" i="1"/>
  <c r="BK728" i="1"/>
  <c r="BK727" i="1" s="1"/>
  <c r="BI648" i="1"/>
  <c r="BI210" i="1"/>
  <c r="BM942" i="1"/>
  <c r="BI861" i="1"/>
  <c r="BI827" i="1"/>
  <c r="BI731" i="1"/>
  <c r="BI729" i="1"/>
  <c r="BI810" i="1"/>
  <c r="BL721" i="1"/>
  <c r="BI539" i="1"/>
  <c r="BI228" i="1"/>
  <c r="BJ642" i="1"/>
  <c r="BI642" i="1" s="1"/>
  <c r="BI452" i="1"/>
  <c r="BI426" i="1"/>
  <c r="BK221" i="1"/>
  <c r="BJ192" i="1"/>
  <c r="BI192" i="1" s="1"/>
  <c r="BK958" i="1"/>
  <c r="BI849" i="1"/>
  <c r="BI791" i="1"/>
  <c r="BI730" i="1"/>
  <c r="BM602" i="1"/>
  <c r="BI443" i="1"/>
  <c r="BI325" i="1"/>
  <c r="BM225" i="1"/>
  <c r="BM204" i="1" s="1"/>
  <c r="BI858" i="1"/>
  <c r="BJ39" i="1"/>
  <c r="BJ802" i="1"/>
  <c r="BI802" i="1" s="1"/>
  <c r="BL39" i="1"/>
  <c r="BL773" i="1"/>
  <c r="BI168" i="1"/>
  <c r="BI839" i="1"/>
  <c r="BL171" i="1"/>
  <c r="BI800" i="1"/>
  <c r="BI850" i="1"/>
  <c r="BJ931" i="1"/>
  <c r="BJ930" i="1" s="1"/>
  <c r="BJ53" i="1" s="1"/>
  <c r="BI451" i="1"/>
  <c r="BI180" i="1"/>
  <c r="BI822" i="1"/>
  <c r="BI423" i="1"/>
  <c r="BI417" i="1"/>
  <c r="BI857" i="1"/>
  <c r="BM826" i="1"/>
  <c r="BI488" i="1"/>
  <c r="BI427" i="1"/>
  <c r="BI165" i="1"/>
  <c r="BI444" i="1"/>
  <c r="BM329" i="1"/>
  <c r="BJ520" i="1"/>
  <c r="BI421" i="1"/>
  <c r="BI855" i="1"/>
  <c r="BI831" i="1"/>
  <c r="BI825" i="1"/>
  <c r="BI806" i="1"/>
  <c r="BM569" i="1"/>
  <c r="BU569" i="1" s="1"/>
  <c r="BI486" i="1"/>
  <c r="BJ658" i="1"/>
  <c r="BI658" i="1" s="1"/>
  <c r="BJ543" i="1"/>
  <c r="BI543" i="1" s="1"/>
  <c r="BI420" i="1"/>
  <c r="BI159" i="1"/>
  <c r="BI805" i="1"/>
  <c r="BI613" i="1"/>
  <c r="BM573" i="1"/>
  <c r="BI489" i="1"/>
  <c r="BK334" i="1"/>
  <c r="BK333" i="1" s="1"/>
  <c r="BI162" i="1"/>
  <c r="BI156" i="1"/>
  <c r="BN157" i="1"/>
  <c r="BJ749" i="1"/>
  <c r="BI749" i="1" s="1"/>
  <c r="BI173" i="1"/>
  <c r="BM822" i="1"/>
  <c r="BU822" i="1" s="1"/>
  <c r="BL848" i="1"/>
  <c r="BM952" i="1"/>
  <c r="BI952" i="1" s="1"/>
  <c r="BI953" i="1"/>
  <c r="BL935" i="1"/>
  <c r="BT935" i="1" s="1"/>
  <c r="BL938" i="1"/>
  <c r="BJ851" i="1"/>
  <c r="BI851" i="1" s="1"/>
  <c r="BI816" i="1"/>
  <c r="BL202" i="1"/>
  <c r="BL205" i="1"/>
  <c r="BM788" i="1"/>
  <c r="BJ958" i="1"/>
  <c r="BJ36" i="1" s="1"/>
  <c r="BK202" i="1"/>
  <c r="BK205" i="1"/>
  <c r="BL67" i="1"/>
  <c r="BL310" i="1" s="1"/>
  <c r="BM830" i="1"/>
  <c r="BI441" i="1"/>
  <c r="BL329" i="1"/>
  <c r="BM115" i="1"/>
  <c r="BM66" i="1"/>
  <c r="BI955" i="1"/>
  <c r="BM954" i="1"/>
  <c r="BK39" i="1"/>
  <c r="BK721" i="1"/>
  <c r="BK327" i="1"/>
  <c r="BK790" i="1" s="1"/>
  <c r="BI330" i="1"/>
  <c r="BI979" i="1"/>
  <c r="BK36" i="1"/>
  <c r="BI482" i="1"/>
  <c r="BI207" i="1"/>
  <c r="BI61" i="1"/>
  <c r="BI35" i="1" s="1"/>
  <c r="BI804" i="1"/>
  <c r="BI225" i="1"/>
  <c r="BI751" i="1"/>
  <c r="BJ728" i="1"/>
  <c r="BI684" i="1"/>
  <c r="BI637" i="1"/>
  <c r="BI599" i="1"/>
  <c r="BK534" i="1"/>
  <c r="BJ523" i="1"/>
  <c r="BI465" i="1"/>
  <c r="BI457" i="1"/>
  <c r="BJ429" i="1"/>
  <c r="BI429" i="1" s="1"/>
  <c r="BI412" i="1"/>
  <c r="BJ222" i="1"/>
  <c r="BI211" i="1"/>
  <c r="BJ200" i="1"/>
  <c r="BJ125" i="1"/>
  <c r="BL116" i="1"/>
  <c r="BI775" i="1"/>
  <c r="BI643" i="1"/>
  <c r="BJ613" i="1"/>
  <c r="BJ534" i="1"/>
  <c r="BI471" i="1"/>
  <c r="BJ226" i="1"/>
  <c r="BJ223" i="1" s="1"/>
  <c r="BJ209" i="1"/>
  <c r="BI209" i="1" s="1"/>
  <c r="BJ206" i="1"/>
  <c r="BI189" i="1"/>
  <c r="BI669" i="1"/>
  <c r="BI603" i="1"/>
  <c r="BM227" i="1"/>
  <c r="BM45" i="1" s="1"/>
  <c r="BJ188" i="1"/>
  <c r="BI188" i="1" s="1"/>
  <c r="BI172" i="1"/>
  <c r="BI708" i="1"/>
  <c r="BI696" i="1"/>
  <c r="BI525" i="1"/>
  <c r="BJ521" i="1"/>
  <c r="BI314" i="1"/>
  <c r="BI52" i="1" s="1"/>
  <c r="BL229" i="1"/>
  <c r="BI193" i="1"/>
  <c r="BJ695" i="1"/>
  <c r="BI695" i="1" s="1"/>
  <c r="BI689" i="1"/>
  <c r="BJ651" i="1"/>
  <c r="BI651" i="1" s="1"/>
  <c r="BI544" i="1"/>
  <c r="BI438" i="1"/>
  <c r="BM333" i="1"/>
  <c r="BU333" i="1" s="1"/>
  <c r="BJ227" i="1"/>
  <c r="BI157" i="1"/>
  <c r="BI707" i="1"/>
  <c r="BI575" i="1"/>
  <c r="BI483" i="1"/>
  <c r="BI442" i="1"/>
  <c r="BL333" i="1"/>
  <c r="BK310" i="1"/>
  <c r="BM125" i="1"/>
  <c r="BM587" i="1"/>
  <c r="BI569" i="1"/>
  <c r="BI335" i="1"/>
  <c r="BI720" i="1" s="1"/>
  <c r="BM222" i="1" l="1"/>
  <c r="BJ115" i="1"/>
  <c r="BI116" i="1"/>
  <c r="BI67" i="1"/>
  <c r="BT333" i="1"/>
  <c r="BT718" i="1" s="1"/>
  <c r="BT47" i="1" s="1"/>
  <c r="BL326" i="1"/>
  <c r="BL719" i="1" s="1"/>
  <c r="BL718" i="1" s="1"/>
  <c r="BL47" i="1" s="1"/>
  <c r="BL921" i="1"/>
  <c r="BI921" i="1" s="1"/>
  <c r="BI922" i="1"/>
  <c r="BT922" i="1"/>
  <c r="CE921" i="1"/>
  <c r="BI310" i="1"/>
  <c r="BJ309" i="1"/>
  <c r="BK520" i="1"/>
  <c r="BK331" i="1" s="1"/>
  <c r="BJ788" i="1"/>
  <c r="BI323" i="1"/>
  <c r="BI39" i="1"/>
  <c r="BI830" i="1"/>
  <c r="BU830" i="1"/>
  <c r="BM939" i="1"/>
  <c r="BM937" i="1" s="1"/>
  <c r="BU921" i="1"/>
  <c r="BI573" i="1"/>
  <c r="BU573" i="1"/>
  <c r="BI773" i="1"/>
  <c r="BT773" i="1"/>
  <c r="BI602" i="1"/>
  <c r="BU602" i="1"/>
  <c r="BL727" i="1"/>
  <c r="BT727" i="1" s="1"/>
  <c r="BT728" i="1"/>
  <c r="BI587" i="1"/>
  <c r="BU587" i="1"/>
  <c r="BM727" i="1"/>
  <c r="BU728" i="1"/>
  <c r="BL24" i="1"/>
  <c r="BT808" i="1"/>
  <c r="BT24" i="1" s="1"/>
  <c r="BU808" i="1"/>
  <c r="BU24" i="1" s="1"/>
  <c r="BM60" i="1"/>
  <c r="BI60" i="1" s="1"/>
  <c r="BU817" i="1"/>
  <c r="BU60" i="1"/>
  <c r="BU810" i="1"/>
  <c r="BM813" i="1"/>
  <c r="BU788" i="1"/>
  <c r="BI826" i="1"/>
  <c r="BU826" i="1"/>
  <c r="BM932" i="1"/>
  <c r="BU932" i="1" s="1"/>
  <c r="BI598" i="1"/>
  <c r="BU598" i="1"/>
  <c r="BI728" i="1"/>
  <c r="BI524" i="1"/>
  <c r="BJ657" i="1"/>
  <c r="BI657" i="1" s="1"/>
  <c r="BI848" i="1"/>
  <c r="BI534" i="1"/>
  <c r="BM936" i="1"/>
  <c r="BJ187" i="1"/>
  <c r="BJ748" i="1"/>
  <c r="BI748" i="1" s="1"/>
  <c r="BJ519" i="1"/>
  <c r="BN156" i="1"/>
  <c r="BN125" i="1"/>
  <c r="BM563" i="1"/>
  <c r="BM568" i="1" s="1"/>
  <c r="BI568" i="1" s="1"/>
  <c r="BM173" i="1"/>
  <c r="BM171" i="1" s="1"/>
  <c r="BI171" i="1" s="1"/>
  <c r="BI523" i="1"/>
  <c r="BL226" i="1"/>
  <c r="BL223" i="1" s="1"/>
  <c r="BL221" i="1" s="1"/>
  <c r="BL227" i="1"/>
  <c r="BL45" i="1" s="1"/>
  <c r="BL932" i="1"/>
  <c r="BT932" i="1" s="1"/>
  <c r="BM564" i="1"/>
  <c r="BJ332" i="1"/>
  <c r="BJ721" i="1" s="1"/>
  <c r="BI521" i="1"/>
  <c r="BJ202" i="1"/>
  <c r="BI202" i="1" s="1"/>
  <c r="BJ205" i="1"/>
  <c r="BI205" i="1" s="1"/>
  <c r="BI206" i="1"/>
  <c r="BI954" i="1"/>
  <c r="BM947" i="1"/>
  <c r="BK785" i="1"/>
  <c r="BK726" i="1"/>
  <c r="BK725" i="1" s="1"/>
  <c r="BJ221" i="1"/>
  <c r="BI222" i="1"/>
  <c r="BK59" i="1"/>
  <c r="BK34" i="1" s="1"/>
  <c r="BK815" i="1"/>
  <c r="BL788" i="1"/>
  <c r="BM65" i="1"/>
  <c r="BM40" i="1" s="1"/>
  <c r="BM312" i="1"/>
  <c r="BM309" i="1" s="1"/>
  <c r="BK788" i="1"/>
  <c r="BK813" i="1" s="1"/>
  <c r="BK57" i="1" s="1"/>
  <c r="BK31" i="1" s="1"/>
  <c r="BJ45" i="1"/>
  <c r="BK125" i="1"/>
  <c r="BI125" i="1" s="1"/>
  <c r="BJ646" i="1"/>
  <c r="BJ647" i="1"/>
  <c r="BM553" i="1"/>
  <c r="BI46" i="1"/>
  <c r="BJ46" i="1"/>
  <c r="BL115" i="1"/>
  <c r="BL66" i="1"/>
  <c r="BI66" i="1" s="1"/>
  <c r="BM201" i="1"/>
  <c r="BI204" i="1"/>
  <c r="BI229" i="1"/>
  <c r="BI226" i="1" s="1"/>
  <c r="BL726" i="1" l="1"/>
  <c r="BL725" i="1" s="1"/>
  <c r="BT725" i="1" s="1"/>
  <c r="BL324" i="1"/>
  <c r="BI520" i="1"/>
  <c r="BL785" i="1"/>
  <c r="BL48" i="1" s="1"/>
  <c r="BI115" i="1"/>
  <c r="BK519" i="1"/>
  <c r="BI519" i="1" s="1"/>
  <c r="BK326" i="1"/>
  <c r="BL813" i="1"/>
  <c r="BT788" i="1"/>
  <c r="BM726" i="1"/>
  <c r="BU727" i="1"/>
  <c r="BU553" i="1"/>
  <c r="BM933" i="1"/>
  <c r="BM931" i="1" s="1"/>
  <c r="BU936" i="1"/>
  <c r="BM57" i="1"/>
  <c r="BU813" i="1"/>
  <c r="BU57" i="1" s="1"/>
  <c r="BU31" i="1" s="1"/>
  <c r="BI564" i="1"/>
  <c r="BU564" i="1"/>
  <c r="BM941" i="1"/>
  <c r="BM940" i="1" s="1"/>
  <c r="BJ727" i="1"/>
  <c r="BI727" i="1" s="1"/>
  <c r="BM934" i="1"/>
  <c r="BU934" i="1" s="1"/>
  <c r="BI227" i="1"/>
  <c r="BI45" i="1" s="1"/>
  <c r="BI187" i="1"/>
  <c r="BJ185" i="1"/>
  <c r="BI185" i="1" s="1"/>
  <c r="BI563" i="1"/>
  <c r="BM567" i="1"/>
  <c r="BM326" i="1" s="1"/>
  <c r="BM324" i="1" s="1"/>
  <c r="BM226" i="1" s="1"/>
  <c r="BM223" i="1" s="1"/>
  <c r="BI223" i="1" s="1"/>
  <c r="BK329" i="1"/>
  <c r="BL312" i="1"/>
  <c r="BL65" i="1"/>
  <c r="BL40" i="1" s="1"/>
  <c r="BI332" i="1"/>
  <c r="BI721" i="1" s="1"/>
  <c r="BJ327" i="1"/>
  <c r="BJ790" i="1" s="1"/>
  <c r="BJ59" i="1" s="1"/>
  <c r="BJ34" i="1" s="1"/>
  <c r="BM647" i="1"/>
  <c r="BI647" i="1" s="1"/>
  <c r="BM649" i="1"/>
  <c r="BI553" i="1"/>
  <c r="BI723" i="1" s="1"/>
  <c r="BM646" i="1"/>
  <c r="BK312" i="1"/>
  <c r="BK309" i="1" s="1"/>
  <c r="BM946" i="1"/>
  <c r="BI947" i="1"/>
  <c r="BL959" i="1"/>
  <c r="BM200" i="1"/>
  <c r="BI200" i="1" s="1"/>
  <c r="BI201" i="1"/>
  <c r="BL787" i="1" l="1"/>
  <c r="BT785" i="1"/>
  <c r="BT48" i="1" s="1"/>
  <c r="BI567" i="1"/>
  <c r="BI990" i="1" s="1"/>
  <c r="BI992" i="1" s="1"/>
  <c r="BM719" i="1"/>
  <c r="BM723" i="1" s="1"/>
  <c r="BM818" i="1" s="1"/>
  <c r="BM972" i="1" s="1"/>
  <c r="BU723" i="1"/>
  <c r="BU719" i="1"/>
  <c r="BU718" i="1"/>
  <c r="BU47" i="1" s="1"/>
  <c r="BM930" i="1"/>
  <c r="BU931" i="1"/>
  <c r="BM725" i="1"/>
  <c r="BU725" i="1" s="1"/>
  <c r="BM785" i="1"/>
  <c r="BM31" i="1"/>
  <c r="BU933" i="1"/>
  <c r="BL57" i="1"/>
  <c r="BT813" i="1"/>
  <c r="BT57" i="1" s="1"/>
  <c r="BJ726" i="1"/>
  <c r="BJ725" i="1" s="1"/>
  <c r="BJ785" i="1"/>
  <c r="BM221" i="1"/>
  <c r="BI221" i="1" s="1"/>
  <c r="BI312" i="1"/>
  <c r="BK324" i="1"/>
  <c r="BK719" i="1"/>
  <c r="BK787" i="1" s="1"/>
  <c r="BM718" i="1"/>
  <c r="BM47" i="1" s="1"/>
  <c r="BI646" i="1"/>
  <c r="BI649" i="1"/>
  <c r="BI818" i="1"/>
  <c r="BI972" i="1" s="1"/>
  <c r="BM945" i="1"/>
  <c r="BI946" i="1"/>
  <c r="BI327" i="1"/>
  <c r="BL309" i="1"/>
  <c r="BI309" i="1" s="1"/>
  <c r="BT787" i="1"/>
  <c r="BM787" i="1" l="1"/>
  <c r="BM62" i="1"/>
  <c r="BI945" i="1"/>
  <c r="BM959" i="1"/>
  <c r="BI959" i="1" s="1"/>
  <c r="BK718" i="1"/>
  <c r="BM958" i="1"/>
  <c r="BM36" i="1" s="1"/>
  <c r="BI785" i="1"/>
  <c r="BI48" i="1" s="1"/>
  <c r="BJ48" i="1"/>
  <c r="BM48" i="1"/>
  <c r="BU785" i="1"/>
  <c r="BU48" i="1" s="1"/>
  <c r="BI725" i="1"/>
  <c r="BM53" i="1"/>
  <c r="BU930" i="1"/>
  <c r="BU53" i="1" s="1"/>
  <c r="BU787" i="1"/>
  <c r="BU62" i="1"/>
  <c r="BU36" i="1" s="1"/>
  <c r="BU818" i="1"/>
  <c r="BI726" i="1"/>
  <c r="BK786" i="1"/>
  <c r="BK23" i="1" s="1"/>
  <c r="BI62" i="1"/>
  <c r="BM786" i="1"/>
  <c r="BM812" i="1"/>
  <c r="BI788" i="1"/>
  <c r="BJ813" i="1"/>
  <c r="BJ57" i="1" s="1"/>
  <c r="BJ31" i="1" s="1"/>
  <c r="BI790" i="1"/>
  <c r="BJ815" i="1"/>
  <c r="BI815" i="1" s="1"/>
  <c r="BL786" i="1"/>
  <c r="BT786" i="1" s="1"/>
  <c r="BL812" i="1"/>
  <c r="BT812" i="1" s="1"/>
  <c r="BM23" i="1" l="1"/>
  <c r="BT811" i="1"/>
  <c r="BT55" i="1" s="1"/>
  <c r="BT56" i="1"/>
  <c r="BT30" i="1" s="1"/>
  <c r="BU786" i="1"/>
  <c r="BU23" i="1" s="1"/>
  <c r="BU812" i="1"/>
  <c r="BI813" i="1"/>
  <c r="BL56" i="1"/>
  <c r="BL30" i="1" s="1"/>
  <c r="BL811" i="1"/>
  <c r="BM56" i="1"/>
  <c r="BM30" i="1" s="1"/>
  <c r="BM29" i="1" s="1"/>
  <c r="BM811" i="1"/>
  <c r="BI59" i="1"/>
  <c r="BI34" i="1" s="1"/>
  <c r="BL967" i="1" l="1"/>
  <c r="BL971" i="1"/>
  <c r="BL969" i="1"/>
  <c r="BM967" i="1"/>
  <c r="BM969" i="1"/>
  <c r="BM971" i="1"/>
  <c r="BU56" i="1"/>
  <c r="BU30" i="1" s="1"/>
  <c r="BU29" i="1" s="1"/>
  <c r="BU811" i="1"/>
  <c r="BU55" i="1" s="1"/>
  <c r="BU21" i="1" s="1"/>
  <c r="BM55" i="1"/>
  <c r="BM21" i="1" s="1"/>
  <c r="BL55" i="1"/>
  <c r="BI57" i="1"/>
  <c r="CK985" i="1" l="1"/>
  <c r="CK955" i="1"/>
  <c r="CK942" i="1"/>
  <c r="CK941" i="1"/>
  <c r="CK939" i="1"/>
  <c r="CK938" i="1"/>
  <c r="CK936" i="1"/>
  <c r="CK935" i="1"/>
  <c r="CK911" i="1"/>
  <c r="CK906" i="1"/>
  <c r="CK905" i="1"/>
  <c r="CK903" i="1"/>
  <c r="CK902" i="1"/>
  <c r="CK863" i="1"/>
  <c r="CK862" i="1"/>
  <c r="CK846" i="1"/>
  <c r="CK845" i="1"/>
  <c r="CK844" i="1"/>
  <c r="CK843" i="1"/>
  <c r="CK841" i="1"/>
  <c r="CK840" i="1"/>
  <c r="CK838" i="1"/>
  <c r="CK837" i="1"/>
  <c r="CK835" i="1"/>
  <c r="CK834" i="1"/>
  <c r="CK829" i="1"/>
  <c r="CK828" i="1"/>
  <c r="CK824" i="1"/>
  <c r="CK823" i="1"/>
  <c r="CK807" i="1"/>
  <c r="CK803" i="1"/>
  <c r="CK801" i="1"/>
  <c r="CK798" i="1"/>
  <c r="CK797" i="1"/>
  <c r="CK777" i="1"/>
  <c r="CK766" i="1"/>
  <c r="CK765" i="1"/>
  <c r="CK764" i="1"/>
  <c r="CK763" i="1"/>
  <c r="CK762" i="1"/>
  <c r="CK761" i="1"/>
  <c r="CK756" i="1"/>
  <c r="CK755" i="1"/>
  <c r="CK751" i="1"/>
  <c r="CK747" i="1"/>
  <c r="CK746" i="1"/>
  <c r="CK744" i="1"/>
  <c r="CK742" i="1"/>
  <c r="CK741" i="1"/>
  <c r="CK740" i="1"/>
  <c r="CK739" i="1"/>
  <c r="CK738" i="1"/>
  <c r="CK736" i="1"/>
  <c r="CK735" i="1"/>
  <c r="CK733" i="1"/>
  <c r="CK732" i="1"/>
  <c r="CK711" i="1"/>
  <c r="CK710" i="1"/>
  <c r="CK698" i="1"/>
  <c r="CK697" i="1"/>
  <c r="CK693" i="1"/>
  <c r="CK692" i="1"/>
  <c r="CK691" i="1"/>
  <c r="CK684" i="1"/>
  <c r="CK681" i="1"/>
  <c r="CK680" i="1"/>
  <c r="CK678" i="1"/>
  <c r="CK676" i="1"/>
  <c r="CK675" i="1"/>
  <c r="CK673" i="1"/>
  <c r="CJ673" i="1" s="1"/>
  <c r="CK640" i="1"/>
  <c r="CK639" i="1"/>
  <c r="CK638" i="1"/>
  <c r="CK626" i="1"/>
  <c r="CK610" i="1" s="1"/>
  <c r="CK622" i="1"/>
  <c r="CK620" i="1"/>
  <c r="CK619" i="1"/>
  <c r="CK617" i="1"/>
  <c r="CK616" i="1"/>
  <c r="CK615" i="1"/>
  <c r="CK612" i="1"/>
  <c r="CK611" i="1"/>
  <c r="CK608" i="1"/>
  <c r="CK606" i="1"/>
  <c r="CK601" i="1"/>
  <c r="CK600" i="1"/>
  <c r="CK595" i="1"/>
  <c r="CK592" i="1"/>
  <c r="CK591" i="1"/>
  <c r="CK584" i="1"/>
  <c r="CK582" i="1"/>
  <c r="CK580" i="1"/>
  <c r="CK579" i="1"/>
  <c r="CK578" i="1"/>
  <c r="CK577" i="1"/>
  <c r="CK576" i="1"/>
  <c r="CK574" i="1"/>
  <c r="CK572" i="1"/>
  <c r="CK571" i="1"/>
  <c r="CK549" i="1"/>
  <c r="CK548" i="1"/>
  <c r="CK542" i="1"/>
  <c r="CK540" i="1"/>
  <c r="CK538" i="1"/>
  <c r="CK536" i="1"/>
  <c r="CK533" i="1"/>
  <c r="CK532" i="1"/>
  <c r="CK527" i="1"/>
  <c r="CK491" i="1"/>
  <c r="CK487" i="1"/>
  <c r="CK484" i="1"/>
  <c r="CK479" i="1"/>
  <c r="CK475" i="1"/>
  <c r="CK474" i="1"/>
  <c r="CK473" i="1"/>
  <c r="CK472" i="1"/>
  <c r="CK468" i="1"/>
  <c r="CK463" i="1"/>
  <c r="CK462" i="1"/>
  <c r="CK459" i="1"/>
  <c r="CK458" i="1"/>
  <c r="CK453" i="1"/>
  <c r="CK449" i="1"/>
  <c r="CK445" i="1"/>
  <c r="CK442" i="1"/>
  <c r="CK439" i="1"/>
  <c r="CK434" i="1"/>
  <c r="CK431" i="1"/>
  <c r="CK428" i="1"/>
  <c r="CK425" i="1"/>
  <c r="CK422" i="1"/>
  <c r="CK418" i="1"/>
  <c r="CK413" i="1"/>
  <c r="CK399" i="1"/>
  <c r="CK391" i="1"/>
  <c r="CK388" i="1"/>
  <c r="CK384" i="1"/>
  <c r="CK374" i="1"/>
  <c r="CK364" i="1"/>
  <c r="CK363" i="1"/>
  <c r="CK360" i="1"/>
  <c r="CK356" i="1"/>
  <c r="CK354" i="1"/>
  <c r="CK351" i="1"/>
  <c r="CK350" i="1"/>
  <c r="CK347" i="1"/>
  <c r="CK339" i="1"/>
  <c r="CK338" i="1"/>
  <c r="CK301" i="1"/>
  <c r="CK300" i="1"/>
  <c r="CK299" i="1"/>
  <c r="CK298" i="1"/>
  <c r="CK297" i="1"/>
  <c r="CK296" i="1"/>
  <c r="CK295" i="1"/>
  <c r="CK294" i="1"/>
  <c r="CK293" i="1"/>
  <c r="CK292" i="1"/>
  <c r="CK291" i="1"/>
  <c r="CK290" i="1"/>
  <c r="CK289" i="1"/>
  <c r="CK288" i="1"/>
  <c r="CK287" i="1"/>
  <c r="CK286" i="1"/>
  <c r="CK285" i="1"/>
  <c r="CK284" i="1"/>
  <c r="CK231" i="1"/>
  <c r="CK230" i="1" s="1"/>
  <c r="CK220" i="1"/>
  <c r="CK215" i="1"/>
  <c r="CK214" i="1"/>
  <c r="CK199" i="1"/>
  <c r="CK198" i="1"/>
  <c r="CK196" i="1"/>
  <c r="CK195" i="1"/>
  <c r="CK191" i="1"/>
  <c r="CK190" i="1"/>
  <c r="CK187" i="1"/>
  <c r="CK186" i="1"/>
  <c r="CK182" i="1"/>
  <c r="CK181" i="1"/>
  <c r="CK179" i="1"/>
  <c r="CK178" i="1"/>
  <c r="CK176" i="1"/>
  <c r="CK175" i="1"/>
  <c r="CK170" i="1"/>
  <c r="CK169" i="1"/>
  <c r="CK167" i="1"/>
  <c r="CK166" i="1"/>
  <c r="CK165" i="1"/>
  <c r="CK164" i="1"/>
  <c r="CK163" i="1"/>
  <c r="CK161" i="1"/>
  <c r="CK160" i="1"/>
  <c r="CK158" i="1"/>
  <c r="CK157" i="1"/>
  <c r="CK155" i="1"/>
  <c r="CK154" i="1"/>
  <c r="CK144" i="1"/>
  <c r="CK143" i="1"/>
  <c r="CK133" i="1"/>
  <c r="CK132" i="1"/>
  <c r="CK129" i="1"/>
  <c r="CK51" i="1"/>
  <c r="CK38" i="1"/>
  <c r="CL982" i="1"/>
  <c r="CK982" i="1" s="1"/>
  <c r="CN979" i="1"/>
  <c r="CN37" i="1" s="1"/>
  <c r="CL979" i="1"/>
  <c r="CL37" i="1" s="1"/>
  <c r="CM960" i="1"/>
  <c r="CM959" i="1"/>
  <c r="CM958" i="1" s="1"/>
  <c r="CO954" i="1"/>
  <c r="CO947" i="1" s="1"/>
  <c r="CK947" i="1" s="1"/>
  <c r="CO953" i="1"/>
  <c r="CK953" i="1" s="1"/>
  <c r="CN942" i="1"/>
  <c r="CL940" i="1"/>
  <c r="CK940" i="1" s="1"/>
  <c r="CL937" i="1"/>
  <c r="CK937" i="1" s="1"/>
  <c r="CL934" i="1"/>
  <c r="CK934" i="1" s="1"/>
  <c r="CL933" i="1"/>
  <c r="CL960" i="1" s="1"/>
  <c r="CL932" i="1"/>
  <c r="CL959" i="1" s="1"/>
  <c r="CO942" i="1"/>
  <c r="CO939" i="1"/>
  <c r="CL915" i="1"/>
  <c r="CK915" i="1" s="1"/>
  <c r="CL914" i="1"/>
  <c r="CK914" i="1" s="1"/>
  <c r="CL913" i="1"/>
  <c r="CK913" i="1" s="1"/>
  <c r="CL912" i="1"/>
  <c r="CL864" i="1"/>
  <c r="CO861" i="1"/>
  <c r="CN861" i="1"/>
  <c r="CL861" i="1"/>
  <c r="CO857" i="1"/>
  <c r="CN857" i="1"/>
  <c r="CL857" i="1"/>
  <c r="CO855" i="1"/>
  <c r="CN855" i="1"/>
  <c r="CN850" i="1" s="1"/>
  <c r="CL855" i="1"/>
  <c r="CL850" i="1" s="1"/>
  <c r="CO839" i="1"/>
  <c r="CL839" i="1"/>
  <c r="CO836" i="1"/>
  <c r="CK836" i="1" s="1"/>
  <c r="CO833" i="1"/>
  <c r="CK833" i="1" s="1"/>
  <c r="CO832" i="1"/>
  <c r="CK832" i="1" s="1"/>
  <c r="CO831" i="1"/>
  <c r="CK831" i="1" s="1"/>
  <c r="CO827" i="1"/>
  <c r="CL827" i="1"/>
  <c r="CL826" i="1"/>
  <c r="CL825" i="1"/>
  <c r="CN817" i="1"/>
  <c r="CN60" i="1" s="1"/>
  <c r="CM817" i="1"/>
  <c r="CM60" i="1" s="1"/>
  <c r="CL817" i="1"/>
  <c r="CN810" i="1"/>
  <c r="CL810" i="1"/>
  <c r="CO809" i="1"/>
  <c r="CN809" i="1"/>
  <c r="CN808" i="1"/>
  <c r="CO806" i="1"/>
  <c r="CN806" i="1"/>
  <c r="CN39" i="1" s="1"/>
  <c r="CM806" i="1"/>
  <c r="CL806" i="1"/>
  <c r="CN804" i="1"/>
  <c r="CM804" i="1"/>
  <c r="CL804" i="1"/>
  <c r="CL802" i="1"/>
  <c r="CK802" i="1" s="1"/>
  <c r="CO800" i="1"/>
  <c r="CN800" i="1"/>
  <c r="CM800" i="1"/>
  <c r="CL800" i="1"/>
  <c r="CO795" i="1"/>
  <c r="CN795" i="1"/>
  <c r="CL791" i="1"/>
  <c r="CN781" i="1"/>
  <c r="CK781" i="1" s="1"/>
  <c r="CN780" i="1"/>
  <c r="CK780" i="1" s="1"/>
  <c r="CN779" i="1"/>
  <c r="CK779" i="1" s="1"/>
  <c r="CL754" i="1"/>
  <c r="CL749" i="1" s="1"/>
  <c r="CL748" i="1" s="1"/>
  <c r="CO748" i="1"/>
  <c r="CN748" i="1"/>
  <c r="CN727" i="1" s="1"/>
  <c r="CM748" i="1"/>
  <c r="CM745" i="1"/>
  <c r="CK745" i="1" s="1"/>
  <c r="CL743" i="1"/>
  <c r="CK743" i="1" s="1"/>
  <c r="CL740" i="1"/>
  <c r="CM737" i="1"/>
  <c r="CK737" i="1" s="1"/>
  <c r="CL737" i="1"/>
  <c r="CM734" i="1"/>
  <c r="CK734" i="1" s="1"/>
  <c r="CL734" i="1"/>
  <c r="CL731" i="1"/>
  <c r="CK731" i="1" s="1"/>
  <c r="CO730" i="1"/>
  <c r="CN730" i="1"/>
  <c r="CM730" i="1"/>
  <c r="CL730" i="1"/>
  <c r="CO729" i="1"/>
  <c r="CN729" i="1"/>
  <c r="CM729" i="1"/>
  <c r="CL729" i="1"/>
  <c r="CN723" i="1"/>
  <c r="CN818" i="1" s="1"/>
  <c r="CN972" i="1" s="1"/>
  <c r="CM723" i="1"/>
  <c r="CM818" i="1" s="1"/>
  <c r="CM62" i="1" s="1"/>
  <c r="CL723" i="1"/>
  <c r="CL818" i="1" s="1"/>
  <c r="CL972" i="1" s="1"/>
  <c r="CO791" i="1"/>
  <c r="CN722" i="1"/>
  <c r="CN791" i="1" s="1"/>
  <c r="CM722" i="1"/>
  <c r="CL722" i="1"/>
  <c r="CL816" i="1" s="1"/>
  <c r="CL709" i="1"/>
  <c r="CK709" i="1" s="1"/>
  <c r="CL708" i="1"/>
  <c r="CK708" i="1" s="1"/>
  <c r="CL707" i="1"/>
  <c r="CK707" i="1" s="1"/>
  <c r="CL696" i="1"/>
  <c r="CK696" i="1" s="1"/>
  <c r="CL695" i="1"/>
  <c r="CK695" i="1" s="1"/>
  <c r="CL689" i="1"/>
  <c r="CL688" i="1" s="1"/>
  <c r="CK688" i="1" s="1"/>
  <c r="CO683" i="1"/>
  <c r="CO682" i="1" s="1"/>
  <c r="CK682" i="1" s="1"/>
  <c r="CN683" i="1"/>
  <c r="CL683" i="1"/>
  <c r="CK683" i="1" s="1"/>
  <c r="CL679" i="1"/>
  <c r="CK679" i="1" s="1"/>
  <c r="CL677" i="1"/>
  <c r="CK677" i="1" s="1"/>
  <c r="CL672" i="1"/>
  <c r="CK672" i="1" s="1"/>
  <c r="CM669" i="1"/>
  <c r="CO658" i="1"/>
  <c r="CN658" i="1"/>
  <c r="CO651" i="1"/>
  <c r="CN649" i="1"/>
  <c r="CL649" i="1"/>
  <c r="CO648" i="1"/>
  <c r="CN648" i="1"/>
  <c r="CL648" i="1"/>
  <c r="CN647" i="1"/>
  <c r="CN646" i="1"/>
  <c r="CL645" i="1"/>
  <c r="CK645" i="1" s="1"/>
  <c r="CL643" i="1"/>
  <c r="CL637" i="1"/>
  <c r="CL636" i="1" s="1"/>
  <c r="CK636" i="1" s="1"/>
  <c r="CL621" i="1"/>
  <c r="CK621" i="1" s="1"/>
  <c r="CL618" i="1"/>
  <c r="CK618" i="1" s="1"/>
  <c r="CL614" i="1"/>
  <c r="CK614" i="1" s="1"/>
  <c r="CO613" i="1"/>
  <c r="CO610" i="1"/>
  <c r="CO609" i="1"/>
  <c r="CK609" i="1" s="1"/>
  <c r="CO607" i="1"/>
  <c r="CK607" i="1" s="1"/>
  <c r="CO605" i="1"/>
  <c r="CK605" i="1" s="1"/>
  <c r="CO603" i="1"/>
  <c r="CK603" i="1" s="1"/>
  <c r="CO594" i="1"/>
  <c r="CK594" i="1" s="1"/>
  <c r="CO589" i="1"/>
  <c r="CK589" i="1" s="1"/>
  <c r="CO588" i="1"/>
  <c r="CK588" i="1" s="1"/>
  <c r="CO581" i="1"/>
  <c r="CK581" i="1" s="1"/>
  <c r="CO575" i="1"/>
  <c r="CK575" i="1" s="1"/>
  <c r="CO570" i="1"/>
  <c r="CO569" i="1" s="1"/>
  <c r="CK569" i="1" s="1"/>
  <c r="CL568" i="1"/>
  <c r="CL563" i="1"/>
  <c r="CO554" i="1"/>
  <c r="CK554" i="1" s="1"/>
  <c r="CL547" i="1"/>
  <c r="CK547" i="1" s="1"/>
  <c r="CM546" i="1"/>
  <c r="CL544" i="1"/>
  <c r="CL539" i="1"/>
  <c r="CK539" i="1" s="1"/>
  <c r="CK537" i="1"/>
  <c r="CJ537" i="1" s="1"/>
  <c r="CL535" i="1"/>
  <c r="CL528" i="1"/>
  <c r="CK525" i="1"/>
  <c r="CL524" i="1"/>
  <c r="CM521" i="1"/>
  <c r="CM332" i="1" s="1"/>
  <c r="CM721" i="1" s="1"/>
  <c r="CO519" i="1"/>
  <c r="CM489" i="1"/>
  <c r="CL489" i="1"/>
  <c r="CM488" i="1"/>
  <c r="CL488" i="1"/>
  <c r="CM486" i="1"/>
  <c r="CL486" i="1"/>
  <c r="CM485" i="1"/>
  <c r="CL485" i="1"/>
  <c r="CM483" i="1"/>
  <c r="CM482" i="1" s="1"/>
  <c r="CL483" i="1"/>
  <c r="CL482" i="1" s="1"/>
  <c r="CL478" i="1"/>
  <c r="CK478" i="1" s="1"/>
  <c r="CL471" i="1"/>
  <c r="CL470" i="1" s="1"/>
  <c r="CK470" i="1" s="1"/>
  <c r="CL467" i="1"/>
  <c r="CK467" i="1" s="1"/>
  <c r="CL457" i="1"/>
  <c r="CL456" i="1" s="1"/>
  <c r="CK456" i="1" s="1"/>
  <c r="CM452" i="1"/>
  <c r="CL452" i="1"/>
  <c r="CM451" i="1"/>
  <c r="CL451" i="1"/>
  <c r="CK451" i="1" s="1"/>
  <c r="CL447" i="1"/>
  <c r="CK447" i="1" s="1"/>
  <c r="CM444" i="1"/>
  <c r="CL444" i="1"/>
  <c r="CM443" i="1"/>
  <c r="CL443" i="1"/>
  <c r="CK441" i="1"/>
  <c r="CM438" i="1"/>
  <c r="CM437" i="1" s="1"/>
  <c r="CL438" i="1"/>
  <c r="CL437" i="1" s="1"/>
  <c r="CL435" i="1"/>
  <c r="CK435" i="1" s="1"/>
  <c r="CM430" i="1"/>
  <c r="CM429" i="1" s="1"/>
  <c r="CL430" i="1"/>
  <c r="CL427" i="1"/>
  <c r="CK427" i="1" s="1"/>
  <c r="CL426" i="1"/>
  <c r="CK426" i="1" s="1"/>
  <c r="CL424" i="1"/>
  <c r="CK424" i="1" s="1"/>
  <c r="CL423" i="1"/>
  <c r="CK423" i="1" s="1"/>
  <c r="CL421" i="1"/>
  <c r="CK421" i="1" s="1"/>
  <c r="CL420" i="1"/>
  <c r="CK420" i="1" s="1"/>
  <c r="CL417" i="1"/>
  <c r="CK417" i="1" s="1"/>
  <c r="CL416" i="1"/>
  <c r="CK416" i="1" s="1"/>
  <c r="CL412" i="1"/>
  <c r="CL411" i="1" s="1"/>
  <c r="CK411" i="1" s="1"/>
  <c r="CL410" i="1"/>
  <c r="CK410" i="1" s="1"/>
  <c r="CL398" i="1"/>
  <c r="CK398" i="1" s="1"/>
  <c r="CL397" i="1"/>
  <c r="CK397" i="1" s="1"/>
  <c r="CL387" i="1"/>
  <c r="CK387" i="1" s="1"/>
  <c r="CL386" i="1"/>
  <c r="CK386" i="1" s="1"/>
  <c r="CL383" i="1"/>
  <c r="CK383" i="1" s="1"/>
  <c r="CL373" i="1"/>
  <c r="CK373" i="1" s="1"/>
  <c r="CL372" i="1"/>
  <c r="CL371" i="1"/>
  <c r="CL370" i="1"/>
  <c r="CL369" i="1"/>
  <c r="CL368" i="1"/>
  <c r="CL367" i="1"/>
  <c r="CL366" i="1"/>
  <c r="CL365" i="1"/>
  <c r="CL362" i="1" s="1"/>
  <c r="CK362" i="1" s="1"/>
  <c r="CL361" i="1"/>
  <c r="CK361" i="1" s="1"/>
  <c r="CL359" i="1"/>
  <c r="CK359" i="1" s="1"/>
  <c r="CL358" i="1"/>
  <c r="CL348" i="1"/>
  <c r="CK348" i="1" s="1"/>
  <c r="CL346" i="1"/>
  <c r="CK346" i="1" s="1"/>
  <c r="CL344" i="1"/>
  <c r="CL337" i="1"/>
  <c r="CK337" i="1" s="1"/>
  <c r="CO335" i="1"/>
  <c r="CO720" i="1" s="1"/>
  <c r="CN335" i="1"/>
  <c r="CN720" i="1" s="1"/>
  <c r="CM335" i="1"/>
  <c r="CL335" i="1"/>
  <c r="CL720" i="1" s="1"/>
  <c r="CO334" i="1"/>
  <c r="CO333" i="1" s="1"/>
  <c r="CN334" i="1"/>
  <c r="CN333" i="1" s="1"/>
  <c r="CO332" i="1"/>
  <c r="CO721" i="1" s="1"/>
  <c r="CN332" i="1"/>
  <c r="CN721" i="1" s="1"/>
  <c r="CO330" i="1"/>
  <c r="CN330" i="1"/>
  <c r="CM330" i="1"/>
  <c r="CL328" i="1"/>
  <c r="CK328" i="1" s="1"/>
  <c r="CO325" i="1"/>
  <c r="CN325" i="1"/>
  <c r="CL325" i="1"/>
  <c r="CL314" i="1"/>
  <c r="CK314" i="1" s="1"/>
  <c r="CK52" i="1" s="1"/>
  <c r="CL283" i="1"/>
  <c r="CL281" i="1" s="1"/>
  <c r="CO281" i="1"/>
  <c r="CN281" i="1"/>
  <c r="CN230" i="1"/>
  <c r="CN229" i="1" s="1"/>
  <c r="CN227" i="1" s="1"/>
  <c r="CN45" i="1" s="1"/>
  <c r="CO229" i="1"/>
  <c r="CO227" i="1" s="1"/>
  <c r="CL229" i="1"/>
  <c r="CL227" i="1" s="1"/>
  <c r="CO228" i="1"/>
  <c r="CO172" i="1" s="1"/>
  <c r="CN228" i="1"/>
  <c r="CL228" i="1"/>
  <c r="CM226" i="1"/>
  <c r="CM223" i="1" s="1"/>
  <c r="CM225" i="1"/>
  <c r="CM222" i="1" s="1"/>
  <c r="CL225" i="1"/>
  <c r="CL217" i="1"/>
  <c r="CK213" i="1"/>
  <c r="CO211" i="1"/>
  <c r="CN211" i="1"/>
  <c r="CL211" i="1"/>
  <c r="CL207" i="1" s="1"/>
  <c r="CO210" i="1"/>
  <c r="CN210" i="1"/>
  <c r="CN206" i="1" s="1"/>
  <c r="CM206" i="1"/>
  <c r="CL210" i="1"/>
  <c r="CL206" i="1" s="1"/>
  <c r="CO209" i="1"/>
  <c r="CN209" i="1"/>
  <c r="CN207" i="1"/>
  <c r="CM207" i="1"/>
  <c r="CM203" i="1"/>
  <c r="CK203" i="1" s="1"/>
  <c r="CO202" i="1"/>
  <c r="CN201" i="1"/>
  <c r="CN200" i="1" s="1"/>
  <c r="CM201" i="1"/>
  <c r="CM200" i="1" s="1"/>
  <c r="CL201" i="1"/>
  <c r="CL200" i="1" s="1"/>
  <c r="CL197" i="1"/>
  <c r="CK197" i="1" s="1"/>
  <c r="CL194" i="1"/>
  <c r="CK194" i="1" s="1"/>
  <c r="CL189" i="1"/>
  <c r="CL188" i="1" s="1"/>
  <c r="CK188" i="1" s="1"/>
  <c r="CL185" i="1"/>
  <c r="CK185" i="1" s="1"/>
  <c r="CL180" i="1"/>
  <c r="CK180" i="1" s="1"/>
  <c r="CL177" i="1"/>
  <c r="CK177" i="1" s="1"/>
  <c r="CL174" i="1"/>
  <c r="CK174" i="1" s="1"/>
  <c r="CN173" i="1"/>
  <c r="CM173" i="1"/>
  <c r="CL173" i="1"/>
  <c r="CN172" i="1"/>
  <c r="CM172" i="1"/>
  <c r="CL172" i="1"/>
  <c r="CL168" i="1"/>
  <c r="CK168" i="1" s="1"/>
  <c r="CL162" i="1"/>
  <c r="CL159" i="1"/>
  <c r="CL156" i="1"/>
  <c r="CK156" i="1" s="1"/>
  <c r="CL142" i="1"/>
  <c r="CK142" i="1" s="1"/>
  <c r="CL136" i="1"/>
  <c r="CK136" i="1" s="1"/>
  <c r="CL134" i="1"/>
  <c r="CK134" i="1" s="1"/>
  <c r="CL131" i="1"/>
  <c r="CK131" i="1" s="1"/>
  <c r="CL128" i="1"/>
  <c r="CK128" i="1" s="1"/>
  <c r="CO127" i="1"/>
  <c r="CO117" i="1" s="1"/>
  <c r="CO67" i="1" s="1"/>
  <c r="CN127" i="1"/>
  <c r="CN117" i="1" s="1"/>
  <c r="CM127" i="1"/>
  <c r="CL127" i="1"/>
  <c r="CO126" i="1"/>
  <c r="CO116" i="1" s="1"/>
  <c r="CN126" i="1"/>
  <c r="CN116" i="1" s="1"/>
  <c r="CM126" i="1"/>
  <c r="CL126" i="1"/>
  <c r="CO310" i="1"/>
  <c r="CO61" i="1"/>
  <c r="CO35" i="1" s="1"/>
  <c r="CN61" i="1"/>
  <c r="CL60" i="1"/>
  <c r="CO52" i="1"/>
  <c r="CN52" i="1"/>
  <c r="CO51" i="1"/>
  <c r="CN51" i="1"/>
  <c r="CL51" i="1"/>
  <c r="CO46" i="1"/>
  <c r="CN46" i="1"/>
  <c r="CM39" i="1"/>
  <c r="CO37" i="1"/>
  <c r="CM37" i="1"/>
  <c r="CN35" i="1"/>
  <c r="CO26" i="1"/>
  <c r="CN26" i="1"/>
  <c r="CM26" i="1"/>
  <c r="CN24" i="1"/>
  <c r="BO985" i="1"/>
  <c r="BP982" i="1"/>
  <c r="BO982" i="1" s="1"/>
  <c r="BR979" i="1"/>
  <c r="BQ979" i="1"/>
  <c r="BQ37" i="1" s="1"/>
  <c r="BP979" i="1"/>
  <c r="BP37" i="1" s="1"/>
  <c r="BQ960" i="1"/>
  <c r="BQ959" i="1"/>
  <c r="BR942" i="1"/>
  <c r="BO942" i="1"/>
  <c r="BO941" i="1"/>
  <c r="BP940" i="1"/>
  <c r="BO940" i="1" s="1"/>
  <c r="BO939" i="1"/>
  <c r="BO938" i="1"/>
  <c r="BP937" i="1"/>
  <c r="BO937" i="1" s="1"/>
  <c r="BO936" i="1"/>
  <c r="BO935" i="1"/>
  <c r="BP934" i="1"/>
  <c r="BO934" i="1" s="1"/>
  <c r="BP933" i="1"/>
  <c r="BP932" i="1"/>
  <c r="BP959" i="1" s="1"/>
  <c r="BS942" i="1"/>
  <c r="BQ924" i="1"/>
  <c r="BQ923" i="1"/>
  <c r="BP923" i="1"/>
  <c r="BS935" i="1"/>
  <c r="BQ922" i="1"/>
  <c r="BP915" i="1"/>
  <c r="BO915" i="1" s="1"/>
  <c r="BP914" i="1"/>
  <c r="BO914" i="1" s="1"/>
  <c r="BP913" i="1"/>
  <c r="BO913" i="1" s="1"/>
  <c r="BP912" i="1"/>
  <c r="BP909" i="1" s="1"/>
  <c r="BO909" i="1" s="1"/>
  <c r="BO911" i="1"/>
  <c r="BO906" i="1"/>
  <c r="BO905" i="1"/>
  <c r="BO903" i="1"/>
  <c r="BO902" i="1"/>
  <c r="BP864" i="1"/>
  <c r="BP924" i="1" s="1"/>
  <c r="BO863" i="1"/>
  <c r="BO862" i="1"/>
  <c r="BS861" i="1"/>
  <c r="BR861" i="1"/>
  <c r="BP861" i="1"/>
  <c r="BR858" i="1"/>
  <c r="BP858" i="1"/>
  <c r="BS857" i="1"/>
  <c r="BR857" i="1"/>
  <c r="BP857" i="1"/>
  <c r="BS855" i="1"/>
  <c r="BR855" i="1"/>
  <c r="BR850" i="1" s="1"/>
  <c r="BR922" i="1" s="1"/>
  <c r="BP855" i="1"/>
  <c r="BP851" i="1" s="1"/>
  <c r="BO851" i="1" s="1"/>
  <c r="BR849" i="1"/>
  <c r="BP849" i="1"/>
  <c r="BO846" i="1"/>
  <c r="BO845" i="1"/>
  <c r="BO844" i="1"/>
  <c r="BO843" i="1"/>
  <c r="BO841" i="1"/>
  <c r="BO840" i="1"/>
  <c r="BS839" i="1"/>
  <c r="BP839" i="1"/>
  <c r="BO838" i="1"/>
  <c r="BO837" i="1"/>
  <c r="BS836" i="1"/>
  <c r="BO836" i="1" s="1"/>
  <c r="BO835" i="1"/>
  <c r="BO834" i="1"/>
  <c r="BS833" i="1"/>
  <c r="BO833" i="1" s="1"/>
  <c r="BS832" i="1"/>
  <c r="BO832" i="1" s="1"/>
  <c r="BS831" i="1"/>
  <c r="BO831" i="1" s="1"/>
  <c r="BO829" i="1"/>
  <c r="BO828" i="1"/>
  <c r="BS827" i="1"/>
  <c r="BP827" i="1"/>
  <c r="BP826" i="1"/>
  <c r="BP825" i="1"/>
  <c r="BO824" i="1"/>
  <c r="BO823" i="1"/>
  <c r="BR817" i="1"/>
  <c r="BQ817" i="1"/>
  <c r="BQ60" i="1" s="1"/>
  <c r="BP817" i="1"/>
  <c r="BP60" i="1" s="1"/>
  <c r="BR810" i="1"/>
  <c r="BP810" i="1"/>
  <c r="BS809" i="1"/>
  <c r="BO807" i="1"/>
  <c r="BS806" i="1"/>
  <c r="BR806" i="1"/>
  <c r="BQ806" i="1"/>
  <c r="BP806" i="1"/>
  <c r="BS805" i="1"/>
  <c r="BS817" i="1" s="1"/>
  <c r="BS60" i="1" s="1"/>
  <c r="BR804" i="1"/>
  <c r="BQ804" i="1"/>
  <c r="BP804" i="1"/>
  <c r="BP803" i="1"/>
  <c r="BO803" i="1" s="1"/>
  <c r="BO801" i="1"/>
  <c r="BS800" i="1"/>
  <c r="BR800" i="1"/>
  <c r="BQ800" i="1"/>
  <c r="BP800" i="1"/>
  <c r="BO798" i="1"/>
  <c r="BO797" i="1"/>
  <c r="BR809" i="1"/>
  <c r="BS795" i="1"/>
  <c r="BP791" i="1"/>
  <c r="BR784" i="1"/>
  <c r="BO784" i="1" s="1"/>
  <c r="BO781" i="1"/>
  <c r="BO780" i="1"/>
  <c r="BO779" i="1"/>
  <c r="BO778" i="1"/>
  <c r="BO777" i="1"/>
  <c r="BO776" i="1"/>
  <c r="BR775" i="1"/>
  <c r="BO775" i="1" s="1"/>
  <c r="BO774" i="1"/>
  <c r="BO766" i="1"/>
  <c r="BO765" i="1"/>
  <c r="BO764" i="1"/>
  <c r="BO763" i="1"/>
  <c r="BO762" i="1"/>
  <c r="BO761" i="1"/>
  <c r="BO756" i="1"/>
  <c r="BO755" i="1"/>
  <c r="BP754" i="1"/>
  <c r="BO754" i="1" s="1"/>
  <c r="BP751" i="1"/>
  <c r="BO751" i="1" s="1"/>
  <c r="BS748" i="1"/>
  <c r="BR748" i="1"/>
  <c r="BQ748" i="1"/>
  <c r="BO747" i="1"/>
  <c r="BO746" i="1"/>
  <c r="BQ745" i="1"/>
  <c r="BO744" i="1"/>
  <c r="BP743" i="1"/>
  <c r="BO743" i="1" s="1"/>
  <c r="BO742" i="1"/>
  <c r="BO741" i="1"/>
  <c r="BQ740" i="1"/>
  <c r="BO740" i="1" s="1"/>
  <c r="BP740" i="1"/>
  <c r="BO739" i="1"/>
  <c r="BO738" i="1"/>
  <c r="BP737" i="1"/>
  <c r="BO737" i="1" s="1"/>
  <c r="BO736" i="1"/>
  <c r="BO735" i="1"/>
  <c r="BQ734" i="1"/>
  <c r="BO734" i="1" s="1"/>
  <c r="BP734" i="1"/>
  <c r="BO733" i="1"/>
  <c r="BO732" i="1"/>
  <c r="BQ731" i="1"/>
  <c r="BP731" i="1"/>
  <c r="BS730" i="1"/>
  <c r="BR730" i="1"/>
  <c r="BP730" i="1"/>
  <c r="BS729" i="1"/>
  <c r="BR729" i="1"/>
  <c r="BP729" i="1"/>
  <c r="BR723" i="1"/>
  <c r="BR818" i="1" s="1"/>
  <c r="BR972" i="1" s="1"/>
  <c r="BQ723" i="1"/>
  <c r="BQ818" i="1" s="1"/>
  <c r="BQ62" i="1" s="1"/>
  <c r="BP723" i="1"/>
  <c r="BP818" i="1" s="1"/>
  <c r="BS791" i="1"/>
  <c r="BR722" i="1"/>
  <c r="BR791" i="1" s="1"/>
  <c r="BQ722" i="1"/>
  <c r="BQ816" i="1" s="1"/>
  <c r="BQ61" i="1" s="1"/>
  <c r="BP722" i="1"/>
  <c r="BP816" i="1" s="1"/>
  <c r="BP61" i="1" s="1"/>
  <c r="BP35" i="1" s="1"/>
  <c r="BO711" i="1"/>
  <c r="BO710" i="1"/>
  <c r="BP709" i="1"/>
  <c r="BO709" i="1" s="1"/>
  <c r="BP708" i="1"/>
  <c r="BP707" i="1"/>
  <c r="BO707" i="1" s="1"/>
  <c r="BO698" i="1"/>
  <c r="BO697" i="1"/>
  <c r="BP696" i="1"/>
  <c r="BP695" i="1" s="1"/>
  <c r="BO695" i="1" s="1"/>
  <c r="BO693" i="1"/>
  <c r="BO692" i="1"/>
  <c r="BO691" i="1"/>
  <c r="BP689" i="1"/>
  <c r="BO689" i="1" s="1"/>
  <c r="BO684" i="1"/>
  <c r="BN684" i="1" s="1"/>
  <c r="BR683" i="1"/>
  <c r="BP683" i="1"/>
  <c r="BO683" i="1" s="1"/>
  <c r="BO681" i="1"/>
  <c r="BO680" i="1"/>
  <c r="BP679" i="1"/>
  <c r="BO679" i="1" s="1"/>
  <c r="BO678" i="1"/>
  <c r="BP677" i="1"/>
  <c r="BO677" i="1" s="1"/>
  <c r="BO676" i="1"/>
  <c r="BO675" i="1"/>
  <c r="BP674" i="1"/>
  <c r="BO674" i="1" s="1"/>
  <c r="BO673" i="1"/>
  <c r="BN673" i="1" s="1"/>
  <c r="BP672" i="1"/>
  <c r="BO672" i="1" s="1"/>
  <c r="BO671" i="1"/>
  <c r="BN671" i="1" s="1"/>
  <c r="BP670" i="1"/>
  <c r="BO670" i="1" s="1"/>
  <c r="BQ669" i="1"/>
  <c r="BP669" i="1"/>
  <c r="BS658" i="1"/>
  <c r="BR658" i="1"/>
  <c r="BS651" i="1"/>
  <c r="BR649" i="1"/>
  <c r="BP649" i="1"/>
  <c r="BS648" i="1"/>
  <c r="BR648" i="1"/>
  <c r="BP648" i="1"/>
  <c r="BR647" i="1"/>
  <c r="BR646" i="1"/>
  <c r="BP645" i="1"/>
  <c r="BO645" i="1" s="1"/>
  <c r="BP643" i="1"/>
  <c r="BO643" i="1" s="1"/>
  <c r="BO640" i="1"/>
  <c r="BO639" i="1"/>
  <c r="BO638" i="1"/>
  <c r="BP637" i="1"/>
  <c r="BO637" i="1" s="1"/>
  <c r="BO626" i="1"/>
  <c r="BO610" i="1" s="1"/>
  <c r="BO622" i="1"/>
  <c r="BP621" i="1"/>
  <c r="BO621" i="1" s="1"/>
  <c r="BO620" i="1"/>
  <c r="BO619" i="1"/>
  <c r="BP618" i="1"/>
  <c r="BO618" i="1" s="1"/>
  <c r="BO617" i="1"/>
  <c r="BO616" i="1"/>
  <c r="BO615" i="1"/>
  <c r="BP614" i="1"/>
  <c r="BO614" i="1" s="1"/>
  <c r="BS613" i="1"/>
  <c r="BO612" i="1"/>
  <c r="BO611" i="1"/>
  <c r="BS610" i="1"/>
  <c r="BS609" i="1"/>
  <c r="BO609" i="1" s="1"/>
  <c r="BO608" i="1"/>
  <c r="BS607" i="1"/>
  <c r="BO607" i="1" s="1"/>
  <c r="BO606" i="1"/>
  <c r="BS605" i="1"/>
  <c r="BO605" i="1" s="1"/>
  <c r="BS604" i="1"/>
  <c r="BO604" i="1" s="1"/>
  <c r="BS603" i="1"/>
  <c r="BO603" i="1" s="1"/>
  <c r="BO601" i="1"/>
  <c r="BO600" i="1"/>
  <c r="BO595" i="1"/>
  <c r="BS594" i="1"/>
  <c r="BO594" i="1" s="1"/>
  <c r="BS593" i="1"/>
  <c r="BO593" i="1" s="1"/>
  <c r="BO592" i="1"/>
  <c r="BO591" i="1"/>
  <c r="BO587" i="1" s="1"/>
  <c r="BS589" i="1"/>
  <c r="BO589" i="1" s="1"/>
  <c r="BS588" i="1"/>
  <c r="BO588" i="1" s="1"/>
  <c r="BO584" i="1"/>
  <c r="BS583" i="1"/>
  <c r="BO583" i="1" s="1"/>
  <c r="BO582" i="1"/>
  <c r="BS581" i="1"/>
  <c r="BO581" i="1" s="1"/>
  <c r="BO580" i="1"/>
  <c r="BO579" i="1"/>
  <c r="BO578" i="1"/>
  <c r="BO577" i="1"/>
  <c r="BO576" i="1"/>
  <c r="BS575" i="1"/>
  <c r="BO575" i="1" s="1"/>
  <c r="BO574" i="1"/>
  <c r="BO572" i="1"/>
  <c r="BO571" i="1"/>
  <c r="BS570" i="1"/>
  <c r="BO570" i="1" s="1"/>
  <c r="BP568" i="1"/>
  <c r="BP563" i="1"/>
  <c r="BS554" i="1"/>
  <c r="BO554" i="1" s="1"/>
  <c r="BO549" i="1"/>
  <c r="BO548" i="1"/>
  <c r="BP547" i="1"/>
  <c r="BO547" i="1" s="1"/>
  <c r="BO546" i="1"/>
  <c r="BO545" i="1"/>
  <c r="BP544" i="1"/>
  <c r="BO544" i="1" s="1"/>
  <c r="BO540" i="1"/>
  <c r="BN540" i="1" s="1"/>
  <c r="BQ539" i="1"/>
  <c r="BQ534" i="1" s="1"/>
  <c r="BP539" i="1"/>
  <c r="BO538" i="1"/>
  <c r="BO537" i="1"/>
  <c r="BP535" i="1"/>
  <c r="BO533" i="1"/>
  <c r="BO532" i="1"/>
  <c r="BP528" i="1"/>
  <c r="BO527" i="1"/>
  <c r="BQ526" i="1"/>
  <c r="BO526" i="1" s="1"/>
  <c r="BQ525" i="1"/>
  <c r="BP524" i="1"/>
  <c r="BS519" i="1"/>
  <c r="BO491" i="1"/>
  <c r="BQ489" i="1"/>
  <c r="BP489" i="1"/>
  <c r="BQ488" i="1"/>
  <c r="BP488" i="1"/>
  <c r="BO487" i="1"/>
  <c r="BQ486" i="1"/>
  <c r="BP486" i="1"/>
  <c r="BQ485" i="1"/>
  <c r="BP485" i="1"/>
  <c r="BO484" i="1"/>
  <c r="BQ483" i="1"/>
  <c r="BP483" i="1"/>
  <c r="BP482" i="1" s="1"/>
  <c r="BO479" i="1"/>
  <c r="BP478" i="1"/>
  <c r="BO478" i="1" s="1"/>
  <c r="BO475" i="1"/>
  <c r="BO474" i="1"/>
  <c r="BO473" i="1"/>
  <c r="BO472" i="1"/>
  <c r="BP471" i="1"/>
  <c r="BO471" i="1" s="1"/>
  <c r="BO468" i="1"/>
  <c r="BP467" i="1"/>
  <c r="BO467" i="1" s="1"/>
  <c r="BP465" i="1"/>
  <c r="BO465" i="1" s="1"/>
  <c r="BO463" i="1"/>
  <c r="BO462" i="1"/>
  <c r="BO459" i="1"/>
  <c r="BO458" i="1"/>
  <c r="BP457" i="1"/>
  <c r="BO457" i="1" s="1"/>
  <c r="BO453" i="1"/>
  <c r="BP452" i="1"/>
  <c r="BP451" i="1"/>
  <c r="BO449" i="1"/>
  <c r="BP447" i="1"/>
  <c r="BO447" i="1" s="1"/>
  <c r="BO445" i="1"/>
  <c r="BQ444" i="1"/>
  <c r="BP444" i="1"/>
  <c r="BQ443" i="1"/>
  <c r="BP443" i="1"/>
  <c r="BQ442" i="1"/>
  <c r="BP441" i="1"/>
  <c r="BO439" i="1"/>
  <c r="BQ438" i="1"/>
  <c r="BQ437" i="1" s="1"/>
  <c r="BP438" i="1"/>
  <c r="BP435" i="1"/>
  <c r="BO435" i="1" s="1"/>
  <c r="BO434" i="1"/>
  <c r="BO431" i="1"/>
  <c r="BQ430" i="1"/>
  <c r="BQ429" i="1" s="1"/>
  <c r="BP430" i="1"/>
  <c r="BP429" i="1" s="1"/>
  <c r="BO428" i="1"/>
  <c r="BQ427" i="1"/>
  <c r="BP427" i="1"/>
  <c r="BQ426" i="1"/>
  <c r="BP426" i="1"/>
  <c r="BO425" i="1"/>
  <c r="BQ424" i="1"/>
  <c r="BP424" i="1"/>
  <c r="BQ423" i="1"/>
  <c r="BP423" i="1"/>
  <c r="BO422" i="1"/>
  <c r="BQ421" i="1"/>
  <c r="BP421" i="1"/>
  <c r="BQ420" i="1"/>
  <c r="BP420" i="1"/>
  <c r="BO418" i="1"/>
  <c r="BP417" i="1"/>
  <c r="BP416" i="1"/>
  <c r="BO413" i="1"/>
  <c r="BP412" i="1"/>
  <c r="BO412" i="1" s="1"/>
  <c r="BP410" i="1"/>
  <c r="BO410" i="1" s="1"/>
  <c r="BO399" i="1"/>
  <c r="BP398" i="1"/>
  <c r="BO398" i="1" s="1"/>
  <c r="BP397" i="1"/>
  <c r="BO397" i="1" s="1"/>
  <c r="BO391" i="1"/>
  <c r="BO388" i="1"/>
  <c r="BP387" i="1"/>
  <c r="BO387" i="1" s="1"/>
  <c r="BP386" i="1"/>
  <c r="BO386" i="1" s="1"/>
  <c r="BO384" i="1"/>
  <c r="BP383" i="1"/>
  <c r="BO383" i="1" s="1"/>
  <c r="BO374" i="1"/>
  <c r="BP373" i="1"/>
  <c r="BO373" i="1" s="1"/>
  <c r="BP372" i="1"/>
  <c r="BP371" i="1"/>
  <c r="BP370" i="1"/>
  <c r="BP369" i="1"/>
  <c r="BP368" i="1"/>
  <c r="BP367" i="1"/>
  <c r="BP366" i="1"/>
  <c r="BP365" i="1"/>
  <c r="BP362" i="1" s="1"/>
  <c r="BO362" i="1" s="1"/>
  <c r="BO364" i="1"/>
  <c r="BO363" i="1"/>
  <c r="BP361" i="1"/>
  <c r="BO361" i="1" s="1"/>
  <c r="BO360" i="1"/>
  <c r="BO354" i="1"/>
  <c r="BO351" i="1"/>
  <c r="BO350" i="1"/>
  <c r="BP348" i="1"/>
  <c r="BO348" i="1" s="1"/>
  <c r="BO347" i="1"/>
  <c r="BP346" i="1"/>
  <c r="BO346" i="1" s="1"/>
  <c r="BP344" i="1"/>
  <c r="BO344" i="1" s="1"/>
  <c r="BO339" i="1"/>
  <c r="BO338" i="1"/>
  <c r="BP337" i="1"/>
  <c r="BO337" i="1" s="1"/>
  <c r="BS335" i="1"/>
  <c r="BS720" i="1" s="1"/>
  <c r="BR335" i="1"/>
  <c r="BQ335" i="1"/>
  <c r="BP335" i="1"/>
  <c r="BP720" i="1" s="1"/>
  <c r="BS334" i="1"/>
  <c r="BS333" i="1" s="1"/>
  <c r="BR334" i="1"/>
  <c r="BR333" i="1" s="1"/>
  <c r="BR326" i="1" s="1"/>
  <c r="BS332" i="1"/>
  <c r="BR332" i="1"/>
  <c r="BS330" i="1"/>
  <c r="BR330" i="1"/>
  <c r="BQ330" i="1"/>
  <c r="BS325" i="1"/>
  <c r="BR325" i="1"/>
  <c r="BP325" i="1"/>
  <c r="BP314" i="1"/>
  <c r="BO314" i="1" s="1"/>
  <c r="BO52" i="1" s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P283" i="1"/>
  <c r="BP280" i="1" s="1"/>
  <c r="BS281" i="1"/>
  <c r="BR281" i="1"/>
  <c r="BO231" i="1"/>
  <c r="BO230" i="1" s="1"/>
  <c r="BR230" i="1"/>
  <c r="BR229" i="1" s="1"/>
  <c r="BR227" i="1" s="1"/>
  <c r="BR45" i="1" s="1"/>
  <c r="BS229" i="1"/>
  <c r="BS227" i="1" s="1"/>
  <c r="BS45" i="1" s="1"/>
  <c r="BP229" i="1"/>
  <c r="BP227" i="1" s="1"/>
  <c r="BP45" i="1" s="1"/>
  <c r="BS228" i="1"/>
  <c r="BS172" i="1" s="1"/>
  <c r="BR228" i="1"/>
  <c r="BP228" i="1"/>
  <c r="BP225" i="1"/>
  <c r="BP222" i="1" s="1"/>
  <c r="BO220" i="1"/>
  <c r="BO219" i="1"/>
  <c r="BO218" i="1"/>
  <c r="BO217" i="1"/>
  <c r="BP217" i="1"/>
  <c r="BO215" i="1"/>
  <c r="BO214" i="1"/>
  <c r="BS213" i="1"/>
  <c r="BS209" i="1" s="1"/>
  <c r="BR213" i="1"/>
  <c r="BR209" i="1" s="1"/>
  <c r="BQ213" i="1"/>
  <c r="BP213" i="1"/>
  <c r="BO213" i="1" s="1"/>
  <c r="BS211" i="1"/>
  <c r="BR211" i="1"/>
  <c r="BR207" i="1" s="1"/>
  <c r="BQ207" i="1"/>
  <c r="BS210" i="1"/>
  <c r="BR210" i="1"/>
  <c r="BR206" i="1" s="1"/>
  <c r="BQ203" i="1"/>
  <c r="BO203" i="1" s="1"/>
  <c r="BS202" i="1"/>
  <c r="BR201" i="1"/>
  <c r="BR200" i="1" s="1"/>
  <c r="BQ201" i="1"/>
  <c r="BQ200" i="1" s="1"/>
  <c r="BO199" i="1"/>
  <c r="BO198" i="1"/>
  <c r="BP197" i="1"/>
  <c r="BO197" i="1" s="1"/>
  <c r="BO196" i="1"/>
  <c r="BO195" i="1"/>
  <c r="BP194" i="1"/>
  <c r="BO194" i="1" s="1"/>
  <c r="BP193" i="1"/>
  <c r="BO191" i="1"/>
  <c r="BO190" i="1"/>
  <c r="BP189" i="1"/>
  <c r="BO189" i="1" s="1"/>
  <c r="BP186" i="1"/>
  <c r="BO186" i="1" s="1"/>
  <c r="BO182" i="1"/>
  <c r="BO181" i="1"/>
  <c r="BS180" i="1"/>
  <c r="BR180" i="1"/>
  <c r="BQ180" i="1"/>
  <c r="BP180" i="1"/>
  <c r="BO179" i="1"/>
  <c r="BO178" i="1"/>
  <c r="BP177" i="1"/>
  <c r="BO177" i="1" s="1"/>
  <c r="BO176" i="1"/>
  <c r="BO175" i="1"/>
  <c r="BP174" i="1"/>
  <c r="BO174" i="1" s="1"/>
  <c r="BR173" i="1"/>
  <c r="BQ173" i="1"/>
  <c r="BP173" i="1"/>
  <c r="BR172" i="1"/>
  <c r="BQ172" i="1"/>
  <c r="BP172" i="1"/>
  <c r="BO170" i="1"/>
  <c r="BO169" i="1"/>
  <c r="BQ168" i="1"/>
  <c r="BP168" i="1"/>
  <c r="BO167" i="1"/>
  <c r="BO166" i="1"/>
  <c r="BS165" i="1"/>
  <c r="BR165" i="1"/>
  <c r="BQ165" i="1"/>
  <c r="BP165" i="1"/>
  <c r="BO164" i="1"/>
  <c r="BO163" i="1"/>
  <c r="BS162" i="1"/>
  <c r="BR162" i="1"/>
  <c r="BQ162" i="1"/>
  <c r="BP162" i="1"/>
  <c r="BO161" i="1"/>
  <c r="BO160" i="1"/>
  <c r="BS159" i="1"/>
  <c r="BR159" i="1"/>
  <c r="BQ159" i="1"/>
  <c r="BP159" i="1"/>
  <c r="BO158" i="1"/>
  <c r="BQ156" i="1"/>
  <c r="BS156" i="1"/>
  <c r="BR156" i="1"/>
  <c r="BP156" i="1"/>
  <c r="BO155" i="1"/>
  <c r="BO154" i="1"/>
  <c r="BO144" i="1"/>
  <c r="BO143" i="1"/>
  <c r="BP142" i="1"/>
  <c r="BO142" i="1" s="1"/>
  <c r="BP136" i="1"/>
  <c r="BO136" i="1" s="1"/>
  <c r="BP134" i="1"/>
  <c r="BO134" i="1" s="1"/>
  <c r="BO133" i="1"/>
  <c r="BO132" i="1"/>
  <c r="BP131" i="1"/>
  <c r="BO131" i="1" s="1"/>
  <c r="BO129" i="1"/>
  <c r="BP128" i="1"/>
  <c r="BO128" i="1" s="1"/>
  <c r="BS127" i="1"/>
  <c r="BS117" i="1" s="1"/>
  <c r="BS67" i="1" s="1"/>
  <c r="BS310" i="1" s="1"/>
  <c r="BR127" i="1"/>
  <c r="BP127" i="1"/>
  <c r="BS126" i="1"/>
  <c r="BS116" i="1" s="1"/>
  <c r="BR126" i="1"/>
  <c r="BR116" i="1" s="1"/>
  <c r="BQ126" i="1"/>
  <c r="BP126" i="1"/>
  <c r="BP124" i="1" s="1"/>
  <c r="BP323" i="1" s="1"/>
  <c r="BO103" i="1"/>
  <c r="BO102" i="1"/>
  <c r="BO101" i="1"/>
  <c r="BO100" i="1"/>
  <c r="BO96" i="1"/>
  <c r="BS94" i="1"/>
  <c r="BO93" i="1"/>
  <c r="BO90" i="1"/>
  <c r="BO89" i="1"/>
  <c r="BO88" i="1"/>
  <c r="BO87" i="1"/>
  <c r="BO86" i="1"/>
  <c r="BO85" i="1"/>
  <c r="BO84" i="1"/>
  <c r="BO83" i="1"/>
  <c r="BO82" i="1"/>
  <c r="BO80" i="1"/>
  <c r="BO78" i="1"/>
  <c r="BO77" i="1"/>
  <c r="BO72" i="1"/>
  <c r="BO71" i="1"/>
  <c r="BS61" i="1"/>
  <c r="BS35" i="1" s="1"/>
  <c r="BR61" i="1"/>
  <c r="BR35" i="1" s="1"/>
  <c r="BR60" i="1"/>
  <c r="BS52" i="1"/>
  <c r="BR52" i="1"/>
  <c r="BP52" i="1"/>
  <c r="BS51" i="1"/>
  <c r="BR51" i="1"/>
  <c r="BP51" i="1"/>
  <c r="BO51" i="1"/>
  <c r="BS46" i="1"/>
  <c r="BR46" i="1"/>
  <c r="BO38" i="1"/>
  <c r="BS37" i="1"/>
  <c r="BR37" i="1"/>
  <c r="BS26" i="1"/>
  <c r="BR26" i="1"/>
  <c r="BQ26" i="1"/>
  <c r="AW982" i="1"/>
  <c r="AY979" i="1"/>
  <c r="AX979" i="1"/>
  <c r="AW979" i="1"/>
  <c r="AX960" i="1"/>
  <c r="AX959" i="1"/>
  <c r="AZ954" i="1"/>
  <c r="AV954" i="1" s="1"/>
  <c r="AZ952" i="1"/>
  <c r="AV952" i="1" s="1"/>
  <c r="AZ947" i="1"/>
  <c r="AV947" i="1" s="1"/>
  <c r="AZ940" i="1"/>
  <c r="AW940" i="1"/>
  <c r="AV940" i="1" s="1"/>
  <c r="AZ937" i="1"/>
  <c r="AW937" i="1"/>
  <c r="AV937" i="1" s="1"/>
  <c r="AZ934" i="1"/>
  <c r="AW934" i="1"/>
  <c r="AV934" i="1" s="1"/>
  <c r="AZ933" i="1"/>
  <c r="AZ960" i="1" s="1"/>
  <c r="AW933" i="1"/>
  <c r="AW960" i="1" s="1"/>
  <c r="AZ932" i="1"/>
  <c r="AW932" i="1"/>
  <c r="AW959" i="1" s="1"/>
  <c r="AX924" i="1"/>
  <c r="AW915" i="1"/>
  <c r="AW914" i="1"/>
  <c r="AW913" i="1"/>
  <c r="AW912" i="1"/>
  <c r="AZ899" i="1"/>
  <c r="AV899" i="1" s="1"/>
  <c r="AZ896" i="1"/>
  <c r="AV896" i="1" s="1"/>
  <c r="AZ893" i="1"/>
  <c r="AV893" i="1" s="1"/>
  <c r="AZ881" i="1"/>
  <c r="AV881" i="1" s="1"/>
  <c r="AW881" i="1"/>
  <c r="AW879" i="1"/>
  <c r="AW858" i="1" s="1"/>
  <c r="AZ866" i="1"/>
  <c r="AW866" i="1"/>
  <c r="AZ865" i="1"/>
  <c r="AW865" i="1"/>
  <c r="AW849" i="1" s="1"/>
  <c r="AW923" i="1" s="1"/>
  <c r="BT923" i="1" s="1"/>
  <c r="BT31" i="1" s="1"/>
  <c r="BT29" i="1" s="1"/>
  <c r="AY864" i="1"/>
  <c r="AW864" i="1"/>
  <c r="AW924" i="1" s="1"/>
  <c r="AZ861" i="1"/>
  <c r="AY861" i="1"/>
  <c r="AW861" i="1"/>
  <c r="AY858" i="1"/>
  <c r="AY857" i="1"/>
  <c r="AX857" i="1"/>
  <c r="AW857" i="1"/>
  <c r="AZ855" i="1"/>
  <c r="AY855" i="1"/>
  <c r="AX855" i="1"/>
  <c r="AX851" i="1" s="1"/>
  <c r="AW855" i="1"/>
  <c r="AY850" i="1"/>
  <c r="AY922" i="1" s="1"/>
  <c r="AY849" i="1"/>
  <c r="AY923" i="1" s="1"/>
  <c r="AX923" i="1"/>
  <c r="AZ839" i="1"/>
  <c r="AW839" i="1"/>
  <c r="AZ836" i="1"/>
  <c r="AV836" i="1" s="1"/>
  <c r="AU836" i="1" s="1"/>
  <c r="AZ833" i="1"/>
  <c r="AV833" i="1" s="1"/>
  <c r="AU833" i="1" s="1"/>
  <c r="AZ832" i="1"/>
  <c r="AV832" i="1" s="1"/>
  <c r="AZ831" i="1"/>
  <c r="AV831" i="1" s="1"/>
  <c r="AZ827" i="1"/>
  <c r="AW827" i="1"/>
  <c r="AV827" i="1" s="1"/>
  <c r="AU827" i="1" s="1"/>
  <c r="AW826" i="1"/>
  <c r="AW825" i="1"/>
  <c r="AZ60" i="1"/>
  <c r="AY60" i="1"/>
  <c r="AX60" i="1"/>
  <c r="AZ810" i="1"/>
  <c r="AY810" i="1"/>
  <c r="AX810" i="1"/>
  <c r="AZ809" i="1"/>
  <c r="AY809" i="1"/>
  <c r="AY808" i="1"/>
  <c r="AY24" i="1" s="1"/>
  <c r="AZ806" i="1"/>
  <c r="AZ808" i="1" s="1"/>
  <c r="AZ24" i="1" s="1"/>
  <c r="AY806" i="1"/>
  <c r="AX806" i="1"/>
  <c r="AW806" i="1"/>
  <c r="AZ804" i="1"/>
  <c r="AY804" i="1"/>
  <c r="AY39" i="1" s="1"/>
  <c r="AX804" i="1"/>
  <c r="AW804" i="1"/>
  <c r="AW39" i="1" s="1"/>
  <c r="AZ800" i="1"/>
  <c r="AY800" i="1"/>
  <c r="AX800" i="1"/>
  <c r="AW800" i="1"/>
  <c r="AX808" i="1"/>
  <c r="AZ795" i="1"/>
  <c r="AY795" i="1"/>
  <c r="AY773" i="1"/>
  <c r="AV773" i="1" s="1"/>
  <c r="AW756" i="1"/>
  <c r="AV756" i="1" s="1"/>
  <c r="AU756" i="1" s="1"/>
  <c r="AW754" i="1"/>
  <c r="AW750" i="1"/>
  <c r="AV750" i="1" s="1"/>
  <c r="AZ748" i="1"/>
  <c r="AY748" i="1"/>
  <c r="AX748" i="1"/>
  <c r="AX747" i="1"/>
  <c r="AV747" i="1" s="1"/>
  <c r="AX746" i="1"/>
  <c r="AV746" i="1" s="1"/>
  <c r="AX744" i="1"/>
  <c r="AX743" i="1" s="1"/>
  <c r="AW743" i="1"/>
  <c r="AX740" i="1"/>
  <c r="AW740" i="1"/>
  <c r="AX737" i="1"/>
  <c r="AW737" i="1"/>
  <c r="AX734" i="1"/>
  <c r="AW734" i="1"/>
  <c r="AX731" i="1"/>
  <c r="AW731" i="1"/>
  <c r="AZ730" i="1"/>
  <c r="AY730" i="1"/>
  <c r="AW730" i="1"/>
  <c r="AZ729" i="1"/>
  <c r="AY729" i="1"/>
  <c r="AW729" i="1"/>
  <c r="AY723" i="1"/>
  <c r="AY818" i="1" s="1"/>
  <c r="AY972" i="1" s="1"/>
  <c r="AX723" i="1"/>
  <c r="AW723" i="1"/>
  <c r="AW818" i="1" s="1"/>
  <c r="AW972" i="1" s="1"/>
  <c r="AY722" i="1"/>
  <c r="AX722" i="1"/>
  <c r="AX816" i="1" s="1"/>
  <c r="AX61" i="1" s="1"/>
  <c r="AW722" i="1"/>
  <c r="AW709" i="1"/>
  <c r="AV709" i="1" s="1"/>
  <c r="AW708" i="1"/>
  <c r="AV708" i="1" s="1"/>
  <c r="AW707" i="1"/>
  <c r="AV707" i="1" s="1"/>
  <c r="AU707" i="1" s="1"/>
  <c r="AW697" i="1"/>
  <c r="AV697" i="1" s="1"/>
  <c r="AU697" i="1" s="1"/>
  <c r="AW691" i="1"/>
  <c r="AV691" i="1" s="1"/>
  <c r="AZ683" i="1"/>
  <c r="AY683" i="1"/>
  <c r="AW683" i="1"/>
  <c r="AV683" i="1" s="1"/>
  <c r="AU683" i="1" s="1"/>
  <c r="BJ679" i="1"/>
  <c r="BI679" i="1" s="1"/>
  <c r="AW677" i="1"/>
  <c r="AV677" i="1" s="1"/>
  <c r="AU677" i="1" s="1"/>
  <c r="AX672" i="1"/>
  <c r="AW672" i="1"/>
  <c r="AW671" i="1"/>
  <c r="AV671" i="1" s="1"/>
  <c r="AX669" i="1"/>
  <c r="AV669" i="1" s="1"/>
  <c r="AZ658" i="1"/>
  <c r="AZ657" i="1" s="1"/>
  <c r="AY658" i="1"/>
  <c r="AY657" i="1" s="1"/>
  <c r="AZ651" i="1"/>
  <c r="AY649" i="1"/>
  <c r="AW649" i="1"/>
  <c r="AZ648" i="1"/>
  <c r="AY648" i="1"/>
  <c r="AW648" i="1"/>
  <c r="AY647" i="1"/>
  <c r="AY646" i="1"/>
  <c r="AW645" i="1"/>
  <c r="AV645" i="1" s="1"/>
  <c r="AU645" i="1" s="1"/>
  <c r="AW643" i="1"/>
  <c r="AV643" i="1" s="1"/>
  <c r="AU643" i="1" s="1"/>
  <c r="AW637" i="1"/>
  <c r="AV637" i="1" s="1"/>
  <c r="AU637" i="1" s="1"/>
  <c r="AW621" i="1"/>
  <c r="AV621" i="1" s="1"/>
  <c r="AU621" i="1" s="1"/>
  <c r="AW618" i="1"/>
  <c r="AV618" i="1" s="1"/>
  <c r="AU618" i="1" s="1"/>
  <c r="AW614" i="1"/>
  <c r="AV614" i="1" s="1"/>
  <c r="AZ613" i="1"/>
  <c r="AZ610" i="1"/>
  <c r="AZ607" i="1"/>
  <c r="AV607" i="1" s="1"/>
  <c r="AU607" i="1" s="1"/>
  <c r="AZ605" i="1"/>
  <c r="AV605" i="1" s="1"/>
  <c r="AU605" i="1" s="1"/>
  <c r="AZ603" i="1"/>
  <c r="AV603" i="1" s="1"/>
  <c r="AU603" i="1" s="1"/>
  <c r="AZ598" i="1"/>
  <c r="AV598" i="1" s="1"/>
  <c r="AZ594" i="1"/>
  <c r="AV594" i="1" s="1"/>
  <c r="AZ589" i="1"/>
  <c r="AV589" i="1" s="1"/>
  <c r="AZ588" i="1"/>
  <c r="AV588" i="1" s="1"/>
  <c r="AZ576" i="1"/>
  <c r="AV576" i="1" s="1"/>
  <c r="AU576" i="1" s="1"/>
  <c r="AZ575" i="1"/>
  <c r="AV575" i="1" s="1"/>
  <c r="AU575" i="1" s="1"/>
  <c r="AZ570" i="1"/>
  <c r="AV570" i="1" s="1"/>
  <c r="AW568" i="1"/>
  <c r="AW563" i="1"/>
  <c r="AZ554" i="1"/>
  <c r="AV554" i="1" s="1"/>
  <c r="AW547" i="1"/>
  <c r="AV547" i="1" s="1"/>
  <c r="AX544" i="1"/>
  <c r="AW544" i="1"/>
  <c r="AW539" i="1"/>
  <c r="AV539" i="1" s="1"/>
  <c r="AX536" i="1"/>
  <c r="AV536" i="1" s="1"/>
  <c r="AW535" i="1"/>
  <c r="AW528" i="1"/>
  <c r="AX524" i="1"/>
  <c r="AW524" i="1"/>
  <c r="AZ519" i="1"/>
  <c r="AX489" i="1"/>
  <c r="AW489" i="1"/>
  <c r="AW488" i="1"/>
  <c r="AW486" i="1"/>
  <c r="AV486" i="1" s="1"/>
  <c r="AW485" i="1"/>
  <c r="AV485" i="1" s="1"/>
  <c r="AW478" i="1"/>
  <c r="AV478" i="1" s="1"/>
  <c r="AW471" i="1"/>
  <c r="AW467" i="1"/>
  <c r="AV467" i="1" s="1"/>
  <c r="AX456" i="1"/>
  <c r="AW457" i="1"/>
  <c r="AX452" i="1"/>
  <c r="AW452" i="1"/>
  <c r="AX451" i="1"/>
  <c r="AW451" i="1"/>
  <c r="AV451" i="1" s="1"/>
  <c r="AW447" i="1"/>
  <c r="AV447" i="1" s="1"/>
  <c r="AX444" i="1"/>
  <c r="AW444" i="1"/>
  <c r="AX443" i="1"/>
  <c r="AW443" i="1"/>
  <c r="AX442" i="1"/>
  <c r="AW441" i="1"/>
  <c r="AV441" i="1" s="1"/>
  <c r="AX438" i="1"/>
  <c r="AW438" i="1"/>
  <c r="AW435" i="1"/>
  <c r="AV435" i="1" s="1"/>
  <c r="AX430" i="1"/>
  <c r="AW430" i="1"/>
  <c r="AV430" i="1" s="1"/>
  <c r="AW427" i="1"/>
  <c r="AV427" i="1" s="1"/>
  <c r="AW424" i="1"/>
  <c r="AV424" i="1" s="1"/>
  <c r="AW421" i="1"/>
  <c r="AV421" i="1" s="1"/>
  <c r="AW420" i="1"/>
  <c r="AV420" i="1" s="1"/>
  <c r="AW417" i="1"/>
  <c r="AV417" i="1" s="1"/>
  <c r="AW416" i="1"/>
  <c r="AV416" i="1" s="1"/>
  <c r="AX412" i="1"/>
  <c r="AW412" i="1"/>
  <c r="AW410" i="1"/>
  <c r="AV410" i="1" s="1"/>
  <c r="AX398" i="1"/>
  <c r="AW398" i="1"/>
  <c r="AW387" i="1"/>
  <c r="AV387" i="1" s="1"/>
  <c r="AW386" i="1"/>
  <c r="AV386" i="1" s="1"/>
  <c r="AW383" i="1"/>
  <c r="AV383" i="1" s="1"/>
  <c r="AX362" i="1"/>
  <c r="AX361" i="1"/>
  <c r="AW361" i="1"/>
  <c r="BI359" i="1"/>
  <c r="AX357" i="1"/>
  <c r="AW348" i="1"/>
  <c r="AV348" i="1" s="1"/>
  <c r="AU348" i="1" s="1"/>
  <c r="BJ346" i="1"/>
  <c r="BI346" i="1" s="1"/>
  <c r="AW344" i="1"/>
  <c r="AX338" i="1"/>
  <c r="AW338" i="1"/>
  <c r="AV338" i="1" s="1"/>
  <c r="AU338" i="1" s="1"/>
  <c r="AX337" i="1"/>
  <c r="AW337" i="1"/>
  <c r="AZ335" i="1"/>
  <c r="AZ720" i="1" s="1"/>
  <c r="AY335" i="1"/>
  <c r="AY720" i="1" s="1"/>
  <c r="AX335" i="1"/>
  <c r="AW335" i="1"/>
  <c r="AZ334" i="1"/>
  <c r="AZ331" i="1" s="1"/>
  <c r="AY334" i="1"/>
  <c r="AY333" i="1" s="1"/>
  <c r="AY326" i="1" s="1"/>
  <c r="AZ332" i="1"/>
  <c r="AZ721" i="1" s="1"/>
  <c r="AY332" i="1"/>
  <c r="AZ330" i="1"/>
  <c r="AY330" i="1"/>
  <c r="AX330" i="1"/>
  <c r="AZ325" i="1"/>
  <c r="AY325" i="1"/>
  <c r="AW325" i="1"/>
  <c r="AV325" i="1" s="1"/>
  <c r="AW314" i="1"/>
  <c r="AV314" i="1" s="1"/>
  <c r="AX282" i="1"/>
  <c r="AW282" i="1"/>
  <c r="AZ281" i="1"/>
  <c r="AY281" i="1"/>
  <c r="AY312" i="1" s="1"/>
  <c r="AW281" i="1"/>
  <c r="AV281" i="1" s="1"/>
  <c r="AX280" i="1"/>
  <c r="AW236" i="1"/>
  <c r="AV236" i="1" s="1"/>
  <c r="AY230" i="1"/>
  <c r="AV230" i="1" s="1"/>
  <c r="AZ229" i="1"/>
  <c r="AZ226" i="1" s="1"/>
  <c r="AZ223" i="1" s="1"/>
  <c r="AZ228" i="1"/>
  <c r="AZ172" i="1" s="1"/>
  <c r="AY228" i="1"/>
  <c r="AW228" i="1"/>
  <c r="AW225" i="1"/>
  <c r="AY223" i="1"/>
  <c r="AY221" i="1" s="1"/>
  <c r="AZ211" i="1"/>
  <c r="AZ207" i="1" s="1"/>
  <c r="AY211" i="1"/>
  <c r="AZ209" i="1"/>
  <c r="AV209" i="1" s="1"/>
  <c r="AX207" i="1"/>
  <c r="AZ206" i="1"/>
  <c r="AZ202" i="1" s="1"/>
  <c r="AY206" i="1"/>
  <c r="AY202" i="1" s="1"/>
  <c r="AX206" i="1"/>
  <c r="AX202" i="1" s="1"/>
  <c r="AW206" i="1"/>
  <c r="AW204" i="1"/>
  <c r="AX203" i="1"/>
  <c r="AY201" i="1"/>
  <c r="AY200" i="1" s="1"/>
  <c r="AX201" i="1"/>
  <c r="AX200" i="1" s="1"/>
  <c r="AW200" i="1"/>
  <c r="AW194" i="1"/>
  <c r="AV194" i="1" s="1"/>
  <c r="AU194" i="1" s="1"/>
  <c r="AW189" i="1"/>
  <c r="AX180" i="1"/>
  <c r="AV180" i="1" s="1"/>
  <c r="AU180" i="1" s="1"/>
  <c r="AW180" i="1"/>
  <c r="AZ177" i="1"/>
  <c r="AY177" i="1"/>
  <c r="AX177" i="1"/>
  <c r="AW177" i="1"/>
  <c r="AZ174" i="1"/>
  <c r="AY174" i="1"/>
  <c r="AX174" i="1"/>
  <c r="AW174" i="1"/>
  <c r="AV174" i="1" s="1"/>
  <c r="AU174" i="1" s="1"/>
  <c r="AY173" i="1"/>
  <c r="AX173" i="1"/>
  <c r="AW173" i="1"/>
  <c r="AY172" i="1"/>
  <c r="AX172" i="1"/>
  <c r="AW172" i="1"/>
  <c r="AW156" i="1"/>
  <c r="AX142" i="1"/>
  <c r="AZ142" i="1"/>
  <c r="AY142" i="1"/>
  <c r="AW142" i="1"/>
  <c r="AW136" i="1"/>
  <c r="AV136" i="1" s="1"/>
  <c r="AW134" i="1"/>
  <c r="AX131" i="1"/>
  <c r="AZ131" i="1"/>
  <c r="AY131" i="1"/>
  <c r="AW131" i="1"/>
  <c r="AW128" i="1"/>
  <c r="AZ127" i="1"/>
  <c r="AY127" i="1"/>
  <c r="AW127" i="1"/>
  <c r="AZ126" i="1"/>
  <c r="AY126" i="1"/>
  <c r="AY124" i="1" s="1"/>
  <c r="AY323" i="1" s="1"/>
  <c r="AX116" i="1"/>
  <c r="AW126" i="1"/>
  <c r="AW120" i="1"/>
  <c r="AV120" i="1" s="1"/>
  <c r="AW99" i="1"/>
  <c r="AV99" i="1" s="1"/>
  <c r="AW96" i="1"/>
  <c r="AV96" i="1" s="1"/>
  <c r="AZ94" i="1"/>
  <c r="AW89" i="1"/>
  <c r="AV89" i="1" s="1"/>
  <c r="AW88" i="1"/>
  <c r="AV88" i="1" s="1"/>
  <c r="AW85" i="1"/>
  <c r="AV85" i="1" s="1"/>
  <c r="AW83" i="1"/>
  <c r="AV83" i="1" s="1"/>
  <c r="AW82" i="1"/>
  <c r="AV82" i="1" s="1"/>
  <c r="AW77" i="1"/>
  <c r="AV77" i="1" s="1"/>
  <c r="AW75" i="1"/>
  <c r="AV75" i="1" s="1"/>
  <c r="AW70" i="1"/>
  <c r="AV70" i="1" s="1"/>
  <c r="AZ52" i="1"/>
  <c r="AY52" i="1"/>
  <c r="AW52" i="1"/>
  <c r="AZ51" i="1"/>
  <c r="AY51" i="1"/>
  <c r="AW51" i="1"/>
  <c r="AZ46" i="1"/>
  <c r="AY46" i="1"/>
  <c r="AZ37" i="1"/>
  <c r="AY37" i="1"/>
  <c r="AX37" i="1"/>
  <c r="AZ26" i="1"/>
  <c r="AY26" i="1"/>
  <c r="AX26" i="1"/>
  <c r="AW9" i="1"/>
  <c r="AV740" i="1" l="1"/>
  <c r="AU740" i="1" s="1"/>
  <c r="AV857" i="1"/>
  <c r="BP658" i="1"/>
  <c r="AV26" i="1"/>
  <c r="AU173" i="1"/>
  <c r="AV282" i="1"/>
  <c r="AV731" i="1"/>
  <c r="AV743" i="1"/>
  <c r="AV858" i="1"/>
  <c r="AV172" i="1"/>
  <c r="AU172" i="1" s="1"/>
  <c r="AV810" i="1"/>
  <c r="BP62" i="1"/>
  <c r="BP972" i="1"/>
  <c r="AV361" i="1"/>
  <c r="CM728" i="1"/>
  <c r="CM727" i="1" s="1"/>
  <c r="AV855" i="1"/>
  <c r="AV177" i="1"/>
  <c r="AU177" i="1" s="1"/>
  <c r="AV737" i="1"/>
  <c r="AV489" i="1"/>
  <c r="AV337" i="1"/>
  <c r="AU337" i="1" s="1"/>
  <c r="AV443" i="1"/>
  <c r="AV444" i="1"/>
  <c r="AV544" i="1"/>
  <c r="AV228" i="1"/>
  <c r="AV524" i="1"/>
  <c r="AV648" i="1"/>
  <c r="AU648" i="1" s="1"/>
  <c r="AV142" i="1"/>
  <c r="AV672" i="1"/>
  <c r="AV60" i="1"/>
  <c r="AV861" i="1"/>
  <c r="AU861" i="1" s="1"/>
  <c r="AV913" i="1"/>
  <c r="AU913" i="1" s="1"/>
  <c r="AV442" i="1"/>
  <c r="AV452" i="1"/>
  <c r="AV914" i="1"/>
  <c r="AU914" i="1" s="1"/>
  <c r="AW124" i="1"/>
  <c r="AV126" i="1"/>
  <c r="AY207" i="1"/>
  <c r="AV211" i="1"/>
  <c r="AU314" i="1"/>
  <c r="AU52" i="1" s="1"/>
  <c r="AV52" i="1"/>
  <c r="AV915" i="1"/>
  <c r="AU915" i="1" s="1"/>
  <c r="AV734" i="1"/>
  <c r="AV804" i="1"/>
  <c r="AV206" i="1"/>
  <c r="AV722" i="1"/>
  <c r="AW816" i="1"/>
  <c r="AW37" i="1"/>
  <c r="AV37" i="1" s="1"/>
  <c r="AV979" i="1"/>
  <c r="AW188" i="1"/>
  <c r="AV188" i="1" s="1"/>
  <c r="AU188" i="1" s="1"/>
  <c r="AV189" i="1"/>
  <c r="AU189" i="1" s="1"/>
  <c r="AV344" i="1"/>
  <c r="AU344" i="1" s="1"/>
  <c r="AX24" i="1"/>
  <c r="AV24" i="1" s="1"/>
  <c r="AV808" i="1"/>
  <c r="AW67" i="1"/>
  <c r="AV127" i="1"/>
  <c r="AW437" i="1"/>
  <c r="AV438" i="1"/>
  <c r="AV613" i="1"/>
  <c r="AU614" i="1"/>
  <c r="AU613" i="1" s="1"/>
  <c r="AY791" i="1"/>
  <c r="AY816" i="1"/>
  <c r="AY61" i="1" s="1"/>
  <c r="AY35" i="1" s="1"/>
  <c r="AV800" i="1"/>
  <c r="AV806" i="1"/>
  <c r="AV200" i="1"/>
  <c r="AV912" i="1"/>
  <c r="AU912" i="1" s="1"/>
  <c r="AV982" i="1"/>
  <c r="AU982" i="1" s="1"/>
  <c r="AV412" i="1"/>
  <c r="AW456" i="1"/>
  <c r="AV456" i="1" s="1"/>
  <c r="AV457" i="1"/>
  <c r="AW470" i="1"/>
  <c r="AV470" i="1" s="1"/>
  <c r="AV471" i="1"/>
  <c r="AW720" i="1"/>
  <c r="AV335" i="1"/>
  <c r="AU357" i="1"/>
  <c r="AV357" i="1"/>
  <c r="AW397" i="1"/>
  <c r="AV398" i="1"/>
  <c r="AX818" i="1"/>
  <c r="AX62" i="1" s="1"/>
  <c r="AV204" i="1"/>
  <c r="AZ879" i="1"/>
  <c r="AZ849" i="1" s="1"/>
  <c r="AV865" i="1"/>
  <c r="AW749" i="1"/>
  <c r="AV749" i="1" s="1"/>
  <c r="AU749" i="1" s="1"/>
  <c r="AV754" i="1"/>
  <c r="AU754" i="1" s="1"/>
  <c r="AZ880" i="1"/>
  <c r="AV866" i="1"/>
  <c r="BR39" i="1"/>
  <c r="CM334" i="1"/>
  <c r="CJ334" i="1" s="1"/>
  <c r="AX35" i="1"/>
  <c r="AW171" i="1"/>
  <c r="BO708" i="1"/>
  <c r="BP328" i="1"/>
  <c r="BO328" i="1" s="1"/>
  <c r="AY721" i="1"/>
  <c r="AY327" i="1"/>
  <c r="AZ327" i="1"/>
  <c r="AZ959" i="1"/>
  <c r="AZ945" i="1"/>
  <c r="AV945" i="1" s="1"/>
  <c r="BR721" i="1"/>
  <c r="BR327" i="1"/>
  <c r="BS327" i="1"/>
  <c r="BS790" i="1" s="1"/>
  <c r="BS721" i="1"/>
  <c r="AW543" i="1"/>
  <c r="AX39" i="1"/>
  <c r="AV39" i="1" s="1"/>
  <c r="AX397" i="1"/>
  <c r="AX437" i="1"/>
  <c r="BP26" i="1"/>
  <c r="BO26" i="1" s="1"/>
  <c r="CL52" i="1"/>
  <c r="AX488" i="1"/>
  <c r="AX429" i="1"/>
  <c r="AX411" i="1"/>
  <c r="BO37" i="1"/>
  <c r="AX658" i="1"/>
  <c r="AX657" i="1" s="1"/>
  <c r="AX355" i="1"/>
  <c r="BP330" i="1"/>
  <c r="BO330" i="1" s="1"/>
  <c r="BR171" i="1"/>
  <c r="BP39" i="1"/>
  <c r="BR62" i="1"/>
  <c r="BQ39" i="1"/>
  <c r="AX729" i="1"/>
  <c r="AV729" i="1" s="1"/>
  <c r="CL534" i="1"/>
  <c r="BS225" i="1"/>
  <c r="BS222" i="1" s="1"/>
  <c r="AW98" i="1"/>
  <c r="AV98" i="1" s="1"/>
  <c r="BO731" i="1"/>
  <c r="AW523" i="1"/>
  <c r="CL39" i="1"/>
  <c r="CK39" i="1" s="1"/>
  <c r="AX171" i="1"/>
  <c r="BQ958" i="1"/>
  <c r="BQ36" i="1" s="1"/>
  <c r="CL343" i="1"/>
  <c r="CK343" i="1" s="1"/>
  <c r="CK979" i="1"/>
  <c r="CL26" i="1"/>
  <c r="CK26" i="1" s="1"/>
  <c r="AW330" i="1"/>
  <c r="AV330" i="1" s="1"/>
  <c r="AY116" i="1"/>
  <c r="BQ521" i="1"/>
  <c r="BQ332" i="1" s="1"/>
  <c r="AX958" i="1"/>
  <c r="AW613" i="1"/>
  <c r="AZ728" i="1"/>
  <c r="AZ727" i="1" s="1"/>
  <c r="AZ726" i="1" s="1"/>
  <c r="AZ725" i="1" s="1"/>
  <c r="AW328" i="1"/>
  <c r="AV328" i="1" s="1"/>
  <c r="AZ830" i="1"/>
  <c r="AV830" i="1" s="1"/>
  <c r="AU830" i="1" s="1"/>
  <c r="BO427" i="1"/>
  <c r="AY728" i="1"/>
  <c r="AY727" i="1" s="1"/>
  <c r="AY726" i="1" s="1"/>
  <c r="AY725" i="1" s="1"/>
  <c r="CO327" i="1"/>
  <c r="CO790" i="1" s="1"/>
  <c r="CO815" i="1" s="1"/>
  <c r="CL226" i="1"/>
  <c r="CL223" i="1" s="1"/>
  <c r="CL357" i="1"/>
  <c r="CL355" i="1" s="1"/>
  <c r="CK355" i="1" s="1"/>
  <c r="AW483" i="1"/>
  <c r="AV483" i="1" s="1"/>
  <c r="CK430" i="1"/>
  <c r="BO485" i="1"/>
  <c r="BO442" i="1"/>
  <c r="AW65" i="1"/>
  <c r="BR225" i="1"/>
  <c r="BR222" i="1" s="1"/>
  <c r="BR728" i="1"/>
  <c r="BR727" i="1" s="1"/>
  <c r="CL728" i="1"/>
  <c r="CL727" i="1" s="1"/>
  <c r="BP521" i="1"/>
  <c r="BP332" i="1" s="1"/>
  <c r="BP327" i="1" s="1"/>
  <c r="CK482" i="1"/>
  <c r="AW694" i="1"/>
  <c r="AV694" i="1" s="1"/>
  <c r="CK729" i="1"/>
  <c r="AY171" i="1"/>
  <c r="AW534" i="1"/>
  <c r="AX543" i="1"/>
  <c r="BO421" i="1"/>
  <c r="BO924" i="1"/>
  <c r="CK839" i="1"/>
  <c r="CN67" i="1"/>
  <c r="CN310" i="1" s="1"/>
  <c r="CO728" i="1"/>
  <c r="CO727" i="1" s="1"/>
  <c r="CO726" i="1" s="1"/>
  <c r="CO785" i="1" s="1"/>
  <c r="BO423" i="1"/>
  <c r="BS825" i="1"/>
  <c r="BO825" i="1" s="1"/>
  <c r="BO861" i="1"/>
  <c r="CK748" i="1"/>
  <c r="CK800" i="1"/>
  <c r="CK806" i="1"/>
  <c r="CL909" i="1"/>
  <c r="CK909" i="1" s="1"/>
  <c r="CK488" i="1"/>
  <c r="CO45" i="1"/>
  <c r="CO173" i="1"/>
  <c r="BQ728" i="1"/>
  <c r="BQ727" i="1" s="1"/>
  <c r="BQ785" i="1" s="1"/>
  <c r="BR125" i="1"/>
  <c r="CM816" i="1"/>
  <c r="CM61" i="1" s="1"/>
  <c r="CM35" i="1" s="1"/>
  <c r="BJ410" i="1"/>
  <c r="BI409" i="1" s="1"/>
  <c r="CK437" i="1"/>
  <c r="BO416" i="1"/>
  <c r="BO443" i="1"/>
  <c r="BP534" i="1"/>
  <c r="BO534" i="1" s="1"/>
  <c r="BN534" i="1" s="1"/>
  <c r="CM171" i="1"/>
  <c r="CK857" i="1"/>
  <c r="BP67" i="1"/>
  <c r="BP117" i="1"/>
  <c r="CN115" i="1"/>
  <c r="CN66" i="1"/>
  <c r="AY117" i="1"/>
  <c r="AY115" i="1" s="1"/>
  <c r="AY67" i="1"/>
  <c r="AY65" i="1" s="1"/>
  <c r="AY40" i="1" s="1"/>
  <c r="BO822" i="1"/>
  <c r="CO115" i="1"/>
  <c r="CO66" i="1"/>
  <c r="CK648" i="1"/>
  <c r="AZ117" i="1"/>
  <c r="AZ67" i="1"/>
  <c r="AZ310" i="1" s="1"/>
  <c r="AZ788" i="1" s="1"/>
  <c r="AY229" i="1"/>
  <c r="AY227" i="1" s="1"/>
  <c r="AY45" i="1" s="1"/>
  <c r="CL67" i="1"/>
  <c r="CL117" i="1"/>
  <c r="AW116" i="1"/>
  <c r="AZ958" i="1"/>
  <c r="BO488" i="1"/>
  <c r="CM117" i="1"/>
  <c r="CM67" i="1"/>
  <c r="AW323" i="1"/>
  <c r="BP116" i="1"/>
  <c r="BO429" i="1"/>
  <c r="CL409" i="1"/>
  <c r="CK409" i="1" s="1"/>
  <c r="AW312" i="1"/>
  <c r="BQ116" i="1"/>
  <c r="BQ124" i="1"/>
  <c r="BQ323" i="1" s="1"/>
  <c r="BO323" i="1" s="1"/>
  <c r="BN323" i="1" s="1"/>
  <c r="AW69" i="1"/>
  <c r="AV69" i="1" s="1"/>
  <c r="CL124" i="1"/>
  <c r="CL323" i="1" s="1"/>
  <c r="CL116" i="1"/>
  <c r="AZ116" i="1"/>
  <c r="AZ124" i="1"/>
  <c r="AZ323" i="1" s="1"/>
  <c r="AZ225" i="1"/>
  <c r="AZ222" i="1" s="1"/>
  <c r="AV222" i="1" s="1"/>
  <c r="AZ312" i="1"/>
  <c r="CM116" i="1"/>
  <c r="CM124" i="1"/>
  <c r="CO825" i="1"/>
  <c r="CK825" i="1" s="1"/>
  <c r="AW203" i="1"/>
  <c r="CO225" i="1"/>
  <c r="CO222" i="1" s="1"/>
  <c r="AW202" i="1"/>
  <c r="AZ227" i="1"/>
  <c r="BO729" i="1"/>
  <c r="BQ921" i="1"/>
  <c r="CK37" i="1"/>
  <c r="CL429" i="1"/>
  <c r="CK429" i="1" s="1"/>
  <c r="BO420" i="1"/>
  <c r="BP171" i="1"/>
  <c r="BO858" i="1"/>
  <c r="AW280" i="1"/>
  <c r="AV280" i="1" s="1"/>
  <c r="AV46" i="1" s="1"/>
  <c r="CK228" i="1"/>
  <c r="BP343" i="1"/>
  <c r="BP342" i="1" s="1"/>
  <c r="BO342" i="1" s="1"/>
  <c r="BO444" i="1"/>
  <c r="CN312" i="1"/>
  <c r="CN171" i="1"/>
  <c r="BP192" i="1"/>
  <c r="BP187" i="1" s="1"/>
  <c r="BO187" i="1" s="1"/>
  <c r="BO430" i="1"/>
  <c r="CL694" i="1"/>
  <c r="CK694" i="1" s="1"/>
  <c r="BO60" i="1"/>
  <c r="BR117" i="1"/>
  <c r="BR115" i="1" s="1"/>
  <c r="BO483" i="1"/>
  <c r="BO99" i="1"/>
  <c r="BO489" i="1"/>
  <c r="CK281" i="1"/>
  <c r="CL851" i="1"/>
  <c r="CK851" i="1" s="1"/>
  <c r="CL848" i="1"/>
  <c r="CL922" i="1"/>
  <c r="CK850" i="1"/>
  <c r="BO417" i="1"/>
  <c r="BO855" i="1"/>
  <c r="CM221" i="1"/>
  <c r="CN922" i="1"/>
  <c r="CN935" i="1" s="1"/>
  <c r="CN848" i="1"/>
  <c r="CK864" i="1"/>
  <c r="CL924" i="1"/>
  <c r="CK924" i="1" s="1"/>
  <c r="BO486" i="1"/>
  <c r="BP706" i="1"/>
  <c r="BO706" i="1" s="1"/>
  <c r="CN225" i="1"/>
  <c r="CN222" i="1" s="1"/>
  <c r="CK443" i="1"/>
  <c r="BO730" i="1"/>
  <c r="CK485" i="1"/>
  <c r="CK162" i="1"/>
  <c r="CK546" i="1"/>
  <c r="AW117" i="1"/>
  <c r="CN125" i="1"/>
  <c r="CO125" i="1"/>
  <c r="BO857" i="1"/>
  <c r="BO800" i="1"/>
  <c r="BS804" i="1"/>
  <c r="BO804" i="1" s="1"/>
  <c r="BS808" i="1"/>
  <c r="BS24" i="1" s="1"/>
  <c r="BO805" i="1"/>
  <c r="AZ682" i="1"/>
  <c r="AV682" i="1" s="1"/>
  <c r="BO669" i="1"/>
  <c r="BN669" i="1" s="1"/>
  <c r="BP651" i="1"/>
  <c r="BO651" i="1" s="1"/>
  <c r="CL523" i="1"/>
  <c r="CL520" i="1"/>
  <c r="CK452" i="1"/>
  <c r="BO451" i="1"/>
  <c r="BO452" i="1"/>
  <c r="AZ850" i="1"/>
  <c r="CO204" i="1"/>
  <c r="CO201" i="1" s="1"/>
  <c r="BP226" i="1"/>
  <c r="BP223" i="1" s="1"/>
  <c r="CN327" i="1"/>
  <c r="CN790" i="1" s="1"/>
  <c r="CO826" i="1"/>
  <c r="CK826" i="1" s="1"/>
  <c r="BO441" i="1"/>
  <c r="CK444" i="1"/>
  <c r="CK827" i="1"/>
  <c r="CK861" i="1"/>
  <c r="CK159" i="1"/>
  <c r="CK225" i="1"/>
  <c r="CK486" i="1"/>
  <c r="AW931" i="1"/>
  <c r="BP209" i="1"/>
  <c r="BO209" i="1" s="1"/>
  <c r="BP281" i="1"/>
  <c r="BP523" i="1"/>
  <c r="BO696" i="1"/>
  <c r="CL613" i="1"/>
  <c r="CL646" i="1" s="1"/>
  <c r="CK722" i="1"/>
  <c r="CO830" i="1"/>
  <c r="CK830" i="1" s="1"/>
  <c r="AW429" i="1"/>
  <c r="AW802" i="1"/>
  <c r="AV802" i="1" s="1"/>
  <c r="CK227" i="1"/>
  <c r="CK45" i="1" s="1"/>
  <c r="CK325" i="1"/>
  <c r="AW125" i="1"/>
  <c r="BO210" i="1"/>
  <c r="BN210" i="1" s="1"/>
  <c r="BO839" i="1"/>
  <c r="BO438" i="1"/>
  <c r="BO573" i="1"/>
  <c r="CL171" i="1"/>
  <c r="CL222" i="1"/>
  <c r="CL221" i="1" s="1"/>
  <c r="CK483" i="1"/>
  <c r="CK489" i="1"/>
  <c r="CK791" i="1"/>
  <c r="BO816" i="1"/>
  <c r="CL342" i="1"/>
  <c r="CK342" i="1" s="1"/>
  <c r="BO613" i="1"/>
  <c r="BQ35" i="1"/>
  <c r="BO98" i="1"/>
  <c r="BP657" i="1"/>
  <c r="BR848" i="1"/>
  <c r="CK613" i="1"/>
  <c r="BO280" i="1"/>
  <c r="BO46" i="1" s="1"/>
  <c r="BP46" i="1"/>
  <c r="AW520" i="1"/>
  <c r="AW642" i="1"/>
  <c r="AV642" i="1" s="1"/>
  <c r="AU642" i="1" s="1"/>
  <c r="BP694" i="1"/>
  <c r="BO694" i="1" s="1"/>
  <c r="CL282" i="1"/>
  <c r="CK282" i="1" s="1"/>
  <c r="CK412" i="1"/>
  <c r="CK570" i="1"/>
  <c r="CK637" i="1"/>
  <c r="CK855" i="1"/>
  <c r="AW81" i="1"/>
  <c r="AV81" i="1" s="1"/>
  <c r="AX745" i="1"/>
  <c r="AV745" i="1" s="1"/>
  <c r="BS728" i="1"/>
  <c r="BS727" i="1" s="1"/>
  <c r="BS726" i="1" s="1"/>
  <c r="BS725" i="1" s="1"/>
  <c r="BS848" i="1"/>
  <c r="BS822" i="1" s="1"/>
  <c r="CL669" i="1"/>
  <c r="CK457" i="1"/>
  <c r="CK471" i="1"/>
  <c r="CK689" i="1"/>
  <c r="AY205" i="1"/>
  <c r="AW706" i="1"/>
  <c r="AV706" i="1" s="1"/>
  <c r="AX856" i="1"/>
  <c r="BQ171" i="1"/>
  <c r="BO180" i="1"/>
  <c r="BP188" i="1"/>
  <c r="BO188" i="1" s="1"/>
  <c r="BR66" i="1"/>
  <c r="BR312" i="1" s="1"/>
  <c r="BO229" i="1"/>
  <c r="BO226" i="1" s="1"/>
  <c r="BO325" i="1"/>
  <c r="BO426" i="1"/>
  <c r="BS830" i="1"/>
  <c r="BO830" i="1" s="1"/>
  <c r="CL209" i="1"/>
  <c r="CK209" i="1" s="1"/>
  <c r="CL521" i="1"/>
  <c r="CO935" i="1"/>
  <c r="CK344" i="1"/>
  <c r="BO165" i="1"/>
  <c r="BP282" i="1"/>
  <c r="BO282" i="1" s="1"/>
  <c r="BO535" i="1"/>
  <c r="BO648" i="1"/>
  <c r="BR795" i="1"/>
  <c r="BR808" i="1"/>
  <c r="BR24" i="1" s="1"/>
  <c r="CK206" i="1"/>
  <c r="CN226" i="1"/>
  <c r="CN223" i="1" s="1"/>
  <c r="CL543" i="1"/>
  <c r="CK283" i="1"/>
  <c r="CK528" i="1"/>
  <c r="CK822" i="1"/>
  <c r="CK954" i="1"/>
  <c r="AY125" i="1"/>
  <c r="AY848" i="1"/>
  <c r="BO227" i="1"/>
  <c r="BO45" i="1" s="1"/>
  <c r="BO283" i="1"/>
  <c r="BR331" i="1"/>
  <c r="BR719" i="1" s="1"/>
  <c r="BO335" i="1"/>
  <c r="BO720" i="1" s="1"/>
  <c r="BS602" i="1"/>
  <c r="BO602" i="1" s="1"/>
  <c r="BP613" i="1"/>
  <c r="BP646" i="1" s="1"/>
  <c r="BQ658" i="1"/>
  <c r="BQ657" i="1" s="1"/>
  <c r="BP931" i="1"/>
  <c r="BP960" i="1"/>
  <c r="BP958" i="1" s="1"/>
  <c r="BP36" i="1" s="1"/>
  <c r="BO979" i="1"/>
  <c r="CL280" i="1"/>
  <c r="CL642" i="1"/>
  <c r="CK642" i="1" s="1"/>
  <c r="CO938" i="1"/>
  <c r="CO937" i="1" s="1"/>
  <c r="CK335" i="1"/>
  <c r="CK720" i="1" s="1"/>
  <c r="CK358" i="1"/>
  <c r="CK438" i="1"/>
  <c r="CK671" i="1"/>
  <c r="CK730" i="1"/>
  <c r="AW74" i="1"/>
  <c r="AV74" i="1" s="1"/>
  <c r="BT921" i="1"/>
  <c r="BO172" i="1"/>
  <c r="BP470" i="1"/>
  <c r="BO470" i="1" s="1"/>
  <c r="BP642" i="1"/>
  <c r="BO642" i="1" s="1"/>
  <c r="BR773" i="1"/>
  <c r="BO773" i="1" s="1"/>
  <c r="CM544" i="1"/>
  <c r="CM543" i="1" s="1"/>
  <c r="CL706" i="1"/>
  <c r="CK706" i="1" s="1"/>
  <c r="CK189" i="1"/>
  <c r="CK229" i="1"/>
  <c r="CK226" i="1" s="1"/>
  <c r="CK643" i="1"/>
  <c r="CK912" i="1"/>
  <c r="AY790" i="1"/>
  <c r="AY815" i="1" s="1"/>
  <c r="BO228" i="1"/>
  <c r="BP802" i="1"/>
  <c r="BO802" i="1" s="1"/>
  <c r="BO806" i="1"/>
  <c r="BO827" i="1"/>
  <c r="CK207" i="1"/>
  <c r="CM36" i="1"/>
  <c r="CO822" i="1"/>
  <c r="AW229" i="1"/>
  <c r="AZ790" i="1"/>
  <c r="AY331" i="1"/>
  <c r="BO193" i="1"/>
  <c r="BO424" i="1"/>
  <c r="BO539" i="1"/>
  <c r="BN539" i="1" s="1"/>
  <c r="BO849" i="1"/>
  <c r="CL958" i="1"/>
  <c r="CK172" i="1"/>
  <c r="CK211" i="1"/>
  <c r="AZ205" i="1"/>
  <c r="BR202" i="1"/>
  <c r="BR205" i="1"/>
  <c r="BR67" i="1"/>
  <c r="BR310" i="1" s="1"/>
  <c r="BR788" i="1" s="1"/>
  <c r="BR813" i="1" s="1"/>
  <c r="BR57" i="1" s="1"/>
  <c r="AZ125" i="1"/>
  <c r="CK210" i="1"/>
  <c r="BO207" i="1"/>
  <c r="BO168" i="1"/>
  <c r="BO162" i="1"/>
  <c r="AX205" i="1"/>
  <c r="AX528" i="1"/>
  <c r="AV528" i="1" s="1"/>
  <c r="BQ524" i="1"/>
  <c r="BQ523" i="1" s="1"/>
  <c r="CM524" i="1"/>
  <c r="CK524" i="1" s="1"/>
  <c r="CM535" i="1"/>
  <c r="CK535" i="1" s="1"/>
  <c r="BO173" i="1"/>
  <c r="AX128" i="1"/>
  <c r="CK173" i="1"/>
  <c r="CM125" i="1"/>
  <c r="CK126" i="1"/>
  <c r="CL125" i="1"/>
  <c r="CK127" i="1"/>
  <c r="CK749" i="1"/>
  <c r="BO525" i="1"/>
  <c r="CK754" i="1"/>
  <c r="CK545" i="1"/>
  <c r="CJ545" i="1" s="1"/>
  <c r="AW795" i="1"/>
  <c r="CK526" i="1"/>
  <c r="CN815" i="1"/>
  <c r="CN59" i="1"/>
  <c r="CN34" i="1" s="1"/>
  <c r="CO171" i="1"/>
  <c r="CL45" i="1"/>
  <c r="CL62" i="1"/>
  <c r="CL202" i="1"/>
  <c r="CL205" i="1"/>
  <c r="CN62" i="1"/>
  <c r="CM205" i="1"/>
  <c r="CM202" i="1"/>
  <c r="CO788" i="1"/>
  <c r="CO813" i="1" s="1"/>
  <c r="CO57" i="1" s="1"/>
  <c r="CN205" i="1"/>
  <c r="CN202" i="1"/>
  <c r="CM658" i="1"/>
  <c r="CM657" i="1" s="1"/>
  <c r="CO946" i="1"/>
  <c r="CO331" i="1"/>
  <c r="CM327" i="1"/>
  <c r="CM790" i="1" s="1"/>
  <c r="CM815" i="1" s="1"/>
  <c r="CL330" i="1"/>
  <c r="CK330" i="1" s="1"/>
  <c r="CL334" i="1"/>
  <c r="CO936" i="1"/>
  <c r="CL931" i="1"/>
  <c r="CN331" i="1"/>
  <c r="CN326" i="1" s="1"/>
  <c r="CN719" i="1" s="1"/>
  <c r="BS66" i="1"/>
  <c r="BS115" i="1"/>
  <c r="BO159" i="1"/>
  <c r="BO70" i="1"/>
  <c r="BO95" i="1"/>
  <c r="BO94" i="1"/>
  <c r="BO79" i="1"/>
  <c r="BO81" i="1"/>
  <c r="BO156" i="1"/>
  <c r="BR938" i="1"/>
  <c r="BR935" i="1"/>
  <c r="BS788" i="1"/>
  <c r="BS813" i="1" s="1"/>
  <c r="BS57" i="1" s="1"/>
  <c r="BO126" i="1"/>
  <c r="BP125" i="1"/>
  <c r="BP221" i="1"/>
  <c r="BO791" i="1"/>
  <c r="BO817" i="1"/>
  <c r="BP930" i="1"/>
  <c r="BP53" i="1" s="1"/>
  <c r="BO75" i="1"/>
  <c r="BS125" i="1"/>
  <c r="BO157" i="1"/>
  <c r="BQ127" i="1"/>
  <c r="BS173" i="1"/>
  <c r="BS171" i="1" s="1"/>
  <c r="BR329" i="1"/>
  <c r="BP411" i="1"/>
  <c r="BO411" i="1" s="1"/>
  <c r="BP456" i="1"/>
  <c r="BO456" i="1" s="1"/>
  <c r="BP464" i="1"/>
  <c r="BO464" i="1" s="1"/>
  <c r="BS598" i="1"/>
  <c r="BO598" i="1" s="1"/>
  <c r="BP636" i="1"/>
  <c r="BO636" i="1" s="1"/>
  <c r="BS683" i="1"/>
  <c r="BS682" i="1" s="1"/>
  <c r="BO682" i="1" s="1"/>
  <c r="BR720" i="1"/>
  <c r="BP749" i="1"/>
  <c r="BS810" i="1"/>
  <c r="BO810" i="1" s="1"/>
  <c r="BO864" i="1"/>
  <c r="BS938" i="1"/>
  <c r="BQ206" i="1"/>
  <c r="BO211" i="1"/>
  <c r="BN211" i="1" s="1"/>
  <c r="BN209" i="1" s="1"/>
  <c r="BR790" i="1"/>
  <c r="BP728" i="1"/>
  <c r="BP850" i="1"/>
  <c r="BO912" i="1"/>
  <c r="BR226" i="1"/>
  <c r="BR223" i="1" s="1"/>
  <c r="BS331" i="1"/>
  <c r="BP437" i="1"/>
  <c r="BO437" i="1" s="1"/>
  <c r="BQ482" i="1"/>
  <c r="BO482" i="1" s="1"/>
  <c r="BP520" i="1"/>
  <c r="BS826" i="1"/>
  <c r="BO826" i="1" s="1"/>
  <c r="BP409" i="1"/>
  <c r="BO409" i="1" s="1"/>
  <c r="BP543" i="1"/>
  <c r="BO543" i="1" s="1"/>
  <c r="BN543" i="1" s="1"/>
  <c r="BP688" i="1"/>
  <c r="BO688" i="1" s="1"/>
  <c r="BS921" i="1"/>
  <c r="BO722" i="1"/>
  <c r="AW62" i="1"/>
  <c r="AW73" i="1"/>
  <c r="AV73" i="1" s="1"/>
  <c r="AY62" i="1"/>
  <c r="AW61" i="1"/>
  <c r="AZ329" i="1"/>
  <c r="AY935" i="1"/>
  <c r="AY938" i="1"/>
  <c r="AY921" i="1"/>
  <c r="AW958" i="1"/>
  <c r="AZ221" i="1"/>
  <c r="AW355" i="1"/>
  <c r="AW646" i="1"/>
  <c r="AW647" i="1"/>
  <c r="AW343" i="1"/>
  <c r="AV343" i="1" s="1"/>
  <c r="AU343" i="1" s="1"/>
  <c r="AW636" i="1"/>
  <c r="AV636" i="1" s="1"/>
  <c r="AU636" i="1" s="1"/>
  <c r="AZ825" i="1"/>
  <c r="AV825" i="1" s="1"/>
  <c r="AU825" i="1" s="1"/>
  <c r="AW851" i="1"/>
  <c r="AV851" i="1" s="1"/>
  <c r="AU851" i="1" s="1"/>
  <c r="AW909" i="1"/>
  <c r="AV909" i="1" s="1"/>
  <c r="AU909" i="1" s="1"/>
  <c r="AZ333" i="1"/>
  <c r="AW521" i="1"/>
  <c r="AW689" i="1"/>
  <c r="AV689" i="1" s="1"/>
  <c r="AU689" i="1" s="1"/>
  <c r="AW695" i="1"/>
  <c r="AV695" i="1" s="1"/>
  <c r="AU695" i="1" s="1"/>
  <c r="AW728" i="1"/>
  <c r="AZ791" i="1"/>
  <c r="AX809" i="1"/>
  <c r="AV809" i="1" s="1"/>
  <c r="AX922" i="1"/>
  <c r="AZ946" i="1"/>
  <c r="AV946" i="1" s="1"/>
  <c r="AW119" i="1"/>
  <c r="AV119" i="1" s="1"/>
  <c r="AX117" i="1"/>
  <c r="AW224" i="1"/>
  <c r="AV224" i="1" s="1"/>
  <c r="AW411" i="1"/>
  <c r="AX535" i="1"/>
  <c r="AV535" i="1" s="1"/>
  <c r="AZ826" i="1"/>
  <c r="AV826" i="1" s="1"/>
  <c r="AU826" i="1" s="1"/>
  <c r="AZ864" i="1"/>
  <c r="AV864" i="1" s="1"/>
  <c r="AU864" i="1" s="1"/>
  <c r="AZ569" i="1"/>
  <c r="AX730" i="1"/>
  <c r="AV730" i="1" s="1"/>
  <c r="AX795" i="1"/>
  <c r="AZ931" i="1"/>
  <c r="AZ930" i="1" s="1"/>
  <c r="AZ53" i="1" s="1"/>
  <c r="AX156" i="1"/>
  <c r="AV156" i="1" s="1"/>
  <c r="AZ878" i="1" l="1"/>
  <c r="AV878" i="1" s="1"/>
  <c r="AV355" i="1"/>
  <c r="CK728" i="1"/>
  <c r="AZ785" i="1"/>
  <c r="CM726" i="1"/>
  <c r="CM725" i="1" s="1"/>
  <c r="CM785" i="1"/>
  <c r="AZ204" i="1"/>
  <c r="AZ201" i="1" s="1"/>
  <c r="AW748" i="1"/>
  <c r="AV748" i="1" s="1"/>
  <c r="AU748" i="1" s="1"/>
  <c r="AW95" i="1"/>
  <c r="AV429" i="1"/>
  <c r="AV543" i="1"/>
  <c r="BO39" i="1"/>
  <c r="BJ912" i="1"/>
  <c r="AV323" i="1"/>
  <c r="CK357" i="1"/>
  <c r="AW482" i="1"/>
  <c r="AV482" i="1" s="1"/>
  <c r="BJ982" i="1"/>
  <c r="BI982" i="1" s="1"/>
  <c r="AV411" i="1"/>
  <c r="AV67" i="1"/>
  <c r="AV125" i="1"/>
  <c r="AW35" i="1"/>
  <c r="AV61" i="1"/>
  <c r="AV35" i="1" s="1"/>
  <c r="AZ59" i="1"/>
  <c r="AZ34" i="1" s="1"/>
  <c r="AZ815" i="1"/>
  <c r="AX36" i="1"/>
  <c r="AV791" i="1"/>
  <c r="BJ913" i="1"/>
  <c r="BI913" i="1" s="1"/>
  <c r="AW226" i="1"/>
  <c r="AV226" i="1" s="1"/>
  <c r="AV229" i="1"/>
  <c r="AV117" i="1"/>
  <c r="AZ813" i="1"/>
  <c r="AZ57" i="1" s="1"/>
  <c r="BJ915" i="1"/>
  <c r="BI915" i="1" s="1"/>
  <c r="AV124" i="1"/>
  <c r="AV488" i="1"/>
  <c r="AV795" i="1"/>
  <c r="AW930" i="1"/>
  <c r="AW53" i="1" s="1"/>
  <c r="BJ344" i="1"/>
  <c r="AV816" i="1"/>
  <c r="BA816" i="1" s="1"/>
  <c r="BJ914" i="1"/>
  <c r="BI914" i="1" s="1"/>
  <c r="AV312" i="1"/>
  <c r="AV437" i="1"/>
  <c r="AV225" i="1"/>
  <c r="AZ567" i="1"/>
  <c r="AV567" i="1" s="1"/>
  <c r="AV569" i="1"/>
  <c r="AV202" i="1"/>
  <c r="AV116" i="1"/>
  <c r="AV397" i="1"/>
  <c r="AU335" i="1"/>
  <c r="AV720" i="1"/>
  <c r="AV880" i="1"/>
  <c r="AU880" i="1"/>
  <c r="AV849" i="1"/>
  <c r="AX921" i="1"/>
  <c r="AV203" i="1"/>
  <c r="AU879" i="1"/>
  <c r="AV879" i="1"/>
  <c r="AV856" i="1"/>
  <c r="AZ922" i="1"/>
  <c r="AV990" i="1"/>
  <c r="AV992" i="1" s="1"/>
  <c r="CM333" i="1"/>
  <c r="CJ333" i="1" s="1"/>
  <c r="AX334" i="1"/>
  <c r="AV334" i="1" s="1"/>
  <c r="BQ334" i="1"/>
  <c r="BO334" i="1" s="1"/>
  <c r="AY785" i="1"/>
  <c r="BS815" i="1"/>
  <c r="BS59" i="1"/>
  <c r="BS34" i="1" s="1"/>
  <c r="BQ721" i="1"/>
  <c r="BQ327" i="1"/>
  <c r="BQ790" i="1" s="1"/>
  <c r="AW115" i="1"/>
  <c r="BS785" i="1"/>
  <c r="BS204" i="1"/>
  <c r="BO204" i="1" s="1"/>
  <c r="BO222" i="1"/>
  <c r="BO192" i="1"/>
  <c r="BR221" i="1"/>
  <c r="AX728" i="1"/>
  <c r="BO225" i="1"/>
  <c r="CO725" i="1"/>
  <c r="AW36" i="1"/>
  <c r="BI410" i="1"/>
  <c r="AW519" i="1"/>
  <c r="BO521" i="1"/>
  <c r="BN521" i="1" s="1"/>
  <c r="AX523" i="1"/>
  <c r="AV523" i="1" s="1"/>
  <c r="BO524" i="1"/>
  <c r="BN524" i="1"/>
  <c r="BQ520" i="1"/>
  <c r="BJ672" i="1"/>
  <c r="BI672" i="1" s="1"/>
  <c r="BN672" i="1" s="1"/>
  <c r="CK334" i="1"/>
  <c r="BR65" i="1"/>
  <c r="BR40" i="1" s="1"/>
  <c r="CK727" i="1"/>
  <c r="CN221" i="1"/>
  <c r="BO343" i="1"/>
  <c r="BQ726" i="1"/>
  <c r="BQ725" i="1" s="1"/>
  <c r="CL785" i="1"/>
  <c r="CL48" i="1" s="1"/>
  <c r="CO59" i="1"/>
  <c r="CO34" i="1" s="1"/>
  <c r="CL726" i="1"/>
  <c r="CL725" i="1" s="1"/>
  <c r="BP647" i="1"/>
  <c r="BO728" i="1"/>
  <c r="CL647" i="1"/>
  <c r="BP331" i="1"/>
  <c r="BR309" i="1"/>
  <c r="BR726" i="1"/>
  <c r="BR725" i="1" s="1"/>
  <c r="BO171" i="1"/>
  <c r="AZ115" i="1"/>
  <c r="CL519" i="1"/>
  <c r="CK204" i="1"/>
  <c r="BP115" i="1"/>
  <c r="BP65" i="1" s="1"/>
  <c r="CK171" i="1"/>
  <c r="CN938" i="1"/>
  <c r="BO281" i="1"/>
  <c r="BP312" i="1"/>
  <c r="BP310" i="1"/>
  <c r="BP788" i="1" s="1"/>
  <c r="BP813" i="1" s="1"/>
  <c r="BP57" i="1" s="1"/>
  <c r="BP31" i="1" s="1"/>
  <c r="CK125" i="1"/>
  <c r="CK117" i="1"/>
  <c r="CN718" i="1"/>
  <c r="CN47" i="1" s="1"/>
  <c r="BR718" i="1"/>
  <c r="BR47" i="1" s="1"/>
  <c r="CK124" i="1"/>
  <c r="CM323" i="1"/>
  <c r="CK323" i="1" s="1"/>
  <c r="CM65" i="1"/>
  <c r="CO200" i="1"/>
  <c r="CK200" i="1" s="1"/>
  <c r="CK201" i="1"/>
  <c r="BO124" i="1"/>
  <c r="BN124" i="1" s="1"/>
  <c r="AY310" i="1"/>
  <c r="AW79" i="1"/>
  <c r="AV79" i="1" s="1"/>
  <c r="AZ309" i="1"/>
  <c r="CL65" i="1"/>
  <c r="CL40" i="1" s="1"/>
  <c r="CK67" i="1"/>
  <c r="CO65" i="1"/>
  <c r="CO40" i="1" s="1"/>
  <c r="CO312" i="1"/>
  <c r="CO309" i="1" s="1"/>
  <c r="CM310" i="1"/>
  <c r="BQ117" i="1"/>
  <c r="BQ115" i="1" s="1"/>
  <c r="BQ67" i="1"/>
  <c r="CL115" i="1"/>
  <c r="CK116" i="1"/>
  <c r="CN65" i="1"/>
  <c r="CN40" i="1" s="1"/>
  <c r="CK66" i="1"/>
  <c r="AW223" i="1"/>
  <c r="AV223" i="1" s="1"/>
  <c r="CK848" i="1"/>
  <c r="CM115" i="1"/>
  <c r="AZ65" i="1"/>
  <c r="AZ40" i="1" s="1"/>
  <c r="AZ45" i="1"/>
  <c r="AZ173" i="1"/>
  <c r="AZ171" i="1" s="1"/>
  <c r="AV171" i="1" s="1"/>
  <c r="AU171" i="1" s="1"/>
  <c r="AW46" i="1"/>
  <c r="CK222" i="1"/>
  <c r="CL921" i="1"/>
  <c r="CK922" i="1"/>
  <c r="CM312" i="1"/>
  <c r="CJ312" i="1"/>
  <c r="CO329" i="1"/>
  <c r="AY329" i="1"/>
  <c r="AY719" i="1"/>
  <c r="CL36" i="1"/>
  <c r="BO523" i="1"/>
  <c r="CM523" i="1"/>
  <c r="CK523" i="1" s="1"/>
  <c r="CK543" i="1"/>
  <c r="CM520" i="1"/>
  <c r="CM331" i="1" s="1"/>
  <c r="BI358" i="1"/>
  <c r="CK544" i="1"/>
  <c r="BO61" i="1"/>
  <c r="BO35" i="1" s="1"/>
  <c r="BR932" i="1"/>
  <c r="BR959" i="1" s="1"/>
  <c r="BR324" i="1"/>
  <c r="AW658" i="1"/>
  <c r="AV658" i="1" s="1"/>
  <c r="AU658" i="1" s="1"/>
  <c r="AW651" i="1"/>
  <c r="AV651" i="1" s="1"/>
  <c r="AU651" i="1" s="1"/>
  <c r="CK816" i="1"/>
  <c r="CL61" i="1"/>
  <c r="BO658" i="1"/>
  <c r="AY932" i="1"/>
  <c r="AY941" i="1" s="1"/>
  <c r="BL941" i="1"/>
  <c r="BL936" i="1"/>
  <c r="BT936" i="1" s="1"/>
  <c r="BL939" i="1"/>
  <c r="CL658" i="1"/>
  <c r="CL651" i="1"/>
  <c r="CK651" i="1" s="1"/>
  <c r="CK669" i="1"/>
  <c r="BO657" i="1"/>
  <c r="AW227" i="1"/>
  <c r="AV227" i="1" s="1"/>
  <c r="AV45" i="1" s="1"/>
  <c r="AY59" i="1"/>
  <c r="AY34" i="1" s="1"/>
  <c r="CO932" i="1"/>
  <c r="AW68" i="1"/>
  <c r="AV68" i="1" s="1"/>
  <c r="CO945" i="1"/>
  <c r="CK945" i="1" s="1"/>
  <c r="CK946" i="1"/>
  <c r="CL332" i="1"/>
  <c r="CK521" i="1"/>
  <c r="BR785" i="1"/>
  <c r="CN329" i="1"/>
  <c r="CK202" i="1"/>
  <c r="AZ200" i="1"/>
  <c r="AW850" i="1"/>
  <c r="AW848" i="1" s="1"/>
  <c r="CL930" i="1"/>
  <c r="CL53" i="1" s="1"/>
  <c r="CK280" i="1"/>
  <c r="CK46" i="1" s="1"/>
  <c r="CL46" i="1"/>
  <c r="BI357" i="1"/>
  <c r="BI355" i="1"/>
  <c r="CM534" i="1"/>
  <c r="CK534" i="1" s="1"/>
  <c r="CK205" i="1"/>
  <c r="CL312" i="1"/>
  <c r="CK312" i="1" s="1"/>
  <c r="CL310" i="1"/>
  <c r="AX521" i="1"/>
  <c r="AW726" i="1"/>
  <c r="CO48" i="1"/>
  <c r="CN788" i="1"/>
  <c r="CN813" i="1" s="1"/>
  <c r="CN57" i="1" s="1"/>
  <c r="CN309" i="1"/>
  <c r="CN932" i="1"/>
  <c r="CO934" i="1"/>
  <c r="CO933" i="1"/>
  <c r="CL333" i="1"/>
  <c r="CL331" i="1"/>
  <c r="CN324" i="1"/>
  <c r="CM59" i="1"/>
  <c r="CM34" i="1" s="1"/>
  <c r="BQ125" i="1"/>
  <c r="BO125" i="1" s="1"/>
  <c r="BO127" i="1"/>
  <c r="BS48" i="1"/>
  <c r="BO332" i="1"/>
  <c r="BP721" i="1"/>
  <c r="BP519" i="1"/>
  <c r="BO749" i="1"/>
  <c r="BP748" i="1"/>
  <c r="BO748" i="1" s="1"/>
  <c r="BS312" i="1"/>
  <c r="BS309" i="1" s="1"/>
  <c r="BS65" i="1"/>
  <c r="BS40" i="1" s="1"/>
  <c r="BP922" i="1"/>
  <c r="BP848" i="1"/>
  <c r="BO848" i="1" s="1"/>
  <c r="BO850" i="1"/>
  <c r="BQ205" i="1"/>
  <c r="BO205" i="1" s="1"/>
  <c r="BQ202" i="1"/>
  <c r="BO202" i="1" s="1"/>
  <c r="BP185" i="1"/>
  <c r="BO185" i="1" s="1"/>
  <c r="BS553" i="1"/>
  <c r="BS564" i="1"/>
  <c r="BO564" i="1" s="1"/>
  <c r="BO569" i="1"/>
  <c r="BS563" i="1"/>
  <c r="BS567" i="1" s="1"/>
  <c r="BN66" i="1"/>
  <c r="BO116" i="1"/>
  <c r="BP329" i="1"/>
  <c r="BS329" i="1"/>
  <c r="BO206" i="1"/>
  <c r="BO69" i="1"/>
  <c r="BS939" i="1"/>
  <c r="BS937" i="1" s="1"/>
  <c r="BS936" i="1"/>
  <c r="BR59" i="1"/>
  <c r="BR34" i="1" s="1"/>
  <c r="BR815" i="1"/>
  <c r="BO74" i="1"/>
  <c r="BO73" i="1"/>
  <c r="BS932" i="1"/>
  <c r="BS941" i="1" s="1"/>
  <c r="BS940" i="1" s="1"/>
  <c r="AZ48" i="1"/>
  <c r="AW342" i="1"/>
  <c r="AV342" i="1" s="1"/>
  <c r="AU342" i="1" s="1"/>
  <c r="AW310" i="1"/>
  <c r="AV310" i="1" s="1"/>
  <c r="AY936" i="1"/>
  <c r="AY933" i="1" s="1"/>
  <c r="AY960" i="1" s="1"/>
  <c r="AV960" i="1" s="1"/>
  <c r="AY48" i="1"/>
  <c r="AX115" i="1"/>
  <c r="AX788" i="1"/>
  <c r="AZ848" i="1"/>
  <c r="AZ923" i="1"/>
  <c r="AW207" i="1"/>
  <c r="AW118" i="1"/>
  <c r="AV118" i="1" s="1"/>
  <c r="AW688" i="1"/>
  <c r="AV688" i="1" s="1"/>
  <c r="AX520" i="1"/>
  <c r="AX534" i="1"/>
  <c r="AW332" i="1"/>
  <c r="E979" i="1"/>
  <c r="F979" i="1"/>
  <c r="X979" i="1" s="1"/>
  <c r="G979" i="1"/>
  <c r="Z979" i="1" s="1"/>
  <c r="BY979" i="1"/>
  <c r="BW979" i="1"/>
  <c r="BZ684" i="1"/>
  <c r="AY787" i="1" l="1"/>
  <c r="AY812" i="1" s="1"/>
  <c r="AV95" i="1"/>
  <c r="AW94" i="1"/>
  <c r="AV94" i="1" s="1"/>
  <c r="BO721" i="1"/>
  <c r="BN721" i="1" s="1"/>
  <c r="BN790" i="1" s="1"/>
  <c r="BN815" i="1" s="1"/>
  <c r="AF979" i="1"/>
  <c r="V979" i="1"/>
  <c r="BI912" i="1"/>
  <c r="BJ909" i="1"/>
  <c r="BI909" i="1" s="1"/>
  <c r="BS201" i="1"/>
  <c r="N979" i="1"/>
  <c r="AH979" i="1"/>
  <c r="AJ979" i="1"/>
  <c r="P979" i="1"/>
  <c r="AZ719" i="1"/>
  <c r="AZ723" i="1" s="1"/>
  <c r="AZ326" i="1"/>
  <c r="AV115" i="1"/>
  <c r="AV850" i="1"/>
  <c r="BJ343" i="1"/>
  <c r="BI344" i="1"/>
  <c r="AV65" i="1"/>
  <c r="AV40" i="1" s="1"/>
  <c r="AV207" i="1"/>
  <c r="E37" i="1"/>
  <c r="L979" i="1"/>
  <c r="AX333" i="1"/>
  <c r="AX326" i="1" s="1"/>
  <c r="CK333" i="1"/>
  <c r="AX332" i="1"/>
  <c r="AX327" i="1" s="1"/>
  <c r="AV521" i="1"/>
  <c r="AZ31" i="1"/>
  <c r="AV923" i="1"/>
  <c r="AV534" i="1"/>
  <c r="AV520" i="1"/>
  <c r="AX727" i="1"/>
  <c r="AV728" i="1"/>
  <c r="AZ822" i="1"/>
  <c r="AV848" i="1"/>
  <c r="AU878" i="1"/>
  <c r="AU923" i="1"/>
  <c r="BQ815" i="1"/>
  <c r="BQ59" i="1"/>
  <c r="BQ34" i="1" s="1"/>
  <c r="AX813" i="1"/>
  <c r="BN59" i="1"/>
  <c r="BN34" i="1" s="1"/>
  <c r="BR787" i="1"/>
  <c r="BR812" i="1" s="1"/>
  <c r="BS719" i="1"/>
  <c r="BS723" i="1" s="1"/>
  <c r="BS818" i="1" s="1"/>
  <c r="BS326" i="1"/>
  <c r="BS324" i="1" s="1"/>
  <c r="BS226" i="1" s="1"/>
  <c r="BS223" i="1" s="1"/>
  <c r="BQ519" i="1"/>
  <c r="BO519" i="1" s="1"/>
  <c r="BQ333" i="1"/>
  <c r="BQ326" i="1" s="1"/>
  <c r="BN334" i="1"/>
  <c r="BN333" i="1" s="1"/>
  <c r="BO520" i="1"/>
  <c r="BN520" i="1" s="1"/>
  <c r="BN519" i="1" s="1"/>
  <c r="BQ331" i="1"/>
  <c r="BO331" i="1" s="1"/>
  <c r="CM519" i="1"/>
  <c r="CK519" i="1" s="1"/>
  <c r="AW309" i="1"/>
  <c r="AW788" i="1"/>
  <c r="AW813" i="1" s="1"/>
  <c r="BP333" i="1"/>
  <c r="BP326" i="1" s="1"/>
  <c r="BP719" i="1" s="1"/>
  <c r="AW922" i="1"/>
  <c r="AV922" i="1" s="1"/>
  <c r="AY959" i="1"/>
  <c r="AV959" i="1" s="1"/>
  <c r="CK520" i="1"/>
  <c r="CJ520" i="1" s="1"/>
  <c r="CK115" i="1"/>
  <c r="BD684" i="1"/>
  <c r="BP309" i="1"/>
  <c r="CK310" i="1"/>
  <c r="CK309" i="1" s="1"/>
  <c r="CL309" i="1"/>
  <c r="CJ310" i="1"/>
  <c r="AY718" i="1"/>
  <c r="AY47" i="1" s="1"/>
  <c r="CM788" i="1"/>
  <c r="CM309" i="1"/>
  <c r="BQ65" i="1"/>
  <c r="CL788" i="1"/>
  <c r="CL813" i="1" s="1"/>
  <c r="AW221" i="1"/>
  <c r="AV221" i="1" s="1"/>
  <c r="AY309" i="1"/>
  <c r="AY788" i="1"/>
  <c r="CK65" i="1"/>
  <c r="CK40" i="1" s="1"/>
  <c r="BN312" i="1"/>
  <c r="CL326" i="1"/>
  <c r="CL719" i="1" s="1"/>
  <c r="CL787" i="1" s="1"/>
  <c r="AY324" i="1"/>
  <c r="CK61" i="1"/>
  <c r="CK35" i="1" s="1"/>
  <c r="CL35" i="1"/>
  <c r="BO68" i="1"/>
  <c r="AW45" i="1"/>
  <c r="AW657" i="1"/>
  <c r="AV657" i="1" s="1"/>
  <c r="BL933" i="1"/>
  <c r="BT933" i="1" s="1"/>
  <c r="BR48" i="1"/>
  <c r="CK332" i="1"/>
  <c r="CL721" i="1"/>
  <c r="CK721" i="1" s="1"/>
  <c r="CL327" i="1"/>
  <c r="CO941" i="1"/>
  <c r="CO940" i="1" s="1"/>
  <c r="CK658" i="1"/>
  <c r="CL657" i="1"/>
  <c r="CK657" i="1" s="1"/>
  <c r="CK331" i="1"/>
  <c r="BI334" i="1"/>
  <c r="BJ331" i="1"/>
  <c r="BJ333" i="1"/>
  <c r="CO931" i="1"/>
  <c r="CO930" i="1" s="1"/>
  <c r="CO53" i="1" s="1"/>
  <c r="CL329" i="1"/>
  <c r="CM326" i="1"/>
  <c r="CM329" i="1"/>
  <c r="CN959" i="1"/>
  <c r="BS568" i="1"/>
  <c r="BO568" i="1" s="1"/>
  <c r="BO563" i="1"/>
  <c r="BO327" i="1"/>
  <c r="BN327" i="1" s="1"/>
  <c r="BP790" i="1"/>
  <c r="BP59" i="1" s="1"/>
  <c r="BP34" i="1" s="1"/>
  <c r="BS646" i="1"/>
  <c r="BO553" i="1"/>
  <c r="BS649" i="1"/>
  <c r="BS647" i="1"/>
  <c r="BO647" i="1" s="1"/>
  <c r="BS933" i="1"/>
  <c r="BS31" i="1" s="1"/>
  <c r="BS934" i="1"/>
  <c r="BO66" i="1"/>
  <c r="BP727" i="1"/>
  <c r="BO922" i="1"/>
  <c r="BP921" i="1"/>
  <c r="BO117" i="1"/>
  <c r="BO115" i="1"/>
  <c r="BN67" i="1"/>
  <c r="BN65" i="1" s="1"/>
  <c r="AW205" i="1"/>
  <c r="AW785" i="1"/>
  <c r="AW725" i="1"/>
  <c r="AY931" i="1"/>
  <c r="AV931" i="1" s="1"/>
  <c r="AV930" i="1" s="1"/>
  <c r="AV53" i="1" s="1"/>
  <c r="AZ921" i="1"/>
  <c r="AZ924" i="1" s="1"/>
  <c r="AX331" i="1"/>
  <c r="AX519" i="1"/>
  <c r="AV519" i="1" s="1"/>
  <c r="AW721" i="1"/>
  <c r="AW327" i="1"/>
  <c r="AW790" i="1" s="1"/>
  <c r="AW815" i="1" s="1"/>
  <c r="AW333" i="1"/>
  <c r="AW331" i="1"/>
  <c r="AY958" i="1" l="1"/>
  <c r="AV958" i="1" s="1"/>
  <c r="AW921" i="1"/>
  <c r="BS62" i="1"/>
  <c r="BS972" i="1"/>
  <c r="BO333" i="1"/>
  <c r="BS200" i="1"/>
  <c r="BO200" i="1" s="1"/>
  <c r="BO201" i="1"/>
  <c r="L37" i="1"/>
  <c r="AF37" i="1"/>
  <c r="V37" i="1"/>
  <c r="AY813" i="1"/>
  <c r="AY57" i="1" s="1"/>
  <c r="AY31" i="1" s="1"/>
  <c r="BJ342" i="1"/>
  <c r="BI342" i="1" s="1"/>
  <c r="BI343" i="1"/>
  <c r="AV333" i="1"/>
  <c r="AV205" i="1"/>
  <c r="AV309" i="1"/>
  <c r="AV788" i="1"/>
  <c r="AV331" i="1"/>
  <c r="AX790" i="1"/>
  <c r="AX59" i="1" s="1"/>
  <c r="AV327" i="1"/>
  <c r="AX721" i="1"/>
  <c r="AV721" i="1" s="1"/>
  <c r="AV332" i="1"/>
  <c r="AV924" i="1"/>
  <c r="AZ818" i="1"/>
  <c r="AV723" i="1"/>
  <c r="AV921" i="1"/>
  <c r="AX57" i="1"/>
  <c r="AV813" i="1"/>
  <c r="AX726" i="1"/>
  <c r="AV727" i="1"/>
  <c r="BP324" i="1"/>
  <c r="BO723" i="1"/>
  <c r="BQ329" i="1"/>
  <c r="BO329" i="1" s="1"/>
  <c r="BN723" i="1"/>
  <c r="BN818" i="1" s="1"/>
  <c r="BN62" i="1" s="1"/>
  <c r="BN36" i="1" s="1"/>
  <c r="BI333" i="1"/>
  <c r="BJ326" i="1"/>
  <c r="BJ719" i="1" s="1"/>
  <c r="AW326" i="1"/>
  <c r="AV326" i="1" s="1"/>
  <c r="BS787" i="1"/>
  <c r="BS812" i="1" s="1"/>
  <c r="BN326" i="1"/>
  <c r="BN324" i="1" s="1"/>
  <c r="CJ788" i="1"/>
  <c r="CJ813" i="1" s="1"/>
  <c r="CJ57" i="1" s="1"/>
  <c r="CJ31" i="1" s="1"/>
  <c r="CK788" i="1"/>
  <c r="BD723" i="1"/>
  <c r="BD719" i="1"/>
  <c r="CM813" i="1"/>
  <c r="CM57" i="1" s="1"/>
  <c r="CM31" i="1" s="1"/>
  <c r="BS221" i="1"/>
  <c r="BO221" i="1" s="1"/>
  <c r="BO223" i="1"/>
  <c r="BO567" i="1"/>
  <c r="BO990" i="1" s="1"/>
  <c r="BO992" i="1" s="1"/>
  <c r="BN310" i="1"/>
  <c r="BN309" i="1" s="1"/>
  <c r="CK329" i="1"/>
  <c r="BS931" i="1"/>
  <c r="BS930" i="1" s="1"/>
  <c r="BS53" i="1" s="1"/>
  <c r="BL960" i="1"/>
  <c r="BL931" i="1"/>
  <c r="BT931" i="1" s="1"/>
  <c r="CK327" i="1"/>
  <c r="CL790" i="1"/>
  <c r="CL815" i="1" s="1"/>
  <c r="CK959" i="1"/>
  <c r="CL324" i="1"/>
  <c r="BR786" i="1"/>
  <c r="BI331" i="1"/>
  <c r="BJ329" i="1"/>
  <c r="BI329" i="1" s="1"/>
  <c r="CL57" i="1"/>
  <c r="CM719" i="1"/>
  <c r="CM787" i="1" s="1"/>
  <c r="CM324" i="1"/>
  <c r="CL718" i="1"/>
  <c r="CL47" i="1" s="1"/>
  <c r="CO31" i="1"/>
  <c r="BP718" i="1"/>
  <c r="BO646" i="1"/>
  <c r="BO649" i="1"/>
  <c r="BP815" i="1"/>
  <c r="BO815" i="1" s="1"/>
  <c r="BO790" i="1"/>
  <c r="BP40" i="1"/>
  <c r="BQ719" i="1"/>
  <c r="BQ324" i="1"/>
  <c r="BP726" i="1"/>
  <c r="BP785" i="1"/>
  <c r="BP787" i="1" s="1"/>
  <c r="BO727" i="1"/>
  <c r="BN727" i="1" s="1"/>
  <c r="BO818" i="1"/>
  <c r="BO972" i="1" s="1"/>
  <c r="BO326" i="1"/>
  <c r="BO312" i="1"/>
  <c r="BQ310" i="1"/>
  <c r="BQ309" i="1" s="1"/>
  <c r="BO67" i="1"/>
  <c r="BO65" i="1"/>
  <c r="BO40" i="1" s="1"/>
  <c r="AX329" i="1"/>
  <c r="AW48" i="1"/>
  <c r="AY786" i="1"/>
  <c r="AY23" i="1" s="1"/>
  <c r="AY36" i="1"/>
  <c r="AW329" i="1"/>
  <c r="AY930" i="1"/>
  <c r="AY53" i="1" s="1"/>
  <c r="AV818" i="1" l="1"/>
  <c r="AV972" i="1" s="1"/>
  <c r="AZ972" i="1"/>
  <c r="BO324" i="1"/>
  <c r="AV329" i="1"/>
  <c r="AX34" i="1"/>
  <c r="AX815" i="1"/>
  <c r="AV815" i="1" s="1"/>
  <c r="AV790" i="1"/>
  <c r="AX31" i="1"/>
  <c r="AV726" i="1"/>
  <c r="AX725" i="1"/>
  <c r="AV725" i="1" s="1"/>
  <c r="AX785" i="1"/>
  <c r="AV785" i="1" s="1"/>
  <c r="BJ787" i="1"/>
  <c r="BI719" i="1"/>
  <c r="BQ787" i="1"/>
  <c r="CK813" i="1"/>
  <c r="BD718" i="1"/>
  <c r="BD47" i="1" s="1"/>
  <c r="BD787" i="1"/>
  <c r="BD62" i="1"/>
  <c r="BD36" i="1" s="1"/>
  <c r="BD818" i="1"/>
  <c r="BS718" i="1"/>
  <c r="BS47" i="1" s="1"/>
  <c r="BS959" i="1"/>
  <c r="BN788" i="1"/>
  <c r="BN813" i="1" s="1"/>
  <c r="CK790" i="1"/>
  <c r="CK815" i="1"/>
  <c r="CL59" i="1"/>
  <c r="BR811" i="1"/>
  <c r="BR56" i="1"/>
  <c r="BR30" i="1" s="1"/>
  <c r="BL930" i="1"/>
  <c r="BI931" i="1"/>
  <c r="BI930" i="1" s="1"/>
  <c r="BI53" i="1" s="1"/>
  <c r="BI960" i="1"/>
  <c r="BL958" i="1"/>
  <c r="BL31" i="1"/>
  <c r="BI326" i="1"/>
  <c r="BJ324" i="1"/>
  <c r="BI324" i="1" s="1"/>
  <c r="CL31" i="1"/>
  <c r="CK57" i="1"/>
  <c r="CL786" i="1"/>
  <c r="CM718" i="1"/>
  <c r="BO59" i="1"/>
  <c r="BO34" i="1" s="1"/>
  <c r="BO785" i="1"/>
  <c r="BP48" i="1"/>
  <c r="BO726" i="1"/>
  <c r="BP725" i="1"/>
  <c r="BO725" i="1" s="1"/>
  <c r="BN725" i="1" s="1"/>
  <c r="BQ718" i="1"/>
  <c r="BQ788" i="1"/>
  <c r="BO309" i="1"/>
  <c r="BO310" i="1"/>
  <c r="BS786" i="1"/>
  <c r="BO719" i="1"/>
  <c r="BO62" i="1"/>
  <c r="BP47" i="1"/>
  <c r="AW324" i="1"/>
  <c r="AW719" i="1"/>
  <c r="AW787" i="1" s="1"/>
  <c r="AW812" i="1" s="1"/>
  <c r="AY811" i="1"/>
  <c r="AY56" i="1"/>
  <c r="AY30" i="1" s="1"/>
  <c r="AW59" i="1"/>
  <c r="AW34" i="1" s="1"/>
  <c r="AX324" i="1"/>
  <c r="AX719" i="1"/>
  <c r="AW57" i="1"/>
  <c r="AW31" i="1" s="1"/>
  <c r="BR967" i="1" l="1"/>
  <c r="BR969" i="1"/>
  <c r="BR971" i="1"/>
  <c r="AY969" i="1"/>
  <c r="AY971" i="1"/>
  <c r="AY967" i="1"/>
  <c r="AV57" i="1"/>
  <c r="AV59" i="1"/>
  <c r="AV34" i="1" s="1"/>
  <c r="AV31" i="1"/>
  <c r="AV48" i="1"/>
  <c r="AX787" i="1"/>
  <c r="AV719" i="1"/>
  <c r="BN719" i="1"/>
  <c r="BN718" i="1" s="1"/>
  <c r="BO48" i="1"/>
  <c r="BN785" i="1"/>
  <c r="BL53" i="1"/>
  <c r="BT930" i="1"/>
  <c r="BD786" i="1"/>
  <c r="BD812" i="1"/>
  <c r="BO718" i="1"/>
  <c r="BO47" i="1" s="1"/>
  <c r="BS958" i="1"/>
  <c r="BS36" i="1" s="1"/>
  <c r="BO959" i="1"/>
  <c r="BN57" i="1"/>
  <c r="CK59" i="1"/>
  <c r="CK34" i="1" s="1"/>
  <c r="CL34" i="1"/>
  <c r="BL29" i="1"/>
  <c r="BI31" i="1"/>
  <c r="BI958" i="1"/>
  <c r="BL36" i="1"/>
  <c r="BI36" i="1" s="1"/>
  <c r="BL23" i="1"/>
  <c r="BL21" i="1"/>
  <c r="BR55" i="1"/>
  <c r="BJ718" i="1"/>
  <c r="CL23" i="1"/>
  <c r="CM786" i="1"/>
  <c r="CM23" i="1" s="1"/>
  <c r="BS811" i="1"/>
  <c r="BS56" i="1"/>
  <c r="BS30" i="1" s="1"/>
  <c r="BS29" i="1" s="1"/>
  <c r="BQ813" i="1"/>
  <c r="BO788" i="1"/>
  <c r="BQ786" i="1"/>
  <c r="BQ23" i="1" s="1"/>
  <c r="BO787" i="1"/>
  <c r="BP786" i="1"/>
  <c r="BP23" i="1" s="1"/>
  <c r="AX718" i="1"/>
  <c r="AY55" i="1"/>
  <c r="AY21" i="1" s="1"/>
  <c r="AY29" i="1"/>
  <c r="AY6" i="1"/>
  <c r="AW718" i="1"/>
  <c r="BS971" i="1" l="1"/>
  <c r="BS969" i="1"/>
  <c r="BS967" i="1"/>
  <c r="AX812" i="1"/>
  <c r="BN787" i="1"/>
  <c r="BN786" i="1" s="1"/>
  <c r="BT53" i="1"/>
  <c r="BT23" i="1"/>
  <c r="BT21" i="1"/>
  <c r="BD56" i="1"/>
  <c r="BD811" i="1"/>
  <c r="BD55" i="1" s="1"/>
  <c r="BS23" i="1"/>
  <c r="BN31" i="1"/>
  <c r="BI718" i="1"/>
  <c r="BI47" i="1" s="1"/>
  <c r="BJ47" i="1"/>
  <c r="BI787" i="1"/>
  <c r="BJ786" i="1"/>
  <c r="BJ23" i="1" s="1"/>
  <c r="BQ57" i="1"/>
  <c r="BO813" i="1"/>
  <c r="BO786" i="1"/>
  <c r="BS55" i="1"/>
  <c r="BS21" i="1" s="1"/>
  <c r="AW47" i="1"/>
  <c r="AX786" i="1"/>
  <c r="E691" i="1"/>
  <c r="L691" i="1" l="1"/>
  <c r="V691" i="1"/>
  <c r="AF691" i="1"/>
  <c r="AX23" i="1"/>
  <c r="BI786" i="1"/>
  <c r="BI23" i="1"/>
  <c r="BQ31" i="1"/>
  <c r="BO57" i="1"/>
  <c r="AX811" i="1"/>
  <c r="AX56" i="1"/>
  <c r="BX671" i="1"/>
  <c r="BY781" i="1"/>
  <c r="BV781" i="1" s="1"/>
  <c r="BG781" i="1"/>
  <c r="D781" i="1"/>
  <c r="J781" i="1" l="1"/>
  <c r="AD781" i="1"/>
  <c r="T781" i="1"/>
  <c r="AX55" i="1"/>
  <c r="AX30" i="1"/>
  <c r="BJ796" i="1"/>
  <c r="BP796" i="1" s="1"/>
  <c r="AX29" i="1" l="1"/>
  <c r="AX21" i="1"/>
  <c r="BW796" i="1"/>
  <c r="CF796" i="1" s="1"/>
  <c r="CE796" i="1" s="1"/>
  <c r="BP809" i="1"/>
  <c r="BP808" i="1"/>
  <c r="BP795" i="1"/>
  <c r="BJ795" i="1"/>
  <c r="BJ809" i="1"/>
  <c r="BJ808" i="1"/>
  <c r="BJ24" i="1" s="1"/>
  <c r="BK796" i="1"/>
  <c r="BQ796" i="1" s="1"/>
  <c r="BO796" i="1" s="1"/>
  <c r="BQ808" i="1" l="1"/>
  <c r="BQ24" i="1" s="1"/>
  <c r="BQ795" i="1"/>
  <c r="BO795" i="1" s="1"/>
  <c r="BQ809" i="1"/>
  <c r="BQ812" i="1" s="1"/>
  <c r="BP24" i="1"/>
  <c r="BP812" i="1"/>
  <c r="BK795" i="1"/>
  <c r="BI795" i="1" s="1"/>
  <c r="BK809" i="1"/>
  <c r="BK812" i="1" s="1"/>
  <c r="BK808" i="1"/>
  <c r="BK24" i="1" s="1"/>
  <c r="BJ812" i="1"/>
  <c r="BJ56" i="1" s="1"/>
  <c r="BJ30" i="1" s="1"/>
  <c r="BJ29" i="1" s="1"/>
  <c r="BX796" i="1"/>
  <c r="BI796" i="1"/>
  <c r="BN796" i="1" s="1"/>
  <c r="BN809" i="1" s="1"/>
  <c r="AB953" i="1"/>
  <c r="CI953" i="1"/>
  <c r="CE953" i="1" s="1"/>
  <c r="CD953" i="1"/>
  <c r="CA953" i="1" s="1"/>
  <c r="BZ953" i="1"/>
  <c r="BV953" i="1" s="1"/>
  <c r="BN953" i="1"/>
  <c r="BH953" i="1"/>
  <c r="BE953" i="1" s="1"/>
  <c r="BA953" i="1"/>
  <c r="BZ858" i="1"/>
  <c r="BY858" i="1"/>
  <c r="BW858" i="1"/>
  <c r="BH858" i="1"/>
  <c r="BG858" i="1"/>
  <c r="BG850" i="1" s="1"/>
  <c r="BF858" i="1"/>
  <c r="G858" i="1"/>
  <c r="G850" i="1" s="1"/>
  <c r="G922" i="1" s="1"/>
  <c r="BZ857" i="1"/>
  <c r="BY857" i="1"/>
  <c r="BW857" i="1"/>
  <c r="BH857" i="1"/>
  <c r="BG857" i="1"/>
  <c r="BF857" i="1"/>
  <c r="G857" i="1"/>
  <c r="F857" i="1"/>
  <c r="E857" i="1"/>
  <c r="AU953" i="1" l="1"/>
  <c r="R953" i="1"/>
  <c r="H952" i="1"/>
  <c r="BO24" i="1"/>
  <c r="BN812" i="1"/>
  <c r="BN56" i="1" s="1"/>
  <c r="BN55" i="1" s="1"/>
  <c r="BN808" i="1"/>
  <c r="BN24" i="1" s="1"/>
  <c r="BQ811" i="1"/>
  <c r="BQ55" i="1" s="1"/>
  <c r="BQ21" i="1" s="1"/>
  <c r="BQ56" i="1"/>
  <c r="BQ30" i="1" s="1"/>
  <c r="BQ29" i="1" s="1"/>
  <c r="BO809" i="1"/>
  <c r="BO808" i="1"/>
  <c r="D953" i="1"/>
  <c r="T953" i="1" s="1"/>
  <c r="BP56" i="1"/>
  <c r="BP811" i="1"/>
  <c r="BO812" i="1"/>
  <c r="BI809" i="1"/>
  <c r="BE857" i="1"/>
  <c r="BE858" i="1"/>
  <c r="D857" i="1"/>
  <c r="BV796" i="1"/>
  <c r="CM796" i="1"/>
  <c r="BJ811" i="1"/>
  <c r="BI812" i="1"/>
  <c r="BK56" i="1"/>
  <c r="BK30" i="1" s="1"/>
  <c r="BK29" i="1" s="1"/>
  <c r="BK811" i="1"/>
  <c r="BK55" i="1" s="1"/>
  <c r="BK21" i="1" s="1"/>
  <c r="BI808" i="1"/>
  <c r="BI24" i="1"/>
  <c r="BA858" i="1"/>
  <c r="BV858" i="1"/>
  <c r="BA857" i="1"/>
  <c r="BV857" i="1"/>
  <c r="AB952" i="1" l="1"/>
  <c r="H945" i="1"/>
  <c r="BP969" i="1"/>
  <c r="BP971" i="1"/>
  <c r="BO971" i="1" s="1"/>
  <c r="BP967" i="1"/>
  <c r="BJ55" i="1"/>
  <c r="BJ21" i="1" s="1"/>
  <c r="BJ967" i="1"/>
  <c r="BJ969" i="1"/>
  <c r="BJ971" i="1"/>
  <c r="BI971" i="1" s="1"/>
  <c r="J953" i="1"/>
  <c r="AU952" i="1"/>
  <c r="AU945" i="1" s="1"/>
  <c r="R952" i="1"/>
  <c r="BN30" i="1"/>
  <c r="BN29" i="1" s="1"/>
  <c r="D952" i="1"/>
  <c r="BP55" i="1"/>
  <c r="BO811" i="1"/>
  <c r="BP30" i="1"/>
  <c r="BO56" i="1"/>
  <c r="CM808" i="1"/>
  <c r="CM24" i="1" s="1"/>
  <c r="CM809" i="1"/>
  <c r="CM812" i="1" s="1"/>
  <c r="CM795" i="1"/>
  <c r="BI56" i="1"/>
  <c r="BI811" i="1"/>
  <c r="E879" i="1"/>
  <c r="BI967" i="1" l="1"/>
  <c r="BI969" i="1"/>
  <c r="BO969" i="1"/>
  <c r="BO967" i="1"/>
  <c r="E858" i="1"/>
  <c r="J952" i="1"/>
  <c r="T952" i="1"/>
  <c r="BN811" i="1"/>
  <c r="BP29" i="1"/>
  <c r="BO30" i="1"/>
  <c r="BO6" i="1" s="1"/>
  <c r="BP21" i="1"/>
  <c r="BO55" i="1"/>
  <c r="BO923" i="1"/>
  <c r="BR921" i="1"/>
  <c r="CM811" i="1"/>
  <c r="CM55" i="1" s="1"/>
  <c r="CM21" i="1" s="1"/>
  <c r="CM56" i="1"/>
  <c r="CM30" i="1" s="1"/>
  <c r="CM29" i="1" s="1"/>
  <c r="BI55" i="1"/>
  <c r="BI29" i="1"/>
  <c r="BI30" i="1"/>
  <c r="BI6" i="1" s="1"/>
  <c r="BA879" i="1"/>
  <c r="BA880" i="1"/>
  <c r="BA850" i="1" s="1"/>
  <c r="BR939" i="1" l="1"/>
  <c r="BR936" i="1"/>
  <c r="BR933" i="1" s="1"/>
  <c r="BR941" i="1"/>
  <c r="BO921" i="1"/>
  <c r="BI21" i="1"/>
  <c r="BJ22" i="1" s="1"/>
  <c r="BV744" i="1"/>
  <c r="BV742" i="1"/>
  <c r="BV741" i="1"/>
  <c r="BV740" i="1"/>
  <c r="BV739" i="1"/>
  <c r="BV738" i="1"/>
  <c r="BV736" i="1"/>
  <c r="BV735" i="1"/>
  <c r="BV733" i="1"/>
  <c r="BV732" i="1"/>
  <c r="CH568" i="1"/>
  <c r="CF568" i="1"/>
  <c r="BW568" i="1"/>
  <c r="BN568" i="1"/>
  <c r="BA568" i="1"/>
  <c r="BF568" i="1"/>
  <c r="BE568" i="1" s="1"/>
  <c r="D415" i="1"/>
  <c r="T415" i="1" s="1"/>
  <c r="D413" i="1"/>
  <c r="T413" i="1" s="1"/>
  <c r="BY780" i="1"/>
  <c r="BV780" i="1" s="1"/>
  <c r="BG780" i="1"/>
  <c r="D780" i="1"/>
  <c r="D784" i="1"/>
  <c r="AD784" i="1" s="1"/>
  <c r="BG779" i="1"/>
  <c r="D779" i="1"/>
  <c r="J779" i="1" l="1"/>
  <c r="AD779" i="1"/>
  <c r="T779" i="1"/>
  <c r="J780" i="1"/>
  <c r="AD780" i="1"/>
  <c r="T780" i="1"/>
  <c r="J784" i="1"/>
  <c r="T784" i="1"/>
  <c r="J413" i="1"/>
  <c r="AD413" i="1"/>
  <c r="J415" i="1"/>
  <c r="AD415" i="1"/>
  <c r="BR931" i="1"/>
  <c r="BR960" i="1"/>
  <c r="BI2" i="1"/>
  <c r="BM22" i="1"/>
  <c r="CB568" i="1"/>
  <c r="CA568" i="1" s="1"/>
  <c r="BO960" i="1" l="1"/>
  <c r="BR958" i="1"/>
  <c r="BR31" i="1"/>
  <c r="BO31" i="1" s="1"/>
  <c r="BR930" i="1"/>
  <c r="BR53" i="1" s="1"/>
  <c r="BO931" i="1"/>
  <c r="BO930" i="1" s="1"/>
  <c r="BO53" i="1" s="1"/>
  <c r="BR29" i="1" l="1"/>
  <c r="BO29" i="1" s="1"/>
  <c r="BR36" i="1"/>
  <c r="BO36" i="1" s="1"/>
  <c r="BO958" i="1"/>
  <c r="BR21" i="1"/>
  <c r="BO21" i="1" s="1"/>
  <c r="BN21" i="1" s="1"/>
  <c r="BR23" i="1"/>
  <c r="BO23" i="1" s="1"/>
  <c r="D157" i="1"/>
  <c r="AD157" i="1" s="1"/>
  <c r="D158" i="1"/>
  <c r="AD158" i="1" s="1"/>
  <c r="BW808" i="1"/>
  <c r="BX335" i="1"/>
  <c r="J158" i="1" l="1"/>
  <c r="J157" i="1"/>
  <c r="BP22" i="1"/>
  <c r="BU22" i="1"/>
  <c r="BZ730" i="1"/>
  <c r="BY730" i="1"/>
  <c r="BX730" i="1"/>
  <c r="BW730" i="1"/>
  <c r="BZ729" i="1"/>
  <c r="BY729" i="1"/>
  <c r="BX729" i="1"/>
  <c r="BW729" i="1"/>
  <c r="F729" i="1"/>
  <c r="X729" i="1" s="1"/>
  <c r="G729" i="1"/>
  <c r="H729" i="1"/>
  <c r="G730" i="1"/>
  <c r="H730" i="1"/>
  <c r="E730" i="1"/>
  <c r="E729" i="1"/>
  <c r="BV747" i="1"/>
  <c r="BV746" i="1"/>
  <c r="BX745" i="1"/>
  <c r="D746" i="1"/>
  <c r="F745" i="1"/>
  <c r="D747" i="1"/>
  <c r="D744" i="1"/>
  <c r="D742" i="1"/>
  <c r="J741" i="1"/>
  <c r="D739" i="1"/>
  <c r="AD739" i="1" s="1"/>
  <c r="D738" i="1"/>
  <c r="J738" i="1" s="1"/>
  <c r="D736" i="1"/>
  <c r="AD736" i="1" s="1"/>
  <c r="F740" i="1"/>
  <c r="X740" i="1" s="1"/>
  <c r="F743" i="1"/>
  <c r="BX737" i="1"/>
  <c r="BV737" i="1" s="1"/>
  <c r="F737" i="1"/>
  <c r="N737" i="1" s="1"/>
  <c r="BX734" i="1"/>
  <c r="BV734" i="1" s="1"/>
  <c r="F734" i="1"/>
  <c r="X734" i="1" s="1"/>
  <c r="D733" i="1"/>
  <c r="AD733" i="1" s="1"/>
  <c r="F731" i="1"/>
  <c r="X731" i="1" s="1"/>
  <c r="BW677" i="1"/>
  <c r="E677" i="1"/>
  <c r="BX669" i="1"/>
  <c r="F669" i="1"/>
  <c r="F489" i="1"/>
  <c r="D490" i="1"/>
  <c r="BV439" i="1"/>
  <c r="D439" i="1"/>
  <c r="CH438" i="1"/>
  <c r="CA438" i="1"/>
  <c r="BX438" i="1"/>
  <c r="BX437" i="1" s="1"/>
  <c r="BW438" i="1"/>
  <c r="CF438" i="1" s="1"/>
  <c r="BA438" i="1"/>
  <c r="F438" i="1"/>
  <c r="E438" i="1"/>
  <c r="BX430" i="1"/>
  <c r="BX429" i="1" s="1"/>
  <c r="BV431" i="1"/>
  <c r="D431" i="1"/>
  <c r="F430" i="1"/>
  <c r="F412" i="1"/>
  <c r="N412" i="1" s="1"/>
  <c r="D283" i="1"/>
  <c r="T283" i="1" s="1"/>
  <c r="F282" i="1"/>
  <c r="N282" i="1" s="1"/>
  <c r="E281" i="1"/>
  <c r="L281" i="1" s="1"/>
  <c r="F280" i="1"/>
  <c r="N280" i="1" s="1"/>
  <c r="AD747" i="1" l="1"/>
  <c r="X747" i="1"/>
  <c r="AD746" i="1"/>
  <c r="X746" i="1"/>
  <c r="AF677" i="1"/>
  <c r="L677" i="1"/>
  <c r="X669" i="1"/>
  <c r="N669" i="1"/>
  <c r="AH743" i="1"/>
  <c r="N743" i="1"/>
  <c r="AH740" i="1"/>
  <c r="N740" i="1"/>
  <c r="AH745" i="1"/>
  <c r="N745" i="1"/>
  <c r="AH280" i="1"/>
  <c r="X280" i="1"/>
  <c r="AU442" i="1"/>
  <c r="X442" i="1"/>
  <c r="AH442" i="1"/>
  <c r="J742" i="1"/>
  <c r="AD742" i="1"/>
  <c r="T742" i="1"/>
  <c r="J744" i="1"/>
  <c r="T744" i="1"/>
  <c r="AH737" i="1"/>
  <c r="X737" i="1"/>
  <c r="AU489" i="1"/>
  <c r="AH489" i="1"/>
  <c r="AU430" i="1"/>
  <c r="X430" i="1"/>
  <c r="AH430" i="1"/>
  <c r="AU438" i="1"/>
  <c r="X438" i="1"/>
  <c r="AH438" i="1"/>
  <c r="V281" i="1"/>
  <c r="AF281" i="1"/>
  <c r="AH282" i="1"/>
  <c r="X282" i="1"/>
  <c r="N731" i="1"/>
  <c r="AH731" i="1"/>
  <c r="J736" i="1"/>
  <c r="T736" i="1"/>
  <c r="J746" i="1"/>
  <c r="T746" i="1"/>
  <c r="J733" i="1"/>
  <c r="T733" i="1"/>
  <c r="N734" i="1"/>
  <c r="AH734" i="1"/>
  <c r="J739" i="1"/>
  <c r="T739" i="1"/>
  <c r="N729" i="1"/>
  <c r="AH729" i="1"/>
  <c r="J747" i="1"/>
  <c r="T747" i="1"/>
  <c r="J490" i="1"/>
  <c r="AD490" i="1"/>
  <c r="AH669" i="1"/>
  <c r="J431" i="1"/>
  <c r="AD431" i="1"/>
  <c r="J439" i="1"/>
  <c r="AD439" i="1"/>
  <c r="J283" i="1"/>
  <c r="AD283" i="1"/>
  <c r="AU412" i="1"/>
  <c r="D281" i="1"/>
  <c r="T281" i="1" s="1"/>
  <c r="E312" i="1"/>
  <c r="F437" i="1"/>
  <c r="F488" i="1"/>
  <c r="F429" i="1"/>
  <c r="BS22" i="1"/>
  <c r="BO2" i="1"/>
  <c r="D729" i="1"/>
  <c r="AD729" i="1" s="1"/>
  <c r="BV730" i="1"/>
  <c r="BV729" i="1"/>
  <c r="F730" i="1"/>
  <c r="X730" i="1" s="1"/>
  <c r="BX728" i="1"/>
  <c r="H728" i="1"/>
  <c r="G728" i="1"/>
  <c r="BV438" i="1"/>
  <c r="D438" i="1"/>
  <c r="BW437" i="1"/>
  <c r="BV437" i="1" s="1"/>
  <c r="BF438" i="1"/>
  <c r="BE438" i="1" s="1"/>
  <c r="E437" i="1"/>
  <c r="E280" i="1"/>
  <c r="L280" i="1" s="1"/>
  <c r="AU488" i="1" l="1"/>
  <c r="AH488" i="1"/>
  <c r="AU429" i="1"/>
  <c r="AH429" i="1"/>
  <c r="D437" i="1"/>
  <c r="AD437" i="1" s="1"/>
  <c r="AU437" i="1"/>
  <c r="X437" i="1"/>
  <c r="AH437" i="1"/>
  <c r="D280" i="1"/>
  <c r="V280" i="1"/>
  <c r="AF280" i="1"/>
  <c r="L312" i="1"/>
  <c r="AF312" i="1"/>
  <c r="V312" i="1"/>
  <c r="N730" i="1"/>
  <c r="AH730" i="1"/>
  <c r="J729" i="1"/>
  <c r="T729" i="1"/>
  <c r="AD280" i="1"/>
  <c r="J281" i="1"/>
  <c r="AD281" i="1"/>
  <c r="J438" i="1"/>
  <c r="AD438" i="1"/>
  <c r="D730" i="1"/>
  <c r="AD730" i="1" s="1"/>
  <c r="F728" i="1"/>
  <c r="X728" i="1" s="1"/>
  <c r="BV728" i="1"/>
  <c r="BW696" i="1"/>
  <c r="BV696" i="1" s="1"/>
  <c r="D698" i="1"/>
  <c r="T698" i="1" s="1"/>
  <c r="D701" i="1"/>
  <c r="T701" i="1" s="1"/>
  <c r="D702" i="1"/>
  <c r="T702" i="1" s="1"/>
  <c r="D703" i="1"/>
  <c r="T703" i="1" s="1"/>
  <c r="F203" i="1"/>
  <c r="BX203" i="1"/>
  <c r="BV203" i="1" s="1"/>
  <c r="E204" i="1"/>
  <c r="J280" i="1" l="1"/>
  <c r="T280" i="1"/>
  <c r="AU204" i="1"/>
  <c r="AF204" i="1"/>
  <c r="V204" i="1"/>
  <c r="N728" i="1"/>
  <c r="AH728" i="1"/>
  <c r="J730" i="1"/>
  <c r="T730" i="1"/>
  <c r="J703" i="1"/>
  <c r="AD703" i="1"/>
  <c r="J702" i="1"/>
  <c r="AD702" i="1"/>
  <c r="J698" i="1"/>
  <c r="AD698" i="1"/>
  <c r="J701" i="1"/>
  <c r="AD701" i="1"/>
  <c r="D204" i="1"/>
  <c r="T204" i="1" s="1"/>
  <c r="D728" i="1"/>
  <c r="AD728" i="1" s="1"/>
  <c r="BW694" i="1"/>
  <c r="BV694" i="1" s="1"/>
  <c r="E203" i="1"/>
  <c r="AU203" i="1" l="1"/>
  <c r="V203" i="1"/>
  <c r="AF203" i="1"/>
  <c r="J728" i="1"/>
  <c r="T728" i="1"/>
  <c r="J204" i="1"/>
  <c r="AD204" i="1"/>
  <c r="D203" i="1"/>
  <c r="T203" i="1" s="1"/>
  <c r="BZ809" i="1"/>
  <c r="BZ722" i="1"/>
  <c r="H810" i="1"/>
  <c r="AB810" i="1" s="1"/>
  <c r="R809" i="1" l="1"/>
  <c r="AB809" i="1"/>
  <c r="J203" i="1"/>
  <c r="AD203" i="1"/>
  <c r="BZ791" i="1"/>
  <c r="E225" i="1"/>
  <c r="BZ202" i="1"/>
  <c r="BY201" i="1"/>
  <c r="BY200" i="1" s="1"/>
  <c r="BW201" i="1"/>
  <c r="BW200" i="1" s="1"/>
  <c r="G201" i="1"/>
  <c r="E200" i="1"/>
  <c r="CI202" i="1"/>
  <c r="CH202" i="1"/>
  <c r="CD202" i="1"/>
  <c r="CC202" i="1"/>
  <c r="BH202" i="1"/>
  <c r="BG202" i="1"/>
  <c r="F224" i="1"/>
  <c r="CD223" i="1"/>
  <c r="CB223" i="1"/>
  <c r="G223" i="1"/>
  <c r="BV220" i="1"/>
  <c r="F226" i="1"/>
  <c r="BX226" i="1"/>
  <c r="BX223" i="1" s="1"/>
  <c r="BX225" i="1"/>
  <c r="BX222" i="1" s="1"/>
  <c r="BW225" i="1"/>
  <c r="BW222" i="1" s="1"/>
  <c r="CD220" i="1"/>
  <c r="CC220" i="1"/>
  <c r="CB220" i="1"/>
  <c r="BA220" i="1"/>
  <c r="D182" i="1"/>
  <c r="AD182" i="1" s="1"/>
  <c r="BY173" i="1"/>
  <c r="BX173" i="1"/>
  <c r="BW173" i="1"/>
  <c r="BY172" i="1"/>
  <c r="BX172" i="1"/>
  <c r="BW172" i="1"/>
  <c r="E173" i="1"/>
  <c r="V173" i="1" s="1"/>
  <c r="G173" i="1"/>
  <c r="Z173" i="1" s="1"/>
  <c r="G172" i="1"/>
  <c r="Z172" i="1" s="1"/>
  <c r="E172" i="1"/>
  <c r="V172" i="1" s="1"/>
  <c r="F173" i="1"/>
  <c r="X226" i="1" l="1"/>
  <c r="AH226" i="1"/>
  <c r="G221" i="1"/>
  <c r="AU200" i="1"/>
  <c r="V200" i="1"/>
  <c r="AF200" i="1"/>
  <c r="X173" i="1"/>
  <c r="AH173" i="1"/>
  <c r="X224" i="1"/>
  <c r="AH224" i="1"/>
  <c r="G200" i="1"/>
  <c r="J182" i="1"/>
  <c r="BY171" i="1"/>
  <c r="N224" i="1"/>
  <c r="AU224" i="1"/>
  <c r="AU226" i="1"/>
  <c r="N226" i="1"/>
  <c r="D200" i="1"/>
  <c r="T200" i="1" s="1"/>
  <c r="E224" i="1"/>
  <c r="BX221" i="1"/>
  <c r="F201" i="1"/>
  <c r="CA220" i="1"/>
  <c r="BW171" i="1"/>
  <c r="BX201" i="1"/>
  <c r="BX200" i="1" s="1"/>
  <c r="F222" i="1"/>
  <c r="F223" i="1"/>
  <c r="BX171" i="1"/>
  <c r="F180" i="1"/>
  <c r="F172" i="1"/>
  <c r="AH222" i="1" l="1"/>
  <c r="X222" i="1"/>
  <c r="X223" i="1"/>
  <c r="AH223" i="1"/>
  <c r="D180" i="1"/>
  <c r="AD180" i="1" s="1"/>
  <c r="AH180" i="1"/>
  <c r="X180" i="1"/>
  <c r="F116" i="1"/>
  <c r="X172" i="1"/>
  <c r="AH172" i="1"/>
  <c r="F200" i="1"/>
  <c r="D224" i="1"/>
  <c r="T224" i="1" s="1"/>
  <c r="J200" i="1"/>
  <c r="AD200" i="1"/>
  <c r="J180" i="1"/>
  <c r="AU223" i="1"/>
  <c r="N223" i="1"/>
  <c r="N222" i="1"/>
  <c r="AU222" i="1"/>
  <c r="F221" i="1"/>
  <c r="CE182" i="1"/>
  <c r="CA182" i="1"/>
  <c r="BV182" i="1"/>
  <c r="BA182" i="1"/>
  <c r="CE181" i="1"/>
  <c r="CA181" i="1"/>
  <c r="BV181" i="1"/>
  <c r="BA181" i="1"/>
  <c r="D181" i="1"/>
  <c r="AD181" i="1" s="1"/>
  <c r="CF180" i="1"/>
  <c r="CE180" i="1" s="1"/>
  <c r="CB180" i="1"/>
  <c r="CA180" i="1" s="1"/>
  <c r="BW180" i="1"/>
  <c r="BV180" i="1" s="1"/>
  <c r="BF180" i="1"/>
  <c r="BE180" i="1" s="1"/>
  <c r="E180" i="1"/>
  <c r="V180" i="1" s="1"/>
  <c r="F115" i="1" l="1"/>
  <c r="AH116" i="1"/>
  <c r="X116" i="1"/>
  <c r="AD224" i="1"/>
  <c r="J224" i="1"/>
  <c r="X221" i="1"/>
  <c r="AH221" i="1"/>
  <c r="J181" i="1"/>
  <c r="N221" i="1"/>
  <c r="AU221" i="1"/>
  <c r="BA180" i="1"/>
  <c r="CE179" i="1"/>
  <c r="CA179" i="1"/>
  <c r="BV179" i="1"/>
  <c r="BA179" i="1"/>
  <c r="D179" i="1"/>
  <c r="AD179" i="1" s="1"/>
  <c r="CE178" i="1"/>
  <c r="CA178" i="1"/>
  <c r="BV178" i="1"/>
  <c r="BF178" i="1"/>
  <c r="D178" i="1"/>
  <c r="AD178" i="1" s="1"/>
  <c r="CE177" i="1"/>
  <c r="CA177" i="1"/>
  <c r="BW177" i="1"/>
  <c r="BV177" i="1" s="1"/>
  <c r="H177" i="1"/>
  <c r="G177" i="1"/>
  <c r="Z177" i="1" s="1"/>
  <c r="F177" i="1"/>
  <c r="E177" i="1"/>
  <c r="V177" i="1" s="1"/>
  <c r="CE176" i="1"/>
  <c r="CA176" i="1"/>
  <c r="BV176" i="1"/>
  <c r="BA176" i="1"/>
  <c r="D176" i="1"/>
  <c r="AD176" i="1" s="1"/>
  <c r="CE175" i="1"/>
  <c r="CA175" i="1"/>
  <c r="BV175" i="1"/>
  <c r="BF175" i="1"/>
  <c r="D175" i="1"/>
  <c r="AD175" i="1" s="1"/>
  <c r="CE174" i="1"/>
  <c r="CA174" i="1"/>
  <c r="BW174" i="1"/>
  <c r="BV174" i="1" s="1"/>
  <c r="H174" i="1"/>
  <c r="G174" i="1"/>
  <c r="Z174" i="1" s="1"/>
  <c r="F174" i="1"/>
  <c r="E174" i="1"/>
  <c r="V174" i="1" s="1"/>
  <c r="G171" i="1"/>
  <c r="Z171" i="1" s="1"/>
  <c r="X177" i="1" l="1"/>
  <c r="AH177" i="1"/>
  <c r="AH174" i="1"/>
  <c r="X174" i="1"/>
  <c r="AL177" i="1"/>
  <c r="AB177" i="1"/>
  <c r="AB174" i="1"/>
  <c r="AL174" i="1"/>
  <c r="AH115" i="1"/>
  <c r="X115" i="1"/>
  <c r="J175" i="1"/>
  <c r="J178" i="1"/>
  <c r="J176" i="1"/>
  <c r="J179" i="1"/>
  <c r="BB175" i="1"/>
  <c r="BE175" i="1"/>
  <c r="BB178" i="1"/>
  <c r="BB177" i="1" s="1"/>
  <c r="BA177" i="1" s="1"/>
  <c r="BE178" i="1"/>
  <c r="D173" i="1"/>
  <c r="AD173" i="1" s="1"/>
  <c r="BV173" i="1"/>
  <c r="D174" i="1"/>
  <c r="AD174" i="1" s="1"/>
  <c r="BF177" i="1"/>
  <c r="BE177" i="1" s="1"/>
  <c r="D177" i="1"/>
  <c r="AD177" i="1" s="1"/>
  <c r="E171" i="1"/>
  <c r="V171" i="1" s="1"/>
  <c r="F171" i="1"/>
  <c r="BF174" i="1"/>
  <c r="BE174" i="1" s="1"/>
  <c r="BA172" i="1"/>
  <c r="X171" i="1" l="1"/>
  <c r="AH171" i="1"/>
  <c r="J173" i="1"/>
  <c r="J174" i="1"/>
  <c r="J177" i="1"/>
  <c r="BA178" i="1"/>
  <c r="BB174" i="1"/>
  <c r="BA174" i="1" s="1"/>
  <c r="BA175" i="1"/>
  <c r="BY748" i="1" l="1"/>
  <c r="BX748" i="1"/>
  <c r="BX727" i="1" s="1"/>
  <c r="F748" i="1"/>
  <c r="G748" i="1"/>
  <c r="D750" i="1"/>
  <c r="AD750" i="1" s="1"/>
  <c r="D753" i="1"/>
  <c r="AD753" i="1" s="1"/>
  <c r="D752" i="1"/>
  <c r="AD752" i="1" s="1"/>
  <c r="T753" i="1" l="1"/>
  <c r="F727" i="1"/>
  <c r="X727" i="1" s="1"/>
  <c r="J758" i="1"/>
  <c r="AD758" i="1"/>
  <c r="T758" i="1"/>
  <c r="J757" i="1"/>
  <c r="AD757" i="1"/>
  <c r="T757" i="1"/>
  <c r="J752" i="1"/>
  <c r="T752" i="1"/>
  <c r="T750" i="1"/>
  <c r="BX785" i="1"/>
  <c r="CG727" i="1"/>
  <c r="CG785" i="1" s="1"/>
  <c r="CG787" i="1" s="1"/>
  <c r="D345" i="1"/>
  <c r="AD345" i="1" s="1"/>
  <c r="D38" i="1"/>
  <c r="AH727" i="1" l="1"/>
  <c r="N727" i="1"/>
  <c r="CG812" i="1"/>
  <c r="CG786" i="1"/>
  <c r="CG23" i="1" s="1"/>
  <c r="BZ332" i="1"/>
  <c r="BZ721" i="1" s="1"/>
  <c r="BY332" i="1"/>
  <c r="BY327" i="1" s="1"/>
  <c r="BY790" i="1" s="1"/>
  <c r="BZ330" i="1"/>
  <c r="BY330" i="1"/>
  <c r="BX330" i="1"/>
  <c r="BZ335" i="1"/>
  <c r="BZ720" i="1" s="1"/>
  <c r="BY335" i="1"/>
  <c r="BW335" i="1"/>
  <c r="BW330" i="1" s="1"/>
  <c r="BZ334" i="1"/>
  <c r="BZ333" i="1" s="1"/>
  <c r="BY334" i="1"/>
  <c r="BY333" i="1" s="1"/>
  <c r="F335" i="1"/>
  <c r="G335" i="1"/>
  <c r="H335" i="1"/>
  <c r="G334" i="1"/>
  <c r="H334" i="1"/>
  <c r="F330" i="1"/>
  <c r="F452" i="1"/>
  <c r="F451" i="1"/>
  <c r="BW707" i="1"/>
  <c r="BW708" i="1"/>
  <c r="BW328" i="1" s="1"/>
  <c r="BV328" i="1" s="1"/>
  <c r="BW791" i="1"/>
  <c r="BY817" i="1"/>
  <c r="BX817" i="1"/>
  <c r="BW817" i="1"/>
  <c r="BZ327" i="1"/>
  <c r="BZ790" i="1" s="1"/>
  <c r="BZ815" i="1" s="1"/>
  <c r="BZ325" i="1"/>
  <c r="BY325" i="1"/>
  <c r="BW325" i="1"/>
  <c r="BA790" i="1"/>
  <c r="BA815" i="1" s="1"/>
  <c r="BF790" i="1"/>
  <c r="BG790" i="1"/>
  <c r="BH790" i="1"/>
  <c r="BH329" i="1"/>
  <c r="G332" i="1"/>
  <c r="H332" i="1"/>
  <c r="AB332" i="1" s="1"/>
  <c r="AU451" i="1" l="1"/>
  <c r="AH451" i="1"/>
  <c r="X451" i="1"/>
  <c r="AU452" i="1"/>
  <c r="AH452" i="1"/>
  <c r="X452" i="1"/>
  <c r="X330" i="1"/>
  <c r="AH330" i="1"/>
  <c r="AH335" i="1"/>
  <c r="X335" i="1"/>
  <c r="H721" i="1"/>
  <c r="H327" i="1"/>
  <c r="G721" i="1"/>
  <c r="G327" i="1"/>
  <c r="CG56" i="1"/>
  <c r="CG30" i="1" s="1"/>
  <c r="CG29" i="1" s="1"/>
  <c r="CG811" i="1"/>
  <c r="CG55" i="1" s="1"/>
  <c r="CG21" i="1" s="1"/>
  <c r="BV325" i="1"/>
  <c r="H333" i="1"/>
  <c r="H331" i="1"/>
  <c r="AB331" i="1" s="1"/>
  <c r="G333" i="1"/>
  <c r="G331" i="1"/>
  <c r="BV335" i="1"/>
  <c r="H790" i="1"/>
  <c r="BY331" i="1"/>
  <c r="BZ331" i="1"/>
  <c r="BV330" i="1"/>
  <c r="BY815" i="1"/>
  <c r="G790" i="1" l="1"/>
  <c r="G326" i="1"/>
  <c r="BY329" i="1"/>
  <c r="BZ329" i="1"/>
  <c r="BZ924" i="1"/>
  <c r="BX924" i="1"/>
  <c r="BZ923" i="1"/>
  <c r="BX923" i="1"/>
  <c r="BW923" i="1"/>
  <c r="BZ922" i="1"/>
  <c r="BX922" i="1"/>
  <c r="F924" i="1"/>
  <c r="F849" i="1"/>
  <c r="F923" i="1" s="1"/>
  <c r="D859" i="1"/>
  <c r="F855" i="1"/>
  <c r="AH855" i="1" s="1"/>
  <c r="BX658" i="1"/>
  <c r="BX657" i="1" s="1"/>
  <c r="F658" i="1"/>
  <c r="F657" i="1" s="1"/>
  <c r="G658" i="1"/>
  <c r="G657" i="1" s="1"/>
  <c r="H658" i="1"/>
  <c r="H657" i="1" s="1"/>
  <c r="AD859" i="1" l="1"/>
  <c r="T859" i="1"/>
  <c r="BX921" i="1"/>
  <c r="BZ921" i="1"/>
  <c r="BV923" i="1"/>
  <c r="F851" i="1"/>
  <c r="AH851" i="1" s="1"/>
  <c r="BX537" i="1" l="1"/>
  <c r="BV538" i="1"/>
  <c r="BX521" i="1"/>
  <c r="BX332" i="1" s="1"/>
  <c r="BZ519" i="1"/>
  <c r="BX545" i="1"/>
  <c r="CJ544" i="1" s="1"/>
  <c r="CJ543" i="1" s="1"/>
  <c r="BX546" i="1"/>
  <c r="D548" i="1"/>
  <c r="J548" i="1" s="1"/>
  <c r="AD548" i="1" l="1"/>
  <c r="T548" i="1"/>
  <c r="BV546" i="1"/>
  <c r="CJ546" i="1"/>
  <c r="BV537" i="1"/>
  <c r="CJ535" i="1"/>
  <c r="CJ534" i="1" s="1"/>
  <c r="BX327" i="1"/>
  <c r="BX790" i="1" s="1"/>
  <c r="BX815" i="1" s="1"/>
  <c r="F544" i="1"/>
  <c r="N544" i="1" s="1"/>
  <c r="BX535" i="1"/>
  <c r="BX534" i="1" s="1"/>
  <c r="BX544" i="1"/>
  <c r="BX543" i="1" s="1"/>
  <c r="BV545" i="1"/>
  <c r="BV536" i="1"/>
  <c r="F536" i="1"/>
  <c r="BX526" i="1"/>
  <c r="BX525" i="1"/>
  <c r="BV525" i="1" s="1"/>
  <c r="BX488" i="1"/>
  <c r="BX489" i="1"/>
  <c r="BV491" i="1"/>
  <c r="D491" i="1"/>
  <c r="BV487" i="1"/>
  <c r="BX485" i="1"/>
  <c r="BX486" i="1"/>
  <c r="BV484" i="1"/>
  <c r="BX483" i="1"/>
  <c r="BX482" i="1" s="1"/>
  <c r="J459" i="1"/>
  <c r="D458" i="1"/>
  <c r="T458" i="1" s="1"/>
  <c r="F457" i="1"/>
  <c r="BV453" i="1"/>
  <c r="BX452" i="1"/>
  <c r="BW452" i="1"/>
  <c r="BX451" i="1"/>
  <c r="BW451" i="1"/>
  <c r="BV445" i="1"/>
  <c r="D445" i="1"/>
  <c r="BX443" i="1"/>
  <c r="BX444" i="1"/>
  <c r="F443" i="1"/>
  <c r="F444" i="1"/>
  <c r="BX441" i="1"/>
  <c r="F411" i="1"/>
  <c r="N411" i="1" s="1"/>
  <c r="F398" i="1"/>
  <c r="F361" i="1"/>
  <c r="F362" i="1"/>
  <c r="F337" i="1"/>
  <c r="F338" i="1"/>
  <c r="BZ211" i="1"/>
  <c r="BY211" i="1"/>
  <c r="BY207" i="1" s="1"/>
  <c r="BX211" i="1"/>
  <c r="BX207" i="1" s="1"/>
  <c r="BW211" i="1"/>
  <c r="BW207" i="1" s="1"/>
  <c r="BZ210" i="1"/>
  <c r="BY210" i="1"/>
  <c r="BY206" i="1" s="1"/>
  <c r="BX210" i="1"/>
  <c r="BX206" i="1" s="1"/>
  <c r="BW210" i="1"/>
  <c r="BZ209" i="1"/>
  <c r="BY209" i="1"/>
  <c r="BX209" i="1"/>
  <c r="G211" i="1"/>
  <c r="H211" i="1"/>
  <c r="G210" i="1"/>
  <c r="H210" i="1"/>
  <c r="G209" i="1"/>
  <c r="H209" i="1"/>
  <c r="D218" i="1"/>
  <c r="T218" i="1" s="1"/>
  <c r="D219" i="1"/>
  <c r="T219" i="1" s="1"/>
  <c r="AU444" i="1" l="1"/>
  <c r="AH444" i="1"/>
  <c r="X444" i="1"/>
  <c r="X338" i="1"/>
  <c r="AH338" i="1"/>
  <c r="AH443" i="1"/>
  <c r="H206" i="1"/>
  <c r="X337" i="1"/>
  <c r="AH337" i="1"/>
  <c r="G206" i="1"/>
  <c r="H207" i="1"/>
  <c r="G207" i="1"/>
  <c r="X544" i="1"/>
  <c r="AH544" i="1"/>
  <c r="AH457" i="1"/>
  <c r="AU411" i="1"/>
  <c r="AU398" i="1"/>
  <c r="AH398" i="1"/>
  <c r="AU361" i="1"/>
  <c r="AH361" i="1"/>
  <c r="AU362" i="1"/>
  <c r="AH362" i="1"/>
  <c r="F535" i="1"/>
  <c r="F534" i="1" s="1"/>
  <c r="N534" i="1" s="1"/>
  <c r="AH536" i="1"/>
  <c r="X536" i="1"/>
  <c r="J445" i="1"/>
  <c r="AD445" i="1"/>
  <c r="J458" i="1"/>
  <c r="AD458" i="1"/>
  <c r="J219" i="1"/>
  <c r="AD219" i="1"/>
  <c r="J218" i="1"/>
  <c r="AD218" i="1"/>
  <c r="J491" i="1"/>
  <c r="AD491" i="1"/>
  <c r="AU443" i="1"/>
  <c r="AU457" i="1"/>
  <c r="N457" i="1"/>
  <c r="F206" i="1"/>
  <c r="F67" i="1"/>
  <c r="N67" i="1" s="1"/>
  <c r="F456" i="1"/>
  <c r="F207" i="1"/>
  <c r="F124" i="1"/>
  <c r="N124" i="1" s="1"/>
  <c r="F397" i="1"/>
  <c r="F355" i="1"/>
  <c r="D357" i="1"/>
  <c r="T357" i="1" s="1"/>
  <c r="BV526" i="1"/>
  <c r="CJ524" i="1"/>
  <c r="CJ523" i="1" s="1"/>
  <c r="BX334" i="1"/>
  <c r="BX333" i="1" s="1"/>
  <c r="F543" i="1"/>
  <c r="N543" i="1" s="1"/>
  <c r="BY202" i="1"/>
  <c r="BY205" i="1"/>
  <c r="H205" i="1"/>
  <c r="G202" i="1"/>
  <c r="BX205" i="1"/>
  <c r="BX202" i="1"/>
  <c r="BV210" i="1"/>
  <c r="BX524" i="1"/>
  <c r="BX523" i="1" s="1"/>
  <c r="BV211" i="1"/>
  <c r="F524" i="1"/>
  <c r="N524" i="1" s="1"/>
  <c r="BV452" i="1"/>
  <c r="BV451" i="1"/>
  <c r="BW206" i="1"/>
  <c r="BV207" i="1"/>
  <c r="BX726" i="1"/>
  <c r="BX725" i="1" s="1"/>
  <c r="F726" i="1"/>
  <c r="X726" i="1" s="1"/>
  <c r="E658" i="1"/>
  <c r="BY809" i="1"/>
  <c r="BX809" i="1"/>
  <c r="BW809" i="1"/>
  <c r="V809" i="1"/>
  <c r="BY808" i="1"/>
  <c r="BX808" i="1"/>
  <c r="V808" i="1"/>
  <c r="BW802" i="1"/>
  <c r="BV802" i="1" s="1"/>
  <c r="E802" i="1"/>
  <c r="CI803" i="1"/>
  <c r="CH803" i="1"/>
  <c r="BV803" i="1"/>
  <c r="BF803" i="1"/>
  <c r="BE803" i="1" s="1"/>
  <c r="BA803" i="1"/>
  <c r="D803" i="1"/>
  <c r="N355" i="1" l="1"/>
  <c r="X355" i="1"/>
  <c r="F334" i="1"/>
  <c r="N334" i="1" s="1"/>
  <c r="P808" i="1"/>
  <c r="Z808" i="1"/>
  <c r="AJ808" i="1"/>
  <c r="P809" i="1"/>
  <c r="Z809" i="1"/>
  <c r="AJ809" i="1"/>
  <c r="T803" i="1"/>
  <c r="V803" i="1"/>
  <c r="AD803" i="1"/>
  <c r="H202" i="1"/>
  <c r="L809" i="1"/>
  <c r="AF809" i="1"/>
  <c r="D802" i="1"/>
  <c r="T802" i="1" s="1"/>
  <c r="AF802" i="1"/>
  <c r="N808" i="1"/>
  <c r="X808" i="1"/>
  <c r="AH808" i="1"/>
  <c r="N809" i="1"/>
  <c r="X809" i="1"/>
  <c r="AH809" i="1"/>
  <c r="V24" i="1"/>
  <c r="AF808" i="1"/>
  <c r="G205" i="1"/>
  <c r="X543" i="1"/>
  <c r="AH543" i="1"/>
  <c r="AU524" i="1"/>
  <c r="AU523" i="1" s="1"/>
  <c r="AH524" i="1"/>
  <c r="AH456" i="1"/>
  <c r="AU397" i="1"/>
  <c r="AH397" i="1"/>
  <c r="AU355" i="1"/>
  <c r="AH355" i="1"/>
  <c r="X67" i="1"/>
  <c r="AH67" i="1"/>
  <c r="F725" i="1"/>
  <c r="X725" i="1" s="1"/>
  <c r="AH726" i="1"/>
  <c r="F202" i="1"/>
  <c r="X534" i="1"/>
  <c r="AH534" i="1"/>
  <c r="X535" i="1"/>
  <c r="AH535" i="1"/>
  <c r="F323" i="1"/>
  <c r="N323" i="1" s="1"/>
  <c r="X124" i="1"/>
  <c r="AH124" i="1"/>
  <c r="J357" i="1"/>
  <c r="AD357" i="1"/>
  <c r="F205" i="1"/>
  <c r="AU456" i="1"/>
  <c r="N456" i="1"/>
  <c r="J803" i="1"/>
  <c r="L803" i="1"/>
  <c r="F65" i="1"/>
  <c r="N65" i="1" s="1"/>
  <c r="D355" i="1"/>
  <c r="T355" i="1" s="1"/>
  <c r="F520" i="1"/>
  <c r="N520" i="1" s="1"/>
  <c r="BV206" i="1"/>
  <c r="BW205" i="1"/>
  <c r="BV205" i="1" s="1"/>
  <c r="BW202" i="1"/>
  <c r="BV202" i="1" s="1"/>
  <c r="F523" i="1"/>
  <c r="N523" i="1" s="1"/>
  <c r="BX520" i="1"/>
  <c r="BX331" i="1" s="1"/>
  <c r="F521" i="1"/>
  <c r="N521" i="1" s="1"/>
  <c r="F785" i="1"/>
  <c r="BV38" i="1"/>
  <c r="BZ37" i="1"/>
  <c r="BY37" i="1"/>
  <c r="BX37" i="1"/>
  <c r="BW37" i="1"/>
  <c r="BV27" i="1"/>
  <c r="BZ26" i="1"/>
  <c r="BY26" i="1"/>
  <c r="BX26" i="1"/>
  <c r="BY24" i="1"/>
  <c r="BX24" i="1"/>
  <c r="BW24" i="1"/>
  <c r="F817" i="1"/>
  <c r="F810" i="1"/>
  <c r="BX960" i="1"/>
  <c r="BX959" i="1"/>
  <c r="F37" i="1"/>
  <c r="G37" i="1"/>
  <c r="H37" i="1"/>
  <c r="D27" i="1"/>
  <c r="F26" i="1"/>
  <c r="G26" i="1"/>
  <c r="H26" i="1"/>
  <c r="F24" i="1"/>
  <c r="F960" i="1"/>
  <c r="F959" i="1"/>
  <c r="BZ61" i="1"/>
  <c r="BZ35" i="1" s="1"/>
  <c r="BY61" i="1"/>
  <c r="BY35" i="1" s="1"/>
  <c r="BX60" i="1"/>
  <c r="BX59" i="1"/>
  <c r="BX34" i="1" s="1"/>
  <c r="G61" i="1"/>
  <c r="BV979" i="1"/>
  <c r="D979" i="1"/>
  <c r="D963" i="1"/>
  <c r="T979" i="1" l="1"/>
  <c r="J979" i="1"/>
  <c r="T963" i="1"/>
  <c r="AD963" i="1"/>
  <c r="AU334" i="1"/>
  <c r="AU333" i="1" s="1"/>
  <c r="AH334" i="1"/>
  <c r="F333" i="1"/>
  <c r="F326" i="1" s="1"/>
  <c r="AF24" i="1"/>
  <c r="L24" i="1"/>
  <c r="F60" i="1"/>
  <c r="AH523" i="1"/>
  <c r="F332" i="1"/>
  <c r="F721" i="1" s="1"/>
  <c r="AH721" i="1" s="1"/>
  <c r="X521" i="1"/>
  <c r="AH521" i="1"/>
  <c r="AH520" i="1"/>
  <c r="X520" i="1"/>
  <c r="N785" i="1"/>
  <c r="AH785" i="1"/>
  <c r="N725" i="1"/>
  <c r="AH725" i="1"/>
  <c r="X65" i="1"/>
  <c r="AH65" i="1"/>
  <c r="X323" i="1"/>
  <c r="J355" i="1"/>
  <c r="AD355" i="1"/>
  <c r="P37" i="1"/>
  <c r="Z37" i="1"/>
  <c r="AJ37" i="1"/>
  <c r="J963" i="1"/>
  <c r="N24" i="1"/>
  <c r="AH24" i="1"/>
  <c r="X24" i="1"/>
  <c r="P26" i="1"/>
  <c r="AJ26" i="1"/>
  <c r="Z26" i="1"/>
  <c r="AD979" i="1"/>
  <c r="N37" i="1"/>
  <c r="X37" i="1"/>
  <c r="AH37" i="1"/>
  <c r="J27" i="1"/>
  <c r="AD27" i="1"/>
  <c r="T27" i="1"/>
  <c r="G35" i="1"/>
  <c r="BX958" i="1"/>
  <c r="F331" i="1"/>
  <c r="D37" i="1"/>
  <c r="BX519" i="1"/>
  <c r="F519" i="1"/>
  <c r="N519" i="1" s="1"/>
  <c r="BV37" i="1"/>
  <c r="F958" i="1"/>
  <c r="AH333" i="1" l="1"/>
  <c r="N333" i="1"/>
  <c r="F327" i="1"/>
  <c r="X332" i="1"/>
  <c r="AH332" i="1"/>
  <c r="F324" i="1"/>
  <c r="AH326" i="1"/>
  <c r="F329" i="1"/>
  <c r="AH331" i="1"/>
  <c r="AH519" i="1"/>
  <c r="X519" i="1"/>
  <c r="J37" i="1"/>
  <c r="T37" i="1"/>
  <c r="AD37" i="1"/>
  <c r="F719" i="1"/>
  <c r="BX326" i="1"/>
  <c r="BX324" i="1" s="1"/>
  <c r="BX329" i="1"/>
  <c r="BV807" i="1"/>
  <c r="D807" i="1"/>
  <c r="BZ806" i="1"/>
  <c r="BY806" i="1"/>
  <c r="BX806" i="1"/>
  <c r="BW806" i="1"/>
  <c r="BY804" i="1"/>
  <c r="BX804" i="1"/>
  <c r="BW804" i="1"/>
  <c r="BZ800" i="1"/>
  <c r="BY800" i="1"/>
  <c r="BX800" i="1"/>
  <c r="BW800" i="1"/>
  <c r="H806" i="1"/>
  <c r="G806" i="1"/>
  <c r="F806" i="1"/>
  <c r="E806" i="1"/>
  <c r="AF806" i="1" s="1"/>
  <c r="F804" i="1"/>
  <c r="AH804" i="1" s="1"/>
  <c r="G804" i="1"/>
  <c r="H804" i="1"/>
  <c r="E804" i="1"/>
  <c r="AF804" i="1" s="1"/>
  <c r="G800" i="1"/>
  <c r="F800" i="1"/>
  <c r="AH800" i="1" s="1"/>
  <c r="E800" i="1"/>
  <c r="AF800" i="1" s="1"/>
  <c r="BZ795" i="1"/>
  <c r="BY795" i="1"/>
  <c r="BX795" i="1"/>
  <c r="BW795" i="1"/>
  <c r="F795" i="1"/>
  <c r="G795" i="1"/>
  <c r="H795" i="1"/>
  <c r="E795" i="1"/>
  <c r="D796" i="1"/>
  <c r="BV711" i="1"/>
  <c r="BV710" i="1"/>
  <c r="D711" i="1"/>
  <c r="D710" i="1"/>
  <c r="BV697" i="1"/>
  <c r="BV676" i="1"/>
  <c r="BV675" i="1"/>
  <c r="BV673" i="1"/>
  <c r="BV671" i="1"/>
  <c r="D669" i="1"/>
  <c r="D673" i="1"/>
  <c r="D675" i="1"/>
  <c r="D676" i="1"/>
  <c r="D677" i="1"/>
  <c r="T677" i="1" s="1"/>
  <c r="D538" i="1"/>
  <c r="D537" i="1"/>
  <c r="BV442" i="1"/>
  <c r="BV434" i="1"/>
  <c r="D434" i="1"/>
  <c r="D426" i="1"/>
  <c r="AD426" i="1" s="1"/>
  <c r="D423" i="1"/>
  <c r="AD423" i="1" s="1"/>
  <c r="BV356" i="1"/>
  <c r="D356" i="1"/>
  <c r="BV338" i="1"/>
  <c r="BV186" i="1"/>
  <c r="D144" i="1"/>
  <c r="AD144" i="1" s="1"/>
  <c r="D143" i="1"/>
  <c r="AD143" i="1" s="1"/>
  <c r="BW128" i="1"/>
  <c r="BV128" i="1" s="1"/>
  <c r="BZ127" i="1"/>
  <c r="BZ117" i="1" s="1"/>
  <c r="BY127" i="1"/>
  <c r="BY117" i="1" s="1"/>
  <c r="BX127" i="1"/>
  <c r="BX117" i="1" s="1"/>
  <c r="BW127" i="1"/>
  <c r="BW117" i="1" s="1"/>
  <c r="BZ126" i="1"/>
  <c r="BZ116" i="1" s="1"/>
  <c r="BY126" i="1"/>
  <c r="BY116" i="1" s="1"/>
  <c r="BX126" i="1"/>
  <c r="BW126" i="1"/>
  <c r="G127" i="1"/>
  <c r="H127" i="1"/>
  <c r="G126" i="1"/>
  <c r="H126" i="1"/>
  <c r="BG65" i="1"/>
  <c r="BH65" i="1"/>
  <c r="BY723" i="1"/>
  <c r="BY818" i="1" s="1"/>
  <c r="BY972" i="1" s="1"/>
  <c r="BX723" i="1"/>
  <c r="BW723" i="1"/>
  <c r="BW818" i="1" s="1"/>
  <c r="BW972" i="1" s="1"/>
  <c r="BY722" i="1"/>
  <c r="BY791" i="1" s="1"/>
  <c r="BV791" i="1" s="1"/>
  <c r="BX722" i="1"/>
  <c r="BW722" i="1"/>
  <c r="BW816" i="1" s="1"/>
  <c r="BY721" i="1"/>
  <c r="BX721" i="1"/>
  <c r="BY720" i="1"/>
  <c r="F723" i="1"/>
  <c r="G723" i="1"/>
  <c r="F722" i="1"/>
  <c r="G722" i="1"/>
  <c r="H722" i="1"/>
  <c r="BV766" i="1"/>
  <c r="E791" i="1"/>
  <c r="H808" i="1" l="1"/>
  <c r="AB808" i="1" s="1"/>
  <c r="AD807" i="1"/>
  <c r="J807" i="1"/>
  <c r="L807" i="1"/>
  <c r="G117" i="1"/>
  <c r="Z127" i="1"/>
  <c r="L791" i="1"/>
  <c r="AF791" i="1"/>
  <c r="H117" i="1"/>
  <c r="AL127" i="1"/>
  <c r="AB127" i="1"/>
  <c r="AL126" i="1"/>
  <c r="AB126" i="1"/>
  <c r="AD796" i="1"/>
  <c r="T796" i="1"/>
  <c r="G116" i="1"/>
  <c r="Z126" i="1"/>
  <c r="AU676" i="1"/>
  <c r="T676" i="1"/>
  <c r="AU675" i="1"/>
  <c r="T675" i="1"/>
  <c r="AD710" i="1"/>
  <c r="T710" i="1"/>
  <c r="AD673" i="1"/>
  <c r="T673" i="1"/>
  <c r="AD711" i="1"/>
  <c r="T711" i="1"/>
  <c r="AD669" i="1"/>
  <c r="T669" i="1"/>
  <c r="F818" i="1"/>
  <c r="X327" i="1"/>
  <c r="AH327" i="1"/>
  <c r="F790" i="1"/>
  <c r="X790" i="1" s="1"/>
  <c r="N719" i="1"/>
  <c r="AH719" i="1"/>
  <c r="AH329" i="1"/>
  <c r="AH324" i="1"/>
  <c r="J143" i="1"/>
  <c r="J434" i="1"/>
  <c r="AD434" i="1"/>
  <c r="J144" i="1"/>
  <c r="J537" i="1"/>
  <c r="AD537" i="1"/>
  <c r="J356" i="1"/>
  <c r="AD356" i="1"/>
  <c r="J538" i="1"/>
  <c r="AD538" i="1"/>
  <c r="H24" i="1"/>
  <c r="R808" i="1"/>
  <c r="AU673" i="1"/>
  <c r="J673" i="1"/>
  <c r="AU796" i="1"/>
  <c r="AU809" i="1" s="1"/>
  <c r="J796" i="1"/>
  <c r="AU669" i="1"/>
  <c r="J669" i="1"/>
  <c r="J710" i="1"/>
  <c r="AU710" i="1"/>
  <c r="J711" i="1"/>
  <c r="AU711" i="1"/>
  <c r="BY39" i="1"/>
  <c r="BX125" i="1"/>
  <c r="BY125" i="1"/>
  <c r="E39" i="1"/>
  <c r="V39" i="1" s="1"/>
  <c r="BX719" i="1"/>
  <c r="BX718" i="1" s="1"/>
  <c r="BZ125" i="1"/>
  <c r="BV117" i="1"/>
  <c r="BX39" i="1"/>
  <c r="BX818" i="1"/>
  <c r="BX62" i="1" s="1"/>
  <c r="BX36" i="1" s="1"/>
  <c r="BX816" i="1"/>
  <c r="BV816" i="1" s="1"/>
  <c r="F816" i="1"/>
  <c r="F718" i="1"/>
  <c r="G39" i="1"/>
  <c r="BV806" i="1"/>
  <c r="F39" i="1"/>
  <c r="BW39" i="1"/>
  <c r="BV722" i="1"/>
  <c r="D806" i="1"/>
  <c r="G67" i="1"/>
  <c r="BY115" i="1"/>
  <c r="BY66" i="1"/>
  <c r="BZ115" i="1"/>
  <c r="BZ66" i="1"/>
  <c r="H67" i="1"/>
  <c r="BV800" i="1"/>
  <c r="BX67" i="1"/>
  <c r="BX310" i="1" s="1"/>
  <c r="BV795" i="1"/>
  <c r="BY67" i="1"/>
  <c r="BY310" i="1" s="1"/>
  <c r="BZ67" i="1"/>
  <c r="BZ310" i="1" s="1"/>
  <c r="BV126" i="1"/>
  <c r="BZ59" i="1"/>
  <c r="BZ34" i="1" s="1"/>
  <c r="BY59" i="1"/>
  <c r="BY34" i="1" s="1"/>
  <c r="D804" i="1"/>
  <c r="AD804" i="1" s="1"/>
  <c r="H125" i="1"/>
  <c r="BV127" i="1"/>
  <c r="BW116" i="1"/>
  <c r="BW125" i="1"/>
  <c r="BX116" i="1"/>
  <c r="G125" i="1"/>
  <c r="Z125" i="1" s="1"/>
  <c r="D795" i="1"/>
  <c r="F125" i="1"/>
  <c r="BZ683" i="1"/>
  <c r="BZ682" i="1" s="1"/>
  <c r="BV682" i="1" s="1"/>
  <c r="H683" i="1"/>
  <c r="H682" i="1" s="1"/>
  <c r="D682" i="1" s="1"/>
  <c r="T682" i="1" s="1"/>
  <c r="CB683" i="1"/>
  <c r="CA683" i="1" s="1"/>
  <c r="BY683" i="1"/>
  <c r="BW683" i="1"/>
  <c r="BV683" i="1" s="1"/>
  <c r="BA683" i="1"/>
  <c r="G683" i="1"/>
  <c r="E683" i="1"/>
  <c r="L683" i="1" s="1"/>
  <c r="BG310" i="1"/>
  <c r="BH310" i="1"/>
  <c r="BZ849" i="1"/>
  <c r="BY849" i="1"/>
  <c r="BW849" i="1"/>
  <c r="BZ855" i="1"/>
  <c r="BZ850" i="1" s="1"/>
  <c r="BY855" i="1"/>
  <c r="BY850" i="1" s="1"/>
  <c r="BY922" i="1" s="1"/>
  <c r="BW855" i="1"/>
  <c r="G849" i="1"/>
  <c r="G923" i="1" s="1"/>
  <c r="E855" i="1"/>
  <c r="AF855" i="1" s="1"/>
  <c r="BH855" i="1"/>
  <c r="BG855" i="1"/>
  <c r="BF855" i="1"/>
  <c r="H855" i="1"/>
  <c r="G855" i="1"/>
  <c r="BG922" i="1"/>
  <c r="T806" i="1" l="1"/>
  <c r="AD806" i="1"/>
  <c r="J806" i="1"/>
  <c r="L806" i="1"/>
  <c r="G115" i="1"/>
  <c r="T804" i="1"/>
  <c r="L804" i="1"/>
  <c r="J804" i="1"/>
  <c r="G310" i="1"/>
  <c r="F61" i="1"/>
  <c r="AB117" i="1"/>
  <c r="AL117" i="1"/>
  <c r="D683" i="1"/>
  <c r="T683" i="1" s="1"/>
  <c r="AF683" i="1"/>
  <c r="AJ115" i="1"/>
  <c r="Z115" i="1"/>
  <c r="AB125" i="1"/>
  <c r="AL125" i="1"/>
  <c r="G66" i="1"/>
  <c r="AJ116" i="1"/>
  <c r="Z116" i="1"/>
  <c r="X125" i="1"/>
  <c r="AH125" i="1"/>
  <c r="H310" i="1"/>
  <c r="AJ117" i="1"/>
  <c r="Z117" i="1"/>
  <c r="F62" i="1"/>
  <c r="F36" i="1" s="1"/>
  <c r="N790" i="1"/>
  <c r="AH790" i="1"/>
  <c r="F59" i="1"/>
  <c r="F815" i="1"/>
  <c r="X815" i="1" s="1"/>
  <c r="N718" i="1"/>
  <c r="AH718" i="1"/>
  <c r="R24" i="1"/>
  <c r="AB24" i="1"/>
  <c r="AL24" i="1"/>
  <c r="N61" i="1"/>
  <c r="AU709" i="1"/>
  <c r="BE855" i="1"/>
  <c r="BZ788" i="1"/>
  <c r="BZ813" i="1" s="1"/>
  <c r="BY788" i="1"/>
  <c r="BY813" i="1" s="1"/>
  <c r="F312" i="1"/>
  <c r="N312" i="1" s="1"/>
  <c r="BA849" i="1"/>
  <c r="BA923" i="1" s="1"/>
  <c r="BV125" i="1"/>
  <c r="BG683" i="1"/>
  <c r="D39" i="1"/>
  <c r="BX61" i="1"/>
  <c r="BX35" i="1" s="1"/>
  <c r="E851" i="1"/>
  <c r="D855" i="1"/>
  <c r="T855" i="1" s="1"/>
  <c r="BX788" i="1"/>
  <c r="BX813" i="1" s="1"/>
  <c r="BX57" i="1" s="1"/>
  <c r="BX31" i="1" s="1"/>
  <c r="BY921" i="1"/>
  <c r="BY65" i="1"/>
  <c r="BX115" i="1"/>
  <c r="BX66" i="1"/>
  <c r="BX65" i="1" s="1"/>
  <c r="BZ65" i="1"/>
  <c r="F310" i="1"/>
  <c r="N310" i="1" s="1"/>
  <c r="BV849" i="1"/>
  <c r="BV855" i="1"/>
  <c r="F35" i="1"/>
  <c r="G65" i="1"/>
  <c r="BW115" i="1"/>
  <c r="BV116" i="1"/>
  <c r="BY848" i="1"/>
  <c r="BZ848" i="1"/>
  <c r="G848" i="1"/>
  <c r="BW850" i="1"/>
  <c r="BW851" i="1"/>
  <c r="BV851" i="1" s="1"/>
  <c r="BA922" i="1"/>
  <c r="BA855" i="1"/>
  <c r="D851" i="1" l="1"/>
  <c r="T851" i="1" s="1"/>
  <c r="AF851" i="1"/>
  <c r="N815" i="1"/>
  <c r="AH815" i="1"/>
  <c r="F34" i="1"/>
  <c r="N59" i="1"/>
  <c r="X59" i="1"/>
  <c r="AH59" i="1"/>
  <c r="X310" i="1"/>
  <c r="AH310" i="1"/>
  <c r="X312" i="1"/>
  <c r="AH312" i="1"/>
  <c r="F787" i="1"/>
  <c r="F309" i="1"/>
  <c r="N309" i="1" s="1"/>
  <c r="BV850" i="1"/>
  <c r="BW922" i="1"/>
  <c r="BV115" i="1"/>
  <c r="F788" i="1"/>
  <c r="BX312" i="1"/>
  <c r="BW848" i="1"/>
  <c r="BV848" i="1" s="1"/>
  <c r="AH788" i="1" l="1"/>
  <c r="X788" i="1"/>
  <c r="N34" i="1"/>
  <c r="AH34" i="1"/>
  <c r="X34" i="1"/>
  <c r="X309" i="1"/>
  <c r="F813" i="1"/>
  <c r="N788" i="1"/>
  <c r="F812" i="1"/>
  <c r="N787" i="1"/>
  <c r="BX787" i="1"/>
  <c r="BX812" i="1" s="1"/>
  <c r="BX811" i="1" s="1"/>
  <c r="BX309" i="1"/>
  <c r="BW921" i="1"/>
  <c r="BV921" i="1" s="1"/>
  <c r="BV922" i="1"/>
  <c r="F786" i="1"/>
  <c r="CH563" i="1"/>
  <c r="CF563" i="1"/>
  <c r="BW563" i="1"/>
  <c r="BA563" i="1"/>
  <c r="AF563" i="1"/>
  <c r="AH813" i="1" l="1"/>
  <c r="X813" i="1"/>
  <c r="N786" i="1"/>
  <c r="F57" i="1"/>
  <c r="F31" i="1" s="1"/>
  <c r="N813" i="1"/>
  <c r="F56" i="1"/>
  <c r="N812" i="1"/>
  <c r="F811" i="1"/>
  <c r="BX786" i="1"/>
  <c r="BX23" i="1" s="1"/>
  <c r="CE563" i="1"/>
  <c r="BF563" i="1"/>
  <c r="BE563" i="1" s="1"/>
  <c r="BN563" i="1"/>
  <c r="CB563" i="1"/>
  <c r="CA563" i="1" s="1"/>
  <c r="BV707" i="1"/>
  <c r="E707" i="1"/>
  <c r="E708" i="1"/>
  <c r="BG707" i="1"/>
  <c r="BA707" i="1"/>
  <c r="BW695" i="1"/>
  <c r="CB695" i="1"/>
  <c r="CA695" i="1" s="1"/>
  <c r="BN695" i="1"/>
  <c r="BG695" i="1"/>
  <c r="BA695" i="1"/>
  <c r="BW689" i="1"/>
  <c r="BW688" i="1" s="1"/>
  <c r="BV688" i="1" s="1"/>
  <c r="E689" i="1"/>
  <c r="D689" i="1" s="1"/>
  <c r="BG689" i="1"/>
  <c r="BA689" i="1"/>
  <c r="CF658" i="1"/>
  <c r="CE658" i="1" s="1"/>
  <c r="CB658" i="1"/>
  <c r="CA658" i="1" s="1"/>
  <c r="BZ658" i="1"/>
  <c r="BY658" i="1"/>
  <c r="BY326" i="1" s="1"/>
  <c r="BN658" i="1"/>
  <c r="BA658" i="1"/>
  <c r="BG658" i="1"/>
  <c r="E398" i="1"/>
  <c r="CH398" i="1"/>
  <c r="CA398" i="1"/>
  <c r="BW398" i="1"/>
  <c r="BN398" i="1"/>
  <c r="BA398" i="1"/>
  <c r="D442" i="1"/>
  <c r="BW489" i="1"/>
  <c r="BV489" i="1" s="1"/>
  <c r="E489" i="1"/>
  <c r="BW486" i="1"/>
  <c r="BV486" i="1" s="1"/>
  <c r="E486" i="1"/>
  <c r="CH489" i="1"/>
  <c r="CA489" i="1"/>
  <c r="BN489" i="1"/>
  <c r="BA489" i="1"/>
  <c r="CH486" i="1"/>
  <c r="CA486" i="1"/>
  <c r="BA486" i="1"/>
  <c r="BW483" i="1"/>
  <c r="CH483" i="1"/>
  <c r="CA483" i="1"/>
  <c r="BA483" i="1"/>
  <c r="BW444" i="1"/>
  <c r="BV444" i="1" s="1"/>
  <c r="E444" i="1"/>
  <c r="CH444" i="1"/>
  <c r="CA444" i="1"/>
  <c r="BN444" i="1"/>
  <c r="BA444" i="1"/>
  <c r="E452" i="1"/>
  <c r="CH452" i="1"/>
  <c r="CA452" i="1"/>
  <c r="BA452" i="1"/>
  <c r="BV441" i="1"/>
  <c r="CH442" i="1"/>
  <c r="CF442" i="1"/>
  <c r="CA442" i="1"/>
  <c r="BA442" i="1"/>
  <c r="CH435" i="1"/>
  <c r="CA435" i="1"/>
  <c r="BW435" i="1"/>
  <c r="BN435" i="1"/>
  <c r="BA435" i="1"/>
  <c r="E435" i="1"/>
  <c r="CH430" i="1"/>
  <c r="CA430" i="1"/>
  <c r="BW430" i="1"/>
  <c r="BA430" i="1"/>
  <c r="E430" i="1"/>
  <c r="CH427" i="1"/>
  <c r="CA427" i="1"/>
  <c r="BW427" i="1"/>
  <c r="BA427" i="1"/>
  <c r="E427" i="1"/>
  <c r="CH424" i="1"/>
  <c r="CA424" i="1"/>
  <c r="BW424" i="1"/>
  <c r="BA424" i="1"/>
  <c r="CH421" i="1"/>
  <c r="CA421" i="1"/>
  <c r="BW421" i="1"/>
  <c r="BV421" i="1" s="1"/>
  <c r="BN421" i="1"/>
  <c r="BA421" i="1"/>
  <c r="E421" i="1"/>
  <c r="CH417" i="1"/>
  <c r="CA417" i="1"/>
  <c r="BW417" i="1"/>
  <c r="BV417" i="1" s="1"/>
  <c r="BA417" i="1"/>
  <c r="E417" i="1"/>
  <c r="BW412" i="1"/>
  <c r="E412" i="1"/>
  <c r="CH412" i="1"/>
  <c r="CA412" i="1"/>
  <c r="BA412" i="1"/>
  <c r="CE331" i="1"/>
  <c r="CB331" i="1"/>
  <c r="CA331" i="1" s="1"/>
  <c r="BA331" i="1"/>
  <c r="BG331" i="1"/>
  <c r="CE330" i="1"/>
  <c r="CB330" i="1"/>
  <c r="CA330" i="1" s="1"/>
  <c r="H330" i="1"/>
  <c r="G330" i="1"/>
  <c r="CB326" i="1"/>
  <c r="CA326" i="1" s="1"/>
  <c r="BA326" i="1"/>
  <c r="G719" i="1"/>
  <c r="G718" i="1" s="1"/>
  <c r="CB325" i="1"/>
  <c r="CA325" i="1" s="1"/>
  <c r="BA325" i="1"/>
  <c r="H325" i="1"/>
  <c r="AB325" i="1" s="1"/>
  <c r="G325" i="1"/>
  <c r="E325" i="1"/>
  <c r="BW283" i="1"/>
  <c r="BW282" i="1" s="1"/>
  <c r="BV282" i="1" s="1"/>
  <c r="CI281" i="1"/>
  <c r="CH281" i="1"/>
  <c r="CF281" i="1"/>
  <c r="CF312" i="1" s="1"/>
  <c r="CD281" i="1"/>
  <c r="CC281" i="1"/>
  <c r="CC222" i="1" s="1"/>
  <c r="CC201" i="1" s="1"/>
  <c r="CB281" i="1"/>
  <c r="BZ281" i="1"/>
  <c r="BZ225" i="1" s="1"/>
  <c r="BZ204" i="1" s="1"/>
  <c r="BV204" i="1" s="1"/>
  <c r="BY281" i="1"/>
  <c r="BH281" i="1"/>
  <c r="BH312" i="1" s="1"/>
  <c r="H281" i="1"/>
  <c r="G281" i="1"/>
  <c r="CH230" i="1"/>
  <c r="CC230" i="1"/>
  <c r="BY230" i="1"/>
  <c r="CI229" i="1"/>
  <c r="CF229" i="1"/>
  <c r="CI228" i="1"/>
  <c r="CI172" i="1" s="1"/>
  <c r="CH228" i="1"/>
  <c r="CH172" i="1" s="1"/>
  <c r="CF228" i="1"/>
  <c r="CD229" i="1"/>
  <c r="CC229" i="1"/>
  <c r="CB229" i="1"/>
  <c r="CB226" i="1" s="1"/>
  <c r="CD228" i="1"/>
  <c r="CD172" i="1" s="1"/>
  <c r="CC228" i="1"/>
  <c r="CC172" i="1" s="1"/>
  <c r="CB228" i="1"/>
  <c r="BZ229" i="1"/>
  <c r="BW229" i="1"/>
  <c r="BZ228" i="1"/>
  <c r="BZ172" i="1" s="1"/>
  <c r="BV172" i="1" s="1"/>
  <c r="BY228" i="1"/>
  <c r="BW228" i="1"/>
  <c r="E236" i="1"/>
  <c r="G230" i="1"/>
  <c r="CB206" i="1"/>
  <c r="BA207" i="1"/>
  <c r="CF186" i="1"/>
  <c r="CE186" i="1" s="1"/>
  <c r="CB186" i="1"/>
  <c r="CA186" i="1" s="1"/>
  <c r="BB186" i="1"/>
  <c r="CI127" i="1"/>
  <c r="CH127" i="1"/>
  <c r="CF117" i="1"/>
  <c r="CE117" i="1" s="1"/>
  <c r="CI126" i="1"/>
  <c r="CI116" i="1" s="1"/>
  <c r="CH126" i="1"/>
  <c r="CH116" i="1" s="1"/>
  <c r="CD127" i="1"/>
  <c r="CC127" i="1"/>
  <c r="CB127" i="1"/>
  <c r="CD126" i="1"/>
  <c r="CD116" i="1" s="1"/>
  <c r="CC126" i="1"/>
  <c r="CC116" i="1" s="1"/>
  <c r="CB126" i="1"/>
  <c r="H116" i="1"/>
  <c r="E127" i="1"/>
  <c r="V127" i="1" s="1"/>
  <c r="H329" i="1" l="1"/>
  <c r="AB329" i="1" s="1"/>
  <c r="AB330" i="1"/>
  <c r="D230" i="1"/>
  <c r="T230" i="1" s="1"/>
  <c r="H66" i="1"/>
  <c r="AB116" i="1"/>
  <c r="AL116" i="1"/>
  <c r="AF325" i="1"/>
  <c r="V325" i="1"/>
  <c r="D707" i="1"/>
  <c r="T707" i="1" s="1"/>
  <c r="AF707" i="1"/>
  <c r="V707" i="1"/>
  <c r="D236" i="1"/>
  <c r="T236" i="1" s="1"/>
  <c r="V708" i="1"/>
  <c r="AF708" i="1"/>
  <c r="AB689" i="1"/>
  <c r="T689" i="1"/>
  <c r="D489" i="1"/>
  <c r="J489" i="1" s="1"/>
  <c r="D486" i="1"/>
  <c r="V486" i="1"/>
  <c r="D435" i="1"/>
  <c r="J435" i="1" s="1"/>
  <c r="D412" i="1"/>
  <c r="N57" i="1"/>
  <c r="J442" i="1"/>
  <c r="AD442" i="1"/>
  <c r="N31" i="1"/>
  <c r="AH31" i="1"/>
  <c r="X31" i="1"/>
  <c r="J230" i="1"/>
  <c r="AD230" i="1"/>
  <c r="J486" i="1"/>
  <c r="AD486" i="1"/>
  <c r="AH57" i="1"/>
  <c r="X57" i="1"/>
  <c r="AD689" i="1"/>
  <c r="AL689" i="1"/>
  <c r="N56" i="1"/>
  <c r="F55" i="1"/>
  <c r="N811" i="1"/>
  <c r="D708" i="1"/>
  <c r="T708" i="1" s="1"/>
  <c r="E328" i="1"/>
  <c r="D328" i="1" s="1"/>
  <c r="E117" i="1"/>
  <c r="CF124" i="1"/>
  <c r="CF116" i="1"/>
  <c r="BY324" i="1"/>
  <c r="BY719" i="1"/>
  <c r="BY718" i="1" s="1"/>
  <c r="H225" i="1"/>
  <c r="BZ222" i="1"/>
  <c r="CB225" i="1"/>
  <c r="CB222" i="1"/>
  <c r="CA206" i="1"/>
  <c r="BA204" i="1"/>
  <c r="CD225" i="1"/>
  <c r="CD204" i="1" s="1"/>
  <c r="CD222" i="1"/>
  <c r="CD201" i="1" s="1"/>
  <c r="CC225" i="1"/>
  <c r="CC204" i="1" s="1"/>
  <c r="CC223" i="1"/>
  <c r="CA223" i="1" s="1"/>
  <c r="BW226" i="1"/>
  <c r="CH229" i="1"/>
  <c r="CE229" i="1" s="1"/>
  <c r="CF227" i="1"/>
  <c r="CI227" i="1"/>
  <c r="G229" i="1"/>
  <c r="CC227" i="1"/>
  <c r="CC226" i="1"/>
  <c r="BY229" i="1"/>
  <c r="BY312" i="1" s="1"/>
  <c r="BY309" i="1" s="1"/>
  <c r="BY225" i="1"/>
  <c r="BY222" i="1" s="1"/>
  <c r="CD227" i="1"/>
  <c r="CD226" i="1"/>
  <c r="BG325" i="1"/>
  <c r="G324" i="1"/>
  <c r="BG330" i="1"/>
  <c r="BG329" i="1" s="1"/>
  <c r="G329" i="1"/>
  <c r="BA330" i="1"/>
  <c r="BA329" i="1" s="1"/>
  <c r="BV695" i="1"/>
  <c r="CA126" i="1"/>
  <c r="CA228" i="1"/>
  <c r="BF442" i="1"/>
  <c r="BE442" i="1" s="1"/>
  <c r="BX55" i="1"/>
  <c r="BX21" i="1" s="1"/>
  <c r="BX56" i="1"/>
  <c r="BX30" i="1" s="1"/>
  <c r="BX29" i="1" s="1"/>
  <c r="BA186" i="1"/>
  <c r="BW411" i="1"/>
  <c r="BV411" i="1" s="1"/>
  <c r="BV412" i="1"/>
  <c r="BF421" i="1"/>
  <c r="BE421" i="1" s="1"/>
  <c r="D421" i="1"/>
  <c r="BF427" i="1"/>
  <c r="BE427" i="1" s="1"/>
  <c r="D427" i="1"/>
  <c r="CF430" i="1"/>
  <c r="BV430" i="1"/>
  <c r="CF424" i="1"/>
  <c r="CE424" i="1" s="1"/>
  <c r="BV424" i="1"/>
  <c r="BF398" i="1"/>
  <c r="BE398" i="1" s="1"/>
  <c r="D398" i="1"/>
  <c r="CF435" i="1"/>
  <c r="BV435" i="1"/>
  <c r="BF444" i="1"/>
  <c r="BE444" i="1" s="1"/>
  <c r="D444" i="1"/>
  <c r="E429" i="1"/>
  <c r="D430" i="1"/>
  <c r="BV708" i="1"/>
  <c r="BW227" i="1"/>
  <c r="BF417" i="1"/>
  <c r="BE417" i="1" s="1"/>
  <c r="D417" i="1"/>
  <c r="BF424" i="1"/>
  <c r="BE424" i="1" s="1"/>
  <c r="D424" i="1"/>
  <c r="BZ227" i="1"/>
  <c r="BZ312" i="1"/>
  <c r="BZ309" i="1" s="1"/>
  <c r="CF427" i="1"/>
  <c r="CE427" i="1" s="1"/>
  <c r="BV427" i="1"/>
  <c r="CF483" i="1"/>
  <c r="BV483" i="1"/>
  <c r="BF452" i="1"/>
  <c r="BE452" i="1" s="1"/>
  <c r="D452" i="1"/>
  <c r="CF398" i="1"/>
  <c r="CE398" i="1" s="1"/>
  <c r="BV398" i="1"/>
  <c r="H115" i="1"/>
  <c r="BG326" i="1"/>
  <c r="E441" i="1"/>
  <c r="E688" i="1"/>
  <c r="D688" i="1" s="1"/>
  <c r="CA281" i="1"/>
  <c r="E229" i="1"/>
  <c r="D325" i="1"/>
  <c r="BW482" i="1"/>
  <c r="BV482" i="1" s="1"/>
  <c r="CF421" i="1"/>
  <c r="CE421" i="1" s="1"/>
  <c r="BV689" i="1"/>
  <c r="E706" i="1"/>
  <c r="BW706" i="1"/>
  <c r="BV706" i="1" s="1"/>
  <c r="CF452" i="1"/>
  <c r="CF444" i="1"/>
  <c r="CE444" i="1" s="1"/>
  <c r="E397" i="1"/>
  <c r="BA281" i="1"/>
  <c r="CF417" i="1"/>
  <c r="CE417" i="1" s="1"/>
  <c r="BF435" i="1"/>
  <c r="BE435" i="1" s="1"/>
  <c r="CA127" i="1"/>
  <c r="CE228" i="1"/>
  <c r="BW429" i="1"/>
  <c r="BV429" i="1" s="1"/>
  <c r="E411" i="1"/>
  <c r="CF486" i="1"/>
  <c r="CF489" i="1"/>
  <c r="BF486" i="1"/>
  <c r="BE486" i="1" s="1"/>
  <c r="BF489" i="1"/>
  <c r="BE489" i="1" s="1"/>
  <c r="CE442" i="1"/>
  <c r="CE66" i="1"/>
  <c r="CB116" i="1"/>
  <c r="CB117" i="1"/>
  <c r="BV228" i="1"/>
  <c r="CE281" i="1"/>
  <c r="BV283" i="1"/>
  <c r="CE127" i="1"/>
  <c r="BF430" i="1"/>
  <c r="BE430" i="1" s="1"/>
  <c r="CF412" i="1"/>
  <c r="CE412" i="1" s="1"/>
  <c r="BF412" i="1"/>
  <c r="BE412" i="1" s="1"/>
  <c r="BW281" i="1"/>
  <c r="BV281" i="1" s="1"/>
  <c r="CA229" i="1"/>
  <c r="CB227" i="1"/>
  <c r="CE126" i="1"/>
  <c r="J412" i="1" l="1"/>
  <c r="T412" i="1"/>
  <c r="X412" i="1"/>
  <c r="AD325" i="1"/>
  <c r="T325" i="1"/>
  <c r="AD236" i="1"/>
  <c r="J236" i="1"/>
  <c r="AD489" i="1"/>
  <c r="AD328" i="1"/>
  <c r="T328" i="1"/>
  <c r="AD707" i="1"/>
  <c r="D441" i="1"/>
  <c r="T441" i="1" s="1"/>
  <c r="J707" i="1"/>
  <c r="AB115" i="1"/>
  <c r="AL115" i="1"/>
  <c r="AF117" i="1"/>
  <c r="V117" i="1"/>
  <c r="V328" i="1"/>
  <c r="AF328" i="1"/>
  <c r="AD435" i="1"/>
  <c r="D706" i="1"/>
  <c r="T706" i="1" s="1"/>
  <c r="AF706" i="1"/>
  <c r="V706" i="1"/>
  <c r="G227" i="1"/>
  <c r="AB688" i="1"/>
  <c r="T688" i="1"/>
  <c r="D429" i="1"/>
  <c r="J429" i="1" s="1"/>
  <c r="D411" i="1"/>
  <c r="D397" i="1"/>
  <c r="AD397" i="1" s="1"/>
  <c r="D225" i="1"/>
  <c r="T225" i="1" s="1"/>
  <c r="J398" i="1"/>
  <c r="AD398" i="1"/>
  <c r="J421" i="1"/>
  <c r="AD421" i="1"/>
  <c r="J430" i="1"/>
  <c r="AD430" i="1"/>
  <c r="J708" i="1"/>
  <c r="AD708" i="1"/>
  <c r="J452" i="1"/>
  <c r="AD452" i="1"/>
  <c r="J424" i="1"/>
  <c r="AD424" i="1"/>
  <c r="J444" i="1"/>
  <c r="AD444" i="1"/>
  <c r="J417" i="1"/>
  <c r="AD417" i="1"/>
  <c r="J427" i="1"/>
  <c r="AD427" i="1"/>
  <c r="AD688" i="1"/>
  <c r="AL688" i="1"/>
  <c r="N55" i="1"/>
  <c r="J328" i="1"/>
  <c r="AU328" i="1"/>
  <c r="CF115" i="1"/>
  <c r="CE115" i="1" s="1"/>
  <c r="CE116" i="1"/>
  <c r="CF323" i="1"/>
  <c r="CF65" i="1"/>
  <c r="CE65" i="1" s="1"/>
  <c r="CE124" i="1"/>
  <c r="BY227" i="1"/>
  <c r="BV229" i="1"/>
  <c r="BV226" i="1" s="1"/>
  <c r="H222" i="1"/>
  <c r="H204" i="1"/>
  <c r="BA225" i="1"/>
  <c r="BZ201" i="1"/>
  <c r="BZ200" i="1" s="1"/>
  <c r="BV200" i="1" s="1"/>
  <c r="BV222" i="1"/>
  <c r="BW223" i="1"/>
  <c r="CA222" i="1"/>
  <c r="CB221" i="1"/>
  <c r="CA226" i="1"/>
  <c r="CA225" i="1"/>
  <c r="BA222" i="1"/>
  <c r="BA201" i="1"/>
  <c r="BZ173" i="1"/>
  <c r="BZ171" i="1" s="1"/>
  <c r="BV171" i="1" s="1"/>
  <c r="CC173" i="1"/>
  <c r="BV227" i="1"/>
  <c r="CA227" i="1"/>
  <c r="CD173" i="1"/>
  <c r="CH227" i="1"/>
  <c r="BV225" i="1"/>
  <c r="E227" i="1"/>
  <c r="E226" i="1"/>
  <c r="BY226" i="1"/>
  <c r="CI173" i="1"/>
  <c r="G312" i="1"/>
  <c r="D117" i="1"/>
  <c r="T117" i="1" s="1"/>
  <c r="H65" i="1"/>
  <c r="CB115" i="1"/>
  <c r="CA115" i="1" s="1"/>
  <c r="CA116" i="1"/>
  <c r="CB66" i="1"/>
  <c r="CA117" i="1"/>
  <c r="CB67" i="1"/>
  <c r="CA67" i="1" s="1"/>
  <c r="BW488" i="1"/>
  <c r="BV488" i="1" s="1"/>
  <c r="E488" i="1"/>
  <c r="D487" i="1"/>
  <c r="J441" i="1" l="1"/>
  <c r="J706" i="1"/>
  <c r="J411" i="1"/>
  <c r="X411" i="1"/>
  <c r="T411" i="1"/>
  <c r="AD429" i="1"/>
  <c r="AD441" i="1"/>
  <c r="AD706" i="1"/>
  <c r="J397" i="1"/>
  <c r="AD225" i="1"/>
  <c r="J225" i="1"/>
  <c r="D488" i="1"/>
  <c r="AD488" i="1" s="1"/>
  <c r="D222" i="1"/>
  <c r="T222" i="1" s="1"/>
  <c r="G309" i="1"/>
  <c r="J487" i="1"/>
  <c r="AD487" i="1"/>
  <c r="J117" i="1"/>
  <c r="AD117" i="1"/>
  <c r="CE323" i="1"/>
  <c r="H201" i="1"/>
  <c r="E223" i="1"/>
  <c r="CA221" i="1"/>
  <c r="CB202" i="1"/>
  <c r="CA202" i="1" s="1"/>
  <c r="BW221" i="1"/>
  <c r="BY223" i="1"/>
  <c r="BY221" i="1" s="1"/>
  <c r="BV201" i="1"/>
  <c r="CH173" i="1"/>
  <c r="CE227" i="1"/>
  <c r="CA66" i="1"/>
  <c r="CB65" i="1"/>
  <c r="CA65" i="1" s="1"/>
  <c r="D536" i="1"/>
  <c r="AD536" i="1" s="1"/>
  <c r="D542" i="1"/>
  <c r="J542" i="1" s="1"/>
  <c r="D540" i="1"/>
  <c r="J540" i="1" s="1"/>
  <c r="D546" i="1"/>
  <c r="D545" i="1"/>
  <c r="J545" i="1" s="1"/>
  <c r="T546" i="1" l="1"/>
  <c r="J546" i="1"/>
  <c r="J488" i="1"/>
  <c r="AD545" i="1"/>
  <c r="T545" i="1"/>
  <c r="AD540" i="1"/>
  <c r="T540" i="1"/>
  <c r="AD542" i="1"/>
  <c r="T542" i="1"/>
  <c r="AD222" i="1"/>
  <c r="J222" i="1"/>
  <c r="H200" i="1"/>
  <c r="AU546" i="1"/>
  <c r="AD546" i="1"/>
  <c r="AU536" i="1"/>
  <c r="J536" i="1"/>
  <c r="CB323" i="1"/>
  <c r="CA323" i="1" s="1"/>
  <c r="E221" i="1"/>
  <c r="BW524" i="1"/>
  <c r="BV524" i="1" s="1"/>
  <c r="BW544" i="1"/>
  <c r="BV544" i="1" s="1"/>
  <c r="D547" i="1" l="1"/>
  <c r="J547" i="1" s="1"/>
  <c r="BY778" i="1"/>
  <c r="BY779" i="1"/>
  <c r="BV779" i="1" s="1"/>
  <c r="CF735" i="1"/>
  <c r="E670" i="1"/>
  <c r="V670" i="1" s="1"/>
  <c r="D671" i="1"/>
  <c r="AU672" i="1"/>
  <c r="D674" i="1"/>
  <c r="BF691" i="1"/>
  <c r="BE691" i="1" s="1"/>
  <c r="BF526" i="1"/>
  <c r="BE526" i="1" s="1"/>
  <c r="BF527" i="1"/>
  <c r="BF525" i="1"/>
  <c r="BE525" i="1" s="1"/>
  <c r="BF413" i="1"/>
  <c r="AU674" i="1" l="1"/>
  <c r="T674" i="1"/>
  <c r="AD671" i="1"/>
  <c r="T671" i="1"/>
  <c r="AD547" i="1"/>
  <c r="T547" i="1"/>
  <c r="D670" i="1"/>
  <c r="AF670" i="1"/>
  <c r="AU671" i="1"/>
  <c r="J671" i="1"/>
  <c r="BB413" i="1"/>
  <c r="BB411" i="1" s="1"/>
  <c r="BB334" i="1" s="1"/>
  <c r="BE413" i="1"/>
  <c r="BB527" i="1"/>
  <c r="BB524" i="1" s="1"/>
  <c r="BE527" i="1"/>
  <c r="BV677" i="1"/>
  <c r="CI985" i="1"/>
  <c r="CH985" i="1"/>
  <c r="CF985" i="1"/>
  <c r="CA985" i="1"/>
  <c r="BV985" i="1"/>
  <c r="BW982" i="1"/>
  <c r="BV982" i="1" s="1"/>
  <c r="CI979" i="1"/>
  <c r="CI37" i="1" s="1"/>
  <c r="CH979" i="1"/>
  <c r="CH37" i="1" s="1"/>
  <c r="CF979" i="1"/>
  <c r="CF37" i="1" s="1"/>
  <c r="CA979" i="1"/>
  <c r="CI26" i="1"/>
  <c r="CH26" i="1"/>
  <c r="BW26" i="1"/>
  <c r="BV26" i="1" s="1"/>
  <c r="CD955" i="1"/>
  <c r="BV955" i="1"/>
  <c r="BZ954" i="1"/>
  <c r="CE943" i="1"/>
  <c r="CE942" i="1"/>
  <c r="BV942" i="1"/>
  <c r="CE941" i="1"/>
  <c r="BV941" i="1"/>
  <c r="CE940" i="1"/>
  <c r="BW940" i="1"/>
  <c r="BV940" i="1" s="1"/>
  <c r="CE939" i="1"/>
  <c r="BV939" i="1"/>
  <c r="CE938" i="1"/>
  <c r="BV938" i="1"/>
  <c r="CE937" i="1"/>
  <c r="BW937" i="1"/>
  <c r="BV937" i="1" s="1"/>
  <c r="CF936" i="1"/>
  <c r="CA936" i="1"/>
  <c r="BV936" i="1"/>
  <c r="CF935" i="1"/>
  <c r="CA935" i="1"/>
  <c r="BV935" i="1"/>
  <c r="CH934" i="1"/>
  <c r="CA934" i="1"/>
  <c r="BW934" i="1"/>
  <c r="CF934" i="1" s="1"/>
  <c r="CA933" i="1"/>
  <c r="BW933" i="1"/>
  <c r="CA932" i="1"/>
  <c r="BW932" i="1"/>
  <c r="CA931" i="1"/>
  <c r="CA930" i="1"/>
  <c r="CA924" i="1"/>
  <c r="CA923" i="1"/>
  <c r="CN923" i="1" s="1"/>
  <c r="CA922" i="1"/>
  <c r="CA921" i="1"/>
  <c r="CI917" i="1"/>
  <c r="CH917" i="1"/>
  <c r="CF917" i="1"/>
  <c r="CA917" i="1"/>
  <c r="CI916" i="1"/>
  <c r="CH916" i="1"/>
  <c r="CF916" i="1"/>
  <c r="CA916" i="1"/>
  <c r="CI915" i="1"/>
  <c r="CH915" i="1"/>
  <c r="CA915" i="1"/>
  <c r="BW915" i="1"/>
  <c r="BV915" i="1" s="1"/>
  <c r="CI914" i="1"/>
  <c r="CH914" i="1"/>
  <c r="CA914" i="1"/>
  <c r="BW914" i="1"/>
  <c r="BV914" i="1" s="1"/>
  <c r="CI913" i="1"/>
  <c r="CH913" i="1"/>
  <c r="CA913" i="1"/>
  <c r="BW913" i="1"/>
  <c r="BV913" i="1" s="1"/>
  <c r="CI912" i="1"/>
  <c r="CH912" i="1"/>
  <c r="CA912" i="1"/>
  <c r="BW912" i="1"/>
  <c r="CI911" i="1"/>
  <c r="CH911" i="1"/>
  <c r="CF911" i="1"/>
  <c r="CA911" i="1"/>
  <c r="BV911" i="1"/>
  <c r="CI910" i="1"/>
  <c r="CH910" i="1"/>
  <c r="CF910" i="1"/>
  <c r="CA910" i="1"/>
  <c r="CI909" i="1"/>
  <c r="CH909" i="1"/>
  <c r="CA909" i="1"/>
  <c r="CI908" i="1"/>
  <c r="CH908" i="1"/>
  <c r="CF908" i="1"/>
  <c r="CA908" i="1"/>
  <c r="CI907" i="1"/>
  <c r="CH907" i="1"/>
  <c r="CF907" i="1"/>
  <c r="CA907" i="1"/>
  <c r="CI906" i="1"/>
  <c r="CH906" i="1"/>
  <c r="CF906" i="1"/>
  <c r="CA906" i="1"/>
  <c r="BV906" i="1"/>
  <c r="CI905" i="1"/>
  <c r="CH905" i="1"/>
  <c r="CF905" i="1"/>
  <c r="CA905" i="1"/>
  <c r="BV905" i="1"/>
  <c r="CI904" i="1"/>
  <c r="CH904" i="1"/>
  <c r="CF904" i="1"/>
  <c r="CA904" i="1"/>
  <c r="CI903" i="1"/>
  <c r="CH903" i="1"/>
  <c r="CF903" i="1"/>
  <c r="CA903" i="1"/>
  <c r="BV903" i="1"/>
  <c r="CI902" i="1"/>
  <c r="CH902" i="1"/>
  <c r="CF902" i="1"/>
  <c r="CA902" i="1"/>
  <c r="BV902" i="1"/>
  <c r="CI864" i="1"/>
  <c r="CH864" i="1"/>
  <c r="CA864" i="1"/>
  <c r="BW864" i="1"/>
  <c r="CI51" i="1"/>
  <c r="BV863" i="1"/>
  <c r="BV862" i="1"/>
  <c r="BZ861" i="1"/>
  <c r="BY861" i="1"/>
  <c r="BW861" i="1"/>
  <c r="CI859" i="1"/>
  <c r="CH859" i="1"/>
  <c r="CF859" i="1"/>
  <c r="CA859" i="1"/>
  <c r="CI852" i="1"/>
  <c r="CH852" i="1"/>
  <c r="CF852" i="1"/>
  <c r="CA852" i="1"/>
  <c r="CI851" i="1"/>
  <c r="CH851" i="1"/>
  <c r="CF851" i="1"/>
  <c r="CA851" i="1"/>
  <c r="CI846" i="1"/>
  <c r="CH846" i="1"/>
  <c r="CF846" i="1"/>
  <c r="CA846" i="1"/>
  <c r="BV846" i="1"/>
  <c r="CI845" i="1"/>
  <c r="CH845" i="1"/>
  <c r="CF845" i="1"/>
  <c r="CA845" i="1"/>
  <c r="BV845" i="1"/>
  <c r="CI844" i="1"/>
  <c r="CH844" i="1"/>
  <c r="CF844" i="1"/>
  <c r="CA844" i="1"/>
  <c r="BV844" i="1"/>
  <c r="CI843" i="1"/>
  <c r="CH843" i="1"/>
  <c r="CF843" i="1"/>
  <c r="CA843" i="1"/>
  <c r="BV843" i="1"/>
  <c r="CI842" i="1"/>
  <c r="CH842" i="1"/>
  <c r="CF842" i="1"/>
  <c r="CA842" i="1"/>
  <c r="CI841" i="1"/>
  <c r="CH841" i="1"/>
  <c r="CF841" i="1"/>
  <c r="CA841" i="1"/>
  <c r="BV841" i="1"/>
  <c r="CI840" i="1"/>
  <c r="CH840" i="1"/>
  <c r="CF840" i="1"/>
  <c r="CA840" i="1"/>
  <c r="BV840" i="1"/>
  <c r="CH839" i="1"/>
  <c r="CA839" i="1"/>
  <c r="BZ839" i="1"/>
  <c r="CI839" i="1" s="1"/>
  <c r="BW839" i="1"/>
  <c r="CF839" i="1" s="1"/>
  <c r="CI838" i="1"/>
  <c r="CH838" i="1"/>
  <c r="CF838" i="1"/>
  <c r="CA838" i="1"/>
  <c r="BV838" i="1"/>
  <c r="CI837" i="1"/>
  <c r="CH837" i="1"/>
  <c r="CF837" i="1"/>
  <c r="CA837" i="1"/>
  <c r="BV837" i="1"/>
  <c r="CH836" i="1"/>
  <c r="CF836" i="1"/>
  <c r="CA836" i="1"/>
  <c r="BZ836" i="1"/>
  <c r="CI836" i="1" s="1"/>
  <c r="CI835" i="1"/>
  <c r="CH835" i="1"/>
  <c r="CF835" i="1"/>
  <c r="CA835" i="1"/>
  <c r="BV835" i="1"/>
  <c r="CI834" i="1"/>
  <c r="CH834" i="1"/>
  <c r="CF834" i="1"/>
  <c r="CA834" i="1"/>
  <c r="BV834" i="1"/>
  <c r="CH833" i="1"/>
  <c r="CF833" i="1"/>
  <c r="CA833" i="1"/>
  <c r="BZ833" i="1"/>
  <c r="CI833" i="1" s="1"/>
  <c r="CH832" i="1"/>
  <c r="CF832" i="1"/>
  <c r="CA832" i="1"/>
  <c r="BZ832" i="1"/>
  <c r="BV832" i="1" s="1"/>
  <c r="CH831" i="1"/>
  <c r="CF831" i="1"/>
  <c r="CA831" i="1"/>
  <c r="BZ831" i="1"/>
  <c r="CI831" i="1" s="1"/>
  <c r="CH830" i="1"/>
  <c r="CF830" i="1"/>
  <c r="CA830" i="1"/>
  <c r="CI829" i="1"/>
  <c r="CH829" i="1"/>
  <c r="CF829" i="1"/>
  <c r="CA829" i="1"/>
  <c r="BV829" i="1"/>
  <c r="CI828" i="1"/>
  <c r="CH828" i="1"/>
  <c r="CF828" i="1"/>
  <c r="CA828" i="1"/>
  <c r="BV828" i="1"/>
  <c r="CH827" i="1"/>
  <c r="CA827" i="1"/>
  <c r="BZ827" i="1"/>
  <c r="CI827" i="1" s="1"/>
  <c r="BW827" i="1"/>
  <c r="CF827" i="1" s="1"/>
  <c r="CH826" i="1"/>
  <c r="CA826" i="1"/>
  <c r="BZ826" i="1"/>
  <c r="CI826" i="1" s="1"/>
  <c r="BW826" i="1"/>
  <c r="CF826" i="1" s="1"/>
  <c r="CH825" i="1"/>
  <c r="CA825" i="1"/>
  <c r="BW825" i="1"/>
  <c r="CF825" i="1" s="1"/>
  <c r="CI824" i="1"/>
  <c r="CH824" i="1"/>
  <c r="CF824" i="1"/>
  <c r="CA824" i="1"/>
  <c r="BV824" i="1"/>
  <c r="CI823" i="1"/>
  <c r="CH823" i="1"/>
  <c r="CF823" i="1"/>
  <c r="CA823" i="1"/>
  <c r="BV823" i="1"/>
  <c r="CH822" i="1"/>
  <c r="CF822" i="1"/>
  <c r="CA822" i="1"/>
  <c r="BZ822" i="1"/>
  <c r="CD817" i="1"/>
  <c r="CC817" i="1"/>
  <c r="CD810" i="1"/>
  <c r="CC810" i="1"/>
  <c r="CB810" i="1"/>
  <c r="BY810" i="1"/>
  <c r="BW810" i="1"/>
  <c r="CD809" i="1"/>
  <c r="CC809" i="1"/>
  <c r="CB809" i="1"/>
  <c r="CD808" i="1"/>
  <c r="CD24" i="1" s="1"/>
  <c r="CC808" i="1"/>
  <c r="CC24" i="1" s="1"/>
  <c r="CB808" i="1"/>
  <c r="CH805" i="1"/>
  <c r="CF805" i="1"/>
  <c r="CA805" i="1"/>
  <c r="CI801" i="1"/>
  <c r="CH801" i="1"/>
  <c r="CF801" i="1"/>
  <c r="CA801" i="1"/>
  <c r="BV801" i="1"/>
  <c r="CI799" i="1"/>
  <c r="CH799" i="1"/>
  <c r="CF799" i="1"/>
  <c r="CA799" i="1"/>
  <c r="CI798" i="1"/>
  <c r="CH798" i="1"/>
  <c r="CF798" i="1"/>
  <c r="CA798" i="1"/>
  <c r="BV798" i="1"/>
  <c r="CI797" i="1"/>
  <c r="CH797" i="1"/>
  <c r="CF797" i="1"/>
  <c r="CA797" i="1"/>
  <c r="BV797" i="1"/>
  <c r="CL796" i="1"/>
  <c r="CA796" i="1"/>
  <c r="CD791" i="1"/>
  <c r="CC791" i="1"/>
  <c r="CD785" i="1"/>
  <c r="CC785" i="1"/>
  <c r="CB785" i="1"/>
  <c r="CI784" i="1"/>
  <c r="CN784" i="1" s="1"/>
  <c r="CK784" i="1" s="1"/>
  <c r="CF784" i="1"/>
  <c r="CA784" i="1"/>
  <c r="CI778" i="1"/>
  <c r="CN778" i="1" s="1"/>
  <c r="CK778" i="1" s="1"/>
  <c r="CH778" i="1"/>
  <c r="CF778" i="1"/>
  <c r="CA778" i="1"/>
  <c r="BV778" i="1"/>
  <c r="CI777" i="1"/>
  <c r="CH777" i="1"/>
  <c r="CF777" i="1"/>
  <c r="CA777" i="1"/>
  <c r="BV777" i="1"/>
  <c r="CI776" i="1"/>
  <c r="CN776" i="1" s="1"/>
  <c r="CK776" i="1" s="1"/>
  <c r="CF776" i="1"/>
  <c r="CA776" i="1"/>
  <c r="CI775" i="1"/>
  <c r="CN775" i="1" s="1"/>
  <c r="CK775" i="1" s="1"/>
  <c r="CF775" i="1"/>
  <c r="CA775" i="1"/>
  <c r="CI774" i="1"/>
  <c r="CN774" i="1" s="1"/>
  <c r="CK774" i="1" s="1"/>
  <c r="CF774" i="1"/>
  <c r="CA774" i="1"/>
  <c r="CI773" i="1"/>
  <c r="CF773" i="1"/>
  <c r="CA773" i="1"/>
  <c r="CI765" i="1"/>
  <c r="CH765" i="1"/>
  <c r="CA765" i="1"/>
  <c r="BV765" i="1"/>
  <c r="CI764" i="1"/>
  <c r="CH764" i="1"/>
  <c r="CF764" i="1"/>
  <c r="CA764" i="1"/>
  <c r="BV764" i="1"/>
  <c r="CI763" i="1"/>
  <c r="CH763" i="1"/>
  <c r="CF763" i="1"/>
  <c r="CA763" i="1"/>
  <c r="BV763" i="1"/>
  <c r="CI762" i="1"/>
  <c r="CH762" i="1"/>
  <c r="CF762" i="1"/>
  <c r="CA762" i="1"/>
  <c r="BV762" i="1"/>
  <c r="CI761" i="1"/>
  <c r="CH761" i="1"/>
  <c r="CF761" i="1"/>
  <c r="CA761" i="1"/>
  <c r="BV761" i="1"/>
  <c r="CI756" i="1"/>
  <c r="CH756" i="1"/>
  <c r="CF756" i="1"/>
  <c r="CA756" i="1"/>
  <c r="BV756" i="1"/>
  <c r="CI755" i="1"/>
  <c r="CH755" i="1"/>
  <c r="CF755" i="1"/>
  <c r="CA755" i="1"/>
  <c r="BV755" i="1"/>
  <c r="CI754" i="1"/>
  <c r="CH754" i="1"/>
  <c r="CA754" i="1"/>
  <c r="BW754" i="1"/>
  <c r="CI751" i="1"/>
  <c r="CH751" i="1"/>
  <c r="CA751" i="1"/>
  <c r="CH749" i="1"/>
  <c r="CA749" i="1"/>
  <c r="CH748" i="1"/>
  <c r="CA748" i="1"/>
  <c r="CI747" i="1"/>
  <c r="CH747" i="1"/>
  <c r="CF747" i="1"/>
  <c r="CA747" i="1"/>
  <c r="CI745" i="1"/>
  <c r="CH745" i="1"/>
  <c r="CA745" i="1"/>
  <c r="CI744" i="1"/>
  <c r="CH744" i="1"/>
  <c r="CF744" i="1"/>
  <c r="CA744" i="1"/>
  <c r="CI743" i="1"/>
  <c r="CH743" i="1"/>
  <c r="CA743" i="1"/>
  <c r="BW743" i="1"/>
  <c r="CI742" i="1"/>
  <c r="CH742" i="1"/>
  <c r="CF742" i="1"/>
  <c r="CA742" i="1"/>
  <c r="CI741" i="1"/>
  <c r="CH741" i="1"/>
  <c r="CF741" i="1"/>
  <c r="CA741" i="1"/>
  <c r="CI740" i="1"/>
  <c r="CH740" i="1"/>
  <c r="CA740" i="1"/>
  <c r="BW740" i="1"/>
  <c r="CI739" i="1"/>
  <c r="CH739" i="1"/>
  <c r="CF739" i="1"/>
  <c r="CA739" i="1"/>
  <c r="CI738" i="1"/>
  <c r="CH738" i="1"/>
  <c r="CF738" i="1"/>
  <c r="CA738" i="1"/>
  <c r="CI737" i="1"/>
  <c r="CH737" i="1"/>
  <c r="CA737" i="1"/>
  <c r="BW737" i="1"/>
  <c r="CI736" i="1"/>
  <c r="CH736" i="1"/>
  <c r="CF736" i="1"/>
  <c r="CA736" i="1"/>
  <c r="CI735" i="1"/>
  <c r="CH735" i="1"/>
  <c r="CI734" i="1"/>
  <c r="CH734" i="1"/>
  <c r="CI733" i="1"/>
  <c r="CH733" i="1"/>
  <c r="CF733" i="1"/>
  <c r="CA733" i="1"/>
  <c r="CI732" i="1"/>
  <c r="CH732" i="1"/>
  <c r="CA732" i="1"/>
  <c r="BW731" i="1"/>
  <c r="BV731" i="1" s="1"/>
  <c r="CI731" i="1"/>
  <c r="CH731" i="1"/>
  <c r="CA731" i="1"/>
  <c r="CI730" i="1"/>
  <c r="CH730" i="1"/>
  <c r="CB730" i="1"/>
  <c r="CA730" i="1" s="1"/>
  <c r="CF730" i="1"/>
  <c r="CI729" i="1"/>
  <c r="CH729" i="1"/>
  <c r="CH728" i="1"/>
  <c r="BZ728" i="1"/>
  <c r="CI728" i="1" s="1"/>
  <c r="CA727" i="1"/>
  <c r="BY727" i="1"/>
  <c r="CB725" i="1"/>
  <c r="CA725" i="1" s="1"/>
  <c r="CC723" i="1"/>
  <c r="CC62" i="1" s="1"/>
  <c r="CC36" i="1" s="1"/>
  <c r="CB723" i="1"/>
  <c r="CB62" i="1" s="1"/>
  <c r="CB36" i="1" s="1"/>
  <c r="BY62" i="1"/>
  <c r="CB722" i="1"/>
  <c r="CB816" i="1" s="1"/>
  <c r="CA816" i="1" s="1"/>
  <c r="CD721" i="1"/>
  <c r="CD790" i="1" s="1"/>
  <c r="CD815" i="1" s="1"/>
  <c r="CC721" i="1"/>
  <c r="CC790" i="1" s="1"/>
  <c r="CC815" i="1" s="1"/>
  <c r="CD720" i="1"/>
  <c r="CD788" i="1" s="1"/>
  <c r="CD813" i="1" s="1"/>
  <c r="CC720" i="1"/>
  <c r="CC788" i="1" s="1"/>
  <c r="CC813" i="1" s="1"/>
  <c r="CC57" i="1" s="1"/>
  <c r="CC31" i="1" s="1"/>
  <c r="CB720" i="1"/>
  <c r="CC719" i="1"/>
  <c r="CC787" i="1" s="1"/>
  <c r="CC812" i="1" s="1"/>
  <c r="CC56" i="1" s="1"/>
  <c r="CC30" i="1" s="1"/>
  <c r="CC718" i="1"/>
  <c r="CC47" i="1" s="1"/>
  <c r="CE711" i="1"/>
  <c r="CE61" i="1" s="1"/>
  <c r="CE35" i="1" s="1"/>
  <c r="CA711" i="1"/>
  <c r="CE710" i="1"/>
  <c r="CA710" i="1"/>
  <c r="CF709" i="1"/>
  <c r="CE709" i="1" s="1"/>
  <c r="CB709" i="1"/>
  <c r="CA709" i="1" s="1"/>
  <c r="BW709" i="1"/>
  <c r="BV709" i="1" s="1"/>
  <c r="CI705" i="1"/>
  <c r="CH705" i="1"/>
  <c r="CF705" i="1"/>
  <c r="CA705" i="1"/>
  <c r="CI704" i="1"/>
  <c r="CH704" i="1"/>
  <c r="CF704" i="1"/>
  <c r="CA704" i="1"/>
  <c r="CI703" i="1"/>
  <c r="CH703" i="1"/>
  <c r="CF703" i="1"/>
  <c r="CA703" i="1"/>
  <c r="CI702" i="1"/>
  <c r="CH702" i="1"/>
  <c r="CF702" i="1"/>
  <c r="CA702" i="1"/>
  <c r="CI701" i="1"/>
  <c r="CH701" i="1"/>
  <c r="CF701" i="1"/>
  <c r="CA701" i="1"/>
  <c r="CI698" i="1"/>
  <c r="CH698" i="1"/>
  <c r="CF698" i="1"/>
  <c r="CB698" i="1" s="1"/>
  <c r="CA698" i="1" s="1"/>
  <c r="BV698" i="1"/>
  <c r="CI697" i="1"/>
  <c r="CH697" i="1"/>
  <c r="CF697" i="1"/>
  <c r="CA697" i="1"/>
  <c r="CI693" i="1"/>
  <c r="CH693" i="1"/>
  <c r="CF693" i="1"/>
  <c r="CA693" i="1"/>
  <c r="BV693" i="1"/>
  <c r="CI692" i="1"/>
  <c r="CH692" i="1"/>
  <c r="CF692" i="1"/>
  <c r="CA692" i="1"/>
  <c r="BV692" i="1"/>
  <c r="CI691" i="1"/>
  <c r="CH691" i="1"/>
  <c r="CF691" i="1"/>
  <c r="CA691" i="1"/>
  <c r="BV691" i="1"/>
  <c r="CH687" i="1"/>
  <c r="CF687" i="1"/>
  <c r="CA687" i="1"/>
  <c r="CH686" i="1"/>
  <c r="CF686" i="1"/>
  <c r="CA686" i="1"/>
  <c r="CH685" i="1"/>
  <c r="CF685" i="1"/>
  <c r="CA685" i="1"/>
  <c r="CH684" i="1"/>
  <c r="CH723" i="1" s="1"/>
  <c r="CH818" i="1" s="1"/>
  <c r="CH62" i="1" s="1"/>
  <c r="CH36" i="1" s="1"/>
  <c r="CF684" i="1"/>
  <c r="CF723" i="1" s="1"/>
  <c r="CF818" i="1" s="1"/>
  <c r="CD684" i="1"/>
  <c r="CA684" i="1" s="1"/>
  <c r="BV684" i="1"/>
  <c r="CI681" i="1"/>
  <c r="CH681" i="1"/>
  <c r="CB677" i="1"/>
  <c r="CA677" i="1" s="1"/>
  <c r="BV681" i="1"/>
  <c r="CI680" i="1"/>
  <c r="CH680" i="1"/>
  <c r="CF680" i="1"/>
  <c r="CA680" i="1"/>
  <c r="BV680" i="1"/>
  <c r="CI679" i="1"/>
  <c r="CH679" i="1"/>
  <c r="CA679" i="1"/>
  <c r="BW679" i="1"/>
  <c r="BV679" i="1" s="1"/>
  <c r="CI678" i="1"/>
  <c r="CH678" i="1"/>
  <c r="CF678" i="1"/>
  <c r="CA678" i="1"/>
  <c r="BV678" i="1"/>
  <c r="CI677" i="1"/>
  <c r="CH677" i="1"/>
  <c r="CF677" i="1"/>
  <c r="CI676" i="1"/>
  <c r="CH676" i="1"/>
  <c r="CF676" i="1"/>
  <c r="CA676" i="1"/>
  <c r="CI675" i="1"/>
  <c r="CH675" i="1"/>
  <c r="CF675" i="1"/>
  <c r="CA675" i="1"/>
  <c r="CI674" i="1"/>
  <c r="CH674" i="1"/>
  <c r="CA674" i="1"/>
  <c r="CA672" i="1"/>
  <c r="BW672" i="1"/>
  <c r="CA671" i="1"/>
  <c r="CI670" i="1"/>
  <c r="CH670" i="1"/>
  <c r="CA670" i="1"/>
  <c r="CI669" i="1"/>
  <c r="CH669" i="1"/>
  <c r="BZ651" i="1"/>
  <c r="BY649" i="1"/>
  <c r="BW649" i="1"/>
  <c r="BZ648" i="1"/>
  <c r="BY648" i="1"/>
  <c r="BW648" i="1"/>
  <c r="BY647" i="1"/>
  <c r="BY646" i="1"/>
  <c r="BV640" i="1"/>
  <c r="BV639" i="1"/>
  <c r="BV638" i="1"/>
  <c r="BW637" i="1"/>
  <c r="BW636" i="1" s="1"/>
  <c r="BV636" i="1" s="1"/>
  <c r="CI626" i="1"/>
  <c r="CE626" i="1" s="1"/>
  <c r="CA626" i="1"/>
  <c r="BV626" i="1"/>
  <c r="BV610" i="1" s="1"/>
  <c r="CI625" i="1"/>
  <c r="CI624" i="1"/>
  <c r="CI623" i="1"/>
  <c r="CI622" i="1"/>
  <c r="BV622" i="1"/>
  <c r="CI621" i="1"/>
  <c r="BW621" i="1"/>
  <c r="BV621" i="1" s="1"/>
  <c r="CI620" i="1"/>
  <c r="BV620" i="1"/>
  <c r="CI619" i="1"/>
  <c r="BV619" i="1"/>
  <c r="CI618" i="1"/>
  <c r="BW618" i="1"/>
  <c r="BV618" i="1" s="1"/>
  <c r="CI617" i="1"/>
  <c r="BV617" i="1"/>
  <c r="CI616" i="1"/>
  <c r="BV616" i="1"/>
  <c r="CI615" i="1"/>
  <c r="BV615" i="1"/>
  <c r="CI614" i="1"/>
  <c r="BW614" i="1"/>
  <c r="BV614" i="1" s="1"/>
  <c r="BZ613" i="1"/>
  <c r="CI613" i="1" s="1"/>
  <c r="CI612" i="1"/>
  <c r="BV612" i="1"/>
  <c r="CI611" i="1"/>
  <c r="BV611" i="1"/>
  <c r="CA610" i="1"/>
  <c r="BZ610" i="1"/>
  <c r="CI610" i="1" s="1"/>
  <c r="CE610" i="1" s="1"/>
  <c r="CI608" i="1"/>
  <c r="BV608" i="1"/>
  <c r="CI606" i="1"/>
  <c r="CE606" i="1" s="1"/>
  <c r="CA606" i="1"/>
  <c r="BV606" i="1"/>
  <c r="CA605" i="1"/>
  <c r="BZ605" i="1"/>
  <c r="BV605" i="1" s="1"/>
  <c r="CA604" i="1"/>
  <c r="CO604" i="1" s="1"/>
  <c r="CA603" i="1"/>
  <c r="CA602" i="1"/>
  <c r="CI601" i="1"/>
  <c r="CE601" i="1" s="1"/>
  <c r="CA601" i="1"/>
  <c r="BV601" i="1"/>
  <c r="CI600" i="1"/>
  <c r="CE600" i="1" s="1"/>
  <c r="CA600" i="1"/>
  <c r="BV600" i="1"/>
  <c r="CA599" i="1"/>
  <c r="CO599" i="1" s="1"/>
  <c r="CA598" i="1"/>
  <c r="CI597" i="1"/>
  <c r="CE597" i="1" s="1"/>
  <c r="CA597" i="1"/>
  <c r="CI596" i="1"/>
  <c r="CE596" i="1" s="1"/>
  <c r="CA596" i="1"/>
  <c r="CI595" i="1"/>
  <c r="CE595" i="1" s="1"/>
  <c r="CA595" i="1"/>
  <c r="BV595" i="1"/>
  <c r="CA594" i="1"/>
  <c r="BZ594" i="1"/>
  <c r="BV594" i="1" s="1"/>
  <c r="CA593" i="1"/>
  <c r="CO593" i="1" s="1"/>
  <c r="CI592" i="1"/>
  <c r="CE592" i="1" s="1"/>
  <c r="CA592" i="1"/>
  <c r="BV592" i="1"/>
  <c r="CI591" i="1"/>
  <c r="CE591" i="1" s="1"/>
  <c r="CA591" i="1"/>
  <c r="BV591" i="1"/>
  <c r="CI590" i="1"/>
  <c r="CE590" i="1" s="1"/>
  <c r="CA590" i="1"/>
  <c r="CA589" i="1"/>
  <c r="BZ589" i="1"/>
  <c r="CI589" i="1" s="1"/>
  <c r="CE589" i="1" s="1"/>
  <c r="CA588" i="1"/>
  <c r="BZ588" i="1"/>
  <c r="CI588" i="1" s="1"/>
  <c r="CE588" i="1" s="1"/>
  <c r="CA587" i="1"/>
  <c r="CI584" i="1"/>
  <c r="CE584" i="1" s="1"/>
  <c r="CA584" i="1"/>
  <c r="BV584" i="1"/>
  <c r="CA583" i="1"/>
  <c r="CO583" i="1" s="1"/>
  <c r="CI582" i="1"/>
  <c r="CE582" i="1" s="1"/>
  <c r="CA582" i="1"/>
  <c r="BV582" i="1"/>
  <c r="CA581" i="1"/>
  <c r="BZ581" i="1"/>
  <c r="BV581" i="1" s="1"/>
  <c r="CA580" i="1"/>
  <c r="CI579" i="1"/>
  <c r="CE579" i="1" s="1"/>
  <c r="CA579" i="1"/>
  <c r="BV579" i="1"/>
  <c r="CI578" i="1"/>
  <c r="CE578" i="1" s="1"/>
  <c r="CA578" i="1"/>
  <c r="BV578" i="1"/>
  <c r="CI577" i="1"/>
  <c r="CE577" i="1" s="1"/>
  <c r="CA577" i="1"/>
  <c r="BV577" i="1"/>
  <c r="CI576" i="1"/>
  <c r="CE576" i="1" s="1"/>
  <c r="CA576" i="1"/>
  <c r="BV576" i="1"/>
  <c r="CA575" i="1"/>
  <c r="BZ575" i="1"/>
  <c r="CI575" i="1" s="1"/>
  <c r="CE575" i="1" s="1"/>
  <c r="CI574" i="1"/>
  <c r="CE574" i="1" s="1"/>
  <c r="CA574" i="1"/>
  <c r="BV574" i="1"/>
  <c r="CA573" i="1"/>
  <c r="CI572" i="1"/>
  <c r="CE572" i="1" s="1"/>
  <c r="CA572" i="1"/>
  <c r="BV572" i="1"/>
  <c r="CI571" i="1"/>
  <c r="CE571" i="1" s="1"/>
  <c r="CA571" i="1"/>
  <c r="BV571" i="1"/>
  <c r="CA570" i="1"/>
  <c r="BZ570" i="1"/>
  <c r="BV570" i="1" s="1"/>
  <c r="CA569" i="1"/>
  <c r="CA564" i="1"/>
  <c r="CI562" i="1"/>
  <c r="CE562" i="1" s="1"/>
  <c r="CA562" i="1"/>
  <c r="CI561" i="1"/>
  <c r="CE561" i="1" s="1"/>
  <c r="CA561" i="1"/>
  <c r="CI560" i="1"/>
  <c r="CE560" i="1" s="1"/>
  <c r="CA560" i="1"/>
  <c r="CI559" i="1"/>
  <c r="CE559" i="1" s="1"/>
  <c r="CA559" i="1"/>
  <c r="CI558" i="1"/>
  <c r="CE558" i="1" s="1"/>
  <c r="CA558" i="1"/>
  <c r="CI557" i="1"/>
  <c r="CE557" i="1" s="1"/>
  <c r="CA557" i="1"/>
  <c r="CI556" i="1"/>
  <c r="CE556" i="1" s="1"/>
  <c r="CA556" i="1"/>
  <c r="CI555" i="1"/>
  <c r="CE555" i="1" s="1"/>
  <c r="CA555" i="1"/>
  <c r="CA554" i="1"/>
  <c r="BZ554" i="1"/>
  <c r="BV554" i="1" s="1"/>
  <c r="CA553" i="1"/>
  <c r="CH552" i="1"/>
  <c r="CF552" i="1"/>
  <c r="CA552" i="1"/>
  <c r="CH549" i="1"/>
  <c r="CF549" i="1"/>
  <c r="CA549" i="1"/>
  <c r="BV549" i="1"/>
  <c r="CH548" i="1"/>
  <c r="CF548" i="1"/>
  <c r="CA548" i="1"/>
  <c r="BV548" i="1"/>
  <c r="CH547" i="1"/>
  <c r="CA547" i="1"/>
  <c r="BW547" i="1"/>
  <c r="BW543" i="1" s="1"/>
  <c r="BV543" i="1" s="1"/>
  <c r="CH546" i="1"/>
  <c r="CF546" i="1"/>
  <c r="CA546" i="1"/>
  <c r="CH545" i="1"/>
  <c r="CF545" i="1"/>
  <c r="CA545" i="1"/>
  <c r="CH544" i="1"/>
  <c r="CH543" i="1"/>
  <c r="CH542" i="1"/>
  <c r="CF542" i="1"/>
  <c r="CA542" i="1"/>
  <c r="BV542" i="1"/>
  <c r="CH540" i="1"/>
  <c r="CF540" i="1"/>
  <c r="CA540" i="1"/>
  <c r="BV540" i="1"/>
  <c r="CH539" i="1"/>
  <c r="CA539" i="1"/>
  <c r="BW539" i="1"/>
  <c r="BV539" i="1" s="1"/>
  <c r="CH538" i="1"/>
  <c r="CF538" i="1"/>
  <c r="CA538" i="1"/>
  <c r="CH537" i="1"/>
  <c r="CF537" i="1"/>
  <c r="CA537" i="1"/>
  <c r="CH536" i="1"/>
  <c r="CF536" i="1"/>
  <c r="CA536" i="1"/>
  <c r="CH535" i="1"/>
  <c r="CA535" i="1"/>
  <c r="BW535" i="1"/>
  <c r="BV535" i="1" s="1"/>
  <c r="CH534" i="1"/>
  <c r="CA534" i="1"/>
  <c r="CH533" i="1"/>
  <c r="CF533" i="1"/>
  <c r="CA533" i="1"/>
  <c r="BV533" i="1"/>
  <c r="CH532" i="1"/>
  <c r="CF532" i="1"/>
  <c r="CA532" i="1"/>
  <c r="BV532" i="1"/>
  <c r="CH529" i="1"/>
  <c r="CF529" i="1"/>
  <c r="CA529" i="1"/>
  <c r="CH528" i="1"/>
  <c r="CA528" i="1"/>
  <c r="BW528" i="1"/>
  <c r="BW523" i="1" s="1"/>
  <c r="BV523" i="1" s="1"/>
  <c r="CH527" i="1"/>
  <c r="CF527" i="1"/>
  <c r="CA527" i="1"/>
  <c r="BV527" i="1"/>
  <c r="CH526" i="1"/>
  <c r="CF526" i="1"/>
  <c r="CA526" i="1"/>
  <c r="CH525" i="1"/>
  <c r="CF525" i="1"/>
  <c r="CA525" i="1"/>
  <c r="CH524" i="1"/>
  <c r="CF524" i="1"/>
  <c r="CF523" i="1" s="1"/>
  <c r="CH523" i="1"/>
  <c r="CH521" i="1"/>
  <c r="CB521" i="1"/>
  <c r="CB721" i="1" s="1"/>
  <c r="CH520" i="1"/>
  <c r="CH519" i="1"/>
  <c r="CH487" i="1"/>
  <c r="CF487" i="1"/>
  <c r="CA487" i="1"/>
  <c r="CH485" i="1"/>
  <c r="CA485" i="1"/>
  <c r="BW485" i="1"/>
  <c r="BV485" i="1" s="1"/>
  <c r="CH484" i="1"/>
  <c r="CF484" i="1"/>
  <c r="CA484" i="1"/>
  <c r="CH482" i="1"/>
  <c r="CA482" i="1"/>
  <c r="CH481" i="1"/>
  <c r="CF481" i="1"/>
  <c r="CA481" i="1"/>
  <c r="CH480" i="1"/>
  <c r="CF480" i="1"/>
  <c r="CA480" i="1"/>
  <c r="CH479" i="1"/>
  <c r="CF479" i="1"/>
  <c r="CA479" i="1"/>
  <c r="BV479" i="1"/>
  <c r="CH478" i="1"/>
  <c r="CA478" i="1"/>
  <c r="BW478" i="1"/>
  <c r="CF478" i="1" s="1"/>
  <c r="CH477" i="1"/>
  <c r="CF477" i="1"/>
  <c r="CA477" i="1"/>
  <c r="CH476" i="1"/>
  <c r="CF476" i="1"/>
  <c r="CA476" i="1"/>
  <c r="CH475" i="1"/>
  <c r="CF475" i="1"/>
  <c r="CF683" i="1" s="1"/>
  <c r="CA475" i="1"/>
  <c r="BV475" i="1"/>
  <c r="CH474" i="1"/>
  <c r="CF474" i="1"/>
  <c r="CA474" i="1"/>
  <c r="BV474" i="1"/>
  <c r="CH473" i="1"/>
  <c r="CF473" i="1"/>
  <c r="CA473" i="1"/>
  <c r="BV473" i="1"/>
  <c r="CH472" i="1"/>
  <c r="CF472" i="1"/>
  <c r="CA472" i="1"/>
  <c r="BV472" i="1"/>
  <c r="CH471" i="1"/>
  <c r="CA471" i="1"/>
  <c r="BW471" i="1"/>
  <c r="BW470" i="1" s="1"/>
  <c r="CH470" i="1"/>
  <c r="CA470" i="1"/>
  <c r="CH469" i="1"/>
  <c r="CF469" i="1"/>
  <c r="CA469" i="1"/>
  <c r="CH468" i="1"/>
  <c r="CF468" i="1"/>
  <c r="CA468" i="1"/>
  <c r="BV468" i="1"/>
  <c r="CH467" i="1"/>
  <c r="CA467" i="1"/>
  <c r="BW467" i="1"/>
  <c r="BV467" i="1" s="1"/>
  <c r="CH466" i="1"/>
  <c r="CF466" i="1"/>
  <c r="CA466" i="1"/>
  <c r="CH465" i="1"/>
  <c r="CA465" i="1"/>
  <c r="CH464" i="1"/>
  <c r="CA464" i="1"/>
  <c r="CH463" i="1"/>
  <c r="CF463" i="1"/>
  <c r="CA463" i="1"/>
  <c r="BV463" i="1"/>
  <c r="CH462" i="1"/>
  <c r="CF462" i="1"/>
  <c r="CA462" i="1"/>
  <c r="BV462" i="1"/>
  <c r="CH459" i="1"/>
  <c r="CF459" i="1"/>
  <c r="CA459" i="1"/>
  <c r="BV459" i="1"/>
  <c r="CH458" i="1"/>
  <c r="CF458" i="1"/>
  <c r="CA458" i="1"/>
  <c r="BV458" i="1"/>
  <c r="CH457" i="1"/>
  <c r="CA457" i="1"/>
  <c r="BW457" i="1"/>
  <c r="CH456" i="1"/>
  <c r="CA456" i="1"/>
  <c r="CH455" i="1"/>
  <c r="CF455" i="1"/>
  <c r="CA455" i="1"/>
  <c r="CH453" i="1"/>
  <c r="CF453" i="1"/>
  <c r="CA453" i="1"/>
  <c r="CH451" i="1"/>
  <c r="CA451" i="1"/>
  <c r="CH450" i="1"/>
  <c r="CF450" i="1"/>
  <c r="CA450" i="1"/>
  <c r="CH449" i="1"/>
  <c r="CF449" i="1"/>
  <c r="CA449" i="1"/>
  <c r="BV449" i="1"/>
  <c r="CH447" i="1"/>
  <c r="CA447" i="1"/>
  <c r="BW447" i="1"/>
  <c r="BV447" i="1" s="1"/>
  <c r="CH446" i="1"/>
  <c r="CF446" i="1"/>
  <c r="CA446" i="1"/>
  <c r="CH445" i="1"/>
  <c r="CF445" i="1"/>
  <c r="CA445" i="1"/>
  <c r="CH443" i="1"/>
  <c r="CA443" i="1"/>
  <c r="BW443" i="1"/>
  <c r="BV443" i="1" s="1"/>
  <c r="CH441" i="1"/>
  <c r="CF441" i="1"/>
  <c r="CA441" i="1"/>
  <c r="CH428" i="1"/>
  <c r="CF428" i="1"/>
  <c r="CA428" i="1"/>
  <c r="BV428" i="1"/>
  <c r="CH426" i="1"/>
  <c r="CA426" i="1"/>
  <c r="BW426" i="1"/>
  <c r="CH425" i="1"/>
  <c r="CF425" i="1"/>
  <c r="CA425" i="1"/>
  <c r="BV425" i="1"/>
  <c r="CH423" i="1"/>
  <c r="CA423" i="1"/>
  <c r="BW423" i="1"/>
  <c r="BV423" i="1" s="1"/>
  <c r="CH422" i="1"/>
  <c r="CF422" i="1"/>
  <c r="CA422" i="1"/>
  <c r="BV422" i="1"/>
  <c r="CH420" i="1"/>
  <c r="CA420" i="1"/>
  <c r="BW420" i="1"/>
  <c r="BV420" i="1" s="1"/>
  <c r="CH418" i="1"/>
  <c r="CF418" i="1"/>
  <c r="CA418" i="1"/>
  <c r="BV418" i="1"/>
  <c r="CH416" i="1"/>
  <c r="CA416" i="1"/>
  <c r="BW416" i="1"/>
  <c r="CH415" i="1"/>
  <c r="CF415" i="1"/>
  <c r="CA415" i="1"/>
  <c r="CH413" i="1"/>
  <c r="CF413" i="1"/>
  <c r="CA413" i="1"/>
  <c r="BV413" i="1"/>
  <c r="CH411" i="1"/>
  <c r="CA411" i="1"/>
  <c r="CF411" i="1"/>
  <c r="CH410" i="1"/>
  <c r="CA410" i="1"/>
  <c r="BW410" i="1"/>
  <c r="BW409" i="1" s="1"/>
  <c r="CH409" i="1"/>
  <c r="CA409" i="1"/>
  <c r="CH408" i="1"/>
  <c r="CF408" i="1"/>
  <c r="CA408" i="1"/>
  <c r="CH407" i="1"/>
  <c r="CF407" i="1"/>
  <c r="CA407" i="1"/>
  <c r="CH406" i="1"/>
  <c r="CF406" i="1"/>
  <c r="CA406" i="1"/>
  <c r="CH405" i="1"/>
  <c r="CF405" i="1"/>
  <c r="CA405" i="1"/>
  <c r="CH404" i="1"/>
  <c r="CF404" i="1"/>
  <c r="CA404" i="1"/>
  <c r="CH403" i="1"/>
  <c r="CF403" i="1"/>
  <c r="CA403" i="1"/>
  <c r="CH402" i="1"/>
  <c r="CF402" i="1"/>
  <c r="CA402" i="1"/>
  <c r="CH401" i="1"/>
  <c r="CF401" i="1"/>
  <c r="CA401" i="1"/>
  <c r="CH400" i="1"/>
  <c r="CF400" i="1"/>
  <c r="CA400" i="1"/>
  <c r="CH399" i="1"/>
  <c r="CF399" i="1"/>
  <c r="CA399" i="1"/>
  <c r="BV399" i="1"/>
  <c r="CH397" i="1"/>
  <c r="CA397" i="1"/>
  <c r="BW397" i="1"/>
  <c r="BV397" i="1" s="1"/>
  <c r="CH396" i="1"/>
  <c r="CF396" i="1"/>
  <c r="CA396" i="1"/>
  <c r="CH395" i="1"/>
  <c r="CF395" i="1"/>
  <c r="CA395" i="1"/>
  <c r="CH394" i="1"/>
  <c r="CF394" i="1"/>
  <c r="CA394" i="1"/>
  <c r="CH393" i="1"/>
  <c r="CF393" i="1"/>
  <c r="CA393" i="1"/>
  <c r="CH392" i="1"/>
  <c r="CF392" i="1"/>
  <c r="CA392" i="1"/>
  <c r="CH391" i="1"/>
  <c r="CF391" i="1"/>
  <c r="CA391" i="1"/>
  <c r="BV391" i="1"/>
  <c r="CH390" i="1"/>
  <c r="CF390" i="1"/>
  <c r="CA390" i="1"/>
  <c r="CH389" i="1"/>
  <c r="CF389" i="1"/>
  <c r="CA389" i="1"/>
  <c r="CH388" i="1"/>
  <c r="CF388" i="1"/>
  <c r="CA388" i="1"/>
  <c r="BV388" i="1"/>
  <c r="CH387" i="1"/>
  <c r="CA387" i="1"/>
  <c r="BW387" i="1"/>
  <c r="CF387" i="1" s="1"/>
  <c r="CH386" i="1"/>
  <c r="CA386" i="1"/>
  <c r="BW386" i="1"/>
  <c r="BV386" i="1" s="1"/>
  <c r="CH385" i="1"/>
  <c r="CF385" i="1"/>
  <c r="CA385" i="1"/>
  <c r="CH384" i="1"/>
  <c r="CF384" i="1"/>
  <c r="CA384" i="1"/>
  <c r="BV384" i="1"/>
  <c r="CH383" i="1"/>
  <c r="CA383" i="1"/>
  <c r="BW383" i="1"/>
  <c r="CF383" i="1" s="1"/>
  <c r="CH382" i="1"/>
  <c r="CF382" i="1"/>
  <c r="CA382" i="1"/>
  <c r="CH381" i="1"/>
  <c r="CF381" i="1"/>
  <c r="CA381" i="1"/>
  <c r="CH380" i="1"/>
  <c r="CF380" i="1"/>
  <c r="CA380" i="1"/>
  <c r="CH379" i="1"/>
  <c r="CF379" i="1"/>
  <c r="CA379" i="1"/>
  <c r="CH378" i="1"/>
  <c r="CF378" i="1"/>
  <c r="CA378" i="1"/>
  <c r="CH377" i="1"/>
  <c r="CF377" i="1"/>
  <c r="CA377" i="1"/>
  <c r="CH376" i="1"/>
  <c r="CF376" i="1"/>
  <c r="CA376" i="1"/>
  <c r="CH375" i="1"/>
  <c r="CF375" i="1"/>
  <c r="CA375" i="1"/>
  <c r="CH374" i="1"/>
  <c r="CF374" i="1"/>
  <c r="CA374" i="1"/>
  <c r="BV374" i="1"/>
  <c r="CH373" i="1"/>
  <c r="CA373" i="1"/>
  <c r="BW373" i="1"/>
  <c r="CF373" i="1" s="1"/>
  <c r="CH372" i="1"/>
  <c r="CA372" i="1"/>
  <c r="BW372" i="1"/>
  <c r="CF372" i="1" s="1"/>
  <c r="CH371" i="1"/>
  <c r="CA371" i="1"/>
  <c r="BW371" i="1"/>
  <c r="CF371" i="1" s="1"/>
  <c r="CH370" i="1"/>
  <c r="CA370" i="1"/>
  <c r="BW370" i="1"/>
  <c r="CF370" i="1" s="1"/>
  <c r="CH369" i="1"/>
  <c r="CA369" i="1"/>
  <c r="BW369" i="1"/>
  <c r="CF369" i="1" s="1"/>
  <c r="CH368" i="1"/>
  <c r="CA368" i="1"/>
  <c r="BW368" i="1"/>
  <c r="CF368" i="1" s="1"/>
  <c r="CH367" i="1"/>
  <c r="CA367" i="1"/>
  <c r="BW367" i="1"/>
  <c r="CF367" i="1" s="1"/>
  <c r="CH366" i="1"/>
  <c r="CA366" i="1"/>
  <c r="BW366" i="1"/>
  <c r="CF366" i="1" s="1"/>
  <c r="CH365" i="1"/>
  <c r="CA365" i="1"/>
  <c r="BW365" i="1"/>
  <c r="CF365" i="1" s="1"/>
  <c r="CH364" i="1"/>
  <c r="CF364" i="1"/>
  <c r="CA364" i="1"/>
  <c r="BV364" i="1"/>
  <c r="CH363" i="1"/>
  <c r="CF363" i="1"/>
  <c r="CA363" i="1"/>
  <c r="BV363" i="1"/>
  <c r="CH362" i="1"/>
  <c r="CA362" i="1"/>
  <c r="CH361" i="1"/>
  <c r="CA361" i="1"/>
  <c r="BW361" i="1"/>
  <c r="BV361" i="1" s="1"/>
  <c r="CH360" i="1"/>
  <c r="CF360" i="1"/>
  <c r="CA360" i="1"/>
  <c r="BV360" i="1"/>
  <c r="CH359" i="1"/>
  <c r="CA359" i="1"/>
  <c r="BW359" i="1"/>
  <c r="CF359" i="1" s="1"/>
  <c r="CH358" i="1"/>
  <c r="CA358" i="1"/>
  <c r="BW358" i="1"/>
  <c r="CH357" i="1"/>
  <c r="CA357" i="1"/>
  <c r="CH356" i="1"/>
  <c r="CF356" i="1"/>
  <c r="CA356" i="1"/>
  <c r="CH355" i="1"/>
  <c r="CA355" i="1"/>
  <c r="CH354" i="1"/>
  <c r="CF354" i="1"/>
  <c r="CA354" i="1"/>
  <c r="BV354" i="1"/>
  <c r="CH353" i="1"/>
  <c r="CF353" i="1"/>
  <c r="CA353" i="1"/>
  <c r="CH352" i="1"/>
  <c r="CF352" i="1"/>
  <c r="CA352" i="1"/>
  <c r="CH351" i="1"/>
  <c r="CF351" i="1"/>
  <c r="CA351" i="1"/>
  <c r="BV351" i="1"/>
  <c r="CH350" i="1"/>
  <c r="CF350" i="1"/>
  <c r="CA350" i="1"/>
  <c r="BV350" i="1"/>
  <c r="CH349" i="1"/>
  <c r="CF349" i="1"/>
  <c r="CA349" i="1"/>
  <c r="CH348" i="1"/>
  <c r="CA348" i="1"/>
  <c r="BW348" i="1"/>
  <c r="CF348" i="1" s="1"/>
  <c r="CH347" i="1"/>
  <c r="CF347" i="1"/>
  <c r="CA347" i="1"/>
  <c r="BV347" i="1"/>
  <c r="CH346" i="1"/>
  <c r="CA346" i="1"/>
  <c r="BW346" i="1"/>
  <c r="CH345" i="1"/>
  <c r="CF345" i="1"/>
  <c r="CA345" i="1"/>
  <c r="CH344" i="1"/>
  <c r="CA344" i="1"/>
  <c r="BW344" i="1"/>
  <c r="BV344" i="1" s="1"/>
  <c r="CH343" i="1"/>
  <c r="CA343" i="1"/>
  <c r="CH342" i="1"/>
  <c r="CA342" i="1"/>
  <c r="CH341" i="1"/>
  <c r="CF341" i="1"/>
  <c r="CA341" i="1"/>
  <c r="CH340" i="1"/>
  <c r="CF340" i="1"/>
  <c r="CA340" i="1"/>
  <c r="CH339" i="1"/>
  <c r="CF339" i="1"/>
  <c r="CA339" i="1"/>
  <c r="BV339" i="1"/>
  <c r="CH338" i="1"/>
  <c r="CE338" i="1" s="1"/>
  <c r="CB338" i="1"/>
  <c r="CA338" i="1" s="1"/>
  <c r="CH337" i="1"/>
  <c r="CF337" i="1"/>
  <c r="BW337" i="1"/>
  <c r="BV337" i="1" s="1"/>
  <c r="CH335" i="1"/>
  <c r="CH720" i="1" s="1"/>
  <c r="CA335" i="1"/>
  <c r="CH334" i="1"/>
  <c r="CH333" i="1"/>
  <c r="CI333" i="1"/>
  <c r="CA321" i="1"/>
  <c r="CA320" i="1"/>
  <c r="CA319" i="1"/>
  <c r="CI318" i="1"/>
  <c r="CH318" i="1"/>
  <c r="CF318" i="1"/>
  <c r="CA318" i="1"/>
  <c r="CI317" i="1"/>
  <c r="CH317" i="1"/>
  <c r="CF317" i="1"/>
  <c r="CA317" i="1"/>
  <c r="CI316" i="1"/>
  <c r="CH316" i="1"/>
  <c r="CF316" i="1"/>
  <c r="CA316" i="1"/>
  <c r="CI315" i="1"/>
  <c r="CH315" i="1"/>
  <c r="CF315" i="1"/>
  <c r="CA315" i="1"/>
  <c r="CI314" i="1"/>
  <c r="CH314" i="1"/>
  <c r="CA314" i="1"/>
  <c r="BW314" i="1"/>
  <c r="BV314" i="1" s="1"/>
  <c r="BV52" i="1" s="1"/>
  <c r="CE308" i="1"/>
  <c r="CA308" i="1"/>
  <c r="CE307" i="1"/>
  <c r="CA307" i="1"/>
  <c r="CE306" i="1"/>
  <c r="CA306" i="1"/>
  <c r="CE305" i="1"/>
  <c r="CA305" i="1"/>
  <c r="CE304" i="1"/>
  <c r="CA304" i="1"/>
  <c r="CE303" i="1"/>
  <c r="CA303" i="1"/>
  <c r="CE302" i="1"/>
  <c r="CA302" i="1"/>
  <c r="CE301" i="1"/>
  <c r="CA301" i="1"/>
  <c r="BV301" i="1"/>
  <c r="CE300" i="1"/>
  <c r="CA300" i="1"/>
  <c r="BV300" i="1"/>
  <c r="CE299" i="1"/>
  <c r="CA299" i="1"/>
  <c r="BV299" i="1"/>
  <c r="CE298" i="1"/>
  <c r="CA298" i="1"/>
  <c r="BV298" i="1"/>
  <c r="CE297" i="1"/>
  <c r="CA297" i="1"/>
  <c r="BV297" i="1"/>
  <c r="CE296" i="1"/>
  <c r="CA296" i="1"/>
  <c r="BV296" i="1"/>
  <c r="CE295" i="1"/>
  <c r="CA295" i="1"/>
  <c r="BV295" i="1"/>
  <c r="CE294" i="1"/>
  <c r="CA294" i="1"/>
  <c r="BV294" i="1"/>
  <c r="CE293" i="1"/>
  <c r="CA293" i="1"/>
  <c r="BV293" i="1"/>
  <c r="CE292" i="1"/>
  <c r="CA292" i="1"/>
  <c r="BV292" i="1"/>
  <c r="CE291" i="1"/>
  <c r="CA291" i="1"/>
  <c r="BV291" i="1"/>
  <c r="CE290" i="1"/>
  <c r="CA290" i="1"/>
  <c r="BV290" i="1"/>
  <c r="CE289" i="1"/>
  <c r="CA289" i="1"/>
  <c r="BV289" i="1"/>
  <c r="CE288" i="1"/>
  <c r="CA288" i="1"/>
  <c r="BV288" i="1"/>
  <c r="CE287" i="1"/>
  <c r="CA287" i="1"/>
  <c r="BV287" i="1"/>
  <c r="CE286" i="1"/>
  <c r="CA286" i="1"/>
  <c r="BV286" i="1"/>
  <c r="CE285" i="1"/>
  <c r="CA285" i="1"/>
  <c r="BV285" i="1"/>
  <c r="CE284" i="1"/>
  <c r="CA284" i="1"/>
  <c r="BV284" i="1"/>
  <c r="CE283" i="1"/>
  <c r="CA283" i="1"/>
  <c r="CE280" i="1"/>
  <c r="CA280" i="1"/>
  <c r="BW280" i="1"/>
  <c r="BV280" i="1" s="1"/>
  <c r="BV46" i="1" s="1"/>
  <c r="CE231" i="1"/>
  <c r="CE230" i="1" s="1"/>
  <c r="CA231" i="1"/>
  <c r="CA230" i="1" s="1"/>
  <c r="BV231" i="1"/>
  <c r="BV230" i="1" s="1"/>
  <c r="CA219" i="1"/>
  <c r="BV219" i="1"/>
  <c r="CA218" i="1"/>
  <c r="BV218" i="1"/>
  <c r="CA217" i="1"/>
  <c r="BW217" i="1"/>
  <c r="BV217" i="1" s="1"/>
  <c r="CE214" i="1"/>
  <c r="CA214" i="1"/>
  <c r="BV214" i="1"/>
  <c r="CA213" i="1"/>
  <c r="BW213" i="1"/>
  <c r="CF206" i="1"/>
  <c r="CA210" i="1"/>
  <c r="BW67" i="1"/>
  <c r="CF187" i="1"/>
  <c r="CB199" i="1"/>
  <c r="CB197" i="1" s="1"/>
  <c r="CA197" i="1" s="1"/>
  <c r="BV199" i="1"/>
  <c r="CE198" i="1"/>
  <c r="CA198" i="1"/>
  <c r="BV198" i="1"/>
  <c r="BW197" i="1"/>
  <c r="BV197" i="1" s="1"/>
  <c r="CE196" i="1"/>
  <c r="CA196" i="1"/>
  <c r="BV196" i="1"/>
  <c r="CE195" i="1"/>
  <c r="CA195" i="1"/>
  <c r="BV195" i="1"/>
  <c r="CE194" i="1"/>
  <c r="CA194" i="1"/>
  <c r="BW194" i="1"/>
  <c r="CE193" i="1"/>
  <c r="CA193" i="1"/>
  <c r="CE192" i="1"/>
  <c r="CA192" i="1"/>
  <c r="CE191" i="1"/>
  <c r="CA191" i="1"/>
  <c r="BV191" i="1"/>
  <c r="CE190" i="1"/>
  <c r="CA190" i="1"/>
  <c r="BV190" i="1"/>
  <c r="CE189" i="1"/>
  <c r="CA189" i="1"/>
  <c r="BW189" i="1"/>
  <c r="BV189" i="1" s="1"/>
  <c r="CE188" i="1"/>
  <c r="CA188" i="1"/>
  <c r="CE170" i="1"/>
  <c r="CA170" i="1"/>
  <c r="BV170" i="1"/>
  <c r="CE169" i="1"/>
  <c r="CA169" i="1"/>
  <c r="BV169" i="1"/>
  <c r="CF168" i="1"/>
  <c r="CE168" i="1" s="1"/>
  <c r="CB168" i="1"/>
  <c r="CA168" i="1" s="1"/>
  <c r="BW168" i="1"/>
  <c r="BV168" i="1" s="1"/>
  <c r="CE167" i="1"/>
  <c r="CA167" i="1"/>
  <c r="BV167" i="1"/>
  <c r="CE166" i="1"/>
  <c r="CA166" i="1"/>
  <c r="BV166" i="1"/>
  <c r="CE165" i="1"/>
  <c r="CB165" i="1"/>
  <c r="CA165" i="1" s="1"/>
  <c r="BV165" i="1"/>
  <c r="CE164" i="1"/>
  <c r="CA164" i="1"/>
  <c r="BV164" i="1"/>
  <c r="CE163" i="1"/>
  <c r="CA163" i="1"/>
  <c r="BV163" i="1"/>
  <c r="CF162" i="1"/>
  <c r="CE162" i="1" s="1"/>
  <c r="CB162" i="1"/>
  <c r="CA162" i="1" s="1"/>
  <c r="BW162" i="1"/>
  <c r="CE161" i="1"/>
  <c r="CA161" i="1"/>
  <c r="BV161" i="1"/>
  <c r="CE160" i="1"/>
  <c r="CA160" i="1"/>
  <c r="BV160" i="1"/>
  <c r="CF159" i="1"/>
  <c r="CE159" i="1" s="1"/>
  <c r="CB159" i="1"/>
  <c r="CA159" i="1" s="1"/>
  <c r="BW159" i="1"/>
  <c r="CE158" i="1"/>
  <c r="CA158" i="1"/>
  <c r="BV158" i="1"/>
  <c r="CA157" i="1"/>
  <c r="BW156" i="1"/>
  <c r="BV156" i="1" s="1"/>
  <c r="BV157" i="1"/>
  <c r="CB156" i="1"/>
  <c r="CA156" i="1" s="1"/>
  <c r="CE155" i="1"/>
  <c r="CA155" i="1"/>
  <c r="BV155" i="1"/>
  <c r="CE154" i="1"/>
  <c r="CA154" i="1"/>
  <c r="BV154" i="1"/>
  <c r="CE152" i="1"/>
  <c r="CA152" i="1"/>
  <c r="CE151" i="1"/>
  <c r="CA151" i="1"/>
  <c r="CE150" i="1"/>
  <c r="CA150" i="1"/>
  <c r="CE149" i="1"/>
  <c r="CA149" i="1"/>
  <c r="CE148" i="1"/>
  <c r="CA148" i="1"/>
  <c r="CE147" i="1"/>
  <c r="CA147" i="1"/>
  <c r="CE146" i="1"/>
  <c r="CA146" i="1"/>
  <c r="CE145" i="1"/>
  <c r="CA145" i="1"/>
  <c r="CE144" i="1"/>
  <c r="CA144" i="1"/>
  <c r="BV144" i="1"/>
  <c r="CE143" i="1"/>
  <c r="CA143" i="1"/>
  <c r="BV143" i="1"/>
  <c r="CE142" i="1"/>
  <c r="CA142" i="1"/>
  <c r="BW142" i="1"/>
  <c r="BV142" i="1" s="1"/>
  <c r="CE141" i="1"/>
  <c r="CA141" i="1"/>
  <c r="CE140" i="1"/>
  <c r="CA140" i="1"/>
  <c r="CE139" i="1"/>
  <c r="CA139" i="1"/>
  <c r="CE138" i="1"/>
  <c r="CA138" i="1"/>
  <c r="CE137" i="1"/>
  <c r="CA137" i="1"/>
  <c r="CE136" i="1"/>
  <c r="CA136" i="1"/>
  <c r="BW136" i="1"/>
  <c r="BV136" i="1" s="1"/>
  <c r="CE135" i="1"/>
  <c r="CA135" i="1"/>
  <c r="CE134" i="1"/>
  <c r="CA134" i="1"/>
  <c r="BW134" i="1"/>
  <c r="BV134" i="1" s="1"/>
  <c r="CE133" i="1"/>
  <c r="CA133" i="1"/>
  <c r="BV133" i="1"/>
  <c r="CE132" i="1"/>
  <c r="CA132" i="1"/>
  <c r="BV132" i="1"/>
  <c r="CE131" i="1"/>
  <c r="CA131" i="1"/>
  <c r="BW131" i="1"/>
  <c r="BV131" i="1" s="1"/>
  <c r="CE130" i="1"/>
  <c r="CA130" i="1"/>
  <c r="CE129" i="1"/>
  <c r="CA129" i="1"/>
  <c r="BV129" i="1"/>
  <c r="CE128" i="1"/>
  <c r="CA128" i="1"/>
  <c r="CB125" i="1"/>
  <c r="CA125" i="1" s="1"/>
  <c r="CA122" i="1"/>
  <c r="CA121" i="1"/>
  <c r="CA120" i="1"/>
  <c r="CA119" i="1"/>
  <c r="CA118" i="1"/>
  <c r="CA114" i="1"/>
  <c r="CA113" i="1"/>
  <c r="CA112" i="1"/>
  <c r="CA111" i="1"/>
  <c r="CA110" i="1"/>
  <c r="CA109" i="1"/>
  <c r="CA108" i="1"/>
  <c r="CA107" i="1"/>
  <c r="CA106" i="1"/>
  <c r="CA105" i="1"/>
  <c r="CA104" i="1"/>
  <c r="CA103" i="1"/>
  <c r="BV103" i="1"/>
  <c r="CA102" i="1"/>
  <c r="BV102" i="1"/>
  <c r="CA101" i="1"/>
  <c r="BV101" i="1"/>
  <c r="CA100" i="1"/>
  <c r="BV100" i="1"/>
  <c r="CA99" i="1"/>
  <c r="BW99" i="1"/>
  <c r="BV99" i="1" s="1"/>
  <c r="CA98" i="1"/>
  <c r="CA97" i="1"/>
  <c r="CA96" i="1"/>
  <c r="BW96" i="1"/>
  <c r="BV96" i="1" s="1"/>
  <c r="CA95" i="1"/>
  <c r="CA94" i="1"/>
  <c r="BZ94" i="1"/>
  <c r="CA93" i="1"/>
  <c r="BV93" i="1"/>
  <c r="CA92" i="1"/>
  <c r="CA91" i="1"/>
  <c r="CA90" i="1"/>
  <c r="BV90" i="1"/>
  <c r="CA89" i="1"/>
  <c r="BW89" i="1"/>
  <c r="BV89" i="1" s="1"/>
  <c r="CA88" i="1"/>
  <c r="BW88" i="1"/>
  <c r="BV88" i="1" s="1"/>
  <c r="CA87" i="1"/>
  <c r="BV87" i="1"/>
  <c r="CA86" i="1"/>
  <c r="BV86" i="1"/>
  <c r="CA85" i="1"/>
  <c r="BW85" i="1"/>
  <c r="BV85" i="1" s="1"/>
  <c r="CA84" i="1"/>
  <c r="BV84" i="1"/>
  <c r="CA83" i="1"/>
  <c r="BW83" i="1"/>
  <c r="CA82" i="1"/>
  <c r="BW82" i="1"/>
  <c r="CA81" i="1"/>
  <c r="CA80" i="1"/>
  <c r="BV80" i="1"/>
  <c r="CA79" i="1"/>
  <c r="CA78" i="1"/>
  <c r="BV78" i="1"/>
  <c r="CA77" i="1"/>
  <c r="BW77" i="1"/>
  <c r="BV77" i="1" s="1"/>
  <c r="CA76" i="1"/>
  <c r="CA75" i="1"/>
  <c r="BW75" i="1"/>
  <c r="BV75" i="1" s="1"/>
  <c r="CA74" i="1"/>
  <c r="CA73" i="1"/>
  <c r="CA72" i="1"/>
  <c r="BV72" i="1"/>
  <c r="CA71" i="1"/>
  <c r="BV71" i="1"/>
  <c r="CA70" i="1"/>
  <c r="BW70" i="1"/>
  <c r="BV70" i="1" s="1"/>
  <c r="CA69" i="1"/>
  <c r="CA68" i="1"/>
  <c r="CB310" i="1"/>
  <c r="CD61" i="1"/>
  <c r="CD35" i="1" s="1"/>
  <c r="CC61" i="1"/>
  <c r="CC35" i="1" s="1"/>
  <c r="CB61" i="1"/>
  <c r="CB35" i="1" s="1"/>
  <c r="CA61" i="1"/>
  <c r="CD60" i="1"/>
  <c r="CD59" i="1"/>
  <c r="CC59" i="1"/>
  <c r="CC34" i="1" s="1"/>
  <c r="CB59" i="1"/>
  <c r="CB34" i="1" s="1"/>
  <c r="CD57" i="1"/>
  <c r="CD31" i="1" s="1"/>
  <c r="CD53" i="1"/>
  <c r="CC53" i="1"/>
  <c r="CB53" i="1"/>
  <c r="CD52" i="1"/>
  <c r="CC52" i="1"/>
  <c r="CB52" i="1"/>
  <c r="BZ52" i="1"/>
  <c r="BY52" i="1"/>
  <c r="CF51" i="1"/>
  <c r="CD51" i="1"/>
  <c r="CC51" i="1"/>
  <c r="CB51" i="1"/>
  <c r="BZ51" i="1"/>
  <c r="BY51" i="1"/>
  <c r="BW51" i="1"/>
  <c r="CE50" i="1"/>
  <c r="CA50" i="1"/>
  <c r="CE49" i="1"/>
  <c r="CA49" i="1"/>
  <c r="CD48" i="1"/>
  <c r="CC48" i="1"/>
  <c r="BY47" i="1"/>
  <c r="CI46" i="1"/>
  <c r="CH46" i="1"/>
  <c r="CF46" i="1"/>
  <c r="CD46" i="1"/>
  <c r="CC46" i="1"/>
  <c r="CB46" i="1"/>
  <c r="BZ46" i="1"/>
  <c r="BY46" i="1"/>
  <c r="CI45" i="1"/>
  <c r="CH45" i="1"/>
  <c r="CF45" i="1"/>
  <c r="CD45" i="1"/>
  <c r="CC45" i="1"/>
  <c r="CB45" i="1"/>
  <c r="BZ45" i="1"/>
  <c r="BY45" i="1"/>
  <c r="BW45" i="1"/>
  <c r="BV45" i="1"/>
  <c r="CE44" i="1"/>
  <c r="CA44" i="1"/>
  <c r="CE43" i="1"/>
  <c r="CA43" i="1"/>
  <c r="CE42" i="1"/>
  <c r="CA42" i="1"/>
  <c r="CE41" i="1"/>
  <c r="CA41" i="1"/>
  <c r="CI40" i="1"/>
  <c r="CH40" i="1"/>
  <c r="CD40" i="1"/>
  <c r="CC40" i="1"/>
  <c r="BZ40" i="1"/>
  <c r="BY40" i="1"/>
  <c r="CE39" i="1"/>
  <c r="CA39" i="1"/>
  <c r="CE38" i="1"/>
  <c r="CA38" i="1"/>
  <c r="CD37" i="1"/>
  <c r="CC37" i="1"/>
  <c r="CB37" i="1"/>
  <c r="CD34" i="1"/>
  <c r="CD26" i="1"/>
  <c r="CC26" i="1"/>
  <c r="CB26" i="1"/>
  <c r="CB24" i="1"/>
  <c r="BW52" i="1" l="1"/>
  <c r="CH326" i="1"/>
  <c r="CH719" i="1" s="1"/>
  <c r="CH718" i="1" s="1"/>
  <c r="CH47" i="1" s="1"/>
  <c r="CA26" i="1"/>
  <c r="AD670" i="1"/>
  <c r="T670" i="1"/>
  <c r="CE37" i="1"/>
  <c r="CH810" i="1"/>
  <c r="CH817" i="1"/>
  <c r="CH60" i="1" s="1"/>
  <c r="CF808" i="1"/>
  <c r="CF24" i="1" s="1"/>
  <c r="CF809" i="1"/>
  <c r="CH809" i="1"/>
  <c r="CH808" i="1"/>
  <c r="CH24" i="1" s="1"/>
  <c r="CI809" i="1"/>
  <c r="CF62" i="1"/>
  <c r="CF36" i="1" s="1"/>
  <c r="CF810" i="1"/>
  <c r="CF817" i="1"/>
  <c r="BW909" i="1"/>
  <c r="CF696" i="1"/>
  <c r="CE696" i="1" s="1"/>
  <c r="CE841" i="1"/>
  <c r="CE683" i="1"/>
  <c r="BW357" i="1"/>
  <c r="CE391" i="1"/>
  <c r="CF197" i="1"/>
  <c r="CE197" i="1" s="1"/>
  <c r="BB523" i="1"/>
  <c r="BB520" i="1"/>
  <c r="BB519" i="1" s="1"/>
  <c r="BB333" i="1"/>
  <c r="BB117" i="1" s="1"/>
  <c r="CK923" i="1"/>
  <c r="CN921" i="1"/>
  <c r="CK604" i="1"/>
  <c r="CO602" i="1"/>
  <c r="CK602" i="1" s="1"/>
  <c r="CK583" i="1"/>
  <c r="CO573" i="1"/>
  <c r="CO587" i="1"/>
  <c r="CK587" i="1" s="1"/>
  <c r="CK593" i="1"/>
  <c r="CO598" i="1"/>
  <c r="CK598" i="1" s="1"/>
  <c r="CK599" i="1"/>
  <c r="CL809" i="1"/>
  <c r="CL812" i="1" s="1"/>
  <c r="CK796" i="1"/>
  <c r="CL795" i="1"/>
  <c r="CK795" i="1" s="1"/>
  <c r="CL808" i="1"/>
  <c r="CE846" i="1"/>
  <c r="BV672" i="1"/>
  <c r="BW669" i="1"/>
  <c r="CF737" i="1"/>
  <c r="CF743" i="1"/>
  <c r="CE743" i="1" s="1"/>
  <c r="BV743" i="1"/>
  <c r="CE834" i="1"/>
  <c r="CF754" i="1"/>
  <c r="CE754" i="1" s="1"/>
  <c r="BW749" i="1"/>
  <c r="BW748" i="1" s="1"/>
  <c r="BV822" i="1"/>
  <c r="CE351" i="1"/>
  <c r="CI225" i="1"/>
  <c r="CI204" i="1" s="1"/>
  <c r="CI222" i="1"/>
  <c r="CI201" i="1" s="1"/>
  <c r="CE206" i="1"/>
  <c r="CF225" i="1"/>
  <c r="CF222" i="1"/>
  <c r="CH225" i="1"/>
  <c r="CH204" i="1" s="1"/>
  <c r="CH222" i="1"/>
  <c r="CH201" i="1" s="1"/>
  <c r="CI52" i="1"/>
  <c r="CI749" i="1"/>
  <c r="BZ748" i="1"/>
  <c r="BZ727" i="1" s="1"/>
  <c r="CH52" i="1"/>
  <c r="CF528" i="1"/>
  <c r="CE528" i="1" s="1"/>
  <c r="BW521" i="1"/>
  <c r="CF751" i="1"/>
  <c r="CE751" i="1" s="1"/>
  <c r="CF864" i="1"/>
  <c r="BW924" i="1"/>
  <c r="CE369" i="1"/>
  <c r="CE374" i="1"/>
  <c r="BW520" i="1"/>
  <c r="BV213" i="1"/>
  <c r="BW209" i="1"/>
  <c r="BV209" i="1" s="1"/>
  <c r="BV67" i="1"/>
  <c r="BW310" i="1"/>
  <c r="CF26" i="1"/>
  <c r="CE26" i="1" s="1"/>
  <c r="CF426" i="1"/>
  <c r="CE426" i="1" s="1"/>
  <c r="BV426" i="1"/>
  <c r="BY60" i="1"/>
  <c r="CF932" i="1"/>
  <c r="BW959" i="1"/>
  <c r="CF457" i="1"/>
  <c r="CE457" i="1" s="1"/>
  <c r="BV457" i="1"/>
  <c r="BW61" i="1"/>
  <c r="BW35" i="1" s="1"/>
  <c r="CF933" i="1"/>
  <c r="BW960" i="1"/>
  <c r="BW720" i="1"/>
  <c r="BV720" i="1"/>
  <c r="CF416" i="1"/>
  <c r="CE416" i="1" s="1"/>
  <c r="BV416" i="1"/>
  <c r="CE349" i="1"/>
  <c r="CE741" i="1"/>
  <c r="BW931" i="1"/>
  <c r="CF931" i="1" s="1"/>
  <c r="CA808" i="1"/>
  <c r="BV215" i="1"/>
  <c r="CF335" i="1"/>
  <c r="CA785" i="1"/>
  <c r="CA24" i="1"/>
  <c r="BV387" i="1"/>
  <c r="CA53" i="1"/>
  <c r="BV383" i="1"/>
  <c r="CE415" i="1"/>
  <c r="BW188" i="1"/>
  <c r="BV188" i="1" s="1"/>
  <c r="CB707" i="1"/>
  <c r="CA707" i="1" s="1"/>
  <c r="CB48" i="1"/>
  <c r="CA48" i="1" s="1"/>
  <c r="CC29" i="1"/>
  <c r="CE366" i="1"/>
  <c r="CE829" i="1"/>
  <c r="CE845" i="1"/>
  <c r="CE985" i="1"/>
  <c r="CA37" i="1"/>
  <c r="CE402" i="1"/>
  <c r="CE906" i="1"/>
  <c r="CE908" i="1"/>
  <c r="CE835" i="1"/>
  <c r="CE744" i="1"/>
  <c r="CE823" i="1"/>
  <c r="CE826" i="1"/>
  <c r="CE824" i="1"/>
  <c r="CE379" i="1"/>
  <c r="CE842" i="1"/>
  <c r="CE799" i="1"/>
  <c r="CE382" i="1"/>
  <c r="CE903" i="1"/>
  <c r="CE387" i="1"/>
  <c r="CE354" i="1"/>
  <c r="CE380" i="1"/>
  <c r="CE315" i="1"/>
  <c r="CE317" i="1"/>
  <c r="BV162" i="1"/>
  <c r="CE685" i="1"/>
  <c r="CE702" i="1"/>
  <c r="CE477" i="1"/>
  <c r="CE671" i="1"/>
  <c r="CJ671" i="1" s="1"/>
  <c r="CE449" i="1"/>
  <c r="CE481" i="1"/>
  <c r="CE552" i="1"/>
  <c r="CE691" i="1"/>
  <c r="CE755" i="1"/>
  <c r="CE778" i="1"/>
  <c r="CE797" i="1"/>
  <c r="CE833" i="1"/>
  <c r="CE843" i="1"/>
  <c r="CE852" i="1"/>
  <c r="BV613" i="1"/>
  <c r="CE686" i="1"/>
  <c r="CA720" i="1"/>
  <c r="CA810" i="1"/>
  <c r="CE838" i="1"/>
  <c r="CE704" i="1"/>
  <c r="CE763" i="1"/>
  <c r="CA809" i="1"/>
  <c r="CE828" i="1"/>
  <c r="CE839" i="1"/>
  <c r="CE840" i="1"/>
  <c r="CE851" i="1"/>
  <c r="CE859" i="1"/>
  <c r="BV861" i="1"/>
  <c r="CE911" i="1"/>
  <c r="CE199" i="1"/>
  <c r="CE742" i="1"/>
  <c r="CE844" i="1"/>
  <c r="CE904" i="1"/>
  <c r="CE340" i="1"/>
  <c r="CE353" i="1"/>
  <c r="CE388" i="1"/>
  <c r="CE393" i="1"/>
  <c r="BW613" i="1"/>
  <c r="BW646" i="1" s="1"/>
  <c r="CE738" i="1"/>
  <c r="CE761" i="1"/>
  <c r="BV826" i="1"/>
  <c r="CE902" i="1"/>
  <c r="CE917" i="1"/>
  <c r="CE979" i="1"/>
  <c r="CE764" i="1"/>
  <c r="CA45" i="1"/>
  <c r="CE703" i="1"/>
  <c r="CE693" i="1"/>
  <c r="CE777" i="1"/>
  <c r="CI954" i="1"/>
  <c r="CI947" i="1" s="1"/>
  <c r="CA52" i="1"/>
  <c r="CE756" i="1"/>
  <c r="CE801" i="1"/>
  <c r="BV827" i="1"/>
  <c r="CE905" i="1"/>
  <c r="CE955" i="1"/>
  <c r="CA722" i="1"/>
  <c r="CA791" i="1" s="1"/>
  <c r="BV836" i="1"/>
  <c r="CE372" i="1"/>
  <c r="CE364" i="1"/>
  <c r="CE394" i="1"/>
  <c r="CE400" i="1"/>
  <c r="CE446" i="1"/>
  <c r="CE466" i="1"/>
  <c r="CE348" i="1"/>
  <c r="CE368" i="1"/>
  <c r="CE350" i="1"/>
  <c r="CE363" i="1"/>
  <c r="CE404" i="1"/>
  <c r="CE455" i="1"/>
  <c r="CE389" i="1"/>
  <c r="CE370" i="1"/>
  <c r="CE352" i="1"/>
  <c r="CE385" i="1"/>
  <c r="CE392" i="1"/>
  <c r="CE406" i="1"/>
  <c r="CE469" i="1"/>
  <c r="CE450" i="1"/>
  <c r="CE347" i="1"/>
  <c r="CE473" i="1"/>
  <c r="CE365" i="1"/>
  <c r="CE383" i="1"/>
  <c r="CE378" i="1"/>
  <c r="CE390" i="1"/>
  <c r="CE401" i="1"/>
  <c r="CE472" i="1"/>
  <c r="CE474" i="1"/>
  <c r="CC811" i="1"/>
  <c r="CC55" i="1" s="1"/>
  <c r="CC21" i="1" s="1"/>
  <c r="BV83" i="1"/>
  <c r="CE215" i="1"/>
  <c r="CF314" i="1"/>
  <c r="CF410" i="1"/>
  <c r="CE410" i="1" s="1"/>
  <c r="CF482" i="1"/>
  <c r="BZ569" i="1"/>
  <c r="CE762" i="1"/>
  <c r="BV864" i="1"/>
  <c r="BV51" i="1" s="1"/>
  <c r="CF912" i="1"/>
  <c r="CE912" i="1" s="1"/>
  <c r="CF915" i="1"/>
  <c r="CE915" i="1" s="1"/>
  <c r="CE187" i="1"/>
  <c r="CF185" i="1"/>
  <c r="BV373" i="1"/>
  <c r="CF447" i="1"/>
  <c r="CE447" i="1" s="1"/>
  <c r="CF485" i="1"/>
  <c r="CD718" i="1"/>
  <c r="CD47" i="1" s="1"/>
  <c r="CE827" i="1"/>
  <c r="CF914" i="1"/>
  <c r="CE914" i="1" s="1"/>
  <c r="CA46" i="1"/>
  <c r="BW343" i="1"/>
  <c r="CF343" i="1" s="1"/>
  <c r="CE408" i="1"/>
  <c r="CE476" i="1"/>
  <c r="CI554" i="1"/>
  <c r="CE554" i="1" s="1"/>
  <c r="BV588" i="1"/>
  <c r="CE705" i="1"/>
  <c r="CE733" i="1"/>
  <c r="CA35" i="1"/>
  <c r="CE549" i="1"/>
  <c r="CE907" i="1"/>
  <c r="CE46" i="1"/>
  <c r="BW98" i="1"/>
  <c r="BW95" i="1" s="1"/>
  <c r="BW94" i="1" s="1"/>
  <c r="BV94" i="1" s="1"/>
  <c r="CF451" i="1"/>
  <c r="CI570" i="1"/>
  <c r="CD719" i="1"/>
  <c r="CD787" i="1" s="1"/>
  <c r="CD812" i="1" s="1"/>
  <c r="CB791" i="1"/>
  <c r="CI832" i="1"/>
  <c r="CE832" i="1" s="1"/>
  <c r="CE910" i="1"/>
  <c r="CA34" i="1"/>
  <c r="BV82" i="1"/>
  <c r="CF344" i="1"/>
  <c r="CE344" i="1" s="1"/>
  <c r="CF361" i="1"/>
  <c r="CE361" i="1" s="1"/>
  <c r="CI581" i="1"/>
  <c r="CE581" i="1" s="1"/>
  <c r="CI594" i="1"/>
  <c r="CE594" i="1" s="1"/>
  <c r="CI605" i="1"/>
  <c r="CE605" i="1" s="1"/>
  <c r="CE791" i="1"/>
  <c r="BV833" i="1"/>
  <c r="BV839" i="1"/>
  <c r="BV912" i="1"/>
  <c r="CA51" i="1"/>
  <c r="CE698" i="1"/>
  <c r="CE831" i="1"/>
  <c r="CE837" i="1"/>
  <c r="CE916" i="1"/>
  <c r="BY938" i="1"/>
  <c r="CA199" i="1"/>
  <c r="CB187" i="1"/>
  <c r="CB173" i="1" s="1"/>
  <c r="CA173" i="1" s="1"/>
  <c r="CF207" i="1"/>
  <c r="CF386" i="1"/>
  <c r="CE386" i="1" s="1"/>
  <c r="CE798" i="1"/>
  <c r="CE445" i="1"/>
  <c r="CE356" i="1"/>
  <c r="CE479" i="1"/>
  <c r="CE407" i="1"/>
  <c r="CE425" i="1"/>
  <c r="CE371" i="1"/>
  <c r="CE376" i="1"/>
  <c r="CF420" i="1"/>
  <c r="CE420" i="1" s="1"/>
  <c r="CE377" i="1"/>
  <c r="CE341" i="1"/>
  <c r="CE384" i="1"/>
  <c r="CE428" i="1"/>
  <c r="CE418" i="1"/>
  <c r="CE360" i="1"/>
  <c r="CE422" i="1"/>
  <c r="CE345" i="1"/>
  <c r="CE395" i="1"/>
  <c r="CE396" i="1"/>
  <c r="CE318" i="1"/>
  <c r="CE45" i="1"/>
  <c r="CF544" i="1"/>
  <c r="CE538" i="1"/>
  <c r="CE542" i="1"/>
  <c r="CE540" i="1"/>
  <c r="BW534" i="1"/>
  <c r="BV534" i="1" s="1"/>
  <c r="CF535" i="1"/>
  <c r="CF539" i="1"/>
  <c r="CE539" i="1" s="1"/>
  <c r="CB524" i="1"/>
  <c r="CA524" i="1" s="1"/>
  <c r="CE548" i="1"/>
  <c r="CF547" i="1"/>
  <c r="CE547" i="1" s="1"/>
  <c r="CE529" i="1"/>
  <c r="CE533" i="1"/>
  <c r="BV159" i="1"/>
  <c r="CE463" i="1"/>
  <c r="CE475" i="1"/>
  <c r="BV478" i="1"/>
  <c r="CF467" i="1"/>
  <c r="CE467" i="1" s="1"/>
  <c r="CE478" i="1"/>
  <c r="CE468" i="1"/>
  <c r="BV471" i="1"/>
  <c r="CE458" i="1"/>
  <c r="CE462" i="1"/>
  <c r="CF471" i="1"/>
  <c r="CE471" i="1" s="1"/>
  <c r="CF358" i="1"/>
  <c r="CE358" i="1" s="1"/>
  <c r="CE359" i="1"/>
  <c r="CE339" i="1"/>
  <c r="CE684" i="1"/>
  <c r="CE672" i="1"/>
  <c r="CJ672" i="1" s="1"/>
  <c r="CE676" i="1"/>
  <c r="CE675" i="1"/>
  <c r="CE677" i="1"/>
  <c r="BV954" i="1"/>
  <c r="BZ947" i="1"/>
  <c r="BZ946" i="1" s="1"/>
  <c r="CD723" i="1"/>
  <c r="CA723" i="1" s="1"/>
  <c r="CA62" i="1" s="1"/>
  <c r="CE337" i="1"/>
  <c r="CF734" i="1"/>
  <c r="CB735" i="1"/>
  <c r="CF732" i="1"/>
  <c r="BW734" i="1"/>
  <c r="BV754" i="1"/>
  <c r="CF765" i="1"/>
  <c r="CE765" i="1" s="1"/>
  <c r="CE735" i="1"/>
  <c r="CE527" i="1"/>
  <c r="CE526" i="1"/>
  <c r="BV528" i="1"/>
  <c r="CE532" i="1"/>
  <c r="CE413" i="1"/>
  <c r="CE411" i="1"/>
  <c r="CF443" i="1"/>
  <c r="CE443" i="1" s="1"/>
  <c r="CB788" i="1"/>
  <c r="CA310" i="1"/>
  <c r="BW69" i="1"/>
  <c r="BV95" i="1"/>
  <c r="BV98" i="1"/>
  <c r="CE316" i="1"/>
  <c r="CF397" i="1"/>
  <c r="CE397" i="1" s="1"/>
  <c r="CE459" i="1"/>
  <c r="BV637" i="1"/>
  <c r="CA681" i="1"/>
  <c r="CE157" i="1"/>
  <c r="CF125" i="1"/>
  <c r="BV357" i="1"/>
  <c r="BW355" i="1"/>
  <c r="BV355" i="1" s="1"/>
  <c r="CF357" i="1"/>
  <c r="CE357" i="1" s="1"/>
  <c r="BV909" i="1"/>
  <c r="CF909" i="1"/>
  <c r="CE909" i="1" s="1"/>
  <c r="BW74" i="1"/>
  <c r="BW81" i="1"/>
  <c r="CB334" i="1"/>
  <c r="CB337" i="1"/>
  <c r="CA337" i="1" s="1"/>
  <c r="CE381" i="1"/>
  <c r="CE405" i="1"/>
  <c r="BV409" i="1"/>
  <c r="CF409" i="1"/>
  <c r="CE409" i="1" s="1"/>
  <c r="CF423" i="1"/>
  <c r="CE423" i="1" s="1"/>
  <c r="BV194" i="1"/>
  <c r="CE403" i="1"/>
  <c r="CE480" i="1"/>
  <c r="BV589" i="1"/>
  <c r="BV346" i="1"/>
  <c r="CF346" i="1"/>
  <c r="CE346" i="1" s="1"/>
  <c r="CE373" i="1"/>
  <c r="CF470" i="1"/>
  <c r="CE470" i="1" s="1"/>
  <c r="BV470" i="1"/>
  <c r="BV569" i="1"/>
  <c r="BW46" i="1"/>
  <c r="CF156" i="1"/>
  <c r="CE156" i="1" s="1"/>
  <c r="CE367" i="1"/>
  <c r="CE375" i="1"/>
  <c r="CE399" i="1"/>
  <c r="BV348" i="1"/>
  <c r="BV359" i="1"/>
  <c r="CA521" i="1"/>
  <c r="CA59" i="1" s="1"/>
  <c r="BV575" i="1"/>
  <c r="CE678" i="1"/>
  <c r="CE681" i="1"/>
  <c r="CE697" i="1"/>
  <c r="CC818" i="1"/>
  <c r="CC786" i="1"/>
  <c r="CC23" i="1" s="1"/>
  <c r="CE836" i="1"/>
  <c r="CB790" i="1"/>
  <c r="CB815" i="1" s="1"/>
  <c r="CA815" i="1" s="1"/>
  <c r="CA721" i="1"/>
  <c r="CA790" i="1" s="1"/>
  <c r="CI945" i="1"/>
  <c r="CE945" i="1" s="1"/>
  <c r="CE947" i="1"/>
  <c r="CB215" i="1"/>
  <c r="BV358" i="1"/>
  <c r="BW362" i="1"/>
  <c r="BV410" i="1"/>
  <c r="BV547" i="1"/>
  <c r="CE680" i="1"/>
  <c r="CE687" i="1"/>
  <c r="CE701" i="1"/>
  <c r="CF213" i="1"/>
  <c r="CE213" i="1" s="1"/>
  <c r="BW456" i="1"/>
  <c r="BV456" i="1" s="1"/>
  <c r="BV648" i="1"/>
  <c r="BY942" i="1"/>
  <c r="CA955" i="1"/>
  <c r="CD954" i="1"/>
  <c r="CE692" i="1"/>
  <c r="CF731" i="1"/>
  <c r="CE731" i="1" s="1"/>
  <c r="CF679" i="1"/>
  <c r="CE679" i="1" s="1"/>
  <c r="CI748" i="1"/>
  <c r="BZ825" i="1"/>
  <c r="BV934" i="1"/>
  <c r="CF740" i="1"/>
  <c r="CE740" i="1" s="1"/>
  <c r="BV751" i="1"/>
  <c r="CI822" i="1"/>
  <c r="CE822" i="1" s="1"/>
  <c r="BV831" i="1"/>
  <c r="CF913" i="1"/>
  <c r="CE913" i="1" s="1"/>
  <c r="BY935" i="1"/>
  <c r="CE954" i="1"/>
  <c r="BZ830" i="1"/>
  <c r="CH51" i="1"/>
  <c r="CE51" i="1" s="1"/>
  <c r="CH727" i="1"/>
  <c r="CH324" i="1" l="1"/>
  <c r="CH226" i="1" s="1"/>
  <c r="CF543" i="1"/>
  <c r="CE543" i="1" s="1"/>
  <c r="CH220" i="1"/>
  <c r="CE864" i="1"/>
  <c r="CF924" i="1"/>
  <c r="CE924" i="1" s="1"/>
  <c r="CH223" i="1"/>
  <c r="CE570" i="1"/>
  <c r="CI569" i="1"/>
  <c r="CF60" i="1"/>
  <c r="CE335" i="1"/>
  <c r="CE720" i="1" s="1"/>
  <c r="CF720" i="1"/>
  <c r="BW788" i="1"/>
  <c r="CF52" i="1"/>
  <c r="CE314" i="1"/>
  <c r="BW930" i="1"/>
  <c r="BW647" i="1"/>
  <c r="CN939" i="1"/>
  <c r="CN936" i="1"/>
  <c r="CK921" i="1"/>
  <c r="CN941" i="1"/>
  <c r="CK573" i="1"/>
  <c r="CO553" i="1"/>
  <c r="CO564" i="1"/>
  <c r="CK564" i="1" s="1"/>
  <c r="CO563" i="1"/>
  <c r="CO326" i="1" s="1"/>
  <c r="CL24" i="1"/>
  <c r="CK809" i="1"/>
  <c r="CF204" i="1"/>
  <c r="CE204" i="1" s="1"/>
  <c r="BW658" i="1"/>
  <c r="BV669" i="1"/>
  <c r="CE52" i="1"/>
  <c r="CE225" i="1"/>
  <c r="BV748" i="1"/>
  <c r="CE222" i="1"/>
  <c r="CF205" i="1"/>
  <c r="CE185" i="1"/>
  <c r="CF172" i="1"/>
  <c r="CF173" i="1"/>
  <c r="CE173" i="1" s="1"/>
  <c r="BW813" i="1"/>
  <c r="BV813" i="1" s="1"/>
  <c r="BV788" i="1"/>
  <c r="BV924" i="1"/>
  <c r="BW332" i="1"/>
  <c r="BV521" i="1"/>
  <c r="BZ726" i="1"/>
  <c r="CI727" i="1"/>
  <c r="BW342" i="1"/>
  <c r="BV342" i="1" s="1"/>
  <c r="BV343" i="1"/>
  <c r="BW334" i="1"/>
  <c r="BW519" i="1"/>
  <c r="BV519" i="1" s="1"/>
  <c r="BV520" i="1"/>
  <c r="CJ519" i="1" s="1"/>
  <c r="CE803" i="1"/>
  <c r="CB803" i="1"/>
  <c r="CA803" i="1" s="1"/>
  <c r="BV310" i="1"/>
  <c r="BW66" i="1"/>
  <c r="BW958" i="1"/>
  <c r="BV61" i="1"/>
  <c r="BV35" i="1" s="1"/>
  <c r="BV946" i="1"/>
  <c r="BZ945" i="1"/>
  <c r="BV945" i="1" s="1"/>
  <c r="BV362" i="1"/>
  <c r="CE809" i="1"/>
  <c r="BW651" i="1"/>
  <c r="BV651" i="1" s="1"/>
  <c r="CF689" i="1"/>
  <c r="CF695" i="1"/>
  <c r="CE695" i="1" s="1"/>
  <c r="CF521" i="1"/>
  <c r="CF930" i="1"/>
  <c r="CF53" i="1" s="1"/>
  <c r="BW53" i="1"/>
  <c r="CE207" i="1"/>
  <c r="CF209" i="1"/>
  <c r="CE209" i="1" s="1"/>
  <c r="CB211" i="1"/>
  <c r="CB207" i="1" s="1"/>
  <c r="CB204" i="1" s="1"/>
  <c r="CA204" i="1" s="1"/>
  <c r="CD786" i="1"/>
  <c r="CD811" i="1"/>
  <c r="CD55" i="1" s="1"/>
  <c r="CD56" i="1"/>
  <c r="CA187" i="1"/>
  <c r="CB185" i="1"/>
  <c r="CB523" i="1"/>
  <c r="CA523" i="1" s="1"/>
  <c r="CB544" i="1"/>
  <c r="CF534" i="1"/>
  <c r="CF520" i="1"/>
  <c r="CD818" i="1"/>
  <c r="CD62" i="1"/>
  <c r="CF749" i="1"/>
  <c r="CE749" i="1" s="1"/>
  <c r="CF729" i="1"/>
  <c r="CE732" i="1"/>
  <c r="BV749" i="1"/>
  <c r="CB734" i="1"/>
  <c r="CA734" i="1" s="1"/>
  <c r="CA735" i="1"/>
  <c r="CB729" i="1"/>
  <c r="BW728" i="1"/>
  <c r="CE125" i="1"/>
  <c r="BV947" i="1"/>
  <c r="BZ57" i="1"/>
  <c r="BZ938" i="1"/>
  <c r="BZ935" i="1"/>
  <c r="CB333" i="1"/>
  <c r="CA334" i="1"/>
  <c r="CH935" i="1"/>
  <c r="BY932" i="1"/>
  <c r="BY959" i="1" s="1"/>
  <c r="CA954" i="1"/>
  <c r="CD947" i="1"/>
  <c r="CF362" i="1"/>
  <c r="CE362" i="1" s="1"/>
  <c r="BZ942" i="1"/>
  <c r="CF355" i="1"/>
  <c r="CE355" i="1" s="1"/>
  <c r="CF334" i="1"/>
  <c r="CE343" i="1"/>
  <c r="BY57" i="1"/>
  <c r="BV825" i="1"/>
  <c r="CI825" i="1"/>
  <c r="CE825" i="1" s="1"/>
  <c r="BW79" i="1"/>
  <c r="BV81" i="1"/>
  <c r="CA215" i="1"/>
  <c r="BZ939" i="1"/>
  <c r="BZ936" i="1"/>
  <c r="BW73" i="1"/>
  <c r="BV73" i="1" s="1"/>
  <c r="BV74" i="1"/>
  <c r="BV69" i="1"/>
  <c r="BV830" i="1"/>
  <c r="CI830" i="1"/>
  <c r="CE830" i="1" s="1"/>
  <c r="CF456" i="1"/>
  <c r="CE456" i="1" s="1"/>
  <c r="CA788" i="1"/>
  <c r="CB813" i="1"/>
  <c r="CE312" i="1"/>
  <c r="CE309" i="1" s="1"/>
  <c r="CE569" i="1" l="1"/>
  <c r="CE689" i="1"/>
  <c r="CN933" i="1"/>
  <c r="CN960" i="1" s="1"/>
  <c r="CK563" i="1"/>
  <c r="CO568" i="1"/>
  <c r="CK568" i="1" s="1"/>
  <c r="CO567" i="1"/>
  <c r="CO719" i="1" s="1"/>
  <c r="CO723" i="1" s="1"/>
  <c r="CK723" i="1" s="1"/>
  <c r="CK553" i="1"/>
  <c r="CO649" i="1"/>
  <c r="CO646" i="1"/>
  <c r="CO647" i="1"/>
  <c r="CK647" i="1" s="1"/>
  <c r="CL811" i="1"/>
  <c r="CL56" i="1"/>
  <c r="BW657" i="1"/>
  <c r="BV657" i="1" s="1"/>
  <c r="BV658" i="1"/>
  <c r="CF342" i="1"/>
  <c r="CE342" i="1" s="1"/>
  <c r="BZ725" i="1"/>
  <c r="CI725" i="1" s="1"/>
  <c r="BZ785" i="1"/>
  <c r="CI48" i="1" s="1"/>
  <c r="CA207" i="1"/>
  <c r="CB205" i="1"/>
  <c r="CF201" i="1"/>
  <c r="CE205" i="1"/>
  <c r="CA185" i="1"/>
  <c r="CB172" i="1"/>
  <c r="CF171" i="1"/>
  <c r="CE171" i="1" s="1"/>
  <c r="CE172" i="1"/>
  <c r="BW327" i="1"/>
  <c r="BV332" i="1"/>
  <c r="BV334" i="1"/>
  <c r="BW331" i="1"/>
  <c r="BW326" i="1" s="1"/>
  <c r="BW333" i="1"/>
  <c r="BV333" i="1" s="1"/>
  <c r="BW65" i="1"/>
  <c r="BV65" i="1" s="1"/>
  <c r="BV66" i="1"/>
  <c r="BW312" i="1"/>
  <c r="BW309" i="1" s="1"/>
  <c r="BV309" i="1" s="1"/>
  <c r="BW721" i="1"/>
  <c r="BV721" i="1" s="1"/>
  <c r="CB689" i="1"/>
  <c r="CA689" i="1" s="1"/>
  <c r="CE521" i="1"/>
  <c r="CB209" i="1"/>
  <c r="CA209" i="1" s="1"/>
  <c r="CA211" i="1"/>
  <c r="BV79" i="1"/>
  <c r="BW727" i="1"/>
  <c r="BW726" i="1" s="1"/>
  <c r="CA544" i="1"/>
  <c r="CB520" i="1"/>
  <c r="CB543" i="1"/>
  <c r="CA543" i="1" s="1"/>
  <c r="CF519" i="1"/>
  <c r="CB728" i="1"/>
  <c r="CA728" i="1" s="1"/>
  <c r="CA729" i="1"/>
  <c r="CF728" i="1"/>
  <c r="CF748" i="1"/>
  <c r="CE748" i="1" s="1"/>
  <c r="CH932" i="1"/>
  <c r="CF333" i="1"/>
  <c r="CI935" i="1"/>
  <c r="CE935" i="1" s="1"/>
  <c r="BZ934" i="1"/>
  <c r="CI934" i="1" s="1"/>
  <c r="CE934" i="1" s="1"/>
  <c r="BZ932" i="1"/>
  <c r="BZ959" i="1" s="1"/>
  <c r="BW68" i="1"/>
  <c r="CI936" i="1"/>
  <c r="BZ933" i="1"/>
  <c r="CD945" i="1"/>
  <c r="CA947" i="1"/>
  <c r="BZ937" i="1"/>
  <c r="CA813" i="1"/>
  <c r="CA57" i="1" s="1"/>
  <c r="CB57" i="1"/>
  <c r="CB31" i="1" s="1"/>
  <c r="CA31" i="1" s="1"/>
  <c r="CA333" i="1"/>
  <c r="CB312" i="1"/>
  <c r="CF40" i="1"/>
  <c r="CE40" i="1" s="1"/>
  <c r="CL969" i="1" l="1"/>
  <c r="CL967" i="1"/>
  <c r="CL971" i="1"/>
  <c r="CN931" i="1"/>
  <c r="CN930" i="1" s="1"/>
  <c r="CN53" i="1" s="1"/>
  <c r="CF326" i="1"/>
  <c r="CO818" i="1"/>
  <c r="CO972" i="1" s="1"/>
  <c r="CE59" i="1"/>
  <c r="CE34" i="1" s="1"/>
  <c r="CK567" i="1"/>
  <c r="CK990" i="1" s="1"/>
  <c r="CK992" i="1" s="1"/>
  <c r="CK719" i="1"/>
  <c r="CN958" i="1"/>
  <c r="CK960" i="1"/>
  <c r="CN31" i="1"/>
  <c r="CK31" i="1" s="1"/>
  <c r="CK649" i="1"/>
  <c r="CK646" i="1"/>
  <c r="CO324" i="1"/>
  <c r="CK326" i="1"/>
  <c r="CL30" i="1"/>
  <c r="CL55" i="1"/>
  <c r="BZ48" i="1"/>
  <c r="CE201" i="1"/>
  <c r="CA205" i="1"/>
  <c r="CB201" i="1"/>
  <c r="CB171" i="1"/>
  <c r="CA171" i="1" s="1"/>
  <c r="CA172" i="1"/>
  <c r="BV327" i="1"/>
  <c r="BW790" i="1"/>
  <c r="BW59" i="1" s="1"/>
  <c r="BW34" i="1" s="1"/>
  <c r="BV331" i="1"/>
  <c r="BW329" i="1"/>
  <c r="BV329" i="1" s="1"/>
  <c r="BW725" i="1"/>
  <c r="BV312" i="1"/>
  <c r="BV959" i="1"/>
  <c r="CI933" i="1"/>
  <c r="BZ960" i="1"/>
  <c r="BZ31" i="1" s="1"/>
  <c r="CF727" i="1"/>
  <c r="BW785" i="1"/>
  <c r="BV727" i="1"/>
  <c r="CA520" i="1"/>
  <c r="CB519" i="1"/>
  <c r="CA519" i="1" s="1"/>
  <c r="CB40" i="1"/>
  <c r="CA40" i="1" s="1"/>
  <c r="CI932" i="1"/>
  <c r="CE932" i="1" s="1"/>
  <c r="BZ931" i="1"/>
  <c r="BZ941" i="1"/>
  <c r="BZ940" i="1" s="1"/>
  <c r="CA312" i="1"/>
  <c r="CA309" i="1" s="1"/>
  <c r="CE790" i="1"/>
  <c r="BV68" i="1"/>
  <c r="CF309" i="1"/>
  <c r="CB309" i="1" s="1"/>
  <c r="CA945" i="1"/>
  <c r="CD23" i="1"/>
  <c r="CD30" i="1"/>
  <c r="CD29" i="1" s="1"/>
  <c r="CD21" i="1"/>
  <c r="CD36" i="1"/>
  <c r="CA36" i="1" s="1"/>
  <c r="CK931" i="1" l="1"/>
  <c r="CK930" i="1" s="1"/>
  <c r="CK53" i="1" s="1"/>
  <c r="CK818" i="1"/>
  <c r="CK972" i="1" s="1"/>
  <c r="CO62" i="1"/>
  <c r="CF719" i="1"/>
  <c r="CF324" i="1"/>
  <c r="CF725" i="1"/>
  <c r="CF785" i="1"/>
  <c r="CF48" i="1" s="1"/>
  <c r="CE727" i="1"/>
  <c r="CO718" i="1"/>
  <c r="CO47" i="1" s="1"/>
  <c r="CO787" i="1"/>
  <c r="CO786" i="1" s="1"/>
  <c r="CN36" i="1"/>
  <c r="CK958" i="1"/>
  <c r="CO226" i="1"/>
  <c r="CO223" i="1" s="1"/>
  <c r="CK324" i="1"/>
  <c r="CK62" i="1"/>
  <c r="CO36" i="1"/>
  <c r="CL21" i="1"/>
  <c r="CL29" i="1"/>
  <c r="CA201" i="1"/>
  <c r="CB200" i="1"/>
  <c r="CA200" i="1" s="1"/>
  <c r="BW815" i="1"/>
  <c r="BV815" i="1" s="1"/>
  <c r="BV790" i="1"/>
  <c r="BW324" i="1"/>
  <c r="BV59" i="1"/>
  <c r="BV34" i="1" s="1"/>
  <c r="BZ958" i="1"/>
  <c r="BW719" i="1"/>
  <c r="BW787" i="1" s="1"/>
  <c r="BW48" i="1"/>
  <c r="CI931" i="1"/>
  <c r="BZ930" i="1"/>
  <c r="CK718" i="1" l="1"/>
  <c r="CK47" i="1" s="1"/>
  <c r="CF718" i="1"/>
  <c r="CF787" i="1"/>
  <c r="CK36" i="1"/>
  <c r="CO812" i="1"/>
  <c r="CO56" i="1" s="1"/>
  <c r="CO23" i="1"/>
  <c r="CO221" i="1"/>
  <c r="CK221" i="1" s="1"/>
  <c r="CK223" i="1"/>
  <c r="BW812" i="1"/>
  <c r="BW786" i="1"/>
  <c r="BW718" i="1"/>
  <c r="CI930" i="1"/>
  <c r="CI53" i="1" s="1"/>
  <c r="BZ53" i="1"/>
  <c r="CF812" i="1" l="1"/>
  <c r="CF786" i="1"/>
  <c r="CE57" i="1"/>
  <c r="CO30" i="1"/>
  <c r="BW23" i="1"/>
  <c r="BW811" i="1"/>
  <c r="BW47" i="1"/>
  <c r="BW971" i="1" l="1"/>
  <c r="BW969" i="1"/>
  <c r="BW967" i="1"/>
  <c r="CF23" i="1"/>
  <c r="CF811" i="1"/>
  <c r="CF56" i="1"/>
  <c r="CF30" i="1" s="1"/>
  <c r="CO29" i="1"/>
  <c r="BW56" i="1"/>
  <c r="BW30" i="1" s="1"/>
  <c r="CF55" i="1" l="1"/>
  <c r="CF21" i="1" s="1"/>
  <c r="CF29" i="1"/>
  <c r="BN707" i="1"/>
  <c r="BN985" i="1" l="1"/>
  <c r="BG985" i="1"/>
  <c r="BF985" i="1"/>
  <c r="BA985" i="1"/>
  <c r="D985" i="1"/>
  <c r="BE985" i="1" l="1"/>
  <c r="E9" i="1"/>
  <c r="D9" i="1"/>
  <c r="D7" i="1" l="1"/>
  <c r="AV9" i="1" s="1"/>
  <c r="AV7" i="1" s="1"/>
  <c r="BF677" i="1" l="1"/>
  <c r="BE677" i="1" s="1"/>
  <c r="BF673" i="1"/>
  <c r="BF411" i="1"/>
  <c r="BE411" i="1" s="1"/>
  <c r="H947" i="1"/>
  <c r="BH955" i="1"/>
  <c r="D955" i="1"/>
  <c r="H954" i="1"/>
  <c r="BH940" i="1"/>
  <c r="BE940" i="1" s="1"/>
  <c r="BH937" i="1"/>
  <c r="BE937" i="1" s="1"/>
  <c r="T955" i="1" l="1"/>
  <c r="AB955" i="1"/>
  <c r="AL947" i="1"/>
  <c r="AB947" i="1"/>
  <c r="D954" i="1"/>
  <c r="AB954" i="1" s="1"/>
  <c r="R954" i="1"/>
  <c r="AK955" i="1"/>
  <c r="J955" i="1"/>
  <c r="BE673" i="1"/>
  <c r="BB673" i="1"/>
  <c r="BH954" i="1"/>
  <c r="BE954" i="1" s="1"/>
  <c r="BD955" i="1"/>
  <c r="BE955" i="1"/>
  <c r="AW670" i="1"/>
  <c r="AV670" i="1" s="1"/>
  <c r="AU670" i="1" s="1"/>
  <c r="D947" i="1"/>
  <c r="T947" i="1" s="1"/>
  <c r="H946" i="1"/>
  <c r="BN955" i="1"/>
  <c r="BA809" i="1"/>
  <c r="BA681" i="1"/>
  <c r="BA524" i="1"/>
  <c r="BA523" i="1"/>
  <c r="BH947" i="1"/>
  <c r="BE947" i="1" s="1"/>
  <c r="BA810" i="1"/>
  <c r="AK958" i="1" l="1"/>
  <c r="AK21" i="1" s="1"/>
  <c r="AK953" i="1"/>
  <c r="AL946" i="1"/>
  <c r="AB946" i="1"/>
  <c r="J954" i="1"/>
  <c r="T954" i="1"/>
  <c r="AD947" i="1"/>
  <c r="J947" i="1"/>
  <c r="AK954" i="1"/>
  <c r="AL955" i="1"/>
  <c r="AC955" i="1"/>
  <c r="AD955" i="1" s="1"/>
  <c r="BH945" i="1"/>
  <c r="BE945" i="1" s="1"/>
  <c r="BD947" i="1"/>
  <c r="BA947" i="1" s="1"/>
  <c r="BD954" i="1"/>
  <c r="BD945" i="1" s="1"/>
  <c r="AB945" i="1"/>
  <c r="D946" i="1"/>
  <c r="T946" i="1" s="1"/>
  <c r="BA808" i="1"/>
  <c r="BA411" i="1"/>
  <c r="BA955" i="1"/>
  <c r="BN954" i="1"/>
  <c r="BA334" i="1"/>
  <c r="AL953" i="1" l="1"/>
  <c r="AK952" i="1"/>
  <c r="AC953" i="1"/>
  <c r="AD953" i="1" s="1"/>
  <c r="AK959" i="1"/>
  <c r="AK30" i="1" s="1"/>
  <c r="AK29" i="1" s="1"/>
  <c r="AK36" i="1"/>
  <c r="AK23" i="1"/>
  <c r="AC954" i="1"/>
  <c r="AD954" i="1" s="1"/>
  <c r="AL954" i="1"/>
  <c r="AD946" i="1"/>
  <c r="J946" i="1"/>
  <c r="D945" i="1"/>
  <c r="T945" i="1" s="1"/>
  <c r="R945" i="1"/>
  <c r="BD23" i="1"/>
  <c r="BD30" i="1"/>
  <c r="BD29" i="1" s="1"/>
  <c r="BA333" i="1"/>
  <c r="BA117" i="1"/>
  <c r="BN947" i="1"/>
  <c r="BN945" i="1"/>
  <c r="BA954" i="1"/>
  <c r="BA945" i="1"/>
  <c r="AC952" i="1" l="1"/>
  <c r="AD952" i="1" s="1"/>
  <c r="AL952" i="1"/>
  <c r="AK945" i="1"/>
  <c r="J945" i="1"/>
  <c r="BN23" i="1"/>
  <c r="AC945" i="1" l="1"/>
  <c r="AD945" i="1" s="1"/>
  <c r="AL945" i="1"/>
  <c r="D10" i="1"/>
  <c r="BF219" i="1"/>
  <c r="BE219" i="1" s="1"/>
  <c r="BF215" i="1"/>
  <c r="BE215" i="1" s="1"/>
  <c r="BA215" i="1"/>
  <c r="BA219" i="1"/>
  <c r="H866" i="1" l="1"/>
  <c r="E866" i="1"/>
  <c r="H865" i="1"/>
  <c r="E865" i="1"/>
  <c r="E849" i="1" s="1"/>
  <c r="G864" i="1"/>
  <c r="E864" i="1"/>
  <c r="E924" i="1" s="1"/>
  <c r="E923" i="1" l="1"/>
  <c r="H849" i="1"/>
  <c r="AB849" i="1" s="1"/>
  <c r="H850" i="1"/>
  <c r="AB850" i="1" s="1"/>
  <c r="H864" i="1"/>
  <c r="D866" i="1"/>
  <c r="D865" i="1"/>
  <c r="D901" i="1"/>
  <c r="T901" i="1" s="1"/>
  <c r="D900" i="1"/>
  <c r="T900" i="1" s="1"/>
  <c r="H899" i="1"/>
  <c r="D899" i="1" s="1"/>
  <c r="T899" i="1" s="1"/>
  <c r="D898" i="1"/>
  <c r="T898" i="1" s="1"/>
  <c r="D897" i="1"/>
  <c r="T897" i="1" s="1"/>
  <c r="H896" i="1"/>
  <c r="D896" i="1" s="1"/>
  <c r="T896" i="1" s="1"/>
  <c r="D883" i="1"/>
  <c r="D895" i="1"/>
  <c r="T895" i="1" s="1"/>
  <c r="D894" i="1"/>
  <c r="T894" i="1" s="1"/>
  <c r="H893" i="1"/>
  <c r="D893" i="1" s="1"/>
  <c r="T893" i="1" s="1"/>
  <c r="E881" i="1"/>
  <c r="BF698" i="1"/>
  <c r="BF218" i="1"/>
  <c r="BE218" i="1" s="1"/>
  <c r="T883" i="1" l="1"/>
  <c r="AB883" i="1"/>
  <c r="AD883" i="1"/>
  <c r="J883" i="1"/>
  <c r="AL850" i="1"/>
  <c r="R850" i="1"/>
  <c r="AU849" i="1"/>
  <c r="AL849" i="1"/>
  <c r="R849" i="1"/>
  <c r="H878" i="1"/>
  <c r="D879" i="1"/>
  <c r="BB698" i="1"/>
  <c r="BB697" i="1" s="1"/>
  <c r="BB719" i="1" s="1"/>
  <c r="BB718" i="1" s="1"/>
  <c r="BB47" i="1" s="1"/>
  <c r="BE698" i="1"/>
  <c r="H923" i="1"/>
  <c r="H848" i="1"/>
  <c r="AB848" i="1" s="1"/>
  <c r="H922" i="1"/>
  <c r="E126" i="1"/>
  <c r="V126" i="1" s="1"/>
  <c r="D849" i="1"/>
  <c r="T849" i="1" s="1"/>
  <c r="D864" i="1"/>
  <c r="T879" i="1" l="1"/>
  <c r="AB879" i="1"/>
  <c r="AL922" i="1"/>
  <c r="AB922" i="1"/>
  <c r="AL923" i="1"/>
  <c r="AB923" i="1"/>
  <c r="D878" i="1"/>
  <c r="R878" i="1"/>
  <c r="AD849" i="1"/>
  <c r="J849" i="1"/>
  <c r="AL848" i="1"/>
  <c r="R848" i="1"/>
  <c r="AD879" i="1"/>
  <c r="J879" i="1"/>
  <c r="H921" i="1"/>
  <c r="AB921" i="1" s="1"/>
  <c r="E116" i="1"/>
  <c r="BF195" i="1"/>
  <c r="BF130" i="1"/>
  <c r="T878" i="1" l="1"/>
  <c r="AB878" i="1"/>
  <c r="E115" i="1"/>
  <c r="V116" i="1"/>
  <c r="AF116" i="1"/>
  <c r="H924" i="1"/>
  <c r="AB924" i="1" s="1"/>
  <c r="AL921" i="1"/>
  <c r="R921" i="1"/>
  <c r="AD878" i="1"/>
  <c r="J878" i="1"/>
  <c r="BB195" i="1"/>
  <c r="BB194" i="1" s="1"/>
  <c r="BB192" i="1" s="1"/>
  <c r="BE195" i="1"/>
  <c r="BB130" i="1"/>
  <c r="BE130" i="1"/>
  <c r="BF214" i="1"/>
  <c r="BA942" i="1"/>
  <c r="D942" i="1"/>
  <c r="BA941" i="1"/>
  <c r="D941" i="1"/>
  <c r="BA940" i="1"/>
  <c r="E940" i="1"/>
  <c r="D940" i="1" s="1"/>
  <c r="BH866" i="1"/>
  <c r="BH865" i="1"/>
  <c r="BA901" i="1"/>
  <c r="BA900" i="1"/>
  <c r="BH899" i="1"/>
  <c r="BE899" i="1" s="1"/>
  <c r="BA898" i="1"/>
  <c r="BA897" i="1"/>
  <c r="BH896" i="1"/>
  <c r="BE896" i="1" s="1"/>
  <c r="BA894" i="1"/>
  <c r="BH893" i="1"/>
  <c r="BE893" i="1" s="1"/>
  <c r="BA155" i="1"/>
  <c r="D155" i="1"/>
  <c r="AD155" i="1" s="1"/>
  <c r="BA154" i="1"/>
  <c r="D154" i="1"/>
  <c r="AD154" i="1" s="1"/>
  <c r="BF199" i="1"/>
  <c r="BE199" i="1" s="1"/>
  <c r="BF198" i="1"/>
  <c r="V115" i="1" l="1"/>
  <c r="AF115" i="1"/>
  <c r="J154" i="1"/>
  <c r="J155" i="1"/>
  <c r="AU924" i="1"/>
  <c r="AL924" i="1"/>
  <c r="D924" i="1"/>
  <c r="T924" i="1" s="1"/>
  <c r="BB214" i="1"/>
  <c r="BA214" i="1" s="1"/>
  <c r="BE214" i="1"/>
  <c r="BB126" i="1"/>
  <c r="BB128" i="1"/>
  <c r="BB198" i="1"/>
  <c r="BB197" i="1" s="1"/>
  <c r="BE198" i="1"/>
  <c r="BY936" i="1"/>
  <c r="BY939" i="1"/>
  <c r="BY941" i="1"/>
  <c r="BF210" i="1"/>
  <c r="BE210" i="1" s="1"/>
  <c r="BA899" i="1"/>
  <c r="BA896" i="1"/>
  <c r="BA893" i="1"/>
  <c r="BA895" i="1"/>
  <c r="AD924" i="1" l="1"/>
  <c r="R924" i="1"/>
  <c r="J924" i="1"/>
  <c r="BB66" i="1"/>
  <c r="BB210" i="1"/>
  <c r="BB213" i="1"/>
  <c r="BA213" i="1" s="1"/>
  <c r="CH936" i="1"/>
  <c r="CE936" i="1" s="1"/>
  <c r="BY933" i="1"/>
  <c r="BY960" i="1" s="1"/>
  <c r="BY31" i="1" s="1"/>
  <c r="BA218" i="1"/>
  <c r="BA170" i="1"/>
  <c r="D170" i="1"/>
  <c r="AD170" i="1" s="1"/>
  <c r="BA169" i="1"/>
  <c r="D169" i="1"/>
  <c r="AD169" i="1" s="1"/>
  <c r="BA167" i="1"/>
  <c r="D167" i="1"/>
  <c r="AD167" i="1" s="1"/>
  <c r="BA166" i="1"/>
  <c r="D166" i="1"/>
  <c r="AD166" i="1" s="1"/>
  <c r="BA164" i="1"/>
  <c r="D164" i="1"/>
  <c r="AD164" i="1" s="1"/>
  <c r="BA163" i="1"/>
  <c r="D163" i="1"/>
  <c r="AD163" i="1" s="1"/>
  <c r="BA161" i="1"/>
  <c r="D161" i="1"/>
  <c r="AD161" i="1" s="1"/>
  <c r="BA160" i="1"/>
  <c r="D160" i="1"/>
  <c r="AD160" i="1" s="1"/>
  <c r="BA158" i="1"/>
  <c r="BA157" i="1"/>
  <c r="BF156" i="1"/>
  <c r="BE156" i="1" s="1"/>
  <c r="E156" i="1"/>
  <c r="BA144" i="1"/>
  <c r="BF143" i="1"/>
  <c r="BF131" i="1"/>
  <c r="BE131" i="1" s="1"/>
  <c r="BA132" i="1"/>
  <c r="D156" i="1" l="1"/>
  <c r="AD156" i="1" s="1"/>
  <c r="V156" i="1"/>
  <c r="J161" i="1"/>
  <c r="J156" i="1"/>
  <c r="J163" i="1"/>
  <c r="J164" i="1"/>
  <c r="J170" i="1"/>
  <c r="J167" i="1"/>
  <c r="J169" i="1"/>
  <c r="J160" i="1"/>
  <c r="J166" i="1"/>
  <c r="BB143" i="1"/>
  <c r="BA143" i="1" s="1"/>
  <c r="BE143" i="1"/>
  <c r="BB312" i="1"/>
  <c r="BB787" i="1" s="1"/>
  <c r="BV960" i="1"/>
  <c r="BY958" i="1"/>
  <c r="BY36" i="1" s="1"/>
  <c r="CH933" i="1"/>
  <c r="CE933" i="1" s="1"/>
  <c r="BY931" i="1"/>
  <c r="BA126" i="1"/>
  <c r="BF126" i="1"/>
  <c r="BE126" i="1" s="1"/>
  <c r="BF128" i="1"/>
  <c r="BE128" i="1" s="1"/>
  <c r="BA156" i="1"/>
  <c r="BF142" i="1"/>
  <c r="BE142" i="1" s="1"/>
  <c r="BA133" i="1"/>
  <c r="BA131" i="1"/>
  <c r="BB812" i="1" l="1"/>
  <c r="BB142" i="1"/>
  <c r="BA142" i="1" s="1"/>
  <c r="BB127" i="1"/>
  <c r="BV958" i="1"/>
  <c r="BY930" i="1"/>
  <c r="CH931" i="1"/>
  <c r="CE931" i="1" s="1"/>
  <c r="BV931" i="1"/>
  <c r="BV930" i="1" s="1"/>
  <c r="BV53" i="1" s="1"/>
  <c r="BB67" i="1" l="1"/>
  <c r="BB125" i="1"/>
  <c r="BA125" i="1" s="1"/>
  <c r="BA127" i="1"/>
  <c r="BB56" i="1"/>
  <c r="BB30" i="1" s="1"/>
  <c r="CH930" i="1"/>
  <c r="BY53" i="1"/>
  <c r="BB310" i="1" l="1"/>
  <c r="BB65" i="1"/>
  <c r="BB40" i="1" s="1"/>
  <c r="CH53" i="1"/>
  <c r="CE53" i="1" s="1"/>
  <c r="CE930" i="1"/>
  <c r="BB788" i="1" l="1"/>
  <c r="BB309" i="1"/>
  <c r="BB116" i="1" s="1"/>
  <c r="BB813" i="1" l="1"/>
  <c r="BB786" i="1"/>
  <c r="BB23" i="1" s="1"/>
  <c r="BN50" i="1"/>
  <c r="BN49" i="1"/>
  <c r="BN44" i="1"/>
  <c r="BN43" i="1"/>
  <c r="BN42" i="1"/>
  <c r="BN41" i="1"/>
  <c r="BN39" i="1"/>
  <c r="BN38" i="1"/>
  <c r="BG979" i="1"/>
  <c r="BG37" i="1" s="1"/>
  <c r="BF979" i="1"/>
  <c r="BF61" i="1"/>
  <c r="BF35" i="1" s="1"/>
  <c r="BG61" i="1"/>
  <c r="BH61" i="1"/>
  <c r="BH46" i="1"/>
  <c r="BG40" i="1"/>
  <c r="BH37" i="1"/>
  <c r="BH26" i="1"/>
  <c r="BG26" i="1"/>
  <c r="BF37" i="1" l="1"/>
  <c r="BE37" i="1" s="1"/>
  <c r="BE979" i="1"/>
  <c r="BB57" i="1"/>
  <c r="BB31" i="1" s="1"/>
  <c r="BB29" i="1" s="1"/>
  <c r="BB811" i="1"/>
  <c r="BB55" i="1" s="1"/>
  <c r="BN52" i="1"/>
  <c r="BN53" i="1"/>
  <c r="BN51" i="1"/>
  <c r="BN46" i="1"/>
  <c r="BG62" i="1"/>
  <c r="BG36" i="1" s="1"/>
  <c r="BH59" i="1"/>
  <c r="BH34" i="1" s="1"/>
  <c r="BG59" i="1"/>
  <c r="BG34" i="1" s="1"/>
  <c r="BF62" i="1"/>
  <c r="BF36" i="1" l="1"/>
  <c r="BH592" i="1" l="1"/>
  <c r="BE592" i="1" s="1"/>
  <c r="BH591" i="1"/>
  <c r="BE591" i="1" s="1"/>
  <c r="BH554" i="1"/>
  <c r="BE554" i="1" s="1"/>
  <c r="BH572" i="1"/>
  <c r="BE572" i="1" s="1"/>
  <c r="BH571" i="1"/>
  <c r="BE571" i="1" s="1"/>
  <c r="BF722" i="1"/>
  <c r="BE722" i="1" s="1"/>
  <c r="BE791" i="1" s="1"/>
  <c r="BH722" i="1"/>
  <c r="BH791" i="1" s="1"/>
  <c r="BG722" i="1"/>
  <c r="BG791" i="1" s="1"/>
  <c r="BH721" i="1"/>
  <c r="BG721" i="1"/>
  <c r="BH720" i="1"/>
  <c r="BG720" i="1"/>
  <c r="BG719" i="1"/>
  <c r="H791" i="1"/>
  <c r="H816" i="1" s="1"/>
  <c r="H61" i="1" s="1"/>
  <c r="H35" i="1" s="1"/>
  <c r="G791" i="1"/>
  <c r="E722" i="1"/>
  <c r="V722" i="1" s="1"/>
  <c r="H720" i="1"/>
  <c r="AB720" i="1" s="1"/>
  <c r="G720" i="1"/>
  <c r="BA710" i="1"/>
  <c r="BF709" i="1"/>
  <c r="BE709" i="1" s="1"/>
  <c r="E709" i="1"/>
  <c r="BH229" i="1"/>
  <c r="BH226" i="1" s="1"/>
  <c r="BG229" i="1"/>
  <c r="BG226" i="1" s="1"/>
  <c r="BF229" i="1"/>
  <c r="BH228" i="1"/>
  <c r="BG228" i="1"/>
  <c r="BF228" i="1"/>
  <c r="BH227" i="1"/>
  <c r="BH45" i="1" s="1"/>
  <c r="H229" i="1"/>
  <c r="H228" i="1"/>
  <c r="G228" i="1"/>
  <c r="E228" i="1"/>
  <c r="H172" i="1" l="1"/>
  <c r="L709" i="1"/>
  <c r="V709" i="1"/>
  <c r="AF709" i="1"/>
  <c r="L722" i="1"/>
  <c r="AF722" i="1"/>
  <c r="R720" i="1"/>
  <c r="AL720" i="1"/>
  <c r="D722" i="1"/>
  <c r="BG718" i="1"/>
  <c r="BG47" i="1" s="1"/>
  <c r="BF226" i="1"/>
  <c r="BE229" i="1"/>
  <c r="BE226" i="1" s="1"/>
  <c r="BE223" i="1" s="1"/>
  <c r="BE228" i="1"/>
  <c r="D791" i="1"/>
  <c r="T791" i="1" s="1"/>
  <c r="D228" i="1"/>
  <c r="T228" i="1" s="1"/>
  <c r="H226" i="1"/>
  <c r="D229" i="1"/>
  <c r="T229" i="1" s="1"/>
  <c r="D709" i="1"/>
  <c r="T709" i="1" s="1"/>
  <c r="BA221" i="1"/>
  <c r="BG223" i="1"/>
  <c r="BH223" i="1"/>
  <c r="BF223" i="1"/>
  <c r="D172" i="1"/>
  <c r="AD172" i="1" s="1"/>
  <c r="H312" i="1"/>
  <c r="H227" i="1"/>
  <c r="BH569" i="1"/>
  <c r="BE569" i="1" s="1"/>
  <c r="BF816" i="1"/>
  <c r="BE816" i="1" s="1"/>
  <c r="BF791" i="1"/>
  <c r="BN45" i="1"/>
  <c r="BA722" i="1"/>
  <c r="BA791" i="1" s="1"/>
  <c r="E816" i="1"/>
  <c r="V816" i="1" s="1"/>
  <c r="BA711" i="1"/>
  <c r="BA61" i="1" s="1"/>
  <c r="BA35" i="1"/>
  <c r="BA709" i="1"/>
  <c r="BA228" i="1"/>
  <c r="BA227" i="1"/>
  <c r="BA229" i="1"/>
  <c r="BA226" i="1" s="1"/>
  <c r="D227" i="1" l="1"/>
  <c r="T227" i="1" s="1"/>
  <c r="AD722" i="1"/>
  <c r="T722" i="1"/>
  <c r="D226" i="1"/>
  <c r="T226" i="1" s="1"/>
  <c r="L816" i="1"/>
  <c r="AF816" i="1"/>
  <c r="AB172" i="1"/>
  <c r="AL172" i="1"/>
  <c r="J791" i="1"/>
  <c r="J709" i="1"/>
  <c r="AD709" i="1"/>
  <c r="J227" i="1"/>
  <c r="AD227" i="1"/>
  <c r="J229" i="1"/>
  <c r="AD229" i="1"/>
  <c r="J172" i="1"/>
  <c r="J228" i="1"/>
  <c r="AD228" i="1"/>
  <c r="AU722" i="1"/>
  <c r="AU791" i="1" s="1"/>
  <c r="J722" i="1"/>
  <c r="H223" i="1"/>
  <c r="BA223" i="1"/>
  <c r="H173" i="1"/>
  <c r="H309" i="1"/>
  <c r="E61" i="1"/>
  <c r="D816" i="1"/>
  <c r="H171" i="1" l="1"/>
  <c r="AB173" i="1"/>
  <c r="AL173" i="1"/>
  <c r="AD226" i="1"/>
  <c r="J226" i="1"/>
  <c r="D223" i="1"/>
  <c r="T223" i="1" s="1"/>
  <c r="AD816" i="1"/>
  <c r="T816" i="1"/>
  <c r="AF61" i="1"/>
  <c r="V61" i="1"/>
  <c r="E35" i="1"/>
  <c r="L61" i="1"/>
  <c r="H221" i="1"/>
  <c r="AU816" i="1"/>
  <c r="AU61" i="1" s="1"/>
  <c r="AU35" i="1" s="1"/>
  <c r="J816" i="1"/>
  <c r="D61" i="1"/>
  <c r="DS61" i="1" s="1"/>
  <c r="BF851" i="1"/>
  <c r="BF866" i="1"/>
  <c r="BE866" i="1" s="1"/>
  <c r="BF865" i="1"/>
  <c r="BE865" i="1" s="1"/>
  <c r="BF864" i="1"/>
  <c r="D882" i="1"/>
  <c r="BH868" i="1"/>
  <c r="BE868" i="1" s="1"/>
  <c r="T882" i="1" l="1"/>
  <c r="AB882" i="1"/>
  <c r="AD223" i="1"/>
  <c r="J223" i="1"/>
  <c r="D171" i="1"/>
  <c r="AB171" i="1"/>
  <c r="AL171" i="1"/>
  <c r="D221" i="1"/>
  <c r="T221" i="1" s="1"/>
  <c r="L35" i="1"/>
  <c r="AF35" i="1"/>
  <c r="V35" i="1"/>
  <c r="AD61" i="1"/>
  <c r="T61" i="1"/>
  <c r="AD882" i="1"/>
  <c r="J882" i="1"/>
  <c r="D35" i="1"/>
  <c r="J61" i="1"/>
  <c r="BG51" i="1"/>
  <c r="BF197" i="1"/>
  <c r="BE197" i="1" s="1"/>
  <c r="BH881" i="1"/>
  <c r="BE881" i="1" s="1"/>
  <c r="BA883" i="1"/>
  <c r="H881" i="1"/>
  <c r="AD221" i="1" l="1"/>
  <c r="J221" i="1"/>
  <c r="AD171" i="1"/>
  <c r="J171" i="1"/>
  <c r="D881" i="1"/>
  <c r="R881" i="1"/>
  <c r="J35" i="1"/>
  <c r="AD35" i="1"/>
  <c r="T35" i="1"/>
  <c r="BA882" i="1"/>
  <c r="BA881" i="1"/>
  <c r="BH864" i="1"/>
  <c r="T881" i="1" l="1"/>
  <c r="AB881" i="1"/>
  <c r="AD881" i="1"/>
  <c r="J881" i="1"/>
  <c r="BF51" i="1"/>
  <c r="BH51" i="1"/>
  <c r="BE51" i="1" l="1"/>
  <c r="BF26" i="1"/>
  <c r="BE26" i="1" s="1"/>
  <c r="D697" i="1"/>
  <c r="T697" i="1" s="1"/>
  <c r="J697" i="1" l="1"/>
  <c r="AD697" i="1"/>
  <c r="E695" i="1"/>
  <c r="L695" i="1" s="1"/>
  <c r="D696" i="1"/>
  <c r="E694" i="1"/>
  <c r="L694" i="1" s="1"/>
  <c r="BA864" i="1"/>
  <c r="BF213" i="1"/>
  <c r="BE213" i="1" s="1"/>
  <c r="BN697" i="1"/>
  <c r="BN685" i="1"/>
  <c r="BN686" i="1"/>
  <c r="BN687" i="1"/>
  <c r="BN692" i="1"/>
  <c r="BN693" i="1"/>
  <c r="BN701" i="1"/>
  <c r="BN702" i="1"/>
  <c r="BN703" i="1"/>
  <c r="BN704" i="1"/>
  <c r="BN705" i="1"/>
  <c r="BN626" i="1"/>
  <c r="BN610" i="1"/>
  <c r="BN606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22" i="1"/>
  <c r="BN445" i="1"/>
  <c r="BN446" i="1"/>
  <c r="BN447" i="1"/>
  <c r="BN449" i="1"/>
  <c r="BN450" i="1"/>
  <c r="BN525" i="1"/>
  <c r="BN526" i="1"/>
  <c r="BN527" i="1"/>
  <c r="BN529" i="1"/>
  <c r="BN532" i="1"/>
  <c r="BN533" i="1"/>
  <c r="BN535" i="1"/>
  <c r="BN536" i="1"/>
  <c r="BN537" i="1"/>
  <c r="BN538" i="1"/>
  <c r="BN545" i="1"/>
  <c r="BN546" i="1"/>
  <c r="BN547" i="1"/>
  <c r="BN548" i="1"/>
  <c r="BN549" i="1"/>
  <c r="BN552" i="1"/>
  <c r="BN553" i="1"/>
  <c r="BN554" i="1"/>
  <c r="BN555" i="1"/>
  <c r="BN556" i="1"/>
  <c r="BN557" i="1"/>
  <c r="BN558" i="1"/>
  <c r="BN559" i="1"/>
  <c r="BN560" i="1"/>
  <c r="BN561" i="1"/>
  <c r="BN562" i="1"/>
  <c r="BN564" i="1"/>
  <c r="BN575" i="1"/>
  <c r="BN576" i="1"/>
  <c r="BN577" i="1"/>
  <c r="BN578" i="1"/>
  <c r="BN579" i="1"/>
  <c r="BN581" i="1"/>
  <c r="BN582" i="1"/>
  <c r="BN583" i="1"/>
  <c r="BN584" i="1"/>
  <c r="BN587" i="1"/>
  <c r="BN588" i="1"/>
  <c r="BN589" i="1"/>
  <c r="BN590" i="1"/>
  <c r="BN591" i="1"/>
  <c r="BN592" i="1"/>
  <c r="BN593" i="1"/>
  <c r="BN594" i="1"/>
  <c r="BN595" i="1"/>
  <c r="BN596" i="1"/>
  <c r="BN597" i="1"/>
  <c r="BN600" i="1"/>
  <c r="BN601" i="1"/>
  <c r="BN602" i="1"/>
  <c r="BN603" i="1"/>
  <c r="BN604" i="1"/>
  <c r="BN605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51" i="1"/>
  <c r="BN852" i="1"/>
  <c r="BN859" i="1"/>
  <c r="BN822" i="1"/>
  <c r="BN931" i="1"/>
  <c r="BN932" i="1"/>
  <c r="BN933" i="1"/>
  <c r="BN934" i="1"/>
  <c r="BN935" i="1"/>
  <c r="BN936" i="1"/>
  <c r="BN930" i="1"/>
  <c r="BN864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733" i="1"/>
  <c r="BN737" i="1"/>
  <c r="BN738" i="1"/>
  <c r="BN729" i="1" s="1"/>
  <c r="BN739" i="1"/>
  <c r="BN742" i="1"/>
  <c r="BN743" i="1"/>
  <c r="BN744" i="1"/>
  <c r="BN748" i="1"/>
  <c r="BN749" i="1"/>
  <c r="BN751" i="1"/>
  <c r="BN754" i="1"/>
  <c r="BN755" i="1"/>
  <c r="BN756" i="1"/>
  <c r="BN761" i="1"/>
  <c r="BN762" i="1"/>
  <c r="BN763" i="1"/>
  <c r="BN764" i="1"/>
  <c r="BN765" i="1"/>
  <c r="BN774" i="1"/>
  <c r="BN775" i="1"/>
  <c r="BN776" i="1"/>
  <c r="BN777" i="1"/>
  <c r="BN778" i="1"/>
  <c r="BN784" i="1"/>
  <c r="BN315" i="1"/>
  <c r="BN316" i="1"/>
  <c r="BN317" i="1"/>
  <c r="BN318" i="1"/>
  <c r="BN319" i="1"/>
  <c r="BN320" i="1"/>
  <c r="BN321" i="1"/>
  <c r="BN314" i="1"/>
  <c r="BA53" i="1"/>
  <c r="BA37" i="1"/>
  <c r="BA38" i="1"/>
  <c r="BA41" i="1"/>
  <c r="BA42" i="1"/>
  <c r="BA43" i="1"/>
  <c r="BA44" i="1"/>
  <c r="BA45" i="1"/>
  <c r="BA49" i="1"/>
  <c r="BA50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J745" i="1" s="1"/>
  <c r="BI745" i="1" s="1"/>
  <c r="BA747" i="1"/>
  <c r="BA748" i="1"/>
  <c r="BA749" i="1"/>
  <c r="BA751" i="1"/>
  <c r="BA754" i="1"/>
  <c r="BA755" i="1"/>
  <c r="BA756" i="1"/>
  <c r="BA761" i="1"/>
  <c r="BA762" i="1"/>
  <c r="BA763" i="1"/>
  <c r="BA764" i="1"/>
  <c r="BA765" i="1"/>
  <c r="BA773" i="1"/>
  <c r="BA774" i="1"/>
  <c r="BA775" i="1"/>
  <c r="BA776" i="1"/>
  <c r="BA777" i="1"/>
  <c r="BA778" i="1"/>
  <c r="BA784" i="1"/>
  <c r="BA785" i="1"/>
  <c r="BA797" i="1"/>
  <c r="BA798" i="1"/>
  <c r="BA799" i="1"/>
  <c r="BA801" i="1"/>
  <c r="BA805" i="1"/>
  <c r="BA796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51" i="1"/>
  <c r="BA852" i="1"/>
  <c r="BA859" i="1"/>
  <c r="BA822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31" i="1"/>
  <c r="BA932" i="1"/>
  <c r="BA933" i="1"/>
  <c r="BA934" i="1"/>
  <c r="BA935" i="1"/>
  <c r="BA936" i="1"/>
  <c r="BA937" i="1"/>
  <c r="BA938" i="1"/>
  <c r="BA939" i="1"/>
  <c r="BA943" i="1"/>
  <c r="BA930" i="1"/>
  <c r="BA979" i="1"/>
  <c r="BG934" i="1"/>
  <c r="BF935" i="1"/>
  <c r="BF936" i="1"/>
  <c r="BG902" i="1"/>
  <c r="BH902" i="1"/>
  <c r="BG903" i="1"/>
  <c r="BH903" i="1"/>
  <c r="BF904" i="1"/>
  <c r="BG904" i="1"/>
  <c r="BH904" i="1"/>
  <c r="BF905" i="1"/>
  <c r="BG905" i="1"/>
  <c r="BH905" i="1"/>
  <c r="BF906" i="1"/>
  <c r="BG906" i="1"/>
  <c r="BH906" i="1"/>
  <c r="BF907" i="1"/>
  <c r="BG907" i="1"/>
  <c r="BH907" i="1"/>
  <c r="BF908" i="1"/>
  <c r="BG908" i="1"/>
  <c r="BH908" i="1"/>
  <c r="BG909" i="1"/>
  <c r="BH909" i="1"/>
  <c r="BF910" i="1"/>
  <c r="BG910" i="1"/>
  <c r="BH910" i="1"/>
  <c r="BF911" i="1"/>
  <c r="BG911" i="1"/>
  <c r="BH911" i="1"/>
  <c r="BG912" i="1"/>
  <c r="BH912" i="1"/>
  <c r="BG913" i="1"/>
  <c r="BH913" i="1"/>
  <c r="BG914" i="1"/>
  <c r="BH914" i="1"/>
  <c r="BG915" i="1"/>
  <c r="BH915" i="1"/>
  <c r="BF916" i="1"/>
  <c r="BG916" i="1"/>
  <c r="BH916" i="1"/>
  <c r="BF917" i="1"/>
  <c r="BG917" i="1"/>
  <c r="BH917" i="1"/>
  <c r="BF823" i="1"/>
  <c r="BG823" i="1"/>
  <c r="BH823" i="1"/>
  <c r="BF824" i="1"/>
  <c r="BG824" i="1"/>
  <c r="BH824" i="1"/>
  <c r="BG825" i="1"/>
  <c r="BG826" i="1"/>
  <c r="BG827" i="1"/>
  <c r="BF828" i="1"/>
  <c r="BG828" i="1"/>
  <c r="BH828" i="1"/>
  <c r="BF829" i="1"/>
  <c r="BG829" i="1"/>
  <c r="BH829" i="1"/>
  <c r="BF830" i="1"/>
  <c r="BG830" i="1"/>
  <c r="BF831" i="1"/>
  <c r="BG831" i="1"/>
  <c r="BF832" i="1"/>
  <c r="BG832" i="1"/>
  <c r="BF833" i="1"/>
  <c r="BG833" i="1"/>
  <c r="BF834" i="1"/>
  <c r="BG834" i="1"/>
  <c r="BH834" i="1"/>
  <c r="BF835" i="1"/>
  <c r="BG835" i="1"/>
  <c r="BH835" i="1"/>
  <c r="BF836" i="1"/>
  <c r="BG836" i="1"/>
  <c r="BF837" i="1"/>
  <c r="BG837" i="1"/>
  <c r="BH837" i="1"/>
  <c r="BF838" i="1"/>
  <c r="BG838" i="1"/>
  <c r="BH838" i="1"/>
  <c r="BG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F845" i="1"/>
  <c r="BG845" i="1"/>
  <c r="BH845" i="1"/>
  <c r="BF846" i="1"/>
  <c r="BG846" i="1"/>
  <c r="BH846" i="1"/>
  <c r="BG851" i="1"/>
  <c r="BH851" i="1"/>
  <c r="BF852" i="1"/>
  <c r="BG852" i="1"/>
  <c r="BG849" i="1" s="1"/>
  <c r="BG923" i="1" s="1"/>
  <c r="BH852" i="1"/>
  <c r="BH849" i="1" s="1"/>
  <c r="BG859" i="1"/>
  <c r="BH859" i="1"/>
  <c r="BG822" i="1"/>
  <c r="BF822" i="1"/>
  <c r="BF797" i="1"/>
  <c r="BG797" i="1"/>
  <c r="BH797" i="1"/>
  <c r="BF798" i="1"/>
  <c r="BG798" i="1"/>
  <c r="BH798" i="1"/>
  <c r="BF799" i="1"/>
  <c r="BG799" i="1"/>
  <c r="BH799" i="1"/>
  <c r="BF801" i="1"/>
  <c r="BG801" i="1"/>
  <c r="BF805" i="1"/>
  <c r="BG805" i="1"/>
  <c r="BG804" i="1" s="1"/>
  <c r="BG39" i="1" s="1"/>
  <c r="BH805" i="1"/>
  <c r="BH796" i="1"/>
  <c r="BG796" i="1"/>
  <c r="BF796" i="1"/>
  <c r="BF675" i="1"/>
  <c r="BE675" i="1" s="1"/>
  <c r="BF676" i="1"/>
  <c r="BE676" i="1" s="1"/>
  <c r="BF678" i="1"/>
  <c r="BE678" i="1" s="1"/>
  <c r="BF680" i="1"/>
  <c r="BE680" i="1" s="1"/>
  <c r="BF684" i="1"/>
  <c r="BE684" i="1" s="1"/>
  <c r="BF685" i="1"/>
  <c r="BE685" i="1" s="1"/>
  <c r="BF686" i="1"/>
  <c r="BE686" i="1" s="1"/>
  <c r="BF687" i="1"/>
  <c r="BE687" i="1" s="1"/>
  <c r="BF692" i="1"/>
  <c r="BE692" i="1" s="1"/>
  <c r="BF693" i="1"/>
  <c r="BE693" i="1" s="1"/>
  <c r="BF701" i="1"/>
  <c r="BE701" i="1" s="1"/>
  <c r="BF702" i="1"/>
  <c r="BE702" i="1" s="1"/>
  <c r="BF703" i="1"/>
  <c r="BE703" i="1" s="1"/>
  <c r="BF704" i="1"/>
  <c r="BE704" i="1" s="1"/>
  <c r="BF705" i="1"/>
  <c r="BE705" i="1" s="1"/>
  <c r="BF339" i="1"/>
  <c r="BE339" i="1" s="1"/>
  <c r="BF340" i="1"/>
  <c r="BE340" i="1" s="1"/>
  <c r="BF341" i="1"/>
  <c r="BE341" i="1" s="1"/>
  <c r="BF345" i="1"/>
  <c r="BE345" i="1" s="1"/>
  <c r="BF347" i="1"/>
  <c r="BE347" i="1" s="1"/>
  <c r="BF349" i="1"/>
  <c r="BE349" i="1" s="1"/>
  <c r="BF350" i="1"/>
  <c r="BE350" i="1" s="1"/>
  <c r="BF351" i="1"/>
  <c r="BE351" i="1" s="1"/>
  <c r="BF352" i="1"/>
  <c r="BE352" i="1" s="1"/>
  <c r="BF353" i="1"/>
  <c r="BE353" i="1" s="1"/>
  <c r="BF354" i="1"/>
  <c r="BE354" i="1" s="1"/>
  <c r="BF356" i="1"/>
  <c r="BE356" i="1" s="1"/>
  <c r="BF363" i="1"/>
  <c r="BE363" i="1" s="1"/>
  <c r="BF373" i="1"/>
  <c r="BE373" i="1" s="1"/>
  <c r="BF374" i="1"/>
  <c r="BE374" i="1" s="1"/>
  <c r="BF375" i="1"/>
  <c r="BE375" i="1" s="1"/>
  <c r="BF376" i="1"/>
  <c r="BE376" i="1" s="1"/>
  <c r="BF377" i="1"/>
  <c r="BE377" i="1" s="1"/>
  <c r="BF378" i="1"/>
  <c r="BE378" i="1" s="1"/>
  <c r="BF379" i="1"/>
  <c r="BE379" i="1" s="1"/>
  <c r="BF380" i="1"/>
  <c r="BE380" i="1" s="1"/>
  <c r="BF381" i="1"/>
  <c r="BE381" i="1" s="1"/>
  <c r="BF382" i="1"/>
  <c r="BE382" i="1" s="1"/>
  <c r="BF384" i="1"/>
  <c r="BE384" i="1" s="1"/>
  <c r="BF385" i="1"/>
  <c r="BE385" i="1" s="1"/>
  <c r="BF388" i="1"/>
  <c r="BE388" i="1" s="1"/>
  <c r="BF389" i="1"/>
  <c r="BE389" i="1" s="1"/>
  <c r="BF390" i="1"/>
  <c r="BE390" i="1" s="1"/>
  <c r="BF391" i="1"/>
  <c r="BE391" i="1" s="1"/>
  <c r="BF392" i="1"/>
  <c r="BE392" i="1" s="1"/>
  <c r="BF393" i="1"/>
  <c r="BE393" i="1" s="1"/>
  <c r="BF394" i="1"/>
  <c r="BE394" i="1" s="1"/>
  <c r="BF395" i="1"/>
  <c r="BE395" i="1" s="1"/>
  <c r="BF396" i="1"/>
  <c r="BE396" i="1" s="1"/>
  <c r="BF400" i="1"/>
  <c r="BE400" i="1" s="1"/>
  <c r="BF401" i="1"/>
  <c r="BE401" i="1" s="1"/>
  <c r="BF402" i="1"/>
  <c r="BE402" i="1" s="1"/>
  <c r="BF403" i="1"/>
  <c r="BE403" i="1" s="1"/>
  <c r="BF404" i="1"/>
  <c r="BE404" i="1" s="1"/>
  <c r="BF405" i="1"/>
  <c r="BE405" i="1" s="1"/>
  <c r="BF406" i="1"/>
  <c r="BE406" i="1" s="1"/>
  <c r="BF407" i="1"/>
  <c r="BE407" i="1" s="1"/>
  <c r="BF408" i="1"/>
  <c r="BE408" i="1" s="1"/>
  <c r="BF415" i="1"/>
  <c r="BE415" i="1" s="1"/>
  <c r="BF418" i="1"/>
  <c r="BE418" i="1" s="1"/>
  <c r="BF422" i="1"/>
  <c r="BE422" i="1" s="1"/>
  <c r="BF423" i="1"/>
  <c r="BE423" i="1" s="1"/>
  <c r="BF425" i="1"/>
  <c r="BE425" i="1" s="1"/>
  <c r="BF426" i="1"/>
  <c r="BE426" i="1" s="1"/>
  <c r="BF428" i="1"/>
  <c r="BE428" i="1" s="1"/>
  <c r="BF441" i="1"/>
  <c r="BE441" i="1" s="1"/>
  <c r="BF445" i="1"/>
  <c r="BE445" i="1" s="1"/>
  <c r="BF446" i="1"/>
  <c r="BE446" i="1" s="1"/>
  <c r="BF449" i="1"/>
  <c r="BE449" i="1" s="1"/>
  <c r="BF450" i="1"/>
  <c r="BE450" i="1" s="1"/>
  <c r="BF453" i="1"/>
  <c r="BE453" i="1" s="1"/>
  <c r="BF455" i="1"/>
  <c r="BE455" i="1" s="1"/>
  <c r="BF458" i="1"/>
  <c r="BE458" i="1" s="1"/>
  <c r="BF459" i="1"/>
  <c r="BE459" i="1" s="1"/>
  <c r="BF462" i="1"/>
  <c r="BE462" i="1" s="1"/>
  <c r="BF463" i="1"/>
  <c r="BE463" i="1" s="1"/>
  <c r="BF466" i="1"/>
  <c r="BE466" i="1" s="1"/>
  <c r="BF468" i="1"/>
  <c r="BE468" i="1" s="1"/>
  <c r="BF469" i="1"/>
  <c r="BE469" i="1" s="1"/>
  <c r="BF472" i="1"/>
  <c r="BE472" i="1" s="1"/>
  <c r="BF473" i="1"/>
  <c r="BE473" i="1" s="1"/>
  <c r="BF474" i="1"/>
  <c r="BE474" i="1" s="1"/>
  <c r="BF475" i="1"/>
  <c r="BE475" i="1" s="1"/>
  <c r="BF476" i="1"/>
  <c r="BE476" i="1" s="1"/>
  <c r="BF477" i="1"/>
  <c r="BE477" i="1" s="1"/>
  <c r="BF479" i="1"/>
  <c r="BE479" i="1" s="1"/>
  <c r="BF480" i="1"/>
  <c r="BE480" i="1" s="1"/>
  <c r="BF481" i="1"/>
  <c r="BE481" i="1" s="1"/>
  <c r="BF484" i="1"/>
  <c r="BE484" i="1" s="1"/>
  <c r="BF487" i="1"/>
  <c r="BE487" i="1" s="1"/>
  <c r="BF529" i="1"/>
  <c r="BE529" i="1" s="1"/>
  <c r="BF532" i="1"/>
  <c r="BE532" i="1" s="1"/>
  <c r="BF533" i="1"/>
  <c r="BE533" i="1" s="1"/>
  <c r="BF536" i="1"/>
  <c r="BE536" i="1" s="1"/>
  <c r="BF537" i="1"/>
  <c r="BE537" i="1" s="1"/>
  <c r="BF538" i="1"/>
  <c r="BE538" i="1" s="1"/>
  <c r="BF540" i="1"/>
  <c r="BE540" i="1" s="1"/>
  <c r="BF542" i="1"/>
  <c r="BE542" i="1" s="1"/>
  <c r="BF545" i="1"/>
  <c r="BE545" i="1" s="1"/>
  <c r="BF546" i="1"/>
  <c r="BE546" i="1" s="1"/>
  <c r="BF548" i="1"/>
  <c r="BE548" i="1" s="1"/>
  <c r="BF549" i="1"/>
  <c r="BE549" i="1" s="1"/>
  <c r="BF552" i="1"/>
  <c r="BE552" i="1" s="1"/>
  <c r="BZ583" i="1"/>
  <c r="BF594" i="1"/>
  <c r="BE594" i="1" s="1"/>
  <c r="BF595" i="1"/>
  <c r="BE595" i="1" s="1"/>
  <c r="BF596" i="1"/>
  <c r="BE596" i="1" s="1"/>
  <c r="BF597" i="1"/>
  <c r="BE597" i="1" s="1"/>
  <c r="BF598" i="1"/>
  <c r="BE598" i="1" s="1"/>
  <c r="BF599" i="1"/>
  <c r="BF600" i="1"/>
  <c r="BE600" i="1" s="1"/>
  <c r="BF601" i="1"/>
  <c r="BE601" i="1" s="1"/>
  <c r="BF602" i="1"/>
  <c r="BE602" i="1" s="1"/>
  <c r="BF603" i="1"/>
  <c r="BE603" i="1" s="1"/>
  <c r="BF604" i="1"/>
  <c r="BF605" i="1"/>
  <c r="BE605" i="1" s="1"/>
  <c r="BF606" i="1"/>
  <c r="BE606" i="1" s="1"/>
  <c r="BF607" i="1"/>
  <c r="BE607" i="1" s="1"/>
  <c r="BF608" i="1"/>
  <c r="BE608" i="1" s="1"/>
  <c r="BF609" i="1"/>
  <c r="BF610" i="1"/>
  <c r="BE610" i="1" s="1"/>
  <c r="BF611" i="1"/>
  <c r="BE611" i="1" s="1"/>
  <c r="BF612" i="1"/>
  <c r="BE612" i="1" s="1"/>
  <c r="BF615" i="1"/>
  <c r="BE615" i="1" s="1"/>
  <c r="BF616" i="1"/>
  <c r="BE616" i="1" s="1"/>
  <c r="BF617" i="1"/>
  <c r="BE617" i="1" s="1"/>
  <c r="BF619" i="1"/>
  <c r="BE619" i="1" s="1"/>
  <c r="BF620" i="1"/>
  <c r="BE620" i="1" s="1"/>
  <c r="BF622" i="1"/>
  <c r="BE622" i="1" s="1"/>
  <c r="BF623" i="1"/>
  <c r="BE623" i="1" s="1"/>
  <c r="BF624" i="1"/>
  <c r="BE624" i="1" s="1"/>
  <c r="BF625" i="1"/>
  <c r="BE625" i="1" s="1"/>
  <c r="BF626" i="1"/>
  <c r="BE626" i="1" s="1"/>
  <c r="BG728" i="1"/>
  <c r="BG729" i="1"/>
  <c r="BH729" i="1"/>
  <c r="BG730" i="1"/>
  <c r="BH730" i="1"/>
  <c r="BG731" i="1"/>
  <c r="BH731" i="1"/>
  <c r="BG732" i="1"/>
  <c r="BH732" i="1"/>
  <c r="BG733" i="1"/>
  <c r="BH733" i="1"/>
  <c r="BG734" i="1"/>
  <c r="BH734" i="1"/>
  <c r="BG735" i="1"/>
  <c r="BH735" i="1"/>
  <c r="BG736" i="1"/>
  <c r="BH736" i="1"/>
  <c r="BG737" i="1"/>
  <c r="BH737" i="1"/>
  <c r="BG738" i="1"/>
  <c r="BH738" i="1"/>
  <c r="BG739" i="1"/>
  <c r="BH739" i="1"/>
  <c r="BG740" i="1"/>
  <c r="BH740" i="1"/>
  <c r="BG741" i="1"/>
  <c r="BH741" i="1"/>
  <c r="BG742" i="1"/>
  <c r="BH742" i="1"/>
  <c r="BG743" i="1"/>
  <c r="BH743" i="1"/>
  <c r="BG744" i="1"/>
  <c r="BH744" i="1"/>
  <c r="BG745" i="1"/>
  <c r="BP745" i="1" s="1"/>
  <c r="BO745" i="1" s="1"/>
  <c r="BW745" i="1" s="1"/>
  <c r="BV745" i="1" s="1"/>
  <c r="BH745" i="1"/>
  <c r="BG747" i="1"/>
  <c r="BH747" i="1"/>
  <c r="BG748" i="1"/>
  <c r="BG749" i="1"/>
  <c r="BG751" i="1"/>
  <c r="BH751" i="1"/>
  <c r="BG754" i="1"/>
  <c r="BH754" i="1"/>
  <c r="BG755" i="1"/>
  <c r="BH755" i="1"/>
  <c r="BG756" i="1"/>
  <c r="BH756" i="1"/>
  <c r="BG761" i="1"/>
  <c r="BH761" i="1"/>
  <c r="BG762" i="1"/>
  <c r="BH762" i="1"/>
  <c r="BG763" i="1"/>
  <c r="BH763" i="1"/>
  <c r="BG764" i="1"/>
  <c r="BH764" i="1"/>
  <c r="BG765" i="1"/>
  <c r="BH765" i="1"/>
  <c r="BH773" i="1"/>
  <c r="BH774" i="1"/>
  <c r="BH775" i="1"/>
  <c r="BH776" i="1"/>
  <c r="BG777" i="1"/>
  <c r="BH777" i="1"/>
  <c r="BG778" i="1"/>
  <c r="BH778" i="1"/>
  <c r="BG784" i="1"/>
  <c r="BH784" i="1"/>
  <c r="BF733" i="1"/>
  <c r="BF736" i="1"/>
  <c r="BF738" i="1"/>
  <c r="BE738" i="1" s="1"/>
  <c r="BF741" i="1"/>
  <c r="BF742" i="1"/>
  <c r="BE742" i="1" s="1"/>
  <c r="BF747" i="1"/>
  <c r="BE747" i="1" s="1"/>
  <c r="BF751" i="1"/>
  <c r="BF755" i="1"/>
  <c r="BE755" i="1" s="1"/>
  <c r="BF756" i="1"/>
  <c r="BF761" i="1"/>
  <c r="BF762" i="1"/>
  <c r="BF763" i="1"/>
  <c r="BE763" i="1" s="1"/>
  <c r="BF764" i="1"/>
  <c r="BF765" i="1"/>
  <c r="BF773" i="1"/>
  <c r="BF774" i="1"/>
  <c r="BF775" i="1"/>
  <c r="BF776" i="1"/>
  <c r="BF777" i="1"/>
  <c r="BF778" i="1"/>
  <c r="BF784" i="1"/>
  <c r="BA685" i="1"/>
  <c r="BA686" i="1"/>
  <c r="BA687" i="1"/>
  <c r="BA691" i="1"/>
  <c r="BA692" i="1"/>
  <c r="BA693" i="1"/>
  <c r="BA701" i="1"/>
  <c r="BA702" i="1"/>
  <c r="BA703" i="1"/>
  <c r="BA704" i="1"/>
  <c r="BA705" i="1"/>
  <c r="BA720" i="1"/>
  <c r="BA721" i="1"/>
  <c r="BA723" i="1"/>
  <c r="BA670" i="1"/>
  <c r="BW670" i="1" s="1"/>
  <c r="BA673" i="1"/>
  <c r="BA674" i="1"/>
  <c r="BW674" i="1" s="1"/>
  <c r="BA675" i="1"/>
  <c r="BA676" i="1"/>
  <c r="BA677" i="1"/>
  <c r="BA678" i="1"/>
  <c r="BA679" i="1"/>
  <c r="BA680" i="1"/>
  <c r="BA684" i="1"/>
  <c r="BA611" i="1"/>
  <c r="BA612" i="1"/>
  <c r="BA613" i="1"/>
  <c r="BA614" i="1"/>
  <c r="BA615" i="1"/>
  <c r="BA616" i="1"/>
  <c r="BA617" i="1"/>
  <c r="BA618" i="1"/>
  <c r="BA619" i="1"/>
  <c r="BW643" i="1" s="1"/>
  <c r="BV643" i="1" s="1"/>
  <c r="BA620" i="1"/>
  <c r="BW645" i="1" s="1"/>
  <c r="BA621" i="1"/>
  <c r="BA622" i="1"/>
  <c r="BA623" i="1"/>
  <c r="BA624" i="1"/>
  <c r="BA625" i="1"/>
  <c r="BA626" i="1"/>
  <c r="BA607" i="1"/>
  <c r="BA608" i="1"/>
  <c r="BA609" i="1"/>
  <c r="BA610" i="1"/>
  <c r="BA519" i="1"/>
  <c r="BA520" i="1"/>
  <c r="BA521" i="1"/>
  <c r="BA59" i="1" s="1"/>
  <c r="BA525" i="1"/>
  <c r="BA526" i="1"/>
  <c r="BA527" i="1"/>
  <c r="BA528" i="1"/>
  <c r="BA529" i="1"/>
  <c r="BA532" i="1"/>
  <c r="BA533" i="1"/>
  <c r="BA534" i="1"/>
  <c r="BA535" i="1"/>
  <c r="BA536" i="1"/>
  <c r="BA537" i="1"/>
  <c r="BA538" i="1"/>
  <c r="BA539" i="1"/>
  <c r="BA540" i="1"/>
  <c r="BA542" i="1"/>
  <c r="BA543" i="1"/>
  <c r="BA544" i="1"/>
  <c r="BA545" i="1"/>
  <c r="BA546" i="1"/>
  <c r="BA547" i="1"/>
  <c r="BA548" i="1"/>
  <c r="BA549" i="1"/>
  <c r="BA552" i="1"/>
  <c r="BA553" i="1"/>
  <c r="BA554" i="1"/>
  <c r="BA555" i="1"/>
  <c r="BA556" i="1"/>
  <c r="BA557" i="1"/>
  <c r="BA558" i="1"/>
  <c r="BA559" i="1"/>
  <c r="BA560" i="1"/>
  <c r="BA561" i="1"/>
  <c r="BA562" i="1"/>
  <c r="BA564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3" i="1"/>
  <c r="BA415" i="1"/>
  <c r="BA416" i="1"/>
  <c r="BA418" i="1"/>
  <c r="BA420" i="1"/>
  <c r="BA422" i="1"/>
  <c r="BA423" i="1"/>
  <c r="BA425" i="1"/>
  <c r="BA426" i="1"/>
  <c r="BA428" i="1"/>
  <c r="BA441" i="1"/>
  <c r="BA443" i="1"/>
  <c r="BA445" i="1"/>
  <c r="BA446" i="1"/>
  <c r="BA447" i="1"/>
  <c r="BA449" i="1"/>
  <c r="BA450" i="1"/>
  <c r="BA451" i="1"/>
  <c r="BA453" i="1"/>
  <c r="BA455" i="1"/>
  <c r="BA456" i="1"/>
  <c r="BA457" i="1"/>
  <c r="BA458" i="1"/>
  <c r="BA459" i="1"/>
  <c r="BA462" i="1"/>
  <c r="BA463" i="1"/>
  <c r="BA464" i="1"/>
  <c r="BA465" i="1"/>
  <c r="BW465" i="1" s="1"/>
  <c r="CL465" i="1" s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4" i="1"/>
  <c r="BA485" i="1"/>
  <c r="BA487" i="1"/>
  <c r="BA335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15" i="1"/>
  <c r="BA316" i="1"/>
  <c r="BA317" i="1"/>
  <c r="BA318" i="1"/>
  <c r="BA314" i="1"/>
  <c r="BA68" i="1"/>
  <c r="BA69" i="1"/>
  <c r="BA70" i="1"/>
  <c r="BA71" i="1"/>
  <c r="BA72" i="1"/>
  <c r="BA73" i="1"/>
  <c r="BA74" i="1"/>
  <c r="BA75" i="1"/>
  <c r="BJ75" i="1" s="1"/>
  <c r="BI75" i="1" s="1"/>
  <c r="BA76" i="1"/>
  <c r="BA77" i="1"/>
  <c r="BJ77" i="1" s="1"/>
  <c r="BA78" i="1"/>
  <c r="BA79" i="1"/>
  <c r="BA80" i="1"/>
  <c r="BA81" i="1"/>
  <c r="BA82" i="1"/>
  <c r="BJ82" i="1" s="1"/>
  <c r="BA83" i="1"/>
  <c r="BJ83" i="1" s="1"/>
  <c r="BI83" i="1" s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8" i="1"/>
  <c r="BA119" i="1"/>
  <c r="BA120" i="1"/>
  <c r="BA121" i="1"/>
  <c r="BA122" i="1"/>
  <c r="BA128" i="1"/>
  <c r="BA129" i="1"/>
  <c r="BA130" i="1"/>
  <c r="BA134" i="1"/>
  <c r="BA135" i="1"/>
  <c r="BA136" i="1"/>
  <c r="BA137" i="1"/>
  <c r="BA138" i="1"/>
  <c r="BA139" i="1"/>
  <c r="BA140" i="1"/>
  <c r="BA141" i="1"/>
  <c r="BA145" i="1"/>
  <c r="BA146" i="1"/>
  <c r="BA147" i="1"/>
  <c r="BA148" i="1"/>
  <c r="BA149" i="1"/>
  <c r="BA150" i="1"/>
  <c r="BA151" i="1"/>
  <c r="BA152" i="1"/>
  <c r="BA188" i="1"/>
  <c r="BA189" i="1"/>
  <c r="BA190" i="1"/>
  <c r="BA191" i="1"/>
  <c r="BA193" i="1"/>
  <c r="BW193" i="1" s="1"/>
  <c r="CL193" i="1" s="1"/>
  <c r="BA196" i="1"/>
  <c r="BA197" i="1"/>
  <c r="BA198" i="1"/>
  <c r="BA199" i="1"/>
  <c r="BA231" i="1"/>
  <c r="BA280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H315" i="1"/>
  <c r="BH316" i="1"/>
  <c r="BH317" i="1"/>
  <c r="BH318" i="1"/>
  <c r="BG315" i="1"/>
  <c r="BG316" i="1"/>
  <c r="BG317" i="1"/>
  <c r="BG318" i="1"/>
  <c r="BF315" i="1"/>
  <c r="BF316" i="1"/>
  <c r="BF317" i="1"/>
  <c r="BF318" i="1"/>
  <c r="BH314" i="1"/>
  <c r="BH52" i="1" s="1"/>
  <c r="BG314" i="1"/>
  <c r="BG52" i="1" s="1"/>
  <c r="BG231" i="1"/>
  <c r="BG227" i="1" s="1"/>
  <c r="BG45" i="1" s="1"/>
  <c r="BG280" i="1"/>
  <c r="BG46" i="1" s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F71" i="1"/>
  <c r="BE71" i="1" s="1"/>
  <c r="BF72" i="1"/>
  <c r="BE72" i="1" s="1"/>
  <c r="BF76" i="1"/>
  <c r="BE76" i="1" s="1"/>
  <c r="BF78" i="1"/>
  <c r="BE78" i="1" s="1"/>
  <c r="BF80" i="1"/>
  <c r="BE80" i="1" s="1"/>
  <c r="BF84" i="1"/>
  <c r="BE84" i="1" s="1"/>
  <c r="BF86" i="1"/>
  <c r="BE86" i="1" s="1"/>
  <c r="BF87" i="1"/>
  <c r="BE87" i="1" s="1"/>
  <c r="BF90" i="1"/>
  <c r="BE90" i="1" s="1"/>
  <c r="BF91" i="1"/>
  <c r="BE91" i="1" s="1"/>
  <c r="BF92" i="1"/>
  <c r="BE92" i="1" s="1"/>
  <c r="BF93" i="1"/>
  <c r="BE93" i="1" s="1"/>
  <c r="BF97" i="1"/>
  <c r="BE97" i="1" s="1"/>
  <c r="BF100" i="1"/>
  <c r="BE100" i="1" s="1"/>
  <c r="BF101" i="1"/>
  <c r="BE101" i="1" s="1"/>
  <c r="BF102" i="1"/>
  <c r="BE102" i="1" s="1"/>
  <c r="BF103" i="1"/>
  <c r="BE103" i="1" s="1"/>
  <c r="BF104" i="1"/>
  <c r="BE104" i="1" s="1"/>
  <c r="BF105" i="1"/>
  <c r="BE105" i="1" s="1"/>
  <c r="BF106" i="1"/>
  <c r="BE106" i="1" s="1"/>
  <c r="BF107" i="1"/>
  <c r="BE107" i="1" s="1"/>
  <c r="BF108" i="1"/>
  <c r="BE108" i="1" s="1"/>
  <c r="BF109" i="1"/>
  <c r="BE109" i="1" s="1"/>
  <c r="BF110" i="1"/>
  <c r="BE110" i="1" s="1"/>
  <c r="BF111" i="1"/>
  <c r="BE111" i="1" s="1"/>
  <c r="BF112" i="1"/>
  <c r="BE112" i="1" s="1"/>
  <c r="BF113" i="1"/>
  <c r="BE113" i="1" s="1"/>
  <c r="BF114" i="1"/>
  <c r="BE114" i="1" s="1"/>
  <c r="BF121" i="1"/>
  <c r="BE121" i="1" s="1"/>
  <c r="BF122" i="1"/>
  <c r="BE122" i="1" s="1"/>
  <c r="BF135" i="1"/>
  <c r="BE135" i="1" s="1"/>
  <c r="BF137" i="1"/>
  <c r="BE137" i="1" s="1"/>
  <c r="BF138" i="1"/>
  <c r="BE138" i="1" s="1"/>
  <c r="BF139" i="1"/>
  <c r="BE139" i="1" s="1"/>
  <c r="BF140" i="1"/>
  <c r="BE140" i="1" s="1"/>
  <c r="BF141" i="1"/>
  <c r="BE141" i="1" s="1"/>
  <c r="BF145" i="1"/>
  <c r="BE145" i="1" s="1"/>
  <c r="BF146" i="1"/>
  <c r="BE146" i="1" s="1"/>
  <c r="BF147" i="1"/>
  <c r="BE147" i="1" s="1"/>
  <c r="BF148" i="1"/>
  <c r="BE148" i="1" s="1"/>
  <c r="BF149" i="1"/>
  <c r="BE149" i="1" s="1"/>
  <c r="BF150" i="1"/>
  <c r="BE150" i="1" s="1"/>
  <c r="BF151" i="1"/>
  <c r="BE151" i="1" s="1"/>
  <c r="BF152" i="1"/>
  <c r="BE152" i="1" s="1"/>
  <c r="BF190" i="1"/>
  <c r="BE190" i="1" s="1"/>
  <c r="BF191" i="1"/>
  <c r="BE191" i="1" s="1"/>
  <c r="BF196" i="1"/>
  <c r="BF231" i="1"/>
  <c r="BE231" i="1" s="1"/>
  <c r="BF284" i="1"/>
  <c r="BF285" i="1"/>
  <c r="BE285" i="1" s="1"/>
  <c r="BF286" i="1"/>
  <c r="BF287" i="1"/>
  <c r="BF288" i="1"/>
  <c r="BF289" i="1"/>
  <c r="BE289" i="1" s="1"/>
  <c r="BF290" i="1"/>
  <c r="BF291" i="1"/>
  <c r="BF292" i="1"/>
  <c r="BF293" i="1"/>
  <c r="BE293" i="1" s="1"/>
  <c r="BF294" i="1"/>
  <c r="BF295" i="1"/>
  <c r="BF296" i="1"/>
  <c r="BF297" i="1"/>
  <c r="BE297" i="1" s="1"/>
  <c r="BF298" i="1"/>
  <c r="BF299" i="1"/>
  <c r="BF300" i="1"/>
  <c r="BF301" i="1"/>
  <c r="BE301" i="1" s="1"/>
  <c r="BF302" i="1"/>
  <c r="BF303" i="1"/>
  <c r="BF304" i="1"/>
  <c r="BF305" i="1"/>
  <c r="BE305" i="1" s="1"/>
  <c r="BF306" i="1"/>
  <c r="BF307" i="1"/>
  <c r="BF308" i="1"/>
  <c r="BH40" i="1"/>
  <c r="D694" i="1" l="1"/>
  <c r="T694" i="1" s="1"/>
  <c r="AF694" i="1"/>
  <c r="V694" i="1"/>
  <c r="AD696" i="1"/>
  <c r="T696" i="1"/>
  <c r="D695" i="1"/>
  <c r="T695" i="1" s="1"/>
  <c r="AF695" i="1"/>
  <c r="V695" i="1"/>
  <c r="BE304" i="1"/>
  <c r="BE296" i="1"/>
  <c r="BE288" i="1"/>
  <c r="BE778" i="1"/>
  <c r="J694" i="1"/>
  <c r="AD694" i="1"/>
  <c r="BE308" i="1"/>
  <c r="BE300" i="1"/>
  <c r="BE292" i="1"/>
  <c r="BE284" i="1"/>
  <c r="AU696" i="1"/>
  <c r="J696" i="1"/>
  <c r="BA62" i="1"/>
  <c r="BA36" i="1" s="1"/>
  <c r="BA818" i="1"/>
  <c r="BJ81" i="1"/>
  <c r="BI82" i="1"/>
  <c r="BJ74" i="1"/>
  <c r="BI77" i="1"/>
  <c r="BE315" i="1"/>
  <c r="BE303" i="1"/>
  <c r="BE295" i="1"/>
  <c r="BE287" i="1"/>
  <c r="BE906" i="1"/>
  <c r="BN730" i="1"/>
  <c r="BN728" i="1" s="1"/>
  <c r="BE828" i="1"/>
  <c r="BE761" i="1"/>
  <c r="BE736" i="1"/>
  <c r="BE751" i="1"/>
  <c r="BE765" i="1"/>
  <c r="BE316" i="1"/>
  <c r="BE756" i="1"/>
  <c r="BE764" i="1"/>
  <c r="BE302" i="1"/>
  <c r="BE294" i="1"/>
  <c r="BE286" i="1"/>
  <c r="BE777" i="1"/>
  <c r="BE903" i="1"/>
  <c r="BE741" i="1"/>
  <c r="BE762" i="1"/>
  <c r="BE733" i="1"/>
  <c r="BE307" i="1"/>
  <c r="BE299" i="1"/>
  <c r="BE291" i="1"/>
  <c r="BE917" i="1"/>
  <c r="BE784" i="1"/>
  <c r="BE837" i="1"/>
  <c r="BE859" i="1"/>
  <c r="BE318" i="1"/>
  <c r="BE805" i="1"/>
  <c r="BE804" i="1" s="1"/>
  <c r="BE39" i="1" s="1"/>
  <c r="BE306" i="1"/>
  <c r="BE298" i="1"/>
  <c r="BE290" i="1"/>
  <c r="BE829" i="1"/>
  <c r="BE851" i="1"/>
  <c r="BE844" i="1"/>
  <c r="BE841" i="1"/>
  <c r="BE845" i="1"/>
  <c r="BE843" i="1"/>
  <c r="BE902" i="1"/>
  <c r="BE905" i="1"/>
  <c r="BE796" i="1"/>
  <c r="BE910" i="1"/>
  <c r="BE799" i="1"/>
  <c r="BE846" i="1"/>
  <c r="BE823" i="1"/>
  <c r="BE604" i="1"/>
  <c r="BZ604" i="1" s="1"/>
  <c r="BE798" i="1"/>
  <c r="BE834" i="1"/>
  <c r="BF879" i="1"/>
  <c r="BE911" i="1"/>
  <c r="BE908" i="1"/>
  <c r="BE317" i="1"/>
  <c r="BE840" i="1"/>
  <c r="BF849" i="1"/>
  <c r="BE852" i="1"/>
  <c r="BF172" i="1"/>
  <c r="BE172" i="1" s="1"/>
  <c r="BE196" i="1"/>
  <c r="BE609" i="1"/>
  <c r="BZ609" i="1" s="1"/>
  <c r="BE797" i="1"/>
  <c r="BE842" i="1"/>
  <c r="BE907" i="1"/>
  <c r="BE824" i="1"/>
  <c r="BE904" i="1"/>
  <c r="BE599" i="1"/>
  <c r="BZ599" i="1" s="1"/>
  <c r="BE838" i="1"/>
  <c r="BE835" i="1"/>
  <c r="BE916" i="1"/>
  <c r="CL464" i="1"/>
  <c r="CK464" i="1" s="1"/>
  <c r="CK465" i="1"/>
  <c r="BV674" i="1"/>
  <c r="CL674" i="1"/>
  <c r="CK674" i="1" s="1"/>
  <c r="BV670" i="1"/>
  <c r="CL670" i="1"/>
  <c r="CK670" i="1" s="1"/>
  <c r="CL192" i="1"/>
  <c r="CK192" i="1" s="1"/>
  <c r="CK193" i="1"/>
  <c r="BH879" i="1"/>
  <c r="BH923" i="1" s="1"/>
  <c r="BH880" i="1"/>
  <c r="BH850" i="1" s="1"/>
  <c r="BH922" i="1" s="1"/>
  <c r="CF745" i="1"/>
  <c r="BF227" i="1"/>
  <c r="BA726" i="1"/>
  <c r="BH60" i="1"/>
  <c r="BE60" i="1" s="1"/>
  <c r="BH804" i="1"/>
  <c r="BH39" i="1" s="1"/>
  <c r="BA804" i="1"/>
  <c r="BA39" i="1" s="1"/>
  <c r="BF817" i="1"/>
  <c r="BF804" i="1"/>
  <c r="BF39" i="1" s="1"/>
  <c r="BA725" i="1"/>
  <c r="BF683" i="1"/>
  <c r="BE683" i="1" s="1"/>
  <c r="BZ607" i="1"/>
  <c r="BW642" i="1"/>
  <c r="BV642" i="1" s="1"/>
  <c r="BV645" i="1"/>
  <c r="BV583" i="1"/>
  <c r="CI583" i="1"/>
  <c r="CE583" i="1" s="1"/>
  <c r="BZ603" i="1"/>
  <c r="BV580" i="1"/>
  <c r="CI580" i="1"/>
  <c r="CE580" i="1" s="1"/>
  <c r="BZ573" i="1"/>
  <c r="BF281" i="1"/>
  <c r="BG281" i="1"/>
  <c r="BG312" i="1" s="1"/>
  <c r="BV193" i="1"/>
  <c r="BW192" i="1"/>
  <c r="BV187" i="1" s="1"/>
  <c r="CF465" i="1"/>
  <c r="CE465" i="1" s="1"/>
  <c r="BW464" i="1"/>
  <c r="BV465" i="1"/>
  <c r="CF674" i="1"/>
  <c r="CF670" i="1"/>
  <c r="CE670" i="1" s="1"/>
  <c r="BA924" i="1"/>
  <c r="BF524" i="1"/>
  <c r="BE524" i="1" s="1"/>
  <c r="BF127" i="1"/>
  <c r="BE127" i="1" s="1"/>
  <c r="BA921" i="1"/>
  <c r="BA866" i="1"/>
  <c r="BA865" i="1"/>
  <c r="BA26" i="1"/>
  <c r="BG864" i="1"/>
  <c r="BE864" i="1" s="1"/>
  <c r="BA24" i="1"/>
  <c r="BA34" i="1"/>
  <c r="BN698" i="1"/>
  <c r="BA52" i="1"/>
  <c r="BA48" i="1"/>
  <c r="BA46" i="1"/>
  <c r="AD695" i="1" l="1"/>
  <c r="J695" i="1"/>
  <c r="BI74" i="1"/>
  <c r="BJ73" i="1"/>
  <c r="BI81" i="1"/>
  <c r="BJ79" i="1"/>
  <c r="BI79" i="1" s="1"/>
  <c r="CI609" i="1"/>
  <c r="BV609" i="1"/>
  <c r="BZ598" i="1"/>
  <c r="BV598" i="1" s="1"/>
  <c r="CI599" i="1"/>
  <c r="CE599" i="1" s="1"/>
  <c r="BV599" i="1"/>
  <c r="CI604" i="1"/>
  <c r="CE604" i="1" s="1"/>
  <c r="BV604" i="1"/>
  <c r="BF45" i="1"/>
  <c r="BE45" i="1" s="1"/>
  <c r="BE227" i="1"/>
  <c r="BF225" i="1"/>
  <c r="BE225" i="1" s="1"/>
  <c r="BE281" i="1"/>
  <c r="BF923" i="1"/>
  <c r="BE849" i="1"/>
  <c r="BE879" i="1"/>
  <c r="AW193" i="1"/>
  <c r="AV193" i="1" s="1"/>
  <c r="AU193" i="1" s="1"/>
  <c r="AW465" i="1"/>
  <c r="AV465" i="1" s="1"/>
  <c r="BH921" i="1"/>
  <c r="BF222" i="1"/>
  <c r="BE222" i="1" s="1"/>
  <c r="BW60" i="1"/>
  <c r="CE674" i="1"/>
  <c r="CF707" i="1"/>
  <c r="CI603" i="1"/>
  <c r="CE603" i="1" s="1"/>
  <c r="BV603" i="1"/>
  <c r="BZ602" i="1"/>
  <c r="CI607" i="1"/>
  <c r="BV607" i="1"/>
  <c r="BV573" i="1"/>
  <c r="CI573" i="1"/>
  <c r="BW185" i="1"/>
  <c r="BV185" i="1" s="1"/>
  <c r="BV192" i="1"/>
  <c r="CF464" i="1"/>
  <c r="CE464" i="1" s="1"/>
  <c r="BV464" i="1"/>
  <c r="BF125" i="1"/>
  <c r="BE125" i="1" s="1"/>
  <c r="BA67" i="1"/>
  <c r="CE573" i="1" l="1"/>
  <c r="BI73" i="1"/>
  <c r="BJ68" i="1"/>
  <c r="CE707" i="1"/>
  <c r="CI598" i="1"/>
  <c r="CE598" i="1" s="1"/>
  <c r="BE923" i="1"/>
  <c r="AW464" i="1"/>
  <c r="AV464" i="1" s="1"/>
  <c r="AW192" i="1"/>
  <c r="AV192" i="1" s="1"/>
  <c r="AU192" i="1" s="1"/>
  <c r="BF201" i="1"/>
  <c r="BE201" i="1" s="1"/>
  <c r="BF221" i="1"/>
  <c r="BE221" i="1" s="1"/>
  <c r="BV809" i="1"/>
  <c r="BA310" i="1"/>
  <c r="CI602" i="1"/>
  <c r="CE602" i="1" s="1"/>
  <c r="BV602" i="1"/>
  <c r="BV40" i="1"/>
  <c r="BW40" i="1"/>
  <c r="BA788" i="1"/>
  <c r="BA813" i="1" s="1"/>
  <c r="BA51" i="1"/>
  <c r="CI567" i="1" l="1"/>
  <c r="BI68" i="1"/>
  <c r="BJ65" i="1"/>
  <c r="BI65" i="1" s="1"/>
  <c r="CF226" i="1"/>
  <c r="CF223" i="1"/>
  <c r="CF220" i="1"/>
  <c r="AW187" i="1"/>
  <c r="AV187" i="1" s="1"/>
  <c r="AU187" i="1" s="1"/>
  <c r="BA31" i="1"/>
  <c r="BA57" i="1"/>
  <c r="CE567" i="1" l="1"/>
  <c r="CI326" i="1"/>
  <c r="CI719" i="1"/>
  <c r="CF221" i="1"/>
  <c r="BJ40" i="1"/>
  <c r="BI40" i="1"/>
  <c r="AW185" i="1"/>
  <c r="AV185" i="1" s="1"/>
  <c r="BW57" i="1"/>
  <c r="BW31" i="1" s="1"/>
  <c r="CI324" i="1" l="1"/>
  <c r="CE326" i="1"/>
  <c r="CI718" i="1"/>
  <c r="CE718" i="1" s="1"/>
  <c r="CI787" i="1"/>
  <c r="CI723" i="1"/>
  <c r="CE719" i="1"/>
  <c r="CE221" i="1"/>
  <c r="CF202" i="1"/>
  <c r="BV31" i="1"/>
  <c r="BW29" i="1"/>
  <c r="BV57" i="1"/>
  <c r="BW55" i="1"/>
  <c r="BW21" i="1" s="1"/>
  <c r="CI786" i="1" l="1"/>
  <c r="CI23" i="1" s="1"/>
  <c r="CI812" i="1"/>
  <c r="CE723" i="1"/>
  <c r="CI818" i="1"/>
  <c r="CI220" i="1"/>
  <c r="CE220" i="1" s="1"/>
  <c r="CI226" i="1"/>
  <c r="CE226" i="1" s="1"/>
  <c r="CI223" i="1"/>
  <c r="CE223" i="1" s="1"/>
  <c r="CE324" i="1"/>
  <c r="CE202" i="1"/>
  <c r="CF200" i="1"/>
  <c r="CE200" i="1" s="1"/>
  <c r="AW40" i="1"/>
  <c r="CI62" i="1" l="1"/>
  <c r="CI36" i="1" s="1"/>
  <c r="CE36" i="1" s="1"/>
  <c r="CE818" i="1"/>
  <c r="CI56" i="1"/>
  <c r="CI30" i="1" s="1"/>
  <c r="CI29" i="1" s="1"/>
  <c r="AW786" i="1"/>
  <c r="AW23" i="1" s="1"/>
  <c r="AW811" i="1" l="1"/>
  <c r="AW56" i="1"/>
  <c r="AW30" i="1" s="1"/>
  <c r="AW29" i="1" s="1"/>
  <c r="AW971" i="1" l="1"/>
  <c r="AW969" i="1"/>
  <c r="AW967" i="1"/>
  <c r="AW6" i="1"/>
  <c r="AW55" i="1"/>
  <c r="AW21" i="1" s="1"/>
  <c r="BF735" i="1" l="1"/>
  <c r="BE735" i="1" s="1"/>
  <c r="BH801" i="1" l="1"/>
  <c r="BE801" i="1" s="1"/>
  <c r="H800" i="1"/>
  <c r="D800" i="1" s="1"/>
  <c r="T800" i="1" s="1"/>
  <c r="BF671" i="1"/>
  <c r="BB671" i="1" l="1"/>
  <c r="BE671" i="1"/>
  <c r="BF669" i="1"/>
  <c r="BE669" i="1" s="1"/>
  <c r="BF194" i="1"/>
  <c r="CB817" i="1"/>
  <c r="CA817" i="1" s="1"/>
  <c r="H817" i="1"/>
  <c r="G817" i="1"/>
  <c r="BH810" i="1"/>
  <c r="G810" i="1"/>
  <c r="BG809" i="1"/>
  <c r="BG810" i="1" l="1"/>
  <c r="Z810" i="1"/>
  <c r="AU810" i="1"/>
  <c r="AU808" i="1" s="1"/>
  <c r="AF810" i="1"/>
  <c r="AL817" i="1"/>
  <c r="AB817" i="1"/>
  <c r="BF192" i="1"/>
  <c r="BE192" i="1" s="1"/>
  <c r="BE194" i="1"/>
  <c r="BF809" i="1"/>
  <c r="BF810" i="1"/>
  <c r="BE810" i="1" s="1"/>
  <c r="D810" i="1"/>
  <c r="AD810" i="1" s="1"/>
  <c r="E60" i="1"/>
  <c r="D817" i="1"/>
  <c r="T817" i="1" s="1"/>
  <c r="BG817" i="1"/>
  <c r="G60" i="1"/>
  <c r="BH817" i="1"/>
  <c r="H60" i="1"/>
  <c r="BA669" i="1"/>
  <c r="BA671" i="1"/>
  <c r="BA195" i="1"/>
  <c r="BA194" i="1"/>
  <c r="BE817" i="1" l="1"/>
  <c r="J810" i="1"/>
  <c r="T810" i="1"/>
  <c r="J817" i="1"/>
  <c r="AD817" i="1"/>
  <c r="AB60" i="1"/>
  <c r="AL60" i="1"/>
  <c r="AU60" i="1"/>
  <c r="D60" i="1"/>
  <c r="BA192" i="1"/>
  <c r="J60" i="1" l="1"/>
  <c r="AD60" i="1"/>
  <c r="T60" i="1"/>
  <c r="D778" i="1"/>
  <c r="BY784" i="1"/>
  <c r="D777" i="1"/>
  <c r="AD777" i="1" s="1"/>
  <c r="J778" i="1" l="1"/>
  <c r="AD778" i="1"/>
  <c r="T778" i="1"/>
  <c r="J777" i="1"/>
  <c r="T777" i="1"/>
  <c r="CH784" i="1"/>
  <c r="CE784" i="1" s="1"/>
  <c r="BV784" i="1"/>
  <c r="D774" i="1"/>
  <c r="AD774" i="1" s="1"/>
  <c r="BG774" i="1"/>
  <c r="BE774" i="1" s="1"/>
  <c r="D775" i="1"/>
  <c r="AD775" i="1" s="1"/>
  <c r="BG775" i="1"/>
  <c r="BE775" i="1" s="1"/>
  <c r="D776" i="1"/>
  <c r="AD776" i="1" s="1"/>
  <c r="BG776" i="1"/>
  <c r="BE776" i="1" s="1"/>
  <c r="BY776" i="1"/>
  <c r="J774" i="1" l="1"/>
  <c r="T774" i="1"/>
  <c r="J776" i="1"/>
  <c r="T776" i="1"/>
  <c r="J775" i="1"/>
  <c r="T775" i="1"/>
  <c r="BY775" i="1"/>
  <c r="BV775" i="1" s="1"/>
  <c r="BY774" i="1"/>
  <c r="CH776" i="1"/>
  <c r="CE776" i="1" s="1"/>
  <c r="BV776" i="1"/>
  <c r="CH775" i="1" l="1"/>
  <c r="CE775" i="1" s="1"/>
  <c r="BY773" i="1"/>
  <c r="CN773" i="1" s="1"/>
  <c r="CK773" i="1" s="1"/>
  <c r="CH774" i="1"/>
  <c r="CE774" i="1" s="1"/>
  <c r="BV774" i="1"/>
  <c r="BY726" i="1" l="1"/>
  <c r="BY725" i="1" s="1"/>
  <c r="BV725" i="1" s="1"/>
  <c r="CN726" i="1"/>
  <c r="CN785" i="1"/>
  <c r="CN787" i="1" s="1"/>
  <c r="CN725" i="1"/>
  <c r="CK725" i="1" s="1"/>
  <c r="CK726" i="1"/>
  <c r="BV773" i="1"/>
  <c r="BY785" i="1"/>
  <c r="BY787" i="1" s="1"/>
  <c r="CH773" i="1"/>
  <c r="BF739" i="1"/>
  <c r="BE739" i="1" s="1"/>
  <c r="BF732" i="1"/>
  <c r="BE732" i="1" s="1"/>
  <c r="D680" i="1"/>
  <c r="T680" i="1" s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284" i="1"/>
  <c r="D196" i="1"/>
  <c r="AD196" i="1" s="1"/>
  <c r="E485" i="1"/>
  <c r="D484" i="1"/>
  <c r="E338" i="1"/>
  <c r="D428" i="1"/>
  <c r="D425" i="1"/>
  <c r="D422" i="1"/>
  <c r="E420" i="1"/>
  <c r="D418" i="1"/>
  <c r="E416" i="1"/>
  <c r="D338" i="1" l="1"/>
  <c r="AD338" i="1" s="1"/>
  <c r="CK785" i="1"/>
  <c r="CK48" i="1" s="1"/>
  <c r="CN48" i="1"/>
  <c r="BV726" i="1"/>
  <c r="D524" i="1"/>
  <c r="T524" i="1" s="1"/>
  <c r="V485" i="1"/>
  <c r="D420" i="1"/>
  <c r="AD420" i="1" s="1"/>
  <c r="D416" i="1"/>
  <c r="AD416" i="1" s="1"/>
  <c r="J422" i="1"/>
  <c r="AD422" i="1"/>
  <c r="J296" i="1"/>
  <c r="AD296" i="1"/>
  <c r="J425" i="1"/>
  <c r="AD425" i="1"/>
  <c r="J196" i="1"/>
  <c r="J295" i="1"/>
  <c r="AD295" i="1"/>
  <c r="J287" i="1"/>
  <c r="AD287" i="1"/>
  <c r="J301" i="1"/>
  <c r="AD301" i="1"/>
  <c r="J293" i="1"/>
  <c r="AD293" i="1"/>
  <c r="J285" i="1"/>
  <c r="AD285" i="1"/>
  <c r="J428" i="1"/>
  <c r="AD428" i="1"/>
  <c r="J294" i="1"/>
  <c r="AD294" i="1"/>
  <c r="J484" i="1"/>
  <c r="AD484" i="1"/>
  <c r="J300" i="1"/>
  <c r="AD300" i="1"/>
  <c r="J292" i="1"/>
  <c r="AD292" i="1"/>
  <c r="J299" i="1"/>
  <c r="AD299" i="1"/>
  <c r="J291" i="1"/>
  <c r="AD291" i="1"/>
  <c r="J524" i="1"/>
  <c r="J288" i="1"/>
  <c r="AD288" i="1"/>
  <c r="J284" i="1"/>
  <c r="AD284" i="1"/>
  <c r="J286" i="1"/>
  <c r="AD286" i="1"/>
  <c r="J418" i="1"/>
  <c r="AD418" i="1"/>
  <c r="J298" i="1"/>
  <c r="AD298" i="1"/>
  <c r="J290" i="1"/>
  <c r="AD290" i="1"/>
  <c r="J527" i="1"/>
  <c r="AD527" i="1"/>
  <c r="J297" i="1"/>
  <c r="AD297" i="1"/>
  <c r="J289" i="1"/>
  <c r="AD289" i="1"/>
  <c r="CE773" i="1"/>
  <c r="CH785" i="1"/>
  <c r="CN786" i="1"/>
  <c r="CN812" i="1"/>
  <c r="CK787" i="1"/>
  <c r="E748" i="1"/>
  <c r="BF754" i="1"/>
  <c r="BE754" i="1" s="1"/>
  <c r="BY812" i="1"/>
  <c r="BY786" i="1"/>
  <c r="E483" i="1"/>
  <c r="D485" i="1"/>
  <c r="BV785" i="1"/>
  <c r="BV48" i="1" s="1"/>
  <c r="BF544" i="1"/>
  <c r="BE544" i="1" s="1"/>
  <c r="D544" i="1"/>
  <c r="BY48" i="1"/>
  <c r="BF283" i="1"/>
  <c r="BE283" i="1" s="1"/>
  <c r="E282" i="1"/>
  <c r="L282" i="1" s="1"/>
  <c r="CH725" i="1"/>
  <c r="CE725" i="1" s="1"/>
  <c r="BF420" i="1"/>
  <c r="BE420" i="1" s="1"/>
  <c r="BF744" i="1"/>
  <c r="BE744" i="1" s="1"/>
  <c r="BF416" i="1"/>
  <c r="BE416" i="1" s="1"/>
  <c r="BF485" i="1"/>
  <c r="BE485" i="1" s="1"/>
  <c r="BF338" i="1"/>
  <c r="BE338" i="1" s="1"/>
  <c r="E194" i="1"/>
  <c r="V194" i="1" s="1"/>
  <c r="E743" i="1"/>
  <c r="T544" i="1" l="1"/>
  <c r="J544" i="1"/>
  <c r="AD524" i="1"/>
  <c r="D483" i="1"/>
  <c r="J483" i="1" s="1"/>
  <c r="V483" i="1"/>
  <c r="D282" i="1"/>
  <c r="AD282" i="1" s="1"/>
  <c r="AF282" i="1"/>
  <c r="V282" i="1"/>
  <c r="J485" i="1"/>
  <c r="AD485" i="1"/>
  <c r="AU544" i="1"/>
  <c r="AD544" i="1"/>
  <c r="CH787" i="1"/>
  <c r="CE785" i="1"/>
  <c r="CN56" i="1"/>
  <c r="CN811" i="1"/>
  <c r="CK812" i="1"/>
  <c r="CN23" i="1"/>
  <c r="CK23" i="1" s="1"/>
  <c r="CK786" i="1"/>
  <c r="BF743" i="1"/>
  <c r="BE743" i="1" s="1"/>
  <c r="D743" i="1"/>
  <c r="J743" i="1" s="1"/>
  <c r="E482" i="1"/>
  <c r="BF483" i="1"/>
  <c r="BE483" i="1" s="1"/>
  <c r="BY811" i="1"/>
  <c r="BF325" i="1"/>
  <c r="BE325" i="1" s="1"/>
  <c r="CH48" i="1"/>
  <c r="CE48" i="1" s="1"/>
  <c r="BN544" i="1"/>
  <c r="AD483" i="1" l="1"/>
  <c r="CN969" i="1"/>
  <c r="CN967" i="1"/>
  <c r="CN971" i="1"/>
  <c r="BY969" i="1"/>
  <c r="BY967" i="1"/>
  <c r="BY971" i="1"/>
  <c r="J282" i="1"/>
  <c r="T743" i="1"/>
  <c r="D482" i="1"/>
  <c r="V482" i="1"/>
  <c r="J482" i="1"/>
  <c r="AD482" i="1"/>
  <c r="CH786" i="1"/>
  <c r="CH812" i="1"/>
  <c r="CE787" i="1"/>
  <c r="BF482" i="1"/>
  <c r="BE482" i="1" s="1"/>
  <c r="CN55" i="1"/>
  <c r="CN30" i="1"/>
  <c r="CK56" i="1"/>
  <c r="BY23" i="1"/>
  <c r="BY56" i="1"/>
  <c r="BY30" i="1" s="1"/>
  <c r="E337" i="1"/>
  <c r="D340" i="1"/>
  <c r="AD340" i="1" s="1"/>
  <c r="D341" i="1"/>
  <c r="AD341" i="1" s="1"/>
  <c r="CH811" i="1" l="1"/>
  <c r="CH56" i="1"/>
  <c r="CH30" i="1" s="1"/>
  <c r="CE812" i="1"/>
  <c r="CH23" i="1"/>
  <c r="CE23" i="1" s="1"/>
  <c r="CE786" i="1"/>
  <c r="CN29" i="1"/>
  <c r="CK29" i="1" s="1"/>
  <c r="CK30" i="1"/>
  <c r="CK6" i="1" s="1"/>
  <c r="CN21" i="1"/>
  <c r="BY29" i="1"/>
  <c r="BF337" i="1"/>
  <c r="BE337" i="1" s="1"/>
  <c r="D337" i="1"/>
  <c r="AD337" i="1" s="1"/>
  <c r="BY55" i="1"/>
  <c r="BY21" i="1" s="1"/>
  <c r="D809" i="1"/>
  <c r="AD809" i="1" s="1"/>
  <c r="J809" i="1" l="1"/>
  <c r="T809" i="1"/>
  <c r="CH29" i="1"/>
  <c r="CE29" i="1" s="1"/>
  <c r="CE30" i="1"/>
  <c r="CH55" i="1"/>
  <c r="CH21" i="1" s="1"/>
  <c r="BH809" i="1"/>
  <c r="BE809" i="1" s="1"/>
  <c r="BN48" i="1" l="1"/>
  <c r="H582" i="1" l="1"/>
  <c r="AL582" i="1" s="1"/>
  <c r="H583" i="1"/>
  <c r="D584" i="1"/>
  <c r="AD584" i="1" l="1"/>
  <c r="T584" i="1"/>
  <c r="D583" i="1"/>
  <c r="T583" i="1" s="1"/>
  <c r="AL583" i="1"/>
  <c r="D582" i="1"/>
  <c r="T582" i="1" s="1"/>
  <c r="G24" i="1"/>
  <c r="D805" i="1"/>
  <c r="AD805" i="1" s="1"/>
  <c r="T805" i="1" l="1"/>
  <c r="L805" i="1"/>
  <c r="J805" i="1"/>
  <c r="AZ582" i="1"/>
  <c r="AV582" i="1" s="1"/>
  <c r="AU582" i="1" s="1"/>
  <c r="AD582" i="1"/>
  <c r="P24" i="1"/>
  <c r="Z24" i="1"/>
  <c r="AJ24" i="1"/>
  <c r="AZ583" i="1"/>
  <c r="AV583" i="1" s="1"/>
  <c r="AU583" i="1" s="1"/>
  <c r="AD583" i="1"/>
  <c r="BZ805" i="1"/>
  <c r="CO805" i="1" s="1"/>
  <c r="D24" i="1"/>
  <c r="D808" i="1"/>
  <c r="BG808" i="1"/>
  <c r="BG24" i="1" s="1"/>
  <c r="BH808" i="1"/>
  <c r="BH24" i="1" s="1"/>
  <c r="BF808" i="1"/>
  <c r="T808" i="1" l="1"/>
  <c r="AD808" i="1"/>
  <c r="T24" i="1"/>
  <c r="AD24" i="1"/>
  <c r="J808" i="1"/>
  <c r="L808" i="1"/>
  <c r="AU24" i="1"/>
  <c r="J24" i="1"/>
  <c r="BF24" i="1"/>
  <c r="BE24" i="1" s="1"/>
  <c r="BE808" i="1"/>
  <c r="CO808" i="1"/>
  <c r="CO24" i="1" s="1"/>
  <c r="CK805" i="1"/>
  <c r="CO817" i="1"/>
  <c r="CO804" i="1"/>
  <c r="CK804" i="1" s="1"/>
  <c r="CO810" i="1"/>
  <c r="CK810" i="1" s="1"/>
  <c r="BZ817" i="1"/>
  <c r="BZ810" i="1"/>
  <c r="BV810" i="1" s="1"/>
  <c r="CI805" i="1"/>
  <c r="BV805" i="1"/>
  <c r="BZ808" i="1"/>
  <c r="BZ804" i="1"/>
  <c r="BN40" i="1"/>
  <c r="D121" i="1"/>
  <c r="T121" i="1" s="1"/>
  <c r="J121" i="1" l="1"/>
  <c r="AD121" i="1"/>
  <c r="CI817" i="1"/>
  <c r="CI810" i="1"/>
  <c r="CI808" i="1"/>
  <c r="CO60" i="1"/>
  <c r="CK60" i="1" s="1"/>
  <c r="CK817" i="1"/>
  <c r="CO811" i="1"/>
  <c r="CK24" i="1"/>
  <c r="CK808" i="1"/>
  <c r="BV39" i="1"/>
  <c r="BV804" i="1"/>
  <c r="BZ24" i="1"/>
  <c r="BV24" i="1" s="1"/>
  <c r="BV808" i="1"/>
  <c r="CE805" i="1"/>
  <c r="CE810" i="1"/>
  <c r="BV817" i="1"/>
  <c r="BZ60" i="1"/>
  <c r="BV60" i="1" s="1"/>
  <c r="D116" i="1"/>
  <c r="T116" i="1" s="1"/>
  <c r="D115" i="1"/>
  <c r="T115" i="1" s="1"/>
  <c r="D120" i="1"/>
  <c r="T120" i="1" s="1"/>
  <c r="BF120" i="1"/>
  <c r="BE120" i="1" s="1"/>
  <c r="D119" i="1"/>
  <c r="T119" i="1" s="1"/>
  <c r="CO971" i="1" l="1"/>
  <c r="CK971" i="1" s="1"/>
  <c r="CO969" i="1"/>
  <c r="CO967" i="1"/>
  <c r="J119" i="1"/>
  <c r="AD119" i="1"/>
  <c r="J115" i="1"/>
  <c r="AD115" i="1"/>
  <c r="J120" i="1"/>
  <c r="AD120" i="1"/>
  <c r="J116" i="1"/>
  <c r="AD116" i="1"/>
  <c r="CI24" i="1"/>
  <c r="CE24" i="1" s="1"/>
  <c r="CI60" i="1"/>
  <c r="CE60" i="1" s="1"/>
  <c r="CE817" i="1"/>
  <c r="CI811" i="1"/>
  <c r="CO55" i="1"/>
  <c r="CK811" i="1"/>
  <c r="CE808" i="1"/>
  <c r="BF119" i="1"/>
  <c r="BE119" i="1" s="1"/>
  <c r="CK967" i="1" l="1"/>
  <c r="CK969" i="1"/>
  <c r="CI55" i="1"/>
  <c r="CI21" i="1" s="1"/>
  <c r="CE21" i="1" s="1"/>
  <c r="CE811" i="1"/>
  <c r="CO21" i="1"/>
  <c r="CK55" i="1"/>
  <c r="D118" i="1"/>
  <c r="T118" i="1" s="1"/>
  <c r="BF118" i="1"/>
  <c r="BE118" i="1" s="1"/>
  <c r="J118" i="1" l="1"/>
  <c r="AD118" i="1"/>
  <c r="CI22" i="1"/>
  <c r="CF22" i="1"/>
  <c r="CK21" i="1"/>
  <c r="CO22" i="1" l="1"/>
  <c r="CK2" i="1"/>
  <c r="CL22" i="1"/>
  <c r="CB818" i="1"/>
  <c r="CA818" i="1" s="1"/>
  <c r="BN689" i="1" l="1"/>
  <c r="E975" i="1"/>
  <c r="V975" i="1" s="1"/>
  <c r="L975" i="1" l="1"/>
  <c r="AF975" i="1"/>
  <c r="D975" i="1"/>
  <c r="T975" i="1" s="1"/>
  <c r="J975" i="1" l="1"/>
  <c r="AD975" i="1"/>
  <c r="H554" i="1"/>
  <c r="D554" i="1" s="1"/>
  <c r="AD554" i="1" s="1"/>
  <c r="E211" i="1" l="1"/>
  <c r="L211" i="1" s="1"/>
  <c r="E217" i="1"/>
  <c r="E210" i="1"/>
  <c r="L210" i="1" s="1"/>
  <c r="E67" i="1" l="1"/>
  <c r="L67" i="1" s="1"/>
  <c r="AF210" i="1"/>
  <c r="V210" i="1"/>
  <c r="D217" i="1"/>
  <c r="T217" i="1" s="1"/>
  <c r="E124" i="1"/>
  <c r="L124" i="1" s="1"/>
  <c r="V211" i="1"/>
  <c r="J217" i="1"/>
  <c r="AD217" i="1"/>
  <c r="E207" i="1"/>
  <c r="D211" i="1"/>
  <c r="E206" i="1"/>
  <c r="D210" i="1"/>
  <c r="T210" i="1" s="1"/>
  <c r="E471" i="1"/>
  <c r="D124" i="1" l="1"/>
  <c r="V124" i="1"/>
  <c r="AU206" i="1"/>
  <c r="AF206" i="1"/>
  <c r="V206" i="1"/>
  <c r="AU207" i="1"/>
  <c r="V207" i="1"/>
  <c r="AF207" i="1"/>
  <c r="E323" i="1"/>
  <c r="E65" i="1"/>
  <c r="L65" i="1" s="1"/>
  <c r="AU67" i="1"/>
  <c r="AU310" i="1" s="1"/>
  <c r="AU788" i="1" s="1"/>
  <c r="AU813" i="1" s="1"/>
  <c r="AU57" i="1" s="1"/>
  <c r="AU31" i="1" s="1"/>
  <c r="V67" i="1"/>
  <c r="BF471" i="1"/>
  <c r="BE471" i="1" s="1"/>
  <c r="V471" i="1"/>
  <c r="T211" i="1"/>
  <c r="J210" i="1"/>
  <c r="AD210" i="1"/>
  <c r="D323" i="1"/>
  <c r="L323" i="1"/>
  <c r="BF207" i="1"/>
  <c r="BE207" i="1" s="1"/>
  <c r="BF211" i="1"/>
  <c r="BB211" i="1" s="1"/>
  <c r="BB209" i="1" s="1"/>
  <c r="BA209" i="1" s="1"/>
  <c r="J211" i="1"/>
  <c r="D206" i="1"/>
  <c r="T206" i="1" s="1"/>
  <c r="D207" i="1"/>
  <c r="T207" i="1" s="1"/>
  <c r="E202" i="1"/>
  <c r="E205" i="1"/>
  <c r="BF206" i="1"/>
  <c r="BA210" i="1"/>
  <c r="J323" i="1" l="1"/>
  <c r="T323" i="1"/>
  <c r="AU205" i="1"/>
  <c r="V205" i="1"/>
  <c r="AF205" i="1"/>
  <c r="AU202" i="1"/>
  <c r="V202" i="1"/>
  <c r="AF202" i="1"/>
  <c r="V65" i="1"/>
  <c r="V323" i="1"/>
  <c r="J124" i="1"/>
  <c r="T124" i="1"/>
  <c r="AU124" i="1"/>
  <c r="AU65" i="1" s="1"/>
  <c r="AU40" i="1" s="1"/>
  <c r="AU323" i="1"/>
  <c r="AU309" i="1" s="1"/>
  <c r="J207" i="1"/>
  <c r="AD207" i="1"/>
  <c r="BF204" i="1"/>
  <c r="BE204" i="1" s="1"/>
  <c r="J206" i="1"/>
  <c r="AD206" i="1"/>
  <c r="BE211" i="1"/>
  <c r="BA211" i="1"/>
  <c r="BF202" i="1"/>
  <c r="BF200" i="1" s="1"/>
  <c r="BE200" i="1" s="1"/>
  <c r="BB206" i="1"/>
  <c r="BB202" i="1" s="1"/>
  <c r="BB200" i="1" s="1"/>
  <c r="BE206" i="1"/>
  <c r="BE202" i="1" s="1"/>
  <c r="D202" i="1"/>
  <c r="T202" i="1" s="1"/>
  <c r="D205" i="1"/>
  <c r="T205" i="1" s="1"/>
  <c r="D67" i="1"/>
  <c r="T67" i="1" s="1"/>
  <c r="E310" i="1"/>
  <c r="V310" i="1" l="1"/>
  <c r="D539" i="1"/>
  <c r="T539" i="1" s="1"/>
  <c r="D535" i="1"/>
  <c r="AD535" i="1" s="1"/>
  <c r="J202" i="1"/>
  <c r="AD202" i="1"/>
  <c r="J525" i="1"/>
  <c r="AD525" i="1"/>
  <c r="J67" i="1"/>
  <c r="J205" i="1"/>
  <c r="AD205" i="1"/>
  <c r="E309" i="1"/>
  <c r="L310" i="1"/>
  <c r="BA206" i="1"/>
  <c r="BA202" i="1" s="1"/>
  <c r="BA200" i="1"/>
  <c r="E788" i="1"/>
  <c r="D310" i="1"/>
  <c r="T310" i="1" s="1"/>
  <c r="BF547" i="1"/>
  <c r="BE547" i="1" s="1"/>
  <c r="BF528" i="1"/>
  <c r="BE528" i="1" s="1"/>
  <c r="BF535" i="1"/>
  <c r="BE535" i="1" s="1"/>
  <c r="G59" i="1"/>
  <c r="H59" i="1"/>
  <c r="BF539" i="1"/>
  <c r="BE539" i="1" s="1"/>
  <c r="AD539" i="1" l="1"/>
  <c r="J539" i="1"/>
  <c r="L788" i="1"/>
  <c r="J535" i="1"/>
  <c r="AU535" i="1"/>
  <c r="D543" i="1"/>
  <c r="D523" i="1"/>
  <c r="AD523" i="1" s="1"/>
  <c r="D520" i="1"/>
  <c r="D534" i="1"/>
  <c r="E332" i="1"/>
  <c r="E327" i="1" s="1"/>
  <c r="L309" i="1"/>
  <c r="V309" i="1"/>
  <c r="J310" i="1"/>
  <c r="G34" i="1"/>
  <c r="H34" i="1"/>
  <c r="D521" i="1"/>
  <c r="BF520" i="1"/>
  <c r="BE520" i="1" s="1"/>
  <c r="BF523" i="1"/>
  <c r="BE523" i="1" s="1"/>
  <c r="BF521" i="1"/>
  <c r="G815" i="1"/>
  <c r="BG815" i="1" s="1"/>
  <c r="BF543" i="1"/>
  <c r="BE543" i="1" s="1"/>
  <c r="BF534" i="1"/>
  <c r="BE534" i="1" s="1"/>
  <c r="H815" i="1"/>
  <c r="T543" i="1" l="1"/>
  <c r="J543" i="1"/>
  <c r="J523" i="1"/>
  <c r="X523" i="1"/>
  <c r="T523" i="1"/>
  <c r="AD521" i="1"/>
  <c r="T521" i="1"/>
  <c r="AD543" i="1"/>
  <c r="AU543" i="1"/>
  <c r="AD520" i="1"/>
  <c r="T520" i="1"/>
  <c r="BH815" i="1"/>
  <c r="J520" i="1"/>
  <c r="E721" i="1"/>
  <c r="AU520" i="1"/>
  <c r="AD534" i="1"/>
  <c r="T534" i="1"/>
  <c r="J534" i="1"/>
  <c r="AU534" i="1"/>
  <c r="V332" i="1"/>
  <c r="AF332" i="1"/>
  <c r="D721" i="1"/>
  <c r="T721" i="1" s="1"/>
  <c r="D519" i="1"/>
  <c r="D332" i="1"/>
  <c r="J521" i="1"/>
  <c r="AU521" i="1"/>
  <c r="AU327" i="1" s="1"/>
  <c r="AU721" i="1" s="1"/>
  <c r="BF59" i="1"/>
  <c r="BE521" i="1"/>
  <c r="E790" i="1"/>
  <c r="D327" i="1"/>
  <c r="T327" i="1" s="1"/>
  <c r="BF721" i="1"/>
  <c r="BE721" i="1" s="1"/>
  <c r="BF519" i="1"/>
  <c r="BE519" i="1" s="1"/>
  <c r="AD519" i="1" l="1"/>
  <c r="T519" i="1"/>
  <c r="J721" i="1"/>
  <c r="AD721" i="1"/>
  <c r="J519" i="1"/>
  <c r="J327" i="1"/>
  <c r="AD327" i="1"/>
  <c r="E815" i="1"/>
  <c r="AU59" i="1"/>
  <c r="AU34" i="1" s="1"/>
  <c r="AU790" i="1"/>
  <c r="AU815" i="1" s="1"/>
  <c r="AU519" i="1"/>
  <c r="BF34" i="1"/>
  <c r="BE34" i="1" s="1"/>
  <c r="BE59" i="1"/>
  <c r="E59" i="1"/>
  <c r="D790" i="1"/>
  <c r="T790" i="1" s="1"/>
  <c r="D815" i="1" l="1"/>
  <c r="T815" i="1" s="1"/>
  <c r="J790" i="1"/>
  <c r="E34" i="1"/>
  <c r="D59" i="1"/>
  <c r="BF815" i="1"/>
  <c r="BE815" i="1" s="1"/>
  <c r="AD815" i="1" l="1"/>
  <c r="J815" i="1"/>
  <c r="T59" i="1"/>
  <c r="AD59" i="1"/>
  <c r="D34" i="1"/>
  <c r="J59" i="1"/>
  <c r="E982" i="1"/>
  <c r="D982" i="1" s="1"/>
  <c r="J34" i="1" l="1"/>
  <c r="T34" i="1"/>
  <c r="AD34" i="1"/>
  <c r="E410" i="1"/>
  <c r="BF410" i="1" l="1"/>
  <c r="BE410" i="1" s="1"/>
  <c r="D410" i="1"/>
  <c r="J410" i="1" l="1"/>
  <c r="AD410" i="1"/>
  <c r="D409" i="1"/>
  <c r="BF409" i="1"/>
  <c r="BE409" i="1" s="1"/>
  <c r="J409" i="1" l="1"/>
  <c r="AD409" i="1"/>
  <c r="BF364" i="1"/>
  <c r="BE364" i="1" s="1"/>
  <c r="BF365" i="1"/>
  <c r="BE365" i="1" s="1"/>
  <c r="BF366" i="1"/>
  <c r="BE366" i="1" s="1"/>
  <c r="BF367" i="1"/>
  <c r="BE367" i="1" s="1"/>
  <c r="BF368" i="1"/>
  <c r="BE368" i="1" s="1"/>
  <c r="BF369" i="1"/>
  <c r="BE369" i="1" s="1"/>
  <c r="BF370" i="1"/>
  <c r="BE370" i="1" s="1"/>
  <c r="BF371" i="1"/>
  <c r="BE371" i="1" s="1"/>
  <c r="BF372" i="1"/>
  <c r="BE372" i="1" s="1"/>
  <c r="BF360" i="1"/>
  <c r="BE360" i="1" s="1"/>
  <c r="D475" i="1" l="1"/>
  <c r="D474" i="1"/>
  <c r="D473" i="1"/>
  <c r="D103" i="1"/>
  <c r="T103" i="1" s="1"/>
  <c r="D102" i="1"/>
  <c r="T102" i="1" s="1"/>
  <c r="D101" i="1"/>
  <c r="T101" i="1" s="1"/>
  <c r="D100" i="1"/>
  <c r="T100" i="1" s="1"/>
  <c r="H94" i="1"/>
  <c r="D93" i="1"/>
  <c r="T93" i="1" s="1"/>
  <c r="D90" i="1"/>
  <c r="T90" i="1" s="1"/>
  <c r="D87" i="1"/>
  <c r="T87" i="1" s="1"/>
  <c r="D86" i="1"/>
  <c r="T86" i="1" s="1"/>
  <c r="D84" i="1"/>
  <c r="T84" i="1" s="1"/>
  <c r="D80" i="1"/>
  <c r="T80" i="1" s="1"/>
  <c r="D78" i="1"/>
  <c r="T78" i="1" s="1"/>
  <c r="BF75" i="1"/>
  <c r="BE75" i="1" s="1"/>
  <c r="AL94" i="1" l="1"/>
  <c r="AB94" i="1"/>
  <c r="J78" i="1"/>
  <c r="AD78" i="1"/>
  <c r="J100" i="1"/>
  <c r="AD100" i="1"/>
  <c r="J80" i="1"/>
  <c r="AD80" i="1"/>
  <c r="J101" i="1"/>
  <c r="AD101" i="1"/>
  <c r="J84" i="1"/>
  <c r="AD84" i="1"/>
  <c r="J102" i="1"/>
  <c r="AD102" i="1"/>
  <c r="J86" i="1"/>
  <c r="AD86" i="1"/>
  <c r="J103" i="1"/>
  <c r="AD103" i="1"/>
  <c r="J87" i="1"/>
  <c r="AD87" i="1"/>
  <c r="J473" i="1"/>
  <c r="AD473" i="1"/>
  <c r="J90" i="1"/>
  <c r="AD90" i="1"/>
  <c r="J474" i="1"/>
  <c r="AD474" i="1"/>
  <c r="J93" i="1"/>
  <c r="AD93" i="1"/>
  <c r="J475" i="1"/>
  <c r="AD475" i="1"/>
  <c r="BF82" i="1"/>
  <c r="BE82" i="1" s="1"/>
  <c r="BF362" i="1"/>
  <c r="BE362" i="1" s="1"/>
  <c r="D77" i="1"/>
  <c r="T77" i="1" s="1"/>
  <c r="BF77" i="1"/>
  <c r="BE77" i="1" s="1"/>
  <c r="D83" i="1"/>
  <c r="T83" i="1" s="1"/>
  <c r="BF83" i="1"/>
  <c r="BE83" i="1" s="1"/>
  <c r="D98" i="1"/>
  <c r="T98" i="1" s="1"/>
  <c r="BF99" i="1"/>
  <c r="BE99" i="1" s="1"/>
  <c r="D85" i="1"/>
  <c r="T85" i="1" s="1"/>
  <c r="BF85" i="1"/>
  <c r="BE85" i="1" s="1"/>
  <c r="D96" i="1"/>
  <c r="T96" i="1" s="1"/>
  <c r="BF96" i="1"/>
  <c r="BE96" i="1" s="1"/>
  <c r="D75" i="1"/>
  <c r="T75" i="1" s="1"/>
  <c r="D82" i="1"/>
  <c r="T82" i="1" s="1"/>
  <c r="D99" i="1"/>
  <c r="T99" i="1" s="1"/>
  <c r="J96" i="1" l="1"/>
  <c r="AD96" i="1"/>
  <c r="J77" i="1"/>
  <c r="AD77" i="1"/>
  <c r="J85" i="1"/>
  <c r="AD85" i="1"/>
  <c r="J99" i="1"/>
  <c r="AD99" i="1"/>
  <c r="J98" i="1"/>
  <c r="AD98" i="1"/>
  <c r="J82" i="1"/>
  <c r="AD82" i="1"/>
  <c r="J75" i="1"/>
  <c r="AD75" i="1"/>
  <c r="J83" i="1"/>
  <c r="AD83" i="1"/>
  <c r="BF331" i="1"/>
  <c r="BE331" i="1" s="1"/>
  <c r="BF330" i="1"/>
  <c r="BE330" i="1" s="1"/>
  <c r="D74" i="1"/>
  <c r="T74" i="1" s="1"/>
  <c r="BF74" i="1"/>
  <c r="BE74" i="1" s="1"/>
  <c r="BF98" i="1"/>
  <c r="BE98" i="1" s="1"/>
  <c r="D89" i="1"/>
  <c r="T89" i="1" s="1"/>
  <c r="BF89" i="1"/>
  <c r="BE89" i="1" s="1"/>
  <c r="D88" i="1"/>
  <c r="T88" i="1" s="1"/>
  <c r="BF88" i="1"/>
  <c r="BE88" i="1" s="1"/>
  <c r="D81" i="1"/>
  <c r="T81" i="1" s="1"/>
  <c r="BF81" i="1"/>
  <c r="BE81" i="1" s="1"/>
  <c r="J88" i="1" l="1"/>
  <c r="AD88" i="1"/>
  <c r="J89" i="1"/>
  <c r="AD89" i="1"/>
  <c r="J74" i="1"/>
  <c r="AD74" i="1"/>
  <c r="J81" i="1"/>
  <c r="AD81" i="1"/>
  <c r="BE329" i="1"/>
  <c r="BF329" i="1"/>
  <c r="D79" i="1"/>
  <c r="T79" i="1" s="1"/>
  <c r="BF79" i="1"/>
  <c r="BE79" i="1" s="1"/>
  <c r="D73" i="1"/>
  <c r="T73" i="1" s="1"/>
  <c r="BF73" i="1"/>
  <c r="BE73" i="1" s="1"/>
  <c r="D95" i="1"/>
  <c r="T95" i="1" s="1"/>
  <c r="BF95" i="1"/>
  <c r="BE95" i="1" s="1"/>
  <c r="D94" i="1"/>
  <c r="T94" i="1" s="1"/>
  <c r="BF94" i="1"/>
  <c r="BE94" i="1" s="1"/>
  <c r="J95" i="1" l="1"/>
  <c r="AD95" i="1"/>
  <c r="J73" i="1"/>
  <c r="AD73" i="1"/>
  <c r="J79" i="1"/>
  <c r="AD79" i="1"/>
  <c r="J94" i="1"/>
  <c r="AD94" i="1"/>
  <c r="BF326" i="1"/>
  <c r="BE326" i="1" s="1"/>
  <c r="D213" i="1" l="1"/>
  <c r="T213" i="1" s="1"/>
  <c r="E209" i="1"/>
  <c r="L209" i="1" s="1"/>
  <c r="G52" i="1"/>
  <c r="H52" i="1"/>
  <c r="E314" i="1"/>
  <c r="D209" i="1" l="1"/>
  <c r="T209" i="1" s="1"/>
  <c r="V209" i="1"/>
  <c r="J209" i="1"/>
  <c r="J213" i="1"/>
  <c r="D314" i="1"/>
  <c r="D52" i="1" s="1"/>
  <c r="BF314" i="1"/>
  <c r="BE314" i="1" s="1"/>
  <c r="E52" i="1"/>
  <c r="V52" i="1" s="1"/>
  <c r="BF52" i="1" l="1"/>
  <c r="BE52" i="1" s="1"/>
  <c r="D938" i="1" l="1"/>
  <c r="D936" i="1"/>
  <c r="D935" i="1"/>
  <c r="E934" i="1"/>
  <c r="D934" i="1" l="1"/>
  <c r="BF934" i="1"/>
  <c r="BF695" i="1" l="1"/>
  <c r="BE695" i="1" s="1"/>
  <c r="G46" i="1" l="1"/>
  <c r="H46" i="1"/>
  <c r="G40" i="1"/>
  <c r="H40" i="1"/>
  <c r="E335" i="1" l="1"/>
  <c r="G788" i="1"/>
  <c r="E330" i="1" l="1"/>
  <c r="BF335" i="1"/>
  <c r="BE335" i="1" s="1"/>
  <c r="D335" i="1"/>
  <c r="AD335" i="1" s="1"/>
  <c r="E720" i="1"/>
  <c r="V720" i="1" s="1"/>
  <c r="BF720" i="1"/>
  <c r="BE720" i="1" s="1"/>
  <c r="E125" i="1"/>
  <c r="V125" i="1" s="1"/>
  <c r="E932" i="1"/>
  <c r="L720" i="1" l="1"/>
  <c r="AF720" i="1"/>
  <c r="D330" i="1"/>
  <c r="V330" i="1"/>
  <c r="AF330" i="1"/>
  <c r="BF932" i="1"/>
  <c r="E959" i="1"/>
  <c r="H788" i="1"/>
  <c r="D788" i="1" l="1"/>
  <c r="T788" i="1" s="1"/>
  <c r="D903" i="1"/>
  <c r="T903" i="1" s="1"/>
  <c r="D902" i="1"/>
  <c r="T902" i="1" s="1"/>
  <c r="J788" i="1" l="1"/>
  <c r="G921" i="1"/>
  <c r="D923" i="1"/>
  <c r="T923" i="1" s="1"/>
  <c r="G51" i="1"/>
  <c r="H51" i="1"/>
  <c r="D51" i="1"/>
  <c r="AD923" i="1" l="1"/>
  <c r="R923" i="1"/>
  <c r="J923" i="1"/>
  <c r="E51" i="1"/>
  <c r="V51" i="1" s="1"/>
  <c r="G938" i="1"/>
  <c r="G935" i="1"/>
  <c r="BG935" i="1" s="1"/>
  <c r="D215" i="1"/>
  <c r="D214" i="1"/>
  <c r="T214" i="1" s="1"/>
  <c r="D199" i="1"/>
  <c r="T199" i="1" s="1"/>
  <c r="D198" i="1"/>
  <c r="D142" i="1"/>
  <c r="AD142" i="1" s="1"/>
  <c r="E136" i="1"/>
  <c r="V136" i="1" s="1"/>
  <c r="T215" i="1" l="1"/>
  <c r="T198" i="1"/>
  <c r="AE67" i="1"/>
  <c r="AE310" i="1" s="1"/>
  <c r="J214" i="1"/>
  <c r="AD214" i="1"/>
  <c r="J215" i="1"/>
  <c r="J142" i="1"/>
  <c r="J198" i="1"/>
  <c r="J199" i="1"/>
  <c r="AD199" i="1"/>
  <c r="D136" i="1"/>
  <c r="AD136" i="1" s="1"/>
  <c r="BF136" i="1"/>
  <c r="BE136" i="1" s="1"/>
  <c r="BF134" i="1"/>
  <c r="BE134" i="1" s="1"/>
  <c r="D197" i="1"/>
  <c r="L197" i="1" s="1"/>
  <c r="G932" i="1"/>
  <c r="G959" i="1" s="1"/>
  <c r="G818" i="1"/>
  <c r="E723" i="1"/>
  <c r="H605" i="1"/>
  <c r="H604" i="1"/>
  <c r="H593" i="1"/>
  <c r="AL593" i="1" s="1"/>
  <c r="AE213" i="1" l="1"/>
  <c r="AE211" i="1"/>
  <c r="AE124" i="1" s="1"/>
  <c r="AE323" i="1" s="1"/>
  <c r="AE309" i="1" s="1"/>
  <c r="AC215" i="1"/>
  <c r="AD215" i="1" s="1"/>
  <c r="AF215" i="1"/>
  <c r="AF198" i="1"/>
  <c r="AC198" i="1"/>
  <c r="AD198" i="1" s="1"/>
  <c r="AE197" i="1"/>
  <c r="E818" i="1"/>
  <c r="BF818" i="1" s="1"/>
  <c r="T197" i="1"/>
  <c r="J197" i="1"/>
  <c r="J136" i="1"/>
  <c r="BG818" i="1"/>
  <c r="G62" i="1"/>
  <c r="BG932" i="1"/>
  <c r="G941" i="1"/>
  <c r="BH593" i="1"/>
  <c r="BE593" i="1" s="1"/>
  <c r="G47" i="1"/>
  <c r="D472" i="1"/>
  <c r="E62" i="1" l="1"/>
  <c r="AC211" i="1"/>
  <c r="AD211" i="1" s="1"/>
  <c r="AF211" i="1"/>
  <c r="AE209" i="1"/>
  <c r="AC213" i="1"/>
  <c r="AD213" i="1" s="1"/>
  <c r="AF213" i="1"/>
  <c r="AC197" i="1"/>
  <c r="AD197" i="1" s="1"/>
  <c r="AF197" i="1"/>
  <c r="AE65" i="1"/>
  <c r="AC67" i="1"/>
  <c r="AD67" i="1" s="1"/>
  <c r="AF67" i="1"/>
  <c r="J472" i="1"/>
  <c r="AD472" i="1"/>
  <c r="BW62" i="1"/>
  <c r="BW36" i="1" s="1"/>
  <c r="BZ593" i="1"/>
  <c r="BH587" i="1"/>
  <c r="BE587" i="1" s="1"/>
  <c r="H813" i="1"/>
  <c r="AB813" i="1" s="1"/>
  <c r="BH788" i="1"/>
  <c r="G813" i="1"/>
  <c r="G57" i="1" s="1"/>
  <c r="BG788" i="1"/>
  <c r="E470" i="1"/>
  <c r="D471" i="1"/>
  <c r="AC209" i="1" l="1"/>
  <c r="AD209" i="1" s="1"/>
  <c r="AF209" i="1"/>
  <c r="AC124" i="1"/>
  <c r="AD124" i="1" s="1"/>
  <c r="AF124" i="1"/>
  <c r="AC65" i="1"/>
  <c r="AF65" i="1"/>
  <c r="AF309" i="1"/>
  <c r="AE788" i="1"/>
  <c r="AE813" i="1" s="1"/>
  <c r="AC310" i="1"/>
  <c r="AD310" i="1" s="1"/>
  <c r="AF310" i="1"/>
  <c r="V470" i="1"/>
  <c r="J471" i="1"/>
  <c r="AD471" i="1"/>
  <c r="BH813" i="1"/>
  <c r="BH57" i="1" s="1"/>
  <c r="BH31" i="1" s="1"/>
  <c r="H57" i="1"/>
  <c r="BV593" i="1"/>
  <c r="CI593" i="1"/>
  <c r="CE593" i="1" s="1"/>
  <c r="BZ587" i="1"/>
  <c r="BH564" i="1"/>
  <c r="BE564" i="1" s="1"/>
  <c r="BH553" i="1"/>
  <c r="BG813" i="1"/>
  <c r="BG57" i="1" s="1"/>
  <c r="BG31" i="1" s="1"/>
  <c r="D470" i="1"/>
  <c r="BF470" i="1"/>
  <c r="BE470" i="1" s="1"/>
  <c r="D801" i="1"/>
  <c r="D798" i="1"/>
  <c r="T798" i="1" s="1"/>
  <c r="D797" i="1"/>
  <c r="T797" i="1" s="1"/>
  <c r="AF323" i="1" l="1"/>
  <c r="AC788" i="1"/>
  <c r="AF788" i="1"/>
  <c r="J801" i="1"/>
  <c r="AD801" i="1"/>
  <c r="T801" i="1"/>
  <c r="J470" i="1"/>
  <c r="AD470" i="1"/>
  <c r="BH723" i="1"/>
  <c r="BH62" i="1" s="1"/>
  <c r="BE553" i="1"/>
  <c r="BE723" i="1" s="1"/>
  <c r="BZ563" i="1"/>
  <c r="BZ553" i="1"/>
  <c r="BV587" i="1"/>
  <c r="BZ564" i="1"/>
  <c r="BH719" i="1"/>
  <c r="BH718" i="1" s="1"/>
  <c r="BH47" i="1" s="1"/>
  <c r="AE57" i="1" l="1"/>
  <c r="AC813" i="1"/>
  <c r="BH36" i="1"/>
  <c r="BE62" i="1"/>
  <c r="BE36" i="1" s="1"/>
  <c r="BZ326" i="1"/>
  <c r="BZ324" i="1" s="1"/>
  <c r="BZ567" i="1"/>
  <c r="BV567" i="1" s="1"/>
  <c r="BV990" i="1" s="1"/>
  <c r="BV992" i="1" s="1"/>
  <c r="BZ568" i="1"/>
  <c r="BV568" i="1" s="1"/>
  <c r="BV563" i="1"/>
  <c r="BZ719" i="1"/>
  <c r="BZ723" i="1"/>
  <c r="BV553" i="1"/>
  <c r="BV723" i="1" s="1"/>
  <c r="BZ647" i="1"/>
  <c r="BV647" i="1" s="1"/>
  <c r="CI553" i="1"/>
  <c r="BZ649" i="1"/>
  <c r="BZ646" i="1"/>
  <c r="CI564" i="1"/>
  <c r="CE564" i="1" s="1"/>
  <c r="BV564" i="1"/>
  <c r="AE31" i="1" l="1"/>
  <c r="AC57" i="1"/>
  <c r="BZ818" i="1"/>
  <c r="CJ818" i="1"/>
  <c r="CJ62" i="1" s="1"/>
  <c r="CJ36" i="1" s="1"/>
  <c r="BV326" i="1"/>
  <c r="BZ718" i="1"/>
  <c r="BZ787" i="1"/>
  <c r="BV719" i="1"/>
  <c r="BZ226" i="1"/>
  <c r="BZ223" i="1" s="1"/>
  <c r="BV324" i="1"/>
  <c r="CE553" i="1"/>
  <c r="CI47" i="1"/>
  <c r="BV649" i="1"/>
  <c r="BV646" i="1"/>
  <c r="D195" i="1"/>
  <c r="AD195" i="1" s="1"/>
  <c r="D194" i="1"/>
  <c r="AD194" i="1" s="1"/>
  <c r="E193" i="1"/>
  <c r="V193" i="1" s="1"/>
  <c r="D191" i="1"/>
  <c r="AD191" i="1" s="1"/>
  <c r="D190" i="1"/>
  <c r="AD190" i="1" s="1"/>
  <c r="E189" i="1"/>
  <c r="V189" i="1" s="1"/>
  <c r="D72" i="1"/>
  <c r="T72" i="1" s="1"/>
  <c r="D71" i="1"/>
  <c r="T71" i="1" s="1"/>
  <c r="D339" i="1"/>
  <c r="AD339" i="1" s="1"/>
  <c r="D693" i="1"/>
  <c r="T693" i="1" s="1"/>
  <c r="D692" i="1"/>
  <c r="T692" i="1" s="1"/>
  <c r="D691" i="1"/>
  <c r="T691" i="1" s="1"/>
  <c r="D684" i="1"/>
  <c r="J684" i="1" s="1"/>
  <c r="BV818" i="1" l="1"/>
  <c r="BV972" i="1" s="1"/>
  <c r="BZ972" i="1"/>
  <c r="AC31" i="1"/>
  <c r="AB684" i="1"/>
  <c r="T684" i="1"/>
  <c r="J191" i="1"/>
  <c r="J194" i="1"/>
  <c r="J195" i="1"/>
  <c r="J71" i="1"/>
  <c r="AD71" i="1"/>
  <c r="J72" i="1"/>
  <c r="AD72" i="1"/>
  <c r="AL684" i="1"/>
  <c r="AD684" i="1"/>
  <c r="J190" i="1"/>
  <c r="J691" i="1"/>
  <c r="AD691" i="1"/>
  <c r="J693" i="1"/>
  <c r="AD693" i="1"/>
  <c r="J692" i="1"/>
  <c r="AD692" i="1"/>
  <c r="BZ221" i="1"/>
  <c r="BV221" i="1" s="1"/>
  <c r="BV223" i="1"/>
  <c r="BZ786" i="1"/>
  <c r="BZ812" i="1"/>
  <c r="BV787" i="1"/>
  <c r="BV718" i="1"/>
  <c r="BV47" i="1" s="1"/>
  <c r="BZ47" i="1"/>
  <c r="BZ62" i="1"/>
  <c r="D70" i="1"/>
  <c r="T70" i="1" s="1"/>
  <c r="BF70" i="1"/>
  <c r="BE70" i="1" s="1"/>
  <c r="E45" i="1"/>
  <c r="V45" i="1" s="1"/>
  <c r="D189" i="1"/>
  <c r="AD189" i="1" s="1"/>
  <c r="BF189" i="1"/>
  <c r="BE189" i="1" s="1"/>
  <c r="BF193" i="1"/>
  <c r="BE193" i="1" s="1"/>
  <c r="BF697" i="1"/>
  <c r="BE697" i="1" s="1"/>
  <c r="H45" i="1"/>
  <c r="D193" i="1"/>
  <c r="AD193" i="1" s="1"/>
  <c r="E188" i="1"/>
  <c r="V188" i="1" s="1"/>
  <c r="E192" i="1"/>
  <c r="E187" i="1" l="1"/>
  <c r="V187" i="1" s="1"/>
  <c r="V192" i="1"/>
  <c r="J70" i="1"/>
  <c r="AD70" i="1"/>
  <c r="J193" i="1"/>
  <c r="J189" i="1"/>
  <c r="BB187" i="1"/>
  <c r="BB173" i="1" s="1"/>
  <c r="BB171" i="1" s="1"/>
  <c r="BZ811" i="1"/>
  <c r="BV812" i="1"/>
  <c r="BZ23" i="1"/>
  <c r="BV23" i="1" s="1"/>
  <c r="BV786" i="1"/>
  <c r="BF117" i="1"/>
  <c r="BE117" i="1" s="1"/>
  <c r="BF173" i="1"/>
  <c r="BE173" i="1" s="1"/>
  <c r="BZ36" i="1"/>
  <c r="BV36" i="1" s="1"/>
  <c r="D187" i="1"/>
  <c r="AD187" i="1" s="1"/>
  <c r="BZ56" i="1"/>
  <c r="BZ30" i="1" s="1"/>
  <c r="BV62" i="1"/>
  <c r="E185" i="1"/>
  <c r="CE62" i="1"/>
  <c r="BA698" i="1"/>
  <c r="BF67" i="1"/>
  <c r="BE67" i="1" s="1"/>
  <c r="BE310" i="1" s="1"/>
  <c r="D188" i="1"/>
  <c r="AD188" i="1" s="1"/>
  <c r="BF188" i="1"/>
  <c r="BE188" i="1" s="1"/>
  <c r="BF68" i="1"/>
  <c r="BE68" i="1" s="1"/>
  <c r="BF69" i="1"/>
  <c r="BE69" i="1" s="1"/>
  <c r="D192" i="1"/>
  <c r="AD192" i="1" s="1"/>
  <c r="BA697" i="1"/>
  <c r="G45" i="1"/>
  <c r="D45" i="1"/>
  <c r="D69" i="1"/>
  <c r="T69" i="1" s="1"/>
  <c r="BV811" i="1" l="1"/>
  <c r="BZ967" i="1"/>
  <c r="BZ969" i="1"/>
  <c r="BZ971" i="1"/>
  <c r="BV971" i="1" s="1"/>
  <c r="BV969" i="1"/>
  <c r="BV967" i="1"/>
  <c r="D185" i="1"/>
  <c r="AD185" i="1" s="1"/>
  <c r="V185" i="1"/>
  <c r="J192" i="1"/>
  <c r="J187" i="1"/>
  <c r="J69" i="1"/>
  <c r="AD69" i="1"/>
  <c r="J188" i="1"/>
  <c r="BF171" i="1"/>
  <c r="BE171" i="1" s="1"/>
  <c r="BA187" i="1"/>
  <c r="D66" i="1"/>
  <c r="T66" i="1" s="1"/>
  <c r="D65" i="1"/>
  <c r="BZ29" i="1"/>
  <c r="BV29" i="1" s="1"/>
  <c r="BV30" i="1"/>
  <c r="BV56" i="1"/>
  <c r="BZ55" i="1"/>
  <c r="BZ21" i="1" s="1"/>
  <c r="BV21" i="1" s="1"/>
  <c r="BF310" i="1"/>
  <c r="BF788" i="1" s="1"/>
  <c r="D68" i="1"/>
  <c r="T68" i="1" s="1"/>
  <c r="BA719" i="1"/>
  <c r="BA718" i="1" s="1"/>
  <c r="E813" i="1"/>
  <c r="V813" i="1" s="1"/>
  <c r="BG309" i="1"/>
  <c r="BA47" i="1"/>
  <c r="J185" i="1" l="1"/>
  <c r="L813" i="1"/>
  <c r="AF813" i="1"/>
  <c r="AD65" i="1"/>
  <c r="T65" i="1"/>
  <c r="J66" i="1"/>
  <c r="AD66" i="1"/>
  <c r="J68" i="1"/>
  <c r="AD68" i="1"/>
  <c r="D40" i="1"/>
  <c r="J65" i="1"/>
  <c r="BF813" i="1"/>
  <c r="BE788" i="1"/>
  <c r="BA173" i="1"/>
  <c r="BA171" i="1"/>
  <c r="E40" i="1"/>
  <c r="V40" i="1" s="1"/>
  <c r="D312" i="1"/>
  <c r="D309" i="1"/>
  <c r="T309" i="1" s="1"/>
  <c r="BZ22" i="1"/>
  <c r="BW22" i="1"/>
  <c r="D813" i="1"/>
  <c r="T813" i="1" s="1"/>
  <c r="E57" i="1"/>
  <c r="BV55" i="1"/>
  <c r="BV6" i="1"/>
  <c r="J813" i="1" l="1"/>
  <c r="AD813" i="1"/>
  <c r="J309" i="1"/>
  <c r="J312" i="1"/>
  <c r="AD312" i="1"/>
  <c r="L57" i="1"/>
  <c r="V57" i="1"/>
  <c r="AF57" i="1"/>
  <c r="BF57" i="1"/>
  <c r="BE813" i="1"/>
  <c r="D57" i="1"/>
  <c r="BV2" i="1"/>
  <c r="J57" i="1" l="1"/>
  <c r="T57" i="1"/>
  <c r="AD57" i="1"/>
  <c r="BF31" i="1"/>
  <c r="BE31" i="1" s="1"/>
  <c r="BE57" i="1"/>
  <c r="BF399" i="1" l="1"/>
  <c r="BE399" i="1" s="1"/>
  <c r="D399" i="1"/>
  <c r="J399" i="1" l="1"/>
  <c r="AD399" i="1"/>
  <c r="BF397" i="1"/>
  <c r="BE397" i="1" s="1"/>
  <c r="D678" i="1" l="1"/>
  <c r="T678" i="1" s="1"/>
  <c r="D681" i="1" l="1"/>
  <c r="T681" i="1" s="1"/>
  <c r="BF679" i="1" l="1"/>
  <c r="BE679" i="1" s="1"/>
  <c r="D679" i="1"/>
  <c r="T679" i="1" s="1"/>
  <c r="D745" i="1" l="1"/>
  <c r="AD745" i="1" l="1"/>
  <c r="X745" i="1"/>
  <c r="J745" i="1"/>
  <c r="T745" i="1"/>
  <c r="BF745" i="1"/>
  <c r="BE745" i="1" s="1"/>
  <c r="BF730" i="1"/>
  <c r="BE730" i="1" s="1"/>
  <c r="BF729" i="1"/>
  <c r="BE729" i="1" s="1"/>
  <c r="BN47" i="1" l="1"/>
  <c r="D604" i="1" l="1"/>
  <c r="AZ604" i="1" s="1"/>
  <c r="AV604" i="1" s="1"/>
  <c r="AU604" i="1" s="1"/>
  <c r="H609" i="1"/>
  <c r="D609" i="1" s="1"/>
  <c r="AZ609" i="1" s="1"/>
  <c r="AV609" i="1" s="1"/>
  <c r="AU609" i="1" s="1"/>
  <c r="D608" i="1"/>
  <c r="D593" i="1"/>
  <c r="T593" i="1" s="1"/>
  <c r="AZ593" i="1" l="1"/>
  <c r="AV593" i="1" s="1"/>
  <c r="AD593" i="1"/>
  <c r="AZ602" i="1"/>
  <c r="AV602" i="1" s="1"/>
  <c r="AU602" i="1" s="1"/>
  <c r="H598" i="1"/>
  <c r="H567" i="1" l="1"/>
  <c r="AL598" i="1"/>
  <c r="H326" i="1"/>
  <c r="D970" i="1"/>
  <c r="T970" i="1" s="1"/>
  <c r="E915" i="1"/>
  <c r="E914" i="1"/>
  <c r="E913" i="1"/>
  <c r="E912" i="1"/>
  <c r="D911" i="1"/>
  <c r="T911" i="1" s="1"/>
  <c r="D906" i="1"/>
  <c r="T906" i="1" s="1"/>
  <c r="D905" i="1"/>
  <c r="T905" i="1" s="1"/>
  <c r="D863" i="1"/>
  <c r="D862" i="1"/>
  <c r="H861" i="1"/>
  <c r="G861" i="1"/>
  <c r="BG921" i="1" s="1"/>
  <c r="E861" i="1"/>
  <c r="D846" i="1"/>
  <c r="D845" i="1"/>
  <c r="D844" i="1"/>
  <c r="D843" i="1"/>
  <c r="D841" i="1"/>
  <c r="D840" i="1"/>
  <c r="H839" i="1"/>
  <c r="BH839" i="1" s="1"/>
  <c r="E839" i="1"/>
  <c r="BF839" i="1" s="1"/>
  <c r="D838" i="1"/>
  <c r="D837" i="1"/>
  <c r="H836" i="1"/>
  <c r="D835" i="1"/>
  <c r="D834" i="1"/>
  <c r="H833" i="1"/>
  <c r="H832" i="1"/>
  <c r="BH832" i="1" s="1"/>
  <c r="BE832" i="1" s="1"/>
  <c r="H831" i="1"/>
  <c r="BH831" i="1" s="1"/>
  <c r="BE831" i="1" s="1"/>
  <c r="D829" i="1"/>
  <c r="D828" i="1"/>
  <c r="H827" i="1"/>
  <c r="BH827" i="1" s="1"/>
  <c r="E827" i="1"/>
  <c r="BF827" i="1" s="1"/>
  <c r="E826" i="1"/>
  <c r="BF826" i="1" s="1"/>
  <c r="E825" i="1"/>
  <c r="BF825" i="1" s="1"/>
  <c r="D824" i="1"/>
  <c r="D823" i="1"/>
  <c r="H822" i="1"/>
  <c r="D765" i="1"/>
  <c r="D764" i="1"/>
  <c r="AD764" i="1" s="1"/>
  <c r="D763" i="1"/>
  <c r="AD763" i="1" s="1"/>
  <c r="D762" i="1"/>
  <c r="D761" i="1"/>
  <c r="AD761" i="1" s="1"/>
  <c r="D756" i="1"/>
  <c r="AD756" i="1" s="1"/>
  <c r="D755" i="1"/>
  <c r="D754" i="1"/>
  <c r="AD754" i="1" s="1"/>
  <c r="D751" i="1"/>
  <c r="E740" i="1"/>
  <c r="D740" i="1" s="1"/>
  <c r="AD740" i="1" s="1"/>
  <c r="E737" i="1"/>
  <c r="E734" i="1"/>
  <c r="E731" i="1"/>
  <c r="D731" i="1" s="1"/>
  <c r="AD731" i="1" s="1"/>
  <c r="G727" i="1"/>
  <c r="BF674" i="1"/>
  <c r="BE674" i="1" s="1"/>
  <c r="BF672" i="1"/>
  <c r="BF670" i="1"/>
  <c r="BE670" i="1" s="1"/>
  <c r="H651" i="1"/>
  <c r="G649" i="1"/>
  <c r="E649" i="1"/>
  <c r="H648" i="1"/>
  <c r="G648" i="1"/>
  <c r="G647" i="1"/>
  <c r="G646" i="1"/>
  <c r="E645" i="1"/>
  <c r="D645" i="1" s="1"/>
  <c r="E643" i="1"/>
  <c r="D643" i="1" s="1"/>
  <c r="D640" i="1"/>
  <c r="D639" i="1"/>
  <c r="D638" i="1"/>
  <c r="E637" i="1"/>
  <c r="D626" i="1"/>
  <c r="D610" i="1" s="1"/>
  <c r="D622" i="1"/>
  <c r="E621" i="1"/>
  <c r="D620" i="1"/>
  <c r="D619" i="1"/>
  <c r="E618" i="1"/>
  <c r="BF618" i="1" s="1"/>
  <c r="BE618" i="1" s="1"/>
  <c r="D617" i="1"/>
  <c r="D616" i="1"/>
  <c r="D615" i="1"/>
  <c r="E614" i="1"/>
  <c r="BF614" i="1" s="1"/>
  <c r="BE614" i="1" s="1"/>
  <c r="H613" i="1"/>
  <c r="D612" i="1"/>
  <c r="D611" i="1"/>
  <c r="H610" i="1"/>
  <c r="D606" i="1"/>
  <c r="D601" i="1"/>
  <c r="D600" i="1"/>
  <c r="D599" i="1"/>
  <c r="D598" i="1"/>
  <c r="D595" i="1"/>
  <c r="H594" i="1"/>
  <c r="D592" i="1"/>
  <c r="D591" i="1"/>
  <c r="D580" i="1"/>
  <c r="D579" i="1"/>
  <c r="D578" i="1"/>
  <c r="D577" i="1"/>
  <c r="D572" i="1"/>
  <c r="D571" i="1"/>
  <c r="D479" i="1"/>
  <c r="E478" i="1"/>
  <c r="D468" i="1"/>
  <c r="E467" i="1"/>
  <c r="E465" i="1"/>
  <c r="D463" i="1"/>
  <c r="D453" i="1"/>
  <c r="E451" i="1"/>
  <c r="D449" i="1"/>
  <c r="E447" i="1"/>
  <c r="E443" i="1"/>
  <c r="D391" i="1"/>
  <c r="D388" i="1"/>
  <c r="E387" i="1"/>
  <c r="E386" i="1"/>
  <c r="D384" i="1"/>
  <c r="E383" i="1"/>
  <c r="D364" i="1"/>
  <c r="D363" i="1"/>
  <c r="E361" i="1"/>
  <c r="BF358" i="1"/>
  <c r="BE358" i="1" s="1"/>
  <c r="D354" i="1"/>
  <c r="AD354" i="1" s="1"/>
  <c r="D351" i="1"/>
  <c r="AD351" i="1" s="1"/>
  <c r="D350" i="1"/>
  <c r="AD350" i="1" s="1"/>
  <c r="E348" i="1"/>
  <c r="D347" i="1"/>
  <c r="AD347" i="1" s="1"/>
  <c r="E344" i="1"/>
  <c r="H603" i="1"/>
  <c r="H576" i="1"/>
  <c r="AL576" i="1" s="1"/>
  <c r="AL567" i="1" l="1"/>
  <c r="R567" i="1"/>
  <c r="J567" i="1"/>
  <c r="H723" i="1"/>
  <c r="H719" i="1"/>
  <c r="AB719" i="1" s="1"/>
  <c r="AE762" i="1"/>
  <c r="AE749" i="1" s="1"/>
  <c r="AD751" i="1"/>
  <c r="J751" i="1"/>
  <c r="AD755" i="1"/>
  <c r="K765" i="1"/>
  <c r="K750" i="1" s="1"/>
  <c r="K748" i="1" s="1"/>
  <c r="AD765" i="1"/>
  <c r="AL326" i="1"/>
  <c r="AB326" i="1"/>
  <c r="BF913" i="1"/>
  <c r="BE913" i="1" s="1"/>
  <c r="BF447" i="1"/>
  <c r="BE447" i="1" s="1"/>
  <c r="AD591" i="1"/>
  <c r="T591" i="1"/>
  <c r="BF914" i="1"/>
  <c r="BE914" i="1" s="1"/>
  <c r="AD592" i="1"/>
  <c r="T592" i="1"/>
  <c r="BF915" i="1"/>
  <c r="BE915" i="1" s="1"/>
  <c r="D451" i="1"/>
  <c r="AD595" i="1"/>
  <c r="T595" i="1"/>
  <c r="T751" i="1"/>
  <c r="V765" i="1"/>
  <c r="BF465" i="1"/>
  <c r="BE465" i="1" s="1"/>
  <c r="V465" i="1"/>
  <c r="AD580" i="1"/>
  <c r="T580" i="1"/>
  <c r="AD571" i="1"/>
  <c r="T571" i="1"/>
  <c r="AD572" i="1"/>
  <c r="T572" i="1"/>
  <c r="AD577" i="1"/>
  <c r="T577" i="1"/>
  <c r="AD598" i="1"/>
  <c r="T598" i="1"/>
  <c r="AD578" i="1"/>
  <c r="T578" i="1"/>
  <c r="AD599" i="1"/>
  <c r="T599" i="1"/>
  <c r="AD579" i="1"/>
  <c r="T579" i="1"/>
  <c r="V478" i="1"/>
  <c r="V467" i="1"/>
  <c r="BF387" i="1"/>
  <c r="BE387" i="1" s="1"/>
  <c r="J756" i="1"/>
  <c r="T756" i="1"/>
  <c r="J731" i="1"/>
  <c r="T731" i="1"/>
  <c r="J761" i="1"/>
  <c r="T761" i="1"/>
  <c r="J762" i="1"/>
  <c r="T762" i="1"/>
  <c r="J763" i="1"/>
  <c r="T763" i="1"/>
  <c r="J740" i="1"/>
  <c r="T740" i="1"/>
  <c r="J764" i="1"/>
  <c r="T764" i="1"/>
  <c r="T765" i="1"/>
  <c r="J754" i="1"/>
  <c r="T754" i="1"/>
  <c r="J755" i="1"/>
  <c r="J363" i="1"/>
  <c r="AD363" i="1"/>
  <c r="J468" i="1"/>
  <c r="AD468" i="1"/>
  <c r="J364" i="1"/>
  <c r="AD364" i="1"/>
  <c r="J449" i="1"/>
  <c r="AD449" i="1"/>
  <c r="J479" i="1"/>
  <c r="AD479" i="1"/>
  <c r="J384" i="1"/>
  <c r="AD384" i="1"/>
  <c r="J451" i="1"/>
  <c r="AD451" i="1"/>
  <c r="D594" i="1"/>
  <c r="AL594" i="1"/>
  <c r="J970" i="1"/>
  <c r="AD970" i="1"/>
  <c r="J453" i="1"/>
  <c r="AD453" i="1"/>
  <c r="J463" i="1"/>
  <c r="AD463" i="1"/>
  <c r="J388" i="1"/>
  <c r="AD388" i="1"/>
  <c r="J391" i="1"/>
  <c r="AD391" i="1"/>
  <c r="BB672" i="1"/>
  <c r="BA672" i="1" s="1"/>
  <c r="BE672" i="1"/>
  <c r="BE839" i="1"/>
  <c r="BE827" i="1"/>
  <c r="BF912" i="1"/>
  <c r="BE912" i="1" s="1"/>
  <c r="BF734" i="1"/>
  <c r="BE734" i="1" s="1"/>
  <c r="D734" i="1"/>
  <c r="AD734" i="1" s="1"/>
  <c r="BF737" i="1"/>
  <c r="BE737" i="1" s="1"/>
  <c r="D737" i="1"/>
  <c r="AD737" i="1" s="1"/>
  <c r="BH749" i="1"/>
  <c r="H748" i="1"/>
  <c r="D748" i="1" s="1"/>
  <c r="BF344" i="1"/>
  <c r="BE344" i="1" s="1"/>
  <c r="E343" i="1"/>
  <c r="BF443" i="1"/>
  <c r="BE443" i="1" s="1"/>
  <c r="D443" i="1"/>
  <c r="BF361" i="1"/>
  <c r="BE361" i="1" s="1"/>
  <c r="D361" i="1"/>
  <c r="BF707" i="1"/>
  <c r="BE707" i="1" s="1"/>
  <c r="BF658" i="1"/>
  <c r="BE658" i="1" s="1"/>
  <c r="D348" i="1"/>
  <c r="AD348" i="1" s="1"/>
  <c r="BF348" i="1"/>
  <c r="BE348" i="1" s="1"/>
  <c r="BF451" i="1"/>
  <c r="BE451" i="1" s="1"/>
  <c r="BF740" i="1"/>
  <c r="BE740" i="1" s="1"/>
  <c r="D836" i="1"/>
  <c r="BH836" i="1"/>
  <c r="BE836" i="1" s="1"/>
  <c r="D383" i="1"/>
  <c r="BF383" i="1"/>
  <c r="BE383" i="1" s="1"/>
  <c r="D621" i="1"/>
  <c r="BF621" i="1"/>
  <c r="BE621" i="1" s="1"/>
  <c r="BH822" i="1"/>
  <c r="BE822" i="1" s="1"/>
  <c r="D749" i="1"/>
  <c r="BF749" i="1"/>
  <c r="D386" i="1"/>
  <c r="BF386" i="1"/>
  <c r="BE386" i="1" s="1"/>
  <c r="D467" i="1"/>
  <c r="BF467" i="1"/>
  <c r="BE467" i="1" s="1"/>
  <c r="BG727" i="1"/>
  <c r="D346" i="1"/>
  <c r="AD346" i="1" s="1"/>
  <c r="BF346" i="1"/>
  <c r="BE346" i="1" s="1"/>
  <c r="BF359" i="1"/>
  <c r="BE359" i="1" s="1"/>
  <c r="D833" i="1"/>
  <c r="BH833" i="1"/>
  <c r="BE833" i="1" s="1"/>
  <c r="D478" i="1"/>
  <c r="BF478" i="1"/>
  <c r="BE478" i="1" s="1"/>
  <c r="BF731" i="1"/>
  <c r="BE731" i="1" s="1"/>
  <c r="D913" i="1"/>
  <c r="T913" i="1" s="1"/>
  <c r="H581" i="1"/>
  <c r="D387" i="1"/>
  <c r="D831" i="1"/>
  <c r="D912" i="1"/>
  <c r="T912" i="1" s="1"/>
  <c r="G936" i="1"/>
  <c r="BG936" i="1" s="1"/>
  <c r="D914" i="1"/>
  <c r="T914" i="1" s="1"/>
  <c r="D915" i="1"/>
  <c r="T915" i="1" s="1"/>
  <c r="D603" i="1"/>
  <c r="H602" i="1"/>
  <c r="D602" i="1" s="1"/>
  <c r="AK602" i="1" s="1"/>
  <c r="D576" i="1"/>
  <c r="D344" i="1"/>
  <c r="AD344" i="1" s="1"/>
  <c r="G972" i="1"/>
  <c r="D618" i="1"/>
  <c r="D720" i="1"/>
  <c r="T720" i="1" s="1"/>
  <c r="E642" i="1"/>
  <c r="D642" i="1" s="1"/>
  <c r="E613" i="1"/>
  <c r="BF613" i="1" s="1"/>
  <c r="BE613" i="1" s="1"/>
  <c r="BH728" i="1"/>
  <c r="D822" i="1"/>
  <c r="D447" i="1"/>
  <c r="E909" i="1"/>
  <c r="D861" i="1"/>
  <c r="H825" i="1"/>
  <c r="D839" i="1"/>
  <c r="D827" i="1"/>
  <c r="H830" i="1"/>
  <c r="E457" i="1"/>
  <c r="D358" i="1"/>
  <c r="D605" i="1"/>
  <c r="D465" i="1"/>
  <c r="E464" i="1"/>
  <c r="E728" i="1"/>
  <c r="D832" i="1"/>
  <c r="H826" i="1"/>
  <c r="D637" i="1"/>
  <c r="E636" i="1"/>
  <c r="D636" i="1" s="1"/>
  <c r="D614" i="1"/>
  <c r="AL719" i="1" l="1"/>
  <c r="R719" i="1"/>
  <c r="U749" i="1"/>
  <c r="V755" i="1"/>
  <c r="S755" i="1"/>
  <c r="T755" i="1" s="1"/>
  <c r="I765" i="1"/>
  <c r="J765" i="1" s="1"/>
  <c r="AC762" i="1"/>
  <c r="AD762" i="1" s="1"/>
  <c r="AF762" i="1"/>
  <c r="L765" i="1"/>
  <c r="I750" i="1"/>
  <c r="J750" i="1" s="1"/>
  <c r="L750" i="1"/>
  <c r="D343" i="1"/>
  <c r="AD343" i="1" s="1"/>
  <c r="AD594" i="1"/>
  <c r="T594" i="1"/>
  <c r="BE749" i="1"/>
  <c r="AD576" i="1"/>
  <c r="T576" i="1"/>
  <c r="V457" i="1"/>
  <c r="V464" i="1"/>
  <c r="J749" i="1"/>
  <c r="J734" i="1"/>
  <c r="T734" i="1"/>
  <c r="J737" i="1"/>
  <c r="T737" i="1"/>
  <c r="J465" i="1"/>
  <c r="AD465" i="1"/>
  <c r="J478" i="1"/>
  <c r="AD478" i="1"/>
  <c r="J467" i="1"/>
  <c r="AD467" i="1"/>
  <c r="J383" i="1"/>
  <c r="AD383" i="1"/>
  <c r="AD358" i="1"/>
  <c r="J447" i="1"/>
  <c r="AD447" i="1"/>
  <c r="J386" i="1"/>
  <c r="AD386" i="1"/>
  <c r="J387" i="1"/>
  <c r="AD387" i="1"/>
  <c r="J361" i="1"/>
  <c r="AD361" i="1"/>
  <c r="AC602" i="1"/>
  <c r="AK564" i="1"/>
  <c r="AK553" i="1"/>
  <c r="D581" i="1"/>
  <c r="T581" i="1" s="1"/>
  <c r="AL581" i="1"/>
  <c r="J443" i="1"/>
  <c r="AD443" i="1"/>
  <c r="J720" i="1"/>
  <c r="AD720" i="1"/>
  <c r="E850" i="1"/>
  <c r="D880" i="1"/>
  <c r="BF880" i="1"/>
  <c r="BE880" i="1" s="1"/>
  <c r="BE850" i="1" s="1"/>
  <c r="BE922" i="1" s="1"/>
  <c r="BH748" i="1"/>
  <c r="BF728" i="1"/>
  <c r="BE728" i="1" s="1"/>
  <c r="E727" i="1"/>
  <c r="BF457" i="1"/>
  <c r="BE457" i="1" s="1"/>
  <c r="D457" i="1"/>
  <c r="E331" i="1"/>
  <c r="BH924" i="1"/>
  <c r="BE924" i="1" s="1"/>
  <c r="BF343" i="1"/>
  <c r="BE343" i="1" s="1"/>
  <c r="D825" i="1"/>
  <c r="BH825" i="1"/>
  <c r="BE825" i="1" s="1"/>
  <c r="D464" i="1"/>
  <c r="BF464" i="1"/>
  <c r="BE464" i="1" s="1"/>
  <c r="BF909" i="1"/>
  <c r="BE909" i="1" s="1"/>
  <c r="BF357" i="1"/>
  <c r="BE357" i="1" s="1"/>
  <c r="D826" i="1"/>
  <c r="BH826" i="1"/>
  <c r="BE826" i="1" s="1"/>
  <c r="D830" i="1"/>
  <c r="BH830" i="1"/>
  <c r="BE830" i="1" s="1"/>
  <c r="E342" i="1"/>
  <c r="G933" i="1"/>
  <c r="G960" i="1" s="1"/>
  <c r="D909" i="1"/>
  <c r="T909" i="1" s="1"/>
  <c r="BH936" i="1"/>
  <c r="BE936" i="1" s="1"/>
  <c r="BH935" i="1"/>
  <c r="BE935" i="1" s="1"/>
  <c r="E972" i="1"/>
  <c r="V972" i="1" s="1"/>
  <c r="E648" i="1"/>
  <c r="D648" i="1" s="1"/>
  <c r="D613" i="1"/>
  <c r="H727" i="1"/>
  <c r="H726" i="1" s="1"/>
  <c r="E456" i="1"/>
  <c r="T880" i="1" l="1"/>
  <c r="AB880" i="1"/>
  <c r="AE748" i="1"/>
  <c r="AC749" i="1"/>
  <c r="AD749" i="1" s="1"/>
  <c r="AF749" i="1"/>
  <c r="V749" i="1"/>
  <c r="S749" i="1"/>
  <c r="T749" i="1" s="1"/>
  <c r="U748" i="1"/>
  <c r="K727" i="1"/>
  <c r="L727" i="1" s="1"/>
  <c r="I748" i="1"/>
  <c r="J748" i="1" s="1"/>
  <c r="L748" i="1"/>
  <c r="D342" i="1"/>
  <c r="AD342" i="1" s="1"/>
  <c r="AF331" i="1"/>
  <c r="V331" i="1"/>
  <c r="D456" i="1"/>
  <c r="AZ581" i="1"/>
  <c r="AV581" i="1" s="1"/>
  <c r="AU581" i="1" s="1"/>
  <c r="AD581" i="1"/>
  <c r="AD880" i="1"/>
  <c r="J880" i="1"/>
  <c r="J457" i="1"/>
  <c r="AD457" i="1"/>
  <c r="L972" i="1"/>
  <c r="AF972" i="1"/>
  <c r="J464" i="1"/>
  <c r="AD464" i="1"/>
  <c r="AZ563" i="1"/>
  <c r="AV563" i="1" s="1"/>
  <c r="AU563" i="1" s="1"/>
  <c r="AZ564" i="1"/>
  <c r="AV564" i="1" s="1"/>
  <c r="BF850" i="1"/>
  <c r="BF922" i="1" s="1"/>
  <c r="BF921" i="1" s="1"/>
  <c r="BE921" i="1" s="1"/>
  <c r="E921" i="1"/>
  <c r="E848" i="1"/>
  <c r="D334" i="1"/>
  <c r="E329" i="1"/>
  <c r="H725" i="1"/>
  <c r="H785" i="1"/>
  <c r="BH727" i="1"/>
  <c r="G958" i="1"/>
  <c r="G36" i="1" s="1"/>
  <c r="G31" i="1"/>
  <c r="D658" i="1"/>
  <c r="E333" i="1"/>
  <c r="BF334" i="1"/>
  <c r="BE334" i="1" s="1"/>
  <c r="BF748" i="1"/>
  <c r="BE748" i="1" s="1"/>
  <c r="BF342" i="1"/>
  <c r="BE342" i="1" s="1"/>
  <c r="BF355" i="1"/>
  <c r="BE355" i="1" s="1"/>
  <c r="G931" i="1"/>
  <c r="BG933" i="1"/>
  <c r="BF456" i="1"/>
  <c r="BE456" i="1" s="1"/>
  <c r="H937" i="1"/>
  <c r="H933" i="1"/>
  <c r="H932" i="1"/>
  <c r="AB959" i="1" s="1"/>
  <c r="H934" i="1"/>
  <c r="BH934" i="1" s="1"/>
  <c r="BE934" i="1" s="1"/>
  <c r="E651" i="1"/>
  <c r="D651" i="1" s="1"/>
  <c r="E726" i="1"/>
  <c r="U727" i="1" l="1"/>
  <c r="S748" i="1"/>
  <c r="T748" i="1" s="1"/>
  <c r="V748" i="1"/>
  <c r="AC748" i="1"/>
  <c r="AD748" i="1" s="1"/>
  <c r="AE727" i="1"/>
  <c r="AF748" i="1"/>
  <c r="K726" i="1"/>
  <c r="I727" i="1"/>
  <c r="J456" i="1"/>
  <c r="AD456" i="1"/>
  <c r="AZ553" i="1"/>
  <c r="AV553" i="1" s="1"/>
  <c r="AU553" i="1" s="1"/>
  <c r="AF329" i="1"/>
  <c r="V329" i="1"/>
  <c r="AU959" i="1"/>
  <c r="R959" i="1"/>
  <c r="J334" i="1"/>
  <c r="AD334" i="1"/>
  <c r="D333" i="1"/>
  <c r="E326" i="1"/>
  <c r="AZ647" i="1"/>
  <c r="AV647" i="1" s="1"/>
  <c r="AU647" i="1" s="1"/>
  <c r="AZ787" i="1"/>
  <c r="BH725" i="1"/>
  <c r="BH787" i="1" s="1"/>
  <c r="BH786" i="1" s="1"/>
  <c r="BH726" i="1"/>
  <c r="E725" i="1"/>
  <c r="E785" i="1"/>
  <c r="D959" i="1"/>
  <c r="BH933" i="1"/>
  <c r="H960" i="1"/>
  <c r="H31" i="1" s="1"/>
  <c r="D727" i="1"/>
  <c r="D331" i="1"/>
  <c r="BF689" i="1"/>
  <c r="BE689" i="1" s="1"/>
  <c r="E657" i="1"/>
  <c r="D657" i="1" s="1"/>
  <c r="D329" i="1"/>
  <c r="BF333" i="1"/>
  <c r="BE333" i="1" s="1"/>
  <c r="BH932" i="1"/>
  <c r="BE932" i="1" s="1"/>
  <c r="H940" i="1"/>
  <c r="BF719" i="1"/>
  <c r="G930" i="1"/>
  <c r="BG931" i="1"/>
  <c r="H48" i="1"/>
  <c r="BH785" i="1"/>
  <c r="BH48" i="1" s="1"/>
  <c r="BF727" i="1"/>
  <c r="H931" i="1"/>
  <c r="E647" i="1"/>
  <c r="AC727" i="1" l="1"/>
  <c r="AE726" i="1"/>
  <c r="AF727" i="1"/>
  <c r="U726" i="1"/>
  <c r="U725" i="1"/>
  <c r="S725" i="1" s="1"/>
  <c r="S727" i="1"/>
  <c r="T727" i="1" s="1"/>
  <c r="T959" i="1"/>
  <c r="AL959" i="1"/>
  <c r="AZ649" i="1"/>
  <c r="K725" i="1"/>
  <c r="I725" i="1" s="1"/>
  <c r="K785" i="1"/>
  <c r="AV646" i="1"/>
  <c r="AV649" i="1"/>
  <c r="AZ646" i="1"/>
  <c r="AF326" i="1"/>
  <c r="V326" i="1"/>
  <c r="J959" i="1"/>
  <c r="J333" i="1"/>
  <c r="AD333" i="1"/>
  <c r="R31" i="1"/>
  <c r="AB31" i="1"/>
  <c r="AL31" i="1"/>
  <c r="AU649" i="1"/>
  <c r="AU646" i="1"/>
  <c r="AU727" i="1"/>
  <c r="AU726" i="1" s="1"/>
  <c r="J727" i="1"/>
  <c r="AZ812" i="1"/>
  <c r="AV787" i="1"/>
  <c r="BF718" i="1"/>
  <c r="BF47" i="1" s="1"/>
  <c r="BE47" i="1" s="1"/>
  <c r="BE719" i="1"/>
  <c r="BE718" i="1" s="1"/>
  <c r="BF726" i="1"/>
  <c r="BE727" i="1"/>
  <c r="AZ718" i="1"/>
  <c r="AV718" i="1" s="1"/>
  <c r="AZ568" i="1"/>
  <c r="AV568" i="1" s="1"/>
  <c r="AU568" i="1" s="1"/>
  <c r="AZ324" i="1"/>
  <c r="AV324" i="1" s="1"/>
  <c r="BH812" i="1"/>
  <c r="BH811" i="1" s="1"/>
  <c r="BH55" i="1" s="1"/>
  <c r="E324" i="1"/>
  <c r="H958" i="1"/>
  <c r="AB958" i="1" s="1"/>
  <c r="BF725" i="1"/>
  <c r="E719" i="1"/>
  <c r="H930" i="1"/>
  <c r="BH930" i="1" s="1"/>
  <c r="BH53" i="1" s="1"/>
  <c r="BH931" i="1"/>
  <c r="BG930" i="1"/>
  <c r="BG53" i="1" s="1"/>
  <c r="G53" i="1"/>
  <c r="E48" i="1"/>
  <c r="V48" i="1" s="1"/>
  <c r="BF785" i="1"/>
  <c r="E646" i="1"/>
  <c r="L725" i="1" l="1"/>
  <c r="U785" i="1"/>
  <c r="S726" i="1"/>
  <c r="AE725" i="1"/>
  <c r="AE785" i="1"/>
  <c r="AC726" i="1"/>
  <c r="AF726" i="1"/>
  <c r="K787" i="1"/>
  <c r="K812" i="1" s="1"/>
  <c r="K811" i="1" s="1"/>
  <c r="I785" i="1"/>
  <c r="L785" i="1"/>
  <c r="AF719" i="1"/>
  <c r="V719" i="1"/>
  <c r="V324" i="1"/>
  <c r="AF324" i="1"/>
  <c r="E787" i="1"/>
  <c r="E812" i="1" s="1"/>
  <c r="L719" i="1"/>
  <c r="AU958" i="1"/>
  <c r="R958" i="1"/>
  <c r="AV47" i="1"/>
  <c r="AZ811" i="1"/>
  <c r="AV812" i="1"/>
  <c r="AZ62" i="1"/>
  <c r="AV62" i="1" s="1"/>
  <c r="AZ786" i="1"/>
  <c r="AV786" i="1" s="1"/>
  <c r="AZ47" i="1"/>
  <c r="E718" i="1"/>
  <c r="V718" i="1" s="1"/>
  <c r="BH23" i="1"/>
  <c r="BH21" i="1"/>
  <c r="H53" i="1"/>
  <c r="BF48" i="1"/>
  <c r="AC785" i="1" l="1"/>
  <c r="AE787" i="1"/>
  <c r="AF785" i="1"/>
  <c r="AC725" i="1"/>
  <c r="AF725" i="1"/>
  <c r="U787" i="1"/>
  <c r="U812" i="1" s="1"/>
  <c r="S785" i="1"/>
  <c r="I787" i="1"/>
  <c r="K786" i="1"/>
  <c r="K23" i="1" s="1"/>
  <c r="AV811" i="1"/>
  <c r="AZ967" i="1"/>
  <c r="AZ969" i="1"/>
  <c r="AZ971" i="1"/>
  <c r="AV971" i="1" s="1"/>
  <c r="AU971" i="1" s="1"/>
  <c r="L718" i="1"/>
  <c r="AF718" i="1"/>
  <c r="L812" i="1"/>
  <c r="L787" i="1"/>
  <c r="E786" i="1"/>
  <c r="AZ36" i="1"/>
  <c r="AV36" i="1" s="1"/>
  <c r="AZ56" i="1"/>
  <c r="AV56" i="1" s="1"/>
  <c r="AZ23" i="1"/>
  <c r="AV23" i="1" s="1"/>
  <c r="E47" i="1"/>
  <c r="V47" i="1" s="1"/>
  <c r="AF787" i="1" l="1"/>
  <c r="AE812" i="1"/>
  <c r="AE811" i="1" s="1"/>
  <c r="AE786" i="1"/>
  <c r="AE23" i="1" s="1"/>
  <c r="U786" i="1"/>
  <c r="U23" i="1" s="1"/>
  <c r="I23" i="1"/>
  <c r="I786" i="1"/>
  <c r="K56" i="1"/>
  <c r="K30" i="1" s="1"/>
  <c r="K29" i="1" s="1"/>
  <c r="I812" i="1"/>
  <c r="AV969" i="1"/>
  <c r="AV967" i="1"/>
  <c r="L786" i="1"/>
  <c r="AZ30" i="1"/>
  <c r="AZ55" i="1"/>
  <c r="AF786" i="1" l="1"/>
  <c r="U811" i="1"/>
  <c r="U55" i="1" s="1"/>
  <c r="U21" i="1" s="1"/>
  <c r="U56" i="1"/>
  <c r="U30" i="1" s="1"/>
  <c r="U29" i="1" s="1"/>
  <c r="V812" i="1"/>
  <c r="AE56" i="1"/>
  <c r="AE30" i="1" s="1"/>
  <c r="AE29" i="1" s="1"/>
  <c r="AE55" i="1"/>
  <c r="AE21" i="1" s="1"/>
  <c r="AF812" i="1"/>
  <c r="K55" i="1"/>
  <c r="K21" i="1" s="1"/>
  <c r="I811" i="1"/>
  <c r="I56" i="1"/>
  <c r="AZ21" i="1"/>
  <c r="AV21" i="1" s="1"/>
  <c r="AV2" i="1" s="1"/>
  <c r="AV55" i="1"/>
  <c r="AZ29" i="1"/>
  <c r="AV29" i="1" s="1"/>
  <c r="AV30" i="1"/>
  <c r="AV6" i="1" s="1"/>
  <c r="AZ6" i="1"/>
  <c r="I29" i="1" l="1"/>
  <c r="I30" i="1"/>
  <c r="I55" i="1"/>
  <c r="I21" i="1"/>
  <c r="H589" i="1"/>
  <c r="D589" i="1" l="1"/>
  <c r="AL589" i="1"/>
  <c r="AW22" i="1"/>
  <c r="AZ22" i="1"/>
  <c r="H607" i="1"/>
  <c r="D607" i="1" s="1"/>
  <c r="AD589" i="1" l="1"/>
  <c r="T589" i="1"/>
  <c r="H575" i="1"/>
  <c r="AL575" i="1" s="1"/>
  <c r="D575" i="1" l="1"/>
  <c r="AD575" i="1" l="1"/>
  <c r="T575" i="1"/>
  <c r="D573" i="1"/>
  <c r="D574" i="1"/>
  <c r="AD573" i="1" l="1"/>
  <c r="T573" i="1"/>
  <c r="AD574" i="1"/>
  <c r="T574" i="1"/>
  <c r="H570" i="1"/>
  <c r="AL570" i="1" s="1"/>
  <c r="H588" i="1"/>
  <c r="AL588" i="1" s="1"/>
  <c r="D26" i="1" l="1"/>
  <c r="D587" i="1"/>
  <c r="AB587" i="1" s="1"/>
  <c r="D588" i="1"/>
  <c r="D570" i="1"/>
  <c r="H563" i="1"/>
  <c r="AD588" i="1" l="1"/>
  <c r="T588" i="1"/>
  <c r="AD587" i="1"/>
  <c r="T587" i="1"/>
  <c r="AD570" i="1"/>
  <c r="T570" i="1"/>
  <c r="J26" i="1"/>
  <c r="AD26" i="1"/>
  <c r="T26" i="1"/>
  <c r="D326" i="1"/>
  <c r="D563" i="1"/>
  <c r="AD563" i="1" s="1"/>
  <c r="H564" i="1"/>
  <c r="D564" i="1" s="1"/>
  <c r="AD564" i="1" s="1"/>
  <c r="D569" i="1"/>
  <c r="H553" i="1"/>
  <c r="AD326" i="1" l="1"/>
  <c r="AD569" i="1"/>
  <c r="T569" i="1"/>
  <c r="AU326" i="1"/>
  <c r="AU719" i="1" s="1"/>
  <c r="J326" i="1"/>
  <c r="H787" i="1"/>
  <c r="AB787" i="1" s="1"/>
  <c r="H324" i="1"/>
  <c r="H568" i="1"/>
  <c r="D567" i="1"/>
  <c r="D719" i="1"/>
  <c r="H647" i="1"/>
  <c r="D553" i="1"/>
  <c r="AD553" i="1" s="1"/>
  <c r="H646" i="1"/>
  <c r="H649" i="1"/>
  <c r="AB324" i="1" l="1"/>
  <c r="D324" i="1"/>
  <c r="T567" i="1"/>
  <c r="AB567" i="1"/>
  <c r="AL723" i="1"/>
  <c r="AB723" i="1"/>
  <c r="D568" i="1"/>
  <c r="AL568" i="1"/>
  <c r="D990" i="1"/>
  <c r="D992" i="1" s="1"/>
  <c r="AD567" i="1"/>
  <c r="AL324" i="1"/>
  <c r="J719" i="1"/>
  <c r="AD719" i="1"/>
  <c r="R787" i="1"/>
  <c r="AL787" i="1"/>
  <c r="AU723" i="1"/>
  <c r="AU818" i="1" s="1"/>
  <c r="R723" i="1"/>
  <c r="AU324" i="1"/>
  <c r="D723" i="1"/>
  <c r="T723" i="1" s="1"/>
  <c r="H718" i="1"/>
  <c r="H818" i="1"/>
  <c r="AB818" i="1" s="1"/>
  <c r="D649" i="1"/>
  <c r="D646" i="1"/>
  <c r="D647" i="1"/>
  <c r="AU62" i="1" l="1"/>
  <c r="AU36" i="1" s="1"/>
  <c r="AU972" i="1"/>
  <c r="AD568" i="1"/>
  <c r="T568" i="1"/>
  <c r="AL718" i="1"/>
  <c r="AB718" i="1"/>
  <c r="R818" i="1"/>
  <c r="AL818" i="1"/>
  <c r="J723" i="1"/>
  <c r="AD723" i="1"/>
  <c r="J324" i="1"/>
  <c r="AD324" i="1"/>
  <c r="D718" i="1"/>
  <c r="R718" i="1"/>
  <c r="H47" i="1"/>
  <c r="H812" i="1"/>
  <c r="H811" i="1" s="1"/>
  <c r="H786" i="1"/>
  <c r="H62" i="1"/>
  <c r="D818" i="1"/>
  <c r="H972" i="1"/>
  <c r="BH818" i="1"/>
  <c r="BE818" i="1" s="1"/>
  <c r="AD818" i="1" l="1"/>
  <c r="T818" i="1"/>
  <c r="AL786" i="1"/>
  <c r="AB786" i="1"/>
  <c r="AL812" i="1"/>
  <c r="AB812" i="1"/>
  <c r="AD718" i="1"/>
  <c r="D47" i="1"/>
  <c r="J718" i="1"/>
  <c r="AU718" i="1"/>
  <c r="AU47" i="1" s="1"/>
  <c r="AB62" i="1"/>
  <c r="AL62" i="1"/>
  <c r="H56" i="1"/>
  <c r="H30" i="1" s="1"/>
  <c r="H29" i="1" s="1"/>
  <c r="R812" i="1"/>
  <c r="H23" i="1"/>
  <c r="R786" i="1"/>
  <c r="D972" i="1"/>
  <c r="T972" i="1" s="1"/>
  <c r="J818" i="1"/>
  <c r="H36" i="1"/>
  <c r="R62" i="1"/>
  <c r="D62" i="1"/>
  <c r="BH56" i="1"/>
  <c r="BH30" i="1" s="1"/>
  <c r="BH29" i="1" s="1"/>
  <c r="R56" i="1" l="1"/>
  <c r="AL811" i="1"/>
  <c r="AB811" i="1"/>
  <c r="R23" i="1"/>
  <c r="AB23" i="1"/>
  <c r="J62" i="1"/>
  <c r="T62" i="1"/>
  <c r="AD62" i="1"/>
  <c r="AB56" i="1"/>
  <c r="AL56" i="1"/>
  <c r="R36" i="1"/>
  <c r="AB36" i="1"/>
  <c r="R30" i="1"/>
  <c r="AB30" i="1"/>
  <c r="J972" i="1"/>
  <c r="AD972" i="1"/>
  <c r="H55" i="1"/>
  <c r="H21" i="1" s="1"/>
  <c r="R811" i="1"/>
  <c r="H6" i="1"/>
  <c r="H967" i="1"/>
  <c r="H969" i="1"/>
  <c r="H971" i="1"/>
  <c r="R55" i="1" l="1"/>
  <c r="AB55" i="1"/>
  <c r="AL55" i="1"/>
  <c r="R29" i="1" l="1"/>
  <c r="AB29" i="1"/>
  <c r="AB21" i="1"/>
  <c r="R21" i="1"/>
  <c r="BF280" i="1"/>
  <c r="BE280" i="1" s="1"/>
  <c r="E46" i="1"/>
  <c r="V46" i="1" s="1"/>
  <c r="D46" i="1"/>
  <c r="BF220" i="1" l="1"/>
  <c r="BE220" i="1" s="1"/>
  <c r="BF46" i="1"/>
  <c r="BE46" i="1" s="1"/>
  <c r="E811" i="1" l="1"/>
  <c r="E56" i="1"/>
  <c r="AF811" i="1" l="1"/>
  <c r="V811" i="1"/>
  <c r="AF56" i="1"/>
  <c r="V56" i="1"/>
  <c r="L811" i="1"/>
  <c r="E30" i="1"/>
  <c r="L56" i="1"/>
  <c r="E969" i="1"/>
  <c r="V969" i="1" s="1"/>
  <c r="E971" i="1"/>
  <c r="E967" i="1"/>
  <c r="V967" i="1" s="1"/>
  <c r="E55" i="1"/>
  <c r="AF971" i="1" l="1"/>
  <c r="V971" i="1"/>
  <c r="L967" i="1"/>
  <c r="AF967" i="1"/>
  <c r="L969" i="1"/>
  <c r="AF969" i="1"/>
  <c r="L30" i="1"/>
  <c r="AF30" i="1"/>
  <c r="V30" i="1"/>
  <c r="L55" i="1"/>
  <c r="AF55" i="1"/>
  <c r="V55" i="1"/>
  <c r="D971" i="1"/>
  <c r="T971" i="1" s="1"/>
  <c r="L971" i="1"/>
  <c r="E6" i="1"/>
  <c r="J971" i="1" l="1"/>
  <c r="AD971" i="1"/>
  <c r="D939" i="1"/>
  <c r="E937" i="1"/>
  <c r="D937" i="1" s="1"/>
  <c r="E933" i="1"/>
  <c r="E960" i="1" s="1"/>
  <c r="E31" i="1" s="1"/>
  <c r="V31" i="1" l="1"/>
  <c r="AF31" i="1"/>
  <c r="E29" i="1"/>
  <c r="L31" i="1"/>
  <c r="D960" i="1"/>
  <c r="E958" i="1"/>
  <c r="D31" i="1"/>
  <c r="E931" i="1"/>
  <c r="BF931" i="1" s="1"/>
  <c r="BE931" i="1" s="1"/>
  <c r="BF933" i="1"/>
  <c r="BE933" i="1" s="1"/>
  <c r="J31" i="1" l="1"/>
  <c r="T31" i="1"/>
  <c r="AD31" i="1"/>
  <c r="L29" i="1"/>
  <c r="AF29" i="1"/>
  <c r="V29" i="1"/>
  <c r="D931" i="1"/>
  <c r="D930" i="1" s="1"/>
  <c r="D53" i="1" s="1"/>
  <c r="E36" i="1"/>
  <c r="E23" i="1"/>
  <c r="E21" i="1"/>
  <c r="D958" i="1"/>
  <c r="E930" i="1"/>
  <c r="E53" i="1" s="1"/>
  <c r="V53" i="1" s="1"/>
  <c r="T958" i="1" l="1"/>
  <c r="AL958" i="1"/>
  <c r="D36" i="1"/>
  <c r="J36" i="1" s="1"/>
  <c r="J958" i="1"/>
  <c r="AF21" i="1"/>
  <c r="V21" i="1"/>
  <c r="L23" i="1"/>
  <c r="AF23" i="1"/>
  <c r="V23" i="1"/>
  <c r="L21" i="1"/>
  <c r="BF930" i="1"/>
  <c r="BE930" i="1" s="1"/>
  <c r="T36" i="1" l="1"/>
  <c r="BF53" i="1"/>
  <c r="BE53" i="1" s="1"/>
  <c r="BF217" i="1"/>
  <c r="BE217" i="1" s="1"/>
  <c r="BF66" i="1"/>
  <c r="BF312" i="1" l="1"/>
  <c r="BE66" i="1"/>
  <c r="BF65" i="1"/>
  <c r="BF209" i="1"/>
  <c r="BE209" i="1" s="1"/>
  <c r="BA66" i="1"/>
  <c r="BF787" i="1"/>
  <c r="BA217" i="1"/>
  <c r="BF786" i="1" l="1"/>
  <c r="BE65" i="1"/>
  <c r="BE312" i="1"/>
  <c r="BA65" i="1"/>
  <c r="BA312" i="1"/>
  <c r="BF40" i="1"/>
  <c r="BE40" i="1" s="1"/>
  <c r="BA787" i="1"/>
  <c r="BF309" i="1"/>
  <c r="BE309" i="1" s="1"/>
  <c r="BA786" i="1" l="1"/>
  <c r="BA812" i="1"/>
  <c r="BA309" i="1"/>
  <c r="BA116" i="1"/>
  <c r="BF116" i="1"/>
  <c r="BE116" i="1" s="1"/>
  <c r="BA23" i="1"/>
  <c r="BA56" i="1"/>
  <c r="BF812" i="1"/>
  <c r="BF23" i="1"/>
  <c r="BA29" i="1" l="1"/>
  <c r="BA30" i="1"/>
  <c r="BA811" i="1"/>
  <c r="BA55" i="1" s="1"/>
  <c r="BF811" i="1"/>
  <c r="BF56" i="1"/>
  <c r="BA40" i="1"/>
  <c r="BA21" i="1" l="1"/>
  <c r="BF55" i="1"/>
  <c r="BF30" i="1"/>
  <c r="BD22" i="1" l="1"/>
  <c r="BB22" i="1"/>
  <c r="BF29" i="1"/>
  <c r="BF21" i="1"/>
  <c r="BA22" i="1" l="1"/>
  <c r="CB673" i="1" l="1"/>
  <c r="CB669" i="1" s="1"/>
  <c r="CJ669" i="1"/>
  <c r="CJ326" i="1" s="1"/>
  <c r="CJ324" i="1" l="1"/>
  <c r="CJ719" i="1"/>
  <c r="CA669" i="1"/>
  <c r="CB719" i="1"/>
  <c r="CB718" i="1"/>
  <c r="CA673" i="1"/>
  <c r="CJ718" i="1" l="1"/>
  <c r="CJ787" i="1"/>
  <c r="CA718" i="1"/>
  <c r="CB47" i="1"/>
  <c r="CA47" i="1" s="1"/>
  <c r="CF47" i="1"/>
  <c r="CE47" i="1" s="1"/>
  <c r="CA719" i="1"/>
  <c r="CB787" i="1"/>
  <c r="CJ812" i="1" l="1"/>
  <c r="CJ56" i="1" s="1"/>
  <c r="CJ786" i="1"/>
  <c r="CA787" i="1"/>
  <c r="CB812" i="1"/>
  <c r="CB786" i="1"/>
  <c r="CJ811" i="1" l="1"/>
  <c r="CJ55" i="1"/>
  <c r="CJ30" i="1"/>
  <c r="CJ29" i="1" s="1"/>
  <c r="CB23" i="1"/>
  <c r="CA23" i="1" s="1"/>
  <c r="CA786" i="1"/>
  <c r="CA812" i="1"/>
  <c r="CA56" i="1" s="1"/>
  <c r="CB811" i="1"/>
  <c r="CB56" i="1"/>
  <c r="CB30" i="1" s="1"/>
  <c r="CB55" i="1" l="1"/>
  <c r="CB21" i="1" s="1"/>
  <c r="CA811" i="1"/>
  <c r="CA55" i="1" s="1"/>
  <c r="CB29" i="1"/>
  <c r="CA29" i="1" s="1"/>
  <c r="CA30" i="1"/>
  <c r="CE56" i="1"/>
  <c r="CE55" i="1" l="1"/>
  <c r="CA21" i="1"/>
  <c r="CD22" i="1" s="1"/>
  <c r="CB22" i="1" l="1"/>
  <c r="CA22" i="1" s="1"/>
  <c r="AU858" i="1" l="1"/>
  <c r="AU850" i="1" s="1"/>
  <c r="AU848" i="1" s="1"/>
  <c r="AH858" i="1"/>
  <c r="F856" i="1"/>
  <c r="D858" i="1"/>
  <c r="AU856" i="1" l="1"/>
  <c r="F850" i="1"/>
  <c r="AD858" i="1"/>
  <c r="T858" i="1"/>
  <c r="D856" i="1"/>
  <c r="AH850" i="1" l="1"/>
  <c r="F922" i="1"/>
  <c r="D850" i="1"/>
  <c r="F848" i="1"/>
  <c r="AD856" i="1"/>
  <c r="AH856" i="1"/>
  <c r="T856" i="1"/>
  <c r="T850" i="1" l="1"/>
  <c r="AD850" i="1"/>
  <c r="J850" i="1"/>
  <c r="D848" i="1"/>
  <c r="AH848" i="1"/>
  <c r="D922" i="1"/>
  <c r="F921" i="1"/>
  <c r="F30" i="1"/>
  <c r="D773" i="1"/>
  <c r="AD773" i="1" s="1"/>
  <c r="BG773" i="1"/>
  <c r="BG726" i="1" s="1"/>
  <c r="G726" i="1"/>
  <c r="T848" i="1" l="1"/>
  <c r="AD848" i="1"/>
  <c r="J848" i="1"/>
  <c r="T922" i="1"/>
  <c r="R922" i="1"/>
  <c r="J922" i="1"/>
  <c r="AD922" i="1"/>
  <c r="AU922" i="1"/>
  <c r="F23" i="1"/>
  <c r="N23" i="1" s="1"/>
  <c r="F21" i="1"/>
  <c r="N21" i="1" s="1"/>
  <c r="D921" i="1"/>
  <c r="N30" i="1"/>
  <c r="F29" i="1"/>
  <c r="N29" i="1" s="1"/>
  <c r="G785" i="1"/>
  <c r="P785" i="1" s="1"/>
  <c r="Z726" i="1"/>
  <c r="AJ726" i="1"/>
  <c r="J773" i="1"/>
  <c r="T773" i="1"/>
  <c r="G725" i="1"/>
  <c r="BE773" i="1"/>
  <c r="BG725" i="1"/>
  <c r="D726" i="1"/>
  <c r="G787" i="1" l="1"/>
  <c r="P787" i="1" s="1"/>
  <c r="AD921" i="1"/>
  <c r="J921" i="1"/>
  <c r="AU921" i="1"/>
  <c r="G48" i="1"/>
  <c r="D785" i="1"/>
  <c r="J785" i="1" s="1"/>
  <c r="BG785" i="1"/>
  <c r="BE785" i="1" s="1"/>
  <c r="D725" i="1"/>
  <c r="T725" i="1" s="1"/>
  <c r="Z725" i="1"/>
  <c r="AJ725" i="1"/>
  <c r="T726" i="1"/>
  <c r="AD726" i="1"/>
  <c r="BE726" i="1"/>
  <c r="BE725" i="1"/>
  <c r="G786" i="1"/>
  <c r="P786" i="1" s="1"/>
  <c r="G812" i="1"/>
  <c r="D787" i="1"/>
  <c r="BG787" i="1"/>
  <c r="BG48" i="1" l="1"/>
  <c r="BE48" i="1" s="1"/>
  <c r="AD785" i="1"/>
  <c r="AD725" i="1"/>
  <c r="T785" i="1"/>
  <c r="J725" i="1"/>
  <c r="AU785" i="1"/>
  <c r="AU787" i="1" s="1"/>
  <c r="AU725" i="1"/>
  <c r="D48" i="1"/>
  <c r="P812" i="1"/>
  <c r="AJ812" i="1"/>
  <c r="J787" i="1"/>
  <c r="BG786" i="1"/>
  <c r="BG23" i="1" s="1"/>
  <c r="BE23" i="1" s="1"/>
  <c r="BE787" i="1"/>
  <c r="BE786" i="1" s="1"/>
  <c r="G811" i="1"/>
  <c r="G56" i="1"/>
  <c r="BG812" i="1"/>
  <c r="D812" i="1"/>
  <c r="G23" i="1"/>
  <c r="D786" i="1"/>
  <c r="AU48" i="1" l="1"/>
  <c r="P811" i="1"/>
  <c r="Z811" i="1"/>
  <c r="AJ811" i="1"/>
  <c r="J812" i="1"/>
  <c r="Z56" i="1"/>
  <c r="AJ56" i="1"/>
  <c r="J786" i="1"/>
  <c r="AJ23" i="1"/>
  <c r="Z23" i="1"/>
  <c r="D23" i="1"/>
  <c r="P23" i="1"/>
  <c r="BE812" i="1"/>
  <c r="BG56" i="1"/>
  <c r="P56" i="1"/>
  <c r="G30" i="1"/>
  <c r="D56" i="1"/>
  <c r="G969" i="1"/>
  <c r="G971" i="1"/>
  <c r="D811" i="1"/>
  <c r="BG811" i="1"/>
  <c r="G55" i="1"/>
  <c r="G967" i="1"/>
  <c r="AU786" i="1"/>
  <c r="AU23" i="1" s="1"/>
  <c r="AU812" i="1"/>
  <c r="AU56" i="1" s="1"/>
  <c r="AJ30" i="1" l="1"/>
  <c r="Z30" i="1"/>
  <c r="J56" i="1"/>
  <c r="Z55" i="1"/>
  <c r="AJ55" i="1"/>
  <c r="J23" i="1"/>
  <c r="AU55" i="1"/>
  <c r="AU21" i="1" s="1"/>
  <c r="AU30" i="1"/>
  <c r="BG30" i="1"/>
  <c r="BE56" i="1"/>
  <c r="P30" i="1"/>
  <c r="D30" i="1"/>
  <c r="G6" i="1"/>
  <c r="G29" i="1"/>
  <c r="D967" i="1"/>
  <c r="T967" i="1" s="1"/>
  <c r="AU811" i="1"/>
  <c r="D969" i="1"/>
  <c r="T969" i="1" s="1"/>
  <c r="J811" i="1"/>
  <c r="P55" i="1"/>
  <c r="G21" i="1"/>
  <c r="D55" i="1"/>
  <c r="BG55" i="1"/>
  <c r="BE811" i="1"/>
  <c r="AU969" i="1" l="1"/>
  <c r="AU967" i="1"/>
  <c r="AJ21" i="1"/>
  <c r="Z21" i="1"/>
  <c r="AJ29" i="1"/>
  <c r="Z29" i="1"/>
  <c r="J969" i="1"/>
  <c r="AD969" i="1"/>
  <c r="J967" i="1"/>
  <c r="AD967" i="1"/>
  <c r="J55" i="1"/>
  <c r="D29" i="1"/>
  <c r="P29" i="1"/>
  <c r="D21" i="1"/>
  <c r="P21" i="1"/>
  <c r="BG21" i="1"/>
  <c r="BE21" i="1" s="1"/>
  <c r="BE55" i="1"/>
  <c r="J30" i="1"/>
  <c r="D6" i="1"/>
  <c r="BG29" i="1"/>
  <c r="BE29" i="1" s="1"/>
  <c r="BE30" i="1"/>
  <c r="AU6" i="1"/>
  <c r="AU3" i="1"/>
  <c r="AU29" i="1"/>
  <c r="AU2" i="1"/>
  <c r="AU22" i="1"/>
  <c r="AU4" i="1"/>
  <c r="J29" i="1" l="1"/>
  <c r="E22" i="1"/>
  <c r="D2" i="1"/>
  <c r="J21" i="1"/>
  <c r="K22" i="1" s="1"/>
  <c r="H22" i="1"/>
  <c r="BF22" i="1"/>
  <c r="BH22" i="1"/>
  <c r="R22" i="1" l="1"/>
  <c r="BE22" i="1"/>
  <c r="L22" i="1"/>
  <c r="I22" i="1"/>
  <c r="J22" i="1" s="1"/>
  <c r="T921" i="1"/>
  <c r="AC412" i="1" l="1"/>
  <c r="AD412" i="1" s="1"/>
  <c r="AH412" i="1"/>
  <c r="AH411" i="1"/>
  <c r="AC411" i="1"/>
  <c r="AD411" i="1" s="1"/>
  <c r="AD727" i="1"/>
  <c r="AD791" i="1"/>
  <c r="AD788" i="1"/>
  <c r="AD790" i="1"/>
  <c r="AG309" i="1"/>
  <c r="AC309" i="1" s="1"/>
  <c r="AD309" i="1" s="1"/>
  <c r="AC323" i="1"/>
  <c r="AD323" i="1" s="1"/>
  <c r="AH323" i="1"/>
  <c r="AG787" i="1"/>
  <c r="AH787" i="1" s="1"/>
  <c r="AH309" i="1" l="1"/>
  <c r="AC787" i="1"/>
  <c r="AD787" i="1" s="1"/>
  <c r="AG786" i="1"/>
  <c r="AG812" i="1"/>
  <c r="AG811" i="1" s="1"/>
  <c r="AH786" i="1" l="1"/>
  <c r="AC786" i="1"/>
  <c r="AD786" i="1" s="1"/>
  <c r="AG23" i="1"/>
  <c r="AH812" i="1"/>
  <c r="AG56" i="1"/>
  <c r="AC812" i="1"/>
  <c r="AD812" i="1" s="1"/>
  <c r="AH811" i="1" l="1"/>
  <c r="AC811" i="1"/>
  <c r="AD811" i="1" s="1"/>
  <c r="AG55" i="1"/>
  <c r="AH23" i="1"/>
  <c r="AG30" i="1"/>
  <c r="AH56" i="1"/>
  <c r="AC56" i="1"/>
  <c r="AD56" i="1" s="1"/>
  <c r="AG29" i="1" l="1"/>
  <c r="AH30" i="1"/>
  <c r="AH55" i="1"/>
  <c r="AC55" i="1"/>
  <c r="AD55" i="1" s="1"/>
  <c r="AG21" i="1"/>
  <c r="AK22" i="1" l="1"/>
  <c r="AH21" i="1"/>
  <c r="AH29" i="1"/>
  <c r="AC21" i="1" l="1"/>
  <c r="AD21" i="1" s="1"/>
  <c r="AE22" i="1" s="1"/>
  <c r="AL22" i="1"/>
  <c r="AL21" i="1"/>
  <c r="AC958" i="1"/>
  <c r="AD958" i="1" s="1"/>
  <c r="AL23" i="1" l="1"/>
  <c r="AC23" i="1"/>
  <c r="AD23" i="1" s="1"/>
  <c r="AL36" i="1"/>
  <c r="AC36" i="1"/>
  <c r="AD36" i="1" s="1"/>
  <c r="AF22" i="1"/>
  <c r="AC22" i="1"/>
  <c r="AD22" i="1" s="1"/>
  <c r="AC959" i="1"/>
  <c r="AD959" i="1" s="1"/>
  <c r="AC30" i="1" l="1"/>
  <c r="AD30" i="1" s="1"/>
  <c r="AL30" i="1"/>
  <c r="AC29" i="1" l="1"/>
  <c r="AD29" i="1" s="1"/>
  <c r="AL29" i="1"/>
  <c r="S457" i="1"/>
  <c r="T457" i="1" s="1"/>
  <c r="S334" i="1"/>
  <c r="T334" i="1" s="1"/>
  <c r="X457" i="1"/>
  <c r="W456" i="1"/>
  <c r="X456" i="1" l="1"/>
  <c r="W334" i="1"/>
  <c r="X334" i="1" s="1"/>
  <c r="S456" i="1"/>
  <c r="T456" i="1" s="1"/>
  <c r="W333" i="1" l="1"/>
  <c r="W331" i="1"/>
  <c r="W326" i="1"/>
  <c r="X333" i="1"/>
  <c r="S333" i="1"/>
  <c r="T333" i="1" s="1"/>
  <c r="X331" i="1" l="1"/>
  <c r="W329" i="1"/>
  <c r="X329" i="1" s="1"/>
  <c r="S326" i="1"/>
  <c r="T326" i="1" s="1"/>
  <c r="W324" i="1"/>
  <c r="W719" i="1"/>
  <c r="X326" i="1"/>
  <c r="S324" i="1" l="1"/>
  <c r="T324" i="1" s="1"/>
  <c r="X324" i="1"/>
  <c r="S719" i="1"/>
  <c r="T719" i="1" s="1"/>
  <c r="W787" i="1"/>
  <c r="W718" i="1"/>
  <c r="S718" i="1" s="1"/>
  <c r="T718" i="1" s="1"/>
  <c r="X787" i="1" l="1"/>
  <c r="W812" i="1"/>
  <c r="W786" i="1"/>
  <c r="S787" i="1"/>
  <c r="T787" i="1" s="1"/>
  <c r="X786" i="1" l="1"/>
  <c r="S786" i="1"/>
  <c r="T786" i="1" s="1"/>
  <c r="W23" i="1"/>
  <c r="W56" i="1"/>
  <c r="W811" i="1"/>
  <c r="X812" i="1"/>
  <c r="S812" i="1"/>
  <c r="T812" i="1" s="1"/>
  <c r="W55" i="1" l="1"/>
  <c r="S811" i="1"/>
  <c r="T811" i="1" s="1"/>
  <c r="X811" i="1"/>
  <c r="S23" i="1"/>
  <c r="T23" i="1" s="1"/>
  <c r="X23" i="1"/>
  <c r="X56" i="1"/>
  <c r="W30" i="1"/>
  <c r="S56" i="1"/>
  <c r="T56" i="1" s="1"/>
  <c r="W29" i="1" l="1"/>
  <c r="S30" i="1"/>
  <c r="T30" i="1" s="1"/>
  <c r="X30" i="1"/>
  <c r="X55" i="1"/>
  <c r="S55" i="1"/>
  <c r="T55" i="1" s="1"/>
  <c r="W21" i="1"/>
  <c r="S21" i="1" l="1"/>
  <c r="T21" i="1" s="1"/>
  <c r="U22" i="1" s="1"/>
  <c r="AA22" i="1"/>
  <c r="AB22" i="1" s="1"/>
  <c r="X21" i="1"/>
  <c r="X29" i="1"/>
  <c r="S29" i="1"/>
  <c r="T29" i="1" s="1"/>
  <c r="S22" i="1" l="1"/>
  <c r="T22" i="1" s="1"/>
  <c r="V22" i="1"/>
</calcChain>
</file>

<file path=xl/sharedStrings.xml><?xml version="1.0" encoding="utf-8"?>
<sst xmlns="http://schemas.openxmlformats.org/spreadsheetml/2006/main" count="1319" uniqueCount="503">
  <si>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</si>
  <si>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</si>
  <si>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</si>
  <si>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</si>
  <si>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</si>
  <si>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</si>
  <si>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</si>
  <si>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</si>
  <si>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</si>
  <si>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</si>
  <si>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</si>
  <si>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</si>
  <si>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</si>
  <si>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</si>
  <si>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</si>
  <si>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</si>
  <si>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</si>
  <si>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</si>
  <si>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</si>
  <si>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</si>
  <si>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</si>
  <si>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</si>
  <si>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</si>
  <si>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</si>
  <si>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</si>
  <si>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</si>
  <si>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</si>
  <si>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</si>
  <si>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</si>
  <si>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</si>
  <si>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</si>
  <si>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</si>
  <si>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</si>
  <si>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</si>
  <si>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</si>
  <si>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</si>
  <si>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</si>
  <si>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</si>
  <si>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</si>
  <si>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</si>
  <si>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</si>
  <si>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</si>
  <si>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</si>
  <si>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</si>
  <si>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</si>
  <si>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</si>
  <si>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</si>
  <si>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</si>
  <si>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</si>
  <si>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</si>
  <si>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</si>
  <si>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</si>
  <si>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</si>
  <si>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</si>
  <si>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</si>
  <si>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</si>
  <si>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</si>
  <si>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</si>
  <si>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</si>
  <si>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</si>
  <si>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</si>
  <si>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</si>
  <si>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</si>
  <si>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</si>
  <si>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</si>
  <si>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</si>
  <si>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</si>
  <si>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</si>
  <si>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</si>
  <si>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</si>
  <si>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</si>
  <si>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</si>
  <si>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</si>
  <si>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</si>
  <si>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</si>
  <si>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</si>
  <si>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</si>
  <si>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</si>
  <si>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</si>
  <si>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</si>
  <si>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</si>
  <si>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</si>
  <si>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</si>
  <si>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</si>
  <si>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</si>
  <si>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</si>
  <si>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</si>
  <si>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</si>
  <si>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</si>
  <si>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</si>
  <si>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</si>
  <si>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</si>
  <si>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</si>
  <si>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</si>
  <si>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</si>
  <si>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</si>
  <si>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</si>
  <si>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</si>
  <si>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</si>
  <si>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</si>
  <si>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</si>
  <si>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</si>
  <si>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</si>
  <si>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Содержание а/д общего пользования регионального и межмуниципального значения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</si>
  <si>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</si>
  <si>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</si>
  <si>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</si>
  <si>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</si>
  <si>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</si>
  <si>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</si>
  <si>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</si>
  <si>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</si>
  <si>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</si>
  <si>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</si>
  <si>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</si>
  <si>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</si>
  <si>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</si>
  <si>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</si>
  <si>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</si>
  <si>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</si>
  <si>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</si>
  <si>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>работы капитального ремонта а/д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</si>
  <si>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</si>
  <si>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</si>
  <si>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</si>
  <si>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</si>
  <si>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</si>
  <si>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</si>
  <si>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</si>
  <si>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</si>
  <si>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</si>
  <si>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</si>
  <si>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</si>
  <si>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</si>
  <si>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</si>
  <si>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</si>
  <si>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</si>
  <si>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</si>
  <si>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</si>
  <si>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</si>
  <si>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</si>
  <si>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</si>
  <si>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</si>
  <si>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</si>
  <si>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</si>
  <si>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</si>
  <si>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</si>
  <si>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</si>
  <si>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</si>
  <si>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</si>
  <si>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</si>
  <si>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</si>
  <si>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</si>
  <si>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</si>
  <si>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</si>
  <si>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</si>
  <si>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</si>
  <si>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</si>
  <si>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</si>
  <si>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</si>
  <si>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</si>
  <si>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</si>
  <si>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</si>
  <si>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</si>
  <si>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</si>
  <si>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</si>
  <si>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</si>
  <si>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</si>
  <si>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</si>
  <si>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</si>
  <si>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</si>
  <si>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</si>
  <si>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</si>
  <si>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</si>
  <si>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</si>
  <si>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</si>
  <si>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</si>
  <si>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</si>
  <si>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</si>
  <si>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</si>
  <si>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</si>
  <si>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</si>
  <si>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</si>
  <si>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</si>
  <si>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</si>
  <si>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</si>
  <si>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</si>
  <si>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</si>
  <si>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</si>
  <si>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</si>
  <si>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</si>
  <si>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</si>
  <si>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</si>
  <si>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</si>
  <si>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</si>
  <si>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</si>
  <si>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</si>
  <si>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</si>
  <si>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</si>
  <si>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</si>
  <si>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</si>
  <si>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</si>
  <si>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</si>
  <si>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</si>
  <si>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</si>
  <si>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t>Федеральный проект "Жилье"</t>
  </si>
  <si>
    <t>III.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</si>
  <si>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</si>
  <si>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</si>
  <si>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</si>
  <si>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</si>
  <si>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</si>
  <si>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</si>
  <si>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</si>
  <si>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</si>
  <si>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</si>
  <si>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</si>
  <si>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</si>
  <si>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</si>
  <si>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</si>
  <si>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</si>
  <si>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</si>
  <si>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</si>
  <si>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</si>
  <si>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</si>
  <si>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</si>
  <si>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</si>
  <si>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</si>
  <si>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</si>
  <si>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</si>
  <si>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</si>
  <si>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</si>
  <si>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</si>
  <si>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</si>
  <si>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</si>
  <si>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</si>
  <si>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</si>
  <si>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</si>
  <si>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</si>
  <si>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</si>
  <si>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</si>
  <si>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</si>
  <si>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</si>
  <si>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</si>
  <si>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</si>
  <si>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</si>
  <si>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</si>
  <si>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</si>
  <si>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</si>
  <si>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</si>
  <si>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</si>
  <si>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Проект Бюджета на  2025г.</t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</si>
  <si>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</si>
  <si>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</si>
  <si>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</si>
  <si>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</si>
  <si>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</si>
  <si>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Устройство разноуровневого пешеходного перехода на 7-ом  километре автомобильной дороги общего пользования регионального значения "Санкт-Петербург-Морье"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</si>
  <si>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</si>
  <si>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</si>
  <si>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</si>
  <si>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</si>
  <si>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</si>
  <si>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</si>
  <si>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</si>
  <si>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</si>
  <si>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</si>
  <si>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</si>
  <si>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</si>
  <si>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</si>
  <si>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</si>
  <si>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</si>
  <si>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</si>
  <si>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</si>
  <si>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</si>
  <si>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</si>
  <si>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</si>
  <si>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</si>
  <si>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</si>
  <si>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</si>
  <si>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</si>
  <si>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</si>
  <si>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</si>
  <si>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</si>
  <si>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</si>
  <si>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</si>
  <si>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</si>
  <si>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</si>
  <si>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</si>
  <si>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</si>
  <si>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</si>
  <si>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</si>
  <si>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</si>
  <si>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</si>
  <si>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</si>
  <si>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</si>
  <si>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</si>
  <si>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</si>
  <si>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</si>
  <si>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</si>
  <si>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</si>
  <si>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</si>
  <si>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</si>
  <si>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</si>
  <si>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</si>
  <si>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</si>
  <si>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</si>
  <si>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</si>
  <si>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</si>
  <si>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</si>
  <si>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</si>
  <si>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</si>
  <si>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</si>
  <si>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</si>
  <si>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</si>
  <si>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</si>
  <si>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</si>
  <si>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</si>
  <si>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</si>
  <si>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</si>
  <si>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</si>
  <si>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</si>
  <si>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</si>
  <si>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</si>
  <si>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</si>
  <si>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</si>
  <si>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</si>
  <si>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</si>
  <si>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</si>
  <si>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</si>
  <si>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</si>
  <si>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</si>
  <si>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</si>
  <si>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</si>
  <si>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</si>
  <si>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</si>
  <si>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</si>
  <si>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</si>
  <si>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</si>
  <si>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</si>
  <si>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</si>
  <si>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</si>
  <si>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</si>
  <si>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</si>
  <si>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</si>
  <si>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</si>
  <si>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</si>
  <si>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</si>
  <si>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</si>
  <si>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</si>
  <si>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</si>
  <si>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</si>
  <si>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</si>
  <si>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</si>
  <si>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Социальные выплаты и меры стимулирующего характера, связанные с профес. деят-тью (выплаты молодым специалистам ГКУ Ленавтодор, ГКУ ДДС и ГКУ ЛО ЦБДД)</t>
  </si>
  <si>
    <t>Создана транспортная инфраструктура в районах массовой жилой застройки</t>
  </si>
  <si>
    <t>Всего по ГП 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</si>
  <si>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</si>
  <si>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</si>
  <si>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</si>
  <si>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Проведен комплекс работ по поддержанию надлежащего технического состояния автомобильных дорог, оценке их технического состояния, и работ по организации и обеспечению безопасности дорожного движения 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</si>
  <si>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</si>
  <si>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</si>
  <si>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</si>
  <si>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</si>
  <si>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</si>
  <si>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</si>
  <si>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</si>
  <si>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</si>
  <si>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</si>
  <si>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</si>
  <si>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</si>
  <si>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</si>
  <si>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</si>
  <si>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</si>
  <si>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</si>
  <si>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</si>
  <si>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</si>
  <si>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</si>
  <si>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>ГП ЛО "Социальная поддержка отдельных категорий граждан в ЛО" (ОБ) (выплаты молодым специалистам ГКУ Ленавтодор, ДДС и ЦБДД)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</si>
  <si>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</si>
  <si>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</si>
  <si>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</si>
  <si>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</si>
  <si>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</si>
  <si>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</si>
  <si>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</si>
  <si>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>Капитальный ремонт и ремонт а/д общего пользования регионального и межмуниципального значения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</si>
  <si>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</si>
  <si>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</si>
  <si>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</si>
  <si>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</si>
  <si>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Исполнение судебных решений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</si>
  <si>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</si>
  <si>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</si>
  <si>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>Страхование комплексов</t>
  </si>
  <si>
    <t xml:space="preserve">Приведение в нормативное состояние автомобильных дорог и искусственных дорожных сооружений </t>
  </si>
  <si>
    <t xml:space="preserve"> Финансовое обеспечение дорожной деятельности </t>
  </si>
  <si>
    <t>1.13</t>
  </si>
  <si>
    <t>1.14</t>
  </si>
  <si>
    <t>1.15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</si>
  <si>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</si>
  <si>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3.3</t>
  </si>
  <si>
    <t>3.4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</si>
  <si>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</si>
  <si>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</si>
  <si>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</si>
  <si>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</si>
  <si>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</si>
  <si>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</si>
  <si>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</si>
  <si>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</si>
  <si>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 xml:space="preserve"> Региональный проект "Жилье"</t>
  </si>
  <si>
    <t xml:space="preserve">Обеспечение деятельности (услуги, работы) государственных учреждений </t>
  </si>
  <si>
    <t>3.5</t>
  </si>
  <si>
    <t>Стройка, Реконструкция</t>
  </si>
  <si>
    <t xml:space="preserve">Субсидий бюджетам муниципальных образований Ленинградской
области на капитальный ремонт и (или) ремонт автомобильных дорог общего пользования местного значения (г. ГАТЧИНА)
</t>
  </si>
  <si>
    <t>Мероприятия в рамках реализации специального инфраструктурного проекта (за счет средств областного бюджета Ленинградской области)</t>
  </si>
  <si>
    <t>за счет средств областного бюджета (софинансирование)</t>
  </si>
  <si>
    <t>из средств ФБ снятие БК на опереж темпы (ФБ ДФ)</t>
  </si>
  <si>
    <t>из средств Дорожного фонда, всего  субсидии бюджетам  МО (ОБ+ФБ)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</si>
  <si>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</si>
  <si>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</si>
  <si>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</si>
  <si>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</si>
  <si>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</si>
  <si>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</si>
  <si>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</si>
  <si>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</si>
  <si>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</si>
  <si>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</si>
  <si>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</si>
  <si>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</si>
  <si>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</si>
  <si>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</si>
  <si>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</si>
  <si>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</si>
  <si>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</si>
  <si>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</si>
  <si>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</si>
  <si>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</si>
  <si>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</si>
  <si>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</si>
  <si>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предоставление иных межбюджетных трансфертов из областного бюджета Ленинградской области бюджету муниципального образования «Тихвинское городское поселение» Тихвинского муниципального района Ленинградской области в целях финансового обеспечения выполнения противоаварийных мероприятий на мосту через Введенский ручей по ул. Зайцева в городе Тихвин Ленинградской области.</t>
  </si>
  <si>
    <t>Поправки бюджета в апреле</t>
  </si>
  <si>
    <t xml:space="preserve"> Проект Бюджета на  2024г. </t>
  </si>
  <si>
    <t xml:space="preserve">Бюджет на 2024г. </t>
  </si>
  <si>
    <t xml:space="preserve">Бюджет на 2025г. </t>
  </si>
  <si>
    <t xml:space="preserve">Бюджет на 2026г. </t>
  </si>
  <si>
    <t>Резервный фонд Правительства ЛО</t>
  </si>
  <si>
    <t>ПРОЦЕССНАЯ ЧАСТЬ НЕ ДФ</t>
  </si>
  <si>
    <t>Средства,предусмотренные на условно отобранные Минсельхозом объекты кап ремонта и ремонта а/д (КВР 521)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</si>
  <si>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</si>
  <si>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</si>
  <si>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 xml:space="preserve">Финансирование 2024г. </t>
  </si>
  <si>
    <t>%</t>
  </si>
  <si>
    <t xml:space="preserve">Выполнение 2024г. </t>
  </si>
  <si>
    <t>Выполнение работ по замене существующих автобусных павильонов на автомобильной дороге общего пользования регионального значения «Гатчина-Ополье» км 2+186 справа и км 2+191 слева в Гатчинском районе</t>
  </si>
  <si>
    <t xml:space="preserve">Выполнение комплексного специального обследования автомобильных дорог общего пользования регионального значения в Всеволожском, Выборгском, Кингисеппском, Киришском, Лодейнопольском, Подпорожском, Сланцевском, Тихвинском и Тосненском районах Ленинградской области, разработку паспортов автомобильных дорог и проектов организации дорожного движения. </t>
  </si>
  <si>
    <t xml:space="preserve">Выполнение комплексного специального обследования автомобильных дорог общего пользования регионального значения в Бокситогорском, Киришском, Ломоносовском и Тосненском районах Ленинградской области, разработку паспортов автомобильных дорог и проектов организации дорожного движения. </t>
  </si>
  <si>
    <t>Технологическое присоединение для электроснабжения наружного освещения пешеходных переходов</t>
  </si>
  <si>
    <t>прочие (КОСГУ 299)</t>
  </si>
  <si>
    <t>прочие (КОСГУ 298)</t>
  </si>
  <si>
    <t>"Реконструкция автомобильной дороги "Подъезд к п.Неппово" в Кингисеппском районе (ПИР)</t>
  </si>
  <si>
    <t xml:space="preserve">Нераспределенные средства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</si>
  <si>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</si>
  <si>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</si>
  <si>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 весогабаритного контроля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</si>
  <si>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</si>
  <si>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</si>
  <si>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 xml:space="preserve"> оказанию услуг связи по предоставлению каналов связи  </t>
  </si>
  <si>
    <t>Оказание услуг по предпочтовой подготовке регистрируемых почтовых отправлений, содержащих копии постановлений об административных правонарушениях в области дорожного движения</t>
  </si>
  <si>
    <t>Оказание услуг по передаче электрической энергии</t>
  </si>
  <si>
    <t>за счет средств федерального бюджета (зачет аванса 2023г.)</t>
  </si>
  <si>
    <t xml:space="preserve">Рек-ция а/д "Санкт-Петербург-Колтуши на участке КАД-Колтуши" 1,2 этап 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</si>
  <si>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(ДДС, ЛАД)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</si>
  <si>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 (ЦБДД)</t>
  </si>
  <si>
    <t>Отраслевой проект «Безопасность дорожного движения» (ДДС, ЛАД, ЦБДД)</t>
  </si>
  <si>
    <t xml:space="preserve"> Финансовое обеспечение дорожной деятельности в рамках реализации национального проекта "Безопасные качественные дороги" (АГЛОМЕРАЦИЯ)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</si>
  <si>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(Мосты, дороги)</t>
  </si>
  <si>
    <t>Региональные проекты</t>
  </si>
  <si>
    <t xml:space="preserve">Заключено ГК, Соглашений на 2024г. </t>
  </si>
  <si>
    <t>Выполнение работ по ликвидации мест концентрации ДТП и аварийно-опасных участков на автомобильных дорогах общего пользования регионального значения Ленинградской области инженерными методами</t>
  </si>
  <si>
    <t>Выполнение работ по ремонту тротуара на автомобильной дороге общего пользования регионального значения "Санкт-Петербург - завод имю Свердлова - Всеволожск" на участке км 40+800 - км 41+030 во Всеволожском районе</t>
  </si>
  <si>
    <t>прочие (КОСГУ 228)</t>
  </si>
  <si>
    <t>1.10</t>
  </si>
  <si>
    <t>1.11</t>
  </si>
  <si>
    <t>Устройство элементов обустройства</t>
  </si>
  <si>
    <t>СМР (244)</t>
  </si>
  <si>
    <t>ПИР (243)</t>
  </si>
  <si>
    <t>Всего  субсидии бюджетам   МО (ОБ+СПБ)</t>
  </si>
  <si>
    <t>ПИР (244)</t>
  </si>
  <si>
    <t xml:space="preserve">Выполнение работ по установке недостающего барьерного ограждения на автомобильных дорогах общего пользования регионального значения </t>
  </si>
  <si>
    <t>Выполнение работ по устройству искусственных неровностей на участке автомобильной дороги общего пользования регионального значения "Стрельна - Кипень - Гатчина" в границах населенного пункта Кипень в Ломоносовском районе Ленинградской области</t>
  </si>
  <si>
    <t>СМР (243)</t>
  </si>
  <si>
    <t>Проведение специального обследования мест концентрации дорожно-транспортных происшествий</t>
  </si>
  <si>
    <t>Установка недостающих технических средств организации дорожного движения на автомобильных дорогах общего пользования регионального значения Ленинградской области</t>
  </si>
  <si>
    <t xml:space="preserve">Технологическое присоединение </t>
  </si>
  <si>
    <t>предоставление иных межбюджетных трансфертов из областного бюджета ЛО бюджету МО Ивангородское г.п. Кингисеппского мун. р-на ЛО в целях проведения праздничных мероприятий, посвященных 79-й годовщине Победы в Великой Отечественной войне, в г. Ивангороде на реализацию мероприятий по ремонту а/д местного значения</t>
  </si>
  <si>
    <t>предоставление иных межбюджетных трансфертов из областного бюджета ЛО бюджету МО Лебяженское г.п. Ломоносовского мун. р-на ЛО в целях выполнения работ по укреплению профиля (откоса) а/д по ул. Красногорской в Лебяженском г.п. ЛО</t>
  </si>
  <si>
    <r>
      <t xml:space="preserve"> Федеральный проект "Содействие развитию автомобильных дорог регионального, межмуниципального и местного значения"  </t>
    </r>
    <r>
      <rPr>
        <b/>
        <i/>
        <sz val="16"/>
        <color rgb="FFFF0000"/>
        <rFont val="Arial"/>
        <family val="2"/>
        <charset val="204"/>
      </rPr>
      <t>за счет средств федерального бюджета (зачет аванса 2023г.)</t>
    </r>
  </si>
  <si>
    <t xml:space="preserve">Техническое перевооружение перекрестков и пешеходных переходов с устройством светофорных объектов </t>
  </si>
  <si>
    <t>Исполнение  Бюджета Комитета по дорожному хозяйству Ленинградской области на 1 октября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</si>
</sst>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00"/>
    <numFmt numFmtId="171" formatCode="#,##0.0000"/>
  </numFmts>
  <fonts count="19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sz val="16"/>
      <color theme="5"/>
      <name val="Arial Cyr"/>
      <charset val="204"/>
    </font>
    <font>
      <b/>
      <i/>
      <sz val="16"/>
      <color theme="5"/>
      <name val="Arial"/>
      <family val="2"/>
      <charset val="204"/>
    </font>
    <font>
      <b/>
      <i/>
      <sz val="16"/>
      <color theme="5"/>
      <name val="Arial Cyr"/>
      <charset val="204"/>
    </font>
    <font>
      <b/>
      <i/>
      <sz val="12"/>
      <color rgb="FF7030A0"/>
      <name val="Calibri"/>
      <family val="2"/>
      <charset val="204"/>
      <scheme val="minor"/>
    </font>
    <font>
      <b/>
      <i/>
      <sz val="12"/>
      <color theme="5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2"/>
      <color rgb="FF92D050"/>
      <name val="Calibri"/>
      <family val="2"/>
      <charset val="204"/>
      <scheme val="minor"/>
    </font>
    <font>
      <sz val="16"/>
      <color rgb="FFFF0000"/>
      <name val="Arial Cyr"/>
      <charset val="204"/>
    </font>
    <font>
      <i/>
      <sz val="14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name val="Arial"/>
      <family val="2"/>
      <charset val="204"/>
    </font>
    <font>
      <b/>
      <i/>
      <sz val="14"/>
      <color theme="9" tint="-0.499984740745262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i/>
      <sz val="16"/>
      <color theme="5" tint="-0.249977111117893"/>
      <name val="Arial"/>
      <family val="2"/>
      <charset val="204"/>
    </font>
    <font>
      <sz val="16"/>
      <color rgb="FF002060"/>
      <name val="Calibri"/>
      <family val="2"/>
      <charset val="204"/>
      <scheme val="minor"/>
    </font>
    <font>
      <b/>
      <sz val="14"/>
      <color theme="5"/>
      <name val="Arial Cyr"/>
      <charset val="204"/>
    </font>
    <font>
      <i/>
      <sz val="16"/>
      <color theme="5"/>
      <name val="Arial Cyr"/>
      <charset val="204"/>
    </font>
    <font>
      <i/>
      <sz val="16"/>
      <color theme="5" tint="-0.499984740745262"/>
      <name val="Arial Cyr"/>
      <charset val="204"/>
    </font>
    <font>
      <b/>
      <i/>
      <sz val="16"/>
      <color rgb="FF0070C0"/>
      <name val="Arial Cyr"/>
      <charset val="204"/>
    </font>
    <font>
      <sz val="12"/>
      <color rgb="FF0070C0"/>
      <name val="Calibri"/>
      <family val="2"/>
      <charset val="204"/>
      <scheme val="minor"/>
    </font>
    <font>
      <sz val="12"/>
      <color rgb="FF00B0F0"/>
      <name val="Calibri"/>
      <family val="2"/>
      <charset val="204"/>
      <scheme val="minor"/>
    </font>
    <font>
      <b/>
      <sz val="16"/>
      <color rgb="FF00B0F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0" borderId="0"/>
    <xf numFmtId="168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5" fillId="0" borderId="0" applyFont="0" applyFill="0" applyBorder="0" applyAlignment="0" applyProtection="0"/>
    <xf numFmtId="169" fontId="75" fillId="0" borderId="0" applyFont="0" applyFill="0" applyBorder="0" applyAlignment="0" applyProtection="0"/>
    <xf numFmtId="0" fontId="1" fillId="0" borderId="0"/>
    <xf numFmtId="9" fontId="75" fillId="0" borderId="0" applyFont="0" applyFill="0" applyBorder="0" applyAlignment="0" applyProtection="0"/>
  </cellStyleXfs>
  <cellXfs count="906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4" fillId="0" borderId="4" xfId="1" applyNumberFormat="1" applyFont="1" applyFill="1" applyBorder="1" applyAlignment="1">
      <alignment horizontal="center" vertical="center"/>
    </xf>
    <xf numFmtId="49" fontId="28" fillId="0" borderId="0" xfId="1" applyNumberFormat="1" applyFont="1" applyFill="1"/>
    <xf numFmtId="49" fontId="28" fillId="0" borderId="0" xfId="1" applyNumberFormat="1" applyFont="1"/>
    <xf numFmtId="49" fontId="29" fillId="0" borderId="0" xfId="1" applyNumberFormat="1" applyFont="1" applyFill="1"/>
    <xf numFmtId="49" fontId="29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/>
    <xf numFmtId="167" fontId="22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3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8" fillId="0" borderId="0" xfId="1" applyFont="1" applyFill="1"/>
    <xf numFmtId="0" fontId="28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5" fillId="0" borderId="0" xfId="1" applyFont="1" applyFill="1"/>
    <xf numFmtId="165" fontId="26" fillId="0" borderId="4" xfId="1" applyNumberFormat="1" applyFont="1" applyFill="1" applyBorder="1" applyAlignment="1">
      <alignment horizontal="center" vertical="center" wrapText="1"/>
    </xf>
    <xf numFmtId="0" fontId="35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5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horizontal="center" vertical="center" wrapText="1"/>
    </xf>
    <xf numFmtId="165" fontId="41" fillId="0" borderId="0" xfId="1" applyNumberFormat="1" applyFont="1" applyFill="1" applyBorder="1" applyAlignment="1">
      <alignment horizontal="center" vertical="center" wrapText="1"/>
    </xf>
    <xf numFmtId="0" fontId="42" fillId="0" borderId="0" xfId="1" applyFont="1" applyFill="1"/>
    <xf numFmtId="165" fontId="25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5" fillId="0" borderId="0" xfId="1" applyFont="1" applyFill="1"/>
    <xf numFmtId="165" fontId="38" fillId="0" borderId="4" xfId="1" applyNumberFormat="1" applyFont="1" applyFill="1" applyBorder="1" applyAlignment="1">
      <alignment horizontal="center" vertical="center" wrapText="1"/>
    </xf>
    <xf numFmtId="0" fontId="47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0" fontId="49" fillId="0" borderId="0" xfId="1" applyFont="1" applyFill="1"/>
    <xf numFmtId="0" fontId="37" fillId="0" borderId="0" xfId="1" applyFont="1" applyFill="1"/>
    <xf numFmtId="0" fontId="28" fillId="3" borderId="0" xfId="1" applyFont="1" applyFill="1"/>
    <xf numFmtId="0" fontId="50" fillId="0" borderId="0" xfId="1" applyFont="1" applyFill="1"/>
    <xf numFmtId="0" fontId="51" fillId="0" borderId="0" xfId="1" applyFont="1" applyFill="1"/>
    <xf numFmtId="0" fontId="49" fillId="3" borderId="0" xfId="1" applyFont="1" applyFill="1"/>
    <xf numFmtId="0" fontId="50" fillId="0" borderId="0" xfId="1" applyFont="1" applyFill="1" applyAlignment="1">
      <alignment horizontal="center"/>
    </xf>
    <xf numFmtId="0" fontId="52" fillId="0" borderId="0" xfId="1" applyFont="1" applyFill="1"/>
    <xf numFmtId="167" fontId="41" fillId="0" borderId="4" xfId="1" applyNumberFormat="1" applyFont="1" applyFill="1" applyBorder="1" applyAlignment="1">
      <alignment vertical="center" wrapText="1"/>
    </xf>
    <xf numFmtId="0" fontId="53" fillId="0" borderId="0" xfId="1" applyFont="1" applyFill="1"/>
    <xf numFmtId="167" fontId="41" fillId="3" borderId="4" xfId="1" applyNumberFormat="1" applyFont="1" applyFill="1" applyBorder="1" applyAlignment="1">
      <alignment vertical="center" wrapText="1"/>
    </xf>
    <xf numFmtId="167" fontId="54" fillId="0" borderId="4" xfId="1" applyNumberFormat="1" applyFont="1" applyFill="1" applyBorder="1" applyAlignment="1">
      <alignment vertical="center" wrapText="1"/>
    </xf>
    <xf numFmtId="0" fontId="49" fillId="4" borderId="0" xfId="1" applyFont="1" applyFill="1"/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0" fontId="36" fillId="0" borderId="0" xfId="1" applyFont="1"/>
    <xf numFmtId="164" fontId="38" fillId="0" borderId="0" xfId="1" applyNumberFormat="1" applyFont="1" applyFill="1" applyBorder="1" applyAlignment="1">
      <alignment horizontal="center" vertical="center" wrapText="1"/>
    </xf>
    <xf numFmtId="0" fontId="56" fillId="0" borderId="0" xfId="1" applyFont="1"/>
    <xf numFmtId="0" fontId="56" fillId="0" borderId="0" xfId="1" applyFont="1" applyFill="1"/>
    <xf numFmtId="0" fontId="57" fillId="0" borderId="0" xfId="1" applyFont="1" applyFill="1"/>
    <xf numFmtId="0" fontId="58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5" fillId="0" borderId="4" xfId="1" applyNumberFormat="1" applyFont="1" applyFill="1" applyBorder="1" applyAlignment="1">
      <alignment vertical="center" wrapText="1"/>
    </xf>
    <xf numFmtId="0" fontId="60" fillId="0" borderId="0" xfId="1" applyFont="1" applyFill="1"/>
    <xf numFmtId="0" fontId="61" fillId="0" borderId="0" xfId="1" applyFont="1" applyFill="1"/>
    <xf numFmtId="0" fontId="34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31" fillId="0" borderId="0" xfId="1" applyFont="1"/>
    <xf numFmtId="0" fontId="65" fillId="0" borderId="0" xfId="1" applyFont="1" applyFill="1"/>
    <xf numFmtId="0" fontId="16" fillId="0" borderId="0" xfId="1" applyFont="1" applyFill="1"/>
    <xf numFmtId="167" fontId="38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/>
    <xf numFmtId="0" fontId="26" fillId="0" borderId="0" xfId="1" applyFont="1" applyFill="1"/>
    <xf numFmtId="167" fontId="38" fillId="0" borderId="0" xfId="1" applyNumberFormat="1" applyFont="1" applyFill="1" applyBorder="1" applyAlignment="1">
      <alignment horizontal="center"/>
    </xf>
    <xf numFmtId="165" fontId="69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165" fontId="64" fillId="0" borderId="0" xfId="1" applyNumberFormat="1" applyFont="1" applyFill="1" applyBorder="1" applyAlignment="1">
      <alignment horizontal="center" vertical="center" wrapText="1"/>
    </xf>
    <xf numFmtId="0" fontId="72" fillId="0" borderId="0" xfId="1" applyFont="1" applyFill="1"/>
    <xf numFmtId="165" fontId="40" fillId="0" borderId="4" xfId="1" applyNumberFormat="1" applyFont="1" applyFill="1" applyBorder="1" applyAlignment="1">
      <alignment horizontal="center" vertical="center" wrapText="1"/>
    </xf>
    <xf numFmtId="165" fontId="17" fillId="0" borderId="4" xfId="1" applyNumberFormat="1" applyFont="1" applyFill="1" applyBorder="1" applyAlignment="1">
      <alignment horizontal="center" vertical="center" wrapText="1"/>
    </xf>
    <xf numFmtId="166" fontId="27" fillId="0" borderId="4" xfId="3" applyNumberFormat="1" applyFont="1" applyFill="1" applyBorder="1" applyAlignment="1">
      <alignment horizontal="left"/>
    </xf>
    <xf numFmtId="165" fontId="27" fillId="0" borderId="4" xfId="3" applyNumberFormat="1" applyFont="1" applyFill="1" applyBorder="1" applyAlignment="1">
      <alignment horizontal="center"/>
    </xf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3" fillId="0" borderId="0" xfId="1" applyFont="1" applyFill="1" applyAlignment="1">
      <alignment vertical="center" wrapText="1"/>
    </xf>
    <xf numFmtId="0" fontId="73" fillId="0" borderId="0" xfId="1" applyFont="1" applyFill="1" applyAlignment="1">
      <alignment horizontal="justify" vertical="center"/>
    </xf>
    <xf numFmtId="0" fontId="74" fillId="0" borderId="0" xfId="1" applyFont="1" applyFill="1" applyAlignment="1">
      <alignment vertical="center"/>
    </xf>
    <xf numFmtId="0" fontId="73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3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29" fillId="0" borderId="4" xfId="1" applyNumberFormat="1" applyFont="1" applyBorder="1"/>
    <xf numFmtId="49" fontId="77" fillId="0" borderId="0" xfId="1" applyNumberFormat="1" applyFont="1"/>
    <xf numFmtId="49" fontId="77" fillId="0" borderId="0" xfId="1" applyNumberFormat="1" applyFont="1" applyFill="1"/>
    <xf numFmtId="49" fontId="78" fillId="0" borderId="0" xfId="1" applyNumberFormat="1" applyFont="1" applyFill="1"/>
    <xf numFmtId="165" fontId="8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7" fontId="80" fillId="0" borderId="4" xfId="1" applyNumberFormat="1" applyFont="1" applyFill="1" applyBorder="1" applyAlignment="1">
      <alignment vertical="center" wrapText="1"/>
    </xf>
    <xf numFmtId="165" fontId="80" fillId="0" borderId="4" xfId="1" quotePrefix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left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7" fontId="86" fillId="0" borderId="4" xfId="1" applyNumberFormat="1" applyFont="1" applyFill="1" applyBorder="1" applyAlignment="1">
      <alignment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3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left" vertical="center" wrapText="1"/>
    </xf>
    <xf numFmtId="167" fontId="80" fillId="0" borderId="4" xfId="1" applyNumberFormat="1" applyFont="1" applyFill="1" applyBorder="1" applyAlignment="1">
      <alignment horizontal="left" vertical="center" wrapText="1"/>
    </xf>
    <xf numFmtId="164" fontId="93" fillId="0" borderId="4" xfId="1" applyNumberFormat="1" applyFont="1" applyFill="1" applyBorder="1" applyAlignment="1">
      <alignment horizontal="center" vertical="center" wrapText="1"/>
    </xf>
    <xf numFmtId="167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vertical="center" wrapText="1"/>
    </xf>
    <xf numFmtId="165" fontId="80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horizontal="left" vertical="center" wrapText="1"/>
    </xf>
    <xf numFmtId="165" fontId="95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5" fillId="0" borderId="4" xfId="1" applyNumberFormat="1" applyFont="1" applyFill="1" applyBorder="1" applyAlignment="1">
      <alignment vertical="center" wrapText="1"/>
    </xf>
    <xf numFmtId="164" fontId="79" fillId="0" borderId="4" xfId="2" applyNumberFormat="1" applyFont="1" applyFill="1" applyBorder="1" applyAlignment="1">
      <alignment horizontal="left" vertical="center" wrapText="1"/>
    </xf>
    <xf numFmtId="167" fontId="95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3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horizontal="center" vertical="center" wrapText="1"/>
    </xf>
    <xf numFmtId="167" fontId="84" fillId="0" borderId="4" xfId="1" applyNumberFormat="1" applyFont="1" applyFill="1" applyBorder="1" applyAlignment="1">
      <alignment horizontal="center"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95" fillId="3" borderId="4" xfId="1" applyNumberFormat="1" applyFont="1" applyFill="1" applyBorder="1" applyAlignment="1">
      <alignment vertical="center" wrapText="1"/>
    </xf>
    <xf numFmtId="167" fontId="79" fillId="0" borderId="4" xfId="1" applyNumberFormat="1" applyFont="1" applyFill="1" applyBorder="1" applyAlignment="1">
      <alignment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10" fillId="4" borderId="4" xfId="1" applyNumberFormat="1" applyFont="1" applyFill="1" applyBorder="1" applyAlignment="1">
      <alignment vertical="center" wrapText="1"/>
    </xf>
    <xf numFmtId="165" fontId="80" fillId="4" borderId="4" xfId="1" applyNumberFormat="1" applyFont="1" applyFill="1" applyBorder="1" applyAlignment="1">
      <alignment horizontal="center"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84" fillId="0" borderId="4" xfId="1" applyNumberFormat="1" applyFont="1" applyFill="1" applyBorder="1" applyAlignment="1">
      <alignment vertical="center" wrapText="1"/>
    </xf>
    <xf numFmtId="165" fontId="89" fillId="0" borderId="4" xfId="1" applyNumberFormat="1" applyFont="1" applyFill="1" applyBorder="1" applyAlignment="1">
      <alignment horizontal="center"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1" fillId="0" borderId="4" xfId="1" applyNumberFormat="1" applyFont="1" applyFill="1" applyBorder="1" applyAlignment="1">
      <alignment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79" fillId="0" borderId="4" xfId="1" applyNumberFormat="1" applyFont="1" applyFill="1" applyBorder="1" applyAlignment="1">
      <alignment vertical="center" wrapText="1"/>
    </xf>
    <xf numFmtId="0" fontId="107" fillId="0" borderId="0" xfId="1" applyFont="1" applyFill="1"/>
    <xf numFmtId="165" fontId="83" fillId="0" borderId="4" xfId="1" applyNumberFormat="1" applyFont="1" applyFill="1" applyBorder="1" applyAlignment="1">
      <alignment horizontal="left" vertical="center" wrapText="1"/>
    </xf>
    <xf numFmtId="49" fontId="109" fillId="0" borderId="6" xfId="1" applyNumberFormat="1" applyFont="1" applyFill="1" applyBorder="1" applyAlignment="1">
      <alignment vertical="center"/>
    </xf>
    <xf numFmtId="165" fontId="83" fillId="0" borderId="4" xfId="1" applyNumberFormat="1" applyFont="1" applyFill="1" applyBorder="1" applyAlignment="1">
      <alignment vertical="center" wrapText="1"/>
    </xf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6" fillId="0" borderId="6" xfId="1" applyNumberFormat="1" applyFont="1" applyFill="1" applyBorder="1" applyAlignment="1">
      <alignment vertical="center"/>
    </xf>
    <xf numFmtId="0" fontId="117" fillId="3" borderId="0" xfId="1" applyFont="1" applyFill="1"/>
    <xf numFmtId="0" fontId="52" fillId="3" borderId="0" xfId="1" applyFont="1" applyFill="1"/>
    <xf numFmtId="165" fontId="98" fillId="0" borderId="4" xfId="1" applyNumberFormat="1" applyFont="1" applyFill="1" applyBorder="1" applyAlignment="1">
      <alignment horizontal="center" vertical="center"/>
    </xf>
    <xf numFmtId="0" fontId="119" fillId="0" borderId="0" xfId="1" applyFont="1" applyFill="1"/>
    <xf numFmtId="165" fontId="111" fillId="0" borderId="4" xfId="2" applyNumberFormat="1" applyFont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left" vertical="center" wrapText="1"/>
    </xf>
    <xf numFmtId="49" fontId="39" fillId="0" borderId="4" xfId="1" applyNumberFormat="1" applyFont="1" applyFill="1" applyBorder="1" applyAlignment="1">
      <alignment horizontal="center" vertical="center"/>
    </xf>
    <xf numFmtId="167" fontId="25" fillId="0" borderId="4" xfId="1" applyNumberFormat="1" applyFont="1" applyFill="1" applyBorder="1" applyAlignment="1">
      <alignment vertical="center" wrapText="1"/>
    </xf>
    <xf numFmtId="165" fontId="71" fillId="0" borderId="4" xfId="1" applyNumberFormat="1" applyFont="1" applyFill="1" applyBorder="1" applyAlignment="1">
      <alignment horizontal="center" vertical="center" wrapText="1"/>
    </xf>
    <xf numFmtId="49" fontId="67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8" fillId="0" borderId="0" xfId="1" applyNumberFormat="1" applyFont="1" applyFill="1" applyBorder="1" applyAlignment="1">
      <alignment horizontal="center" vertical="center" wrapText="1"/>
    </xf>
    <xf numFmtId="0" fontId="120" fillId="0" borderId="0" xfId="1" applyFont="1" applyFill="1"/>
    <xf numFmtId="164" fontId="8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2" fillId="0" borderId="0" xfId="1" applyFont="1" applyFill="1" applyAlignment="1"/>
    <xf numFmtId="164" fontId="95" fillId="0" borderId="4" xfId="1" applyNumberFormat="1" applyFont="1" applyFill="1" applyBorder="1" applyAlignment="1">
      <alignment horizontal="center" vertical="center" wrapText="1"/>
    </xf>
    <xf numFmtId="164" fontId="25" fillId="0" borderId="4" xfId="1" applyNumberFormat="1" applyFont="1" applyFill="1" applyBorder="1" applyAlignment="1">
      <alignment horizontal="center" vertical="center" wrapText="1"/>
    </xf>
    <xf numFmtId="0" fontId="22" fillId="0" borderId="0" xfId="1" applyFont="1" applyFill="1"/>
    <xf numFmtId="0" fontId="55" fillId="0" borderId="0" xfId="1" applyFont="1" applyFill="1"/>
    <xf numFmtId="164" fontId="86" fillId="0" borderId="4" xfId="1" applyNumberFormat="1" applyFont="1" applyFill="1" applyBorder="1" applyAlignment="1">
      <alignment horizontal="center" vertical="center" wrapText="1"/>
    </xf>
    <xf numFmtId="164" fontId="80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/>
    </xf>
    <xf numFmtId="165" fontId="43" fillId="0" borderId="0" xfId="1" applyNumberFormat="1" applyFont="1" applyFill="1" applyAlignment="1">
      <alignment vertical="center" wrapText="1"/>
    </xf>
    <xf numFmtId="0" fontId="66" fillId="0" borderId="0" xfId="1" applyFont="1" applyFill="1" applyAlignment="1">
      <alignment horizontal="center"/>
    </xf>
    <xf numFmtId="165" fontId="93" fillId="0" borderId="4" xfId="1" quotePrefix="1" applyNumberFormat="1" applyFont="1" applyFill="1" applyBorder="1" applyAlignment="1">
      <alignment horizontal="center" vertical="center" wrapText="1"/>
    </xf>
    <xf numFmtId="49" fontId="121" fillId="0" borderId="0" xfId="1" applyNumberFormat="1" applyFont="1"/>
    <xf numFmtId="0" fontId="125" fillId="0" borderId="0" xfId="1" applyFont="1" applyFill="1"/>
    <xf numFmtId="165" fontId="122" fillId="0" borderId="4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5" fillId="0" borderId="0" xfId="1" applyNumberFormat="1" applyFont="1" applyFill="1"/>
    <xf numFmtId="49" fontId="29" fillId="0" borderId="5" xfId="1" applyNumberFormat="1" applyFont="1" applyBorder="1"/>
    <xf numFmtId="49" fontId="89" fillId="0" borderId="4" xfId="1" applyNumberFormat="1" applyFont="1" applyFill="1" applyBorder="1" applyAlignment="1">
      <alignment horizontal="center" vertical="center" wrapText="1"/>
    </xf>
    <xf numFmtId="49" fontId="90" fillId="0" borderId="4" xfId="1" applyNumberFormat="1" applyFont="1" applyFill="1" applyBorder="1" applyAlignment="1">
      <alignment horizontal="center"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49" fontId="9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105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46" fillId="0" borderId="4" xfId="1" applyNumberFormat="1" applyFont="1" applyFill="1" applyBorder="1" applyAlignment="1">
      <alignment horizontal="center" vertical="center" wrapText="1"/>
    </xf>
    <xf numFmtId="165" fontId="46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2" fillId="0" borderId="4" xfId="1" applyNumberFormat="1" applyFont="1" applyFill="1" applyBorder="1" applyAlignment="1">
      <alignment horizontal="center" vertical="center" wrapText="1"/>
    </xf>
    <xf numFmtId="3" fontId="92" fillId="0" borderId="4" xfId="1" applyNumberFormat="1" applyFont="1" applyFill="1" applyBorder="1" applyAlignment="1">
      <alignment horizontal="center" vertical="center" wrapText="1"/>
    </xf>
    <xf numFmtId="3" fontId="94" fillId="0" borderId="4" xfId="1" applyNumberFormat="1" applyFont="1" applyFill="1" applyBorder="1" applyAlignment="1">
      <alignment horizontal="center" vertical="center" wrapText="1"/>
    </xf>
    <xf numFmtId="3" fontId="11" fillId="0" borderId="4" xfId="1" applyNumberFormat="1" applyFont="1" applyFill="1" applyBorder="1" applyAlignment="1">
      <alignment horizontal="center" vertical="center" wrapText="1"/>
    </xf>
    <xf numFmtId="165" fontId="97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89" fillId="4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34" fillId="0" borderId="4" xfId="1" applyNumberFormat="1" applyFont="1" applyFill="1" applyBorder="1" applyAlignment="1">
      <alignment horizontal="center" vertical="center" wrapText="1"/>
    </xf>
    <xf numFmtId="49" fontId="37" fillId="0" borderId="4" xfId="1" applyNumberFormat="1" applyFont="1" applyFill="1" applyBorder="1" applyAlignment="1">
      <alignment horizontal="center" vertical="center" wrapText="1"/>
    </xf>
    <xf numFmtId="49" fontId="30" fillId="0" borderId="4" xfId="1" applyNumberFormat="1" applyFont="1" applyFill="1" applyBorder="1" applyAlignment="1">
      <alignment horizontal="center" vertical="center" wrapText="1"/>
    </xf>
    <xf numFmtId="49" fontId="32" fillId="0" borderId="4" xfId="1" applyNumberFormat="1" applyFont="1" applyFill="1" applyBorder="1" applyAlignment="1">
      <alignment horizontal="center" vertical="center" wrapText="1"/>
    </xf>
    <xf numFmtId="165" fontId="93" fillId="0" borderId="4" xfId="4" applyNumberFormat="1" applyFont="1" applyFill="1" applyBorder="1" applyAlignment="1">
      <alignment horizontal="left" vertical="center" wrapText="1"/>
    </xf>
    <xf numFmtId="49" fontId="94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4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8" fillId="0" borderId="4" xfId="1" applyNumberFormat="1" applyFont="1" applyFill="1" applyBorder="1" applyAlignment="1">
      <alignment horizontal="center" vertical="center"/>
    </xf>
    <xf numFmtId="49" fontId="59" fillId="0" borderId="4" xfId="1" applyNumberFormat="1" applyFont="1" applyFill="1" applyBorder="1" applyAlignment="1">
      <alignment horizontal="center" vertical="center"/>
    </xf>
    <xf numFmtId="167" fontId="40" fillId="0" borderId="4" xfId="1" applyNumberFormat="1" applyFont="1" applyFill="1" applyBorder="1" applyAlignment="1">
      <alignment vertical="center" wrapText="1"/>
    </xf>
    <xf numFmtId="167" fontId="19" fillId="0" borderId="4" xfId="1" applyNumberFormat="1" applyFont="1" applyFill="1" applyBorder="1" applyAlignment="1">
      <alignment horizontal="left" vertical="center" wrapText="1"/>
    </xf>
    <xf numFmtId="166" fontId="49" fillId="0" borderId="4" xfId="3" applyNumberFormat="1" applyFont="1" applyFill="1" applyBorder="1" applyAlignment="1">
      <alignment horizontal="center"/>
    </xf>
    <xf numFmtId="49" fontId="4" fillId="0" borderId="4" xfId="1" applyNumberFormat="1" applyFont="1" applyFill="1" applyBorder="1" applyAlignment="1">
      <alignment horizontal="center"/>
    </xf>
    <xf numFmtId="0" fontId="6" fillId="0" borderId="4" xfId="1" applyFont="1" applyFill="1" applyBorder="1"/>
    <xf numFmtId="164" fontId="6" fillId="0" borderId="4" xfId="1" applyNumberFormat="1" applyFont="1" applyFill="1" applyBorder="1"/>
    <xf numFmtId="0" fontId="53" fillId="3" borderId="0" xfId="1" applyFont="1" applyFill="1"/>
    <xf numFmtId="165" fontId="3" fillId="0" borderId="0" xfId="1" applyNumberFormat="1" applyFill="1"/>
    <xf numFmtId="164" fontId="87" fillId="0" borderId="4" xfId="1" applyNumberFormat="1" applyFont="1" applyFill="1" applyBorder="1" applyAlignment="1">
      <alignment horizontal="center" vertical="center"/>
    </xf>
    <xf numFmtId="164" fontId="88" fillId="0" borderId="4" xfId="1" applyNumberFormat="1" applyFont="1" applyFill="1" applyBorder="1" applyAlignment="1">
      <alignment horizontal="center" vertical="center"/>
    </xf>
    <xf numFmtId="164" fontId="122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2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79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55" fillId="0" borderId="4" xfId="1" applyNumberFormat="1" applyFont="1" applyFill="1" applyBorder="1" applyAlignment="1">
      <alignment horizontal="center" vertical="center" wrapText="1"/>
    </xf>
    <xf numFmtId="164" fontId="95" fillId="0" borderId="4" xfId="2" applyNumberFormat="1" applyFont="1" applyBorder="1" applyAlignment="1">
      <alignment horizontal="center" vertical="center" wrapText="1"/>
    </xf>
    <xf numFmtId="164" fontId="44" fillId="0" borderId="4" xfId="1" quotePrefix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38" fillId="0" borderId="4" xfId="1" quotePrefix="1" applyNumberFormat="1" applyFont="1" applyFill="1" applyBorder="1" applyAlignment="1">
      <alignment horizontal="center" vertical="center" wrapText="1"/>
    </xf>
    <xf numFmtId="164" fontId="127" fillId="0" borderId="4" xfId="1" applyNumberFormat="1" applyFont="1" applyFill="1" applyBorder="1" applyAlignment="1">
      <alignment horizontal="center" vertical="center" wrapText="1"/>
    </xf>
    <xf numFmtId="164" fontId="93" fillId="0" borderId="4" xfId="1" quotePrefix="1" applyNumberFormat="1" applyFont="1" applyFill="1" applyBorder="1" applyAlignment="1">
      <alignment horizontal="center" vertical="center" wrapText="1"/>
    </xf>
    <xf numFmtId="164" fontId="26" fillId="0" borderId="4" xfId="1" quotePrefix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08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horizontal="center" vertical="center" wrapText="1"/>
    </xf>
    <xf numFmtId="164" fontId="103" fillId="0" borderId="4" xfId="1" applyNumberFormat="1" applyFont="1" applyFill="1" applyBorder="1" applyAlignment="1">
      <alignment horizontal="center" vertical="center" wrapText="1"/>
    </xf>
    <xf numFmtId="164" fontId="68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vertical="center" wrapText="1"/>
    </xf>
    <xf numFmtId="164" fontId="101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vertical="center" wrapText="1"/>
    </xf>
    <xf numFmtId="164" fontId="71" fillId="0" borderId="4" xfId="1" applyNumberFormat="1" applyFont="1" applyFill="1" applyBorder="1" applyAlignment="1">
      <alignment horizontal="center" vertical="center" wrapText="1"/>
    </xf>
    <xf numFmtId="0" fontId="131" fillId="0" borderId="0" xfId="1" applyFont="1" applyFill="1"/>
    <xf numFmtId="49" fontId="132" fillId="0" borderId="4" xfId="1" applyNumberFormat="1" applyFont="1" applyFill="1" applyBorder="1" applyAlignment="1">
      <alignment horizontal="center" vertical="center" wrapText="1"/>
    </xf>
    <xf numFmtId="167" fontId="87" fillId="0" borderId="4" xfId="1" applyNumberFormat="1" applyFont="1" applyFill="1" applyBorder="1" applyAlignment="1">
      <alignment horizontal="left" vertical="center" wrapText="1"/>
    </xf>
    <xf numFmtId="164" fontId="38" fillId="0" borderId="4" xfId="1" applyNumberFormat="1" applyFont="1" applyFill="1" applyBorder="1" applyAlignment="1">
      <alignment horizontal="center" vertical="center" wrapText="1"/>
    </xf>
    <xf numFmtId="0" fontId="134" fillId="0" borderId="0" xfId="1" applyFont="1" applyFill="1"/>
    <xf numFmtId="49" fontId="126" fillId="0" borderId="4" xfId="1" applyNumberFormat="1" applyFont="1" applyFill="1" applyBorder="1" applyAlignment="1">
      <alignment horizontal="center" vertical="center"/>
    </xf>
    <xf numFmtId="167" fontId="122" fillId="0" borderId="4" xfId="1" applyNumberFormat="1" applyFont="1" applyFill="1" applyBorder="1" applyAlignment="1">
      <alignment vertical="center" wrapText="1"/>
    </xf>
    <xf numFmtId="49" fontId="94" fillId="2" borderId="4" xfId="1" applyNumberFormat="1" applyFont="1" applyFill="1" applyBorder="1" applyAlignment="1">
      <alignment horizontal="center" vertical="center" wrapText="1"/>
    </xf>
    <xf numFmtId="167" fontId="84" fillId="2" borderId="4" xfId="1" applyNumberFormat="1" applyFont="1" applyFill="1" applyBorder="1" applyAlignment="1">
      <alignment horizontal="left" vertical="center" wrapText="1"/>
    </xf>
    <xf numFmtId="165" fontId="80" fillId="2" borderId="4" xfId="1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86" fillId="2" borderId="4" xfId="1" applyNumberFormat="1" applyFont="1" applyFill="1" applyBorder="1" applyAlignment="1">
      <alignment horizontal="center" vertical="center" wrapText="1"/>
    </xf>
    <xf numFmtId="164" fontId="69" fillId="2" borderId="4" xfId="1" applyNumberFormat="1" applyFont="1" applyFill="1" applyBorder="1" applyAlignment="1">
      <alignment horizontal="center" vertical="center" wrapText="1"/>
    </xf>
    <xf numFmtId="0" fontId="117" fillId="2" borderId="0" xfId="1" applyFont="1" applyFill="1"/>
    <xf numFmtId="167" fontId="86" fillId="2" borderId="4" xfId="1" applyNumberFormat="1" applyFont="1" applyFill="1" applyBorder="1" applyAlignment="1">
      <alignment vertical="center" wrapText="1"/>
    </xf>
    <xf numFmtId="49" fontId="89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5" fillId="2" borderId="4" xfId="1" applyNumberFormat="1" applyFont="1" applyFill="1" applyBorder="1" applyAlignment="1">
      <alignment horizontal="center" vertical="center" wrapText="1"/>
    </xf>
    <xf numFmtId="165" fontId="86" fillId="2" borderId="4" xfId="1" applyNumberFormat="1" applyFont="1" applyFill="1" applyBorder="1" applyAlignment="1">
      <alignment horizontal="center" vertical="center" wrapText="1"/>
    </xf>
    <xf numFmtId="167" fontId="80" fillId="2" borderId="4" xfId="1" applyNumberFormat="1" applyFont="1" applyFill="1" applyBorder="1" applyAlignment="1">
      <alignment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0" fontId="49" fillId="2" borderId="0" xfId="1" applyFont="1" applyFill="1"/>
    <xf numFmtId="0" fontId="69" fillId="0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165" fontId="22" fillId="0" borderId="4" xfId="1" applyNumberFormat="1" applyFont="1" applyFill="1" applyBorder="1" applyAlignment="1">
      <alignment horizontal="center" vertical="center" wrapText="1"/>
    </xf>
    <xf numFmtId="165" fontId="38" fillId="0" borderId="4" xfId="1" quotePrefix="1" applyNumberFormat="1" applyFont="1" applyFill="1" applyBorder="1" applyAlignment="1">
      <alignment horizontal="center" vertical="center" wrapText="1"/>
    </xf>
    <xf numFmtId="165" fontId="80" fillId="0" borderId="4" xfId="3" applyNumberFormat="1" applyFont="1" applyFill="1" applyBorder="1" applyAlignment="1">
      <alignment horizontal="center" vertical="center"/>
    </xf>
    <xf numFmtId="165" fontId="86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69" fillId="2" borderId="4" xfId="1" applyNumberFormat="1" applyFont="1" applyFill="1" applyBorder="1" applyAlignment="1">
      <alignment horizontal="center" vertical="center" wrapText="1"/>
    </xf>
    <xf numFmtId="165" fontId="26" fillId="2" borderId="4" xfId="1" applyNumberFormat="1" applyFont="1" applyFill="1" applyBorder="1" applyAlignment="1">
      <alignment horizontal="center" vertical="center" wrapText="1"/>
    </xf>
    <xf numFmtId="165" fontId="55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Border="1" applyAlignment="1">
      <alignment horizontal="center" vertical="center" wrapText="1"/>
    </xf>
    <xf numFmtId="165" fontId="44" fillId="0" borderId="4" xfId="1" quotePrefix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26" fillId="0" borderId="4" xfId="1" quotePrefix="1" applyNumberFormat="1" applyFont="1" applyFill="1" applyBorder="1" applyAlignment="1">
      <alignment horizontal="center" vertical="center" wrapText="1"/>
    </xf>
    <xf numFmtId="165" fontId="16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108" fillId="0" borderId="4" xfId="1" applyNumberFormat="1" applyFont="1" applyFill="1" applyBorder="1" applyAlignment="1">
      <alignment horizontal="center" vertical="center" wrapText="1"/>
    </xf>
    <xf numFmtId="165" fontId="68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38" fillId="0" borderId="4" xfId="1" applyNumberFormat="1" applyFont="1" applyFill="1" applyBorder="1" applyAlignment="1">
      <alignment horizontal="center" vertical="center" wrapText="1"/>
    </xf>
    <xf numFmtId="0" fontId="139" fillId="0" borderId="0" xfId="1" applyFont="1" applyFill="1"/>
    <xf numFmtId="49" fontId="140" fillId="0" borderId="4" xfId="1" applyNumberFormat="1" applyFont="1" applyFill="1" applyBorder="1" applyAlignment="1">
      <alignment horizontal="center" vertical="center" wrapText="1"/>
    </xf>
    <xf numFmtId="167" fontId="137" fillId="0" borderId="4" xfId="1" applyNumberFormat="1" applyFont="1" applyFill="1" applyBorder="1" applyAlignment="1">
      <alignment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1" fillId="0" borderId="0" xfId="1" applyFont="1" applyFill="1"/>
    <xf numFmtId="49" fontId="142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5" fillId="3" borderId="0" xfId="1" applyFont="1" applyFill="1"/>
    <xf numFmtId="49" fontId="146" fillId="0" borderId="4" xfId="1" applyNumberFormat="1" applyFont="1" applyFill="1" applyBorder="1" applyAlignment="1">
      <alignment horizontal="center" vertical="center" wrapText="1"/>
    </xf>
    <xf numFmtId="167" fontId="147" fillId="0" borderId="4" xfId="1" applyNumberFormat="1" applyFont="1" applyFill="1" applyBorder="1" applyAlignment="1">
      <alignment vertical="center" wrapText="1"/>
    </xf>
    <xf numFmtId="165" fontId="147" fillId="0" borderId="4" xfId="1" applyNumberFormat="1" applyFont="1" applyFill="1" applyBorder="1" applyAlignment="1">
      <alignment horizontal="center" vertical="center" wrapText="1"/>
    </xf>
    <xf numFmtId="164" fontId="147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45" fillId="3" borderId="0" xfId="1" applyFont="1" applyFill="1"/>
    <xf numFmtId="165" fontId="135" fillId="0" borderId="4" xfId="1" applyNumberFormat="1" applyFont="1" applyFill="1" applyBorder="1" applyAlignment="1">
      <alignment horizontal="center" vertical="center" wrapText="1"/>
    </xf>
    <xf numFmtId="165" fontId="152" fillId="0" borderId="4" xfId="1" applyNumberFormat="1" applyFont="1" applyFill="1" applyBorder="1" applyAlignment="1">
      <alignment horizontal="center" vertical="center" wrapText="1"/>
    </xf>
    <xf numFmtId="0" fontId="153" fillId="0" borderId="0" xfId="1" applyFont="1" applyFill="1"/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29" fillId="7" borderId="4" xfId="1" applyNumberFormat="1" applyFont="1" applyFill="1" applyBorder="1" applyAlignment="1">
      <alignment horizontal="center" vertical="center" wrapText="1"/>
    </xf>
    <xf numFmtId="167" fontId="122" fillId="7" borderId="4" xfId="1" applyNumberFormat="1" applyFont="1" applyFill="1" applyBorder="1" applyAlignment="1">
      <alignment vertical="center" wrapText="1"/>
    </xf>
    <xf numFmtId="165" fontId="124" fillId="7" borderId="4" xfId="1" applyNumberFormat="1" applyFont="1" applyFill="1" applyBorder="1" applyAlignment="1">
      <alignment horizontal="center" vertical="center" wrapText="1"/>
    </xf>
    <xf numFmtId="165" fontId="143" fillId="7" borderId="4" xfId="1" applyNumberFormat="1" applyFont="1" applyFill="1" applyBorder="1" applyAlignment="1">
      <alignment horizontal="center" vertical="center" wrapText="1"/>
    </xf>
    <xf numFmtId="164" fontId="143" fillId="7" borderId="4" xfId="1" applyNumberFormat="1" applyFont="1" applyFill="1" applyBorder="1" applyAlignment="1">
      <alignment horizontal="center" vertical="center" wrapText="1"/>
    </xf>
    <xf numFmtId="0" fontId="144" fillId="7" borderId="0" xfId="1" applyFont="1" applyFill="1"/>
    <xf numFmtId="165" fontId="112" fillId="9" borderId="4" xfId="1" applyNumberFormat="1" applyFont="1" applyFill="1" applyBorder="1" applyAlignment="1">
      <alignment horizontal="left" vertical="center" wrapText="1"/>
    </xf>
    <xf numFmtId="165" fontId="111" fillId="9" borderId="4" xfId="1" applyNumberFormat="1" applyFont="1" applyFill="1" applyBorder="1" applyAlignment="1">
      <alignment horizontal="center" vertical="center" wrapText="1"/>
    </xf>
    <xf numFmtId="0" fontId="115" fillId="9" borderId="0" xfId="1" applyFont="1" applyFill="1"/>
    <xf numFmtId="49" fontId="110" fillId="9" borderId="4" xfId="1" applyNumberFormat="1" applyFont="1" applyFill="1" applyBorder="1" applyAlignment="1">
      <alignment horizontal="center" vertical="center" wrapText="1"/>
    </xf>
    <xf numFmtId="0" fontId="113" fillId="9" borderId="0" xfId="1" applyFont="1" applyFill="1"/>
    <xf numFmtId="49" fontId="129" fillId="8" borderId="4" xfId="1" applyNumberFormat="1" applyFont="1" applyFill="1" applyBorder="1" applyAlignment="1">
      <alignment horizontal="center" vertical="center" wrapText="1"/>
    </xf>
    <xf numFmtId="167" fontId="122" fillId="8" borderId="4" xfId="1" applyNumberFormat="1" applyFont="1" applyFill="1" applyBorder="1" applyAlignment="1">
      <alignment vertical="center" wrapText="1"/>
    </xf>
    <xf numFmtId="165" fontId="124" fillId="8" borderId="4" xfId="1" applyNumberFormat="1" applyFont="1" applyFill="1" applyBorder="1" applyAlignment="1">
      <alignment horizontal="center" vertical="center" wrapText="1"/>
    </xf>
    <xf numFmtId="164" fontId="124" fillId="8" borderId="4" xfId="1" applyNumberFormat="1" applyFont="1" applyFill="1" applyBorder="1" applyAlignment="1">
      <alignment horizontal="center" vertical="center" wrapText="1"/>
    </xf>
    <xf numFmtId="165" fontId="123" fillId="8" borderId="4" xfId="1" applyNumberFormat="1" applyFont="1" applyFill="1" applyBorder="1" applyAlignment="1">
      <alignment horizontal="center" vertical="center" wrapText="1"/>
    </xf>
    <xf numFmtId="0" fontId="123" fillId="8" borderId="0" xfId="1" applyFont="1" applyFill="1"/>
    <xf numFmtId="49" fontId="110" fillId="6" borderId="4" xfId="1" applyNumberFormat="1" applyFont="1" applyFill="1" applyBorder="1" applyAlignment="1">
      <alignment horizontal="center" vertical="center" wrapText="1"/>
    </xf>
    <xf numFmtId="165" fontId="79" fillId="9" borderId="4" xfId="2" applyNumberFormat="1" applyFont="1" applyFill="1" applyBorder="1" applyAlignment="1">
      <alignment horizontal="center" vertical="center" wrapText="1"/>
    </xf>
    <xf numFmtId="0" fontId="28" fillId="9" borderId="0" xfId="1" applyFont="1" applyFill="1"/>
    <xf numFmtId="0" fontId="144" fillId="8" borderId="0" xfId="1" applyFont="1" applyFill="1"/>
    <xf numFmtId="164" fontId="122" fillId="8" borderId="4" xfId="2" applyNumberFormat="1" applyFont="1" applyFill="1" applyBorder="1" applyAlignment="1">
      <alignment horizontal="left" vertical="center" wrapText="1"/>
    </xf>
    <xf numFmtId="164" fontId="123" fillId="8" borderId="4" xfId="1" applyNumberFormat="1" applyFont="1" applyFill="1" applyBorder="1" applyAlignment="1">
      <alignment horizontal="center" vertical="center" wrapText="1"/>
    </xf>
    <xf numFmtId="0" fontId="128" fillId="8" borderId="0" xfId="1" applyFont="1" applyFill="1"/>
    <xf numFmtId="165" fontId="130" fillId="8" borderId="4" xfId="1" applyNumberFormat="1" applyFont="1" applyFill="1" applyBorder="1" applyAlignment="1">
      <alignment horizontal="center" vertical="center" wrapText="1"/>
    </xf>
    <xf numFmtId="164" fontId="130" fillId="8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horizontal="center" vertical="center" wrapText="1"/>
    </xf>
    <xf numFmtId="164" fontId="122" fillId="8" borderId="4" xfId="1" applyNumberFormat="1" applyFont="1" applyFill="1" applyBorder="1" applyAlignment="1">
      <alignment horizontal="center" vertical="center" wrapText="1"/>
    </xf>
    <xf numFmtId="165" fontId="150" fillId="8" borderId="4" xfId="1" applyNumberFormat="1" applyFont="1" applyFill="1" applyBorder="1" applyAlignment="1">
      <alignment horizontal="center" vertical="center" wrapText="1"/>
    </xf>
    <xf numFmtId="164" fontId="150" fillId="8" borderId="4" xfId="1" applyNumberFormat="1" applyFont="1" applyFill="1" applyBorder="1" applyAlignment="1">
      <alignment horizontal="center" vertical="center" wrapText="1"/>
    </xf>
    <xf numFmtId="0" fontId="134" fillId="8" borderId="0" xfId="1" applyFont="1" applyFill="1"/>
    <xf numFmtId="165" fontId="9" fillId="8" borderId="4" xfId="1" applyNumberFormat="1" applyFont="1" applyFill="1" applyBorder="1" applyAlignment="1">
      <alignment horizontal="center" vertical="center" wrapText="1"/>
    </xf>
    <xf numFmtId="164" fontId="9" fillId="8" borderId="4" xfId="1" applyNumberFormat="1" applyFont="1" applyFill="1" applyBorder="1" applyAlignment="1">
      <alignment horizontal="center" vertical="center" wrapText="1"/>
    </xf>
    <xf numFmtId="165" fontId="25" fillId="8" borderId="4" xfId="1" applyNumberFormat="1" applyFont="1" applyFill="1" applyBorder="1" applyAlignment="1">
      <alignment horizontal="center" vertical="center" wrapText="1"/>
    </xf>
    <xf numFmtId="164" fontId="25" fillId="8" borderId="4" xfId="1" applyNumberFormat="1" applyFont="1" applyFill="1" applyBorder="1" applyAlignment="1">
      <alignment horizontal="center" vertical="center" wrapText="1"/>
    </xf>
    <xf numFmtId="165" fontId="26" fillId="8" borderId="4" xfId="1" applyNumberFormat="1" applyFont="1" applyFill="1" applyBorder="1" applyAlignment="1">
      <alignment horizontal="center" vertical="center" wrapText="1"/>
    </xf>
    <xf numFmtId="0" fontId="133" fillId="8" borderId="0" xfId="1" applyFont="1" applyFill="1"/>
    <xf numFmtId="49" fontId="126" fillId="8" borderId="4" xfId="1" applyNumberFormat="1" applyFont="1" applyFill="1" applyBorder="1" applyAlignment="1">
      <alignment horizontal="center" vertical="center" wrapText="1"/>
    </xf>
    <xf numFmtId="0" fontId="148" fillId="8" borderId="0" xfId="1" applyFont="1" applyFill="1"/>
    <xf numFmtId="49" fontId="92" fillId="9" borderId="4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0" fontId="56" fillId="9" borderId="0" xfId="1" applyFont="1" applyFill="1"/>
    <xf numFmtId="165" fontId="124" fillId="8" borderId="4" xfId="4" applyNumberFormat="1" applyFont="1" applyFill="1" applyBorder="1" applyAlignment="1">
      <alignment horizontal="left" vertical="center" wrapText="1"/>
    </xf>
    <xf numFmtId="165" fontId="79" fillId="8" borderId="4" xfId="1" applyNumberFormat="1" applyFont="1" applyFill="1" applyBorder="1" applyAlignment="1">
      <alignment horizontal="center" vertical="center" wrapText="1"/>
    </xf>
    <xf numFmtId="164" fontId="79" fillId="8" borderId="4" xfId="1" applyNumberFormat="1" applyFont="1" applyFill="1" applyBorder="1" applyAlignment="1">
      <alignment horizontal="center" vertical="center" wrapText="1"/>
    </xf>
    <xf numFmtId="0" fontId="114" fillId="9" borderId="0" xfId="1" applyFont="1" applyFill="1"/>
    <xf numFmtId="49" fontId="94" fillId="8" borderId="4" xfId="1" applyNumberFormat="1" applyFont="1" applyFill="1" applyBorder="1" applyAlignment="1">
      <alignment horizontal="center" vertical="center" wrapText="1"/>
    </xf>
    <xf numFmtId="165" fontId="15" fillId="8" borderId="4" xfId="1" applyNumberFormat="1" applyFont="1" applyFill="1" applyBorder="1" applyAlignment="1">
      <alignment horizontal="center" vertical="center" wrapText="1"/>
    </xf>
    <xf numFmtId="164" fontId="15" fillId="8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8" borderId="0" xfId="1" applyFont="1" applyFill="1"/>
    <xf numFmtId="164" fontId="84" fillId="8" borderId="4" xfId="1" applyNumberFormat="1" applyFont="1" applyFill="1" applyBorder="1" applyAlignment="1">
      <alignment horizontal="center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8" fillId="8" borderId="4" xfId="1" applyNumberFormat="1" applyFont="1" applyFill="1" applyBorder="1" applyAlignment="1">
      <alignment horizontal="center" vertical="center" wrapText="1"/>
    </xf>
    <xf numFmtId="165" fontId="84" fillId="6" borderId="4" xfId="1" applyNumberFormat="1" applyFont="1" applyFill="1" applyBorder="1" applyAlignment="1">
      <alignment horizontal="center" vertical="center" wrapText="1"/>
    </xf>
    <xf numFmtId="0" fontId="58" fillId="6" borderId="0" xfId="1" applyFont="1" applyFill="1"/>
    <xf numFmtId="165" fontId="111" fillId="6" borderId="4" xfId="2" applyNumberFormat="1" applyFont="1" applyFill="1" applyBorder="1" applyAlignment="1">
      <alignment horizontal="left" vertical="center" wrapText="1"/>
    </xf>
    <xf numFmtId="165" fontId="111" fillId="6" borderId="4" xfId="2" applyNumberFormat="1" applyFont="1" applyFill="1" applyBorder="1" applyAlignment="1">
      <alignment horizontal="center" vertical="center" wrapText="1"/>
    </xf>
    <xf numFmtId="164" fontId="111" fillId="6" borderId="4" xfId="2" applyNumberFormat="1" applyFont="1" applyFill="1" applyBorder="1" applyAlignment="1">
      <alignment horizontal="center" vertical="center" wrapText="1"/>
    </xf>
    <xf numFmtId="0" fontId="118" fillId="6" borderId="0" xfId="1" applyFont="1" applyFill="1"/>
    <xf numFmtId="165" fontId="83" fillId="6" borderId="4" xfId="1" applyNumberFormat="1" applyFont="1" applyFill="1" applyBorder="1" applyAlignment="1">
      <alignment horizontal="center" vertical="center" wrapText="1"/>
    </xf>
    <xf numFmtId="0" fontId="57" fillId="6" borderId="0" xfId="1" applyFont="1" applyFill="1"/>
    <xf numFmtId="49" fontId="67" fillId="6" borderId="4" xfId="1" applyNumberFormat="1" applyFont="1" applyFill="1" applyBorder="1" applyAlignment="1">
      <alignment horizontal="center" vertical="center"/>
    </xf>
    <xf numFmtId="0" fontId="72" fillId="6" borderId="0" xfId="1" applyFont="1" applyFill="1"/>
    <xf numFmtId="49" fontId="97" fillId="0" borderId="4" xfId="1" applyNumberFormat="1" applyFont="1" applyFill="1" applyBorder="1" applyAlignment="1">
      <alignment horizontal="center" vertical="center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0" fontId="42" fillId="0" borderId="0" xfId="1" applyFont="1"/>
    <xf numFmtId="167" fontId="84" fillId="8" borderId="4" xfId="1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left" vertical="center" wrapText="1"/>
    </xf>
    <xf numFmtId="167" fontId="84" fillId="8" borderId="4" xfId="1" applyNumberFormat="1" applyFont="1" applyFill="1" applyBorder="1" applyAlignment="1">
      <alignment horizontal="center" vertical="center" wrapText="1"/>
    </xf>
    <xf numFmtId="49" fontId="94" fillId="8" borderId="4" xfId="1" applyNumberFormat="1" applyFont="1" applyFill="1" applyBorder="1" applyAlignment="1">
      <alignment horizontal="center" vertical="center"/>
    </xf>
    <xf numFmtId="49" fontId="91" fillId="8" borderId="4" xfId="1" applyNumberFormat="1" applyFont="1" applyFill="1" applyBorder="1" applyAlignment="1">
      <alignment horizontal="center" vertical="center" wrapText="1"/>
    </xf>
    <xf numFmtId="0" fontId="62" fillId="8" borderId="0" xfId="1" applyFont="1" applyFill="1"/>
    <xf numFmtId="165" fontId="79" fillId="8" borderId="4" xfId="1" applyNumberFormat="1" applyFont="1" applyFill="1" applyBorder="1" applyAlignment="1">
      <alignment horizontal="left" vertical="center" wrapText="1"/>
    </xf>
    <xf numFmtId="0" fontId="57" fillId="8" borderId="0" xfId="1" applyFont="1" applyFill="1"/>
    <xf numFmtId="49" fontId="142" fillId="8" borderId="4" xfId="1" applyNumberFormat="1" applyFont="1" applyFill="1" applyBorder="1" applyAlignment="1">
      <alignment horizontal="center" vertical="center"/>
    </xf>
    <xf numFmtId="165" fontId="79" fillId="8" borderId="4" xfId="2" applyNumberFormat="1" applyFont="1" applyFill="1" applyBorder="1" applyAlignment="1">
      <alignment horizontal="left" vertical="center" wrapText="1"/>
    </xf>
    <xf numFmtId="4" fontId="15" fillId="8" borderId="4" xfId="1" applyNumberFormat="1" applyFont="1" applyFill="1" applyBorder="1" applyAlignment="1">
      <alignment horizontal="center" vertical="center" wrapText="1"/>
    </xf>
    <xf numFmtId="165" fontId="83" fillId="8" borderId="4" xfId="1" applyNumberFormat="1" applyFont="1" applyFill="1" applyBorder="1" applyAlignment="1">
      <alignment horizontal="center" vertical="center" wrapText="1"/>
    </xf>
    <xf numFmtId="164" fontId="80" fillId="8" borderId="4" xfId="1" applyNumberFormat="1" applyFont="1" applyFill="1" applyBorder="1" applyAlignment="1">
      <alignment horizontal="center" vertical="center" wrapText="1"/>
    </xf>
    <xf numFmtId="49" fontId="91" fillId="8" borderId="4" xfId="1" applyNumberFormat="1" applyFont="1" applyFill="1" applyBorder="1" applyAlignment="1">
      <alignment horizontal="center" vertical="center"/>
    </xf>
    <xf numFmtId="167" fontId="79" fillId="8" borderId="4" xfId="1" applyNumberFormat="1" applyFont="1" applyFill="1" applyBorder="1" applyAlignment="1">
      <alignment vertical="center" wrapText="1"/>
    </xf>
    <xf numFmtId="165" fontId="94" fillId="8" borderId="4" xfId="1" applyNumberFormat="1" applyFont="1" applyFill="1" applyBorder="1" applyAlignment="1">
      <alignment horizontal="center" vertical="center" wrapText="1"/>
    </xf>
    <xf numFmtId="165" fontId="11" fillId="9" borderId="4" xfId="1" applyNumberFormat="1" applyFont="1" applyFill="1" applyBorder="1" applyAlignment="1">
      <alignment horizontal="center" vertical="center"/>
    </xf>
    <xf numFmtId="165" fontId="111" fillId="9" borderId="4" xfId="1" applyNumberFormat="1" applyFont="1" applyFill="1" applyBorder="1" applyAlignment="1">
      <alignment vertical="center" wrapText="1"/>
    </xf>
    <xf numFmtId="165" fontId="110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22" fillId="8" borderId="4" xfId="1" applyNumberFormat="1" applyFont="1" applyFill="1" applyBorder="1" applyAlignment="1">
      <alignment vertical="center" wrapText="1"/>
    </xf>
    <xf numFmtId="165" fontId="100" fillId="0" borderId="4" xfId="1" applyNumberFormat="1" applyFont="1" applyFill="1" applyBorder="1" applyAlignment="1">
      <alignment horizontal="center" vertical="center" wrapText="1"/>
    </xf>
    <xf numFmtId="165" fontId="136" fillId="0" borderId="4" xfId="1" applyNumberFormat="1" applyFont="1" applyFill="1" applyBorder="1" applyAlignment="1">
      <alignment horizontal="center"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vertical="center" wrapText="1"/>
    </xf>
    <xf numFmtId="165" fontId="80" fillId="8" borderId="4" xfId="1" applyNumberFormat="1" applyFont="1" applyFill="1" applyBorder="1" applyAlignment="1">
      <alignment horizontal="center" vertical="center" wrapText="1"/>
    </xf>
    <xf numFmtId="49" fontId="155" fillId="0" borderId="0" xfId="1" applyNumberFormat="1" applyFont="1" applyFill="1"/>
    <xf numFmtId="0" fontId="114" fillId="8" borderId="0" xfId="1" applyFont="1" applyFill="1"/>
    <xf numFmtId="165" fontId="80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89" fillId="8" borderId="4" xfId="1" applyNumberFormat="1" applyFont="1" applyFill="1" applyBorder="1" applyAlignment="1">
      <alignment horizontal="center" vertical="center" wrapText="1"/>
    </xf>
    <xf numFmtId="0" fontId="98" fillId="0" borderId="4" xfId="1" applyNumberFormat="1" applyFont="1" applyFill="1" applyBorder="1" applyAlignment="1">
      <alignment horizontal="center" vertical="center"/>
    </xf>
    <xf numFmtId="165" fontId="124" fillId="0" borderId="4" xfId="1" applyNumberFormat="1" applyFont="1" applyFill="1" applyBorder="1" applyAlignment="1">
      <alignment horizontal="center" vertical="center" wrapText="1"/>
    </xf>
    <xf numFmtId="0" fontId="144" fillId="3" borderId="0" xfId="1" applyFont="1" applyFill="1"/>
    <xf numFmtId="49" fontId="129" fillId="0" borderId="4" xfId="1" applyNumberFormat="1" applyFont="1" applyFill="1" applyBorder="1" applyAlignment="1">
      <alignment horizontal="center" vertical="center" wrapText="1"/>
    </xf>
    <xf numFmtId="167" fontId="124" fillId="0" borderId="4" xfId="1" applyNumberFormat="1" applyFont="1" applyFill="1" applyBorder="1" applyAlignment="1">
      <alignment vertical="center" wrapText="1"/>
    </xf>
    <xf numFmtId="164" fontId="124" fillId="0" borderId="4" xfId="1" applyNumberFormat="1" applyFont="1" applyFill="1" applyBorder="1" applyAlignment="1">
      <alignment horizontal="center" vertical="center" wrapText="1"/>
    </xf>
    <xf numFmtId="165" fontId="123" fillId="0" borderId="4" xfId="1" applyNumberFormat="1" applyFont="1" applyFill="1" applyBorder="1" applyAlignment="1">
      <alignment horizontal="center" vertical="center" wrapText="1"/>
    </xf>
    <xf numFmtId="164" fontId="156" fillId="0" borderId="0" xfId="1" applyNumberFormat="1" applyFont="1" applyFill="1"/>
    <xf numFmtId="164" fontId="157" fillId="0" borderId="0" xfId="1" applyNumberFormat="1" applyFont="1" applyFill="1"/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5" fillId="0" borderId="4" xfId="2" applyNumberFormat="1" applyFont="1" applyFill="1" applyBorder="1" applyAlignment="1">
      <alignment horizontal="center" vertical="center" wrapText="1"/>
    </xf>
    <xf numFmtId="164" fontId="111" fillId="0" borderId="4" xfId="2" applyNumberFormat="1" applyFont="1" applyFill="1" applyBorder="1" applyAlignment="1">
      <alignment horizontal="center" vertical="center" wrapText="1"/>
    </xf>
    <xf numFmtId="49" fontId="84" fillId="8" borderId="4" xfId="1" applyNumberFormat="1" applyFont="1" applyFill="1" applyBorder="1" applyAlignment="1">
      <alignment horizontal="center" vertical="center" wrapText="1"/>
    </xf>
    <xf numFmtId="49" fontId="158" fillId="0" borderId="4" xfId="1" applyNumberFormat="1" applyFont="1" applyFill="1" applyBorder="1" applyAlignment="1">
      <alignment horizontal="center" vertical="center" wrapText="1"/>
    </xf>
    <xf numFmtId="165" fontId="111" fillId="0" borderId="4" xfId="1" applyNumberFormat="1" applyFont="1" applyFill="1" applyBorder="1" applyAlignment="1">
      <alignment vertical="center" wrapText="1"/>
    </xf>
    <xf numFmtId="0" fontId="159" fillId="0" borderId="0" xfId="1" applyFont="1" applyFill="1"/>
    <xf numFmtId="0" fontId="160" fillId="0" borderId="0" xfId="1" applyFont="1" applyFill="1"/>
    <xf numFmtId="0" fontId="13" fillId="0" borderId="0" xfId="1" applyFont="1" applyFill="1"/>
    <xf numFmtId="170" fontId="80" fillId="0" borderId="4" xfId="1" applyNumberFormat="1" applyFont="1" applyFill="1" applyBorder="1" applyAlignment="1">
      <alignment horizontal="center" vertical="center" wrapText="1"/>
    </xf>
    <xf numFmtId="164" fontId="161" fillId="0" borderId="0" xfId="1" applyNumberFormat="1" applyFont="1" applyFill="1"/>
    <xf numFmtId="165" fontId="93" fillId="0" borderId="4" xfId="1" applyNumberFormat="1" applyFont="1" applyFill="1" applyBorder="1" applyAlignment="1">
      <alignment horizontal="center" vertical="center"/>
    </xf>
    <xf numFmtId="165" fontId="38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165" fontId="95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4" fontId="38" fillId="0" borderId="4" xfId="1" applyNumberFormat="1" applyFont="1" applyFill="1" applyBorder="1" applyAlignment="1">
      <alignment horizontal="center" vertical="center" wrapText="1"/>
    </xf>
    <xf numFmtId="164" fontId="162" fillId="0" borderId="0" xfId="1" applyNumberFormat="1" applyFont="1" applyFill="1"/>
    <xf numFmtId="164" fontId="163" fillId="0" borderId="0" xfId="1" applyNumberFormat="1" applyFont="1" applyFill="1"/>
    <xf numFmtId="165" fontId="30" fillId="0" borderId="0" xfId="1" applyNumberFormat="1" applyFont="1" applyFill="1" applyAlignment="1">
      <alignment vertical="center" wrapText="1"/>
    </xf>
    <xf numFmtId="164" fontId="61" fillId="0" borderId="0" xfId="1" applyNumberFormat="1" applyFont="1" applyFill="1" applyAlignment="1">
      <alignment horizontal="center" vertical="center" wrapText="1"/>
    </xf>
    <xf numFmtId="165" fontId="111" fillId="0" borderId="4" xfId="2" applyNumberFormat="1" applyFont="1" applyFill="1" applyBorder="1" applyAlignment="1">
      <alignment horizontal="center" vertical="center" wrapText="1"/>
    </xf>
    <xf numFmtId="0" fontId="164" fillId="0" borderId="0" xfId="1" applyFont="1" applyFill="1"/>
    <xf numFmtId="49" fontId="32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2" fillId="0" borderId="4" xfId="2" applyNumberFormat="1" applyFont="1" applyBorder="1" applyAlignment="1">
      <alignment horizontal="center" vertical="center" wrapText="1"/>
    </xf>
    <xf numFmtId="49" fontId="165" fillId="0" borderId="0" xfId="1" applyNumberFormat="1" applyFont="1"/>
    <xf numFmtId="165" fontId="167" fillId="0" borderId="4" xfId="1" applyNumberFormat="1" applyFont="1" applyFill="1" applyBorder="1" applyAlignment="1">
      <alignment horizontal="center" vertic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79" fillId="6" borderId="4" xfId="2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7" fontId="124" fillId="0" borderId="5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71" fontId="9" fillId="8" borderId="4" xfId="1" applyNumberFormat="1" applyFont="1" applyFill="1" applyBorder="1" applyAlignment="1">
      <alignment horizontal="center" vertical="center" wrapText="1"/>
    </xf>
    <xf numFmtId="164" fontId="10" fillId="9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70" fontId="93" fillId="0" borderId="4" xfId="1" quotePrefix="1" applyNumberFormat="1" applyFont="1" applyFill="1" applyBorder="1" applyAlignment="1">
      <alignment horizontal="center" vertical="center" wrapText="1"/>
    </xf>
    <xf numFmtId="167" fontId="95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84" fillId="0" borderId="4" xfId="30" applyNumberFormat="1" applyFont="1" applyFill="1" applyBorder="1" applyAlignment="1">
      <alignment horizontal="center" vertical="center"/>
    </xf>
    <xf numFmtId="166" fontId="79" fillId="9" borderId="4" xfId="30" applyNumberFormat="1" applyFont="1" applyFill="1" applyBorder="1" applyAlignment="1">
      <alignment horizontal="center" vertical="center" wrapText="1"/>
    </xf>
    <xf numFmtId="166" fontId="80" fillId="0" borderId="4" xfId="1" applyNumberFormat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 wrapText="1"/>
    </xf>
    <xf numFmtId="166" fontId="124" fillId="0" borderId="4" xfId="1" applyNumberFormat="1" applyFont="1" applyFill="1" applyBorder="1" applyAlignment="1">
      <alignment horizontal="center" vertical="center" wrapText="1"/>
    </xf>
    <xf numFmtId="166" fontId="112" fillId="9" borderId="4" xfId="1" applyNumberFormat="1" applyFont="1" applyFill="1" applyBorder="1" applyAlignment="1">
      <alignment horizontal="center" vertical="center" wrapText="1"/>
    </xf>
    <xf numFmtId="166" fontId="85" fillId="9" borderId="4" xfId="1" applyNumberFormat="1" applyFont="1" applyFill="1" applyBorder="1" applyAlignment="1">
      <alignment horizontal="center" vertical="center" wrapText="1"/>
    </xf>
    <xf numFmtId="166" fontId="111" fillId="9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166" fontId="15" fillId="8" borderId="4" xfId="1" applyNumberFormat="1" applyFont="1" applyFill="1" applyBorder="1" applyAlignment="1">
      <alignment horizontal="center" vertical="center" wrapText="1"/>
    </xf>
    <xf numFmtId="166" fontId="79" fillId="8" borderId="4" xfId="1" applyNumberFormat="1" applyFont="1" applyFill="1" applyBorder="1" applyAlignment="1">
      <alignment horizontal="center" vertical="center" wrapText="1"/>
    </xf>
    <xf numFmtId="166" fontId="25" fillId="0" borderId="4" xfId="1" applyNumberFormat="1" applyFont="1" applyFill="1" applyBorder="1" applyAlignment="1">
      <alignment horizontal="center" vertical="center" wrapText="1"/>
    </xf>
    <xf numFmtId="166" fontId="95" fillId="0" borderId="4" xfId="1" applyNumberFormat="1" applyFont="1" applyFill="1" applyBorder="1" applyAlignment="1">
      <alignment horizontal="center" vertical="center" wrapText="1"/>
    </xf>
    <xf numFmtId="166" fontId="79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/>
    </xf>
    <xf numFmtId="166" fontId="86" fillId="0" borderId="4" xfId="30" applyNumberFormat="1" applyFont="1" applyFill="1" applyBorder="1" applyAlignment="1">
      <alignment horizontal="center" vertical="center"/>
    </xf>
    <xf numFmtId="166" fontId="93" fillId="0" borderId="4" xfId="1" applyNumberFormat="1" applyFont="1" applyFill="1" applyBorder="1" applyAlignment="1">
      <alignment horizontal="center" vertical="center" wrapText="1"/>
    </xf>
    <xf numFmtId="166" fontId="80" fillId="8" borderId="4" xfId="1" applyNumberFormat="1" applyFont="1" applyFill="1" applyBorder="1" applyAlignment="1">
      <alignment horizontal="center" vertical="center" wrapText="1"/>
    </xf>
    <xf numFmtId="166" fontId="86" fillId="0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6" fontId="84" fillId="6" borderId="4" xfId="1" applyNumberFormat="1" applyFont="1" applyFill="1" applyBorder="1" applyAlignment="1">
      <alignment horizontal="center" vertical="center" wrapText="1"/>
    </xf>
    <xf numFmtId="166" fontId="82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19" fillId="0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49" fontId="168" fillId="0" borderId="0" xfId="1" applyNumberFormat="1" applyFont="1"/>
    <xf numFmtId="164" fontId="80" fillId="0" borderId="4" xfId="1" applyNumberFormat="1" applyFont="1" applyFill="1" applyBorder="1" applyAlignment="1">
      <alignment horizontal="center" vertical="center"/>
    </xf>
    <xf numFmtId="166" fontId="80" fillId="0" borderId="4" xfId="30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/>
    </xf>
    <xf numFmtId="166" fontId="124" fillId="0" borderId="4" xfId="30" applyNumberFormat="1" applyFont="1" applyFill="1" applyBorder="1" applyAlignment="1">
      <alignment horizontal="center" vertical="center"/>
    </xf>
    <xf numFmtId="165" fontId="170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/>
    </xf>
    <xf numFmtId="166" fontId="169" fillId="0" borderId="4" xfId="30" applyNumberFormat="1" applyFont="1" applyFill="1" applyBorder="1" applyAlignment="1">
      <alignment horizontal="center" vertical="center"/>
    </xf>
    <xf numFmtId="0" fontId="171" fillId="0" borderId="0" xfId="1" applyFont="1" applyFill="1"/>
    <xf numFmtId="49" fontId="172" fillId="9" borderId="4" xfId="1" applyNumberFormat="1" applyFont="1" applyFill="1" applyBorder="1" applyAlignment="1">
      <alignment horizontal="center" vertical="center" wrapText="1"/>
    </xf>
    <xf numFmtId="165" fontId="173" fillId="9" borderId="4" xfId="1" applyNumberFormat="1" applyFont="1" applyFill="1" applyBorder="1" applyAlignment="1">
      <alignment horizontal="left" vertical="center" wrapText="1"/>
    </xf>
    <xf numFmtId="166" fontId="173" fillId="9" borderId="4" xfId="30" applyNumberFormat="1" applyFont="1" applyFill="1" applyBorder="1" applyAlignment="1">
      <alignment horizontal="center" vertical="center"/>
    </xf>
    <xf numFmtId="166" fontId="84" fillId="8" borderId="4" xfId="30" applyNumberFormat="1" applyFont="1" applyFill="1" applyBorder="1" applyAlignment="1">
      <alignment horizontal="center" vertical="center"/>
    </xf>
    <xf numFmtId="166" fontId="79" fillId="9" borderId="4" xfId="2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166" fontId="122" fillId="0" borderId="4" xfId="1" applyNumberFormat="1" applyFont="1" applyFill="1" applyBorder="1" applyAlignment="1">
      <alignment horizontal="center" vertical="center" wrapText="1"/>
    </xf>
    <xf numFmtId="166" fontId="152" fillId="0" borderId="4" xfId="1" applyNumberFormat="1" applyFont="1" applyFill="1" applyBorder="1" applyAlignment="1">
      <alignment horizontal="center" vertical="center" wrapText="1"/>
    </xf>
    <xf numFmtId="10" fontId="10" fillId="0" borderId="4" xfId="1" applyNumberFormat="1" applyFont="1" applyFill="1" applyBorder="1" applyAlignment="1">
      <alignment horizontal="center" vertical="center" wrapText="1"/>
    </xf>
    <xf numFmtId="164" fontId="10" fillId="8" borderId="4" xfId="1" applyNumberFormat="1" applyFont="1" applyFill="1" applyBorder="1" applyAlignment="1">
      <alignment horizontal="center" vertical="center" wrapText="1"/>
    </xf>
    <xf numFmtId="166" fontId="10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84" fillId="0" borderId="4" xfId="1" applyNumberFormat="1" applyFont="1" applyFill="1" applyBorder="1" applyAlignment="1">
      <alignment horizontal="center" vertical="center"/>
    </xf>
    <xf numFmtId="166" fontId="87" fillId="0" borderId="4" xfId="30" applyNumberFormat="1" applyFont="1" applyFill="1" applyBorder="1" applyAlignment="1">
      <alignment horizontal="center" vertical="center"/>
    </xf>
    <xf numFmtId="166" fontId="87" fillId="0" borderId="4" xfId="1" applyNumberFormat="1" applyFont="1" applyFill="1" applyBorder="1" applyAlignment="1">
      <alignment horizontal="center" vertical="center"/>
    </xf>
    <xf numFmtId="49" fontId="175" fillId="0" borderId="0" xfId="1" applyNumberFormat="1" applyFont="1"/>
    <xf numFmtId="165" fontId="84" fillId="8" borderId="4" xfId="4" applyNumberFormat="1" applyFont="1" applyFill="1" applyBorder="1" applyAlignment="1">
      <alignment horizontal="left" vertical="center" wrapText="1"/>
    </xf>
    <xf numFmtId="0" fontId="9" fillId="0" borderId="0" xfId="1" applyFont="1" applyFill="1" applyBorder="1" applyAlignment="1">
      <alignment horizontal="center" vertical="center" wrapText="1"/>
    </xf>
    <xf numFmtId="166" fontId="84" fillId="8" borderId="4" xfId="1" applyNumberFormat="1" applyFont="1" applyFill="1" applyBorder="1" applyAlignment="1">
      <alignment horizontal="center" vertical="center"/>
    </xf>
    <xf numFmtId="166" fontId="111" fillId="0" borderId="4" xfId="1" applyNumberFormat="1" applyFont="1" applyFill="1" applyBorder="1" applyAlignment="1">
      <alignment horizontal="center" vertical="center" wrapText="1"/>
    </xf>
    <xf numFmtId="166" fontId="138" fillId="0" borderId="4" xfId="1" applyNumberFormat="1" applyFont="1" applyFill="1" applyBorder="1" applyAlignment="1">
      <alignment horizontal="center" vertical="center" wrapText="1"/>
    </xf>
    <xf numFmtId="0" fontId="66" fillId="0" borderId="0" xfId="1" applyFont="1" applyFill="1"/>
    <xf numFmtId="164" fontId="175" fillId="0" borderId="0" xfId="1" applyNumberFormat="1" applyFont="1"/>
    <xf numFmtId="166" fontId="86" fillId="0" borderId="4" xfId="1" applyNumberFormat="1" applyFont="1" applyFill="1" applyBorder="1" applyAlignment="1">
      <alignment horizontal="center" vertical="center"/>
    </xf>
    <xf numFmtId="49" fontId="176" fillId="0" borderId="0" xfId="1" applyNumberFormat="1" applyFont="1"/>
    <xf numFmtId="165" fontId="173" fillId="0" borderId="4" xfId="1" applyNumberFormat="1" applyFont="1" applyFill="1" applyBorder="1" applyAlignment="1">
      <alignment horizontal="center" vertical="center"/>
    </xf>
    <xf numFmtId="164" fontId="173" fillId="0" borderId="4" xfId="1" applyNumberFormat="1" applyFont="1" applyFill="1" applyBorder="1" applyAlignment="1">
      <alignment horizontal="center" vertical="center"/>
    </xf>
    <xf numFmtId="166" fontId="173" fillId="0" borderId="4" xfId="30" applyNumberFormat="1" applyFont="1" applyFill="1" applyBorder="1" applyAlignment="1">
      <alignment horizontal="center" vertical="center"/>
    </xf>
    <xf numFmtId="166" fontId="173" fillId="0" borderId="4" xfId="1" applyNumberFormat="1" applyFont="1" applyFill="1" applyBorder="1" applyAlignment="1">
      <alignment horizontal="center" vertical="center"/>
    </xf>
    <xf numFmtId="166" fontId="124" fillId="0" borderId="4" xfId="1" applyNumberFormat="1" applyFont="1" applyFill="1" applyBorder="1" applyAlignment="1">
      <alignment horizontal="center" vertical="center"/>
    </xf>
    <xf numFmtId="166" fontId="169" fillId="0" borderId="4" xfId="1" applyNumberFormat="1" applyFont="1" applyFill="1" applyBorder="1" applyAlignment="1">
      <alignment horizontal="center" vertical="center"/>
    </xf>
    <xf numFmtId="166" fontId="80" fillId="0" borderId="4" xfId="1" applyNumberFormat="1" applyFont="1" applyFill="1" applyBorder="1" applyAlignment="1">
      <alignment horizontal="center" vertical="center"/>
    </xf>
    <xf numFmtId="165" fontId="80" fillId="0" borderId="0" xfId="1" applyNumberFormat="1" applyFont="1" applyFill="1" applyBorder="1" applyAlignment="1">
      <alignment horizontal="center" vertical="center"/>
    </xf>
    <xf numFmtId="49" fontId="177" fillId="0" borderId="0" xfId="1" applyNumberFormat="1" applyFont="1"/>
    <xf numFmtId="166" fontId="111" fillId="8" borderId="4" xfId="1" applyNumberFormat="1" applyFont="1" applyFill="1" applyBorder="1" applyAlignment="1">
      <alignment horizontal="center" vertical="center" wrapText="1"/>
    </xf>
    <xf numFmtId="0" fontId="26" fillId="8" borderId="0" xfId="1" applyFont="1" applyFill="1"/>
    <xf numFmtId="165" fontId="10" fillId="8" borderId="4" xfId="1" applyNumberFormat="1" applyFont="1" applyFill="1" applyBorder="1" applyAlignment="1">
      <alignment horizontal="center" vertical="center" wrapText="1"/>
    </xf>
    <xf numFmtId="165" fontId="111" fillId="8" borderId="4" xfId="1" applyNumberFormat="1" applyFont="1" applyFill="1" applyBorder="1" applyAlignment="1">
      <alignment horizontal="center" vertical="center" wrapText="1"/>
    </xf>
    <xf numFmtId="166" fontId="84" fillId="9" borderId="4" xfId="1" applyNumberFormat="1" applyFont="1" applyFill="1" applyBorder="1" applyAlignment="1">
      <alignment horizontal="center" vertical="center"/>
    </xf>
    <xf numFmtId="167" fontId="87" fillId="8" borderId="4" xfId="1" applyNumberFormat="1" applyFont="1" applyFill="1" applyBorder="1" applyAlignment="1">
      <alignment horizontal="left" vertical="center" wrapText="1"/>
    </xf>
    <xf numFmtId="0" fontId="61" fillId="8" borderId="0" xfId="1" applyFont="1" applyFill="1"/>
    <xf numFmtId="167" fontId="80" fillId="8" borderId="4" xfId="1" applyNumberFormat="1" applyFont="1" applyFill="1" applyBorder="1" applyAlignment="1">
      <alignment horizontal="left" vertical="center" wrapText="1"/>
    </xf>
    <xf numFmtId="171" fontId="10" fillId="8" borderId="4" xfId="1" applyNumberFormat="1" applyFont="1" applyFill="1" applyBorder="1" applyAlignment="1">
      <alignment horizontal="center" vertical="center" wrapText="1"/>
    </xf>
    <xf numFmtId="0" fontId="49" fillId="8" borderId="0" xfId="1" applyFont="1" applyFill="1"/>
    <xf numFmtId="167" fontId="80" fillId="8" borderId="4" xfId="1" applyNumberFormat="1" applyFont="1" applyFill="1" applyBorder="1" applyAlignment="1">
      <alignment vertical="center" wrapText="1"/>
    </xf>
    <xf numFmtId="171" fontId="80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6" fontId="10" fillId="0" borderId="4" xfId="1" quotePrefix="1" applyNumberFormat="1" applyFont="1" applyFill="1" applyBorder="1" applyAlignment="1">
      <alignment horizontal="center" vertical="center" wrapText="1"/>
    </xf>
    <xf numFmtId="166" fontId="80" fillId="0" borderId="4" xfId="1" quotePrefix="1" applyNumberFormat="1" applyFont="1" applyFill="1" applyBorder="1" applyAlignment="1">
      <alignment horizontal="center" vertical="center" wrapText="1"/>
    </xf>
    <xf numFmtId="166" fontId="93" fillId="0" borderId="4" xfId="1" quotePrefix="1" applyNumberFormat="1" applyFont="1" applyFill="1" applyBorder="1" applyAlignment="1">
      <alignment horizontal="center" vertical="center" wrapText="1"/>
    </xf>
    <xf numFmtId="0" fontId="47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166" fontId="93" fillId="0" borderId="4" xfId="1" applyNumberFormat="1" applyFont="1" applyFill="1" applyBorder="1" applyAlignment="1">
      <alignment horizontal="center" vertical="center"/>
    </xf>
    <xf numFmtId="49" fontId="94" fillId="8" borderId="0" xfId="1" applyNumberFormat="1" applyFont="1" applyFill="1" applyBorder="1" applyAlignment="1">
      <alignment horizontal="center" vertical="center" wrapText="1"/>
    </xf>
    <xf numFmtId="165" fontId="84" fillId="8" borderId="0" xfId="1" applyNumberFormat="1" applyFont="1" applyFill="1" applyBorder="1" applyAlignment="1">
      <alignment horizontal="center" vertical="center" wrapText="1"/>
    </xf>
    <xf numFmtId="165" fontId="8" fillId="8" borderId="0" xfId="1" applyNumberFormat="1" applyFont="1" applyFill="1" applyBorder="1" applyAlignment="1">
      <alignment horizontal="center" vertical="center" wrapText="1"/>
    </xf>
    <xf numFmtId="164" fontId="84" fillId="8" borderId="0" xfId="1" applyNumberFormat="1" applyFont="1" applyFill="1" applyBorder="1" applyAlignment="1">
      <alignment horizontal="center" vertical="center" wrapText="1"/>
    </xf>
    <xf numFmtId="167" fontId="84" fillId="8" borderId="0" xfId="1" applyNumberFormat="1" applyFont="1" applyFill="1" applyBorder="1" applyAlignment="1">
      <alignment horizontal="left" vertical="center" wrapText="1"/>
    </xf>
    <xf numFmtId="165" fontId="86" fillId="0" borderId="4" xfId="1" quotePrefix="1" applyNumberFormat="1" applyFont="1" applyFill="1" applyBorder="1" applyAlignment="1">
      <alignment horizontal="center" vertical="center" wrapText="1"/>
    </xf>
    <xf numFmtId="0" fontId="117" fillId="0" borderId="0" xfId="1" applyFont="1" applyFill="1"/>
    <xf numFmtId="166" fontId="124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69" fillId="0" borderId="4" xfId="1" applyNumberFormat="1" applyFont="1" applyFill="1" applyBorder="1" applyAlignment="1">
      <alignment horizontal="center" vertical="center" wrapText="1"/>
    </xf>
    <xf numFmtId="166" fontId="169" fillId="0" borderId="4" xfId="1" applyNumberFormat="1" applyFont="1" applyFill="1" applyBorder="1" applyAlignment="1">
      <alignment horizontal="center" vertical="center" wrapText="1"/>
    </xf>
    <xf numFmtId="164" fontId="170" fillId="0" borderId="4" xfId="1" applyNumberFormat="1" applyFont="1" applyFill="1" applyBorder="1" applyAlignment="1">
      <alignment horizontal="center" vertical="center" wrapText="1"/>
    </xf>
    <xf numFmtId="0" fontId="178" fillId="0" borderId="0" xfId="1" applyFont="1" applyFill="1"/>
    <xf numFmtId="164" fontId="80" fillId="0" borderId="4" xfId="3" applyNumberFormat="1" applyFont="1" applyFill="1" applyBorder="1" applyAlignment="1">
      <alignment horizontal="center" vertical="center"/>
    </xf>
    <xf numFmtId="164" fontId="167" fillId="0" borderId="4" xfId="1" applyNumberFormat="1" applyFont="1" applyFill="1" applyBorder="1" applyAlignment="1">
      <alignment horizontal="center" vertical="center"/>
    </xf>
    <xf numFmtId="164" fontId="174" fillId="9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164" fontId="112" fillId="9" borderId="4" xfId="1" applyNumberFormat="1" applyFont="1" applyFill="1" applyBorder="1" applyAlignment="1">
      <alignment horizontal="center" vertical="center" wrapText="1"/>
    </xf>
    <xf numFmtId="166" fontId="82" fillId="9" borderId="4" xfId="1" applyNumberFormat="1" applyFont="1" applyFill="1" applyBorder="1" applyAlignment="1">
      <alignment horizontal="center" vertical="center" wrapText="1"/>
    </xf>
    <xf numFmtId="164" fontId="86" fillId="0" borderId="4" xfId="1" quotePrefix="1" applyNumberFormat="1" applyFont="1" applyFill="1" applyBorder="1" applyAlignment="1">
      <alignment horizontal="center" vertical="center" wrapText="1"/>
    </xf>
    <xf numFmtId="164" fontId="22" fillId="0" borderId="4" xfId="1" quotePrefix="1" applyNumberFormat="1" applyFont="1" applyFill="1" applyBorder="1" applyAlignment="1">
      <alignment horizontal="center" vertical="center" wrapText="1"/>
    </xf>
    <xf numFmtId="165" fontId="22" fillId="0" borderId="4" xfId="1" quotePrefix="1" applyNumberFormat="1" applyFont="1" applyFill="1" applyBorder="1" applyAlignment="1">
      <alignment horizontal="center" vertical="center" wrapText="1"/>
    </xf>
    <xf numFmtId="49" fontId="179" fillId="0" borderId="4" xfId="1" applyNumberFormat="1" applyFont="1" applyFill="1" applyBorder="1" applyAlignment="1">
      <alignment horizontal="center" vertical="center" wrapText="1"/>
    </xf>
    <xf numFmtId="164" fontId="180" fillId="0" borderId="4" xfId="1" applyNumberFormat="1" applyFont="1" applyFill="1" applyBorder="1" applyAlignment="1">
      <alignment horizontal="center" vertical="center" wrapText="1"/>
    </xf>
    <xf numFmtId="165" fontId="180" fillId="0" borderId="4" xfId="1" applyNumberFormat="1" applyFont="1" applyFill="1" applyBorder="1" applyAlignment="1">
      <alignment horizontal="center" vertical="center" wrapText="1"/>
    </xf>
    <xf numFmtId="49" fontId="136" fillId="0" borderId="4" xfId="1" applyNumberFormat="1" applyFont="1" applyFill="1" applyBorder="1" applyAlignment="1">
      <alignment horizontal="center" vertical="center" wrapText="1"/>
    </xf>
    <xf numFmtId="0" fontId="181" fillId="0" borderId="0" xfId="1" applyFont="1" applyFill="1"/>
    <xf numFmtId="0" fontId="70" fillId="3" borderId="0" xfId="1" applyFont="1" applyFill="1"/>
    <xf numFmtId="49" fontId="90" fillId="5" borderId="4" xfId="1" applyNumberFormat="1" applyFont="1" applyFill="1" applyBorder="1" applyAlignment="1">
      <alignment horizontal="center" vertical="center" wrapText="1"/>
    </xf>
    <xf numFmtId="164" fontId="86" fillId="5" borderId="4" xfId="1" quotePrefix="1" applyNumberFormat="1" applyFont="1" applyFill="1" applyBorder="1" applyAlignment="1">
      <alignment horizontal="center" vertical="center" wrapText="1"/>
    </xf>
    <xf numFmtId="164" fontId="22" fillId="5" borderId="4" xfId="1" quotePrefix="1" applyNumberFormat="1" applyFont="1" applyFill="1" applyBorder="1" applyAlignment="1">
      <alignment horizontal="center" vertical="center" wrapText="1"/>
    </xf>
    <xf numFmtId="164" fontId="21" fillId="5" borderId="4" xfId="1" quotePrefix="1" applyNumberFormat="1" applyFont="1" applyFill="1" applyBorder="1" applyAlignment="1">
      <alignment horizontal="center" vertical="center" wrapText="1"/>
    </xf>
    <xf numFmtId="165" fontId="21" fillId="5" borderId="4" xfId="1" quotePrefix="1" applyNumberFormat="1" applyFont="1" applyFill="1" applyBorder="1" applyAlignment="1">
      <alignment horizontal="center" vertical="center" wrapText="1"/>
    </xf>
    <xf numFmtId="165" fontId="86" fillId="5" borderId="4" xfId="1" quotePrefix="1" applyNumberFormat="1" applyFont="1" applyFill="1" applyBorder="1" applyAlignment="1">
      <alignment horizontal="center" vertical="center" wrapText="1"/>
    </xf>
    <xf numFmtId="165" fontId="22" fillId="5" borderId="4" xfId="1" quotePrefix="1" applyNumberFormat="1" applyFont="1" applyFill="1" applyBorder="1" applyAlignment="1">
      <alignment horizontal="center" vertical="center" wrapText="1"/>
    </xf>
    <xf numFmtId="0" fontId="33" fillId="5" borderId="0" xfId="1" applyFont="1" applyFill="1"/>
    <xf numFmtId="49" fontId="105" fillId="5" borderId="4" xfId="1" applyNumberFormat="1" applyFont="1" applyFill="1" applyBorder="1" applyAlignment="1">
      <alignment horizontal="center" vertical="center" wrapText="1"/>
    </xf>
    <xf numFmtId="164" fontId="86" fillId="5" borderId="4" xfId="1" applyNumberFormat="1" applyFont="1" applyFill="1" applyBorder="1" applyAlignment="1">
      <alignment horizontal="center" vertical="center" wrapText="1"/>
    </xf>
    <xf numFmtId="164" fontId="69" fillId="5" borderId="4" xfId="1" applyNumberFormat="1" applyFont="1" applyFill="1" applyBorder="1" applyAlignment="1">
      <alignment horizontal="center" vertical="center" wrapText="1"/>
    </xf>
    <xf numFmtId="165" fontId="69" fillId="5" borderId="4" xfId="1" applyNumberFormat="1" applyFont="1" applyFill="1" applyBorder="1" applyAlignment="1">
      <alignment horizontal="center" vertical="center" wrapText="1"/>
    </xf>
    <xf numFmtId="165" fontId="86" fillId="5" borderId="4" xfId="1" applyNumberFormat="1" applyFont="1" applyFill="1" applyBorder="1" applyAlignment="1">
      <alignment horizontal="center" vertical="center" wrapText="1"/>
    </xf>
    <xf numFmtId="0" fontId="117" fillId="5" borderId="0" xfId="1" applyFont="1" applyFill="1"/>
    <xf numFmtId="49" fontId="179" fillId="5" borderId="4" xfId="1" applyNumberFormat="1" applyFont="1" applyFill="1" applyBorder="1" applyAlignment="1">
      <alignment horizontal="center" vertical="center" wrapText="1"/>
    </xf>
    <xf numFmtId="164" fontId="101" fillId="5" borderId="4" xfId="1" applyNumberFormat="1" applyFont="1" applyFill="1" applyBorder="1" applyAlignment="1">
      <alignment horizontal="center" vertical="center" wrapText="1"/>
    </xf>
    <xf numFmtId="164" fontId="180" fillId="5" borderId="4" xfId="1" applyNumberFormat="1" applyFont="1" applyFill="1" applyBorder="1" applyAlignment="1">
      <alignment horizontal="center" vertical="center" wrapText="1"/>
    </xf>
    <xf numFmtId="165" fontId="180" fillId="5" borderId="4" xfId="1" applyNumberFormat="1" applyFont="1" applyFill="1" applyBorder="1" applyAlignment="1">
      <alignment horizontal="center" vertical="center" wrapText="1"/>
    </xf>
    <xf numFmtId="165" fontId="101" fillId="5" borderId="4" xfId="1" applyNumberFormat="1" applyFont="1" applyFill="1" applyBorder="1" applyAlignment="1">
      <alignment horizontal="center" vertical="center" wrapText="1"/>
    </xf>
    <xf numFmtId="0" fontId="70" fillId="5" borderId="0" xfId="1" applyFont="1" applyFill="1"/>
    <xf numFmtId="0" fontId="117" fillId="7" borderId="0" xfId="1" applyFont="1" applyFill="1"/>
    <xf numFmtId="49" fontId="105" fillId="7" borderId="4" xfId="1" applyNumberFormat="1" applyFont="1" applyFill="1" applyBorder="1" applyAlignment="1">
      <alignment horizontal="center" vertical="center" wrapText="1"/>
    </xf>
    <xf numFmtId="164" fontId="86" fillId="7" borderId="4" xfId="1" applyNumberFormat="1" applyFont="1" applyFill="1" applyBorder="1" applyAlignment="1">
      <alignment horizontal="center" vertical="center" wrapText="1"/>
    </xf>
    <xf numFmtId="165" fontId="86" fillId="7" borderId="4" xfId="1" applyNumberFormat="1" applyFont="1" applyFill="1" applyBorder="1" applyAlignment="1">
      <alignment horizontal="center" vertical="center" wrapText="1"/>
    </xf>
    <xf numFmtId="165" fontId="69" fillId="7" borderId="4" xfId="1" applyNumberFormat="1" applyFont="1" applyFill="1" applyBorder="1" applyAlignment="1">
      <alignment horizontal="center" vertical="center" wrapText="1"/>
    </xf>
    <xf numFmtId="164" fontId="69" fillId="7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0" fontId="49" fillId="7" borderId="0" xfId="1" applyFont="1" applyFill="1"/>
    <xf numFmtId="49" fontId="89" fillId="7" borderId="4" xfId="1" applyNumberFormat="1" applyFont="1" applyFill="1" applyBorder="1" applyAlignment="1">
      <alignment horizontal="center" vertical="center" wrapText="1"/>
    </xf>
    <xf numFmtId="167" fontId="10" fillId="7" borderId="4" xfId="1" applyNumberFormat="1" applyFont="1" applyFill="1" applyBorder="1" applyAlignment="1">
      <alignment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165" fontId="80" fillId="7" borderId="4" xfId="1" applyNumberFormat="1" applyFont="1" applyFill="1" applyBorder="1" applyAlignment="1">
      <alignment horizontal="center" vertical="center" wrapText="1"/>
    </xf>
    <xf numFmtId="165" fontId="26" fillId="7" borderId="4" xfId="1" applyNumberFormat="1" applyFont="1" applyFill="1" applyBorder="1" applyAlignment="1">
      <alignment horizontal="center" vertical="center" wrapText="1"/>
    </xf>
    <xf numFmtId="164" fontId="26" fillId="7" borderId="4" xfId="1" applyNumberFormat="1" applyFont="1" applyFill="1" applyBorder="1" applyAlignment="1">
      <alignment horizontal="center" vertical="center" wrapText="1"/>
    </xf>
    <xf numFmtId="0" fontId="182" fillId="0" borderId="0" xfId="1" applyFont="1" applyFill="1"/>
    <xf numFmtId="49" fontId="89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left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0" fontId="16" fillId="9" borderId="0" xfId="1" applyFont="1" applyFill="1"/>
    <xf numFmtId="49" fontId="89" fillId="8" borderId="4" xfId="1" applyNumberFormat="1" applyFont="1" applyFill="1" applyBorder="1" applyAlignment="1">
      <alignment horizontal="center" vertical="center" wrapText="1"/>
    </xf>
    <xf numFmtId="167" fontId="10" fillId="8" borderId="4" xfId="1" applyNumberFormat="1" applyFont="1" applyFill="1" applyBorder="1" applyAlignment="1">
      <alignment vertical="center" wrapText="1"/>
    </xf>
    <xf numFmtId="0" fontId="16" fillId="8" borderId="0" xfId="1" applyFont="1" applyFill="1"/>
    <xf numFmtId="164" fontId="111" fillId="0" borderId="4" xfId="1" applyNumberFormat="1" applyFont="1" applyFill="1" applyBorder="1" applyAlignment="1">
      <alignment horizontal="center" vertical="center" wrapText="1"/>
    </xf>
    <xf numFmtId="49" fontId="89" fillId="0" borderId="0" xfId="1" applyNumberFormat="1" applyFont="1" applyFill="1" applyBorder="1" applyAlignment="1">
      <alignment horizontal="center" vertical="center" wrapText="1"/>
    </xf>
    <xf numFmtId="49" fontId="80" fillId="0" borderId="4" xfId="1" applyNumberFormat="1" applyFont="1" applyFill="1" applyBorder="1" applyAlignment="1">
      <alignment horizontal="center" vertical="center" wrapText="1"/>
    </xf>
    <xf numFmtId="165" fontId="80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4" fontId="80" fillId="0" borderId="0" xfId="1" applyNumberFormat="1" applyFont="1" applyFill="1" applyBorder="1" applyAlignment="1">
      <alignment horizontal="center" vertical="center" wrapText="1"/>
    </xf>
    <xf numFmtId="167" fontId="80" fillId="0" borderId="0" xfId="1" applyNumberFormat="1" applyFont="1" applyFill="1" applyBorder="1" applyAlignment="1">
      <alignment horizontal="left" vertical="center" wrapText="1"/>
    </xf>
    <xf numFmtId="0" fontId="183" fillId="9" borderId="0" xfId="1" applyFont="1" applyFill="1"/>
    <xf numFmtId="49" fontId="184" fillId="9" borderId="4" xfId="1" applyNumberFormat="1" applyFont="1" applyFill="1" applyBorder="1" applyAlignment="1">
      <alignment horizontal="center" vertical="center" wrapText="1"/>
    </xf>
    <xf numFmtId="165" fontId="185" fillId="9" borderId="4" xfId="1" applyNumberFormat="1" applyFont="1" applyFill="1" applyBorder="1" applyAlignment="1">
      <alignment horizontal="left" vertical="center" wrapText="1"/>
    </xf>
    <xf numFmtId="164" fontId="185" fillId="9" borderId="4" xfId="1" applyNumberFormat="1" applyFont="1" applyFill="1" applyBorder="1" applyAlignment="1">
      <alignment horizontal="center" vertical="center" wrapText="1"/>
    </xf>
    <xf numFmtId="164" fontId="183" fillId="9" borderId="4" xfId="1" applyNumberFormat="1" applyFont="1" applyFill="1" applyBorder="1" applyAlignment="1">
      <alignment horizontal="center" vertical="center" wrapText="1"/>
    </xf>
    <xf numFmtId="166" fontId="185" fillId="9" borderId="4" xfId="30" applyNumberFormat="1" applyFont="1" applyFill="1" applyBorder="1" applyAlignment="1">
      <alignment horizontal="center" vertical="center"/>
    </xf>
    <xf numFmtId="165" fontId="183" fillId="9" borderId="4" xfId="1" applyNumberFormat="1" applyFont="1" applyFill="1" applyBorder="1" applyAlignment="1">
      <alignment horizontal="center" vertical="center" wrapText="1"/>
    </xf>
    <xf numFmtId="165" fontId="185" fillId="9" borderId="4" xfId="1" applyNumberFormat="1" applyFont="1" applyFill="1" applyBorder="1" applyAlignment="1">
      <alignment horizontal="center" vertical="center" wrapText="1"/>
    </xf>
    <xf numFmtId="166" fontId="186" fillId="9" borderId="4" xfId="1" applyNumberFormat="1" applyFont="1" applyFill="1" applyBorder="1" applyAlignment="1">
      <alignment horizontal="center" vertical="center" wrapText="1"/>
    </xf>
    <xf numFmtId="166" fontId="185" fillId="9" borderId="4" xfId="1" applyNumberFormat="1" applyFont="1" applyFill="1" applyBorder="1" applyAlignment="1">
      <alignment horizontal="center" vertical="center"/>
    </xf>
    <xf numFmtId="0" fontId="55" fillId="8" borderId="0" xfId="1" applyFont="1" applyFill="1"/>
    <xf numFmtId="0" fontId="183" fillId="0" borderId="0" xfId="1" applyFont="1" applyFill="1"/>
    <xf numFmtId="164" fontId="185" fillId="0" borderId="4" xfId="1" applyNumberFormat="1" applyFont="1" applyFill="1" applyBorder="1" applyAlignment="1">
      <alignment horizontal="center" vertical="center" wrapText="1"/>
    </xf>
    <xf numFmtId="166" fontId="185" fillId="0" borderId="4" xfId="30" applyNumberFormat="1" applyFont="1" applyFill="1" applyBorder="1" applyAlignment="1">
      <alignment horizontal="center" vertical="center"/>
    </xf>
    <xf numFmtId="165" fontId="185" fillId="0" borderId="4" xfId="1" applyNumberFormat="1" applyFont="1" applyFill="1" applyBorder="1" applyAlignment="1">
      <alignment horizontal="center" vertical="center" wrapText="1"/>
    </xf>
    <xf numFmtId="166" fontId="186" fillId="0" borderId="4" xfId="1" applyNumberFormat="1" applyFont="1" applyFill="1" applyBorder="1" applyAlignment="1">
      <alignment horizontal="center" vertical="center" wrapText="1"/>
    </xf>
    <xf numFmtId="166" fontId="185" fillId="0" borderId="4" xfId="1" applyNumberFormat="1" applyFont="1" applyFill="1" applyBorder="1" applyAlignment="1">
      <alignment horizontal="center" vertical="center"/>
    </xf>
    <xf numFmtId="165" fontId="183" fillId="0" borderId="0" xfId="1" applyNumberFormat="1" applyFont="1" applyFill="1"/>
    <xf numFmtId="0" fontId="10" fillId="0" borderId="4" xfId="2" applyFont="1" applyBorder="1" applyAlignment="1">
      <alignment horizontal="center" vertical="center" wrapText="1"/>
    </xf>
    <xf numFmtId="165" fontId="10" fillId="0" borderId="4" xfId="2" applyNumberFormat="1" applyFont="1" applyBorder="1" applyAlignment="1">
      <alignment horizontal="center" vertical="center" wrapText="1"/>
    </xf>
    <xf numFmtId="164" fontId="10" fillId="0" borderId="4" xfId="2" applyNumberFormat="1" applyFont="1" applyBorder="1" applyAlignment="1">
      <alignment horizontal="center" vertical="center" wrapText="1"/>
    </xf>
    <xf numFmtId="164" fontId="186" fillId="0" borderId="4" xfId="1" applyNumberFormat="1" applyFont="1" applyFill="1" applyBorder="1" applyAlignment="1">
      <alignment horizontal="center" vertical="center" wrapText="1"/>
    </xf>
    <xf numFmtId="164" fontId="79" fillId="9" borderId="4" xfId="2" applyNumberFormat="1" applyFont="1" applyFill="1" applyBorder="1" applyAlignment="1">
      <alignment horizontal="center" vertical="center" wrapText="1"/>
    </xf>
    <xf numFmtId="0" fontId="96" fillId="0" borderId="0" xfId="1" applyFont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 wrapText="1"/>
    </xf>
    <xf numFmtId="164" fontId="85" fillId="9" borderId="4" xfId="1" applyNumberFormat="1" applyFont="1" applyFill="1" applyBorder="1" applyAlignment="1">
      <alignment horizontal="center" vertical="center" wrapText="1"/>
    </xf>
    <xf numFmtId="164" fontId="152" fillId="0" borderId="4" xfId="1" applyNumberFormat="1" applyFont="1" applyFill="1" applyBorder="1" applyAlignment="1">
      <alignment horizontal="center" vertical="center" wrapText="1"/>
    </xf>
    <xf numFmtId="165" fontId="187" fillId="0" borderId="4" xfId="1" applyNumberFormat="1" applyFont="1" applyFill="1" applyBorder="1" applyAlignment="1">
      <alignment horizontal="center" vertical="center" wrapText="1"/>
    </xf>
    <xf numFmtId="170" fontId="95" fillId="0" borderId="4" xfId="1" applyNumberFormat="1" applyFont="1" applyFill="1" applyBorder="1" applyAlignment="1">
      <alignment horizontal="center" vertical="center" wrapText="1"/>
    </xf>
    <xf numFmtId="166" fontId="112" fillId="8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 wrapText="1"/>
    </xf>
    <xf numFmtId="164" fontId="81" fillId="9" borderId="4" xfId="1" applyNumberFormat="1" applyFont="1" applyFill="1" applyBorder="1" applyAlignment="1">
      <alignment horizontal="center" vertical="center" wrapText="1"/>
    </xf>
    <xf numFmtId="166" fontId="81" fillId="9" borderId="4" xfId="1" applyNumberFormat="1" applyFont="1" applyFill="1" applyBorder="1" applyAlignment="1">
      <alignment horizontal="center" vertical="center" wrapText="1"/>
    </xf>
    <xf numFmtId="165" fontId="81" fillId="9" borderId="4" xfId="1" applyNumberFormat="1" applyFont="1" applyFill="1" applyBorder="1" applyAlignment="1">
      <alignment horizontal="center" vertical="center" wrapText="1"/>
    </xf>
    <xf numFmtId="164" fontId="151" fillId="0" borderId="4" xfId="1" applyNumberFormat="1" applyFont="1" applyFill="1" applyBorder="1" applyAlignment="1">
      <alignment horizontal="center" vertical="center" wrapText="1"/>
    </xf>
    <xf numFmtId="0" fontId="188" fillId="8" borderId="0" xfId="1" applyFont="1" applyFill="1"/>
    <xf numFmtId="164" fontId="84" fillId="6" borderId="4" xfId="1" applyNumberFormat="1" applyFont="1" applyFill="1" applyBorder="1" applyAlignment="1">
      <alignment horizontal="center" vertical="center" wrapText="1"/>
    </xf>
    <xf numFmtId="49" fontId="189" fillId="6" borderId="4" xfId="1" applyNumberFormat="1" applyFont="1" applyFill="1" applyBorder="1" applyAlignment="1">
      <alignment horizontal="center" vertical="center"/>
    </xf>
    <xf numFmtId="165" fontId="174" fillId="6" borderId="4" xfId="2" applyNumberFormat="1" applyFont="1" applyFill="1" applyBorder="1" applyAlignment="1">
      <alignment horizontal="left" vertical="center" wrapText="1"/>
    </xf>
    <xf numFmtId="165" fontId="173" fillId="6" borderId="4" xfId="1" applyNumberFormat="1" applyFont="1" applyFill="1" applyBorder="1" applyAlignment="1">
      <alignment horizontal="center" vertical="center" wrapText="1"/>
    </xf>
    <xf numFmtId="166" fontId="173" fillId="6" borderId="4" xfId="1" applyNumberFormat="1" applyFont="1" applyFill="1" applyBorder="1" applyAlignment="1">
      <alignment horizontal="center" vertical="center" wrapText="1"/>
    </xf>
    <xf numFmtId="164" fontId="173" fillId="6" borderId="4" xfId="1" applyNumberFormat="1" applyFont="1" applyFill="1" applyBorder="1" applyAlignment="1">
      <alignment horizontal="center" vertical="center" wrapText="1"/>
    </xf>
    <xf numFmtId="164" fontId="190" fillId="6" borderId="4" xfId="1" applyNumberFormat="1" applyFont="1" applyFill="1" applyBorder="1" applyAlignment="1">
      <alignment horizontal="center" vertical="center" wrapText="1"/>
    </xf>
    <xf numFmtId="164" fontId="83" fillId="8" borderId="4" xfId="1" applyNumberFormat="1" applyFont="1" applyFill="1" applyBorder="1" applyAlignment="1">
      <alignment horizontal="center" vertical="center" wrapText="1"/>
    </xf>
    <xf numFmtId="164" fontId="40" fillId="0" borderId="4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27" fillId="0" borderId="4" xfId="3" applyNumberFormat="1" applyFont="1" applyFill="1" applyBorder="1" applyAlignment="1">
      <alignment horizontal="center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6" fontId="191" fillId="0" borderId="4" xfId="1" applyNumberFormat="1" applyFont="1" applyFill="1" applyBorder="1" applyAlignment="1">
      <alignment horizontal="center" vertical="center" wrapText="1"/>
    </xf>
    <xf numFmtId="166" fontId="88" fillId="0" borderId="4" xfId="1" applyNumberFormat="1" applyFont="1" applyFill="1" applyBorder="1" applyAlignment="1">
      <alignment horizontal="center" vertical="center"/>
    </xf>
    <xf numFmtId="166" fontId="2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6" fontId="112" fillId="0" borderId="4" xfId="1" applyNumberFormat="1" applyFont="1" applyFill="1" applyBorder="1" applyAlignment="1">
      <alignment horizontal="center" vertical="center" wrapText="1"/>
    </xf>
    <xf numFmtId="164" fontId="192" fillId="0" borderId="4" xfId="1" applyNumberFormat="1" applyFont="1" applyFill="1" applyBorder="1" applyAlignment="1">
      <alignment horizontal="center" vertical="center" wrapText="1"/>
    </xf>
    <xf numFmtId="164" fontId="135" fillId="0" borderId="4" xfId="1" applyNumberFormat="1" applyFont="1" applyFill="1" applyBorder="1" applyAlignment="1">
      <alignment horizontal="center" vertical="center"/>
    </xf>
    <xf numFmtId="166" fontId="135" fillId="0" borderId="4" xfId="30" applyNumberFormat="1" applyFont="1" applyFill="1" applyBorder="1" applyAlignment="1">
      <alignment horizontal="center" vertical="center"/>
    </xf>
    <xf numFmtId="166" fontId="135" fillId="0" borderId="4" xfId="1" applyNumberFormat="1" applyFont="1" applyFill="1" applyBorder="1" applyAlignment="1">
      <alignment horizontal="center" vertical="center"/>
    </xf>
    <xf numFmtId="165" fontId="192" fillId="0" borderId="4" xfId="1" applyNumberFormat="1" applyFont="1" applyFill="1" applyBorder="1" applyAlignment="1">
      <alignment horizontal="center" vertical="center" wrapText="1"/>
    </xf>
    <xf numFmtId="0" fontId="193" fillId="0" borderId="0" xfId="1" applyFont="1" applyFill="1"/>
    <xf numFmtId="0" fontId="194" fillId="0" borderId="0" xfId="1" applyFont="1" applyFill="1"/>
    <xf numFmtId="49" fontId="195" fillId="0" borderId="4" xfId="1" applyNumberFormat="1" applyFont="1" applyFill="1" applyBorder="1" applyAlignment="1">
      <alignment horizontal="center" vertical="center" wrapText="1"/>
    </xf>
    <xf numFmtId="166" fontId="151" fillId="0" borderId="4" xfId="1" applyNumberFormat="1" applyFont="1" applyFill="1" applyBorder="1" applyAlignment="1">
      <alignment horizontal="center" vertical="center"/>
    </xf>
    <xf numFmtId="164" fontId="171" fillId="0" borderId="0" xfId="1" applyNumberFormat="1" applyFont="1" applyFill="1"/>
    <xf numFmtId="167" fontId="151" fillId="0" borderId="5" xfId="1" applyNumberFormat="1" applyFont="1" applyFill="1" applyBorder="1" applyAlignment="1">
      <alignment horizontal="left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7" fontId="86" fillId="0" borderId="5" xfId="1" applyNumberFormat="1" applyFont="1" applyFill="1" applyBorder="1" applyAlignment="1">
      <alignment horizontal="center" vertical="center" wrapText="1"/>
    </xf>
    <xf numFmtId="167" fontId="86" fillId="0" borderId="10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169" fillId="0" borderId="5" xfId="1" applyNumberFormat="1" applyFont="1" applyFill="1" applyBorder="1" applyAlignment="1">
      <alignment horizontal="center" vertical="center" wrapText="1"/>
    </xf>
    <xf numFmtId="167" fontId="169" fillId="0" borderId="10" xfId="1" applyNumberFormat="1" applyFont="1" applyFill="1" applyBorder="1" applyAlignment="1">
      <alignment horizontal="center" vertical="center" wrapText="1"/>
    </xf>
    <xf numFmtId="167" fontId="80" fillId="0" borderId="5" xfId="1" applyNumberFormat="1" applyFont="1" applyFill="1" applyBorder="1" applyAlignment="1">
      <alignment horizontal="center" vertical="center" wrapText="1"/>
    </xf>
    <xf numFmtId="167" fontId="80" fillId="0" borderId="10" xfId="1" applyNumberFormat="1" applyFont="1" applyFill="1" applyBorder="1" applyAlignment="1">
      <alignment horizontal="center" vertical="center" wrapText="1"/>
    </xf>
    <xf numFmtId="167" fontId="38" fillId="0" borderId="4" xfId="1" applyNumberFormat="1" applyFont="1" applyFill="1" applyBorder="1" applyAlignment="1">
      <alignment horizontal="center" vertical="center" wrapText="1"/>
    </xf>
    <xf numFmtId="164" fontId="79" fillId="0" borderId="4" xfId="2" applyNumberFormat="1" applyFont="1" applyFill="1" applyBorder="1" applyAlignment="1">
      <alignment horizontal="center" vertical="center" wrapText="1"/>
    </xf>
    <xf numFmtId="164" fontId="82" fillId="0" borderId="4" xfId="2" applyNumberFormat="1" applyFont="1" applyFill="1" applyBorder="1" applyAlignment="1">
      <alignment horizontal="center" vertical="center" wrapText="1"/>
    </xf>
    <xf numFmtId="164" fontId="122" fillId="0" borderId="4" xfId="2" applyNumberFormat="1" applyFont="1" applyFill="1" applyBorder="1" applyAlignment="1">
      <alignment horizontal="center" vertical="center" wrapText="1"/>
    </xf>
    <xf numFmtId="164" fontId="174" fillId="0" borderId="4" xfId="2" applyNumberFormat="1" applyFont="1" applyFill="1" applyBorder="1" applyAlignment="1">
      <alignment horizontal="center" vertical="center" wrapText="1"/>
    </xf>
    <xf numFmtId="164" fontId="23" fillId="0" borderId="4" xfId="2" applyNumberFormat="1" applyFont="1" applyFill="1" applyBorder="1" applyAlignment="1">
      <alignment horizontal="center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7" fontId="151" fillId="0" borderId="5" xfId="1" applyNumberFormat="1" applyFont="1" applyFill="1" applyBorder="1" applyAlignment="1">
      <alignment horizontal="center" vertical="center" wrapText="1"/>
    </xf>
    <xf numFmtId="167" fontId="151" fillId="0" borderId="10" xfId="1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5" fontId="79" fillId="0" borderId="4" xfId="2" applyNumberFormat="1" applyFont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Border="1" applyAlignment="1">
      <alignment horizontal="center" vertical="center" wrapText="1"/>
    </xf>
    <xf numFmtId="165" fontId="124" fillId="0" borderId="4" xfId="1" applyNumberFormat="1" applyFont="1" applyFill="1" applyBorder="1" applyAlignment="1">
      <alignment horizontal="center" vertical="center" wrapText="1"/>
    </xf>
    <xf numFmtId="165" fontId="85" fillId="9" borderId="4" xfId="1" applyNumberFormat="1" applyFont="1" applyFill="1" applyBorder="1" applyAlignment="1">
      <alignment horizontal="center" vertical="center" wrapText="1"/>
    </xf>
    <xf numFmtId="165" fontId="185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4" fontId="166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165" fontId="79" fillId="8" borderId="4" xfId="2" applyNumberFormat="1" applyFont="1" applyFill="1" applyBorder="1" applyAlignment="1">
      <alignment horizontal="center" vertical="center" wrapText="1"/>
    </xf>
    <xf numFmtId="164" fontId="79" fillId="2" borderId="4" xfId="2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4" fillId="0" borderId="6" xfId="1" applyNumberFormat="1" applyFont="1" applyFill="1" applyBorder="1" applyAlignment="1">
      <alignment horizontal="center" vertical="center" wrapText="1"/>
    </xf>
    <xf numFmtId="165" fontId="84" fillId="0" borderId="0" xfId="1" applyNumberFormat="1" applyFont="1" applyFill="1" applyBorder="1" applyAlignment="1">
      <alignment horizontal="center" vertical="center" wrapText="1"/>
    </xf>
    <xf numFmtId="165" fontId="79" fillId="0" borderId="6" xfId="2" applyNumberFormat="1" applyFont="1" applyFill="1" applyBorder="1" applyAlignment="1">
      <alignment horizontal="center" vertical="center" wrapText="1"/>
    </xf>
    <xf numFmtId="165" fontId="79" fillId="0" borderId="0" xfId="2" applyNumberFormat="1" applyFont="1" applyFill="1" applyBorder="1" applyAlignment="1">
      <alignment horizontal="center" vertical="center" wrapText="1"/>
    </xf>
    <xf numFmtId="165" fontId="112" fillId="9" borderId="4" xfId="1" applyNumberFormat="1" applyFont="1" applyFill="1" applyBorder="1" applyAlignment="1">
      <alignment horizontal="center" vertical="center" wrapText="1"/>
    </xf>
    <xf numFmtId="49" fontId="61" fillId="0" borderId="0" xfId="1" applyNumberFormat="1" applyFont="1" applyFill="1" applyAlignment="1">
      <alignment horizontal="center" vertical="center" wrapText="1"/>
    </xf>
    <xf numFmtId="0" fontId="0" fillId="0" borderId="0" xfId="0"/>
    <xf numFmtId="49" fontId="4" fillId="0" borderId="0" xfId="1" applyNumberFormat="1" applyFont="1" applyAlignment="1">
      <alignment horizontal="left"/>
    </xf>
    <xf numFmtId="167" fontId="17" fillId="0" borderId="4" xfId="1" applyNumberFormat="1" applyFont="1" applyFill="1" applyBorder="1" applyAlignment="1">
      <alignment horizontal="center" vertical="center" wrapText="1"/>
    </xf>
    <xf numFmtId="49" fontId="30" fillId="0" borderId="0" xfId="1" applyNumberFormat="1" applyFont="1" applyFill="1" applyAlignment="1">
      <alignment horizontal="left" vertical="center" wrapText="1"/>
    </xf>
    <xf numFmtId="165" fontId="79" fillId="0" borderId="4" xfId="2" applyNumberFormat="1" applyFont="1" applyFill="1" applyBorder="1" applyAlignment="1">
      <alignment horizontal="center" vertical="center" wrapText="1"/>
    </xf>
    <xf numFmtId="0" fontId="79" fillId="0" borderId="8" xfId="2" applyFont="1" applyFill="1" applyBorder="1" applyAlignment="1">
      <alignment horizontal="center" vertical="center" wrapText="1"/>
    </xf>
    <xf numFmtId="0" fontId="79" fillId="0" borderId="9" xfId="2" applyFont="1" applyFill="1" applyBorder="1" applyAlignment="1">
      <alignment horizontal="center" vertical="center" wrapText="1"/>
    </xf>
    <xf numFmtId="165" fontId="79" fillId="0" borderId="5" xfId="2" applyNumberFormat="1" applyFont="1" applyBorder="1" applyAlignment="1">
      <alignment horizontal="center" vertical="center" wrapText="1"/>
    </xf>
    <xf numFmtId="165" fontId="79" fillId="0" borderId="11" xfId="2" applyNumberFormat="1" applyFont="1" applyBorder="1" applyAlignment="1">
      <alignment horizontal="center" vertical="center" wrapText="1"/>
    </xf>
    <xf numFmtId="164" fontId="79" fillId="2" borderId="5" xfId="2" applyNumberFormat="1" applyFont="1" applyFill="1" applyBorder="1" applyAlignment="1">
      <alignment horizontal="center" vertical="center" wrapText="1"/>
    </xf>
    <xf numFmtId="164" fontId="79" fillId="2" borderId="11" xfId="2" applyNumberFormat="1" applyFont="1" applyFill="1" applyBorder="1" applyAlignment="1">
      <alignment horizontal="center" vertical="center" wrapText="1"/>
    </xf>
    <xf numFmtId="0" fontId="79" fillId="0" borderId="4" xfId="2" applyFont="1" applyFill="1" applyBorder="1" applyAlignment="1">
      <alignment horizontal="center" vertical="center" wrapText="1"/>
    </xf>
    <xf numFmtId="165" fontId="79" fillId="6" borderId="4" xfId="2" applyNumberFormat="1" applyFont="1" applyFill="1" applyBorder="1" applyAlignment="1">
      <alignment horizontal="center" vertical="center" wrapText="1"/>
    </xf>
    <xf numFmtId="164" fontId="79" fillId="2" borderId="2" xfId="2" applyNumberFormat="1" applyFont="1" applyFill="1" applyBorder="1" applyAlignment="1">
      <alignment horizontal="center" vertical="center" wrapText="1"/>
    </xf>
    <xf numFmtId="164" fontId="79" fillId="2" borderId="9" xfId="2" applyNumberFormat="1" applyFont="1" applyFill="1" applyBorder="1" applyAlignment="1">
      <alignment horizontal="center" vertical="center" wrapText="1"/>
    </xf>
    <xf numFmtId="0" fontId="79" fillId="0" borderId="1" xfId="2" applyFont="1" applyFill="1" applyBorder="1" applyAlignment="1">
      <alignment horizontal="center" vertical="center" wrapText="1"/>
    </xf>
    <xf numFmtId="0" fontId="79" fillId="0" borderId="2" xfId="2" applyFont="1" applyFill="1" applyBorder="1" applyAlignment="1">
      <alignment horizontal="center" vertical="center" wrapText="1"/>
    </xf>
    <xf numFmtId="165" fontId="79" fillId="0" borderId="6" xfId="2" applyNumberFormat="1" applyFont="1" applyBorder="1" applyAlignment="1">
      <alignment horizontal="center" vertical="center" wrapText="1"/>
    </xf>
    <xf numFmtId="165" fontId="79" fillId="0" borderId="0" xfId="2" applyNumberFormat="1" applyFont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79" fillId="0" borderId="2" xfId="2" applyFont="1" applyBorder="1" applyAlignment="1">
      <alignment horizontal="center" vertical="center" wrapText="1"/>
    </xf>
    <xf numFmtId="0" fontId="79" fillId="0" borderId="9" xfId="2" applyFont="1" applyBorder="1" applyAlignment="1">
      <alignment horizontal="center" vertical="center" wrapText="1"/>
    </xf>
    <xf numFmtId="164" fontId="79" fillId="2" borderId="6" xfId="2" applyNumberFormat="1" applyFont="1" applyFill="1" applyBorder="1" applyAlignment="1">
      <alignment horizontal="center" vertical="center" wrapText="1"/>
    </xf>
    <xf numFmtId="164" fontId="79" fillId="2" borderId="0" xfId="2" applyNumberFormat="1" applyFont="1" applyFill="1" applyBorder="1" applyAlignment="1">
      <alignment horizontal="center" vertical="center" wrapText="1"/>
    </xf>
    <xf numFmtId="0" fontId="79" fillId="0" borderId="6" xfId="2" applyFont="1" applyBorder="1" applyAlignment="1">
      <alignment horizontal="center" vertical="center" wrapText="1"/>
    </xf>
    <xf numFmtId="0" fontId="79" fillId="0" borderId="0" xfId="2" applyFont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135" fillId="0" borderId="5" xfId="1" applyNumberFormat="1" applyFont="1" applyFill="1" applyBorder="1" applyAlignment="1">
      <alignment horizontal="center" vertical="center" wrapText="1"/>
    </xf>
    <xf numFmtId="167" fontId="135" fillId="0" borderId="10" xfId="1" applyNumberFormat="1" applyFont="1" applyFill="1" applyBorder="1" applyAlignment="1">
      <alignment horizontal="center" vertical="center" wrapText="1"/>
    </xf>
  </cellXfs>
  <cellStyles count="31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" xfId="30" builtinId="5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41;&#1102;&#1076;&#1078;&#1077;&#1090;%20&#1050;&#1086;&#1084;&#1080;&#1090;&#1077;&#1090;&#1072;_2024_2026_&#1089;%20&#1087;&#1088;&#1086;&#1077;&#1082;&#1090;&#1086;&#1084;%20&#1060;&#1041;_&#1085;&#1077;%20&#1074;&#1077;&#1088;&#1085;&#108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85;&#1072;%2001%2005%202024%20(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44;&#1060;%20&#1085;&#1072;%2001%2004%20202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20.09.202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73;&#1102;&#1076;&#1078;&#1077;&#1090;%20&#1044;&#1044;&#1057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03.05.2024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03.05.2024%20(1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59;&#1089;&#1090;&#1088;&#1086;&#1081;&#1089;&#1090;&#1074;&#1086;%20&#1085;&#1077;&#1076;&#1086;&#1089;&#1090;&#1072;&#1102;&#1097;&#1080;&#1093;%2025.03.202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%2010%202024_&#1062;&#1041;&#1044;&#1044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07.2024_&#1062;&#1041;&#1044;&#1044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7;&#1055;&#1056;&#1040;&#1042;&#1050;&#1040;/&#1057;&#1087;&#1088;&#1072;&#1074;&#1082;&#1072;%20&#1085;&#1072;%2001.10.2024_&#1044;&#1044;&#105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4%20&#1075;&#1086;&#1076;/&#1055;&#1054;&#1055;&#1056;&#1040;&#1042;&#1050;&#1048;/&#1055;&#1086;&#1089;&#1083;&#1077;%20&#1089;&#1086;&#1075;&#1083;%20&#1089;%20&#1050;&#1060;/&#1090;&#1072;&#1073;&#1083;&#1080;&#1095;&#1082;&#1072;_&#1074;&#1077;&#1088;&#1089;&#1080;&#1103;%202_&#1090;&#1099;&#1089;.%20&#1088;&#1091;&#1073;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44;&#1042;&#1048;&#1043;%20&#1042;&#1055;&#1056;&#1040;&#1042;&#1054;/&#1050;&#1086;&#1084;&#1087;&#1083;&#1077;&#1082;&#1090;/&#1088;&#1072;&#1079;&#1073;&#1080;&#1074;&#1082;&#1072;%20&#1087;&#1086;%20&#1086;&#1073;&#1098;&#1077;&#1082;&#1090;&#1072;&#1084;%20&#1087;&#1086;&#1089;&#1083;&#1077;%20&#1089;&#1076;&#1074;&#1080;&#1078;&#1082;&#1080;%20&#1074;&#1087;&#1088;&#1072;&#1074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(2)"/>
      <sheetName val="КАД-Колтуши (1,2)"/>
    </sheetNames>
    <sheetDataSet>
      <sheetData sheetId="0">
        <row r="8">
          <cell r="AD8">
            <v>1408832.1579399998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487">
          <cell r="CR487">
            <v>76857.349799999996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</sheetNames>
    <sheetDataSet>
      <sheetData sheetId="0" refreshError="1">
        <row r="209">
          <cell r="K209">
            <v>13061332.18</v>
          </cell>
        </row>
        <row r="243">
          <cell r="K243">
            <v>27501248.32</v>
          </cell>
        </row>
        <row r="244">
          <cell r="K244">
            <v>38155043.399999999</v>
          </cell>
        </row>
        <row r="245">
          <cell r="K245">
            <v>42055621.170000002</v>
          </cell>
        </row>
        <row r="246">
          <cell r="K246">
            <v>1480851.2</v>
          </cell>
        </row>
        <row r="247">
          <cell r="K247">
            <v>23420146.23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р.фонд на 01.11.23 окт"/>
      <sheetName val="Остаток лимита"/>
      <sheetName val="% исполнения (2)"/>
      <sheetName val="Дорожный фонд"/>
      <sheetName val="Ремонты"/>
      <sheetName val="Социалка"/>
      <sheetName val="Стройка"/>
    </sheetNames>
    <sheetDataSet>
      <sheetData sheetId="0"/>
      <sheetData sheetId="1"/>
      <sheetData sheetId="2"/>
      <sheetData sheetId="3">
        <row r="260">
          <cell r="Y260">
            <v>130210.94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18">
          <cell r="G18">
            <v>52719.520669999998</v>
          </cell>
        </row>
        <row r="34">
          <cell r="G34">
            <v>494462.34526000003</v>
          </cell>
        </row>
        <row r="45">
          <cell r="G45">
            <v>1799.5700000000002</v>
          </cell>
        </row>
        <row r="49">
          <cell r="G49">
            <v>13012.843370000001</v>
          </cell>
        </row>
        <row r="55">
          <cell r="G55">
            <v>3441.76</v>
          </cell>
        </row>
        <row r="61">
          <cell r="G61">
            <v>4096.3618699999997</v>
          </cell>
        </row>
        <row r="68">
          <cell r="G68">
            <v>138.00516999999999</v>
          </cell>
        </row>
        <row r="77">
          <cell r="G77">
            <v>56757.478499999997</v>
          </cell>
        </row>
        <row r="81">
          <cell r="G81">
            <v>46.776000000000003</v>
          </cell>
        </row>
        <row r="95">
          <cell r="H95">
            <v>18593.237929999999</v>
          </cell>
        </row>
        <row r="103">
          <cell r="H103">
            <v>6145.1933400000007</v>
          </cell>
        </row>
        <row r="416">
          <cell r="I416">
            <v>0.66500000000000004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2 вариант (2)"/>
    </sheetNames>
    <sheetDataSet>
      <sheetData sheetId="0"/>
      <sheetData sheetId="1">
        <row r="487">
          <cell r="D487">
            <v>18826.65237</v>
          </cell>
        </row>
        <row r="505">
          <cell r="L505">
            <v>303502.69666000002</v>
          </cell>
        </row>
        <row r="527">
          <cell r="L527">
            <v>4648.25</v>
          </cell>
        </row>
        <row r="675">
          <cell r="L675">
            <v>11854</v>
          </cell>
        </row>
        <row r="812">
          <cell r="L812">
            <v>5160</v>
          </cell>
        </row>
        <row r="813">
          <cell r="L813">
            <v>1400</v>
          </cell>
        </row>
        <row r="814">
          <cell r="L814">
            <v>3752.5</v>
          </cell>
        </row>
        <row r="815">
          <cell r="L815">
            <v>1100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76">
          <cell r="H76">
            <v>18826.65207</v>
          </cell>
        </row>
        <row r="91">
          <cell r="H91">
            <v>480.32769000000002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1131">
          <cell r="BD1131">
            <v>478.89795999999996</v>
          </cell>
        </row>
        <row r="1172">
          <cell r="BH1172">
            <v>100000</v>
          </cell>
        </row>
        <row r="1179">
          <cell r="BD1179">
            <v>484267.5</v>
          </cell>
          <cell r="BH1179">
            <v>600000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14">
          <cell r="G14">
            <v>13419.74799</v>
          </cell>
        </row>
        <row r="17">
          <cell r="G17">
            <v>55.615299999999998</v>
          </cell>
        </row>
        <row r="31">
          <cell r="G31">
            <v>5388.3858499999997</v>
          </cell>
        </row>
        <row r="34">
          <cell r="G34">
            <v>15006.25</v>
          </cell>
        </row>
        <row r="51">
          <cell r="G51">
            <v>2378.4679900000001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4-26 "/>
    </sheetNames>
    <sheetDataSet>
      <sheetData sheetId="0">
        <row r="34">
          <cell r="G34">
            <v>15000</v>
          </cell>
        </row>
        <row r="41">
          <cell r="G41">
            <v>2378.4679900000001</v>
          </cell>
        </row>
        <row r="302">
          <cell r="I302">
            <v>2400</v>
          </cell>
        </row>
        <row r="305">
          <cell r="I305">
            <v>649286.69999999995</v>
          </cell>
        </row>
        <row r="343">
          <cell r="I343">
            <v>230055.52953</v>
          </cell>
        </row>
        <row r="361">
          <cell r="I361">
            <v>8246.25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773">
          <cell r="Y773">
            <v>1800</v>
          </cell>
          <cell r="AI773">
            <v>2400</v>
          </cell>
        </row>
        <row r="774">
          <cell r="AI774">
            <v>649286.69999999995</v>
          </cell>
        </row>
        <row r="775">
          <cell r="Y775">
            <v>241339.98611</v>
          </cell>
          <cell r="AI775">
            <v>351811.95397999999</v>
          </cell>
        </row>
        <row r="776">
          <cell r="Y776">
            <v>162527.34198</v>
          </cell>
          <cell r="AI776">
            <v>230055.52953</v>
          </cell>
        </row>
        <row r="777">
          <cell r="Y777">
            <v>20.7</v>
          </cell>
          <cell r="AI777">
            <v>27.6</v>
          </cell>
        </row>
        <row r="778">
          <cell r="Y778">
            <v>89.030090000000001</v>
          </cell>
          <cell r="AI778">
            <v>144.98008999999999</v>
          </cell>
        </row>
        <row r="779">
          <cell r="Y779">
            <v>5910</v>
          </cell>
        </row>
        <row r="780">
          <cell r="Y780">
            <v>942</v>
          </cell>
          <cell r="AI780">
            <v>1413</v>
          </cell>
        </row>
        <row r="781">
          <cell r="Y781">
            <v>2707.2043399999998</v>
          </cell>
          <cell r="AI781">
            <v>3730.3</v>
          </cell>
        </row>
        <row r="782">
          <cell r="Y782">
            <v>0.19950000000000001</v>
          </cell>
          <cell r="AI782">
            <v>0.66500000000000004</v>
          </cell>
        </row>
        <row r="783">
          <cell r="Y783">
            <v>12870.88573</v>
          </cell>
          <cell r="AI783">
            <v>17824.22596</v>
          </cell>
        </row>
        <row r="795">
          <cell r="Y795">
            <v>47544.689639999997</v>
          </cell>
          <cell r="AI795">
            <v>63400.804080000002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771">
          <cell r="Y771">
            <v>1200</v>
          </cell>
        </row>
        <row r="778">
          <cell r="AI778">
            <v>5910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W13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11">
          <cell r="D11">
            <v>149964.6</v>
          </cell>
        </row>
        <row r="12">
          <cell r="D12">
            <v>198790.28565401753</v>
          </cell>
        </row>
        <row r="14">
          <cell r="B14">
            <v>123562.19999999998</v>
          </cell>
        </row>
        <row r="17">
          <cell r="C17">
            <v>431312.1</v>
          </cell>
        </row>
        <row r="20">
          <cell r="C20">
            <v>95243</v>
          </cell>
        </row>
        <row r="29">
          <cell r="D29">
            <v>546881.1</v>
          </cell>
        </row>
        <row r="30">
          <cell r="D30">
            <v>724935.41867736331</v>
          </cell>
        </row>
        <row r="49">
          <cell r="B49">
            <v>40334.9</v>
          </cell>
          <cell r="C49">
            <v>12197.3</v>
          </cell>
          <cell r="D49">
            <v>29885.5</v>
          </cell>
        </row>
        <row r="50">
          <cell r="B50">
            <v>19866.5</v>
          </cell>
          <cell r="C50">
            <v>6007.7</v>
          </cell>
          <cell r="D50">
            <v>39615.699999999997</v>
          </cell>
        </row>
        <row r="58">
          <cell r="B58">
            <v>130210.94</v>
          </cell>
          <cell r="C58">
            <v>107000</v>
          </cell>
          <cell r="D58">
            <v>109000</v>
          </cell>
        </row>
        <row r="69">
          <cell r="N69">
            <v>-411235.91562999994</v>
          </cell>
        </row>
        <row r="74">
          <cell r="N74">
            <v>-679812.93527000002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27">
          <cell r="D27">
            <v>42623.774010000001</v>
          </cell>
        </row>
        <row r="28">
          <cell r="D28">
            <v>20993.799900000002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">
          <cell r="D3">
            <v>109984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окса"/>
      <sheetName val="КАД-Колтуши 3,4"/>
      <sheetName val="кудрово "/>
      <sheetName val="КАД-Колтуши (1,2)"/>
    </sheetNames>
    <sheetDataSet>
      <sheetData sheetId="0">
        <row r="13">
          <cell r="R13">
            <v>174.78384</v>
          </cell>
        </row>
      </sheetData>
      <sheetData sheetId="1">
        <row r="8">
          <cell r="AB8">
            <v>494393.48742999998</v>
          </cell>
        </row>
        <row r="9">
          <cell r="AB9">
            <v>11857.292539999999</v>
          </cell>
        </row>
        <row r="10">
          <cell r="AB10">
            <v>976.3</v>
          </cell>
        </row>
      </sheetData>
      <sheetData sheetId="2">
        <row r="8">
          <cell r="X8">
            <v>637676.86996000004</v>
          </cell>
          <cell r="AD8">
            <v>874381.35004000005</v>
          </cell>
        </row>
        <row r="11">
          <cell r="X11">
            <v>18523.969639999999</v>
          </cell>
          <cell r="AD11">
            <v>18523.969560000001</v>
          </cell>
        </row>
        <row r="12">
          <cell r="X12">
            <v>2332.3200000000002</v>
          </cell>
          <cell r="AD12">
            <v>2040.78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CB1019"/>
  <sheetViews>
    <sheetView tabSelected="1" topLeftCell="A16" zoomScale="60" zoomScaleNormal="60" workbookViewId="0">
      <pane xSplit="4" ySplit="5" topLeftCell="E986" activePane="bottomRight" state="frozen"/>
      <selection activeCell="A16" sqref="A16"/>
      <selection pane="topRight" activeCell="E16" sqref="E16"/>
      <selection pane="bottomLeft" activeCell="A19" sqref="A19"/>
      <selection pane="bottomRight" activeCell="A774" sqref="A774:XFD784"/>
    </sheetView>
  </sheetViews>
  <sheetFormatPr defaultRowHeight="15" x14ac:dyDescent="0.25"/>
  <cols>
    <col min="1" max="1" width="0.28515625" style="1" customWidth="1"/>
    <col min="2" max="2" width="11.28515625" style="2" customWidth="1"/>
    <col min="3" max="3" width="57.140625" style="100" customWidth="1"/>
    <col min="4" max="4" width="31" style="4" customWidth="1"/>
    <col min="5" max="6" width="29.42578125" style="4" hidden="1" customWidth="1"/>
    <col min="7" max="7" width="28.42578125" style="4" hidden="1" customWidth="1"/>
    <col min="8" max="8" width="30" style="4" hidden="1" customWidth="1"/>
    <col min="9" max="9" width="26.85546875" style="4" customWidth="1"/>
    <col min="10" max="10" width="17.140625" style="4" customWidth="1"/>
    <col min="11" max="28" width="26.85546875" style="4" hidden="1" customWidth="1"/>
    <col min="29" max="29" width="26.85546875" style="93" hidden="1" customWidth="1"/>
    <col min="30" max="37" width="26.85546875" style="4" hidden="1" customWidth="1"/>
    <col min="38" max="38" width="26.85546875" style="93" hidden="1" customWidth="1"/>
    <col min="39" max="46" width="26.85546875" style="4" hidden="1" customWidth="1"/>
    <col min="47" max="47" width="27.7109375" style="4" hidden="1" customWidth="1"/>
    <col min="48" max="48" width="31" style="5" hidden="1" customWidth="1"/>
    <col min="49" max="50" width="29.42578125" style="4" hidden="1" customWidth="1"/>
    <col min="51" max="51" width="28.42578125" style="4" hidden="1" customWidth="1"/>
    <col min="52" max="52" width="26.85546875" style="4" hidden="1" customWidth="1"/>
    <col min="53" max="56" width="25.85546875" style="4" hidden="1" customWidth="1"/>
    <col min="57" max="57" width="29.42578125" style="4" hidden="1" customWidth="1"/>
    <col min="58" max="58" width="30.28515625" style="4" hidden="1" customWidth="1"/>
    <col min="59" max="60" width="25.85546875" style="4" hidden="1" customWidth="1"/>
    <col min="61" max="61" width="30.7109375" style="93" hidden="1" customWidth="1"/>
    <col min="62" max="63" width="29" style="4" hidden="1" customWidth="1"/>
    <col min="64" max="64" width="28.42578125" style="4" hidden="1" customWidth="1"/>
    <col min="65" max="65" width="26.85546875" style="4" hidden="1" customWidth="1"/>
    <col min="66" max="66" width="29.7109375" style="4" hidden="1" customWidth="1"/>
    <col min="67" max="67" width="30.7109375" style="93" hidden="1" customWidth="1"/>
    <col min="68" max="68" width="29" style="93" hidden="1" customWidth="1"/>
    <col min="69" max="69" width="29" style="4" hidden="1" customWidth="1"/>
    <col min="70" max="70" width="28.42578125" style="4" hidden="1" customWidth="1"/>
    <col min="71" max="71" width="26.85546875" style="4" hidden="1" customWidth="1"/>
    <col min="72" max="73" width="25.85546875" style="4" hidden="1" customWidth="1"/>
    <col min="74" max="74" width="30.7109375" style="93" hidden="1" customWidth="1"/>
    <col min="75" max="76" width="29" style="4" hidden="1" customWidth="1"/>
    <col min="77" max="77" width="28.42578125" style="4" hidden="1" customWidth="1"/>
    <col min="78" max="78" width="26.85546875" style="4" hidden="1" customWidth="1"/>
    <col min="79" max="79" width="29.7109375" style="4" hidden="1" customWidth="1"/>
    <col min="80" max="80" width="30.5703125" style="4" hidden="1" customWidth="1"/>
    <col min="81" max="82" width="25.85546875" style="4" hidden="1" customWidth="1"/>
    <col min="83" max="83" width="31.28515625" style="4" hidden="1" customWidth="1"/>
    <col min="84" max="85" width="29" style="4" hidden="1" customWidth="1"/>
    <col min="86" max="87" width="25.85546875" style="4" hidden="1" customWidth="1"/>
    <col min="88" max="88" width="29.7109375" style="4" hidden="1" customWidth="1"/>
    <col min="89" max="89" width="30.7109375" style="93" hidden="1" customWidth="1"/>
    <col min="90" max="91" width="29" style="4" hidden="1" customWidth="1"/>
    <col min="92" max="92" width="28.42578125" style="4" hidden="1" customWidth="1"/>
    <col min="93" max="93" width="26.85546875" style="4" hidden="1" customWidth="1"/>
    <col min="94" max="96" width="9.140625" style="1" hidden="1" customWidth="1"/>
    <col min="97" max="97" width="14.7109375" style="1" hidden="1" customWidth="1"/>
    <col min="98" max="113" width="9.140625" style="1" customWidth="1"/>
    <col min="114" max="114" width="19" style="1" customWidth="1"/>
    <col min="115" max="116" width="9.140625" style="1" customWidth="1"/>
    <col min="117" max="122" width="9.140625" style="1"/>
    <col min="123" max="123" width="14.85546875" style="1" bestFit="1" customWidth="1"/>
    <col min="124" max="16384" width="9.140625" style="1"/>
  </cols>
  <sheetData>
    <row r="1" spans="1:93" ht="21" hidden="1" customHeight="1" x14ac:dyDescent="0.35">
      <c r="C1" s="3" t="s">
        <v>175</v>
      </c>
      <c r="AU1" s="4">
        <v>11408879</v>
      </c>
    </row>
    <row r="2" spans="1:93" ht="39.75" hidden="1" customHeight="1" x14ac:dyDescent="0.35">
      <c r="C2" s="3" t="s">
        <v>174</v>
      </c>
      <c r="D2" s="3">
        <f>'[1]2021_2023 Свод'!$GQ$7-D21</f>
        <v>-10862469.250020001</v>
      </c>
      <c r="E2" s="3"/>
      <c r="F2" s="3"/>
      <c r="AU2" s="3">
        <f>AU21-AU31</f>
        <v>-128990.15701000122</v>
      </c>
      <c r="AV2" s="506">
        <f>'[1]2021_2023 Свод'!$GQ$7-AV21</f>
        <v>-10658809.877729997</v>
      </c>
      <c r="AW2" s="3"/>
      <c r="AX2" s="3"/>
      <c r="BI2" s="204">
        <f>'[1]2021_2023 Свод'!$GQ$7-BI21</f>
        <v>-10794413.288209997</v>
      </c>
      <c r="BJ2" s="3"/>
      <c r="BK2" s="3"/>
      <c r="BO2" s="204">
        <f>'[1]2021_2023 Свод'!$GQ$7-BO21</f>
        <v>-10783777.850209996</v>
      </c>
      <c r="BP2" s="204"/>
      <c r="BQ2" s="3"/>
      <c r="BV2" s="204" t="e">
        <f>'[1]2021_2023 Свод'!$GQ$7-BV21</f>
        <v>#REF!</v>
      </c>
      <c r="BW2" s="3"/>
      <c r="BX2" s="3"/>
      <c r="CK2" s="204">
        <f>'[1]2021_2023 Свод'!$GQ$7-CK21</f>
        <v>-14838283.158001378</v>
      </c>
      <c r="CL2" s="3"/>
      <c r="CM2" s="3"/>
    </row>
    <row r="3" spans="1:93" ht="21" hidden="1" customHeight="1" x14ac:dyDescent="0.35">
      <c r="C3" s="3"/>
      <c r="D3" s="3"/>
      <c r="E3" s="3"/>
      <c r="F3" s="3"/>
      <c r="AU3" s="3" t="e">
        <f>AU30+#REF!</f>
        <v>#REF!</v>
      </c>
      <c r="AV3" s="506"/>
      <c r="AW3" s="3"/>
      <c r="AX3" s="3"/>
      <c r="BI3" s="204"/>
      <c r="BJ3" s="3"/>
      <c r="BK3" s="3"/>
      <c r="BO3" s="204"/>
      <c r="BP3" s="204"/>
      <c r="BQ3" s="3"/>
      <c r="BV3" s="204"/>
      <c r="BW3" s="3"/>
      <c r="BX3" s="3"/>
      <c r="CK3" s="204"/>
      <c r="CL3" s="3"/>
      <c r="CM3" s="3"/>
    </row>
    <row r="4" spans="1:93" ht="21" hidden="1" customHeight="1" x14ac:dyDescent="0.35">
      <c r="C4" s="3"/>
      <c r="D4" s="3"/>
      <c r="E4" s="3"/>
      <c r="F4" s="3"/>
      <c r="AU4" s="3">
        <f>AU21</f>
        <v>-128990.15701000122</v>
      </c>
      <c r="AV4" s="506"/>
      <c r="AW4" s="3"/>
      <c r="AX4" s="3"/>
      <c r="BI4" s="204"/>
      <c r="BJ4" s="3"/>
      <c r="BK4" s="3"/>
      <c r="BO4" s="204"/>
      <c r="BP4" s="204"/>
      <c r="BQ4" s="3"/>
      <c r="BV4" s="204"/>
      <c r="BW4" s="3"/>
      <c r="BX4" s="3"/>
      <c r="CK4" s="204"/>
      <c r="CL4" s="3"/>
      <c r="CM4" s="3"/>
    </row>
    <row r="5" spans="1:93" ht="21" hidden="1" customHeight="1" x14ac:dyDescent="0.35">
      <c r="C5" s="3"/>
      <c r="D5" s="186"/>
      <c r="E5" s="3"/>
      <c r="F5" s="3"/>
      <c r="AU5" s="186"/>
      <c r="AV5" s="506"/>
      <c r="AW5" s="3"/>
      <c r="AX5" s="3"/>
      <c r="BI5" s="204"/>
      <c r="BJ5" s="3"/>
      <c r="BK5" s="3"/>
      <c r="BO5" s="204"/>
      <c r="BP5" s="204"/>
      <c r="BQ5" s="3"/>
      <c r="BV5" s="204"/>
      <c r="BW5" s="3"/>
      <c r="BX5" s="3"/>
      <c r="CK5" s="204"/>
      <c r="CL5" s="3"/>
      <c r="CM5" s="3"/>
    </row>
    <row r="6" spans="1:93" s="6" customFormat="1" ht="21" hidden="1" customHeight="1" x14ac:dyDescent="0.35">
      <c r="B6" s="90"/>
      <c r="C6" s="204"/>
      <c r="D6" s="204">
        <f t="shared" ref="D6:BI6" si="0">D30+D34+D37+D39+D26</f>
        <v>18966183.429099999</v>
      </c>
      <c r="E6" s="204">
        <f t="shared" si="0"/>
        <v>8434311.7260399982</v>
      </c>
      <c r="F6" s="204"/>
      <c r="G6" s="204">
        <f t="shared" si="0"/>
        <v>1403514.1009600002</v>
      </c>
      <c r="H6" s="204">
        <f t="shared" si="0"/>
        <v>2515494.1259299996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>
        <f t="shared" si="0"/>
        <v>189215.18530999878</v>
      </c>
      <c r="AV6" s="506">
        <f t="shared" ref="AV6:AW6" si="1">AV30+AV34+AV37+AV39+AV26</f>
        <v>19155090.499129999</v>
      </c>
      <c r="AW6" s="204">
        <f t="shared" si="1"/>
        <v>8300038.1613200009</v>
      </c>
      <c r="AX6" s="204"/>
      <c r="AY6" s="204">
        <f t="shared" ref="AY6:AZ6" si="2">AY30+AY34+AY37+AY39+AY26</f>
        <v>1431106.60096</v>
      </c>
      <c r="AZ6" s="204">
        <f t="shared" si="2"/>
        <v>2465225.5196999996</v>
      </c>
      <c r="BA6" s="204"/>
      <c r="BB6" s="204"/>
      <c r="BC6" s="204"/>
      <c r="BD6" s="204"/>
      <c r="BE6" s="204"/>
      <c r="BF6" s="204"/>
      <c r="BG6" s="204"/>
      <c r="BH6" s="204"/>
      <c r="BI6" s="204">
        <f t="shared" si="0"/>
        <v>16193340.388209999</v>
      </c>
      <c r="BJ6" s="204"/>
      <c r="BK6" s="204"/>
      <c r="BL6" s="93"/>
      <c r="BM6" s="204"/>
      <c r="BN6" s="204"/>
      <c r="BO6" s="204">
        <f t="shared" ref="BO6" si="3">BO30+BO34+BO37+BO39+BO26</f>
        <v>16182704.950209999</v>
      </c>
      <c r="BP6" s="204"/>
      <c r="BQ6" s="204"/>
      <c r="BR6" s="93"/>
      <c r="BS6" s="204"/>
      <c r="BT6" s="204"/>
      <c r="BU6" s="204"/>
      <c r="BV6" s="204" t="e">
        <f t="shared" ref="BV6" si="4">BV30+BV34+BV37+BV39+BV26</f>
        <v>#REF!</v>
      </c>
      <c r="BW6" s="204"/>
      <c r="BX6" s="204"/>
      <c r="BY6" s="93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>
        <f t="shared" ref="CK6" si="5">CK30+CK34+CK37+CK39+CK26</f>
        <v>18665298.458001379</v>
      </c>
      <c r="CL6" s="204"/>
      <c r="CM6" s="204"/>
      <c r="CN6" s="93"/>
      <c r="CO6" s="204"/>
    </row>
    <row r="7" spans="1:93" s="6" customFormat="1" ht="21" hidden="1" customHeight="1" x14ac:dyDescent="0.35">
      <c r="B7" s="90"/>
      <c r="C7" s="204"/>
      <c r="D7" s="204" t="e">
        <f>#REF!-D9</f>
        <v>#REF!</v>
      </c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506" t="e">
        <f>H9-AV9</f>
        <v>#REF!</v>
      </c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93"/>
      <c r="BM7" s="204"/>
      <c r="BN7" s="204"/>
      <c r="BO7" s="204"/>
      <c r="BP7" s="204"/>
      <c r="BQ7" s="204"/>
      <c r="BR7" s="93"/>
      <c r="BS7" s="204"/>
      <c r="BT7" s="204"/>
      <c r="BU7" s="204"/>
      <c r="BV7" s="204"/>
      <c r="BW7" s="204"/>
      <c r="BX7" s="204"/>
      <c r="BY7" s="93"/>
      <c r="BZ7" s="204"/>
      <c r="CA7" s="204"/>
      <c r="CB7" s="204"/>
      <c r="CC7" s="204"/>
      <c r="CD7" s="204"/>
      <c r="CE7" s="204"/>
      <c r="CF7" s="204"/>
      <c r="CG7" s="204"/>
      <c r="CH7" s="204"/>
      <c r="CI7" s="204"/>
      <c r="CJ7" s="204"/>
      <c r="CK7" s="204"/>
      <c r="CL7" s="204"/>
      <c r="CM7" s="204"/>
      <c r="CN7" s="93"/>
      <c r="CO7" s="204"/>
    </row>
    <row r="8" spans="1:93" s="6" customFormat="1" ht="21" hidden="1" customHeight="1" x14ac:dyDescent="0.35">
      <c r="B8" s="90"/>
      <c r="C8" s="204"/>
      <c r="D8" s="204" t="s">
        <v>310</v>
      </c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506" t="s">
        <v>310</v>
      </c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93"/>
      <c r="BM8" s="204"/>
      <c r="BN8" s="204"/>
      <c r="BO8" s="204"/>
      <c r="BP8" s="204"/>
      <c r="BQ8" s="204"/>
      <c r="BR8" s="93"/>
      <c r="BS8" s="204"/>
      <c r="BT8" s="204"/>
      <c r="BU8" s="204"/>
      <c r="BV8" s="204"/>
      <c r="BW8" s="204"/>
      <c r="BX8" s="204"/>
      <c r="BY8" s="93"/>
      <c r="BZ8" s="204"/>
      <c r="CA8" s="204"/>
      <c r="CB8" s="204"/>
      <c r="CC8" s="204"/>
      <c r="CD8" s="204"/>
      <c r="CE8" s="204"/>
      <c r="CF8" s="204"/>
      <c r="CG8" s="204"/>
      <c r="CH8" s="204"/>
      <c r="CI8" s="204"/>
      <c r="CJ8" s="204"/>
      <c r="CK8" s="204"/>
      <c r="CL8" s="204"/>
      <c r="CM8" s="204"/>
      <c r="CN8" s="93"/>
      <c r="CO8" s="204"/>
    </row>
    <row r="9" spans="1:93" s="6" customFormat="1" ht="21" hidden="1" customHeight="1" x14ac:dyDescent="0.35">
      <c r="B9" s="90"/>
      <c r="C9" s="204"/>
      <c r="D9" s="204" t="e">
        <f>#REF!+'[2]перех ост.+доп.финанс.'!$I$14</f>
        <v>#REF!</v>
      </c>
      <c r="E9" s="204">
        <f>'[3]2022_2024'!$BB$17</f>
        <v>3121.2786200000264</v>
      </c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506" t="e">
        <f>D7+'[2]перех ост.+доп.финанс.'!$I$14</f>
        <v>#REF!</v>
      </c>
      <c r="AW9" s="204">
        <f>'[3]2022_2024'!$BB$17</f>
        <v>3121.2786200000264</v>
      </c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93"/>
      <c r="BM9" s="204"/>
      <c r="BN9" s="204"/>
      <c r="BO9" s="204"/>
      <c r="BP9" s="204"/>
      <c r="BQ9" s="204"/>
      <c r="BR9" s="93"/>
      <c r="BS9" s="204"/>
      <c r="BT9" s="204"/>
      <c r="BU9" s="204"/>
      <c r="BV9" s="204"/>
      <c r="BW9" s="204"/>
      <c r="BX9" s="204"/>
      <c r="BY9" s="93"/>
      <c r="BZ9" s="204"/>
      <c r="CA9" s="204"/>
      <c r="CB9" s="204"/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93"/>
      <c r="CO9" s="204"/>
    </row>
    <row r="10" spans="1:93" s="6" customFormat="1" ht="21" hidden="1" customHeight="1" x14ac:dyDescent="0.35">
      <c r="B10" s="90"/>
      <c r="C10" s="204"/>
      <c r="D10" s="204" t="e">
        <f>#REF!</f>
        <v>#REF!</v>
      </c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506">
        <f>H10</f>
        <v>0</v>
      </c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93"/>
      <c r="BM10" s="204"/>
      <c r="BN10" s="204"/>
      <c r="BO10" s="204"/>
      <c r="BP10" s="204"/>
      <c r="BQ10" s="204"/>
      <c r="BR10" s="93"/>
      <c r="BS10" s="204"/>
      <c r="BT10" s="204"/>
      <c r="BU10" s="204"/>
      <c r="BV10" s="204"/>
      <c r="BW10" s="204"/>
      <c r="BX10" s="204"/>
      <c r="BY10" s="93"/>
      <c r="BZ10" s="204"/>
      <c r="CA10" s="204"/>
      <c r="CB10" s="204"/>
      <c r="CC10" s="204"/>
      <c r="CD10" s="204"/>
      <c r="CE10" s="204"/>
      <c r="CF10" s="204"/>
      <c r="CG10" s="204"/>
      <c r="CH10" s="204"/>
      <c r="CI10" s="204"/>
      <c r="CJ10" s="204"/>
      <c r="CK10" s="204"/>
      <c r="CL10" s="204"/>
      <c r="CM10" s="204"/>
      <c r="CN10" s="93"/>
      <c r="CO10" s="204"/>
    </row>
    <row r="11" spans="1:93" s="6" customFormat="1" ht="21" hidden="1" customHeight="1" x14ac:dyDescent="0.35">
      <c r="B11" s="90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506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93"/>
      <c r="BM11" s="204"/>
      <c r="BN11" s="204"/>
      <c r="BO11" s="204"/>
      <c r="BP11" s="204"/>
      <c r="BQ11" s="204"/>
      <c r="BR11" s="93"/>
      <c r="BS11" s="204"/>
      <c r="BT11" s="204"/>
      <c r="BU11" s="204"/>
      <c r="BV11" s="204"/>
      <c r="BW11" s="204"/>
      <c r="BX11" s="204"/>
      <c r="BY11" s="93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93"/>
      <c r="CO11" s="204"/>
    </row>
    <row r="12" spans="1:93" s="6" customFormat="1" ht="21" hidden="1" customHeight="1" x14ac:dyDescent="0.35">
      <c r="B12" s="90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506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93"/>
      <c r="BM12" s="204"/>
      <c r="BN12" s="204"/>
      <c r="BO12" s="204"/>
      <c r="BP12" s="204"/>
      <c r="BQ12" s="204"/>
      <c r="BR12" s="93"/>
      <c r="BS12" s="204"/>
      <c r="BT12" s="204"/>
      <c r="BU12" s="204"/>
      <c r="BV12" s="204"/>
      <c r="BW12" s="204"/>
      <c r="BX12" s="204"/>
      <c r="BY12" s="93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93"/>
      <c r="CO12" s="204"/>
    </row>
    <row r="13" spans="1:93" s="6" customFormat="1" ht="21" hidden="1" customHeight="1" x14ac:dyDescent="0.35">
      <c r="B13" s="90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506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93"/>
      <c r="BM13" s="204"/>
      <c r="BN13" s="204"/>
      <c r="BO13" s="204"/>
      <c r="BP13" s="204"/>
      <c r="BQ13" s="204"/>
      <c r="BR13" s="93"/>
      <c r="BS13" s="204"/>
      <c r="BT13" s="204"/>
      <c r="BU13" s="204"/>
      <c r="BV13" s="204"/>
      <c r="BW13" s="204"/>
      <c r="BX13" s="204"/>
      <c r="BY13" s="93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93"/>
      <c r="CO13" s="204"/>
    </row>
    <row r="14" spans="1:93" s="6" customFormat="1" ht="21" hidden="1" customHeight="1" x14ac:dyDescent="0.35">
      <c r="B14" s="90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506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93"/>
      <c r="BM14" s="204"/>
      <c r="BN14" s="204"/>
      <c r="BO14" s="204"/>
      <c r="BP14" s="204"/>
      <c r="BQ14" s="204"/>
      <c r="BR14" s="93"/>
      <c r="BS14" s="204"/>
      <c r="BT14" s="204"/>
      <c r="BU14" s="204"/>
      <c r="BV14" s="204"/>
      <c r="BW14" s="204"/>
      <c r="BX14" s="204"/>
      <c r="BY14" s="93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93"/>
      <c r="CO14" s="204"/>
    </row>
    <row r="15" spans="1:93" ht="45" customHeight="1" x14ac:dyDescent="0.25">
      <c r="A15" s="7"/>
      <c r="B15" s="895" t="s">
        <v>421</v>
      </c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5"/>
      <c r="N15" s="895"/>
      <c r="O15" s="895"/>
      <c r="P15" s="895"/>
      <c r="Q15" s="895"/>
      <c r="R15" s="895"/>
      <c r="S15" s="895"/>
      <c r="T15" s="895"/>
      <c r="U15" s="895"/>
      <c r="V15" s="895"/>
      <c r="W15" s="895"/>
      <c r="X15" s="895"/>
      <c r="Y15" s="895"/>
      <c r="Z15" s="895"/>
      <c r="AA15" s="895"/>
      <c r="AB15" s="895"/>
      <c r="AC15" s="895"/>
      <c r="AD15" s="895"/>
      <c r="AE15" s="895"/>
      <c r="AF15" s="895"/>
      <c r="AG15" s="895"/>
      <c r="AH15" s="895"/>
      <c r="AI15" s="895"/>
      <c r="AJ15" s="895"/>
      <c r="AK15" s="895"/>
      <c r="AL15" s="895"/>
      <c r="AM15" s="895"/>
      <c r="AN15" s="895"/>
      <c r="AO15" s="895"/>
      <c r="AP15" s="895"/>
      <c r="AQ15" s="895"/>
      <c r="AR15" s="895"/>
      <c r="AS15" s="895"/>
      <c r="AT15" s="895"/>
      <c r="AU15" s="895"/>
      <c r="AV15" s="895"/>
      <c r="AW15" s="895"/>
      <c r="AX15" s="895"/>
      <c r="AY15" s="895"/>
      <c r="AZ15" s="895"/>
      <c r="BA15" s="895"/>
      <c r="BB15" s="895"/>
      <c r="BC15" s="895"/>
      <c r="BD15" s="895"/>
      <c r="BE15" s="895"/>
      <c r="BF15" s="895"/>
      <c r="BG15" s="895"/>
      <c r="BH15" s="895"/>
      <c r="BI15" s="895"/>
      <c r="BJ15" s="895"/>
      <c r="BK15" s="895"/>
      <c r="BL15" s="895"/>
      <c r="BM15" s="895"/>
      <c r="BN15" s="895"/>
      <c r="BO15" s="895"/>
      <c r="BP15" s="895"/>
      <c r="BQ15" s="895"/>
      <c r="BR15" s="895"/>
      <c r="BS15" s="895"/>
      <c r="BT15" s="895"/>
      <c r="BU15" s="895"/>
      <c r="BV15" s="895"/>
      <c r="BW15" s="895"/>
      <c r="BX15" s="895"/>
      <c r="BY15" s="895"/>
      <c r="BZ15" s="895"/>
      <c r="CA15" s="895"/>
      <c r="CB15" s="895"/>
      <c r="CC15" s="895"/>
      <c r="CD15" s="895"/>
      <c r="CE15" s="895"/>
      <c r="CF15" s="895"/>
      <c r="CG15" s="895"/>
      <c r="CH15" s="895"/>
      <c r="CI15" s="895"/>
      <c r="CJ15" s="895"/>
      <c r="CK15" s="895"/>
      <c r="CL15" s="243"/>
      <c r="CM15" s="6"/>
      <c r="CN15" s="6"/>
      <c r="CO15" s="6"/>
    </row>
    <row r="16" spans="1:93" ht="45" customHeight="1" x14ac:dyDescent="0.25">
      <c r="A16" s="7"/>
      <c r="B16" s="562"/>
      <c r="C16" s="775"/>
      <c r="D16" s="589"/>
      <c r="E16" s="588"/>
      <c r="F16" s="589"/>
      <c r="G16" s="589"/>
      <c r="H16" s="588"/>
      <c r="I16" s="588"/>
      <c r="J16" s="588"/>
      <c r="K16" s="588"/>
      <c r="L16" s="562"/>
      <c r="M16" s="588"/>
      <c r="N16" s="562"/>
      <c r="O16" s="562"/>
      <c r="P16" s="562"/>
      <c r="Q16" s="562"/>
      <c r="R16" s="562"/>
      <c r="S16" s="562"/>
      <c r="T16" s="562"/>
      <c r="U16" s="588"/>
      <c r="V16" s="562"/>
      <c r="W16" s="589"/>
      <c r="X16" s="562"/>
      <c r="Y16" s="562"/>
      <c r="Z16" s="562"/>
      <c r="AA16" s="562"/>
      <c r="AB16" s="562"/>
      <c r="AC16" s="627"/>
      <c r="AD16" s="562"/>
      <c r="AE16" s="588"/>
      <c r="AF16" s="562"/>
      <c r="AG16" s="588"/>
      <c r="AH16" s="562"/>
      <c r="AI16" s="562"/>
      <c r="AJ16" s="562"/>
      <c r="AK16" s="562"/>
      <c r="AL16" s="627"/>
      <c r="AM16" s="562"/>
      <c r="AN16" s="562"/>
      <c r="AO16" s="562"/>
      <c r="AP16" s="562"/>
      <c r="AQ16" s="562"/>
      <c r="AR16" s="562"/>
      <c r="AS16" s="562"/>
      <c r="AT16" s="562"/>
      <c r="AU16" s="562"/>
      <c r="AV16" s="562"/>
      <c r="AW16" s="562"/>
      <c r="AX16" s="562"/>
      <c r="AY16" s="562"/>
      <c r="AZ16" s="562"/>
      <c r="BA16" s="562"/>
      <c r="BB16" s="562"/>
      <c r="BC16" s="562"/>
      <c r="BD16" s="562"/>
      <c r="BE16" s="562"/>
      <c r="BF16" s="562"/>
      <c r="BG16" s="562"/>
      <c r="BH16" s="562"/>
      <c r="BI16" s="562"/>
      <c r="BJ16" s="562"/>
      <c r="BK16" s="562"/>
      <c r="BL16" s="562"/>
      <c r="BM16" s="562"/>
      <c r="BN16" s="562"/>
      <c r="BO16" s="562"/>
      <c r="BP16" s="562"/>
      <c r="BQ16" s="562"/>
      <c r="BR16" s="562"/>
      <c r="BS16" s="562"/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243"/>
      <c r="CM16" s="6"/>
      <c r="CN16" s="6"/>
      <c r="CO16" s="6"/>
    </row>
    <row r="17" spans="1:93" ht="45" customHeight="1" x14ac:dyDescent="0.25">
      <c r="A17" s="7"/>
      <c r="B17" s="846" t="s">
        <v>502</v>
      </c>
      <c r="C17" s="846"/>
      <c r="D17" s="846"/>
      <c r="E17" s="846"/>
      <c r="F17" s="846"/>
      <c r="G17" s="846"/>
      <c r="H17" s="846"/>
      <c r="I17" s="846"/>
      <c r="J17" s="846"/>
      <c r="K17" s="846"/>
      <c r="L17" s="846"/>
      <c r="M17" s="846"/>
      <c r="N17" s="846"/>
      <c r="O17" s="846"/>
      <c r="P17" s="846"/>
      <c r="Q17" s="846"/>
      <c r="R17" s="846"/>
      <c r="S17" s="846"/>
      <c r="T17" s="846"/>
      <c r="U17" s="846"/>
      <c r="V17" s="846"/>
      <c r="W17" s="846"/>
      <c r="X17" s="846"/>
      <c r="Y17" s="846"/>
      <c r="Z17" s="846"/>
      <c r="AA17" s="846"/>
      <c r="AB17" s="846"/>
      <c r="AC17" s="846"/>
      <c r="AD17" s="846"/>
      <c r="AE17" s="846"/>
      <c r="AF17" s="846"/>
      <c r="AG17" s="846"/>
      <c r="AH17" s="846"/>
      <c r="AI17" s="846"/>
      <c r="AJ17" s="846"/>
      <c r="AK17" s="846"/>
      <c r="AL17" s="846"/>
      <c r="AM17" s="846"/>
      <c r="AN17" s="846"/>
      <c r="AO17" s="846"/>
      <c r="AP17" s="846"/>
      <c r="AQ17" s="846"/>
      <c r="AR17" s="846"/>
      <c r="AS17" s="846"/>
      <c r="AT17" s="846"/>
      <c r="AU17" s="846"/>
      <c r="AV17" s="846"/>
      <c r="AW17" s="846"/>
      <c r="AX17" s="846"/>
      <c r="AY17" s="846"/>
      <c r="AZ17" s="846"/>
      <c r="BA17" s="846"/>
      <c r="BB17" s="846"/>
      <c r="BC17" s="846"/>
      <c r="BD17" s="846"/>
      <c r="BE17" s="846"/>
      <c r="BF17" s="846"/>
      <c r="BG17" s="846"/>
      <c r="BH17" s="846"/>
      <c r="BI17" s="846"/>
      <c r="BJ17" s="846"/>
      <c r="BK17" s="846"/>
      <c r="BL17" s="846"/>
      <c r="BM17" s="846"/>
      <c r="BN17" s="846"/>
      <c r="BO17" s="846"/>
      <c r="BP17" s="846"/>
      <c r="BQ17" s="846"/>
      <c r="BR17" s="846"/>
      <c r="BS17" s="846"/>
      <c r="BT17" s="846"/>
      <c r="BU17" s="846"/>
      <c r="BV17" s="846"/>
      <c r="BW17" s="846"/>
      <c r="BX17" s="846"/>
      <c r="BY17" s="846"/>
      <c r="BZ17" s="846"/>
      <c r="CA17" s="846"/>
      <c r="CB17" s="846"/>
      <c r="CC17" s="846"/>
      <c r="CD17" s="846"/>
      <c r="CE17" s="846"/>
      <c r="CF17" s="846"/>
      <c r="CG17" s="846"/>
      <c r="CH17" s="846"/>
      <c r="CI17" s="846"/>
      <c r="CJ17" s="846"/>
      <c r="CK17" s="846"/>
      <c r="CL17" s="243"/>
      <c r="CM17" s="6"/>
      <c r="CN17" s="6"/>
      <c r="CO17" s="6"/>
    </row>
    <row r="18" spans="1:93" s="9" customFormat="1" ht="105" customHeight="1" x14ac:dyDescent="0.35">
      <c r="A18" s="8" t="s">
        <v>0</v>
      </c>
      <c r="B18" s="890" t="s">
        <v>0</v>
      </c>
      <c r="C18" s="891" t="s">
        <v>276</v>
      </c>
      <c r="D18" s="847" t="s">
        <v>446</v>
      </c>
      <c r="E18" s="847" t="s">
        <v>1</v>
      </c>
      <c r="F18" s="847"/>
      <c r="G18" s="847"/>
      <c r="H18" s="847"/>
      <c r="I18" s="847" t="s">
        <v>454</v>
      </c>
      <c r="J18" s="847" t="s">
        <v>455</v>
      </c>
      <c r="K18" s="892" t="s">
        <v>1</v>
      </c>
      <c r="L18" s="893"/>
      <c r="M18" s="893"/>
      <c r="N18" s="893"/>
      <c r="O18" s="893"/>
      <c r="P18" s="893"/>
      <c r="Q18" s="893"/>
      <c r="R18" s="894"/>
      <c r="S18" s="847" t="s">
        <v>456</v>
      </c>
      <c r="T18" s="847" t="s">
        <v>455</v>
      </c>
      <c r="U18" s="892" t="s">
        <v>1</v>
      </c>
      <c r="V18" s="893"/>
      <c r="W18" s="893"/>
      <c r="X18" s="893"/>
      <c r="Y18" s="893"/>
      <c r="Z18" s="893"/>
      <c r="AA18" s="893"/>
      <c r="AB18" s="894"/>
      <c r="AC18" s="847" t="s">
        <v>481</v>
      </c>
      <c r="AD18" s="847" t="s">
        <v>455</v>
      </c>
      <c r="AE18" s="892" t="s">
        <v>1</v>
      </c>
      <c r="AF18" s="893"/>
      <c r="AG18" s="893"/>
      <c r="AH18" s="893"/>
      <c r="AI18" s="893"/>
      <c r="AJ18" s="893"/>
      <c r="AK18" s="893"/>
      <c r="AL18" s="894"/>
      <c r="AM18" s="561"/>
      <c r="AN18" s="561"/>
      <c r="AO18" s="561"/>
      <c r="AP18" s="561"/>
      <c r="AQ18" s="561"/>
      <c r="AR18" s="561"/>
      <c r="AS18" s="552"/>
      <c r="AT18" s="552"/>
      <c r="AU18" s="888" t="s">
        <v>444</v>
      </c>
      <c r="AV18" s="888" t="s">
        <v>445</v>
      </c>
      <c r="AW18" s="892" t="s">
        <v>1</v>
      </c>
      <c r="AX18" s="893"/>
      <c r="AY18" s="893"/>
      <c r="AZ18" s="894"/>
      <c r="BA18" s="888" t="s">
        <v>317</v>
      </c>
      <c r="BB18" s="892" t="s">
        <v>1</v>
      </c>
      <c r="BC18" s="893"/>
      <c r="BD18" s="894"/>
      <c r="BE18" s="888" t="s">
        <v>326</v>
      </c>
      <c r="BF18" s="847" t="s">
        <v>1</v>
      </c>
      <c r="BG18" s="847"/>
      <c r="BH18" s="847"/>
      <c r="BI18" s="847" t="s">
        <v>447</v>
      </c>
      <c r="BJ18" s="892" t="s">
        <v>1</v>
      </c>
      <c r="BK18" s="893"/>
      <c r="BL18" s="893"/>
      <c r="BM18" s="894"/>
      <c r="BN18" s="847" t="s">
        <v>444</v>
      </c>
      <c r="BO18" s="847" t="s">
        <v>251</v>
      </c>
      <c r="BP18" s="892" t="s">
        <v>1</v>
      </c>
      <c r="BQ18" s="893"/>
      <c r="BR18" s="893"/>
      <c r="BS18" s="894"/>
      <c r="BT18" s="543"/>
      <c r="BU18" s="543"/>
      <c r="BV18" s="847" t="s">
        <v>325</v>
      </c>
      <c r="BW18" s="847" t="s">
        <v>1</v>
      </c>
      <c r="BX18" s="847"/>
      <c r="BY18" s="847"/>
      <c r="BZ18" s="847"/>
      <c r="CA18" s="888" t="s">
        <v>324</v>
      </c>
      <c r="CB18" s="847" t="s">
        <v>1</v>
      </c>
      <c r="CC18" s="847"/>
      <c r="CD18" s="847"/>
      <c r="CE18" s="847" t="s">
        <v>448</v>
      </c>
      <c r="CF18" s="847" t="s">
        <v>1</v>
      </c>
      <c r="CG18" s="847"/>
      <c r="CH18" s="847"/>
      <c r="CI18" s="847"/>
      <c r="CJ18" s="847" t="s">
        <v>444</v>
      </c>
      <c r="CK18" s="847" t="s">
        <v>325</v>
      </c>
      <c r="CL18" s="847" t="s">
        <v>1</v>
      </c>
      <c r="CM18" s="847"/>
      <c r="CN18" s="847"/>
      <c r="CO18" s="847"/>
    </row>
    <row r="19" spans="1:93" s="9" customFormat="1" ht="81.75" customHeight="1" x14ac:dyDescent="0.35">
      <c r="A19" s="10"/>
      <c r="B19" s="890"/>
      <c r="C19" s="891"/>
      <c r="D19" s="847"/>
      <c r="E19" s="543" t="s">
        <v>2</v>
      </c>
      <c r="F19" s="543" t="s">
        <v>350</v>
      </c>
      <c r="G19" s="543" t="s">
        <v>4</v>
      </c>
      <c r="H19" s="543" t="s">
        <v>3</v>
      </c>
      <c r="I19" s="847"/>
      <c r="J19" s="847"/>
      <c r="K19" s="552" t="s">
        <v>2</v>
      </c>
      <c r="L19" s="552" t="s">
        <v>455</v>
      </c>
      <c r="M19" s="552" t="s">
        <v>350</v>
      </c>
      <c r="N19" s="552" t="s">
        <v>455</v>
      </c>
      <c r="O19" s="552" t="s">
        <v>4</v>
      </c>
      <c r="P19" s="552" t="s">
        <v>455</v>
      </c>
      <c r="Q19" s="552" t="s">
        <v>3</v>
      </c>
      <c r="R19" s="552" t="s">
        <v>455</v>
      </c>
      <c r="S19" s="847"/>
      <c r="T19" s="847"/>
      <c r="U19" s="552" t="s">
        <v>2</v>
      </c>
      <c r="V19" s="552" t="s">
        <v>455</v>
      </c>
      <c r="W19" s="552" t="s">
        <v>350</v>
      </c>
      <c r="X19" s="552" t="s">
        <v>455</v>
      </c>
      <c r="Y19" s="552" t="s">
        <v>4</v>
      </c>
      <c r="Z19" s="552" t="s">
        <v>455</v>
      </c>
      <c r="AA19" s="552" t="s">
        <v>3</v>
      </c>
      <c r="AB19" s="552" t="s">
        <v>455</v>
      </c>
      <c r="AC19" s="847"/>
      <c r="AD19" s="847"/>
      <c r="AE19" s="552" t="s">
        <v>2</v>
      </c>
      <c r="AF19" s="552" t="s">
        <v>455</v>
      </c>
      <c r="AG19" s="552" t="s">
        <v>350</v>
      </c>
      <c r="AH19" s="552" t="s">
        <v>455</v>
      </c>
      <c r="AI19" s="552" t="s">
        <v>4</v>
      </c>
      <c r="AJ19" s="552" t="s">
        <v>455</v>
      </c>
      <c r="AK19" s="552" t="s">
        <v>3</v>
      </c>
      <c r="AL19" s="576" t="s">
        <v>455</v>
      </c>
      <c r="AM19" s="552"/>
      <c r="AN19" s="552"/>
      <c r="AO19" s="552"/>
      <c r="AP19" s="552"/>
      <c r="AQ19" s="552"/>
      <c r="AR19" s="552"/>
      <c r="AS19" s="552"/>
      <c r="AT19" s="552"/>
      <c r="AU19" s="889"/>
      <c r="AV19" s="889"/>
      <c r="AW19" s="543" t="s">
        <v>2</v>
      </c>
      <c r="AX19" s="543" t="s">
        <v>350</v>
      </c>
      <c r="AY19" s="543" t="s">
        <v>4</v>
      </c>
      <c r="AZ19" s="543" t="s">
        <v>3</v>
      </c>
      <c r="BA19" s="889"/>
      <c r="BB19" s="543" t="s">
        <v>2</v>
      </c>
      <c r="BC19" s="543" t="s">
        <v>4</v>
      </c>
      <c r="BD19" s="543" t="s">
        <v>3</v>
      </c>
      <c r="BE19" s="889"/>
      <c r="BF19" s="543" t="s">
        <v>2</v>
      </c>
      <c r="BG19" s="543" t="s">
        <v>4</v>
      </c>
      <c r="BH19" s="543" t="s">
        <v>3</v>
      </c>
      <c r="BI19" s="847"/>
      <c r="BJ19" s="543" t="s">
        <v>2</v>
      </c>
      <c r="BK19" s="543" t="s">
        <v>350</v>
      </c>
      <c r="BL19" s="543" t="s">
        <v>4</v>
      </c>
      <c r="BM19" s="543" t="s">
        <v>3</v>
      </c>
      <c r="BN19" s="847"/>
      <c r="BO19" s="847"/>
      <c r="BP19" s="543" t="s">
        <v>2</v>
      </c>
      <c r="BQ19" s="543" t="s">
        <v>350</v>
      </c>
      <c r="BR19" s="543" t="s">
        <v>4</v>
      </c>
      <c r="BS19" s="543" t="s">
        <v>3</v>
      </c>
      <c r="BT19" s="543" t="s">
        <v>4</v>
      </c>
      <c r="BU19" s="543" t="s">
        <v>3</v>
      </c>
      <c r="BV19" s="847"/>
      <c r="BW19" s="543" t="s">
        <v>2</v>
      </c>
      <c r="BX19" s="543" t="s">
        <v>350</v>
      </c>
      <c r="BY19" s="543" t="s">
        <v>4</v>
      </c>
      <c r="BZ19" s="543" t="s">
        <v>3</v>
      </c>
      <c r="CA19" s="889"/>
      <c r="CB19" s="543" t="s">
        <v>2</v>
      </c>
      <c r="CC19" s="543" t="s">
        <v>4</v>
      </c>
      <c r="CD19" s="543" t="s">
        <v>3</v>
      </c>
      <c r="CE19" s="847"/>
      <c r="CF19" s="543" t="s">
        <v>2</v>
      </c>
      <c r="CG19" s="543" t="s">
        <v>350</v>
      </c>
      <c r="CH19" s="543" t="s">
        <v>4</v>
      </c>
      <c r="CI19" s="543" t="s">
        <v>3</v>
      </c>
      <c r="CJ19" s="847"/>
      <c r="CK19" s="847"/>
      <c r="CL19" s="543" t="s">
        <v>2</v>
      </c>
      <c r="CM19" s="543" t="s">
        <v>350</v>
      </c>
      <c r="CN19" s="543" t="s">
        <v>4</v>
      </c>
      <c r="CO19" s="543" t="s">
        <v>3</v>
      </c>
    </row>
    <row r="20" spans="1:93" s="11" customFormat="1" ht="15" hidden="1" customHeight="1" x14ac:dyDescent="0.35">
      <c r="B20" s="12">
        <v>1</v>
      </c>
      <c r="C20" s="12">
        <v>2</v>
      </c>
      <c r="D20" s="12" t="s">
        <v>10</v>
      </c>
      <c r="E20" s="12" t="s">
        <v>19</v>
      </c>
      <c r="F20" s="12"/>
      <c r="G20" s="12" t="s">
        <v>20</v>
      </c>
      <c r="H20" s="12" t="s">
        <v>24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496"/>
      <c r="AD20" s="12"/>
      <c r="AE20" s="12"/>
      <c r="AF20" s="12"/>
      <c r="AG20" s="12"/>
      <c r="AH20" s="12"/>
      <c r="AI20" s="12"/>
      <c r="AJ20" s="12"/>
      <c r="AK20" s="12"/>
      <c r="AL20" s="496"/>
      <c r="AM20" s="12"/>
      <c r="AN20" s="12"/>
      <c r="AO20" s="12"/>
      <c r="AP20" s="12"/>
      <c r="AQ20" s="12"/>
      <c r="AR20" s="12"/>
      <c r="AS20" s="12"/>
      <c r="AT20" s="12"/>
      <c r="AU20" s="12" t="s">
        <v>13</v>
      </c>
      <c r="AV20" s="496" t="s">
        <v>10</v>
      </c>
      <c r="AW20" s="12" t="s">
        <v>19</v>
      </c>
      <c r="AX20" s="12"/>
      <c r="AY20" s="12" t="s">
        <v>20</v>
      </c>
      <c r="AZ20" s="12" t="s">
        <v>24</v>
      </c>
      <c r="BA20" s="12"/>
      <c r="BB20" s="12"/>
      <c r="BC20" s="12"/>
      <c r="BD20" s="12"/>
      <c r="BE20" s="12"/>
      <c r="BF20" s="12"/>
      <c r="BG20" s="12"/>
      <c r="BH20" s="12"/>
      <c r="BI20" s="496" t="s">
        <v>10</v>
      </c>
      <c r="BJ20" s="12" t="s">
        <v>19</v>
      </c>
      <c r="BK20" s="12"/>
      <c r="BL20" s="12" t="s">
        <v>20</v>
      </c>
      <c r="BM20" s="12" t="s">
        <v>24</v>
      </c>
      <c r="BN20" s="12"/>
      <c r="BO20" s="496" t="s">
        <v>10</v>
      </c>
      <c r="BP20" s="496" t="s">
        <v>19</v>
      </c>
      <c r="BQ20" s="12"/>
      <c r="BR20" s="12" t="s">
        <v>20</v>
      </c>
      <c r="BS20" s="12" t="s">
        <v>24</v>
      </c>
      <c r="BT20" s="12"/>
      <c r="BU20" s="12"/>
      <c r="BV20" s="496" t="s">
        <v>10</v>
      </c>
      <c r="BW20" s="12" t="s">
        <v>19</v>
      </c>
      <c r="BX20" s="12"/>
      <c r="BY20" s="12" t="s">
        <v>20</v>
      </c>
      <c r="BZ20" s="12" t="s">
        <v>24</v>
      </c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496" t="s">
        <v>10</v>
      </c>
      <c r="CL20" s="12" t="s">
        <v>19</v>
      </c>
      <c r="CM20" s="12"/>
      <c r="CN20" s="12" t="s">
        <v>20</v>
      </c>
      <c r="CO20" s="12" t="s">
        <v>24</v>
      </c>
    </row>
    <row r="21" spans="1:93" s="13" customFormat="1" ht="35.25" customHeight="1" x14ac:dyDescent="0.25">
      <c r="B21" s="840" t="s">
        <v>190</v>
      </c>
      <c r="C21" s="840"/>
      <c r="D21" s="196">
        <f>E21+F21+G21+H21</f>
        <v>21755643.250020001</v>
      </c>
      <c r="E21" s="196">
        <f>E55+E921+E958+E963+E979+E976</f>
        <v>9374779.9283499978</v>
      </c>
      <c r="F21" s="196">
        <f>F55+F921+F958+F963+F979</f>
        <v>8129033.5309800003</v>
      </c>
      <c r="G21" s="196">
        <f>G55+G921+G958+G963+G979</f>
        <v>1403514.1009600002</v>
      </c>
      <c r="H21" s="196">
        <f>H55+H921+H958+H963+H979+H987+H988+H989</f>
        <v>2848315.6897299998</v>
      </c>
      <c r="I21" s="196">
        <f>K21+M21+O21+Q21</f>
        <v>11681657.25134</v>
      </c>
      <c r="J21" s="567">
        <f>I21/D21</f>
        <v>0.53694837321480993</v>
      </c>
      <c r="K21" s="196">
        <f>K55+K921+K958+K963+K979+K976</f>
        <v>6715508.00074</v>
      </c>
      <c r="L21" s="567">
        <f>K21/E21</f>
        <v>0.71633766894429474</v>
      </c>
      <c r="M21" s="196">
        <f>M55+M921+M958+M963+M979</f>
        <v>3477034.47976</v>
      </c>
      <c r="N21" s="567">
        <f>M21/F21</f>
        <v>0.42773036505617956</v>
      </c>
      <c r="O21" s="196">
        <f>O55+O921+O958+O963+O979</f>
        <v>537877.63243</v>
      </c>
      <c r="P21" s="567">
        <f>O21/G21</f>
        <v>0.38323635798321731</v>
      </c>
      <c r="Q21" s="196">
        <f>Q55+Q921+Q958+Q963+Q979+Q987+Q988+Q989</f>
        <v>951237.13841000001</v>
      </c>
      <c r="R21" s="567">
        <f>Q21/H21</f>
        <v>0.33396478551862013</v>
      </c>
      <c r="S21" s="196">
        <f>U21+W21+Y21+AA21</f>
        <v>11634604.451790001</v>
      </c>
      <c r="T21" s="567">
        <f>S21/D21</f>
        <v>0.53478558726501024</v>
      </c>
      <c r="U21" s="196">
        <f>U55+U921+U958+U963+U979+U976</f>
        <v>6666702.9704500018</v>
      </c>
      <c r="V21" s="567">
        <f>U21/E21</f>
        <v>0.71113167683962586</v>
      </c>
      <c r="W21" s="196">
        <f>W55+W921+W958+W963+W979</f>
        <v>3622138.1738</v>
      </c>
      <c r="X21" s="567">
        <f>W21/F21</f>
        <v>0.44558041986121949</v>
      </c>
      <c r="Y21" s="196">
        <f>Y55+Y921+Y958+Y963+Y979</f>
        <v>476158.03738999995</v>
      </c>
      <c r="Z21" s="567">
        <f>Y21/G21</f>
        <v>0.33926131348755884</v>
      </c>
      <c r="AA21" s="196">
        <f>AA55+AA921+AA958+AA963+AA979+AA987+AA988+AA989</f>
        <v>869605.27015000011</v>
      </c>
      <c r="AB21" s="567">
        <f>AA21/H21</f>
        <v>0.30530508724348338</v>
      </c>
      <c r="AC21" s="196">
        <f>AE21+AG21+AI21+AK21</f>
        <v>19117924.315590002</v>
      </c>
      <c r="AD21" s="622">
        <f>AC21/D21</f>
        <v>0.87875702390791988</v>
      </c>
      <c r="AE21" s="196">
        <f>AE55+AE921+AE958+AE963+AE979+AE976</f>
        <v>8714645.64934</v>
      </c>
      <c r="AF21" s="622">
        <f>AE21/E21</f>
        <v>0.92958402393919615</v>
      </c>
      <c r="AG21" s="196">
        <f>AG55+AG921+AG958+AG963+AG979</f>
        <v>6229656.88191</v>
      </c>
      <c r="AH21" s="622">
        <f>AG21/F21</f>
        <v>0.76634655991620448</v>
      </c>
      <c r="AI21" s="196">
        <f>AI55+AI921+AI958+AI963+AI979</f>
        <v>1326411.7586399999</v>
      </c>
      <c r="AJ21" s="622">
        <f>AI21/G21</f>
        <v>0.94506478968236762</v>
      </c>
      <c r="AK21" s="196">
        <f>AK55+AK921+AK958+AK963+AK979+AK987+AK988+AK989</f>
        <v>2847210.0256999992</v>
      </c>
      <c r="AL21" s="622">
        <f>AK21/H21</f>
        <v>0.99961181829879775</v>
      </c>
      <c r="AM21" s="196"/>
      <c r="AN21" s="196"/>
      <c r="AO21" s="196"/>
      <c r="AP21" s="196"/>
      <c r="AQ21" s="196"/>
      <c r="AR21" s="196"/>
      <c r="AS21" s="196"/>
      <c r="AT21" s="196"/>
      <c r="AU21" s="109">
        <f>AU55+AU921+AU958+AU963+AU979+AU976+AU987</f>
        <v>-128990.15701000122</v>
      </c>
      <c r="AV21" s="109">
        <f>AW21+AX21+AY21+AZ21</f>
        <v>21551983.877729997</v>
      </c>
      <c r="AW21" s="196">
        <f>AW55+AW921+AW958+AW963+AW979+AW976</f>
        <v>9122106.9851099998</v>
      </c>
      <c r="AX21" s="196">
        <f>AX55+AX921+AX958+AX963+AX979</f>
        <v>8474890.2719599996</v>
      </c>
      <c r="AY21" s="196">
        <f>AY55+AY921+AY958+AY963+AY979</f>
        <v>1431106.60096</v>
      </c>
      <c r="AZ21" s="109">
        <f>AZ55+AZ921+AZ958+AZ963+AZ979+AZ987</f>
        <v>2523880.0196999996</v>
      </c>
      <c r="BA21" s="109">
        <f>BB21+BC21+BD21</f>
        <v>0</v>
      </c>
      <c r="BB21" s="109"/>
      <c r="BC21" s="109"/>
      <c r="BD21" s="109"/>
      <c r="BE21" s="109" t="e">
        <f>BF21+BG21+BH21</f>
        <v>#REF!</v>
      </c>
      <c r="BF21" s="109" t="e">
        <f>BF55+BF921+BF963+BF930+BF979</f>
        <v>#REF!</v>
      </c>
      <c r="BG21" s="109">
        <f>BG55+BG921+BG963+BG930+BG979</f>
        <v>1403508.1009600002</v>
      </c>
      <c r="BH21" s="109" t="e">
        <f>BH55+BH921+BH963+BH930+BH979+BH945</f>
        <v>#REF!</v>
      </c>
      <c r="BI21" s="109">
        <f>BJ21+BK21+BL21+BM21</f>
        <v>21687587.288209997</v>
      </c>
      <c r="BJ21" s="109">
        <f>BJ55+BJ921+BJ958+BJ963+BJ979+BJ976</f>
        <v>9918526.2245099992</v>
      </c>
      <c r="BK21" s="109">
        <f>BK55+BK921+BK958+BK963+BK979</f>
        <v>9222707.8229199983</v>
      </c>
      <c r="BL21" s="109">
        <f>BL55+BL921+BL958+BL963+BL979</f>
        <v>1404991.65194</v>
      </c>
      <c r="BM21" s="109">
        <f>BM55+BM921+BM958+BM963+BM979</f>
        <v>1141361.5888400001</v>
      </c>
      <c r="BN21" s="109">
        <f>BO21-BI21</f>
        <v>-10635.438000001013</v>
      </c>
      <c r="BO21" s="109">
        <f>BP21+BQ21+BR21+BS21</f>
        <v>21676951.850209996</v>
      </c>
      <c r="BP21" s="109">
        <f>BP55+BP921+BP958+BP963+BP979+BP976</f>
        <v>9918526.2245099992</v>
      </c>
      <c r="BQ21" s="109">
        <f>BQ55+BQ921+BQ958+BQ963+BQ979</f>
        <v>9222707.8229199983</v>
      </c>
      <c r="BR21" s="109">
        <f>BR55+BR921+BR958+BR963+BR979</f>
        <v>1394356.2139399999</v>
      </c>
      <c r="BS21" s="109">
        <f>BS55+BS921+BS958+BS963+BS979</f>
        <v>1141361.5888400001</v>
      </c>
      <c r="BT21" s="109">
        <f>BT55+BT921+BT963+BT930+BT979</f>
        <v>1404991.65194</v>
      </c>
      <c r="BU21" s="109" t="e">
        <f>BU55+BU921+BU963+BU930+BU979+BU945</f>
        <v>#REF!</v>
      </c>
      <c r="BV21" s="109" t="e">
        <f>BW21+BX21+BY21+BZ21</f>
        <v>#REF!</v>
      </c>
      <c r="BW21" s="109">
        <f>BW55+BW921+BW958+BW963+BW979</f>
        <v>6081949.9383399999</v>
      </c>
      <c r="BX21" s="109">
        <f>BX55+BX921+BX958+BX963+BX979</f>
        <v>6597254.5217699995</v>
      </c>
      <c r="BY21" s="109">
        <f>BY55+BY921+BY958+BY963+BY979</f>
        <v>1367057.0259300002</v>
      </c>
      <c r="BZ21" s="109" t="e">
        <f>BZ55+BZ921+BZ958+BZ963+BZ979</f>
        <v>#REF!</v>
      </c>
      <c r="CA21" s="109" t="e">
        <f>CB21+CC21+CD21</f>
        <v>#REF!</v>
      </c>
      <c r="CB21" s="109" t="e">
        <f>CB55+CB921+CB963+CB930+CB979</f>
        <v>#REF!</v>
      </c>
      <c r="CC21" s="109" t="e">
        <f>CC55+CC921+CC963+CC930+CC979</f>
        <v>#REF!</v>
      </c>
      <c r="CD21" s="109" t="e">
        <f>CD55+CD921+CD963+CD930+CD979+CD945</f>
        <v>#REF!</v>
      </c>
      <c r="CE21" s="109">
        <f>CF21+CG21+CH21+CI21</f>
        <v>25708079.158001378</v>
      </c>
      <c r="CF21" s="109">
        <f>CF55+CF921+CF958+CF963+CF979</f>
        <v>8300754.9554699995</v>
      </c>
      <c r="CG21" s="109">
        <f>CG55+CG921+CG958+CG963+CG979</f>
        <v>14851579.004641382</v>
      </c>
      <c r="CH21" s="109">
        <f>CH55+CH921+CH958+CH963+CH979</f>
        <v>1367057.0259300002</v>
      </c>
      <c r="CI21" s="109">
        <f>CI55+CI921+CI958+CI963+CI979</f>
        <v>1188688.1719599999</v>
      </c>
      <c r="CJ21" s="109">
        <v>0</v>
      </c>
      <c r="CK21" s="109">
        <f>CL21+CM21+CN21+CO21</f>
        <v>25731457.158001378</v>
      </c>
      <c r="CL21" s="109">
        <f>CL55+CL921+CL958+CL963+CL979</f>
        <v>8300754.9554699995</v>
      </c>
      <c r="CM21" s="196">
        <f>CM55+CM921+CM958+CM963+CM979</f>
        <v>14874957.004641382</v>
      </c>
      <c r="CN21" s="109">
        <f>CN55+CN921+CN958+CN963+CN979</f>
        <v>1367057.0259300002</v>
      </c>
      <c r="CO21" s="109">
        <f>CO55+CO921+CO958+CO963+CO979</f>
        <v>1188688.1719599999</v>
      </c>
    </row>
    <row r="22" spans="1:93" s="14" customFormat="1" ht="35.25" hidden="1" customHeight="1" x14ac:dyDescent="0.25">
      <c r="B22" s="903" t="s">
        <v>26</v>
      </c>
      <c r="C22" s="903"/>
      <c r="D22" s="687"/>
      <c r="E22" s="687">
        <f>E21/D21</f>
        <v>0.43091256004767309</v>
      </c>
      <c r="F22" s="687"/>
      <c r="G22" s="687"/>
      <c r="H22" s="687">
        <f>H21/D21</f>
        <v>0.13092307393519065</v>
      </c>
      <c r="I22" s="196">
        <f t="shared" ref="I22:I37" si="6">K22+M22+O22+Q22</f>
        <v>12506804.159643507</v>
      </c>
      <c r="J22" s="567" t="e">
        <f t="shared" ref="J22:J37" si="7">I22/D22</f>
        <v>#DIV/0!</v>
      </c>
      <c r="K22" s="687">
        <f>K21/J21</f>
        <v>12506803.88606637</v>
      </c>
      <c r="L22" s="567">
        <f t="shared" ref="L22:L37" si="8">K22/E22</f>
        <v>29023994.76284169</v>
      </c>
      <c r="M22" s="687"/>
      <c r="N22" s="567" t="e">
        <f t="shared" ref="N22:N37" si="9">M22/F22</f>
        <v>#DIV/0!</v>
      </c>
      <c r="O22" s="687"/>
      <c r="P22" s="567" t="e">
        <f t="shared" ref="P22:P37" si="10">O22/G22</f>
        <v>#DIV/0!</v>
      </c>
      <c r="Q22" s="687">
        <f>Q21/M21</f>
        <v>0.27357713705377418</v>
      </c>
      <c r="R22" s="567">
        <f t="shared" ref="R22:R36" si="11">Q22/H22</f>
        <v>2.0896021520942898</v>
      </c>
      <c r="S22" s="687">
        <f t="shared" ref="S22:S37" si="12">U22+W22+Y22+AA22</f>
        <v>12466123.354102325</v>
      </c>
      <c r="T22" s="567" t="e">
        <f t="shared" ref="T22:T37" si="13">S22/D22</f>
        <v>#DIV/0!</v>
      </c>
      <c r="U22" s="687">
        <f>U21/T21</f>
        <v>12466123.114021679</v>
      </c>
      <c r="V22" s="567">
        <f t="shared" ref="V22:V53" si="14">U22/E22</f>
        <v>28929588.667924918</v>
      </c>
      <c r="W22" s="687"/>
      <c r="X22" s="567" t="e">
        <f t="shared" ref="X22:X37" si="15">W22/F22</f>
        <v>#DIV/0!</v>
      </c>
      <c r="Y22" s="687"/>
      <c r="Z22" s="567" t="e">
        <f t="shared" ref="Z22:Z37" si="16">Y22/G22</f>
        <v>#DIV/0!</v>
      </c>
      <c r="AA22" s="687">
        <f>AA21/W21</f>
        <v>0.24008064530506126</v>
      </c>
      <c r="AB22" s="567">
        <f t="shared" ref="AB22:AB36" si="17">AA22/H22</f>
        <v>1.833753501876267</v>
      </c>
      <c r="AC22" s="687">
        <f t="shared" ref="AC22:AC37" si="18">AE22+AG22+AI22+AK22</f>
        <v>9917014.3894990329</v>
      </c>
      <c r="AD22" s="622" t="e">
        <f t="shared" ref="AD22:AD37" si="19">AC22/D22</f>
        <v>#DIV/0!</v>
      </c>
      <c r="AE22" s="687">
        <f>AE21/AD21</f>
        <v>9917013.9324578065</v>
      </c>
      <c r="AF22" s="622">
        <f t="shared" ref="AF22:AF37" si="20">AE22/E22</f>
        <v>23013982.074137405</v>
      </c>
      <c r="AG22" s="687"/>
      <c r="AH22" s="622" t="e">
        <f t="shared" ref="AH22:AH37" si="21">AG22/F22</f>
        <v>#DIV/0!</v>
      </c>
      <c r="AI22" s="687"/>
      <c r="AJ22" s="622" t="e">
        <f t="shared" ref="AJ22:AJ37" si="22">AI22/G22</f>
        <v>#DIV/0!</v>
      </c>
      <c r="AK22" s="687">
        <f>AK21/AG21</f>
        <v>0.45704122709677236</v>
      </c>
      <c r="AL22" s="622">
        <f t="shared" ref="AL22:AL36" si="23">AK22/H22</f>
        <v>3.4909142701844615</v>
      </c>
      <c r="AM22" s="302"/>
      <c r="AN22" s="302"/>
      <c r="AO22" s="302"/>
      <c r="AP22" s="302"/>
      <c r="AQ22" s="302"/>
      <c r="AR22" s="302"/>
      <c r="AS22" s="302"/>
      <c r="AT22" s="302"/>
      <c r="AU22" s="302">
        <f>AU21/H21</f>
        <v>-4.5286467885246449E-2</v>
      </c>
      <c r="AV22" s="302"/>
      <c r="AW22" s="302">
        <f>AW21/AV21</f>
        <v>0.42326066300263038</v>
      </c>
      <c r="AX22" s="302"/>
      <c r="AY22" s="302"/>
      <c r="AZ22" s="302">
        <f>AZ21/AV21</f>
        <v>0.11710662155366423</v>
      </c>
      <c r="BA22" s="109" t="e">
        <f t="shared" ref="BA22:BA53" si="24">BB22+BC22+BD22</f>
        <v>#DIV/0!</v>
      </c>
      <c r="BB22" s="302" t="e">
        <f>BB21/BA21</f>
        <v>#DIV/0!</v>
      </c>
      <c r="BC22" s="302"/>
      <c r="BD22" s="302" t="e">
        <f>BD21/BA21</f>
        <v>#DIV/0!</v>
      </c>
      <c r="BE22" s="302" t="e">
        <f t="shared" ref="BE22:BE53" si="25">BF22+BG22+BH22</f>
        <v>#REF!</v>
      </c>
      <c r="BF22" s="302" t="e">
        <f>BF21/BE21</f>
        <v>#REF!</v>
      </c>
      <c r="BG22" s="302"/>
      <c r="BH22" s="302" t="e">
        <f>BH21/BE21</f>
        <v>#REF!</v>
      </c>
      <c r="BI22" s="302"/>
      <c r="BJ22" s="302">
        <f>BJ21/BI21</f>
        <v>0.4573365442961006</v>
      </c>
      <c r="BK22" s="302"/>
      <c r="BL22" s="302"/>
      <c r="BM22" s="302">
        <f>BM21/BI21</f>
        <v>5.2627411877229767E-2</v>
      </c>
      <c r="BN22" s="302"/>
      <c r="BO22" s="302"/>
      <c r="BP22" s="302">
        <f>BP21/BO21</f>
        <v>0.45756092890956496</v>
      </c>
      <c r="BQ22" s="302"/>
      <c r="BR22" s="302"/>
      <c r="BS22" s="302">
        <f>BS21/BO21</f>
        <v>5.2653232646680585E-2</v>
      </c>
      <c r="BT22" s="302"/>
      <c r="BU22" s="302" t="e">
        <f>BU21/BR21</f>
        <v>#REF!</v>
      </c>
      <c r="BV22" s="302"/>
      <c r="BW22" s="302" t="e">
        <f>BW21/BV21</f>
        <v>#REF!</v>
      </c>
      <c r="BX22" s="302"/>
      <c r="BY22" s="302"/>
      <c r="BZ22" s="302" t="e">
        <f>BZ21/BV21</f>
        <v>#REF!</v>
      </c>
      <c r="CA22" s="109" t="e">
        <f t="shared" ref="CA22" si="26">CB22+CC22+CD22</f>
        <v>#REF!</v>
      </c>
      <c r="CB22" s="302" t="e">
        <f>CB21/CA21</f>
        <v>#REF!</v>
      </c>
      <c r="CC22" s="302"/>
      <c r="CD22" s="302" t="e">
        <f>CD21/CA21</f>
        <v>#REF!</v>
      </c>
      <c r="CE22" s="302"/>
      <c r="CF22" s="302">
        <f>CF21/CE21</f>
        <v>0.32288507066022759</v>
      </c>
      <c r="CG22" s="302"/>
      <c r="CH22" s="302"/>
      <c r="CI22" s="302">
        <f>CI21/CE21</f>
        <v>4.6237922508886975E-2</v>
      </c>
      <c r="CJ22" s="302"/>
      <c r="CK22" s="302"/>
      <c r="CL22" s="302">
        <f>CL21/CK21</f>
        <v>0.32259171738701248</v>
      </c>
      <c r="CM22" s="302"/>
      <c r="CN22" s="302"/>
      <c r="CO22" s="302">
        <f>CO21/CK21</f>
        <v>4.6195913611148484E-2</v>
      </c>
    </row>
    <row r="23" spans="1:93" s="601" customFormat="1" ht="35.25" customHeight="1" x14ac:dyDescent="0.3">
      <c r="B23" s="834" t="s">
        <v>180</v>
      </c>
      <c r="C23" s="834"/>
      <c r="D23" s="687">
        <f>E23+F23+G23+H23</f>
        <v>15158999.924189998</v>
      </c>
      <c r="E23" s="687">
        <f>E786+E921+E958</f>
        <v>4086232.3621099992</v>
      </c>
      <c r="F23" s="687">
        <f>F786+F921+F958</f>
        <v>7995634.2913600001</v>
      </c>
      <c r="G23" s="687">
        <f>G786+G921+G958</f>
        <v>1338632.2734700001</v>
      </c>
      <c r="H23" s="687">
        <f>H786+H921+H958</f>
        <v>1738500.9972499998</v>
      </c>
      <c r="I23" s="602">
        <f t="shared" si="6"/>
        <v>7218703.8709199997</v>
      </c>
      <c r="J23" s="603">
        <f t="shared" si="7"/>
        <v>0.47619921545093102</v>
      </c>
      <c r="K23" s="687">
        <f>K786+K921+K958</f>
        <v>2678927.7132600001</v>
      </c>
      <c r="L23" s="603">
        <f t="shared" si="8"/>
        <v>0.65559847699818219</v>
      </c>
      <c r="M23" s="687">
        <f>M786+M921+M958</f>
        <v>3411779.4066499998</v>
      </c>
      <c r="N23" s="603">
        <f t="shared" si="9"/>
        <v>0.42670528469976837</v>
      </c>
      <c r="O23" s="687">
        <f>O786+O921+O958</f>
        <v>495660.57261999999</v>
      </c>
      <c r="P23" s="603">
        <f t="shared" si="10"/>
        <v>0.37027388510150705</v>
      </c>
      <c r="Q23" s="687">
        <f>Q786+Q921+Q958</f>
        <v>632336.17839000002</v>
      </c>
      <c r="R23" s="603">
        <f t="shared" si="11"/>
        <v>0.36372494429985586</v>
      </c>
      <c r="S23" s="687">
        <f t="shared" si="12"/>
        <v>7260052.6357300002</v>
      </c>
      <c r="T23" s="603">
        <f t="shared" si="13"/>
        <v>0.47892688647255416</v>
      </c>
      <c r="U23" s="687">
        <f>U786+U921+U958</f>
        <v>2710782.3408200005</v>
      </c>
      <c r="V23" s="603">
        <f t="shared" si="14"/>
        <v>0.66339407566637731</v>
      </c>
      <c r="W23" s="687">
        <f>W786+W921+W958</f>
        <v>3564907.75703</v>
      </c>
      <c r="X23" s="603">
        <f t="shared" si="15"/>
        <v>0.44585677972818272</v>
      </c>
      <c r="Y23" s="687">
        <f>Y786+Y921+Y958</f>
        <v>428207.34774999996</v>
      </c>
      <c r="Z23" s="603">
        <f t="shared" si="16"/>
        <v>0.31988422529213467</v>
      </c>
      <c r="AA23" s="687">
        <f>AA786+AA921+AA958</f>
        <v>556155.19013</v>
      </c>
      <c r="AB23" s="603">
        <f t="shared" si="17"/>
        <v>0.31990501645367986</v>
      </c>
      <c r="AC23" s="687">
        <f t="shared" si="18"/>
        <v>12976571.45442</v>
      </c>
      <c r="AD23" s="641">
        <f t="shared" si="19"/>
        <v>0.85603084103936278</v>
      </c>
      <c r="AE23" s="687">
        <f>AE786+AE921+AE958</f>
        <v>3857586.6370699997</v>
      </c>
      <c r="AF23" s="641">
        <f t="shared" si="20"/>
        <v>0.94404485482515876</v>
      </c>
      <c r="AG23" s="687">
        <f>AG786+AG921+AG958</f>
        <v>6118834.5295700002</v>
      </c>
      <c r="AH23" s="641">
        <f t="shared" si="21"/>
        <v>0.76527193548383643</v>
      </c>
      <c r="AI23" s="687">
        <f>AI786+AI921+AI958</f>
        <v>1262604.95456</v>
      </c>
      <c r="AJ23" s="641">
        <f t="shared" si="22"/>
        <v>0.94320522490248782</v>
      </c>
      <c r="AK23" s="687">
        <f>AK786+AK921+AK958</f>
        <v>1737545.3332199997</v>
      </c>
      <c r="AL23" s="641">
        <f t="shared" si="23"/>
        <v>0.99945029422961973</v>
      </c>
      <c r="AM23" s="302"/>
      <c r="AN23" s="302"/>
      <c r="AO23" s="302"/>
      <c r="AP23" s="302"/>
      <c r="AQ23" s="302"/>
      <c r="AR23" s="302"/>
      <c r="AS23" s="302"/>
      <c r="AT23" s="302"/>
      <c r="AU23" s="302">
        <f>AU786+AU921+AU958</f>
        <v>-28439.213770001137</v>
      </c>
      <c r="AV23" s="302">
        <f>AW23+AX23+AY23+AZ23</f>
        <v>15130560.710419999</v>
      </c>
      <c r="AW23" s="302">
        <f>AW786+AW921+AW958</f>
        <v>3936232.3621099996</v>
      </c>
      <c r="AX23" s="302">
        <f>AX786+AX921+AX958</f>
        <v>8339979.0323399995</v>
      </c>
      <c r="AY23" s="302">
        <f>AY786+AY921+AY958</f>
        <v>1366230.7734699999</v>
      </c>
      <c r="AZ23" s="302">
        <f>AZ786+AZ921+AZ958</f>
        <v>1488118.5424999997</v>
      </c>
      <c r="BA23" s="335" t="e">
        <f t="shared" si="24"/>
        <v>#REF!</v>
      </c>
      <c r="BB23" s="302" t="e">
        <f>BB786+BB921+BB930</f>
        <v>#REF!</v>
      </c>
      <c r="BC23" s="302" t="e">
        <f>BC786+BC921+BC930</f>
        <v>#REF!</v>
      </c>
      <c r="BD23" s="302" t="e">
        <f>BD786+BD921+BD930+BD945</f>
        <v>#REF!</v>
      </c>
      <c r="BE23" s="302" t="e">
        <f t="shared" si="25"/>
        <v>#REF!</v>
      </c>
      <c r="BF23" s="302" t="e">
        <f>BF786+BF921+BF930</f>
        <v>#REF!</v>
      </c>
      <c r="BG23" s="302">
        <f>BG786+BG921+BG930</f>
        <v>1338632.2734700001</v>
      </c>
      <c r="BH23" s="302" t="e">
        <f>BH786+BH921+BH930+BH945</f>
        <v>#REF!</v>
      </c>
      <c r="BI23" s="302">
        <f>BJ23+BK23+BL23+BM23</f>
        <v>17214540.167599998</v>
      </c>
      <c r="BJ23" s="302">
        <f>BJ786+BJ921+BJ958</f>
        <v>5696200.75985</v>
      </c>
      <c r="BK23" s="302">
        <f>BK786+BK921+BK958</f>
        <v>9089718.5832999982</v>
      </c>
      <c r="BL23" s="302">
        <f>BL786+BL921+BL958</f>
        <v>1340415.82445</v>
      </c>
      <c r="BM23" s="302">
        <f>BM786+BM921+BM958</f>
        <v>1088205</v>
      </c>
      <c r="BN23" s="302">
        <f>BN786+BN848+BN945</f>
        <v>-10635.438000000548</v>
      </c>
      <c r="BO23" s="302">
        <f>BP23+BQ23+BR23+BS23</f>
        <v>17203904.729599997</v>
      </c>
      <c r="BP23" s="302">
        <f>BP786+BP921+BP958</f>
        <v>5696200.75985</v>
      </c>
      <c r="BQ23" s="302">
        <f>BQ786+BQ921+BQ958</f>
        <v>9089718.5832999982</v>
      </c>
      <c r="BR23" s="302">
        <f>BR786+BR921+BR958</f>
        <v>1329780.3864499999</v>
      </c>
      <c r="BS23" s="302">
        <f>BS786+BS921+BS958</f>
        <v>1088205</v>
      </c>
      <c r="BT23" s="302">
        <f>BT786+BT921+BT930</f>
        <v>1340415.82445</v>
      </c>
      <c r="BU23" s="302" t="e">
        <f>BU786+BU921+BU930+BU945</f>
        <v>#REF!</v>
      </c>
      <c r="BV23" s="302" t="e">
        <f>BW23+BX23+BY23+BZ23</f>
        <v>#REF!</v>
      </c>
      <c r="BW23" s="302">
        <f>BW786+BW921+BW958</f>
        <v>2304943.4885999998</v>
      </c>
      <c r="BX23" s="302">
        <f>BX786+BX921+BX958</f>
        <v>6464365.2821499994</v>
      </c>
      <c r="BY23" s="302">
        <f>BY786+BY921+BY958</f>
        <v>1303370.9286500001</v>
      </c>
      <c r="BZ23" s="302" t="e">
        <f>BZ786+BZ921+BZ958</f>
        <v>#REF!</v>
      </c>
      <c r="CA23" s="302" t="e">
        <f>CB23+CC23+CD23</f>
        <v>#REF!</v>
      </c>
      <c r="CB23" s="302" t="e">
        <f>CB786+CB921+CB930</f>
        <v>#REF!</v>
      </c>
      <c r="CC23" s="302" t="e">
        <f>CC786+CC921+CC930</f>
        <v>#REF!</v>
      </c>
      <c r="CD23" s="302" t="e">
        <f>CD786+CD921+CD930+CD945</f>
        <v>#REF!</v>
      </c>
      <c r="CE23" s="302">
        <f>CF23+CG23+CH23+CI23</f>
        <v>22408501.334671382</v>
      </c>
      <c r="CF23" s="302">
        <f>CF786+CF921+CF958</f>
        <v>5203561.4409999996</v>
      </c>
      <c r="CG23" s="302">
        <f>CG786+CG921+CG958</f>
        <v>14742067.765021382</v>
      </c>
      <c r="CH23" s="302">
        <f>CH786+CH921+CH958</f>
        <v>1303370.9286500001</v>
      </c>
      <c r="CI23" s="302">
        <f>CI786+CI921+CI958</f>
        <v>1159501.2</v>
      </c>
      <c r="CJ23" s="302">
        <v>0</v>
      </c>
      <c r="CK23" s="302">
        <f>CL23+CM23+CN23+CO23</f>
        <v>22408501.334671382</v>
      </c>
      <c r="CL23" s="302">
        <f>CL786+CL921+CL958</f>
        <v>5203561.4409999996</v>
      </c>
      <c r="CM23" s="302">
        <f>CM786+CM921+CM958</f>
        <v>14742067.765021382</v>
      </c>
      <c r="CN23" s="302">
        <f>CN786+CN921+CN958</f>
        <v>1303370.9286500001</v>
      </c>
      <c r="CO23" s="302">
        <f>CO786+CO921+CO958</f>
        <v>1159501.2</v>
      </c>
    </row>
    <row r="24" spans="1:93" s="601" customFormat="1" ht="35.25" customHeight="1" x14ac:dyDescent="0.3">
      <c r="B24" s="834" t="s">
        <v>183</v>
      </c>
      <c r="C24" s="834"/>
      <c r="D24" s="687">
        <f t="shared" ref="D24:D27" si="27">E24+F24+G24+H24</f>
        <v>6020265.5049099997</v>
      </c>
      <c r="E24" s="687">
        <f>E809</f>
        <v>4805658.5605999995</v>
      </c>
      <c r="F24" s="687">
        <f t="shared" ref="F24:G24" si="28">F808</f>
        <v>132889.23962000001</v>
      </c>
      <c r="G24" s="687">
        <f t="shared" si="28"/>
        <v>64275.827490000003</v>
      </c>
      <c r="H24" s="687">
        <f>H808-H25</f>
        <v>1017441.8772</v>
      </c>
      <c r="I24" s="602">
        <f t="shared" si="6"/>
        <v>4263539.1996900002</v>
      </c>
      <c r="J24" s="603">
        <f t="shared" si="7"/>
        <v>0.70819786871737611</v>
      </c>
      <c r="K24" s="687">
        <f>K809</f>
        <v>3843725.1020299997</v>
      </c>
      <c r="L24" s="603">
        <f t="shared" si="8"/>
        <v>0.79983316616445177</v>
      </c>
      <c r="M24" s="687">
        <f t="shared" ref="M24" si="29">M808</f>
        <v>64745.073109999998</v>
      </c>
      <c r="N24" s="603">
        <f t="shared" si="9"/>
        <v>0.48721080273421757</v>
      </c>
      <c r="O24" s="687">
        <f t="shared" ref="O24" si="30">O808</f>
        <v>41811.059809999999</v>
      </c>
      <c r="P24" s="603">
        <f t="shared" si="10"/>
        <v>0.65049430622273885</v>
      </c>
      <c r="Q24" s="687">
        <f>Q808-Q25</f>
        <v>313257.96474000002</v>
      </c>
      <c r="R24" s="603">
        <f t="shared" si="11"/>
        <v>0.3078878231374611</v>
      </c>
      <c r="S24" s="687">
        <f t="shared" si="12"/>
        <v>4324104.2186799999</v>
      </c>
      <c r="T24" s="603">
        <f t="shared" si="13"/>
        <v>0.71825805940840204</v>
      </c>
      <c r="U24" s="687">
        <f>U808</f>
        <v>3906581.1475300002</v>
      </c>
      <c r="V24" s="603">
        <f t="shared" si="14"/>
        <v>0.81291275654886574</v>
      </c>
      <c r="W24" s="687">
        <f t="shared" ref="W24" si="31">W808</f>
        <v>56720.416770000003</v>
      </c>
      <c r="X24" s="603">
        <f t="shared" si="15"/>
        <v>0.42682475219358174</v>
      </c>
      <c r="Y24" s="687">
        <f t="shared" ref="Y24" si="32">Y808</f>
        <v>47544.689639999997</v>
      </c>
      <c r="Z24" s="603">
        <f t="shared" si="16"/>
        <v>0.73969782259741379</v>
      </c>
      <c r="AA24" s="687">
        <f>AA808-AA25</f>
        <v>313257.96474000002</v>
      </c>
      <c r="AB24" s="603">
        <f t="shared" si="17"/>
        <v>0.3078878231374611</v>
      </c>
      <c r="AC24" s="687">
        <f t="shared" si="18"/>
        <v>5669589.9418399995</v>
      </c>
      <c r="AD24" s="641">
        <f t="shared" si="19"/>
        <v>0.94175081434797236</v>
      </c>
      <c r="AE24" s="687">
        <f>AE809</f>
        <v>4478434.9082199996</v>
      </c>
      <c r="AF24" s="641">
        <f t="shared" si="20"/>
        <v>0.9319086763544131</v>
      </c>
      <c r="AG24" s="687">
        <f t="shared" ref="AG24" si="33">AG808</f>
        <v>110312.35234</v>
      </c>
      <c r="AH24" s="641">
        <f t="shared" si="21"/>
        <v>0.83010748391247358</v>
      </c>
      <c r="AI24" s="687">
        <f t="shared" ref="AI24" si="34">AI808</f>
        <v>63400.804080000002</v>
      </c>
      <c r="AJ24" s="641">
        <f t="shared" si="22"/>
        <v>0.9863864310399405</v>
      </c>
      <c r="AK24" s="687">
        <f>AK808-AK25</f>
        <v>1017441.8772</v>
      </c>
      <c r="AL24" s="641">
        <f t="shared" si="23"/>
        <v>1</v>
      </c>
      <c r="AM24" s="302"/>
      <c r="AN24" s="302"/>
      <c r="AO24" s="302"/>
      <c r="AP24" s="302"/>
      <c r="AQ24" s="302"/>
      <c r="AR24" s="302"/>
      <c r="AS24" s="302"/>
      <c r="AT24" s="302"/>
      <c r="AU24" s="302">
        <f>AV24-D24</f>
        <v>17040.320000001229</v>
      </c>
      <c r="AV24" s="302">
        <f t="shared" ref="AV24:AV27" si="35">AW24+AX24+AY24+AZ24</f>
        <v>6037305.8249100009</v>
      </c>
      <c r="AW24" s="302">
        <f>AW808-AW25</f>
        <v>4821076.8806000007</v>
      </c>
      <c r="AX24" s="302">
        <f>AX808-AX25</f>
        <v>134511.23962000001</v>
      </c>
      <c r="AY24" s="302">
        <f>AY808-AY25</f>
        <v>64275.827490000003</v>
      </c>
      <c r="AZ24" s="302">
        <f>AZ808-AZ25</f>
        <v>1017441.8772</v>
      </c>
      <c r="BA24" s="335">
        <f t="shared" si="24"/>
        <v>0</v>
      </c>
      <c r="BB24" s="302">
        <f>BB808+BB979</f>
        <v>0</v>
      </c>
      <c r="BC24" s="302">
        <f>BC808+BC979</f>
        <v>0</v>
      </c>
      <c r="BD24" s="302">
        <f>BD808+BD979</f>
        <v>0</v>
      </c>
      <c r="BE24" s="302">
        <f t="shared" si="25"/>
        <v>5889426.2652899995</v>
      </c>
      <c r="BF24" s="302">
        <f>BF808+BF979</f>
        <v>4806958.5605999995</v>
      </c>
      <c r="BG24" s="302">
        <f>BG808+BG979</f>
        <v>64875.827490000003</v>
      </c>
      <c r="BH24" s="302">
        <f>BH808+BH979</f>
        <v>1017591.8772</v>
      </c>
      <c r="BI24" s="302">
        <f t="shared" ref="BI24:BI27" si="36">BJ24+BK24+BL24+BM24</f>
        <v>4202773.1206099996</v>
      </c>
      <c r="BJ24" s="302">
        <f>BJ808</f>
        <v>3952601.4646599996</v>
      </c>
      <c r="BK24" s="302">
        <f t="shared" ref="BK24:BL24" si="37">BK808</f>
        <v>132889.23962000001</v>
      </c>
      <c r="BL24" s="302">
        <f t="shared" si="37"/>
        <v>64275.827490000003</v>
      </c>
      <c r="BM24" s="302">
        <f>BM808-BM25</f>
        <v>53006.588839999997</v>
      </c>
      <c r="BN24" s="302">
        <f>BN808</f>
        <v>0</v>
      </c>
      <c r="BO24" s="302">
        <f t="shared" ref="BO24:BO27" si="38">BP24+BQ24+BR24+BS24</f>
        <v>4202773.1206099996</v>
      </c>
      <c r="BP24" s="302">
        <f>BP808</f>
        <v>3952601.4646599996</v>
      </c>
      <c r="BQ24" s="302">
        <f t="shared" ref="BQ24:BR24" si="39">BQ808</f>
        <v>132889.23962000001</v>
      </c>
      <c r="BR24" s="302">
        <f t="shared" si="39"/>
        <v>64275.827490000003</v>
      </c>
      <c r="BS24" s="302">
        <f>BS808-BS25</f>
        <v>53006.588839999997</v>
      </c>
      <c r="BT24" s="302">
        <f>BT808+BT979</f>
        <v>64575.827490000003</v>
      </c>
      <c r="BU24" s="302">
        <f>BU808+BU979</f>
        <v>53156.588839999997</v>
      </c>
      <c r="BV24" s="302">
        <f t="shared" ref="BV24:BV27" si="40">BW24+BX24+BY24+BZ24</f>
        <v>3982775.2586000003</v>
      </c>
      <c r="BW24" s="302">
        <f>BW808</f>
        <v>3757112.9497400001</v>
      </c>
      <c r="BX24" s="302">
        <f t="shared" ref="BX24:BZ24" si="41">BX808</f>
        <v>132889.23962000001</v>
      </c>
      <c r="BY24" s="302">
        <f t="shared" si="41"/>
        <v>63586.097280000002</v>
      </c>
      <c r="BZ24" s="302">
        <f t="shared" si="41"/>
        <v>29186.971959999999</v>
      </c>
      <c r="CA24" s="302">
        <f t="shared" ref="CA24:CA26" si="42">CB24+CC24+CD24</f>
        <v>0</v>
      </c>
      <c r="CB24" s="302">
        <f>CB808+CB979</f>
        <v>0</v>
      </c>
      <c r="CC24" s="302">
        <f>CC808+CC979</f>
        <v>0</v>
      </c>
      <c r="CD24" s="302">
        <f>CD808+CD979</f>
        <v>0</v>
      </c>
      <c r="CE24" s="302">
        <f t="shared" ref="CE24:CE27" si="43">CF24+CG24+CH24+CI24</f>
        <v>3279434.32333</v>
      </c>
      <c r="CF24" s="302">
        <f>CF808</f>
        <v>3077300.0144699998</v>
      </c>
      <c r="CG24" s="302">
        <f t="shared" ref="CG24:CH24" si="44">CG808</f>
        <v>109511.23961999999</v>
      </c>
      <c r="CH24" s="302">
        <f t="shared" si="44"/>
        <v>63586.097280000002</v>
      </c>
      <c r="CI24" s="302">
        <f>CI808-CI25</f>
        <v>29036.971959999999</v>
      </c>
      <c r="CJ24" s="302">
        <f>CJ808</f>
        <v>0</v>
      </c>
      <c r="CK24" s="302">
        <f t="shared" ref="CK24:CK27" si="45">CL24+CM24+CN24+CO24</f>
        <v>3302812.32333</v>
      </c>
      <c r="CL24" s="302">
        <f>CL808</f>
        <v>3077300.0144699998</v>
      </c>
      <c r="CM24" s="302">
        <f t="shared" ref="CM24:CN24" si="46">CM808</f>
        <v>132889.23962000001</v>
      </c>
      <c r="CN24" s="302">
        <f t="shared" si="46"/>
        <v>63586.097280000002</v>
      </c>
      <c r="CO24" s="302">
        <f>CO808-CO25</f>
        <v>29036.971959999999</v>
      </c>
    </row>
    <row r="25" spans="1:93" s="601" customFormat="1" ht="35.25" customHeight="1" x14ac:dyDescent="0.3">
      <c r="B25" s="834" t="s">
        <v>450</v>
      </c>
      <c r="C25" s="834"/>
      <c r="D25" s="687">
        <f t="shared" si="27"/>
        <v>650</v>
      </c>
      <c r="E25" s="687">
        <f>E807</f>
        <v>500</v>
      </c>
      <c r="F25" s="687">
        <v>0</v>
      </c>
      <c r="G25" s="687">
        <v>0</v>
      </c>
      <c r="H25" s="687">
        <f>H805</f>
        <v>150</v>
      </c>
      <c r="I25" s="602">
        <f t="shared" si="6"/>
        <v>432.52499999999998</v>
      </c>
      <c r="J25" s="603">
        <f t="shared" si="7"/>
        <v>0.66542307692307689</v>
      </c>
      <c r="K25" s="687">
        <f>K807</f>
        <v>432.52499999999998</v>
      </c>
      <c r="L25" s="603">
        <v>0</v>
      </c>
      <c r="M25" s="687">
        <v>0</v>
      </c>
      <c r="N25" s="603">
        <v>0</v>
      </c>
      <c r="O25" s="687">
        <v>0</v>
      </c>
      <c r="P25" s="603">
        <v>0</v>
      </c>
      <c r="Q25" s="687">
        <f>Q805</f>
        <v>0</v>
      </c>
      <c r="R25" s="603">
        <f t="shared" si="11"/>
        <v>0</v>
      </c>
      <c r="S25" s="687">
        <f t="shared" si="12"/>
        <v>0</v>
      </c>
      <c r="T25" s="603">
        <f t="shared" si="13"/>
        <v>0</v>
      </c>
      <c r="U25" s="687">
        <v>0</v>
      </c>
      <c r="V25" s="603">
        <v>0</v>
      </c>
      <c r="W25" s="687">
        <v>0</v>
      </c>
      <c r="X25" s="603">
        <v>0</v>
      </c>
      <c r="Y25" s="687">
        <v>0</v>
      </c>
      <c r="Z25" s="603">
        <v>0</v>
      </c>
      <c r="AA25" s="687">
        <f>AA805</f>
        <v>0</v>
      </c>
      <c r="AB25" s="603">
        <f t="shared" si="17"/>
        <v>0</v>
      </c>
      <c r="AC25" s="687">
        <f t="shared" si="18"/>
        <v>432.52499999999998</v>
      </c>
      <c r="AD25" s="641">
        <f t="shared" si="19"/>
        <v>0.66542307692307689</v>
      </c>
      <c r="AE25" s="687">
        <f>AE807</f>
        <v>432.52499999999998</v>
      </c>
      <c r="AF25" s="641">
        <v>0</v>
      </c>
      <c r="AG25" s="687">
        <v>0</v>
      </c>
      <c r="AH25" s="641">
        <v>0</v>
      </c>
      <c r="AI25" s="687">
        <v>0</v>
      </c>
      <c r="AJ25" s="641">
        <v>0</v>
      </c>
      <c r="AK25" s="687">
        <f>AK805</f>
        <v>0</v>
      </c>
      <c r="AL25" s="641">
        <f t="shared" si="23"/>
        <v>0</v>
      </c>
      <c r="AM25" s="302"/>
      <c r="AN25" s="302"/>
      <c r="AO25" s="302"/>
      <c r="AP25" s="302"/>
      <c r="AQ25" s="302"/>
      <c r="AR25" s="302"/>
      <c r="AS25" s="302"/>
      <c r="AT25" s="302"/>
      <c r="AU25" s="302">
        <f>AV25-H25</f>
        <v>500</v>
      </c>
      <c r="AV25" s="302">
        <f>AW25+AX25+AY25+AZ25</f>
        <v>650</v>
      </c>
      <c r="AW25" s="302">
        <f>500</f>
        <v>500</v>
      </c>
      <c r="AX25" s="302">
        <v>0</v>
      </c>
      <c r="AY25" s="302">
        <v>0</v>
      </c>
      <c r="AZ25" s="302">
        <v>150</v>
      </c>
      <c r="BA25" s="335"/>
      <c r="BB25" s="302"/>
      <c r="BC25" s="302"/>
      <c r="BD25" s="302"/>
      <c r="BE25" s="302"/>
      <c r="BF25" s="302"/>
      <c r="BG25" s="302"/>
      <c r="BH25" s="302"/>
      <c r="BI25" s="302">
        <f t="shared" si="36"/>
        <v>150</v>
      </c>
      <c r="BJ25" s="302"/>
      <c r="BK25" s="302"/>
      <c r="BL25" s="302"/>
      <c r="BM25" s="302">
        <v>150</v>
      </c>
      <c r="BN25" s="302">
        <v>0</v>
      </c>
      <c r="BO25" s="302">
        <f t="shared" si="38"/>
        <v>150</v>
      </c>
      <c r="BP25" s="302"/>
      <c r="BQ25" s="302"/>
      <c r="BR25" s="302"/>
      <c r="BS25" s="302">
        <v>150</v>
      </c>
      <c r="BT25" s="302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>
        <f t="shared" si="43"/>
        <v>150</v>
      </c>
      <c r="CF25" s="302"/>
      <c r="CG25" s="302"/>
      <c r="CH25" s="302"/>
      <c r="CI25" s="302">
        <v>150</v>
      </c>
      <c r="CJ25" s="302">
        <v>0</v>
      </c>
      <c r="CK25" s="302">
        <f t="shared" si="45"/>
        <v>150</v>
      </c>
      <c r="CL25" s="302"/>
      <c r="CM25" s="302"/>
      <c r="CN25" s="302"/>
      <c r="CO25" s="302">
        <v>150</v>
      </c>
    </row>
    <row r="26" spans="1:93" s="601" customFormat="1" ht="35.25" customHeight="1" x14ac:dyDescent="0.3">
      <c r="B26" s="834" t="s">
        <v>191</v>
      </c>
      <c r="C26" s="834"/>
      <c r="D26" s="687">
        <f t="shared" si="27"/>
        <v>19011</v>
      </c>
      <c r="E26" s="687">
        <f t="shared" ref="E26" si="47">E963</f>
        <v>18702.884719999998</v>
      </c>
      <c r="F26" s="687">
        <f>F963</f>
        <v>110</v>
      </c>
      <c r="G26" s="687">
        <f>G963</f>
        <v>6</v>
      </c>
      <c r="H26" s="687">
        <f>H963</f>
        <v>192.11528000000001</v>
      </c>
      <c r="I26" s="602">
        <f t="shared" si="6"/>
        <v>3142.3983400000002</v>
      </c>
      <c r="J26" s="603">
        <f t="shared" si="7"/>
        <v>0.16529368996896535</v>
      </c>
      <c r="K26" s="687">
        <f t="shared" ref="K26" si="48">K963</f>
        <v>2834.2830600000002</v>
      </c>
      <c r="L26" s="603">
        <f t="shared" si="8"/>
        <v>0.15154256161185387</v>
      </c>
      <c r="M26" s="687">
        <f>M963</f>
        <v>110</v>
      </c>
      <c r="N26" s="603">
        <v>0</v>
      </c>
      <c r="O26" s="687">
        <f>O963</f>
        <v>6</v>
      </c>
      <c r="P26" s="603">
        <f t="shared" si="10"/>
        <v>1</v>
      </c>
      <c r="Q26" s="687">
        <f>Q963</f>
        <v>192.11528000000001</v>
      </c>
      <c r="R26" s="603">
        <v>0</v>
      </c>
      <c r="S26" s="687">
        <f t="shared" si="12"/>
        <v>3142.3983400000002</v>
      </c>
      <c r="T26" s="603">
        <f t="shared" si="13"/>
        <v>0.16529368996896535</v>
      </c>
      <c r="U26" s="687">
        <f t="shared" ref="U26" si="49">U963</f>
        <v>2834.2830600000002</v>
      </c>
      <c r="V26" s="603">
        <f t="shared" si="14"/>
        <v>0.15154256161185387</v>
      </c>
      <c r="W26" s="687">
        <f>W963</f>
        <v>110</v>
      </c>
      <c r="X26" s="603">
        <v>0</v>
      </c>
      <c r="Y26" s="687">
        <f>Y963</f>
        <v>6</v>
      </c>
      <c r="Z26" s="603">
        <f t="shared" si="16"/>
        <v>1</v>
      </c>
      <c r="AA26" s="687">
        <f>AA963</f>
        <v>192.11528000000001</v>
      </c>
      <c r="AB26" s="603">
        <v>0</v>
      </c>
      <c r="AC26" s="687">
        <f t="shared" si="18"/>
        <v>3142.3983400000002</v>
      </c>
      <c r="AD26" s="641">
        <f t="shared" si="19"/>
        <v>0.16529368996896535</v>
      </c>
      <c r="AE26" s="687">
        <f t="shared" ref="AE26" si="50">AE963</f>
        <v>2834.2830600000002</v>
      </c>
      <c r="AF26" s="641">
        <f t="shared" si="20"/>
        <v>0.15154256161185387</v>
      </c>
      <c r="AG26" s="687">
        <f>AG963</f>
        <v>110</v>
      </c>
      <c r="AH26" s="641">
        <v>0</v>
      </c>
      <c r="AI26" s="687">
        <f>AI963</f>
        <v>6</v>
      </c>
      <c r="AJ26" s="641">
        <f t="shared" si="22"/>
        <v>1</v>
      </c>
      <c r="AK26" s="687">
        <f>AK963</f>
        <v>192.11528000000001</v>
      </c>
      <c r="AL26" s="641">
        <v>0</v>
      </c>
      <c r="AM26" s="302"/>
      <c r="AN26" s="302"/>
      <c r="AO26" s="302"/>
      <c r="AP26" s="302"/>
      <c r="AQ26" s="302"/>
      <c r="AR26" s="302"/>
      <c r="AS26" s="302"/>
      <c r="AT26" s="302"/>
      <c r="AU26" s="302">
        <f t="shared" ref="AU26:AW26" si="51">AU963</f>
        <v>308.1152800000018</v>
      </c>
      <c r="AV26" s="302">
        <f t="shared" si="35"/>
        <v>19011</v>
      </c>
      <c r="AW26" s="302">
        <f t="shared" si="51"/>
        <v>19011</v>
      </c>
      <c r="AX26" s="302">
        <f t="shared" ref="AX26:AZ26" si="52">AX963</f>
        <v>0</v>
      </c>
      <c r="AY26" s="302">
        <f t="shared" si="52"/>
        <v>0</v>
      </c>
      <c r="AZ26" s="302">
        <f t="shared" si="52"/>
        <v>0</v>
      </c>
      <c r="BA26" s="335">
        <f t="shared" si="24"/>
        <v>0</v>
      </c>
      <c r="BB26" s="302">
        <f t="shared" ref="BB26:BD26" si="53">BB963</f>
        <v>0</v>
      </c>
      <c r="BC26" s="302">
        <f t="shared" si="53"/>
        <v>0</v>
      </c>
      <c r="BD26" s="302">
        <f t="shared" si="53"/>
        <v>0</v>
      </c>
      <c r="BE26" s="302">
        <f t="shared" si="25"/>
        <v>18702.884719999998</v>
      </c>
      <c r="BF26" s="302">
        <f t="shared" ref="BF26:BH26" si="54">BF963</f>
        <v>18702.884719999998</v>
      </c>
      <c r="BG26" s="302">
        <f t="shared" si="54"/>
        <v>0</v>
      </c>
      <c r="BH26" s="302">
        <f t="shared" si="54"/>
        <v>0</v>
      </c>
      <c r="BI26" s="302">
        <f t="shared" si="36"/>
        <v>19624</v>
      </c>
      <c r="BJ26" s="302">
        <f t="shared" ref="BJ26" si="55">BJ963</f>
        <v>19624</v>
      </c>
      <c r="BK26" s="302">
        <f t="shared" ref="BK26:BM26" si="56">BK963</f>
        <v>0</v>
      </c>
      <c r="BL26" s="302">
        <f t="shared" si="56"/>
        <v>0</v>
      </c>
      <c r="BM26" s="302">
        <f t="shared" si="56"/>
        <v>0</v>
      </c>
      <c r="BN26" s="302">
        <v>0</v>
      </c>
      <c r="BO26" s="302">
        <f t="shared" si="38"/>
        <v>19624</v>
      </c>
      <c r="BP26" s="302">
        <f t="shared" ref="BP26" si="57">BP963</f>
        <v>19624</v>
      </c>
      <c r="BQ26" s="302">
        <f t="shared" ref="BQ26:BS26" si="58">BQ963</f>
        <v>0</v>
      </c>
      <c r="BR26" s="302">
        <f t="shared" si="58"/>
        <v>0</v>
      </c>
      <c r="BS26" s="302">
        <f t="shared" si="58"/>
        <v>0</v>
      </c>
      <c r="BT26" s="302">
        <f t="shared" ref="BT26:BU26" si="59">BT963</f>
        <v>0</v>
      </c>
      <c r="BU26" s="302">
        <f t="shared" si="59"/>
        <v>0</v>
      </c>
      <c r="BV26" s="302">
        <f t="shared" si="40"/>
        <v>19793.5</v>
      </c>
      <c r="BW26" s="302">
        <f t="shared" ref="BW26:BZ26" si="60">BW963</f>
        <v>19793.5</v>
      </c>
      <c r="BX26" s="302">
        <f t="shared" si="60"/>
        <v>0</v>
      </c>
      <c r="BY26" s="302">
        <f t="shared" si="60"/>
        <v>0</v>
      </c>
      <c r="BZ26" s="302">
        <f t="shared" si="60"/>
        <v>0</v>
      </c>
      <c r="CA26" s="302">
        <f t="shared" si="42"/>
        <v>0</v>
      </c>
      <c r="CB26" s="302">
        <f t="shared" ref="CB26:CD26" si="61">CB963</f>
        <v>0</v>
      </c>
      <c r="CC26" s="302">
        <f t="shared" si="61"/>
        <v>0</v>
      </c>
      <c r="CD26" s="302">
        <f t="shared" si="61"/>
        <v>0</v>
      </c>
      <c r="CE26" s="302">
        <f t="shared" si="43"/>
        <v>19793.5</v>
      </c>
      <c r="CF26" s="302">
        <f t="shared" ref="CF26:CI26" si="62">CF963</f>
        <v>19793.5</v>
      </c>
      <c r="CG26" s="302">
        <f t="shared" si="62"/>
        <v>0</v>
      </c>
      <c r="CH26" s="302">
        <f t="shared" si="62"/>
        <v>0</v>
      </c>
      <c r="CI26" s="302">
        <f t="shared" si="62"/>
        <v>0</v>
      </c>
      <c r="CJ26" s="302">
        <v>0</v>
      </c>
      <c r="CK26" s="302">
        <f t="shared" si="45"/>
        <v>19793.5</v>
      </c>
      <c r="CL26" s="302">
        <f t="shared" ref="CL26:CO26" si="63">CL963</f>
        <v>19793.5</v>
      </c>
      <c r="CM26" s="302">
        <f t="shared" si="63"/>
        <v>0</v>
      </c>
      <c r="CN26" s="302">
        <f t="shared" si="63"/>
        <v>0</v>
      </c>
      <c r="CO26" s="302">
        <f t="shared" si="63"/>
        <v>0</v>
      </c>
    </row>
    <row r="27" spans="1:93" s="601" customFormat="1" ht="50.25" customHeight="1" x14ac:dyDescent="0.3">
      <c r="B27" s="834" t="s">
        <v>323</v>
      </c>
      <c r="C27" s="834"/>
      <c r="D27" s="687">
        <f t="shared" si="27"/>
        <v>462886.12092000002</v>
      </c>
      <c r="E27" s="687">
        <f>E976</f>
        <v>462886.12092000002</v>
      </c>
      <c r="F27" s="687"/>
      <c r="G27" s="687"/>
      <c r="H27" s="687"/>
      <c r="I27" s="602">
        <f t="shared" si="6"/>
        <v>189088.37739000001</v>
      </c>
      <c r="J27" s="603">
        <f t="shared" si="7"/>
        <v>0.40849869729120675</v>
      </c>
      <c r="K27" s="687">
        <f>K976</f>
        <v>189088.37739000001</v>
      </c>
      <c r="L27" s="603">
        <f t="shared" si="8"/>
        <v>0.40849869729120675</v>
      </c>
      <c r="M27" s="687"/>
      <c r="N27" s="603">
        <v>0</v>
      </c>
      <c r="O27" s="687"/>
      <c r="P27" s="603">
        <v>0</v>
      </c>
      <c r="Q27" s="687"/>
      <c r="R27" s="603">
        <v>0</v>
      </c>
      <c r="S27" s="687">
        <f t="shared" si="12"/>
        <v>46005.19904</v>
      </c>
      <c r="T27" s="603">
        <f t="shared" si="13"/>
        <v>9.9387726183198771E-2</v>
      </c>
      <c r="U27" s="687">
        <f>U976</f>
        <v>46005.19904</v>
      </c>
      <c r="V27" s="603">
        <f t="shared" si="14"/>
        <v>9.9387726183198771E-2</v>
      </c>
      <c r="W27" s="687"/>
      <c r="X27" s="603">
        <v>0</v>
      </c>
      <c r="Y27" s="687"/>
      <c r="Z27" s="603">
        <v>0</v>
      </c>
      <c r="AA27" s="687"/>
      <c r="AB27" s="603">
        <v>0</v>
      </c>
      <c r="AC27" s="687">
        <f t="shared" si="18"/>
        <v>374857.29599000001</v>
      </c>
      <c r="AD27" s="641">
        <f t="shared" si="19"/>
        <v>0.80982617332522289</v>
      </c>
      <c r="AE27" s="687">
        <f>AE976</f>
        <v>374857.29599000001</v>
      </c>
      <c r="AF27" s="641">
        <f t="shared" si="20"/>
        <v>0.80982617332522289</v>
      </c>
      <c r="AG27" s="687"/>
      <c r="AH27" s="641">
        <v>0</v>
      </c>
      <c r="AI27" s="687"/>
      <c r="AJ27" s="641">
        <v>0</v>
      </c>
      <c r="AK27" s="687"/>
      <c r="AL27" s="641">
        <v>0</v>
      </c>
      <c r="AM27" s="302"/>
      <c r="AN27" s="302"/>
      <c r="AO27" s="302"/>
      <c r="AP27" s="302"/>
      <c r="AQ27" s="302"/>
      <c r="AR27" s="302"/>
      <c r="AS27" s="302"/>
      <c r="AT27" s="302"/>
      <c r="AU27" s="302">
        <f>AU976</f>
        <v>-118399.37852000003</v>
      </c>
      <c r="AV27" s="302">
        <f t="shared" si="35"/>
        <v>344486.74239999999</v>
      </c>
      <c r="AW27" s="302">
        <f>AW976</f>
        <v>344486.74239999999</v>
      </c>
      <c r="AX27" s="302"/>
      <c r="AY27" s="302"/>
      <c r="AZ27" s="302"/>
      <c r="BA27" s="335"/>
      <c r="BB27" s="302"/>
      <c r="BC27" s="302"/>
      <c r="BD27" s="302"/>
      <c r="BE27" s="302"/>
      <c r="BF27" s="302"/>
      <c r="BG27" s="302"/>
      <c r="BH27" s="302"/>
      <c r="BI27" s="302">
        <f t="shared" si="36"/>
        <v>250000</v>
      </c>
      <c r="BJ27" s="302">
        <f>BJ976</f>
        <v>250000</v>
      </c>
      <c r="BK27" s="302"/>
      <c r="BL27" s="302"/>
      <c r="BM27" s="302"/>
      <c r="BN27" s="302">
        <f>BN976</f>
        <v>0</v>
      </c>
      <c r="BO27" s="302">
        <f t="shared" si="38"/>
        <v>250000</v>
      </c>
      <c r="BP27" s="302">
        <f>BP976</f>
        <v>250000</v>
      </c>
      <c r="BQ27" s="302"/>
      <c r="BR27" s="302"/>
      <c r="BS27" s="302"/>
      <c r="BT27" s="302"/>
      <c r="BU27" s="302"/>
      <c r="BV27" s="302">
        <f t="shared" si="40"/>
        <v>0</v>
      </c>
      <c r="BW27" s="302"/>
      <c r="BX27" s="302"/>
      <c r="BY27" s="302"/>
      <c r="BZ27" s="302"/>
      <c r="CA27" s="302"/>
      <c r="CB27" s="302"/>
      <c r="CC27" s="302"/>
      <c r="CD27" s="302"/>
      <c r="CE27" s="302">
        <f t="shared" si="43"/>
        <v>0</v>
      </c>
      <c r="CF27" s="302">
        <f>CF976</f>
        <v>0</v>
      </c>
      <c r="CG27" s="302"/>
      <c r="CH27" s="302"/>
      <c r="CI27" s="302"/>
      <c r="CJ27" s="302">
        <f>CJ976</f>
        <v>0</v>
      </c>
      <c r="CK27" s="302">
        <f t="shared" si="45"/>
        <v>0</v>
      </c>
      <c r="CL27" s="302">
        <f>CL976</f>
        <v>0</v>
      </c>
      <c r="CM27" s="302"/>
      <c r="CN27" s="302"/>
      <c r="CO27" s="302"/>
    </row>
    <row r="28" spans="1:93" s="601" customFormat="1" ht="50.25" customHeight="1" x14ac:dyDescent="0.3">
      <c r="B28" s="834" t="s">
        <v>449</v>
      </c>
      <c r="C28" s="834"/>
      <c r="D28" s="687">
        <f>H28</f>
        <v>92030.700000000012</v>
      </c>
      <c r="E28" s="687">
        <v>0</v>
      </c>
      <c r="F28" s="687">
        <v>0</v>
      </c>
      <c r="G28" s="687">
        <v>0</v>
      </c>
      <c r="H28" s="687">
        <f>H987+H988+H989</f>
        <v>92030.700000000012</v>
      </c>
      <c r="I28" s="602">
        <f t="shared" si="6"/>
        <v>5450.88</v>
      </c>
      <c r="J28" s="603">
        <v>0</v>
      </c>
      <c r="K28" s="687">
        <v>0</v>
      </c>
      <c r="L28" s="603">
        <v>0</v>
      </c>
      <c r="M28" s="687">
        <v>0</v>
      </c>
      <c r="N28" s="603">
        <v>0</v>
      </c>
      <c r="O28" s="687">
        <v>0</v>
      </c>
      <c r="P28" s="603">
        <v>0</v>
      </c>
      <c r="Q28" s="687">
        <f>Q987+Q988+Q989</f>
        <v>5450.88</v>
      </c>
      <c r="R28" s="603">
        <f t="shared" si="11"/>
        <v>5.9228931215344435E-2</v>
      </c>
      <c r="S28" s="687">
        <f t="shared" si="12"/>
        <v>0</v>
      </c>
      <c r="T28" s="603">
        <f t="shared" si="13"/>
        <v>0</v>
      </c>
      <c r="U28" s="687">
        <v>0</v>
      </c>
      <c r="V28" s="603">
        <v>0</v>
      </c>
      <c r="W28" s="687">
        <v>0</v>
      </c>
      <c r="X28" s="603">
        <v>0</v>
      </c>
      <c r="Y28" s="687">
        <f>Y987+Y988+Y989</f>
        <v>0</v>
      </c>
      <c r="Z28" s="603">
        <v>0</v>
      </c>
      <c r="AA28" s="687">
        <f>AA987</f>
        <v>0</v>
      </c>
      <c r="AB28" s="603">
        <f t="shared" si="17"/>
        <v>0</v>
      </c>
      <c r="AC28" s="687">
        <f t="shared" si="18"/>
        <v>92030.700000000012</v>
      </c>
      <c r="AD28" s="641">
        <f t="shared" si="19"/>
        <v>1</v>
      </c>
      <c r="AE28" s="687">
        <v>0</v>
      </c>
      <c r="AF28" s="641">
        <v>0</v>
      </c>
      <c r="AG28" s="687">
        <v>0</v>
      </c>
      <c r="AH28" s="641">
        <v>0</v>
      </c>
      <c r="AI28" s="687">
        <v>0</v>
      </c>
      <c r="AJ28" s="641">
        <v>0</v>
      </c>
      <c r="AK28" s="687">
        <f>AK987+AK988+AK989</f>
        <v>92030.700000000012</v>
      </c>
      <c r="AL28" s="641">
        <f t="shared" si="23"/>
        <v>1</v>
      </c>
      <c r="AM28" s="302"/>
      <c r="AN28" s="302"/>
      <c r="AO28" s="302"/>
      <c r="AP28" s="302"/>
      <c r="AQ28" s="302"/>
      <c r="AR28" s="302"/>
      <c r="AS28" s="302"/>
      <c r="AT28" s="302"/>
      <c r="AU28" s="302">
        <f>AV28-D28</f>
        <v>-73861.100000000006</v>
      </c>
      <c r="AV28" s="302">
        <f>AZ28</f>
        <v>18169.599999999999</v>
      </c>
      <c r="AW28" s="302"/>
      <c r="AX28" s="302"/>
      <c r="AY28" s="302"/>
      <c r="AZ28" s="302">
        <f>AZ987</f>
        <v>18169.599999999999</v>
      </c>
      <c r="BA28" s="335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</row>
    <row r="29" spans="1:93" s="634" customFormat="1" ht="35.25" customHeight="1" x14ac:dyDescent="0.25">
      <c r="B29" s="843" t="s">
        <v>315</v>
      </c>
      <c r="C29" s="843"/>
      <c r="D29" s="636">
        <f>E29+F29+G29+H29</f>
        <v>21179265.429099999</v>
      </c>
      <c r="E29" s="636">
        <f>E30+E31+E34+E35</f>
        <v>8891890.9227099977</v>
      </c>
      <c r="F29" s="636">
        <f>F30+F31+F34+F35</f>
        <v>8128523.5309800003</v>
      </c>
      <c r="G29" s="636">
        <f>G30+G31</f>
        <v>1402908.1009600002</v>
      </c>
      <c r="H29" s="636">
        <f>H30+H31+H35</f>
        <v>2755942.8744499995</v>
      </c>
      <c r="I29" s="636">
        <f t="shared" si="6"/>
        <v>11482243.07061</v>
      </c>
      <c r="J29" s="637">
        <f t="shared" si="7"/>
        <v>0.54214548229012549</v>
      </c>
      <c r="K29" s="636">
        <f>K30+K31+K34+K35</f>
        <v>6522652.8152899994</v>
      </c>
      <c r="L29" s="637">
        <f t="shared" si="8"/>
        <v>0.73355070051872373</v>
      </c>
      <c r="M29" s="636">
        <f>M30+M31+M34+M35</f>
        <v>3476524.47976</v>
      </c>
      <c r="N29" s="637">
        <f t="shared" si="9"/>
        <v>0.42769445970230946</v>
      </c>
      <c r="O29" s="636">
        <f>O30+O31</f>
        <v>537471.63243</v>
      </c>
      <c r="P29" s="637">
        <f t="shared" si="10"/>
        <v>0.38311250185397883</v>
      </c>
      <c r="Q29" s="636">
        <f>Q30+Q31+Q35</f>
        <v>945594.14312999987</v>
      </c>
      <c r="R29" s="637">
        <f t="shared" si="11"/>
        <v>0.34311093742054105</v>
      </c>
      <c r="S29" s="636">
        <f t="shared" si="12"/>
        <v>11583724.32941</v>
      </c>
      <c r="T29" s="637">
        <f t="shared" si="13"/>
        <v>0.5469370204640871</v>
      </c>
      <c r="U29" s="636">
        <f>U30+U31+U34+U35</f>
        <v>6616930.9633500008</v>
      </c>
      <c r="V29" s="637">
        <f t="shared" si="14"/>
        <v>0.74415341133462154</v>
      </c>
      <c r="W29" s="636">
        <f>W30+W31+W34+W35+W33</f>
        <v>3621628.1738</v>
      </c>
      <c r="X29" s="637">
        <f t="shared" si="15"/>
        <v>0.44554563445587581</v>
      </c>
      <c r="Y29" s="636">
        <f>Y30+Y31</f>
        <v>475752.03738999995</v>
      </c>
      <c r="Z29" s="637">
        <f t="shared" si="16"/>
        <v>0.33911846190384543</v>
      </c>
      <c r="AA29" s="636">
        <f>AA30+AA31+AA35</f>
        <v>869413.15486999997</v>
      </c>
      <c r="AB29" s="637">
        <f t="shared" si="17"/>
        <v>0.31546849643736097</v>
      </c>
      <c r="AC29" s="636">
        <f t="shared" si="18"/>
        <v>18646161.396260001</v>
      </c>
      <c r="AD29" s="638">
        <f t="shared" si="19"/>
        <v>0.88039698348746553</v>
      </c>
      <c r="AE29" s="636">
        <f>AE30+AE31+AE34+AE35</f>
        <v>8336021.5452899998</v>
      </c>
      <c r="AF29" s="638">
        <f t="shared" si="20"/>
        <v>0.93748580788364144</v>
      </c>
      <c r="AG29" s="636">
        <f>AG30+AG31+AG34+AG35</f>
        <v>6229146.88191</v>
      </c>
      <c r="AH29" s="638">
        <f t="shared" si="21"/>
        <v>0.76633190002698981</v>
      </c>
      <c r="AI29" s="636">
        <f>AI30+AI31</f>
        <v>1326005.7586399999</v>
      </c>
      <c r="AJ29" s="638">
        <f t="shared" si="22"/>
        <v>0.94518362088908281</v>
      </c>
      <c r="AK29" s="636">
        <f>AK30+AK31+AK35</f>
        <v>2754987.210419999</v>
      </c>
      <c r="AL29" s="638">
        <f t="shared" si="23"/>
        <v>0.99965323518173743</v>
      </c>
      <c r="AM29" s="635"/>
      <c r="AN29" s="635"/>
      <c r="AO29" s="635"/>
      <c r="AP29" s="635"/>
      <c r="AQ29" s="635"/>
      <c r="AR29" s="635"/>
      <c r="AS29" s="635"/>
      <c r="AT29" s="635"/>
      <c r="AU29" s="635">
        <f>AU30+AU31+AU34+AU35</f>
        <v>-11398.893770001188</v>
      </c>
      <c r="AV29" s="635">
        <f>AW29+AX29+AY29+AZ29</f>
        <v>21167866.535330001</v>
      </c>
      <c r="AW29" s="635">
        <f>AW30+AW31+AW34+AW35</f>
        <v>8757309.2427099999</v>
      </c>
      <c r="AX29" s="635">
        <f>AX30+AX31+AX34+AX35</f>
        <v>8474490.2719599996</v>
      </c>
      <c r="AY29" s="635">
        <f>AY30+AY31</f>
        <v>1430506.60096</v>
      </c>
      <c r="AZ29" s="635">
        <f>AZ30+AZ31+AZ34+AZ35</f>
        <v>2505560.4196999995</v>
      </c>
      <c r="BA29" s="635" t="e">
        <f t="shared" si="24"/>
        <v>#REF!</v>
      </c>
      <c r="BB29" s="635" t="e">
        <f>BB30+BB31+BB34+BB35</f>
        <v>#REF!</v>
      </c>
      <c r="BC29" s="635" t="e">
        <f>BC30+BC31</f>
        <v>#REF!</v>
      </c>
      <c r="BD29" s="635" t="e">
        <f>BD30+BD31</f>
        <v>#REF!</v>
      </c>
      <c r="BE29" s="635" t="e">
        <f t="shared" si="25"/>
        <v>#REF!</v>
      </c>
      <c r="BF29" s="635" t="e">
        <f>BF30+BF31+BF34+BF35</f>
        <v>#REF!</v>
      </c>
      <c r="BG29" s="635">
        <f>BG30+BG31</f>
        <v>1402908.1009600002</v>
      </c>
      <c r="BH29" s="635" t="e">
        <f>BH30+BH31</f>
        <v>#REF!</v>
      </c>
      <c r="BI29" s="635">
        <f>BJ29+BK29+BL29+BM29</f>
        <v>21417313.288209997</v>
      </c>
      <c r="BJ29" s="635">
        <f>BJ30+BJ31+BJ34+BJ35</f>
        <v>9648802.2245099992</v>
      </c>
      <c r="BK29" s="635">
        <f>BK30+BK31+BK34+BK35</f>
        <v>9222607.8229199983</v>
      </c>
      <c r="BL29" s="635">
        <f>BL30+BL31</f>
        <v>1404691.65194</v>
      </c>
      <c r="BM29" s="635">
        <f>BM30+BM31</f>
        <v>1141211.5888400001</v>
      </c>
      <c r="BN29" s="635">
        <f>BN30+BN31+BN34+BN35</f>
        <v>-10635.438000000548</v>
      </c>
      <c r="BO29" s="635">
        <f>BP29+BQ29+BR29+BS29</f>
        <v>21406677.850209996</v>
      </c>
      <c r="BP29" s="635">
        <f>BP30+BP31+BP34+BP35</f>
        <v>9648802.2245099992</v>
      </c>
      <c r="BQ29" s="635">
        <f>BQ30+BQ31+BQ34+BQ35</f>
        <v>9222607.8229199983</v>
      </c>
      <c r="BR29" s="635">
        <f>BR30+BR31</f>
        <v>1394056.2139399999</v>
      </c>
      <c r="BS29" s="635">
        <f>BS30+BS31</f>
        <v>1141211.5888400001</v>
      </c>
      <c r="BT29" s="635">
        <f>BT30+BT31</f>
        <v>1404691.65194</v>
      </c>
      <c r="BU29" s="635" t="e">
        <f>BU30+BU31</f>
        <v>#REF!</v>
      </c>
      <c r="BV29" s="635" t="e">
        <f>BW29+BX29+BY29+BZ29</f>
        <v>#REF!</v>
      </c>
      <c r="BW29" s="635">
        <f>BW30+BW31+BW34+BW35</f>
        <v>6062056.4383399999</v>
      </c>
      <c r="BX29" s="635">
        <f>BX30+BX31+BX34+BX35</f>
        <v>6597254.5217699995</v>
      </c>
      <c r="BY29" s="635">
        <f>BY30+BY31</f>
        <v>1366957.0259300002</v>
      </c>
      <c r="BZ29" s="635" t="e">
        <f>BZ30+BZ31</f>
        <v>#REF!</v>
      </c>
      <c r="CA29" s="635" t="e">
        <f t="shared" ref="CA29:CA34" si="64">CB29+CC29+CD29</f>
        <v>#REF!</v>
      </c>
      <c r="CB29" s="635" t="e">
        <f>CB30+CB31+CB34+CB35</f>
        <v>#REF!</v>
      </c>
      <c r="CC29" s="635" t="e">
        <f>CC30+CC31</f>
        <v>#REF!</v>
      </c>
      <c r="CD29" s="635" t="e">
        <f>CD30+CD31</f>
        <v>#REF!</v>
      </c>
      <c r="CE29" s="635">
        <f>CF29+CG29+CH29+CI29</f>
        <v>25687935.658001378</v>
      </c>
      <c r="CF29" s="635">
        <f>CF30+CF31+CF34+CF35</f>
        <v>8280861.4554699995</v>
      </c>
      <c r="CG29" s="635">
        <f>CG30+CG31+CG34+CG35</f>
        <v>14851579.004641382</v>
      </c>
      <c r="CH29" s="635">
        <f>CH30+CH31</f>
        <v>1366957.0259300002</v>
      </c>
      <c r="CI29" s="635">
        <f>CI30+CI31</f>
        <v>1188538.1719599999</v>
      </c>
      <c r="CJ29" s="635">
        <f>CJ30+CJ31+CJ34+CJ35</f>
        <v>0</v>
      </c>
      <c r="CK29" s="635">
        <f>CL29+CM29+CN29+CO29</f>
        <v>25711313.658001378</v>
      </c>
      <c r="CL29" s="635">
        <f>CL30+CL31+CL34+CL35</f>
        <v>8280861.4554699995</v>
      </c>
      <c r="CM29" s="635">
        <f>CM30+CM31+CM34+CM35</f>
        <v>14874957.004641382</v>
      </c>
      <c r="CN29" s="635">
        <f>CN30+CN31</f>
        <v>1366957.0259300002</v>
      </c>
      <c r="CO29" s="635">
        <f>CO30+CO31</f>
        <v>1188538.1719599999</v>
      </c>
    </row>
    <row r="30" spans="1:93" s="13" customFormat="1" ht="48.75" customHeight="1" x14ac:dyDescent="0.25">
      <c r="B30" s="840" t="s">
        <v>269</v>
      </c>
      <c r="C30" s="840"/>
      <c r="D30" s="196">
        <f>E30+F30+G30+H30</f>
        <v>16581396.219099998</v>
      </c>
      <c r="E30" s="196">
        <f t="shared" ref="E30:H31" si="65">E56+E922+E959</f>
        <v>8414308.8413199987</v>
      </c>
      <c r="F30" s="196">
        <f t="shared" si="65"/>
        <v>4248877.2661699997</v>
      </c>
      <c r="G30" s="196">
        <f t="shared" si="65"/>
        <v>1402908.1009600002</v>
      </c>
      <c r="H30" s="196">
        <f t="shared" si="65"/>
        <v>2515302.0106499996</v>
      </c>
      <c r="I30" s="196">
        <f t="shared" si="6"/>
        <v>8699695.7848399989</v>
      </c>
      <c r="J30" s="567">
        <f t="shared" si="7"/>
        <v>0.52466605766400287</v>
      </c>
      <c r="K30" s="196">
        <f>K56+K922+K959</f>
        <v>6050887.7277699998</v>
      </c>
      <c r="L30" s="567">
        <f t="shared" si="8"/>
        <v>0.71911880605760647</v>
      </c>
      <c r="M30" s="196">
        <f>M56+M922+M959</f>
        <v>1259642.6574599999</v>
      </c>
      <c r="N30" s="567">
        <f t="shared" si="9"/>
        <v>0.29646482554095055</v>
      </c>
      <c r="O30" s="196">
        <f>O56+O922+O959</f>
        <v>537471.63243</v>
      </c>
      <c r="P30" s="567">
        <f t="shared" si="10"/>
        <v>0.38311250185397883</v>
      </c>
      <c r="Q30" s="196">
        <f>Q56+Q922+Q959</f>
        <v>851693.76717999997</v>
      </c>
      <c r="R30" s="567">
        <f t="shared" si="11"/>
        <v>0.33860497211621393</v>
      </c>
      <c r="S30" s="196">
        <f t="shared" si="12"/>
        <v>8485143.008510001</v>
      </c>
      <c r="T30" s="567">
        <f t="shared" si="13"/>
        <v>0.5117266903456551</v>
      </c>
      <c r="U30" s="196">
        <f>U56+U922+U959</f>
        <v>6130820.8790700007</v>
      </c>
      <c r="V30" s="567">
        <f t="shared" si="14"/>
        <v>0.72861847534802693</v>
      </c>
      <c r="W30" s="196">
        <f>W56+W922+W959</f>
        <v>1092099.53251</v>
      </c>
      <c r="X30" s="567">
        <f t="shared" si="15"/>
        <v>0.25703249684461577</v>
      </c>
      <c r="Y30" s="196">
        <f>Y56+Y922+Y959</f>
        <v>475752.03738999995</v>
      </c>
      <c r="Z30" s="567">
        <f t="shared" si="16"/>
        <v>0.33911846190384543</v>
      </c>
      <c r="AA30" s="196">
        <f>AA56+AA922+AA959</f>
        <v>786470.55954000005</v>
      </c>
      <c r="AB30" s="567">
        <f t="shared" si="17"/>
        <v>0.31267440498596899</v>
      </c>
      <c r="AC30" s="196">
        <f t="shared" si="18"/>
        <v>14719759.67216</v>
      </c>
      <c r="AD30" s="622">
        <f t="shared" si="19"/>
        <v>0.88772739506727472</v>
      </c>
      <c r="AE30" s="196">
        <f>AE56+AE922+AE959</f>
        <v>7858439.4638999999</v>
      </c>
      <c r="AF30" s="622">
        <f t="shared" si="20"/>
        <v>0.93393760700934803</v>
      </c>
      <c r="AG30" s="196">
        <f>AG56+AG922+AG959</f>
        <v>3020203.5717800003</v>
      </c>
      <c r="AH30" s="622">
        <f t="shared" si="21"/>
        <v>0.71082391478501239</v>
      </c>
      <c r="AI30" s="196">
        <f>AI56+AI922+AI959</f>
        <v>1326005.7586399999</v>
      </c>
      <c r="AJ30" s="622">
        <f t="shared" si="22"/>
        <v>0.94518362088908281</v>
      </c>
      <c r="AK30" s="196">
        <f>AK56+AK922+AK959</f>
        <v>2515110.8778399993</v>
      </c>
      <c r="AL30" s="622">
        <f t="shared" si="23"/>
        <v>0.99992401198377334</v>
      </c>
      <c r="AM30" s="109"/>
      <c r="AN30" s="109"/>
      <c r="AO30" s="109"/>
      <c r="AP30" s="109"/>
      <c r="AQ30" s="109"/>
      <c r="AR30" s="109"/>
      <c r="AS30" s="109"/>
      <c r="AT30" s="109"/>
      <c r="AU30" s="109">
        <f>AU56+AU922+AU959</f>
        <v>188907.05533999915</v>
      </c>
      <c r="AV30" s="109">
        <f>AW30+AX30+AY30+AZ30</f>
        <v>16770303.27444</v>
      </c>
      <c r="AW30" s="109">
        <f t="shared" ref="AW30:AZ31" si="66">AW56+AW922+AW959</f>
        <v>8279727.1613200009</v>
      </c>
      <c r="AX30" s="109">
        <f t="shared" si="66"/>
        <v>4594843.9924599994</v>
      </c>
      <c r="AY30" s="109">
        <f t="shared" si="66"/>
        <v>1430506.60096</v>
      </c>
      <c r="AZ30" s="109">
        <f t="shared" si="66"/>
        <v>2465225.5196999996</v>
      </c>
      <c r="BA30" s="109" t="e">
        <f t="shared" si="24"/>
        <v>#REF!</v>
      </c>
      <c r="BB30" s="109" t="e">
        <f>BB56+BB922+BB932</f>
        <v>#REF!</v>
      </c>
      <c r="BC30" s="109" t="e">
        <f>BC56+BC922+BC932</f>
        <v>#REF!</v>
      </c>
      <c r="BD30" s="109" t="e">
        <f>BD56+BD922+BD932+BD945</f>
        <v>#REF!</v>
      </c>
      <c r="BE30" s="109" t="e">
        <f t="shared" si="25"/>
        <v>#REF!</v>
      </c>
      <c r="BF30" s="109" t="e">
        <f>BF56+BF922+BF932</f>
        <v>#REF!</v>
      </c>
      <c r="BG30" s="109">
        <f>BG56+BG922+BG932</f>
        <v>1402908.1009600002</v>
      </c>
      <c r="BH30" s="109" t="e">
        <f>BH56+BH922+BH932+BH945</f>
        <v>#REF!</v>
      </c>
      <c r="BI30" s="109">
        <f>BJ30+BK30+BL30+BM30</f>
        <v>14956610.388209999</v>
      </c>
      <c r="BJ30" s="109">
        <f t="shared" ref="BJ30:BM31" si="67">BJ56+BJ922+BJ959</f>
        <v>7256760.7121899994</v>
      </c>
      <c r="BK30" s="109">
        <f t="shared" si="67"/>
        <v>5166143.7352399994</v>
      </c>
      <c r="BL30" s="109">
        <f t="shared" si="67"/>
        <v>1404691.65194</v>
      </c>
      <c r="BM30" s="109">
        <f t="shared" si="67"/>
        <v>1129014.2888400001</v>
      </c>
      <c r="BN30" s="109">
        <f>BN56+BN922+BN952</f>
        <v>-10635.438000000548</v>
      </c>
      <c r="BO30" s="109">
        <f>BP30+BQ30+BR30+BS30</f>
        <v>14945974.950209999</v>
      </c>
      <c r="BP30" s="109">
        <f t="shared" ref="BP30:BS31" si="68">BP56+BP922+BP959</f>
        <v>7256760.7121899994</v>
      </c>
      <c r="BQ30" s="109">
        <f t="shared" si="68"/>
        <v>5166143.7352399994</v>
      </c>
      <c r="BR30" s="109">
        <f t="shared" si="68"/>
        <v>1394056.2139399999</v>
      </c>
      <c r="BS30" s="109">
        <f t="shared" si="68"/>
        <v>1129014.2888400001</v>
      </c>
      <c r="BT30" s="109">
        <f>BT56+BT922+BT932</f>
        <v>1404691.65194</v>
      </c>
      <c r="BU30" s="109" t="e">
        <f>BU56+BU922+BU932+BU945</f>
        <v>#REF!</v>
      </c>
      <c r="BV30" s="109" t="e">
        <f>BW30+BX30+BY30+BZ30</f>
        <v>#REF!</v>
      </c>
      <c r="BW30" s="109">
        <f t="shared" ref="BW30:BZ31" si="69">BW56+BW922+BW959</f>
        <v>6062056.4383399999</v>
      </c>
      <c r="BX30" s="109">
        <f t="shared" si="69"/>
        <v>6597254.5217699995</v>
      </c>
      <c r="BY30" s="109">
        <f t="shared" si="69"/>
        <v>1366957.0259300002</v>
      </c>
      <c r="BZ30" s="109" t="e">
        <f t="shared" si="69"/>
        <v>#REF!</v>
      </c>
      <c r="CA30" s="109" t="e">
        <f t="shared" si="64"/>
        <v>#REF!</v>
      </c>
      <c r="CB30" s="109" t="e">
        <f>CB56+CB922+CB932</f>
        <v>#REF!</v>
      </c>
      <c r="CC30" s="109" t="e">
        <f>CC56+CC922+CC932</f>
        <v>#REF!</v>
      </c>
      <c r="CD30" s="109" t="e">
        <f>CD56+CD922+CD932+CD945</f>
        <v>#REF!</v>
      </c>
      <c r="CE30" s="109">
        <f>CF30+CG30+CH30+CI30</f>
        <v>18621926.958001379</v>
      </c>
      <c r="CF30" s="109">
        <f t="shared" ref="CF30:CI31" si="70">CF56+CF922+CF959</f>
        <v>6561455.7454699995</v>
      </c>
      <c r="CG30" s="109">
        <f t="shared" si="70"/>
        <v>9534861.5146413818</v>
      </c>
      <c r="CH30" s="109">
        <f t="shared" si="70"/>
        <v>1366957.0259300002</v>
      </c>
      <c r="CI30" s="109">
        <f t="shared" si="70"/>
        <v>1158652.6719599999</v>
      </c>
      <c r="CJ30" s="109">
        <f>CJ56+CJ922+CJ952</f>
        <v>0</v>
      </c>
      <c r="CK30" s="109">
        <f>CL30+CM30+CN30+CO30</f>
        <v>18645304.958001379</v>
      </c>
      <c r="CL30" s="109">
        <f t="shared" ref="CL30:CO31" si="71">CL56+CL922+CL959</f>
        <v>6561455.7454699995</v>
      </c>
      <c r="CM30" s="109">
        <f t="shared" si="71"/>
        <v>9558239.5146413818</v>
      </c>
      <c r="CN30" s="109">
        <f t="shared" si="71"/>
        <v>1366957.0259300002</v>
      </c>
      <c r="CO30" s="109">
        <f t="shared" si="71"/>
        <v>1158652.6719599999</v>
      </c>
    </row>
    <row r="31" spans="1:93" s="14" customFormat="1" ht="46.5" customHeight="1" x14ac:dyDescent="0.25">
      <c r="B31" s="841" t="s">
        <v>270</v>
      </c>
      <c r="C31" s="841"/>
      <c r="D31" s="590">
        <f>E31+F31+G31+H31</f>
        <v>1888275.4</v>
      </c>
      <c r="E31" s="590">
        <f t="shared" si="65"/>
        <v>331770.44519</v>
      </c>
      <c r="F31" s="590">
        <f t="shared" si="65"/>
        <v>1516170.0548099999</v>
      </c>
      <c r="G31" s="590">
        <f t="shared" si="65"/>
        <v>0</v>
      </c>
      <c r="H31" s="590">
        <f t="shared" si="65"/>
        <v>40334.9</v>
      </c>
      <c r="I31" s="590">
        <f t="shared" si="6"/>
        <v>1299881.1119299999</v>
      </c>
      <c r="J31" s="591">
        <f t="shared" si="7"/>
        <v>0.68839593627603257</v>
      </c>
      <c r="K31" s="590">
        <f>K57+K923+K960</f>
        <v>325953.45133000001</v>
      </c>
      <c r="L31" s="591">
        <f t="shared" si="8"/>
        <v>0.98246681118124102</v>
      </c>
      <c r="M31" s="590">
        <f>M57+M923+M960</f>
        <v>946568.23491</v>
      </c>
      <c r="N31" s="591">
        <f t="shared" si="9"/>
        <v>0.6243153476795319</v>
      </c>
      <c r="O31" s="590">
        <f>O57+O923+O960</f>
        <v>0</v>
      </c>
      <c r="P31" s="591">
        <v>0</v>
      </c>
      <c r="Q31" s="590">
        <f>Q57+Q923+Q960</f>
        <v>27359.42569</v>
      </c>
      <c r="R31" s="591">
        <f t="shared" si="11"/>
        <v>0.67830652090373345</v>
      </c>
      <c r="S31" s="590">
        <f t="shared" si="12"/>
        <v>700309.31222999992</v>
      </c>
      <c r="T31" s="591">
        <f t="shared" si="13"/>
        <v>0.37087244383419915</v>
      </c>
      <c r="U31" s="590">
        <f>U57+U923+U960</f>
        <v>340298.44809000002</v>
      </c>
      <c r="V31" s="591">
        <f t="shared" si="14"/>
        <v>1.025704528608979</v>
      </c>
      <c r="W31" s="590">
        <f>W57+W923+W960</f>
        <v>332651.43844999996</v>
      </c>
      <c r="X31" s="591">
        <f t="shared" si="15"/>
        <v>0.21940245910719194</v>
      </c>
      <c r="Y31" s="590">
        <f>Y57+Y923+Y960</f>
        <v>0</v>
      </c>
      <c r="Z31" s="591">
        <v>0</v>
      </c>
      <c r="AA31" s="590">
        <f>AA57+AA923+AA960</f>
        <v>27359.42569</v>
      </c>
      <c r="AB31" s="591">
        <f t="shared" si="17"/>
        <v>0.67830652090373345</v>
      </c>
      <c r="AC31" s="590">
        <f t="shared" si="18"/>
        <v>1888275.4</v>
      </c>
      <c r="AD31" s="633">
        <f t="shared" si="19"/>
        <v>1</v>
      </c>
      <c r="AE31" s="590">
        <f>AE57+AE923+AE960</f>
        <v>331770.44519</v>
      </c>
      <c r="AF31" s="633">
        <f t="shared" si="20"/>
        <v>1</v>
      </c>
      <c r="AG31" s="590">
        <f>AG57+AG923+AG960</f>
        <v>1516170.0548099999</v>
      </c>
      <c r="AH31" s="633">
        <f t="shared" si="21"/>
        <v>1</v>
      </c>
      <c r="AI31" s="590">
        <f>AI57+AI923+AI960</f>
        <v>0</v>
      </c>
      <c r="AJ31" s="633">
        <v>0</v>
      </c>
      <c r="AK31" s="590">
        <f>AK57+AK923+AK960</f>
        <v>40334.9</v>
      </c>
      <c r="AL31" s="633">
        <f t="shared" si="23"/>
        <v>1</v>
      </c>
      <c r="AM31" s="303"/>
      <c r="AN31" s="303"/>
      <c r="AO31" s="303"/>
      <c r="AP31" s="303"/>
      <c r="AQ31" s="303"/>
      <c r="AR31" s="303"/>
      <c r="AS31" s="303"/>
      <c r="AT31" s="303"/>
      <c r="AU31" s="303">
        <f>AU57+AU923+AU960</f>
        <v>0</v>
      </c>
      <c r="AV31" s="303">
        <f>AW31+AX31+AY31+AZ31</f>
        <v>1888275.4</v>
      </c>
      <c r="AW31" s="303">
        <f t="shared" si="66"/>
        <v>331770.44519</v>
      </c>
      <c r="AX31" s="303">
        <f t="shared" si="66"/>
        <v>1516170.0548099999</v>
      </c>
      <c r="AY31" s="303">
        <f t="shared" si="66"/>
        <v>0</v>
      </c>
      <c r="AZ31" s="303">
        <f t="shared" si="66"/>
        <v>40334.9</v>
      </c>
      <c r="BA31" s="303" t="e">
        <f t="shared" si="24"/>
        <v>#REF!</v>
      </c>
      <c r="BB31" s="303" t="e">
        <f>BB57+BB923</f>
        <v>#REF!</v>
      </c>
      <c r="BC31" s="303" t="e">
        <f>BC57+BC923</f>
        <v>#REF!</v>
      </c>
      <c r="BD31" s="303" t="e">
        <f>BD57+BD923</f>
        <v>#REF!</v>
      </c>
      <c r="BE31" s="303" t="e">
        <f t="shared" si="25"/>
        <v>#REF!</v>
      </c>
      <c r="BF31" s="303" t="e">
        <f>BF57+BF923</f>
        <v>#REF!</v>
      </c>
      <c r="BG31" s="303">
        <f>BG57+BG923</f>
        <v>0</v>
      </c>
      <c r="BH31" s="303">
        <f>BH57+BH923</f>
        <v>0</v>
      </c>
      <c r="BI31" s="303">
        <f>BJ31+BK31+BL31+BM31</f>
        <v>4944096.8999999994</v>
      </c>
      <c r="BJ31" s="303">
        <f t="shared" si="67"/>
        <v>2092041.51232</v>
      </c>
      <c r="BK31" s="303">
        <f t="shared" si="67"/>
        <v>2839858.0876799999</v>
      </c>
      <c r="BL31" s="303">
        <f t="shared" si="67"/>
        <v>0</v>
      </c>
      <c r="BM31" s="303">
        <f t="shared" si="67"/>
        <v>12197.3</v>
      </c>
      <c r="BN31" s="303">
        <f>BN57+BN923</f>
        <v>0</v>
      </c>
      <c r="BO31" s="303">
        <f>BP31+BQ31+BR31+BS31</f>
        <v>4944096.8999999994</v>
      </c>
      <c r="BP31" s="303">
        <f t="shared" si="68"/>
        <v>2092041.51232</v>
      </c>
      <c r="BQ31" s="303">
        <f t="shared" si="68"/>
        <v>2839858.0876799999</v>
      </c>
      <c r="BR31" s="303">
        <f t="shared" si="68"/>
        <v>0</v>
      </c>
      <c r="BS31" s="303">
        <f t="shared" si="68"/>
        <v>12197.3</v>
      </c>
      <c r="BT31" s="303">
        <f>BT57+BT923</f>
        <v>0</v>
      </c>
      <c r="BU31" s="303">
        <f>BU57+BU923</f>
        <v>12197.3</v>
      </c>
      <c r="BV31" s="303">
        <f>BW31+BX31+BY31+BZ31</f>
        <v>0</v>
      </c>
      <c r="BW31" s="303">
        <f t="shared" si="69"/>
        <v>0</v>
      </c>
      <c r="BX31" s="303">
        <f t="shared" si="69"/>
        <v>0</v>
      </c>
      <c r="BY31" s="303">
        <f t="shared" si="69"/>
        <v>0</v>
      </c>
      <c r="BZ31" s="303">
        <f t="shared" si="69"/>
        <v>0</v>
      </c>
      <c r="CA31" s="303" t="e">
        <f t="shared" si="64"/>
        <v>#REF!</v>
      </c>
      <c r="CB31" s="303" t="e">
        <f>CB57+CB923</f>
        <v>#REF!</v>
      </c>
      <c r="CC31" s="303" t="e">
        <f>CC57+CC923</f>
        <v>#REF!</v>
      </c>
      <c r="CD31" s="303" t="e">
        <f>CD57+CD923</f>
        <v>#REF!</v>
      </c>
      <c r="CE31" s="303">
        <f>CF31+CG31+CH31+CI31</f>
        <v>7066008.7000000002</v>
      </c>
      <c r="CF31" s="303">
        <f t="shared" si="70"/>
        <v>1719405.71</v>
      </c>
      <c r="CG31" s="303">
        <f t="shared" si="70"/>
        <v>5316717.49</v>
      </c>
      <c r="CH31" s="303">
        <f t="shared" si="70"/>
        <v>0</v>
      </c>
      <c r="CI31" s="303">
        <f t="shared" si="70"/>
        <v>29885.5</v>
      </c>
      <c r="CJ31" s="303">
        <f>CJ57+CJ923</f>
        <v>0</v>
      </c>
      <c r="CK31" s="303">
        <f>CL31+CM31+CN31+CO31</f>
        <v>7066008.7000000002</v>
      </c>
      <c r="CL31" s="303">
        <f t="shared" si="71"/>
        <v>1719405.71</v>
      </c>
      <c r="CM31" s="303">
        <f t="shared" si="71"/>
        <v>5316717.49</v>
      </c>
      <c r="CN31" s="303">
        <f t="shared" si="71"/>
        <v>0</v>
      </c>
      <c r="CO31" s="303">
        <f t="shared" si="71"/>
        <v>29885.5</v>
      </c>
    </row>
    <row r="32" spans="1:93" s="522" customFormat="1" ht="46.5" hidden="1" customHeight="1" x14ac:dyDescent="0.25">
      <c r="B32" s="858" t="s">
        <v>419</v>
      </c>
      <c r="C32" s="858"/>
      <c r="D32" s="688">
        <v>0</v>
      </c>
      <c r="E32" s="688">
        <f>-892779.4+89423.9</f>
        <v>-803355.5</v>
      </c>
      <c r="F32" s="688"/>
      <c r="G32" s="688"/>
      <c r="H32" s="688"/>
      <c r="I32" s="196">
        <f t="shared" si="6"/>
        <v>-803355.5</v>
      </c>
      <c r="J32" s="567" t="e">
        <f t="shared" si="7"/>
        <v>#DIV/0!</v>
      </c>
      <c r="K32" s="688">
        <f>-892779.4+89423.9</f>
        <v>-803355.5</v>
      </c>
      <c r="L32" s="567">
        <f t="shared" si="8"/>
        <v>1</v>
      </c>
      <c r="M32" s="688"/>
      <c r="N32" s="567" t="e">
        <f t="shared" si="9"/>
        <v>#DIV/0!</v>
      </c>
      <c r="O32" s="688"/>
      <c r="P32" s="567" t="e">
        <f t="shared" si="10"/>
        <v>#DIV/0!</v>
      </c>
      <c r="Q32" s="688"/>
      <c r="R32" s="567" t="e">
        <f t="shared" si="11"/>
        <v>#DIV/0!</v>
      </c>
      <c r="S32" s="688">
        <f t="shared" si="12"/>
        <v>-803355.5</v>
      </c>
      <c r="T32" s="567" t="e">
        <f t="shared" si="13"/>
        <v>#DIV/0!</v>
      </c>
      <c r="U32" s="688">
        <f>-892779.4+89423.9</f>
        <v>-803355.5</v>
      </c>
      <c r="V32" s="567">
        <f t="shared" si="14"/>
        <v>1</v>
      </c>
      <c r="W32" s="688"/>
      <c r="X32" s="567" t="e">
        <f t="shared" si="15"/>
        <v>#DIV/0!</v>
      </c>
      <c r="Y32" s="688"/>
      <c r="Z32" s="567" t="e">
        <f t="shared" si="16"/>
        <v>#DIV/0!</v>
      </c>
      <c r="AA32" s="688"/>
      <c r="AB32" s="567" t="e">
        <f t="shared" si="17"/>
        <v>#DIV/0!</v>
      </c>
      <c r="AC32" s="688">
        <f t="shared" si="18"/>
        <v>-803355.5</v>
      </c>
      <c r="AD32" s="622" t="e">
        <f t="shared" si="19"/>
        <v>#DIV/0!</v>
      </c>
      <c r="AE32" s="688">
        <f>-892779.4+89423.9</f>
        <v>-803355.5</v>
      </c>
      <c r="AF32" s="622">
        <f t="shared" si="20"/>
        <v>1</v>
      </c>
      <c r="AG32" s="688"/>
      <c r="AH32" s="622" t="e">
        <f t="shared" si="21"/>
        <v>#DIV/0!</v>
      </c>
      <c r="AI32" s="688"/>
      <c r="AJ32" s="622" t="e">
        <f t="shared" si="22"/>
        <v>#DIV/0!</v>
      </c>
      <c r="AK32" s="688"/>
      <c r="AL32" s="622" t="e">
        <f t="shared" si="23"/>
        <v>#DIV/0!</v>
      </c>
      <c r="AM32" s="523"/>
      <c r="AN32" s="523"/>
      <c r="AO32" s="523"/>
      <c r="AP32" s="523"/>
      <c r="AQ32" s="523"/>
      <c r="AR32" s="523"/>
      <c r="AS32" s="523"/>
      <c r="AT32" s="523"/>
      <c r="AU32" s="523">
        <f>-892779.4+89423.9</f>
        <v>-803355.5</v>
      </c>
      <c r="AV32" s="523"/>
      <c r="AW32" s="523">
        <f>-892779.4+89423.9</f>
        <v>-803355.5</v>
      </c>
      <c r="AX32" s="523">
        <f>-892779.4-AW32</f>
        <v>-89423.900000000023</v>
      </c>
      <c r="AY32" s="523">
        <v>0</v>
      </c>
      <c r="AZ32" s="523">
        <v>0</v>
      </c>
      <c r="BA32" s="523"/>
      <c r="BB32" s="523"/>
      <c r="BC32" s="523"/>
      <c r="BD32" s="523"/>
      <c r="BE32" s="523"/>
      <c r="BF32" s="523"/>
      <c r="BG32" s="523"/>
      <c r="BH32" s="523"/>
      <c r="BI32" s="523"/>
      <c r="BJ32" s="523">
        <f>-892779.4+89423.9</f>
        <v>-803355.5</v>
      </c>
      <c r="BK32" s="523"/>
      <c r="BL32" s="523"/>
      <c r="BM32" s="523"/>
      <c r="BN32" s="523"/>
      <c r="BO32" s="523"/>
      <c r="BP32" s="523">
        <f>-892779.4+89423.9</f>
        <v>-803355.5</v>
      </c>
      <c r="BQ32" s="523"/>
      <c r="BR32" s="523"/>
      <c r="BS32" s="523"/>
      <c r="BT32" s="523"/>
      <c r="BU32" s="523"/>
      <c r="BV32" s="523"/>
      <c r="BW32" s="523"/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/>
      <c r="CJ32" s="523"/>
      <c r="CK32" s="523"/>
      <c r="CL32" s="523"/>
      <c r="CM32" s="523"/>
      <c r="CN32" s="523"/>
      <c r="CO32" s="523"/>
    </row>
    <row r="33" spans="2:114" s="14" customFormat="1" ht="46.5" customHeight="1" x14ac:dyDescent="0.25">
      <c r="B33" s="832" t="s">
        <v>473</v>
      </c>
      <c r="C33" s="833"/>
      <c r="D33" s="590"/>
      <c r="E33" s="590"/>
      <c r="F33" s="590"/>
      <c r="G33" s="590"/>
      <c r="H33" s="590"/>
      <c r="I33" s="590"/>
      <c r="J33" s="591"/>
      <c r="K33" s="590"/>
      <c r="L33" s="591"/>
      <c r="M33" s="590"/>
      <c r="N33" s="591"/>
      <c r="O33" s="590"/>
      <c r="P33" s="591"/>
      <c r="Q33" s="590"/>
      <c r="R33" s="591"/>
      <c r="S33" s="590">
        <f>W33</f>
        <v>391955.99807999999</v>
      </c>
      <c r="T33" s="591">
        <v>0</v>
      </c>
      <c r="U33" s="590"/>
      <c r="V33" s="591"/>
      <c r="W33" s="590">
        <f>W58</f>
        <v>391955.99807999999</v>
      </c>
      <c r="X33" s="591">
        <v>0</v>
      </c>
      <c r="Y33" s="590"/>
      <c r="Z33" s="591"/>
      <c r="AA33" s="590"/>
      <c r="AB33" s="591"/>
      <c r="AC33" s="590"/>
      <c r="AD33" s="633"/>
      <c r="AE33" s="590"/>
      <c r="AF33" s="633"/>
      <c r="AG33" s="590"/>
      <c r="AH33" s="633"/>
      <c r="AI33" s="590"/>
      <c r="AJ33" s="633"/>
      <c r="AK33" s="590"/>
      <c r="AL33" s="633"/>
      <c r="AM33" s="303"/>
      <c r="AN33" s="303"/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303"/>
      <c r="BM33" s="303"/>
      <c r="BN33" s="303"/>
      <c r="BO33" s="303"/>
      <c r="BP33" s="303"/>
      <c r="BQ33" s="303"/>
      <c r="BR33" s="303"/>
      <c r="BS33" s="303"/>
      <c r="BT33" s="303"/>
      <c r="BU33" s="303"/>
      <c r="BV33" s="303"/>
      <c r="BW33" s="303"/>
      <c r="BX33" s="303"/>
      <c r="BY33" s="303"/>
      <c r="BZ33" s="303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</row>
    <row r="34" spans="2:114" s="200" customFormat="1" ht="35.25" customHeight="1" x14ac:dyDescent="0.25">
      <c r="B34" s="842" t="s">
        <v>271</v>
      </c>
      <c r="C34" s="842"/>
      <c r="D34" s="604">
        <f t="shared" ref="D34" si="72">D59</f>
        <v>2363476.2100000004</v>
      </c>
      <c r="E34" s="604">
        <f>E59</f>
        <v>0</v>
      </c>
      <c r="F34" s="604">
        <f t="shared" ref="F34:H34" si="73">F59</f>
        <v>2363476.2100000004</v>
      </c>
      <c r="G34" s="604">
        <f t="shared" si="73"/>
        <v>0</v>
      </c>
      <c r="H34" s="604">
        <f t="shared" si="73"/>
        <v>0</v>
      </c>
      <c r="I34" s="604">
        <f t="shared" si="6"/>
        <v>1270313.58739</v>
      </c>
      <c r="J34" s="605">
        <f t="shared" si="7"/>
        <v>0.53747678187545611</v>
      </c>
      <c r="K34" s="604">
        <f>K59</f>
        <v>0</v>
      </c>
      <c r="L34" s="605">
        <v>0</v>
      </c>
      <c r="M34" s="604">
        <f t="shared" ref="M34" si="74">M59</f>
        <v>1270313.58739</v>
      </c>
      <c r="N34" s="605">
        <f t="shared" si="9"/>
        <v>0.53747678187545611</v>
      </c>
      <c r="O34" s="604">
        <f t="shared" ref="O34" si="75">O59</f>
        <v>0</v>
      </c>
      <c r="P34" s="605">
        <v>0</v>
      </c>
      <c r="Q34" s="604">
        <f t="shared" ref="Q34" si="76">Q59</f>
        <v>0</v>
      </c>
      <c r="R34" s="605">
        <v>0</v>
      </c>
      <c r="S34" s="604">
        <f t="shared" si="12"/>
        <v>1804921.2047600001</v>
      </c>
      <c r="T34" s="605">
        <f t="shared" si="13"/>
        <v>0.76367225408204964</v>
      </c>
      <c r="U34" s="604">
        <f>U59</f>
        <v>0</v>
      </c>
      <c r="V34" s="605">
        <v>0</v>
      </c>
      <c r="W34" s="604">
        <f t="shared" ref="W34" si="77">W59</f>
        <v>1804921.2047600001</v>
      </c>
      <c r="X34" s="605">
        <f t="shared" si="15"/>
        <v>0.76367225408204964</v>
      </c>
      <c r="Y34" s="604">
        <f t="shared" ref="Y34" si="78">Y59</f>
        <v>0</v>
      </c>
      <c r="Z34" s="605">
        <v>0</v>
      </c>
      <c r="AA34" s="604">
        <f t="shared" ref="AA34" si="79">AA59</f>
        <v>0</v>
      </c>
      <c r="AB34" s="605">
        <v>0</v>
      </c>
      <c r="AC34" s="604">
        <f t="shared" si="18"/>
        <v>1692773.25532</v>
      </c>
      <c r="AD34" s="639">
        <f t="shared" si="19"/>
        <v>0.71622182959057568</v>
      </c>
      <c r="AE34" s="604">
        <f>AE59</f>
        <v>0</v>
      </c>
      <c r="AF34" s="639">
        <v>0</v>
      </c>
      <c r="AG34" s="604">
        <f t="shared" ref="AG34" si="80">AG59</f>
        <v>1692773.25532</v>
      </c>
      <c r="AH34" s="639">
        <f t="shared" si="21"/>
        <v>0.71622182959057568</v>
      </c>
      <c r="AI34" s="604">
        <f t="shared" ref="AI34" si="81">AI59</f>
        <v>0</v>
      </c>
      <c r="AJ34" s="639">
        <v>0</v>
      </c>
      <c r="AK34" s="604">
        <f t="shared" ref="AK34" si="82">AK59</f>
        <v>0</v>
      </c>
      <c r="AL34" s="639">
        <v>0</v>
      </c>
      <c r="AM34" s="304"/>
      <c r="AN34" s="304"/>
      <c r="AO34" s="304"/>
      <c r="AP34" s="304"/>
      <c r="AQ34" s="304"/>
      <c r="AR34" s="304"/>
      <c r="AS34" s="304"/>
      <c r="AT34" s="304"/>
      <c r="AU34" s="304">
        <f>AU59</f>
        <v>1.4689999632537365E-2</v>
      </c>
      <c r="AV34" s="304">
        <f t="shared" ref="AV34" si="83">AV59</f>
        <v>2363476.2246900001</v>
      </c>
      <c r="AW34" s="304">
        <f>AW59</f>
        <v>0</v>
      </c>
      <c r="AX34" s="304">
        <f t="shared" ref="AX34:AZ34" si="84">AX59</f>
        <v>2363476.2246900001</v>
      </c>
      <c r="AY34" s="304">
        <f t="shared" si="84"/>
        <v>0</v>
      </c>
      <c r="AZ34" s="304">
        <f t="shared" si="84"/>
        <v>0</v>
      </c>
      <c r="BA34" s="304">
        <f t="shared" si="24"/>
        <v>0</v>
      </c>
      <c r="BB34" s="304">
        <f t="shared" ref="BB34:BD34" si="85">BB59</f>
        <v>0</v>
      </c>
      <c r="BC34" s="304">
        <f t="shared" si="85"/>
        <v>0</v>
      </c>
      <c r="BD34" s="304">
        <f t="shared" si="85"/>
        <v>0</v>
      </c>
      <c r="BE34" s="304">
        <f t="shared" si="25"/>
        <v>0</v>
      </c>
      <c r="BF34" s="304">
        <f t="shared" ref="BF34:BI34" si="86">BF59</f>
        <v>0</v>
      </c>
      <c r="BG34" s="304">
        <f t="shared" si="86"/>
        <v>0</v>
      </c>
      <c r="BH34" s="304">
        <f t="shared" si="86"/>
        <v>0</v>
      </c>
      <c r="BI34" s="304">
        <f t="shared" si="86"/>
        <v>1216606</v>
      </c>
      <c r="BJ34" s="304">
        <f>BJ59</f>
        <v>0</v>
      </c>
      <c r="BK34" s="304">
        <f t="shared" ref="BK34:BM34" si="87">BK59</f>
        <v>1216606</v>
      </c>
      <c r="BL34" s="304">
        <f t="shared" si="87"/>
        <v>0</v>
      </c>
      <c r="BM34" s="304">
        <f t="shared" si="87"/>
        <v>0</v>
      </c>
      <c r="BN34" s="304">
        <f>BN59</f>
        <v>0</v>
      </c>
      <c r="BO34" s="304">
        <f t="shared" ref="BO34" si="88">BO59</f>
        <v>1216605.9999999998</v>
      </c>
      <c r="BP34" s="304">
        <f>BP59</f>
        <v>0</v>
      </c>
      <c r="BQ34" s="304">
        <f t="shared" ref="BQ34:BS34" si="89">BQ59</f>
        <v>1216605.9999999998</v>
      </c>
      <c r="BR34" s="304">
        <f t="shared" si="89"/>
        <v>0</v>
      </c>
      <c r="BS34" s="304">
        <f t="shared" si="89"/>
        <v>0</v>
      </c>
      <c r="BT34" s="304">
        <f t="shared" ref="BT34:BV34" si="90">BT59</f>
        <v>0</v>
      </c>
      <c r="BU34" s="304">
        <f t="shared" si="90"/>
        <v>0</v>
      </c>
      <c r="BV34" s="304">
        <f t="shared" si="90"/>
        <v>0</v>
      </c>
      <c r="BW34" s="304">
        <f>BW59</f>
        <v>0</v>
      </c>
      <c r="BX34" s="304">
        <f t="shared" ref="BX34:BZ34" si="91">BX59</f>
        <v>0</v>
      </c>
      <c r="BY34" s="304">
        <f t="shared" si="91"/>
        <v>0</v>
      </c>
      <c r="BZ34" s="304">
        <f t="shared" si="91"/>
        <v>0</v>
      </c>
      <c r="CA34" s="304">
        <f t="shared" si="64"/>
        <v>0</v>
      </c>
      <c r="CB34" s="304">
        <f t="shared" ref="CB34:CE34" si="92">CB59</f>
        <v>0</v>
      </c>
      <c r="CC34" s="304">
        <f t="shared" si="92"/>
        <v>0</v>
      </c>
      <c r="CD34" s="304">
        <f t="shared" si="92"/>
        <v>0</v>
      </c>
      <c r="CE34" s="304">
        <f t="shared" si="92"/>
        <v>0</v>
      </c>
      <c r="CF34" s="304">
        <f>CF59</f>
        <v>0</v>
      </c>
      <c r="CG34" s="304">
        <f t="shared" ref="CG34:CI34" si="93">CG59</f>
        <v>0</v>
      </c>
      <c r="CH34" s="304">
        <f t="shared" si="93"/>
        <v>0</v>
      </c>
      <c r="CI34" s="304">
        <f t="shared" si="93"/>
        <v>0</v>
      </c>
      <c r="CJ34" s="304">
        <f>CJ59</f>
        <v>0</v>
      </c>
      <c r="CK34" s="304">
        <f t="shared" ref="CK34" si="94">CK59</f>
        <v>0</v>
      </c>
      <c r="CL34" s="304">
        <f>CL59</f>
        <v>0</v>
      </c>
      <c r="CM34" s="304">
        <f t="shared" ref="CM34:CO34" si="95">CM59</f>
        <v>0</v>
      </c>
      <c r="CN34" s="304">
        <f t="shared" si="95"/>
        <v>0</v>
      </c>
      <c r="CO34" s="304">
        <f t="shared" si="95"/>
        <v>0</v>
      </c>
    </row>
    <row r="35" spans="2:114" s="822" customFormat="1" ht="45.75" customHeight="1" x14ac:dyDescent="0.25">
      <c r="B35" s="904" t="s">
        <v>409</v>
      </c>
      <c r="C35" s="905"/>
      <c r="D35" s="817">
        <f>D61</f>
        <v>346117.6</v>
      </c>
      <c r="E35" s="817">
        <f>E61</f>
        <v>145811.63620000001</v>
      </c>
      <c r="F35" s="817">
        <f t="shared" ref="F35:H35" si="96">F61</f>
        <v>0</v>
      </c>
      <c r="G35" s="817">
        <f t="shared" si="96"/>
        <v>0</v>
      </c>
      <c r="H35" s="817">
        <f t="shared" si="96"/>
        <v>200305.9638</v>
      </c>
      <c r="I35" s="818">
        <f t="shared" si="6"/>
        <v>212352.58645</v>
      </c>
      <c r="J35" s="819">
        <f t="shared" si="7"/>
        <v>0.61352727064442847</v>
      </c>
      <c r="K35" s="817">
        <f>K61</f>
        <v>145811.63618999999</v>
      </c>
      <c r="L35" s="819">
        <f t="shared" si="8"/>
        <v>0.99999999993141819</v>
      </c>
      <c r="M35" s="817">
        <f t="shared" ref="M35" si="97">M61</f>
        <v>0</v>
      </c>
      <c r="N35" s="819">
        <v>0</v>
      </c>
      <c r="O35" s="817">
        <f t="shared" ref="O35" si="98">O61</f>
        <v>0</v>
      </c>
      <c r="P35" s="819">
        <v>0</v>
      </c>
      <c r="Q35" s="817">
        <f t="shared" ref="Q35" si="99">Q61</f>
        <v>66540.950259999998</v>
      </c>
      <c r="R35" s="819">
        <v>0</v>
      </c>
      <c r="S35" s="817">
        <f t="shared" si="12"/>
        <v>201394.80583</v>
      </c>
      <c r="T35" s="819">
        <f t="shared" si="13"/>
        <v>0.58186814490219507</v>
      </c>
      <c r="U35" s="817">
        <f>U61</f>
        <v>145811.63618999999</v>
      </c>
      <c r="V35" s="819">
        <f t="shared" si="14"/>
        <v>0.99999999993141819</v>
      </c>
      <c r="W35" s="817">
        <f t="shared" ref="W35" si="100">W61</f>
        <v>0</v>
      </c>
      <c r="X35" s="819">
        <v>0</v>
      </c>
      <c r="Y35" s="817">
        <f t="shared" ref="Y35" si="101">Y61</f>
        <v>0</v>
      </c>
      <c r="Z35" s="819">
        <v>0</v>
      </c>
      <c r="AA35" s="817">
        <f t="shared" ref="AA35" si="102">AA61</f>
        <v>55583.16964</v>
      </c>
      <c r="AB35" s="819">
        <v>0</v>
      </c>
      <c r="AC35" s="817">
        <f t="shared" si="18"/>
        <v>345353.06877999997</v>
      </c>
      <c r="AD35" s="820">
        <f t="shared" si="19"/>
        <v>0.99779112295936412</v>
      </c>
      <c r="AE35" s="817">
        <f>AE61</f>
        <v>145811.63620000001</v>
      </c>
      <c r="AF35" s="820">
        <f t="shared" si="20"/>
        <v>1</v>
      </c>
      <c r="AG35" s="817">
        <f t="shared" ref="AG35" si="103">AG61</f>
        <v>0</v>
      </c>
      <c r="AH35" s="820">
        <v>0</v>
      </c>
      <c r="AI35" s="817">
        <f t="shared" ref="AI35" si="104">AI61</f>
        <v>0</v>
      </c>
      <c r="AJ35" s="820">
        <v>0</v>
      </c>
      <c r="AK35" s="817">
        <f t="shared" ref="AK35" si="105">AK61</f>
        <v>199541.43257999999</v>
      </c>
      <c r="AL35" s="820">
        <v>0</v>
      </c>
      <c r="AM35" s="821"/>
      <c r="AN35" s="821"/>
      <c r="AO35" s="821"/>
      <c r="AP35" s="821"/>
      <c r="AQ35" s="821"/>
      <c r="AR35" s="821"/>
      <c r="AS35" s="821"/>
      <c r="AT35" s="821"/>
      <c r="AU35" s="821">
        <f>AU61</f>
        <v>-200305.96379999997</v>
      </c>
      <c r="AV35" s="821">
        <f>AV61</f>
        <v>145811.63620000001</v>
      </c>
      <c r="AW35" s="821">
        <f>AW61</f>
        <v>145811.63620000001</v>
      </c>
      <c r="AX35" s="821">
        <f t="shared" ref="AX35:AY35" si="106">AX61</f>
        <v>0</v>
      </c>
      <c r="AY35" s="821">
        <f t="shared" si="106"/>
        <v>0</v>
      </c>
      <c r="AZ35" s="821">
        <f>AZ722</f>
        <v>0</v>
      </c>
      <c r="BA35" s="821">
        <f>BB35+BC35+BD35</f>
        <v>0</v>
      </c>
      <c r="BB35" s="821">
        <f>BB61</f>
        <v>0</v>
      </c>
      <c r="BC35" s="821">
        <f t="shared" ref="BC35:BF35" si="107">BC61</f>
        <v>0</v>
      </c>
      <c r="BD35" s="821">
        <f t="shared" si="107"/>
        <v>0</v>
      </c>
      <c r="BE35" s="821">
        <f t="shared" si="107"/>
        <v>346117.6</v>
      </c>
      <c r="BF35" s="821">
        <f t="shared" si="107"/>
        <v>346117.6</v>
      </c>
      <c r="BG35" s="821"/>
      <c r="BH35" s="821"/>
      <c r="BI35" s="821">
        <f>BI61</f>
        <v>300000</v>
      </c>
      <c r="BJ35" s="821">
        <f>BJ61</f>
        <v>300000</v>
      </c>
      <c r="BK35" s="821">
        <f t="shared" ref="BK35:BM35" si="108">BK61</f>
        <v>0</v>
      </c>
      <c r="BL35" s="821">
        <f t="shared" si="108"/>
        <v>0</v>
      </c>
      <c r="BM35" s="821">
        <f t="shared" si="108"/>
        <v>0</v>
      </c>
      <c r="BN35" s="821">
        <f>BN61</f>
        <v>0</v>
      </c>
      <c r="BO35" s="821">
        <f>BO61</f>
        <v>300000</v>
      </c>
      <c r="BP35" s="821">
        <f>BP61</f>
        <v>300000</v>
      </c>
      <c r="BQ35" s="821">
        <f t="shared" ref="BQ35:BS35" si="109">BQ61</f>
        <v>0</v>
      </c>
      <c r="BR35" s="821">
        <f t="shared" si="109"/>
        <v>0</v>
      </c>
      <c r="BS35" s="821">
        <f t="shared" si="109"/>
        <v>0</v>
      </c>
      <c r="BT35" s="821"/>
      <c r="BU35" s="821"/>
      <c r="BV35" s="821">
        <f>BV61</f>
        <v>0</v>
      </c>
      <c r="BW35" s="821">
        <f>BW61</f>
        <v>0</v>
      </c>
      <c r="BX35" s="821">
        <f t="shared" ref="BX35:BZ35" si="110">BX61</f>
        <v>0</v>
      </c>
      <c r="BY35" s="821">
        <f t="shared" si="110"/>
        <v>0</v>
      </c>
      <c r="BZ35" s="821">
        <f t="shared" si="110"/>
        <v>0</v>
      </c>
      <c r="CA35" s="821">
        <f>CB35+CC35+CD35</f>
        <v>0</v>
      </c>
      <c r="CB35" s="821">
        <f>CB61</f>
        <v>0</v>
      </c>
      <c r="CC35" s="821">
        <f t="shared" ref="CC35:CD35" si="111">CC61</f>
        <v>0</v>
      </c>
      <c r="CD35" s="821">
        <f t="shared" si="111"/>
        <v>0</v>
      </c>
      <c r="CE35" s="821">
        <f>CE61</f>
        <v>0</v>
      </c>
      <c r="CF35" s="821">
        <f>CF61</f>
        <v>0</v>
      </c>
      <c r="CG35" s="821">
        <f t="shared" ref="CG35:CI35" si="112">CG61</f>
        <v>0</v>
      </c>
      <c r="CH35" s="821">
        <f t="shared" si="112"/>
        <v>0</v>
      </c>
      <c r="CI35" s="821">
        <f t="shared" si="112"/>
        <v>0</v>
      </c>
      <c r="CJ35" s="821">
        <f>CJ61</f>
        <v>0</v>
      </c>
      <c r="CK35" s="821">
        <f>CK61</f>
        <v>0</v>
      </c>
      <c r="CL35" s="821">
        <f>CL61</f>
        <v>0</v>
      </c>
      <c r="CM35" s="821">
        <f t="shared" ref="CM35:CO35" si="113">CM61</f>
        <v>0</v>
      </c>
      <c r="CN35" s="821">
        <f t="shared" si="113"/>
        <v>0</v>
      </c>
      <c r="CO35" s="821">
        <f t="shared" si="113"/>
        <v>0</v>
      </c>
    </row>
    <row r="36" spans="2:114" s="625" customFormat="1" ht="46.5" customHeight="1" x14ac:dyDescent="0.25">
      <c r="B36" s="859" t="s">
        <v>420</v>
      </c>
      <c r="C36" s="859"/>
      <c r="D36" s="244">
        <f>E36+F36+G36+H36</f>
        <v>1738500.9972499998</v>
      </c>
      <c r="E36" s="244">
        <f>E62+E958</f>
        <v>0</v>
      </c>
      <c r="F36" s="244">
        <f>F62+F958</f>
        <v>0</v>
      </c>
      <c r="G36" s="244">
        <f>G62+G958</f>
        <v>0</v>
      </c>
      <c r="H36" s="244">
        <f>H62+H924+H958</f>
        <v>1738500.9972499998</v>
      </c>
      <c r="I36" s="244">
        <f t="shared" si="6"/>
        <v>632336.17839000002</v>
      </c>
      <c r="J36" s="623">
        <f t="shared" si="7"/>
        <v>0.36372494429985586</v>
      </c>
      <c r="K36" s="244">
        <f>K62+K958</f>
        <v>0</v>
      </c>
      <c r="L36" s="623">
        <v>0</v>
      </c>
      <c r="M36" s="244">
        <f>M62+M958</f>
        <v>0</v>
      </c>
      <c r="N36" s="623">
        <v>0</v>
      </c>
      <c r="O36" s="244">
        <f>O62+O958</f>
        <v>0</v>
      </c>
      <c r="P36" s="623">
        <v>0</v>
      </c>
      <c r="Q36" s="244">
        <f>Q62+Q924+Q958</f>
        <v>632336.17839000002</v>
      </c>
      <c r="R36" s="623">
        <f t="shared" si="11"/>
        <v>0.36372494429985586</v>
      </c>
      <c r="S36" s="244">
        <f t="shared" si="12"/>
        <v>556155.19013</v>
      </c>
      <c r="T36" s="623">
        <f t="shared" si="13"/>
        <v>0.31990501645367986</v>
      </c>
      <c r="U36" s="244">
        <f>U62+U958</f>
        <v>0</v>
      </c>
      <c r="V36" s="623">
        <v>0</v>
      </c>
      <c r="W36" s="244">
        <f>W62+W958</f>
        <v>0</v>
      </c>
      <c r="X36" s="623">
        <v>0</v>
      </c>
      <c r="Y36" s="244">
        <f>Y62+Y958</f>
        <v>0</v>
      </c>
      <c r="Z36" s="623">
        <v>0</v>
      </c>
      <c r="AA36" s="244">
        <f>AA62+AA924+AA958</f>
        <v>556155.19013</v>
      </c>
      <c r="AB36" s="623">
        <f t="shared" si="17"/>
        <v>0.31990501645367986</v>
      </c>
      <c r="AC36" s="244">
        <f t="shared" si="18"/>
        <v>1737545.3332199997</v>
      </c>
      <c r="AD36" s="624">
        <f t="shared" si="19"/>
        <v>0.99945029422961973</v>
      </c>
      <c r="AE36" s="244">
        <f>AE62+AE958</f>
        <v>0</v>
      </c>
      <c r="AF36" s="624">
        <v>0</v>
      </c>
      <c r="AG36" s="244">
        <f>AG62+AG958</f>
        <v>0</v>
      </c>
      <c r="AH36" s="624">
        <v>0</v>
      </c>
      <c r="AI36" s="244">
        <f>AI62+AI958</f>
        <v>0</v>
      </c>
      <c r="AJ36" s="624">
        <v>0</v>
      </c>
      <c r="AK36" s="244">
        <f>AK62+AK924+AK958</f>
        <v>1737545.3332199997</v>
      </c>
      <c r="AL36" s="624">
        <f t="shared" si="23"/>
        <v>0.99945029422961973</v>
      </c>
      <c r="AM36" s="110"/>
      <c r="AN36" s="110"/>
      <c r="AO36" s="110"/>
      <c r="AP36" s="110"/>
      <c r="AQ36" s="110"/>
      <c r="AR36" s="110"/>
      <c r="AS36" s="110"/>
      <c r="AT36" s="110"/>
      <c r="AU36" s="110">
        <f>AU62+AU958</f>
        <v>-250382.45475000003</v>
      </c>
      <c r="AV36" s="110">
        <f>AW36+AX36+AY36+AZ36</f>
        <v>1488118.5424999997</v>
      </c>
      <c r="AW36" s="110">
        <f>AW62+AW958</f>
        <v>0</v>
      </c>
      <c r="AX36" s="110">
        <f>AX62+AX958</f>
        <v>0</v>
      </c>
      <c r="AY36" s="110">
        <f>AY62+AY958</f>
        <v>0</v>
      </c>
      <c r="AZ36" s="110">
        <f>AZ62+AZ924+AZ958</f>
        <v>1488118.5424999997</v>
      </c>
      <c r="BA36" s="110">
        <f t="shared" ref="BA36:BH36" si="114">BA62+BA958</f>
        <v>-349333.69045999995</v>
      </c>
      <c r="BB36" s="110">
        <f t="shared" si="114"/>
        <v>0</v>
      </c>
      <c r="BC36" s="110">
        <f t="shared" si="114"/>
        <v>0</v>
      </c>
      <c r="BD36" s="110">
        <f t="shared" si="114"/>
        <v>-349333.69045999995</v>
      </c>
      <c r="BE36" s="110" t="e">
        <f t="shared" si="114"/>
        <v>#REF!</v>
      </c>
      <c r="BF36" s="110">
        <f t="shared" si="114"/>
        <v>0</v>
      </c>
      <c r="BG36" s="110">
        <f t="shared" si="114"/>
        <v>0</v>
      </c>
      <c r="BH36" s="110" t="e">
        <f t="shared" si="114"/>
        <v>#REF!</v>
      </c>
      <c r="BI36" s="110">
        <f>BJ36+BK36+BL36+BM36</f>
        <v>1088205</v>
      </c>
      <c r="BJ36" s="110">
        <f>BJ62+BJ958</f>
        <v>0</v>
      </c>
      <c r="BK36" s="110">
        <f>BK62+BK958</f>
        <v>0</v>
      </c>
      <c r="BL36" s="110">
        <f>BL62+BL958</f>
        <v>0</v>
      </c>
      <c r="BM36" s="110">
        <f>BM62+BM924+BM958</f>
        <v>1088205</v>
      </c>
      <c r="BN36" s="110">
        <f>BN62+BN924</f>
        <v>0</v>
      </c>
      <c r="BO36" s="110">
        <f>BP36+BQ36+BR36+BS36</f>
        <v>1088205</v>
      </c>
      <c r="BP36" s="110">
        <f>BP62+BP958</f>
        <v>0</v>
      </c>
      <c r="BQ36" s="110">
        <f>BQ62+BQ958</f>
        <v>0</v>
      </c>
      <c r="BR36" s="110">
        <f>BR62+BR958</f>
        <v>0</v>
      </c>
      <c r="BS36" s="110">
        <f>BS62+BS924+BS958</f>
        <v>1088205</v>
      </c>
      <c r="BT36" s="110">
        <f>BT62+BT924</f>
        <v>0</v>
      </c>
      <c r="BU36" s="110">
        <f>BU62+BU924+BU945</f>
        <v>823341.41944000009</v>
      </c>
      <c r="BV36" s="110" t="e">
        <f>BW36+BX36+BY36+BZ36</f>
        <v>#REF!</v>
      </c>
      <c r="BW36" s="110">
        <f>BW62+BW958</f>
        <v>0</v>
      </c>
      <c r="BX36" s="110">
        <f>BX62+BX958</f>
        <v>0</v>
      </c>
      <c r="BY36" s="110">
        <f>BY62+BY958</f>
        <v>0</v>
      </c>
      <c r="BZ36" s="110" t="e">
        <f>BZ62+BZ924+BZ958</f>
        <v>#REF!</v>
      </c>
      <c r="CA36" s="110">
        <f t="shared" ref="CA36:CA53" si="115">CB36+CC36+CD36</f>
        <v>-109000</v>
      </c>
      <c r="CB36" s="110">
        <f>CB62+CB924</f>
        <v>0</v>
      </c>
      <c r="CC36" s="110">
        <f>CC62+CC924</f>
        <v>0</v>
      </c>
      <c r="CD36" s="110">
        <f>CD62+CD924+CD945</f>
        <v>-109000</v>
      </c>
      <c r="CE36" s="110">
        <f>CF36+CG36+CH36+CI36</f>
        <v>1159501.2</v>
      </c>
      <c r="CF36" s="110">
        <f>CF62+CF958</f>
        <v>0</v>
      </c>
      <c r="CG36" s="110">
        <f>CG62+CG958</f>
        <v>0</v>
      </c>
      <c r="CH36" s="110">
        <f>CH62+CH958</f>
        <v>0</v>
      </c>
      <c r="CI36" s="110">
        <f>CI62+CI924+CI958</f>
        <v>1159501.2</v>
      </c>
      <c r="CJ36" s="110">
        <f>CJ62+CJ924</f>
        <v>0</v>
      </c>
      <c r="CK36" s="110">
        <f>CL36+CM36+CN36+CO36</f>
        <v>1159501.2</v>
      </c>
      <c r="CL36" s="110">
        <f>CL62+CL958</f>
        <v>0</v>
      </c>
      <c r="CM36" s="110">
        <f>CM62+CM958</f>
        <v>0</v>
      </c>
      <c r="CN36" s="110">
        <f>CN62+CN958</f>
        <v>0</v>
      </c>
      <c r="CO36" s="110">
        <f>CO62+CO924+CO958</f>
        <v>1159501.2</v>
      </c>
      <c r="DJ36" s="632"/>
    </row>
    <row r="37" spans="2:114" s="466" customFormat="1" ht="84" customHeight="1" x14ac:dyDescent="0.25">
      <c r="B37" s="839" t="s">
        <v>379</v>
      </c>
      <c r="C37" s="839"/>
      <c r="D37" s="687">
        <f>E37+F37+G37+H37</f>
        <v>1800</v>
      </c>
      <c r="E37" s="687">
        <f>E979</f>
        <v>800</v>
      </c>
      <c r="F37" s="687">
        <f t="shared" ref="F37:H37" si="116">F979</f>
        <v>400</v>
      </c>
      <c r="G37" s="687">
        <f t="shared" si="116"/>
        <v>600</v>
      </c>
      <c r="H37" s="687">
        <f t="shared" si="116"/>
        <v>0</v>
      </c>
      <c r="I37" s="602">
        <f t="shared" si="6"/>
        <v>1300</v>
      </c>
      <c r="J37" s="603">
        <f t="shared" si="7"/>
        <v>0.72222222222222221</v>
      </c>
      <c r="K37" s="687">
        <f>K979</f>
        <v>500</v>
      </c>
      <c r="L37" s="603">
        <f t="shared" si="8"/>
        <v>0.625</v>
      </c>
      <c r="M37" s="687">
        <f t="shared" ref="M37" si="117">M979</f>
        <v>400</v>
      </c>
      <c r="N37" s="603">
        <f t="shared" si="9"/>
        <v>1</v>
      </c>
      <c r="O37" s="687">
        <f t="shared" ref="O37" si="118">O979</f>
        <v>400</v>
      </c>
      <c r="P37" s="603">
        <f t="shared" si="10"/>
        <v>0.66666666666666663</v>
      </c>
      <c r="Q37" s="687">
        <f t="shared" ref="Q37" si="119">Q979</f>
        <v>0</v>
      </c>
      <c r="R37" s="603">
        <v>0</v>
      </c>
      <c r="S37" s="687">
        <f t="shared" si="12"/>
        <v>1300</v>
      </c>
      <c r="T37" s="603">
        <f t="shared" si="13"/>
        <v>0.72222222222222221</v>
      </c>
      <c r="U37" s="687">
        <f>U979</f>
        <v>500</v>
      </c>
      <c r="V37" s="603">
        <f t="shared" si="14"/>
        <v>0.625</v>
      </c>
      <c r="W37" s="687">
        <f t="shared" ref="W37" si="120">W979</f>
        <v>400</v>
      </c>
      <c r="X37" s="603">
        <f t="shared" si="15"/>
        <v>1</v>
      </c>
      <c r="Y37" s="687">
        <f t="shared" ref="Y37" si="121">Y979</f>
        <v>400</v>
      </c>
      <c r="Z37" s="603">
        <f t="shared" si="16"/>
        <v>0.66666666666666663</v>
      </c>
      <c r="AA37" s="687">
        <f t="shared" ref="AA37" si="122">AA979</f>
        <v>0</v>
      </c>
      <c r="AB37" s="603">
        <v>0</v>
      </c>
      <c r="AC37" s="687">
        <f t="shared" si="18"/>
        <v>1300</v>
      </c>
      <c r="AD37" s="641">
        <f t="shared" si="19"/>
        <v>0.72222222222222221</v>
      </c>
      <c r="AE37" s="687">
        <f>AE979</f>
        <v>500</v>
      </c>
      <c r="AF37" s="641">
        <f t="shared" si="20"/>
        <v>0.625</v>
      </c>
      <c r="AG37" s="687">
        <f t="shared" ref="AG37" si="123">AG979</f>
        <v>400</v>
      </c>
      <c r="AH37" s="641">
        <f t="shared" si="21"/>
        <v>1</v>
      </c>
      <c r="AI37" s="687">
        <f t="shared" ref="AI37" si="124">AI979</f>
        <v>400</v>
      </c>
      <c r="AJ37" s="641">
        <f t="shared" si="22"/>
        <v>0.66666666666666663</v>
      </c>
      <c r="AK37" s="687">
        <f t="shared" ref="AK37" si="125">AK979</f>
        <v>0</v>
      </c>
      <c r="AL37" s="641">
        <v>0</v>
      </c>
      <c r="AM37" s="302"/>
      <c r="AN37" s="302"/>
      <c r="AO37" s="302"/>
      <c r="AP37" s="302"/>
      <c r="AQ37" s="302"/>
      <c r="AR37" s="302"/>
      <c r="AS37" s="302"/>
      <c r="AT37" s="302"/>
      <c r="AU37" s="302">
        <f>AU979</f>
        <v>0</v>
      </c>
      <c r="AV37" s="335">
        <f>AW37+AX37+AY37+AZ37</f>
        <v>1800</v>
      </c>
      <c r="AW37" s="302">
        <f>AW979</f>
        <v>800</v>
      </c>
      <c r="AX37" s="302">
        <f t="shared" ref="AX37:AZ37" si="126">AX979</f>
        <v>400</v>
      </c>
      <c r="AY37" s="302">
        <f t="shared" si="126"/>
        <v>600</v>
      </c>
      <c r="AZ37" s="302">
        <f t="shared" si="126"/>
        <v>0</v>
      </c>
      <c r="BA37" s="335">
        <f t="shared" si="24"/>
        <v>0</v>
      </c>
      <c r="BB37" s="335">
        <f>BB979</f>
        <v>0</v>
      </c>
      <c r="BC37" s="335">
        <f t="shared" ref="BC37:BD37" si="127">BC979</f>
        <v>0</v>
      </c>
      <c r="BD37" s="335">
        <f t="shared" si="127"/>
        <v>0</v>
      </c>
      <c r="BE37" s="335">
        <f t="shared" si="25"/>
        <v>1400</v>
      </c>
      <c r="BF37" s="335">
        <f>BF979</f>
        <v>800</v>
      </c>
      <c r="BG37" s="335">
        <f t="shared" ref="BG37:BH37" si="128">BG979</f>
        <v>600</v>
      </c>
      <c r="BH37" s="335">
        <f t="shared" si="128"/>
        <v>0</v>
      </c>
      <c r="BI37" s="335">
        <f>BJ37+BK37+BL37+BM37</f>
        <v>500</v>
      </c>
      <c r="BJ37" s="302">
        <f>BJ979</f>
        <v>100</v>
      </c>
      <c r="BK37" s="335">
        <f t="shared" ref="BK37:BM37" si="129">BK979</f>
        <v>100</v>
      </c>
      <c r="BL37" s="335">
        <f t="shared" si="129"/>
        <v>300</v>
      </c>
      <c r="BM37" s="335">
        <f t="shared" si="129"/>
        <v>0</v>
      </c>
      <c r="BN37" s="335">
        <v>0</v>
      </c>
      <c r="BO37" s="335">
        <f>BP37+BQ37+BR37+BS37</f>
        <v>500</v>
      </c>
      <c r="BP37" s="302">
        <f>BP979</f>
        <v>100</v>
      </c>
      <c r="BQ37" s="335">
        <f t="shared" ref="BQ37:BS37" si="130">BQ979</f>
        <v>100</v>
      </c>
      <c r="BR37" s="335">
        <f t="shared" si="130"/>
        <v>300</v>
      </c>
      <c r="BS37" s="335">
        <f t="shared" si="130"/>
        <v>0</v>
      </c>
      <c r="BT37" s="335">
        <f t="shared" ref="BT37:BU37" si="131">BT979</f>
        <v>300</v>
      </c>
      <c r="BU37" s="335">
        <f t="shared" si="131"/>
        <v>0</v>
      </c>
      <c r="BV37" s="335">
        <f>BW37+BX37+BY37+BZ37</f>
        <v>200</v>
      </c>
      <c r="BW37" s="335">
        <f>BW979</f>
        <v>100</v>
      </c>
      <c r="BX37" s="335">
        <f t="shared" ref="BX37:BZ37" si="132">BX979</f>
        <v>0</v>
      </c>
      <c r="BY37" s="335">
        <f t="shared" si="132"/>
        <v>100</v>
      </c>
      <c r="BZ37" s="335">
        <f t="shared" si="132"/>
        <v>0</v>
      </c>
      <c r="CA37" s="335">
        <f t="shared" si="115"/>
        <v>0</v>
      </c>
      <c r="CB37" s="335">
        <f>CB979</f>
        <v>0</v>
      </c>
      <c r="CC37" s="335">
        <f t="shared" ref="CC37:CD37" si="133">CC979</f>
        <v>0</v>
      </c>
      <c r="CD37" s="335">
        <f t="shared" si="133"/>
        <v>0</v>
      </c>
      <c r="CE37" s="335">
        <f>CF37+CG37+CH37+CI37</f>
        <v>200</v>
      </c>
      <c r="CF37" s="335">
        <f>CF979</f>
        <v>100</v>
      </c>
      <c r="CG37" s="335">
        <f t="shared" ref="CG37:CI37" si="134">CG979</f>
        <v>0</v>
      </c>
      <c r="CH37" s="335">
        <f t="shared" si="134"/>
        <v>100</v>
      </c>
      <c r="CI37" s="335">
        <f t="shared" si="134"/>
        <v>0</v>
      </c>
      <c r="CJ37" s="335">
        <v>0</v>
      </c>
      <c r="CK37" s="335">
        <f>CL37+CM37+CN37+CO37</f>
        <v>200</v>
      </c>
      <c r="CL37" s="335">
        <f>CL979</f>
        <v>100</v>
      </c>
      <c r="CM37" s="335">
        <f t="shared" ref="CM37:CO37" si="135">CM979</f>
        <v>0</v>
      </c>
      <c r="CN37" s="335">
        <f t="shared" si="135"/>
        <v>100</v>
      </c>
      <c r="CO37" s="335">
        <f t="shared" si="135"/>
        <v>0</v>
      </c>
      <c r="CS37" s="642"/>
    </row>
    <row r="38" spans="2:114" s="466" customFormat="1" ht="84" hidden="1" customHeight="1" x14ac:dyDescent="0.25">
      <c r="B38" s="839" t="s">
        <v>226</v>
      </c>
      <c r="C38" s="839"/>
      <c r="D38" s="335">
        <f t="shared" ref="D38:D39" si="136">E38+F38+G38+H38</f>
        <v>0</v>
      </c>
      <c r="E38" s="335">
        <v>0</v>
      </c>
      <c r="F38" s="335"/>
      <c r="G38" s="335">
        <v>0</v>
      </c>
      <c r="H38" s="335">
        <v>0</v>
      </c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567" t="e">
        <f t="shared" si="14"/>
        <v>#DIV/0!</v>
      </c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>
        <v>0</v>
      </c>
      <c r="AV38" s="335">
        <f t="shared" ref="AV38:AV39" si="137">AW38+AX38+AY38+AZ38</f>
        <v>0</v>
      </c>
      <c r="AW38" s="335">
        <v>0</v>
      </c>
      <c r="AX38" s="335"/>
      <c r="AY38" s="335">
        <v>0</v>
      </c>
      <c r="AZ38" s="335">
        <v>0</v>
      </c>
      <c r="BA38" s="335">
        <f t="shared" si="24"/>
        <v>0</v>
      </c>
      <c r="BB38" s="335">
        <v>0</v>
      </c>
      <c r="BC38" s="335">
        <v>0</v>
      </c>
      <c r="BD38" s="335">
        <v>0</v>
      </c>
      <c r="BE38" s="335">
        <f t="shared" si="25"/>
        <v>0</v>
      </c>
      <c r="BF38" s="335">
        <v>0</v>
      </c>
      <c r="BG38" s="335">
        <v>0</v>
      </c>
      <c r="BH38" s="335">
        <v>0</v>
      </c>
      <c r="BI38" s="335">
        <f t="shared" ref="BI38" si="138">BI63</f>
        <v>0</v>
      </c>
      <c r="BJ38" s="335">
        <v>0</v>
      </c>
      <c r="BK38" s="335"/>
      <c r="BL38" s="335">
        <v>0</v>
      </c>
      <c r="BM38" s="335">
        <v>0</v>
      </c>
      <c r="BN38" s="335">
        <f t="shared" ref="BN38:BN53" si="139">BO38+BP38+BQ38</f>
        <v>0</v>
      </c>
      <c r="BO38" s="335">
        <f t="shared" ref="BO38" si="140">BO63</f>
        <v>0</v>
      </c>
      <c r="BP38" s="335">
        <v>0</v>
      </c>
      <c r="BQ38" s="335"/>
      <c r="BR38" s="335">
        <v>0</v>
      </c>
      <c r="BS38" s="335">
        <v>0</v>
      </c>
      <c r="BT38" s="335">
        <v>0</v>
      </c>
      <c r="BU38" s="335">
        <v>0</v>
      </c>
      <c r="BV38" s="335">
        <f t="shared" ref="BV38" si="141">BV63</f>
        <v>0</v>
      </c>
      <c r="BW38" s="335">
        <v>0</v>
      </c>
      <c r="BX38" s="335"/>
      <c r="BY38" s="335">
        <v>0</v>
      </c>
      <c r="BZ38" s="335">
        <v>0</v>
      </c>
      <c r="CA38" s="335">
        <f t="shared" si="115"/>
        <v>0</v>
      </c>
      <c r="CB38" s="335">
        <v>0</v>
      </c>
      <c r="CC38" s="335">
        <v>0</v>
      </c>
      <c r="CD38" s="335">
        <v>0</v>
      </c>
      <c r="CE38" s="335">
        <f t="shared" ref="CE38:CE53" si="142">CF38+CH38+CI38</f>
        <v>0</v>
      </c>
      <c r="CF38" s="335">
        <v>0</v>
      </c>
      <c r="CG38" s="335"/>
      <c r="CH38" s="335">
        <v>0</v>
      </c>
      <c r="CI38" s="335">
        <v>0</v>
      </c>
      <c r="CJ38" s="335"/>
      <c r="CK38" s="335">
        <f t="shared" ref="CK38" si="143">CK63</f>
        <v>0</v>
      </c>
      <c r="CL38" s="335">
        <v>0</v>
      </c>
      <c r="CM38" s="335"/>
      <c r="CN38" s="335">
        <v>0</v>
      </c>
      <c r="CO38" s="335">
        <v>0</v>
      </c>
    </row>
    <row r="39" spans="2:114" s="466" customFormat="1" ht="96" hidden="1" customHeight="1" x14ac:dyDescent="0.25">
      <c r="B39" s="839" t="s">
        <v>408</v>
      </c>
      <c r="C39" s="839"/>
      <c r="D39" s="335">
        <f t="shared" si="136"/>
        <v>500</v>
      </c>
      <c r="E39" s="335">
        <f>E804+E806</f>
        <v>500</v>
      </c>
      <c r="F39" s="335">
        <f t="shared" ref="F39:BH39" si="144">F804+F806</f>
        <v>0</v>
      </c>
      <c r="G39" s="335">
        <f t="shared" si="144"/>
        <v>0</v>
      </c>
      <c r="H39" s="335">
        <v>0</v>
      </c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567">
        <f t="shared" si="14"/>
        <v>0</v>
      </c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>
        <f t="shared" si="144"/>
        <v>0</v>
      </c>
      <c r="AV39" s="335">
        <f t="shared" si="137"/>
        <v>500</v>
      </c>
      <c r="AW39" s="335">
        <f>AW804+AW806</f>
        <v>500</v>
      </c>
      <c r="AX39" s="335">
        <f t="shared" ref="AX39:AY39" si="145">AX804+AX806</f>
        <v>0</v>
      </c>
      <c r="AY39" s="335">
        <f t="shared" si="145"/>
        <v>0</v>
      </c>
      <c r="AZ39" s="335">
        <v>0</v>
      </c>
      <c r="BA39" s="335">
        <f t="shared" si="144"/>
        <v>0</v>
      </c>
      <c r="BB39" s="335">
        <f t="shared" si="144"/>
        <v>0</v>
      </c>
      <c r="BC39" s="335">
        <f t="shared" si="144"/>
        <v>0</v>
      </c>
      <c r="BD39" s="335">
        <f t="shared" si="144"/>
        <v>0</v>
      </c>
      <c r="BE39" s="335">
        <f t="shared" si="144"/>
        <v>150</v>
      </c>
      <c r="BF39" s="335">
        <f t="shared" si="144"/>
        <v>0</v>
      </c>
      <c r="BG39" s="335">
        <f t="shared" si="144"/>
        <v>0</v>
      </c>
      <c r="BH39" s="335">
        <f t="shared" si="144"/>
        <v>150</v>
      </c>
      <c r="BI39" s="335">
        <f t="shared" ref="BI39" si="146">BJ39+BK39+BL39+BM39</f>
        <v>0</v>
      </c>
      <c r="BJ39" s="335">
        <f>BJ804+BJ806</f>
        <v>0</v>
      </c>
      <c r="BK39" s="335">
        <f t="shared" ref="BK39:BL39" si="147">BK804+BK806</f>
        <v>0</v>
      </c>
      <c r="BL39" s="335">
        <f t="shared" si="147"/>
        <v>0</v>
      </c>
      <c r="BM39" s="335">
        <v>0</v>
      </c>
      <c r="BN39" s="335">
        <f t="shared" si="139"/>
        <v>0</v>
      </c>
      <c r="BO39" s="335">
        <f t="shared" ref="BO39" si="148">BP39+BQ39+BR39+BS39</f>
        <v>0</v>
      </c>
      <c r="BP39" s="335">
        <f>BP804+BP806</f>
        <v>0</v>
      </c>
      <c r="BQ39" s="335">
        <f t="shared" ref="BQ39:BR39" si="149">BQ804+BQ806</f>
        <v>0</v>
      </c>
      <c r="BR39" s="335">
        <f t="shared" si="149"/>
        <v>0</v>
      </c>
      <c r="BS39" s="335">
        <v>0</v>
      </c>
      <c r="BT39" s="335">
        <v>0</v>
      </c>
      <c r="BU39" s="335">
        <v>150</v>
      </c>
      <c r="BV39" s="335">
        <f t="shared" ref="BV39" si="150">BW39+BX39+BY39+BZ39</f>
        <v>0</v>
      </c>
      <c r="BW39" s="335">
        <f>BW804+BW806</f>
        <v>0</v>
      </c>
      <c r="BX39" s="335">
        <f t="shared" ref="BX39:BY39" si="151">BX804+BX806</f>
        <v>0</v>
      </c>
      <c r="BY39" s="335">
        <f t="shared" si="151"/>
        <v>0</v>
      </c>
      <c r="BZ39" s="335">
        <v>0</v>
      </c>
      <c r="CA39" s="335">
        <f t="shared" si="115"/>
        <v>0</v>
      </c>
      <c r="CB39" s="335">
        <v>0</v>
      </c>
      <c r="CC39" s="335">
        <v>0</v>
      </c>
      <c r="CD39" s="335"/>
      <c r="CE39" s="335">
        <f t="shared" si="142"/>
        <v>150</v>
      </c>
      <c r="CF39" s="335">
        <v>0</v>
      </c>
      <c r="CG39" s="335"/>
      <c r="CH39" s="335">
        <v>0</v>
      </c>
      <c r="CI39" s="335">
        <v>150</v>
      </c>
      <c r="CJ39" s="335"/>
      <c r="CK39" s="335">
        <f t="shared" ref="CK39" si="152">CL39+CM39+CN39+CO39</f>
        <v>0</v>
      </c>
      <c r="CL39" s="335">
        <f>CL804+CL806</f>
        <v>0</v>
      </c>
      <c r="CM39" s="335">
        <f t="shared" ref="CM39:CN39" si="153">CM804+CM806</f>
        <v>0</v>
      </c>
      <c r="CN39" s="335">
        <f t="shared" si="153"/>
        <v>0</v>
      </c>
      <c r="CO39" s="335">
        <v>0</v>
      </c>
    </row>
    <row r="40" spans="2:114" s="107" customFormat="1" ht="56.25" hidden="1" customHeight="1" x14ac:dyDescent="0.25">
      <c r="B40" s="840" t="s">
        <v>243</v>
      </c>
      <c r="C40" s="840"/>
      <c r="D40" s="109">
        <f t="shared" ref="D40:H40" si="154">D65</f>
        <v>2944939.0515799997</v>
      </c>
      <c r="E40" s="109">
        <f t="shared" si="154"/>
        <v>681998.62910000002</v>
      </c>
      <c r="F40" s="109"/>
      <c r="G40" s="109">
        <f t="shared" si="154"/>
        <v>0</v>
      </c>
      <c r="H40" s="109">
        <f t="shared" si="154"/>
        <v>0</v>
      </c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567">
        <f t="shared" si="14"/>
        <v>0</v>
      </c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>
        <f t="shared" ref="AU40:BM40" si="155">AU65</f>
        <v>0</v>
      </c>
      <c r="AV40" s="335">
        <f t="shared" si="155"/>
        <v>2944939.0515800002</v>
      </c>
      <c r="AW40" s="109">
        <f t="shared" si="155"/>
        <v>681998.62910000002</v>
      </c>
      <c r="AX40" s="109"/>
      <c r="AY40" s="109">
        <f t="shared" ref="AY40:AZ40" si="156">AY65</f>
        <v>0</v>
      </c>
      <c r="AZ40" s="109">
        <f t="shared" si="156"/>
        <v>0</v>
      </c>
      <c r="BA40" s="109">
        <f t="shared" si="24"/>
        <v>3776254.7761300001</v>
      </c>
      <c r="BB40" s="109">
        <f t="shared" ref="BB40:BD40" si="157">BB65</f>
        <v>3776254.7761300001</v>
      </c>
      <c r="BC40" s="109">
        <f t="shared" si="157"/>
        <v>0</v>
      </c>
      <c r="BD40" s="109">
        <f t="shared" si="157"/>
        <v>0</v>
      </c>
      <c r="BE40" s="109" t="e">
        <f t="shared" si="25"/>
        <v>#REF!</v>
      </c>
      <c r="BF40" s="109" t="e">
        <f t="shared" ref="BF40:BH40" si="158">BF65</f>
        <v>#REF!</v>
      </c>
      <c r="BG40" s="109">
        <f t="shared" si="158"/>
        <v>0</v>
      </c>
      <c r="BH40" s="109">
        <f t="shared" si="158"/>
        <v>0</v>
      </c>
      <c r="BI40" s="109">
        <f t="shared" si="155"/>
        <v>7361044.2000099998</v>
      </c>
      <c r="BJ40" s="196">
        <f t="shared" si="155"/>
        <v>3122450.0272499998</v>
      </c>
      <c r="BK40" s="196"/>
      <c r="BL40" s="196">
        <f t="shared" si="155"/>
        <v>0</v>
      </c>
      <c r="BM40" s="196">
        <f t="shared" si="155"/>
        <v>0</v>
      </c>
      <c r="BN40" s="109">
        <f t="shared" si="139"/>
        <v>10483494.227259999</v>
      </c>
      <c r="BO40" s="109">
        <f t="shared" ref="BO40:BP40" si="159">BO65</f>
        <v>7361044.2000099998</v>
      </c>
      <c r="BP40" s="196">
        <f t="shared" si="159"/>
        <v>3122450.0272499998</v>
      </c>
      <c r="BQ40" s="196"/>
      <c r="BR40" s="196">
        <f t="shared" ref="BR40:BS40" si="160">BR65</f>
        <v>0</v>
      </c>
      <c r="BS40" s="196">
        <f t="shared" si="160"/>
        <v>0</v>
      </c>
      <c r="BT40" s="109">
        <f t="shared" ref="BT40:BZ40" si="161">BT65</f>
        <v>0</v>
      </c>
      <c r="BU40" s="109">
        <f t="shared" si="161"/>
        <v>0</v>
      </c>
      <c r="BV40" s="109">
        <f t="shared" si="161"/>
        <v>0</v>
      </c>
      <c r="BW40" s="196">
        <f t="shared" si="161"/>
        <v>0</v>
      </c>
      <c r="BX40" s="196"/>
      <c r="BY40" s="196">
        <f t="shared" si="161"/>
        <v>0</v>
      </c>
      <c r="BZ40" s="196">
        <f t="shared" si="161"/>
        <v>0</v>
      </c>
      <c r="CA40" s="109">
        <f t="shared" si="115"/>
        <v>0</v>
      </c>
      <c r="CB40" s="109">
        <f t="shared" ref="CB40:CD40" si="162">CB65</f>
        <v>0</v>
      </c>
      <c r="CC40" s="109">
        <f t="shared" si="162"/>
        <v>0</v>
      </c>
      <c r="CD40" s="109">
        <f t="shared" si="162"/>
        <v>0</v>
      </c>
      <c r="CE40" s="109">
        <f t="shared" si="142"/>
        <v>3998617.9523999998</v>
      </c>
      <c r="CF40" s="109">
        <f t="shared" ref="CF40:CI40" si="163">CF65</f>
        <v>3998617.9523999998</v>
      </c>
      <c r="CG40" s="109"/>
      <c r="CH40" s="109">
        <f t="shared" si="163"/>
        <v>0</v>
      </c>
      <c r="CI40" s="109">
        <f t="shared" si="163"/>
        <v>0</v>
      </c>
      <c r="CJ40" s="109"/>
      <c r="CK40" s="109">
        <f t="shared" ref="CK40" si="164">CK65</f>
        <v>16363077.300001379</v>
      </c>
      <c r="CL40" s="196">
        <f t="shared" ref="CL40" si="165">CL65</f>
        <v>3998617.9523999998</v>
      </c>
      <c r="CM40" s="196"/>
      <c r="CN40" s="196">
        <f t="shared" ref="CN40:CO40" si="166">CN65</f>
        <v>0</v>
      </c>
      <c r="CO40" s="196">
        <f t="shared" si="166"/>
        <v>0</v>
      </c>
    </row>
    <row r="41" spans="2:114" s="106" customFormat="1" ht="35.25" hidden="1" customHeight="1" x14ac:dyDescent="0.25">
      <c r="B41" s="840" t="s">
        <v>27</v>
      </c>
      <c r="C41" s="840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567" t="e">
        <f t="shared" si="14"/>
        <v>#DIV/0!</v>
      </c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335"/>
      <c r="AW41" s="109"/>
      <c r="AX41" s="109"/>
      <c r="AY41" s="109"/>
      <c r="AZ41" s="109"/>
      <c r="BA41" s="109">
        <f t="shared" si="24"/>
        <v>0</v>
      </c>
      <c r="BB41" s="109"/>
      <c r="BC41" s="109"/>
      <c r="BD41" s="109"/>
      <c r="BE41" s="109">
        <f t="shared" si="25"/>
        <v>0</v>
      </c>
      <c r="BF41" s="109"/>
      <c r="BG41" s="109"/>
      <c r="BH41" s="109"/>
      <c r="BI41" s="109"/>
      <c r="BJ41" s="196"/>
      <c r="BK41" s="196"/>
      <c r="BL41" s="196"/>
      <c r="BM41" s="196"/>
      <c r="BN41" s="109">
        <f t="shared" si="139"/>
        <v>0</v>
      </c>
      <c r="BO41" s="109"/>
      <c r="BP41" s="196"/>
      <c r="BQ41" s="196"/>
      <c r="BR41" s="196"/>
      <c r="BS41" s="196"/>
      <c r="BT41" s="109"/>
      <c r="BU41" s="109"/>
      <c r="BV41" s="109"/>
      <c r="BW41" s="196"/>
      <c r="BX41" s="196"/>
      <c r="BY41" s="196"/>
      <c r="BZ41" s="196"/>
      <c r="CA41" s="109">
        <f t="shared" si="115"/>
        <v>0</v>
      </c>
      <c r="CB41" s="109"/>
      <c r="CC41" s="109"/>
      <c r="CD41" s="109"/>
      <c r="CE41" s="109">
        <f t="shared" si="142"/>
        <v>0</v>
      </c>
      <c r="CF41" s="109"/>
      <c r="CG41" s="109"/>
      <c r="CH41" s="109"/>
      <c r="CI41" s="109"/>
      <c r="CJ41" s="109"/>
      <c r="CK41" s="109"/>
      <c r="CL41" s="196"/>
      <c r="CM41" s="196"/>
      <c r="CN41" s="196"/>
      <c r="CO41" s="196"/>
    </row>
    <row r="42" spans="2:114" s="106" customFormat="1" ht="35.25" hidden="1" customHeight="1" x14ac:dyDescent="0.25">
      <c r="B42" s="840" t="s">
        <v>28</v>
      </c>
      <c r="C42" s="840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567" t="e">
        <f t="shared" si="14"/>
        <v>#DIV/0!</v>
      </c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335"/>
      <c r="AW42" s="109"/>
      <c r="AX42" s="109"/>
      <c r="AY42" s="109"/>
      <c r="AZ42" s="109"/>
      <c r="BA42" s="109">
        <f t="shared" si="24"/>
        <v>0</v>
      </c>
      <c r="BB42" s="109"/>
      <c r="BC42" s="109"/>
      <c r="BD42" s="109"/>
      <c r="BE42" s="109">
        <f t="shared" si="25"/>
        <v>0</v>
      </c>
      <c r="BF42" s="109"/>
      <c r="BG42" s="109"/>
      <c r="BH42" s="109"/>
      <c r="BI42" s="109"/>
      <c r="BJ42" s="196"/>
      <c r="BK42" s="196"/>
      <c r="BL42" s="196"/>
      <c r="BM42" s="196"/>
      <c r="BN42" s="109">
        <f t="shared" si="139"/>
        <v>0</v>
      </c>
      <c r="BO42" s="109"/>
      <c r="BP42" s="196"/>
      <c r="BQ42" s="196"/>
      <c r="BR42" s="196"/>
      <c r="BS42" s="196"/>
      <c r="BT42" s="109"/>
      <c r="BU42" s="109"/>
      <c r="BV42" s="109"/>
      <c r="BW42" s="196"/>
      <c r="BX42" s="196"/>
      <c r="BY42" s="196"/>
      <c r="BZ42" s="196"/>
      <c r="CA42" s="109">
        <f t="shared" si="115"/>
        <v>0</v>
      </c>
      <c r="CB42" s="109"/>
      <c r="CC42" s="109"/>
      <c r="CD42" s="109"/>
      <c r="CE42" s="109">
        <f t="shared" si="142"/>
        <v>0</v>
      </c>
      <c r="CF42" s="109"/>
      <c r="CG42" s="109"/>
      <c r="CH42" s="109"/>
      <c r="CI42" s="109"/>
      <c r="CJ42" s="109"/>
      <c r="CK42" s="109"/>
      <c r="CL42" s="196"/>
      <c r="CM42" s="196"/>
      <c r="CN42" s="196"/>
      <c r="CO42" s="196"/>
    </row>
    <row r="43" spans="2:114" s="108" customFormat="1" ht="35.25" hidden="1" customHeight="1" x14ac:dyDescent="0.25">
      <c r="B43" s="902"/>
      <c r="C43" s="902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567" t="e">
        <f t="shared" si="14"/>
        <v>#DIV/0!</v>
      </c>
      <c r="W43" s="305"/>
      <c r="X43" s="305"/>
      <c r="Y43" s="30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507"/>
      <c r="AW43" s="305"/>
      <c r="AX43" s="305"/>
      <c r="AY43" s="305"/>
      <c r="AZ43" s="305"/>
      <c r="BA43" s="109">
        <f t="shared" si="24"/>
        <v>0</v>
      </c>
      <c r="BB43" s="305"/>
      <c r="BC43" s="305"/>
      <c r="BD43" s="305"/>
      <c r="BE43" s="305">
        <f t="shared" si="25"/>
        <v>0</v>
      </c>
      <c r="BF43" s="305"/>
      <c r="BG43" s="305"/>
      <c r="BH43" s="305"/>
      <c r="BI43" s="305"/>
      <c r="BJ43" s="245"/>
      <c r="BK43" s="245"/>
      <c r="BL43" s="245"/>
      <c r="BM43" s="245"/>
      <c r="BN43" s="109">
        <f t="shared" si="139"/>
        <v>0</v>
      </c>
      <c r="BO43" s="305"/>
      <c r="BP43" s="245"/>
      <c r="BQ43" s="245"/>
      <c r="BR43" s="245"/>
      <c r="BS43" s="245"/>
      <c r="BT43" s="305"/>
      <c r="BU43" s="305"/>
      <c r="BV43" s="305"/>
      <c r="BW43" s="245"/>
      <c r="BX43" s="245"/>
      <c r="BY43" s="245"/>
      <c r="BZ43" s="245"/>
      <c r="CA43" s="109">
        <f t="shared" si="115"/>
        <v>0</v>
      </c>
      <c r="CB43" s="305"/>
      <c r="CC43" s="305"/>
      <c r="CD43" s="305"/>
      <c r="CE43" s="305">
        <f t="shared" si="142"/>
        <v>0</v>
      </c>
      <c r="CF43" s="305"/>
      <c r="CG43" s="305"/>
      <c r="CH43" s="305"/>
      <c r="CI43" s="305"/>
      <c r="CJ43" s="109"/>
      <c r="CK43" s="305"/>
      <c r="CL43" s="245"/>
      <c r="CM43" s="245"/>
      <c r="CN43" s="245"/>
      <c r="CO43" s="245"/>
    </row>
    <row r="44" spans="2:114" s="108" customFormat="1" ht="35.25" hidden="1" customHeight="1" x14ac:dyDescent="0.25">
      <c r="B44" s="902"/>
      <c r="C44" s="902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567" t="e">
        <f t="shared" si="14"/>
        <v>#DIV/0!</v>
      </c>
      <c r="W44" s="305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507"/>
      <c r="AW44" s="305"/>
      <c r="AX44" s="305"/>
      <c r="AY44" s="305"/>
      <c r="AZ44" s="305"/>
      <c r="BA44" s="109">
        <f t="shared" si="24"/>
        <v>0</v>
      </c>
      <c r="BB44" s="305"/>
      <c r="BC44" s="305"/>
      <c r="BD44" s="305"/>
      <c r="BE44" s="305">
        <f t="shared" si="25"/>
        <v>0</v>
      </c>
      <c r="BF44" s="305"/>
      <c r="BG44" s="305"/>
      <c r="BH44" s="305"/>
      <c r="BI44" s="305"/>
      <c r="BJ44" s="245"/>
      <c r="BK44" s="245"/>
      <c r="BL44" s="245"/>
      <c r="BM44" s="245"/>
      <c r="BN44" s="109">
        <f t="shared" si="139"/>
        <v>0</v>
      </c>
      <c r="BO44" s="305"/>
      <c r="BP44" s="245"/>
      <c r="BQ44" s="245"/>
      <c r="BR44" s="245"/>
      <c r="BS44" s="245"/>
      <c r="BT44" s="305"/>
      <c r="BU44" s="305"/>
      <c r="BV44" s="305"/>
      <c r="BW44" s="245"/>
      <c r="BX44" s="245"/>
      <c r="BY44" s="245"/>
      <c r="BZ44" s="245"/>
      <c r="CA44" s="109">
        <f t="shared" si="115"/>
        <v>0</v>
      </c>
      <c r="CB44" s="305"/>
      <c r="CC44" s="305"/>
      <c r="CD44" s="305"/>
      <c r="CE44" s="305">
        <f t="shared" si="142"/>
        <v>0</v>
      </c>
      <c r="CF44" s="305"/>
      <c r="CG44" s="305"/>
      <c r="CH44" s="305"/>
      <c r="CI44" s="305"/>
      <c r="CJ44" s="109"/>
      <c r="CK44" s="305"/>
      <c r="CL44" s="245"/>
      <c r="CM44" s="245"/>
      <c r="CN44" s="245"/>
      <c r="CO44" s="245"/>
    </row>
    <row r="45" spans="2:114" s="106" customFormat="1" ht="56.25" hidden="1" customHeight="1" x14ac:dyDescent="0.25">
      <c r="B45" s="840" t="s">
        <v>306</v>
      </c>
      <c r="C45" s="840"/>
      <c r="D45" s="109">
        <f t="shared" ref="D45:H45" si="167">D227</f>
        <v>0</v>
      </c>
      <c r="E45" s="109">
        <f t="shared" si="167"/>
        <v>0</v>
      </c>
      <c r="F45" s="109"/>
      <c r="G45" s="109">
        <f t="shared" si="167"/>
        <v>0</v>
      </c>
      <c r="H45" s="109">
        <f t="shared" si="167"/>
        <v>0</v>
      </c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567" t="e">
        <f t="shared" si="14"/>
        <v>#DIV/0!</v>
      </c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>
        <f t="shared" ref="AU45:BM45" si="168">AU227</f>
        <v>0</v>
      </c>
      <c r="AV45" s="335">
        <f t="shared" si="168"/>
        <v>0</v>
      </c>
      <c r="AW45" s="109">
        <f t="shared" si="168"/>
        <v>0</v>
      </c>
      <c r="AX45" s="109"/>
      <c r="AY45" s="109">
        <f t="shared" ref="AY45:AZ45" si="169">AY227</f>
        <v>0</v>
      </c>
      <c r="AZ45" s="109">
        <f t="shared" si="169"/>
        <v>0</v>
      </c>
      <c r="BA45" s="109">
        <f t="shared" si="24"/>
        <v>0</v>
      </c>
      <c r="BB45" s="109">
        <f t="shared" ref="BB45:BD45" si="170">BB227</f>
        <v>0</v>
      </c>
      <c r="BC45" s="109">
        <f t="shared" si="170"/>
        <v>0</v>
      </c>
      <c r="BD45" s="109">
        <f t="shared" si="170"/>
        <v>0</v>
      </c>
      <c r="BE45" s="109">
        <f t="shared" si="25"/>
        <v>0</v>
      </c>
      <c r="BF45" s="109">
        <f t="shared" ref="BF45:BH45" si="171">BF227</f>
        <v>0</v>
      </c>
      <c r="BG45" s="109">
        <f t="shared" si="171"/>
        <v>0</v>
      </c>
      <c r="BH45" s="109">
        <f t="shared" si="171"/>
        <v>0</v>
      </c>
      <c r="BI45" s="109">
        <f t="shared" si="168"/>
        <v>0</v>
      </c>
      <c r="BJ45" s="196">
        <f t="shared" si="168"/>
        <v>0</v>
      </c>
      <c r="BK45" s="196"/>
      <c r="BL45" s="196">
        <f t="shared" si="168"/>
        <v>0</v>
      </c>
      <c r="BM45" s="196">
        <f t="shared" si="168"/>
        <v>0</v>
      </c>
      <c r="BN45" s="109">
        <f t="shared" si="139"/>
        <v>0</v>
      </c>
      <c r="BO45" s="109">
        <f t="shared" ref="BO45:BP45" si="172">BO227</f>
        <v>0</v>
      </c>
      <c r="BP45" s="196">
        <f t="shared" si="172"/>
        <v>0</v>
      </c>
      <c r="BQ45" s="196"/>
      <c r="BR45" s="196">
        <f t="shared" ref="BR45:BS45" si="173">BR227</f>
        <v>0</v>
      </c>
      <c r="BS45" s="196">
        <f t="shared" si="173"/>
        <v>0</v>
      </c>
      <c r="BT45" s="109">
        <f t="shared" ref="BT45:BZ45" si="174">BT227</f>
        <v>0</v>
      </c>
      <c r="BU45" s="109">
        <f t="shared" si="174"/>
        <v>0</v>
      </c>
      <c r="BV45" s="109">
        <f t="shared" si="174"/>
        <v>0</v>
      </c>
      <c r="BW45" s="196">
        <f t="shared" si="174"/>
        <v>0</v>
      </c>
      <c r="BX45" s="196"/>
      <c r="BY45" s="196">
        <f t="shared" si="174"/>
        <v>0</v>
      </c>
      <c r="BZ45" s="196">
        <f t="shared" si="174"/>
        <v>0</v>
      </c>
      <c r="CA45" s="109">
        <f t="shared" si="115"/>
        <v>0</v>
      </c>
      <c r="CB45" s="109">
        <f t="shared" ref="CB45:CD45" si="175">CB227</f>
        <v>0</v>
      </c>
      <c r="CC45" s="109">
        <f t="shared" si="175"/>
        <v>0</v>
      </c>
      <c r="CD45" s="109">
        <f t="shared" si="175"/>
        <v>0</v>
      </c>
      <c r="CE45" s="109">
        <f t="shared" si="142"/>
        <v>0</v>
      </c>
      <c r="CF45" s="109">
        <f t="shared" ref="CF45:CI45" si="176">CF227</f>
        <v>0</v>
      </c>
      <c r="CG45" s="109"/>
      <c r="CH45" s="109">
        <f t="shared" si="176"/>
        <v>0</v>
      </c>
      <c r="CI45" s="109">
        <f t="shared" si="176"/>
        <v>0</v>
      </c>
      <c r="CJ45" s="109"/>
      <c r="CK45" s="109">
        <f t="shared" ref="CK45" si="177">CK227</f>
        <v>0</v>
      </c>
      <c r="CL45" s="196">
        <f t="shared" ref="CL45" si="178">CL227</f>
        <v>0</v>
      </c>
      <c r="CM45" s="196"/>
      <c r="CN45" s="196">
        <f t="shared" ref="CN45:CO45" si="179">CN227</f>
        <v>0</v>
      </c>
      <c r="CO45" s="196">
        <f t="shared" si="179"/>
        <v>0</v>
      </c>
    </row>
    <row r="46" spans="2:114" s="106" customFormat="1" ht="54" hidden="1" customHeight="1" x14ac:dyDescent="0.25">
      <c r="B46" s="840" t="s">
        <v>192</v>
      </c>
      <c r="C46" s="840"/>
      <c r="D46" s="109">
        <f t="shared" ref="D46:H46" si="180">D280</f>
        <v>337321.8</v>
      </c>
      <c r="E46" s="109">
        <f t="shared" si="180"/>
        <v>72335.316619999998</v>
      </c>
      <c r="F46" s="109"/>
      <c r="G46" s="109">
        <f t="shared" si="180"/>
        <v>0</v>
      </c>
      <c r="H46" s="109">
        <f t="shared" si="180"/>
        <v>0</v>
      </c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567">
        <f t="shared" si="14"/>
        <v>0</v>
      </c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>
        <f t="shared" ref="AU46:BM46" si="181">AU280</f>
        <v>0</v>
      </c>
      <c r="AV46" s="335">
        <f t="shared" si="181"/>
        <v>337321.8</v>
      </c>
      <c r="AW46" s="109">
        <f t="shared" si="181"/>
        <v>72335.316619999998</v>
      </c>
      <c r="AX46" s="109"/>
      <c r="AY46" s="109">
        <f t="shared" ref="AY46:AZ46" si="182">AY280</f>
        <v>0</v>
      </c>
      <c r="AZ46" s="109">
        <f t="shared" si="182"/>
        <v>0</v>
      </c>
      <c r="BA46" s="109">
        <f t="shared" si="24"/>
        <v>0</v>
      </c>
      <c r="BB46" s="109">
        <f t="shared" ref="BB46:BD46" si="183">BB280</f>
        <v>0</v>
      </c>
      <c r="BC46" s="109">
        <f t="shared" si="183"/>
        <v>0</v>
      </c>
      <c r="BD46" s="109">
        <f t="shared" si="183"/>
        <v>0</v>
      </c>
      <c r="BE46" s="109">
        <f t="shared" si="25"/>
        <v>72335.316619999998</v>
      </c>
      <c r="BF46" s="109">
        <f t="shared" ref="BF46:BH46" si="184">BF280</f>
        <v>72335.316619999998</v>
      </c>
      <c r="BG46" s="109">
        <f t="shared" si="184"/>
        <v>0</v>
      </c>
      <c r="BH46" s="109">
        <f t="shared" si="184"/>
        <v>0</v>
      </c>
      <c r="BI46" s="109">
        <f t="shared" si="181"/>
        <v>0</v>
      </c>
      <c r="BJ46" s="196">
        <f t="shared" si="181"/>
        <v>0</v>
      </c>
      <c r="BK46" s="196"/>
      <c r="BL46" s="196">
        <f t="shared" si="181"/>
        <v>0</v>
      </c>
      <c r="BM46" s="196">
        <f t="shared" si="181"/>
        <v>0</v>
      </c>
      <c r="BN46" s="109">
        <f t="shared" si="139"/>
        <v>0</v>
      </c>
      <c r="BO46" s="109">
        <f t="shared" ref="BO46:BP46" si="185">BO280</f>
        <v>0</v>
      </c>
      <c r="BP46" s="196">
        <f t="shared" si="185"/>
        <v>0</v>
      </c>
      <c r="BQ46" s="196"/>
      <c r="BR46" s="196">
        <f t="shared" ref="BR46:BS46" si="186">BR280</f>
        <v>0</v>
      </c>
      <c r="BS46" s="196">
        <f t="shared" si="186"/>
        <v>0</v>
      </c>
      <c r="BT46" s="109">
        <f t="shared" ref="BT46:BZ46" si="187">BT280</f>
        <v>0</v>
      </c>
      <c r="BU46" s="109">
        <f t="shared" si="187"/>
        <v>0</v>
      </c>
      <c r="BV46" s="109">
        <f t="shared" si="187"/>
        <v>0</v>
      </c>
      <c r="BW46" s="196">
        <f t="shared" si="187"/>
        <v>0</v>
      </c>
      <c r="BX46" s="196"/>
      <c r="BY46" s="196">
        <f t="shared" si="187"/>
        <v>0</v>
      </c>
      <c r="BZ46" s="196">
        <f t="shared" si="187"/>
        <v>0</v>
      </c>
      <c r="CA46" s="109">
        <f t="shared" si="115"/>
        <v>0</v>
      </c>
      <c r="CB46" s="109">
        <f t="shared" ref="CB46:CD46" si="188">CB280</f>
        <v>0</v>
      </c>
      <c r="CC46" s="109">
        <f t="shared" si="188"/>
        <v>0</v>
      </c>
      <c r="CD46" s="109">
        <f t="shared" si="188"/>
        <v>0</v>
      </c>
      <c r="CE46" s="109">
        <f t="shared" si="142"/>
        <v>0</v>
      </c>
      <c r="CF46" s="109">
        <f t="shared" ref="CF46:CI46" si="189">CF280</f>
        <v>0</v>
      </c>
      <c r="CG46" s="109"/>
      <c r="CH46" s="109">
        <f t="shared" si="189"/>
        <v>0</v>
      </c>
      <c r="CI46" s="109">
        <f t="shared" si="189"/>
        <v>0</v>
      </c>
      <c r="CJ46" s="109"/>
      <c r="CK46" s="109">
        <f t="shared" ref="CK46" si="190">CK280</f>
        <v>0</v>
      </c>
      <c r="CL46" s="196">
        <f>CL280</f>
        <v>0</v>
      </c>
      <c r="CM46" s="196"/>
      <c r="CN46" s="196">
        <f t="shared" ref="CN46:CO46" si="191">CN280</f>
        <v>0</v>
      </c>
      <c r="CO46" s="196">
        <f t="shared" si="191"/>
        <v>0</v>
      </c>
    </row>
    <row r="47" spans="2:114" s="106" customFormat="1" ht="85.5" hidden="1" customHeight="1" x14ac:dyDescent="0.25">
      <c r="B47" s="840" t="s">
        <v>209</v>
      </c>
      <c r="C47" s="840"/>
      <c r="D47" s="109">
        <f t="shared" ref="D47:H47" si="192">D718</f>
        <v>8893049.2631500009</v>
      </c>
      <c r="E47" s="109">
        <f t="shared" si="192"/>
        <v>2682595.0364099997</v>
      </c>
      <c r="F47" s="109"/>
      <c r="G47" s="109">
        <f t="shared" si="192"/>
        <v>0</v>
      </c>
      <c r="H47" s="109">
        <f t="shared" si="192"/>
        <v>1616893.9309999999</v>
      </c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567">
        <f t="shared" si="14"/>
        <v>0</v>
      </c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>
        <f t="shared" ref="AU47:BM47" si="193">AU718</f>
        <v>-250382.44006000273</v>
      </c>
      <c r="AV47" s="335">
        <f t="shared" si="193"/>
        <v>8642666.8230899982</v>
      </c>
      <c r="AW47" s="109">
        <f t="shared" si="193"/>
        <v>2682595.0364099997</v>
      </c>
      <c r="AX47" s="109"/>
      <c r="AY47" s="109">
        <f t="shared" ref="AY47:AZ47" si="194">AY718</f>
        <v>0</v>
      </c>
      <c r="AZ47" s="109">
        <f t="shared" si="194"/>
        <v>1366511.4762499998</v>
      </c>
      <c r="BA47" s="109" t="e">
        <f t="shared" si="24"/>
        <v>#REF!</v>
      </c>
      <c r="BB47" s="109" t="e">
        <f t="shared" ref="BB47:BD47" si="195">BB718</f>
        <v>#REF!</v>
      </c>
      <c r="BC47" s="109" t="e">
        <f t="shared" si="195"/>
        <v>#REF!</v>
      </c>
      <c r="BD47" s="109" t="e">
        <f t="shared" si="195"/>
        <v>#REF!</v>
      </c>
      <c r="BE47" s="109" t="e">
        <f t="shared" si="25"/>
        <v>#REF!</v>
      </c>
      <c r="BF47" s="109" t="e">
        <f t="shared" ref="BF47:BH47" si="196">BF718</f>
        <v>#REF!</v>
      </c>
      <c r="BG47" s="109" t="e">
        <f t="shared" si="196"/>
        <v>#REF!</v>
      </c>
      <c r="BH47" s="109" t="e">
        <f t="shared" si="196"/>
        <v>#REF!</v>
      </c>
      <c r="BI47" s="109">
        <f t="shared" si="193"/>
        <v>6404467.21435</v>
      </c>
      <c r="BJ47" s="196">
        <f t="shared" si="193"/>
        <v>1573807.2326</v>
      </c>
      <c r="BK47" s="196"/>
      <c r="BL47" s="196">
        <f t="shared" si="193"/>
        <v>0</v>
      </c>
      <c r="BM47" s="196">
        <f t="shared" si="193"/>
        <v>1053111.71263</v>
      </c>
      <c r="BN47" s="109">
        <f t="shared" si="139"/>
        <v>8037592.8976599993</v>
      </c>
      <c r="BO47" s="109">
        <f t="shared" ref="BO47:BP47" si="197">BO718</f>
        <v>6463785.6650599996</v>
      </c>
      <c r="BP47" s="196">
        <f t="shared" si="197"/>
        <v>1573807.2326</v>
      </c>
      <c r="BQ47" s="196"/>
      <c r="BR47" s="196">
        <f t="shared" ref="BR47:BS47" si="198">BR718</f>
        <v>0</v>
      </c>
      <c r="BS47" s="196">
        <f t="shared" si="198"/>
        <v>1053111.71263</v>
      </c>
      <c r="BT47" s="109" t="e">
        <f t="shared" ref="BT47:BZ47" si="199">BT718</f>
        <v>#REF!</v>
      </c>
      <c r="BU47" s="109" t="e">
        <f t="shared" si="199"/>
        <v>#REF!</v>
      </c>
      <c r="BV47" s="109" t="e">
        <f t="shared" si="199"/>
        <v>#REF!</v>
      </c>
      <c r="BW47" s="196">
        <f t="shared" si="199"/>
        <v>1634943.4886</v>
      </c>
      <c r="BX47" s="196"/>
      <c r="BY47" s="196">
        <f t="shared" si="199"/>
        <v>0</v>
      </c>
      <c r="BZ47" s="196" t="e">
        <f t="shared" si="199"/>
        <v>#REF!</v>
      </c>
      <c r="CA47" s="109" t="e">
        <f t="shared" si="115"/>
        <v>#REF!</v>
      </c>
      <c r="CB47" s="109" t="e">
        <f t="shared" ref="CB47:CD47" si="200">CB718</f>
        <v>#REF!</v>
      </c>
      <c r="CC47" s="109" t="e">
        <f t="shared" si="200"/>
        <v>#REF!</v>
      </c>
      <c r="CD47" s="109" t="e">
        <f t="shared" si="200"/>
        <v>#REF!</v>
      </c>
      <c r="CE47" s="109">
        <f t="shared" si="142"/>
        <v>1624943.4886</v>
      </c>
      <c r="CF47" s="109">
        <f t="shared" ref="CF47:CI47" si="201">CF718</f>
        <v>534943.48860000004</v>
      </c>
      <c r="CG47" s="109"/>
      <c r="CH47" s="109">
        <f t="shared" si="201"/>
        <v>0</v>
      </c>
      <c r="CI47" s="109">
        <f t="shared" si="201"/>
        <v>1090000</v>
      </c>
      <c r="CJ47" s="109"/>
      <c r="CK47" s="109">
        <f t="shared" ref="CK47" si="202">CK718</f>
        <v>3647551.9060199996</v>
      </c>
      <c r="CL47" s="196">
        <f>CL718</f>
        <v>534943.48860000004</v>
      </c>
      <c r="CM47" s="196"/>
      <c r="CN47" s="196">
        <f t="shared" ref="CN47:CO47" si="203">CN718</f>
        <v>0</v>
      </c>
      <c r="CO47" s="196">
        <f t="shared" si="203"/>
        <v>1090000</v>
      </c>
    </row>
    <row r="48" spans="2:114" s="106" customFormat="1" ht="78.75" hidden="1" customHeight="1" x14ac:dyDescent="0.25">
      <c r="B48" s="840" t="s">
        <v>272</v>
      </c>
      <c r="C48" s="840"/>
      <c r="D48" s="109">
        <f t="shared" ref="D48:H48" si="204">D785</f>
        <v>2850670.24321</v>
      </c>
      <c r="E48" s="109">
        <f t="shared" si="204"/>
        <v>649303.37997999997</v>
      </c>
      <c r="F48" s="109"/>
      <c r="G48" s="109">
        <f t="shared" si="204"/>
        <v>1338632.2734700001</v>
      </c>
      <c r="H48" s="109">
        <f t="shared" si="204"/>
        <v>0</v>
      </c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567">
        <f t="shared" si="14"/>
        <v>0</v>
      </c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>
        <f t="shared" ref="AU48:BM48" si="205">AU785</f>
        <v>221943.22628999967</v>
      </c>
      <c r="AV48" s="335">
        <f t="shared" si="205"/>
        <v>3072613.4694999997</v>
      </c>
      <c r="AW48" s="109">
        <f t="shared" si="205"/>
        <v>499303.37998000003</v>
      </c>
      <c r="AX48" s="109"/>
      <c r="AY48" s="109">
        <f t="shared" ref="AY48:AZ48" si="206">AY785</f>
        <v>1366230.7734699999</v>
      </c>
      <c r="AZ48" s="109">
        <f t="shared" si="206"/>
        <v>0</v>
      </c>
      <c r="BA48" s="109">
        <f t="shared" si="24"/>
        <v>0</v>
      </c>
      <c r="BB48" s="109">
        <f t="shared" ref="BB48:BD48" si="207">BB785</f>
        <v>0</v>
      </c>
      <c r="BC48" s="109">
        <f t="shared" si="207"/>
        <v>0</v>
      </c>
      <c r="BD48" s="109">
        <f t="shared" si="207"/>
        <v>0</v>
      </c>
      <c r="BE48" s="109">
        <f t="shared" si="25"/>
        <v>1987935.6534500001</v>
      </c>
      <c r="BF48" s="109">
        <f t="shared" ref="BF48:BH48" si="208">BF785</f>
        <v>649303.37997999997</v>
      </c>
      <c r="BG48" s="109">
        <f t="shared" si="208"/>
        <v>1338632.2734700001</v>
      </c>
      <c r="BH48" s="109">
        <f t="shared" si="208"/>
        <v>0</v>
      </c>
      <c r="BI48" s="109">
        <f t="shared" si="205"/>
        <v>3413935.46587</v>
      </c>
      <c r="BJ48" s="196">
        <f t="shared" si="205"/>
        <v>999943.5</v>
      </c>
      <c r="BK48" s="196"/>
      <c r="BL48" s="196">
        <f t="shared" si="205"/>
        <v>1340415.82445</v>
      </c>
      <c r="BM48" s="196">
        <f t="shared" si="205"/>
        <v>0</v>
      </c>
      <c r="BN48" s="109">
        <f t="shared" si="139"/>
        <v>4343925.0771599999</v>
      </c>
      <c r="BO48" s="109">
        <f t="shared" ref="BO48:BP48" si="209">BO785</f>
        <v>3343981.5771599999</v>
      </c>
      <c r="BP48" s="196">
        <f t="shared" si="209"/>
        <v>999943.5</v>
      </c>
      <c r="BQ48" s="196"/>
      <c r="BR48" s="196">
        <f t="shared" ref="BR48:BS48" si="210">BR785</f>
        <v>1329780.3864499999</v>
      </c>
      <c r="BS48" s="196">
        <f t="shared" si="210"/>
        <v>0</v>
      </c>
      <c r="BT48" s="109">
        <f t="shared" ref="BT48:BZ48" si="211">BT785</f>
        <v>1340415.82445</v>
      </c>
      <c r="BU48" s="109">
        <f t="shared" si="211"/>
        <v>0</v>
      </c>
      <c r="BV48" s="109">
        <f t="shared" si="211"/>
        <v>2328370.9286500001</v>
      </c>
      <c r="BW48" s="196">
        <f t="shared" si="211"/>
        <v>670000</v>
      </c>
      <c r="BX48" s="196"/>
      <c r="BY48" s="196">
        <f t="shared" si="211"/>
        <v>1303370.9286500001</v>
      </c>
      <c r="BZ48" s="196">
        <f t="shared" si="211"/>
        <v>0</v>
      </c>
      <c r="CA48" s="109">
        <f t="shared" si="115"/>
        <v>0</v>
      </c>
      <c r="CB48" s="109">
        <f t="shared" ref="CB48:CD48" si="212">CB785</f>
        <v>0</v>
      </c>
      <c r="CC48" s="109">
        <f t="shared" si="212"/>
        <v>0</v>
      </c>
      <c r="CD48" s="109">
        <f t="shared" si="212"/>
        <v>0</v>
      </c>
      <c r="CE48" s="109">
        <f t="shared" si="142"/>
        <v>1973370.9286500001</v>
      </c>
      <c r="CF48" s="109">
        <f t="shared" ref="CF48:CI48" si="213">CF785</f>
        <v>670000</v>
      </c>
      <c r="CG48" s="109"/>
      <c r="CH48" s="109">
        <f t="shared" si="213"/>
        <v>1303370.9286500001</v>
      </c>
      <c r="CI48" s="109">
        <f t="shared" si="213"/>
        <v>0</v>
      </c>
      <c r="CJ48" s="109"/>
      <c r="CK48" s="109">
        <f t="shared" ref="CK48" si="214">CK785</f>
        <v>2328370.9286500001</v>
      </c>
      <c r="CL48" s="196">
        <f>CL785</f>
        <v>670000</v>
      </c>
      <c r="CM48" s="196"/>
      <c r="CN48" s="196">
        <f t="shared" ref="CN48:CO48" si="215">CN785</f>
        <v>1303370.9286500001</v>
      </c>
      <c r="CO48" s="196">
        <f t="shared" si="215"/>
        <v>0</v>
      </c>
    </row>
    <row r="49" spans="2:123" s="106" customFormat="1" ht="84" hidden="1" customHeight="1" x14ac:dyDescent="0.25">
      <c r="B49" s="203"/>
      <c r="C49" s="203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567" t="e">
        <f t="shared" si="14"/>
        <v>#DIV/0!</v>
      </c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335"/>
      <c r="AW49" s="109"/>
      <c r="AX49" s="109"/>
      <c r="AY49" s="109"/>
      <c r="AZ49" s="109"/>
      <c r="BA49" s="109">
        <f t="shared" si="24"/>
        <v>0</v>
      </c>
      <c r="BB49" s="109"/>
      <c r="BC49" s="109"/>
      <c r="BD49" s="109"/>
      <c r="BE49" s="109">
        <f t="shared" si="25"/>
        <v>0</v>
      </c>
      <c r="BF49" s="109"/>
      <c r="BG49" s="109"/>
      <c r="BH49" s="109"/>
      <c r="BI49" s="109"/>
      <c r="BJ49" s="196"/>
      <c r="BK49" s="196"/>
      <c r="BL49" s="196"/>
      <c r="BM49" s="196"/>
      <c r="BN49" s="109">
        <f t="shared" si="139"/>
        <v>0</v>
      </c>
      <c r="BO49" s="109"/>
      <c r="BP49" s="196"/>
      <c r="BQ49" s="196"/>
      <c r="BR49" s="196"/>
      <c r="BS49" s="196"/>
      <c r="BT49" s="109"/>
      <c r="BU49" s="109"/>
      <c r="BV49" s="109"/>
      <c r="BW49" s="196"/>
      <c r="BX49" s="196"/>
      <c r="BY49" s="196"/>
      <c r="BZ49" s="196"/>
      <c r="CA49" s="109">
        <f t="shared" si="115"/>
        <v>0</v>
      </c>
      <c r="CB49" s="109"/>
      <c r="CC49" s="109"/>
      <c r="CD49" s="109"/>
      <c r="CE49" s="109">
        <f t="shared" si="142"/>
        <v>0</v>
      </c>
      <c r="CF49" s="109"/>
      <c r="CG49" s="109"/>
      <c r="CH49" s="109"/>
      <c r="CI49" s="109"/>
      <c r="CJ49" s="109"/>
      <c r="CK49" s="109"/>
      <c r="CL49" s="196"/>
      <c r="CM49" s="196"/>
      <c r="CN49" s="196"/>
      <c r="CO49" s="196"/>
    </row>
    <row r="50" spans="2:123" s="13" customFormat="1" ht="84" hidden="1" customHeight="1" x14ac:dyDescent="0.25">
      <c r="B50" s="203"/>
      <c r="C50" s="203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567" t="e">
        <f t="shared" si="14"/>
        <v>#DIV/0!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335"/>
      <c r="AW50" s="110"/>
      <c r="AX50" s="110"/>
      <c r="AY50" s="110"/>
      <c r="AZ50" s="110"/>
      <c r="BA50" s="109">
        <f t="shared" si="24"/>
        <v>0</v>
      </c>
      <c r="BB50" s="110"/>
      <c r="BC50" s="110"/>
      <c r="BD50" s="110"/>
      <c r="BE50" s="110">
        <f t="shared" si="25"/>
        <v>0</v>
      </c>
      <c r="BF50" s="110"/>
      <c r="BG50" s="110"/>
      <c r="BH50" s="110"/>
      <c r="BI50" s="110"/>
      <c r="BJ50" s="244"/>
      <c r="BK50" s="244"/>
      <c r="BL50" s="244"/>
      <c r="BM50" s="244"/>
      <c r="BN50" s="109">
        <f t="shared" si="139"/>
        <v>0</v>
      </c>
      <c r="BO50" s="110"/>
      <c r="BP50" s="244"/>
      <c r="BQ50" s="244"/>
      <c r="BR50" s="244"/>
      <c r="BS50" s="244"/>
      <c r="BT50" s="110"/>
      <c r="BU50" s="110"/>
      <c r="BV50" s="110"/>
      <c r="BW50" s="244"/>
      <c r="BX50" s="244"/>
      <c r="BY50" s="244"/>
      <c r="BZ50" s="244"/>
      <c r="CA50" s="109">
        <f t="shared" si="115"/>
        <v>0</v>
      </c>
      <c r="CB50" s="110"/>
      <c r="CC50" s="110"/>
      <c r="CD50" s="110"/>
      <c r="CE50" s="110">
        <f t="shared" si="142"/>
        <v>0</v>
      </c>
      <c r="CF50" s="110"/>
      <c r="CG50" s="110"/>
      <c r="CH50" s="110"/>
      <c r="CI50" s="110"/>
      <c r="CJ50" s="109"/>
      <c r="CK50" s="110"/>
      <c r="CL50" s="244"/>
      <c r="CM50" s="244"/>
      <c r="CN50" s="244"/>
      <c r="CO50" s="244"/>
    </row>
    <row r="51" spans="2:123" s="13" customFormat="1" ht="71.25" hidden="1" customHeight="1" x14ac:dyDescent="0.25">
      <c r="B51" s="840" t="s">
        <v>273</v>
      </c>
      <c r="C51" s="840"/>
      <c r="D51" s="109" t="e">
        <f>#REF!</f>
        <v>#REF!</v>
      </c>
      <c r="E51" s="109" t="e">
        <f>#REF!</f>
        <v>#REF!</v>
      </c>
      <c r="F51" s="109"/>
      <c r="G51" s="109" t="e">
        <f>#REF!</f>
        <v>#REF!</v>
      </c>
      <c r="H51" s="109" t="e">
        <f>#REF!</f>
        <v>#REF!</v>
      </c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567" t="e">
        <f t="shared" si="14"/>
        <v>#REF!</v>
      </c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 t="e">
        <f>#REF!</f>
        <v>#REF!</v>
      </c>
      <c r="AV51" s="335" t="e">
        <f>#REF!</f>
        <v>#REF!</v>
      </c>
      <c r="AW51" s="109" t="e">
        <f>#REF!</f>
        <v>#REF!</v>
      </c>
      <c r="AX51" s="109"/>
      <c r="AY51" s="109" t="e">
        <f>#REF!</f>
        <v>#REF!</v>
      </c>
      <c r="AZ51" s="109" t="e">
        <f>#REF!</f>
        <v>#REF!</v>
      </c>
      <c r="BA51" s="109" t="e">
        <f t="shared" si="24"/>
        <v>#REF!</v>
      </c>
      <c r="BB51" s="109" t="e">
        <f>#REF!</f>
        <v>#REF!</v>
      </c>
      <c r="BC51" s="109" t="e">
        <f>#REF!</f>
        <v>#REF!</v>
      </c>
      <c r="BD51" s="109" t="e">
        <f>#REF!</f>
        <v>#REF!</v>
      </c>
      <c r="BE51" s="109" t="e">
        <f t="shared" si="25"/>
        <v>#REF!</v>
      </c>
      <c r="BF51" s="109" t="e">
        <f>#REF!</f>
        <v>#REF!</v>
      </c>
      <c r="BG51" s="109" t="e">
        <f>#REF!</f>
        <v>#REF!</v>
      </c>
      <c r="BH51" s="109" t="e">
        <f>#REF!</f>
        <v>#REF!</v>
      </c>
      <c r="BI51" s="109" t="e">
        <f>#REF!</f>
        <v>#REF!</v>
      </c>
      <c r="BJ51" s="196" t="e">
        <f>#REF!</f>
        <v>#REF!</v>
      </c>
      <c r="BK51" s="196"/>
      <c r="BL51" s="196" t="e">
        <f>#REF!</f>
        <v>#REF!</v>
      </c>
      <c r="BM51" s="196" t="e">
        <f>#REF!</f>
        <v>#REF!</v>
      </c>
      <c r="BN51" s="109" t="e">
        <f t="shared" si="139"/>
        <v>#REF!</v>
      </c>
      <c r="BO51" s="109" t="e">
        <f>#REF!</f>
        <v>#REF!</v>
      </c>
      <c r="BP51" s="196" t="e">
        <f>#REF!</f>
        <v>#REF!</v>
      </c>
      <c r="BQ51" s="196"/>
      <c r="BR51" s="196" t="e">
        <f>#REF!</f>
        <v>#REF!</v>
      </c>
      <c r="BS51" s="196" t="e">
        <f>#REF!</f>
        <v>#REF!</v>
      </c>
      <c r="BT51" s="109" t="e">
        <f>#REF!</f>
        <v>#REF!</v>
      </c>
      <c r="BU51" s="109" t="e">
        <f>#REF!</f>
        <v>#REF!</v>
      </c>
      <c r="BV51" s="109" t="e">
        <f>#REF!</f>
        <v>#REF!</v>
      </c>
      <c r="BW51" s="196" t="e">
        <f>#REF!</f>
        <v>#REF!</v>
      </c>
      <c r="BX51" s="196"/>
      <c r="BY51" s="196" t="e">
        <f>#REF!</f>
        <v>#REF!</v>
      </c>
      <c r="BZ51" s="196" t="e">
        <f>#REF!</f>
        <v>#REF!</v>
      </c>
      <c r="CA51" s="109" t="e">
        <f t="shared" si="115"/>
        <v>#REF!</v>
      </c>
      <c r="CB51" s="109" t="e">
        <f>#REF!</f>
        <v>#REF!</v>
      </c>
      <c r="CC51" s="109" t="e">
        <f>#REF!</f>
        <v>#REF!</v>
      </c>
      <c r="CD51" s="109" t="e">
        <f>#REF!</f>
        <v>#REF!</v>
      </c>
      <c r="CE51" s="109" t="e">
        <f t="shared" si="142"/>
        <v>#REF!</v>
      </c>
      <c r="CF51" s="109" t="e">
        <f>#REF!</f>
        <v>#REF!</v>
      </c>
      <c r="CG51" s="109"/>
      <c r="CH51" s="109" t="e">
        <f>#REF!</f>
        <v>#REF!</v>
      </c>
      <c r="CI51" s="109" t="e">
        <f>#REF!</f>
        <v>#REF!</v>
      </c>
      <c r="CJ51" s="109"/>
      <c r="CK51" s="109" t="e">
        <f>#REF!</f>
        <v>#REF!</v>
      </c>
      <c r="CL51" s="196" t="e">
        <f>#REF!</f>
        <v>#REF!</v>
      </c>
      <c r="CM51" s="196"/>
      <c r="CN51" s="196" t="e">
        <f>#REF!</f>
        <v>#REF!</v>
      </c>
      <c r="CO51" s="196" t="e">
        <f>#REF!</f>
        <v>#REF!</v>
      </c>
    </row>
    <row r="52" spans="2:123" s="13" customFormat="1" ht="99.75" hidden="1" customHeight="1" x14ac:dyDescent="0.25">
      <c r="B52" s="840" t="s">
        <v>274</v>
      </c>
      <c r="C52" s="840"/>
      <c r="D52" s="109">
        <f t="shared" ref="D52:H52" si="216">D314</f>
        <v>0</v>
      </c>
      <c r="E52" s="109">
        <f t="shared" si="216"/>
        <v>0</v>
      </c>
      <c r="F52" s="109"/>
      <c r="G52" s="109">
        <f t="shared" si="216"/>
        <v>0</v>
      </c>
      <c r="H52" s="109">
        <f t="shared" si="216"/>
        <v>0</v>
      </c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567" t="e">
        <f t="shared" si="14"/>
        <v>#DIV/0!</v>
      </c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>
        <f t="shared" ref="AU52:BM52" si="217">AU314</f>
        <v>0</v>
      </c>
      <c r="AV52" s="335">
        <f t="shared" si="217"/>
        <v>0</v>
      </c>
      <c r="AW52" s="109">
        <f t="shared" si="217"/>
        <v>0</v>
      </c>
      <c r="AX52" s="109"/>
      <c r="AY52" s="109">
        <f t="shared" ref="AY52:AZ52" si="218">AY314</f>
        <v>0</v>
      </c>
      <c r="AZ52" s="109">
        <f t="shared" si="218"/>
        <v>0</v>
      </c>
      <c r="BA52" s="109">
        <f t="shared" si="24"/>
        <v>0</v>
      </c>
      <c r="BB52" s="109">
        <f t="shared" ref="BB52:BD52" si="219">BB314</f>
        <v>0</v>
      </c>
      <c r="BC52" s="109">
        <f t="shared" si="219"/>
        <v>0</v>
      </c>
      <c r="BD52" s="109">
        <f t="shared" si="219"/>
        <v>0</v>
      </c>
      <c r="BE52" s="109">
        <f t="shared" si="25"/>
        <v>0</v>
      </c>
      <c r="BF52" s="109">
        <f t="shared" ref="BF52:BH52" si="220">BF314</f>
        <v>0</v>
      </c>
      <c r="BG52" s="109">
        <f t="shared" si="220"/>
        <v>0</v>
      </c>
      <c r="BH52" s="109">
        <f t="shared" si="220"/>
        <v>0</v>
      </c>
      <c r="BI52" s="109">
        <f t="shared" si="217"/>
        <v>0</v>
      </c>
      <c r="BJ52" s="196">
        <f t="shared" si="217"/>
        <v>0</v>
      </c>
      <c r="BK52" s="196"/>
      <c r="BL52" s="196">
        <f t="shared" si="217"/>
        <v>0</v>
      </c>
      <c r="BM52" s="196">
        <f t="shared" si="217"/>
        <v>0</v>
      </c>
      <c r="BN52" s="109">
        <f t="shared" si="139"/>
        <v>0</v>
      </c>
      <c r="BO52" s="109">
        <f t="shared" ref="BO52:BP52" si="221">BO314</f>
        <v>0</v>
      </c>
      <c r="BP52" s="196">
        <f t="shared" si="221"/>
        <v>0</v>
      </c>
      <c r="BQ52" s="196"/>
      <c r="BR52" s="196">
        <f t="shared" ref="BR52:BS52" si="222">BR314</f>
        <v>0</v>
      </c>
      <c r="BS52" s="196">
        <f t="shared" si="222"/>
        <v>0</v>
      </c>
      <c r="BT52" s="109">
        <f t="shared" ref="BT52:BZ52" si="223">BT314</f>
        <v>0</v>
      </c>
      <c r="BU52" s="109">
        <f t="shared" si="223"/>
        <v>0</v>
      </c>
      <c r="BV52" s="109">
        <f t="shared" si="223"/>
        <v>0</v>
      </c>
      <c r="BW52" s="196">
        <f t="shared" si="223"/>
        <v>0</v>
      </c>
      <c r="BX52" s="196"/>
      <c r="BY52" s="196">
        <f t="shared" si="223"/>
        <v>0</v>
      </c>
      <c r="BZ52" s="196">
        <f t="shared" si="223"/>
        <v>0</v>
      </c>
      <c r="CA52" s="109">
        <f t="shared" si="115"/>
        <v>0</v>
      </c>
      <c r="CB52" s="109">
        <f t="shared" ref="CB52:CD52" si="224">CB314</f>
        <v>0</v>
      </c>
      <c r="CC52" s="109">
        <f t="shared" si="224"/>
        <v>0</v>
      </c>
      <c r="CD52" s="109">
        <f t="shared" si="224"/>
        <v>0</v>
      </c>
      <c r="CE52" s="109">
        <f t="shared" si="142"/>
        <v>0</v>
      </c>
      <c r="CF52" s="109">
        <f t="shared" ref="CF52:CI52" si="225">CF314</f>
        <v>0</v>
      </c>
      <c r="CG52" s="109"/>
      <c r="CH52" s="109">
        <f t="shared" si="225"/>
        <v>0</v>
      </c>
      <c r="CI52" s="109">
        <f t="shared" si="225"/>
        <v>0</v>
      </c>
      <c r="CJ52" s="109"/>
      <c r="CK52" s="109">
        <f t="shared" ref="CK52" si="226">CK314</f>
        <v>0</v>
      </c>
      <c r="CL52" s="196">
        <f>CL314</f>
        <v>0</v>
      </c>
      <c r="CM52" s="196"/>
      <c r="CN52" s="196">
        <f t="shared" ref="CN52:CO52" si="227">CN314</f>
        <v>0</v>
      </c>
      <c r="CO52" s="196">
        <f t="shared" si="227"/>
        <v>0</v>
      </c>
    </row>
    <row r="53" spans="2:123" s="13" customFormat="1" ht="60" hidden="1" customHeight="1" x14ac:dyDescent="0.25">
      <c r="B53" s="840" t="s">
        <v>275</v>
      </c>
      <c r="C53" s="840"/>
      <c r="D53" s="109">
        <f t="shared" ref="D53:H53" si="228">D930</f>
        <v>0</v>
      </c>
      <c r="E53" s="109">
        <f t="shared" si="228"/>
        <v>0</v>
      </c>
      <c r="F53" s="109"/>
      <c r="G53" s="109">
        <f t="shared" si="228"/>
        <v>0</v>
      </c>
      <c r="H53" s="109">
        <f t="shared" si="228"/>
        <v>0</v>
      </c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567" t="e">
        <f t="shared" si="14"/>
        <v>#DIV/0!</v>
      </c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>
        <f t="shared" ref="AU53:BM53" si="229">AU930</f>
        <v>0</v>
      </c>
      <c r="AV53" s="335">
        <f t="shared" si="229"/>
        <v>0</v>
      </c>
      <c r="AW53" s="109">
        <f t="shared" si="229"/>
        <v>0</v>
      </c>
      <c r="AX53" s="109"/>
      <c r="AY53" s="109">
        <f t="shared" ref="AY53:AZ53" si="230">AY930</f>
        <v>0</v>
      </c>
      <c r="AZ53" s="109">
        <f t="shared" si="230"/>
        <v>0</v>
      </c>
      <c r="BA53" s="109">
        <f t="shared" si="24"/>
        <v>0</v>
      </c>
      <c r="BB53" s="109">
        <f t="shared" ref="BB53:BD53" si="231">BB930</f>
        <v>0</v>
      </c>
      <c r="BC53" s="109">
        <f t="shared" si="231"/>
        <v>0</v>
      </c>
      <c r="BD53" s="109">
        <f t="shared" si="231"/>
        <v>0</v>
      </c>
      <c r="BE53" s="109">
        <f t="shared" si="25"/>
        <v>0</v>
      </c>
      <c r="BF53" s="109">
        <f t="shared" ref="BF53:BH53" si="232">BF930</f>
        <v>0</v>
      </c>
      <c r="BG53" s="109">
        <f t="shared" si="232"/>
        <v>0</v>
      </c>
      <c r="BH53" s="109">
        <f t="shared" si="232"/>
        <v>0</v>
      </c>
      <c r="BI53" s="109">
        <f t="shared" si="229"/>
        <v>66630.399999999994</v>
      </c>
      <c r="BJ53" s="196">
        <f t="shared" si="229"/>
        <v>0</v>
      </c>
      <c r="BK53" s="196"/>
      <c r="BL53" s="196">
        <f t="shared" si="229"/>
        <v>0</v>
      </c>
      <c r="BM53" s="196">
        <f t="shared" si="229"/>
        <v>66630.399999999994</v>
      </c>
      <c r="BN53" s="109">
        <f t="shared" si="139"/>
        <v>66630.399999999994</v>
      </c>
      <c r="BO53" s="109">
        <f t="shared" ref="BO53:BP53" si="233">BO930</f>
        <v>66630.399999999994</v>
      </c>
      <c r="BP53" s="196">
        <f t="shared" si="233"/>
        <v>0</v>
      </c>
      <c r="BQ53" s="196"/>
      <c r="BR53" s="196">
        <f t="shared" ref="BR53:BS53" si="234">BR930</f>
        <v>0</v>
      </c>
      <c r="BS53" s="196">
        <f t="shared" si="234"/>
        <v>66630.399999999994</v>
      </c>
      <c r="BT53" s="109">
        <f t="shared" ref="BT53:BZ53" si="235">BT930</f>
        <v>0</v>
      </c>
      <c r="BU53" s="109">
        <f t="shared" si="235"/>
        <v>66630.399999999994</v>
      </c>
      <c r="BV53" s="109">
        <f t="shared" si="235"/>
        <v>0</v>
      </c>
      <c r="BW53" s="196">
        <f t="shared" si="235"/>
        <v>0</v>
      </c>
      <c r="BX53" s="196"/>
      <c r="BY53" s="196">
        <f t="shared" si="235"/>
        <v>0</v>
      </c>
      <c r="BZ53" s="196">
        <f t="shared" si="235"/>
        <v>0</v>
      </c>
      <c r="CA53" s="109">
        <f t="shared" si="115"/>
        <v>0</v>
      </c>
      <c r="CB53" s="109">
        <f t="shared" ref="CB53:CD53" si="236">CB930</f>
        <v>0</v>
      </c>
      <c r="CC53" s="109">
        <f t="shared" si="236"/>
        <v>0</v>
      </c>
      <c r="CD53" s="109">
        <f t="shared" si="236"/>
        <v>0</v>
      </c>
      <c r="CE53" s="109">
        <f t="shared" si="142"/>
        <v>0</v>
      </c>
      <c r="CF53" s="109">
        <f t="shared" ref="CF53:CI53" si="237">CF930</f>
        <v>0</v>
      </c>
      <c r="CG53" s="109"/>
      <c r="CH53" s="109">
        <f t="shared" si="237"/>
        <v>0</v>
      </c>
      <c r="CI53" s="109">
        <f t="shared" si="237"/>
        <v>0</v>
      </c>
      <c r="CJ53" s="109"/>
      <c r="CK53" s="109">
        <f t="shared" ref="CK53" si="238">CK930</f>
        <v>287735</v>
      </c>
      <c r="CL53" s="196">
        <f>CL930</f>
        <v>0</v>
      </c>
      <c r="CM53" s="196"/>
      <c r="CN53" s="196">
        <f t="shared" ref="CN53:CO53" si="239">CN930</f>
        <v>0</v>
      </c>
      <c r="CO53" s="196">
        <f t="shared" si="239"/>
        <v>287735</v>
      </c>
    </row>
    <row r="54" spans="2:123" s="17" customFormat="1" ht="32.25" customHeight="1" x14ac:dyDescent="0.25">
      <c r="B54" s="900" t="s">
        <v>29</v>
      </c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901"/>
      <c r="P54" s="901"/>
      <c r="Q54" s="901"/>
      <c r="R54" s="901"/>
      <c r="S54" s="901"/>
      <c r="T54" s="901"/>
      <c r="U54" s="901"/>
      <c r="V54" s="901"/>
      <c r="W54" s="901"/>
      <c r="X54" s="901"/>
      <c r="Y54" s="901"/>
      <c r="Z54" s="901"/>
      <c r="AA54" s="901"/>
      <c r="AB54" s="901"/>
      <c r="AC54" s="901"/>
      <c r="AD54" s="901"/>
      <c r="AE54" s="901"/>
      <c r="AF54" s="901"/>
      <c r="AG54" s="901"/>
      <c r="AH54" s="901"/>
      <c r="AI54" s="901"/>
      <c r="AJ54" s="901"/>
      <c r="AK54" s="901"/>
      <c r="AL54" s="901"/>
      <c r="AM54" s="901"/>
      <c r="AN54" s="901"/>
      <c r="AO54" s="901"/>
      <c r="AP54" s="901"/>
      <c r="AQ54" s="901"/>
      <c r="AR54" s="901"/>
      <c r="AS54" s="901"/>
      <c r="AT54" s="901"/>
      <c r="AU54" s="901"/>
      <c r="AV54" s="901"/>
      <c r="AW54" s="901"/>
      <c r="AX54" s="901"/>
      <c r="AY54" s="901"/>
      <c r="AZ54" s="901"/>
      <c r="BA54" s="901"/>
      <c r="BB54" s="901"/>
      <c r="BC54" s="901"/>
      <c r="BD54" s="901"/>
      <c r="BE54" s="901"/>
      <c r="BF54" s="901"/>
      <c r="BG54" s="901"/>
      <c r="BH54" s="901"/>
      <c r="BI54" s="901"/>
      <c r="BJ54" s="901"/>
      <c r="BK54" s="901"/>
      <c r="BL54" s="901"/>
      <c r="BM54" s="901"/>
      <c r="BN54" s="901"/>
      <c r="BO54" s="901"/>
      <c r="BP54" s="901"/>
      <c r="BQ54" s="901"/>
      <c r="BR54" s="901"/>
      <c r="BS54" s="901"/>
      <c r="BT54" s="901"/>
      <c r="BU54" s="901"/>
      <c r="BV54" s="901"/>
      <c r="BW54" s="901"/>
      <c r="BX54" s="901"/>
      <c r="BY54" s="901"/>
      <c r="BZ54" s="901"/>
      <c r="CA54" s="901"/>
      <c r="CB54" s="901"/>
      <c r="CC54" s="901"/>
      <c r="CD54" s="901"/>
      <c r="CE54" s="901"/>
      <c r="CF54" s="901"/>
      <c r="CG54" s="901"/>
      <c r="CH54" s="901"/>
      <c r="CI54" s="901"/>
      <c r="CJ54" s="901"/>
      <c r="CK54" s="901"/>
      <c r="CL54" s="16"/>
      <c r="CM54" s="16"/>
      <c r="CN54" s="16"/>
      <c r="CO54" s="16"/>
    </row>
    <row r="55" spans="2:123" s="19" customFormat="1" ht="55.5" customHeight="1" x14ac:dyDescent="0.25">
      <c r="B55" s="840" t="s">
        <v>30</v>
      </c>
      <c r="C55" s="840"/>
      <c r="D55" s="196">
        <f>E55+F55+G55+H55</f>
        <v>21046895.862850003</v>
      </c>
      <c r="E55" s="196">
        <f>E811</f>
        <v>8892390.9227099977</v>
      </c>
      <c r="F55" s="196">
        <f>F811</f>
        <v>8117111.0309800003</v>
      </c>
      <c r="G55" s="196">
        <f>G811</f>
        <v>1402908.1009600002</v>
      </c>
      <c r="H55" s="196">
        <f>H811</f>
        <v>2634485.8081999999</v>
      </c>
      <c r="I55" s="196">
        <f t="shared" ref="I55:I62" si="240">K55+M55+O55+Q55</f>
        <v>11432642.063059999</v>
      </c>
      <c r="J55" s="567">
        <f t="shared" ref="J55:J62" si="241">I55/D55</f>
        <v>0.54319849053084457</v>
      </c>
      <c r="K55" s="196">
        <f>K811</f>
        <v>6523085.3402899997</v>
      </c>
      <c r="L55" s="567">
        <f t="shared" ref="L55:L61" si="242">K55/E55</f>
        <v>0.73355809444127085</v>
      </c>
      <c r="M55" s="196">
        <f>M811</f>
        <v>3476524.47976</v>
      </c>
      <c r="N55" s="567">
        <f t="shared" ref="N55:N61" si="243">M55/F55</f>
        <v>0.42829578978178273</v>
      </c>
      <c r="O55" s="196">
        <f>O811</f>
        <v>537471.63243</v>
      </c>
      <c r="P55" s="567">
        <f t="shared" ref="P55:P56" si="244">O55/G55</f>
        <v>0.38311250185397883</v>
      </c>
      <c r="Q55" s="196">
        <f>Q811</f>
        <v>895560.61057999998</v>
      </c>
      <c r="R55" s="567">
        <f t="shared" ref="R55:R62" si="245">Q55/H55</f>
        <v>0.3399375346006846</v>
      </c>
      <c r="S55" s="196">
        <f>U55+W55+Y55+AA55</f>
        <v>11534123.32186</v>
      </c>
      <c r="T55" s="567">
        <f>S55/D55</f>
        <v>0.54802016397196829</v>
      </c>
      <c r="U55" s="196">
        <f>U811</f>
        <v>6617363.4883500012</v>
      </c>
      <c r="V55" s="567">
        <f>U55/E55</f>
        <v>0.74416020908956271</v>
      </c>
      <c r="W55" s="196">
        <f>W811</f>
        <v>3621628.1738</v>
      </c>
      <c r="X55" s="567">
        <f>W55/F55</f>
        <v>0.44617206293933759</v>
      </c>
      <c r="Y55" s="196">
        <f>Y811</f>
        <v>475752.03738999995</v>
      </c>
      <c r="Z55" s="567">
        <f>Y55/G55</f>
        <v>0.33911846190384543</v>
      </c>
      <c r="AA55" s="196">
        <f>AA811</f>
        <v>819379.62232000008</v>
      </c>
      <c r="AB55" s="567">
        <f>AA55/H55</f>
        <v>0.31102070080227057</v>
      </c>
      <c r="AC55" s="196">
        <f>AE55+AG55+AI55+AK55</f>
        <v>18524986.855009999</v>
      </c>
      <c r="AD55" s="622">
        <f>AC55/D55</f>
        <v>0.88017667668079069</v>
      </c>
      <c r="AE55" s="196">
        <f>AE811</f>
        <v>8336454.0702900002</v>
      </c>
      <c r="AF55" s="622">
        <f>AE55/E55</f>
        <v>0.93748173497408804</v>
      </c>
      <c r="AG55" s="196">
        <f>AG811</f>
        <v>6229146.88191</v>
      </c>
      <c r="AH55" s="622">
        <f>AG55/F55</f>
        <v>0.76740934775139313</v>
      </c>
      <c r="AI55" s="196">
        <f>AI811</f>
        <v>1326005.7586399999</v>
      </c>
      <c r="AJ55" s="622">
        <f>AI55/G55</f>
        <v>0.94518362088908281</v>
      </c>
      <c r="AK55" s="196">
        <f>AK811</f>
        <v>2633380.1441699993</v>
      </c>
      <c r="AL55" s="622">
        <f>AK55/H55</f>
        <v>0.99958031125976876</v>
      </c>
      <c r="AM55" s="109"/>
      <c r="AN55" s="109"/>
      <c r="AO55" s="109"/>
      <c r="AP55" s="109"/>
      <c r="AQ55" s="109"/>
      <c r="AR55" s="109"/>
      <c r="AS55" s="109"/>
      <c r="AT55" s="109"/>
      <c r="AU55" s="109">
        <f>AU56+AU57+AU59+AU60+AU61</f>
        <v>-10898.893770001188</v>
      </c>
      <c r="AV55" s="109">
        <f>AW55+AX55+AY55+AZ55</f>
        <v>21035496.969080001</v>
      </c>
      <c r="AW55" s="109">
        <f t="shared" ref="AW55:AZ56" si="246">AW811</f>
        <v>8757809.2427099999</v>
      </c>
      <c r="AX55" s="109">
        <f t="shared" si="246"/>
        <v>8463077.7719599996</v>
      </c>
      <c r="AY55" s="109">
        <f t="shared" si="246"/>
        <v>1430506.60096</v>
      </c>
      <c r="AZ55" s="109">
        <f t="shared" si="246"/>
        <v>2384103.3534499998</v>
      </c>
      <c r="BA55" s="109" t="e">
        <f t="shared" ref="BA55:BB55" si="247">BA811</f>
        <v>#REF!</v>
      </c>
      <c r="BB55" s="109" t="e">
        <f t="shared" si="247"/>
        <v>#REF!</v>
      </c>
      <c r="BC55" s="109" t="e">
        <f t="shared" ref="BC55:BD55" si="248">BC811</f>
        <v>#REF!</v>
      </c>
      <c r="BD55" s="109" t="e">
        <f t="shared" si="248"/>
        <v>#REF!</v>
      </c>
      <c r="BE55" s="109" t="e">
        <f t="shared" ref="BE55:BE62" si="249">BF55+BG55+BH55</f>
        <v>#REF!</v>
      </c>
      <c r="BF55" s="109" t="e">
        <f t="shared" ref="BF55:BH55" si="250">BF811</f>
        <v>#REF!</v>
      </c>
      <c r="BG55" s="109">
        <f t="shared" si="250"/>
        <v>1402908.1009600002</v>
      </c>
      <c r="BH55" s="109" t="e">
        <f t="shared" si="250"/>
        <v>#REF!</v>
      </c>
      <c r="BI55" s="109">
        <f>BJ55+BK55+BL55+BM55</f>
        <v>21382370.000839997</v>
      </c>
      <c r="BJ55" s="109">
        <f t="shared" ref="BJ55" si="251">BJ811</f>
        <v>9648802.2245099992</v>
      </c>
      <c r="BK55" s="109">
        <f t="shared" ref="BK55:BM56" si="252">BK811</f>
        <v>9222607.8229199983</v>
      </c>
      <c r="BL55" s="109">
        <f t="shared" si="252"/>
        <v>1404691.65194</v>
      </c>
      <c r="BM55" s="109">
        <f t="shared" si="252"/>
        <v>1106268.3014700001</v>
      </c>
      <c r="BN55" s="109">
        <f>BN56+BN57</f>
        <v>-10635.438000000548</v>
      </c>
      <c r="BO55" s="109">
        <f>BP55+BQ55+BR55+BS55</f>
        <v>21371734.562839996</v>
      </c>
      <c r="BP55" s="109">
        <f t="shared" ref="BP55" si="253">BP811</f>
        <v>9648802.2245099992</v>
      </c>
      <c r="BQ55" s="109">
        <f t="shared" ref="BQ55:BS55" si="254">BQ811</f>
        <v>9222607.8229199983</v>
      </c>
      <c r="BR55" s="109">
        <f t="shared" si="254"/>
        <v>1394056.2139399999</v>
      </c>
      <c r="BS55" s="109">
        <f t="shared" si="254"/>
        <v>1106268.3014700001</v>
      </c>
      <c r="BT55" s="109">
        <f t="shared" ref="BT55:CD55" si="255">BT811</f>
        <v>1404691.65194</v>
      </c>
      <c r="BU55" s="109" t="e">
        <f t="shared" si="255"/>
        <v>#REF!</v>
      </c>
      <c r="BV55" s="109" t="e">
        <f>BW55+BX55+BY55+BZ55</f>
        <v>#REF!</v>
      </c>
      <c r="BW55" s="109">
        <f t="shared" ref="BW55:BZ55" si="256">BW811</f>
        <v>6062056.4383399999</v>
      </c>
      <c r="BX55" s="109">
        <f t="shared" si="256"/>
        <v>6597254.5217699995</v>
      </c>
      <c r="BY55" s="109">
        <f t="shared" si="256"/>
        <v>1366957.0259300002</v>
      </c>
      <c r="BZ55" s="109" t="e">
        <f t="shared" si="256"/>
        <v>#REF!</v>
      </c>
      <c r="CA55" s="109" t="e">
        <f t="shared" si="255"/>
        <v>#REF!</v>
      </c>
      <c r="CB55" s="109" t="e">
        <f t="shared" si="255"/>
        <v>#REF!</v>
      </c>
      <c r="CC55" s="109" t="e">
        <f t="shared" si="255"/>
        <v>#REF!</v>
      </c>
      <c r="CD55" s="109" t="e">
        <f t="shared" si="255"/>
        <v>#REF!</v>
      </c>
      <c r="CE55" s="109">
        <f t="shared" ref="CE55:CE60" si="257">CF55+CH55+CI55</f>
        <v>10767005.453360001</v>
      </c>
      <c r="CF55" s="109">
        <f t="shared" ref="CF55:CI55" si="258">CF811</f>
        <v>8280861.4554699995</v>
      </c>
      <c r="CG55" s="109">
        <f t="shared" si="258"/>
        <v>14851579.004641382</v>
      </c>
      <c r="CH55" s="109">
        <f t="shared" si="258"/>
        <v>1366957.0259300002</v>
      </c>
      <c r="CI55" s="109">
        <f t="shared" si="258"/>
        <v>1119186.97196</v>
      </c>
      <c r="CJ55" s="109">
        <f>CJ56+CJ57</f>
        <v>0</v>
      </c>
      <c r="CK55" s="109">
        <f>CL55+CM55+CN55+CO55</f>
        <v>25641962.458001379</v>
      </c>
      <c r="CL55" s="109">
        <f t="shared" ref="CL55:CO55" si="259">CL811</f>
        <v>8280861.4554699995</v>
      </c>
      <c r="CM55" s="109">
        <f t="shared" si="259"/>
        <v>14874957.004641382</v>
      </c>
      <c r="CN55" s="109">
        <f t="shared" si="259"/>
        <v>1366957.0259300002</v>
      </c>
      <c r="CO55" s="109">
        <f t="shared" si="259"/>
        <v>1119186.97196</v>
      </c>
    </row>
    <row r="56" spans="2:123" s="601" customFormat="1" ht="50.25" customHeight="1" x14ac:dyDescent="0.3">
      <c r="B56" s="834" t="s">
        <v>263</v>
      </c>
      <c r="C56" s="834"/>
      <c r="D56" s="687">
        <f>E56+F56+G56+H56</f>
        <v>16488711.552849999</v>
      </c>
      <c r="E56" s="687">
        <f>E812</f>
        <v>8414308.8413199987</v>
      </c>
      <c r="F56" s="687">
        <f t="shared" ref="F56:G56" si="260">F812</f>
        <v>4237464.7661699997</v>
      </c>
      <c r="G56" s="687">
        <f t="shared" si="260"/>
        <v>1402908.1009600002</v>
      </c>
      <c r="H56" s="687">
        <f t="shared" ref="H56" si="261">H812</f>
        <v>2434029.8443999998</v>
      </c>
      <c r="I56" s="602">
        <f t="shared" si="240"/>
        <v>8677021.6779800002</v>
      </c>
      <c r="J56" s="603">
        <f t="shared" si="241"/>
        <v>0.52624012799109321</v>
      </c>
      <c r="K56" s="602">
        <f>K812</f>
        <v>6050887.7277699998</v>
      </c>
      <c r="L56" s="603">
        <f t="shared" si="242"/>
        <v>0.71911880605760647</v>
      </c>
      <c r="M56" s="602">
        <f t="shared" ref="M56" si="262">M812</f>
        <v>1259642.6574599999</v>
      </c>
      <c r="N56" s="603">
        <f t="shared" si="243"/>
        <v>0.29726327579556922</v>
      </c>
      <c r="O56" s="602">
        <f t="shared" ref="O56" si="263">O812</f>
        <v>537471.63243</v>
      </c>
      <c r="P56" s="603">
        <f t="shared" si="244"/>
        <v>0.38311250185397883</v>
      </c>
      <c r="Q56" s="602">
        <f t="shared" ref="Q56" si="264">Q812</f>
        <v>829019.66032000002</v>
      </c>
      <c r="R56" s="603">
        <f t="shared" si="245"/>
        <v>0.34059551990594322</v>
      </c>
      <c r="S56" s="602">
        <f t="shared" ref="S56:S62" si="265">U56+W56+Y56+AA56</f>
        <v>8462468.9016500004</v>
      </c>
      <c r="T56" s="603">
        <f t="shared" ref="T56:T62" si="266">S56/D56</f>
        <v>0.51322802721885818</v>
      </c>
      <c r="U56" s="602">
        <f>U812</f>
        <v>6130820.8790700007</v>
      </c>
      <c r="V56" s="603">
        <f t="shared" ref="V56:V61" si="267">U56/E56</f>
        <v>0.72861847534802693</v>
      </c>
      <c r="W56" s="602">
        <f t="shared" ref="W56" si="268">W812</f>
        <v>1092099.53251</v>
      </c>
      <c r="X56" s="603">
        <f t="shared" ref="X56:X59" si="269">W56/F56</f>
        <v>0.25772474646369409</v>
      </c>
      <c r="Y56" s="602">
        <f t="shared" ref="Y56:Y57" si="270">Y812</f>
        <v>475752.03738999995</v>
      </c>
      <c r="Z56" s="603">
        <f t="shared" ref="Z56" si="271">Y56/G56</f>
        <v>0.33911846190384543</v>
      </c>
      <c r="AA56" s="602">
        <f t="shared" ref="AA56:AA57" si="272">AA812</f>
        <v>763796.4526800001</v>
      </c>
      <c r="AB56" s="603">
        <f t="shared" ref="AB56:AB62" si="273">AA56/H56</f>
        <v>0.31379913210073218</v>
      </c>
      <c r="AC56" s="602">
        <f t="shared" ref="AC56:AC62" si="274">AE56+AG56+AI56+AK56</f>
        <v>14638487.50591</v>
      </c>
      <c r="AD56" s="641">
        <f t="shared" ref="AD56:AD62" si="275">AC56/D56</f>
        <v>0.88778843992693923</v>
      </c>
      <c r="AE56" s="602">
        <f>AE812</f>
        <v>7858439.4638999999</v>
      </c>
      <c r="AF56" s="641">
        <f t="shared" ref="AF56:AF61" si="276">AE56/E56</f>
        <v>0.93393760700934803</v>
      </c>
      <c r="AG56" s="602">
        <f t="shared" ref="AG56:AG57" si="277">AG812</f>
        <v>3020203.5717800003</v>
      </c>
      <c r="AH56" s="641">
        <f t="shared" ref="AH56:AH59" si="278">AG56/F56</f>
        <v>0.71273833257374508</v>
      </c>
      <c r="AI56" s="602">
        <f t="shared" ref="AI56:AI57" si="279">AI812</f>
        <v>1326005.7586399999</v>
      </c>
      <c r="AJ56" s="641">
        <f t="shared" ref="AJ56" si="280">AI56/G56</f>
        <v>0.94518362088908281</v>
      </c>
      <c r="AK56" s="602">
        <f t="shared" ref="AK56:AK57" si="281">AK812</f>
        <v>2433838.7115899995</v>
      </c>
      <c r="AL56" s="641">
        <f t="shared" ref="AL56:AL62" si="282">AK56/H56</f>
        <v>0.9999214747467291</v>
      </c>
      <c r="AM56" s="302"/>
      <c r="AN56" s="302"/>
      <c r="AO56" s="302"/>
      <c r="AP56" s="302"/>
      <c r="AQ56" s="302"/>
      <c r="AR56" s="302"/>
      <c r="AS56" s="302"/>
      <c r="AT56" s="302"/>
      <c r="AU56" s="302">
        <f>AU812</f>
        <v>188907.05533999915</v>
      </c>
      <c r="AV56" s="302">
        <f>AW56+AX56+AY56+AZ56</f>
        <v>16677618.60819</v>
      </c>
      <c r="AW56" s="302">
        <f>AW812</f>
        <v>8279727.1613200009</v>
      </c>
      <c r="AX56" s="302">
        <f t="shared" ref="AX56:AY56" si="283">AX812</f>
        <v>4583431.4924599994</v>
      </c>
      <c r="AY56" s="302">
        <f t="shared" si="283"/>
        <v>1430506.60096</v>
      </c>
      <c r="AZ56" s="302">
        <f t="shared" si="246"/>
        <v>2383953.3534499998</v>
      </c>
      <c r="BA56" s="335" t="e">
        <f t="shared" ref="BA56:BB56" si="284">BA812</f>
        <v>#REF!</v>
      </c>
      <c r="BB56" s="302" t="e">
        <f t="shared" si="284"/>
        <v>#REF!</v>
      </c>
      <c r="BC56" s="302" t="e">
        <f t="shared" ref="BC56:BD56" si="285">BC812</f>
        <v>#REF!</v>
      </c>
      <c r="BD56" s="302" t="e">
        <f t="shared" si="285"/>
        <v>#REF!</v>
      </c>
      <c r="BE56" s="302" t="e">
        <f t="shared" si="249"/>
        <v>#REF!</v>
      </c>
      <c r="BF56" s="302" t="e">
        <f t="shared" ref="BF56:BH56" si="286">BF812</f>
        <v>#REF!</v>
      </c>
      <c r="BG56" s="302">
        <f t="shared" si="286"/>
        <v>1402908.1009600002</v>
      </c>
      <c r="BH56" s="302" t="e">
        <f t="shared" si="286"/>
        <v>#REF!</v>
      </c>
      <c r="BI56" s="302">
        <f>BJ56+BK56+BL56+BM56</f>
        <v>14933714.400839999</v>
      </c>
      <c r="BJ56" s="302">
        <f>BJ812</f>
        <v>7256760.7121899994</v>
      </c>
      <c r="BK56" s="302">
        <f t="shared" ref="BK56:BL56" si="287">BK812</f>
        <v>5166143.7352399994</v>
      </c>
      <c r="BL56" s="302">
        <f t="shared" si="287"/>
        <v>1404691.65194</v>
      </c>
      <c r="BM56" s="302">
        <f t="shared" si="252"/>
        <v>1106118.3014700001</v>
      </c>
      <c r="BN56" s="302">
        <f>BN812</f>
        <v>-10635.438000000548</v>
      </c>
      <c r="BO56" s="302">
        <f>BP56+BQ56+BR56+BS56</f>
        <v>14923078.96284</v>
      </c>
      <c r="BP56" s="302">
        <f>BP812</f>
        <v>7256760.7121899994</v>
      </c>
      <c r="BQ56" s="302">
        <f t="shared" ref="BQ56:BS56" si="288">BQ812</f>
        <v>5166143.7352399994</v>
      </c>
      <c r="BR56" s="302">
        <f t="shared" si="288"/>
        <v>1394056.2139399999</v>
      </c>
      <c r="BS56" s="302">
        <f t="shared" si="288"/>
        <v>1106118.3014700001</v>
      </c>
      <c r="BT56" s="302">
        <f t="shared" ref="BT56:BU56" si="289">BT812</f>
        <v>1404691.65194</v>
      </c>
      <c r="BU56" s="302" t="e">
        <f t="shared" si="289"/>
        <v>#REF!</v>
      </c>
      <c r="BV56" s="302" t="e">
        <f>BW56+BX56+BY56+BZ56</f>
        <v>#REF!</v>
      </c>
      <c r="BW56" s="302">
        <f>BW812</f>
        <v>6062056.4383399999</v>
      </c>
      <c r="BX56" s="302">
        <f t="shared" ref="BX56:BZ56" si="290">BX812</f>
        <v>6597254.5217699995</v>
      </c>
      <c r="BY56" s="302">
        <f t="shared" si="290"/>
        <v>1366957.0259300002</v>
      </c>
      <c r="BZ56" s="302" t="e">
        <f t="shared" si="290"/>
        <v>#REF!</v>
      </c>
      <c r="CA56" s="302" t="e">
        <f t="shared" ref="CA56:CD56" si="291">CA812</f>
        <v>#REF!</v>
      </c>
      <c r="CB56" s="302" t="e">
        <f t="shared" si="291"/>
        <v>#REF!</v>
      </c>
      <c r="CC56" s="302" t="e">
        <f t="shared" si="291"/>
        <v>#REF!</v>
      </c>
      <c r="CD56" s="302" t="e">
        <f t="shared" si="291"/>
        <v>#REF!</v>
      </c>
      <c r="CE56" s="302">
        <f t="shared" si="257"/>
        <v>9047449.7433599997</v>
      </c>
      <c r="CF56" s="302">
        <f>CF812</f>
        <v>6561455.7454699995</v>
      </c>
      <c r="CG56" s="302">
        <f t="shared" ref="CG56:CI56" si="292">CG812</f>
        <v>9534861.5146413818</v>
      </c>
      <c r="CH56" s="302">
        <f t="shared" si="292"/>
        <v>1366957.0259300002</v>
      </c>
      <c r="CI56" s="302">
        <f t="shared" si="292"/>
        <v>1119036.97196</v>
      </c>
      <c r="CJ56" s="302">
        <f>CJ812</f>
        <v>0</v>
      </c>
      <c r="CK56" s="302">
        <f>CL56+CM56+CN56+CO56</f>
        <v>18605689.25800138</v>
      </c>
      <c r="CL56" s="302">
        <f>CL812</f>
        <v>6561455.7454699995</v>
      </c>
      <c r="CM56" s="302">
        <f t="shared" ref="CM56:CO56" si="293">CM812</f>
        <v>9558239.5146413818</v>
      </c>
      <c r="CN56" s="302">
        <f t="shared" si="293"/>
        <v>1366957.0259300002</v>
      </c>
      <c r="CO56" s="302">
        <f t="shared" si="293"/>
        <v>1119036.97196</v>
      </c>
    </row>
    <row r="57" spans="2:123" s="25" customFormat="1" ht="46.5" customHeight="1" x14ac:dyDescent="0.25">
      <c r="B57" s="832" t="s">
        <v>264</v>
      </c>
      <c r="C57" s="833"/>
      <c r="D57" s="183">
        <f t="shared" ref="D57:D62" si="294">E57+F57+G57+H57</f>
        <v>1847940.5</v>
      </c>
      <c r="E57" s="183">
        <f>E813</f>
        <v>331770.44519</v>
      </c>
      <c r="F57" s="183">
        <f t="shared" ref="F57:H57" si="295">F813</f>
        <v>1516170.0548099999</v>
      </c>
      <c r="G57" s="183">
        <f t="shared" si="295"/>
        <v>0</v>
      </c>
      <c r="H57" s="183">
        <f t="shared" si="295"/>
        <v>0</v>
      </c>
      <c r="I57" s="590">
        <f t="shared" si="240"/>
        <v>1272521.68624</v>
      </c>
      <c r="J57" s="591">
        <f t="shared" si="241"/>
        <v>0.68861615741415916</v>
      </c>
      <c r="K57" s="590">
        <f>K813</f>
        <v>325953.45133000001</v>
      </c>
      <c r="L57" s="591">
        <f t="shared" si="242"/>
        <v>0.98246681118124102</v>
      </c>
      <c r="M57" s="590">
        <f t="shared" ref="M57" si="296">M813</f>
        <v>946568.23491</v>
      </c>
      <c r="N57" s="591">
        <f t="shared" si="243"/>
        <v>0.6243153476795319</v>
      </c>
      <c r="O57" s="590">
        <f t="shared" ref="O57" si="297">O813</f>
        <v>0</v>
      </c>
      <c r="P57" s="591">
        <v>0</v>
      </c>
      <c r="Q57" s="590">
        <f t="shared" ref="Q57" si="298">Q813</f>
        <v>0</v>
      </c>
      <c r="R57" s="591">
        <v>0</v>
      </c>
      <c r="S57" s="590">
        <f t="shared" si="265"/>
        <v>672949.88653999998</v>
      </c>
      <c r="T57" s="591">
        <f t="shared" si="266"/>
        <v>0.36416209642031222</v>
      </c>
      <c r="U57" s="590">
        <f>U813</f>
        <v>340298.44809000002</v>
      </c>
      <c r="V57" s="591">
        <f t="shared" si="267"/>
        <v>1.025704528608979</v>
      </c>
      <c r="W57" s="590">
        <f t="shared" ref="W57" si="299">W813</f>
        <v>332651.43844999996</v>
      </c>
      <c r="X57" s="591">
        <f t="shared" si="269"/>
        <v>0.21940245910719194</v>
      </c>
      <c r="Y57" s="590">
        <f t="shared" si="270"/>
        <v>0</v>
      </c>
      <c r="Z57" s="591">
        <v>0</v>
      </c>
      <c r="AA57" s="590">
        <f t="shared" si="272"/>
        <v>0</v>
      </c>
      <c r="AB57" s="591">
        <v>0</v>
      </c>
      <c r="AC57" s="590">
        <f t="shared" si="274"/>
        <v>1847940.5</v>
      </c>
      <c r="AD57" s="633">
        <f t="shared" si="275"/>
        <v>1</v>
      </c>
      <c r="AE57" s="590">
        <f>AE813</f>
        <v>331770.44519</v>
      </c>
      <c r="AF57" s="633">
        <f t="shared" si="276"/>
        <v>1</v>
      </c>
      <c r="AG57" s="590">
        <f t="shared" si="277"/>
        <v>1516170.0548099999</v>
      </c>
      <c r="AH57" s="633">
        <f t="shared" si="278"/>
        <v>1</v>
      </c>
      <c r="AI57" s="590">
        <f t="shared" si="279"/>
        <v>0</v>
      </c>
      <c r="AJ57" s="633">
        <v>0</v>
      </c>
      <c r="AK57" s="590">
        <f t="shared" si="281"/>
        <v>0</v>
      </c>
      <c r="AL57" s="633">
        <v>0</v>
      </c>
      <c r="AM57" s="116"/>
      <c r="AN57" s="116"/>
      <c r="AO57" s="116"/>
      <c r="AP57" s="116"/>
      <c r="AQ57" s="116"/>
      <c r="AR57" s="116"/>
      <c r="AS57" s="116"/>
      <c r="AT57" s="116"/>
      <c r="AU57" s="116">
        <f>AU813</f>
        <v>0</v>
      </c>
      <c r="AV57" s="116">
        <f t="shared" ref="AV57:AV62" si="300">AW57+AX57+AY57+AZ57</f>
        <v>1847940.5</v>
      </c>
      <c r="AW57" s="116">
        <f>AW813</f>
        <v>331770.44519</v>
      </c>
      <c r="AX57" s="116">
        <f t="shared" ref="AX57:AZ57" si="301">AX813</f>
        <v>1516170.0548099999</v>
      </c>
      <c r="AY57" s="116">
        <f t="shared" si="301"/>
        <v>0</v>
      </c>
      <c r="AZ57" s="116">
        <f t="shared" si="301"/>
        <v>0</v>
      </c>
      <c r="BA57" s="116" t="e">
        <f t="shared" ref="BA57:BB57" si="302">BA813</f>
        <v>#REF!</v>
      </c>
      <c r="BB57" s="116" t="e">
        <f t="shared" si="302"/>
        <v>#REF!</v>
      </c>
      <c r="BC57" s="116" t="e">
        <f t="shared" ref="BC57:BD57" si="303">BC813</f>
        <v>#REF!</v>
      </c>
      <c r="BD57" s="116" t="e">
        <f t="shared" si="303"/>
        <v>#REF!</v>
      </c>
      <c r="BE57" s="116" t="e">
        <f t="shared" si="249"/>
        <v>#REF!</v>
      </c>
      <c r="BF57" s="116" t="e">
        <f t="shared" ref="BF57:BH57" si="304">BF813</f>
        <v>#REF!</v>
      </c>
      <c r="BG57" s="116">
        <f t="shared" si="304"/>
        <v>0</v>
      </c>
      <c r="BH57" s="116">
        <f t="shared" si="304"/>
        <v>0</v>
      </c>
      <c r="BI57" s="116">
        <f t="shared" ref="BI57:BI62" si="305">BJ57+BK57+BL57+BM57</f>
        <v>4931899.5999999996</v>
      </c>
      <c r="BJ57" s="116">
        <f>BJ813</f>
        <v>2092041.51232</v>
      </c>
      <c r="BK57" s="116">
        <f t="shared" ref="BK57:BM57" si="306">BK813</f>
        <v>2839858.0876799999</v>
      </c>
      <c r="BL57" s="116">
        <f t="shared" si="306"/>
        <v>0</v>
      </c>
      <c r="BM57" s="116">
        <f t="shared" si="306"/>
        <v>0</v>
      </c>
      <c r="BN57" s="116">
        <f>BN813</f>
        <v>0</v>
      </c>
      <c r="BO57" s="116">
        <f t="shared" ref="BO57:BO62" si="307">BP57+BQ57+BR57+BS57</f>
        <v>4931899.5999999996</v>
      </c>
      <c r="BP57" s="116">
        <f>BP813</f>
        <v>2092041.51232</v>
      </c>
      <c r="BQ57" s="116">
        <f t="shared" ref="BQ57:BS57" si="308">BQ813</f>
        <v>2839858.0876799999</v>
      </c>
      <c r="BR57" s="116">
        <f t="shared" si="308"/>
        <v>0</v>
      </c>
      <c r="BS57" s="116">
        <f t="shared" si="308"/>
        <v>0</v>
      </c>
      <c r="BT57" s="116">
        <f t="shared" ref="BT57:CD57" si="309">BT813</f>
        <v>0</v>
      </c>
      <c r="BU57" s="116">
        <f t="shared" si="309"/>
        <v>0</v>
      </c>
      <c r="BV57" s="116">
        <f t="shared" ref="BV57:BV62" si="310">BW57+BX57+BY57+BZ57</f>
        <v>0</v>
      </c>
      <c r="BW57" s="116">
        <f>BW813</f>
        <v>0</v>
      </c>
      <c r="BX57" s="116">
        <f t="shared" ref="BX57:BZ57" si="311">BX813</f>
        <v>0</v>
      </c>
      <c r="BY57" s="116">
        <f t="shared" si="311"/>
        <v>0</v>
      </c>
      <c r="BZ57" s="116">
        <f t="shared" si="311"/>
        <v>0</v>
      </c>
      <c r="CA57" s="116" t="e">
        <f t="shared" si="309"/>
        <v>#REF!</v>
      </c>
      <c r="CB57" s="116" t="e">
        <f t="shared" si="309"/>
        <v>#REF!</v>
      </c>
      <c r="CC57" s="116" t="e">
        <f t="shared" si="309"/>
        <v>#REF!</v>
      </c>
      <c r="CD57" s="116" t="e">
        <f t="shared" si="309"/>
        <v>#REF!</v>
      </c>
      <c r="CE57" s="116">
        <f t="shared" si="257"/>
        <v>1719405.71</v>
      </c>
      <c r="CF57" s="116">
        <f>CF813</f>
        <v>1719405.71</v>
      </c>
      <c r="CG57" s="116">
        <f t="shared" ref="CG57:CI57" si="312">CG813</f>
        <v>5316717.49</v>
      </c>
      <c r="CH57" s="116">
        <f t="shared" si="312"/>
        <v>0</v>
      </c>
      <c r="CI57" s="116">
        <f t="shared" si="312"/>
        <v>0</v>
      </c>
      <c r="CJ57" s="116">
        <f>CJ813</f>
        <v>0</v>
      </c>
      <c r="CK57" s="116">
        <f t="shared" ref="CK57:CK62" si="313">CL57+CM57+CN57+CO57</f>
        <v>7036123.2000000002</v>
      </c>
      <c r="CL57" s="116">
        <f>CL813</f>
        <v>1719405.71</v>
      </c>
      <c r="CM57" s="116">
        <f t="shared" ref="CM57:CO57" si="314">CM813</f>
        <v>5316717.49</v>
      </c>
      <c r="CN57" s="116">
        <f t="shared" si="314"/>
        <v>0</v>
      </c>
      <c r="CO57" s="116">
        <f t="shared" si="314"/>
        <v>0</v>
      </c>
    </row>
    <row r="58" spans="2:123" s="25" customFormat="1" ht="46.5" customHeight="1" x14ac:dyDescent="0.25">
      <c r="B58" s="832" t="s">
        <v>473</v>
      </c>
      <c r="C58" s="833"/>
      <c r="D58" s="183"/>
      <c r="E58" s="183"/>
      <c r="F58" s="183"/>
      <c r="G58" s="183"/>
      <c r="H58" s="183"/>
      <c r="I58" s="590"/>
      <c r="J58" s="591"/>
      <c r="K58" s="590"/>
      <c r="L58" s="591"/>
      <c r="M58" s="590"/>
      <c r="N58" s="591"/>
      <c r="O58" s="590"/>
      <c r="P58" s="591"/>
      <c r="Q58" s="590"/>
      <c r="R58" s="591"/>
      <c r="S58" s="590">
        <f>W58</f>
        <v>391955.99807999999</v>
      </c>
      <c r="T58" s="591">
        <v>0</v>
      </c>
      <c r="U58" s="590"/>
      <c r="V58" s="591"/>
      <c r="W58" s="590">
        <f>W123</f>
        <v>391955.99807999999</v>
      </c>
      <c r="X58" s="591">
        <v>0</v>
      </c>
      <c r="Y58" s="590"/>
      <c r="Z58" s="591"/>
      <c r="AA58" s="590"/>
      <c r="AB58" s="591"/>
      <c r="AC58" s="590"/>
      <c r="AD58" s="633"/>
      <c r="AE58" s="590"/>
      <c r="AF58" s="633"/>
      <c r="AG58" s="590"/>
      <c r="AH58" s="633"/>
      <c r="AI58" s="590"/>
      <c r="AJ58" s="633"/>
      <c r="AK58" s="590"/>
      <c r="AL58" s="633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</row>
    <row r="59" spans="2:123" s="200" customFormat="1" ht="35.25" customHeight="1" x14ac:dyDescent="0.25">
      <c r="B59" s="842" t="s">
        <v>271</v>
      </c>
      <c r="C59" s="842"/>
      <c r="D59" s="604">
        <f t="shared" si="294"/>
        <v>2363476.2100000004</v>
      </c>
      <c r="E59" s="604">
        <f>E790</f>
        <v>0</v>
      </c>
      <c r="F59" s="604">
        <f t="shared" ref="F59:H59" si="315">F790</f>
        <v>2363476.2100000004</v>
      </c>
      <c r="G59" s="604">
        <f t="shared" si="315"/>
        <v>0</v>
      </c>
      <c r="H59" s="604">
        <f t="shared" si="315"/>
        <v>0</v>
      </c>
      <c r="I59" s="604">
        <f t="shared" si="240"/>
        <v>1270313.58739</v>
      </c>
      <c r="J59" s="605">
        <f t="shared" si="241"/>
        <v>0.53747678187545611</v>
      </c>
      <c r="K59" s="604">
        <f>K790</f>
        <v>0</v>
      </c>
      <c r="L59" s="605">
        <v>0</v>
      </c>
      <c r="M59" s="604">
        <f t="shared" ref="M59" si="316">M790</f>
        <v>1270313.58739</v>
      </c>
      <c r="N59" s="605">
        <f t="shared" si="243"/>
        <v>0.53747678187545611</v>
      </c>
      <c r="O59" s="604">
        <f t="shared" ref="O59" si="317">O790</f>
        <v>0</v>
      </c>
      <c r="P59" s="605">
        <v>0</v>
      </c>
      <c r="Q59" s="604">
        <f t="shared" ref="Q59" si="318">Q790</f>
        <v>0</v>
      </c>
      <c r="R59" s="605">
        <v>0</v>
      </c>
      <c r="S59" s="604">
        <f t="shared" si="265"/>
        <v>1804921.2047600001</v>
      </c>
      <c r="T59" s="605">
        <f t="shared" si="266"/>
        <v>0.76367225408204964</v>
      </c>
      <c r="U59" s="604">
        <f>U790</f>
        <v>0</v>
      </c>
      <c r="V59" s="605">
        <v>0</v>
      </c>
      <c r="W59" s="604">
        <f t="shared" ref="W59" si="319">W790</f>
        <v>1804921.2047600001</v>
      </c>
      <c r="X59" s="605">
        <f t="shared" si="269"/>
        <v>0.76367225408204964</v>
      </c>
      <c r="Y59" s="604">
        <f t="shared" ref="Y59" si="320">Y790</f>
        <v>0</v>
      </c>
      <c r="Z59" s="605">
        <v>0</v>
      </c>
      <c r="AA59" s="604">
        <f t="shared" ref="AA59" si="321">AA790</f>
        <v>0</v>
      </c>
      <c r="AB59" s="605">
        <v>0</v>
      </c>
      <c r="AC59" s="604">
        <f t="shared" si="274"/>
        <v>1692773.25532</v>
      </c>
      <c r="AD59" s="639">
        <f t="shared" si="275"/>
        <v>0.71622182959057568</v>
      </c>
      <c r="AE59" s="604">
        <f>AE790</f>
        <v>0</v>
      </c>
      <c r="AF59" s="639">
        <v>0</v>
      </c>
      <c r="AG59" s="604">
        <f t="shared" ref="AG59" si="322">AG790</f>
        <v>1692773.25532</v>
      </c>
      <c r="AH59" s="639">
        <f t="shared" si="278"/>
        <v>0.71622182959057568</v>
      </c>
      <c r="AI59" s="604">
        <f t="shared" ref="AI59" si="323">AI790</f>
        <v>0</v>
      </c>
      <c r="AJ59" s="639">
        <v>0</v>
      </c>
      <c r="AK59" s="604">
        <f t="shared" ref="AK59" si="324">AK790</f>
        <v>0</v>
      </c>
      <c r="AL59" s="639">
        <v>0</v>
      </c>
      <c r="AM59" s="304"/>
      <c r="AN59" s="304"/>
      <c r="AO59" s="304"/>
      <c r="AP59" s="304"/>
      <c r="AQ59" s="304"/>
      <c r="AR59" s="304"/>
      <c r="AS59" s="304"/>
      <c r="AT59" s="304"/>
      <c r="AU59" s="304">
        <f>AU721</f>
        <v>1.4689999632537365E-2</v>
      </c>
      <c r="AV59" s="304">
        <f t="shared" si="300"/>
        <v>2363476.2246900001</v>
      </c>
      <c r="AW59" s="304">
        <f>AW790</f>
        <v>0</v>
      </c>
      <c r="AX59" s="304">
        <f t="shared" ref="AX59:AZ59" si="325">AX790</f>
        <v>2363476.2246900001</v>
      </c>
      <c r="AY59" s="304">
        <f t="shared" si="325"/>
        <v>0</v>
      </c>
      <c r="AZ59" s="304">
        <f t="shared" si="325"/>
        <v>0</v>
      </c>
      <c r="BA59" s="304">
        <f t="shared" ref="BA59:BB59" si="326">BA521</f>
        <v>0</v>
      </c>
      <c r="BB59" s="304">
        <f t="shared" si="326"/>
        <v>0</v>
      </c>
      <c r="BC59" s="304">
        <f t="shared" ref="BC59:BD59" si="327">BC521</f>
        <v>0</v>
      </c>
      <c r="BD59" s="304">
        <f t="shared" si="327"/>
        <v>0</v>
      </c>
      <c r="BE59" s="304">
        <f t="shared" si="249"/>
        <v>0</v>
      </c>
      <c r="BF59" s="304">
        <f t="shared" ref="BF59:BH59" si="328">BF521</f>
        <v>0</v>
      </c>
      <c r="BG59" s="304">
        <f t="shared" si="328"/>
        <v>0</v>
      </c>
      <c r="BH59" s="304">
        <f t="shared" si="328"/>
        <v>0</v>
      </c>
      <c r="BI59" s="304">
        <f t="shared" si="305"/>
        <v>1216606</v>
      </c>
      <c r="BJ59" s="304">
        <f>BJ790</f>
        <v>0</v>
      </c>
      <c r="BK59" s="304">
        <f t="shared" ref="BK59:BM59" si="329">BK790</f>
        <v>1216606</v>
      </c>
      <c r="BL59" s="304">
        <f t="shared" si="329"/>
        <v>0</v>
      </c>
      <c r="BM59" s="304">
        <f t="shared" si="329"/>
        <v>0</v>
      </c>
      <c r="BN59" s="304">
        <f>BN721</f>
        <v>0</v>
      </c>
      <c r="BO59" s="304">
        <f t="shared" si="307"/>
        <v>1216605.9999999998</v>
      </c>
      <c r="BP59" s="304">
        <f>BP790</f>
        <v>0</v>
      </c>
      <c r="BQ59" s="304">
        <f t="shared" ref="BQ59:BS59" si="330">BQ790</f>
        <v>1216605.9999999998</v>
      </c>
      <c r="BR59" s="304">
        <f t="shared" si="330"/>
        <v>0</v>
      </c>
      <c r="BS59" s="304">
        <f t="shared" si="330"/>
        <v>0</v>
      </c>
      <c r="BT59" s="304">
        <f t="shared" ref="BT59:CD59" si="331">BT521</f>
        <v>0</v>
      </c>
      <c r="BU59" s="304">
        <f t="shared" si="331"/>
        <v>0</v>
      </c>
      <c r="BV59" s="304">
        <f t="shared" si="310"/>
        <v>0</v>
      </c>
      <c r="BW59" s="304">
        <f>BW790</f>
        <v>0</v>
      </c>
      <c r="BX59" s="304">
        <f t="shared" ref="BX59:BZ59" si="332">BX790</f>
        <v>0</v>
      </c>
      <c r="BY59" s="304">
        <f t="shared" si="332"/>
        <v>0</v>
      </c>
      <c r="BZ59" s="304">
        <f t="shared" si="332"/>
        <v>0</v>
      </c>
      <c r="CA59" s="304">
        <f t="shared" si="331"/>
        <v>0</v>
      </c>
      <c r="CB59" s="304">
        <f t="shared" si="331"/>
        <v>0</v>
      </c>
      <c r="CC59" s="304">
        <f t="shared" si="331"/>
        <v>0</v>
      </c>
      <c r="CD59" s="304">
        <f t="shared" si="331"/>
        <v>0</v>
      </c>
      <c r="CE59" s="304">
        <f t="shared" si="257"/>
        <v>0</v>
      </c>
      <c r="CF59" s="304">
        <f>CF790</f>
        <v>0</v>
      </c>
      <c r="CG59" s="304">
        <f t="shared" ref="CG59:CI59" si="333">CG790</f>
        <v>0</v>
      </c>
      <c r="CH59" s="304">
        <f t="shared" si="333"/>
        <v>0</v>
      </c>
      <c r="CI59" s="304">
        <f t="shared" si="333"/>
        <v>0</v>
      </c>
      <c r="CJ59" s="304">
        <f>CJ721</f>
        <v>0</v>
      </c>
      <c r="CK59" s="304">
        <f t="shared" si="313"/>
        <v>0</v>
      </c>
      <c r="CL59" s="304">
        <f>CL790</f>
        <v>0</v>
      </c>
      <c r="CM59" s="304">
        <f t="shared" ref="CM59:CO59" si="334">CM790</f>
        <v>0</v>
      </c>
      <c r="CN59" s="304">
        <f t="shared" si="334"/>
        <v>0</v>
      </c>
      <c r="CO59" s="304">
        <f t="shared" si="334"/>
        <v>0</v>
      </c>
    </row>
    <row r="60" spans="2:123" s="44" customFormat="1" ht="46.5" customHeight="1" x14ac:dyDescent="0.25">
      <c r="B60" s="837" t="s">
        <v>265</v>
      </c>
      <c r="C60" s="838"/>
      <c r="D60" s="661">
        <f t="shared" si="294"/>
        <v>650</v>
      </c>
      <c r="E60" s="661">
        <f>E817</f>
        <v>500</v>
      </c>
      <c r="F60" s="661">
        <f t="shared" ref="F60:H60" si="335">F817</f>
        <v>0</v>
      </c>
      <c r="G60" s="661">
        <f t="shared" si="335"/>
        <v>0</v>
      </c>
      <c r="H60" s="661">
        <f t="shared" si="335"/>
        <v>150</v>
      </c>
      <c r="I60" s="196">
        <f t="shared" si="240"/>
        <v>432.52499999999998</v>
      </c>
      <c r="J60" s="567">
        <f t="shared" si="241"/>
        <v>0.66542307692307689</v>
      </c>
      <c r="K60" s="828">
        <f>K817</f>
        <v>432.52499999999998</v>
      </c>
      <c r="L60" s="567">
        <v>0</v>
      </c>
      <c r="M60" s="196">
        <f t="shared" ref="M60" si="336">M817</f>
        <v>0</v>
      </c>
      <c r="N60" s="567">
        <v>0</v>
      </c>
      <c r="O60" s="196">
        <f t="shared" ref="O60" si="337">O817</f>
        <v>0</v>
      </c>
      <c r="P60" s="567">
        <v>0</v>
      </c>
      <c r="Q60" s="196">
        <f t="shared" ref="Q60" si="338">Q817</f>
        <v>0</v>
      </c>
      <c r="R60" s="567">
        <v>0</v>
      </c>
      <c r="S60" s="196">
        <f t="shared" si="265"/>
        <v>432.52499999999998</v>
      </c>
      <c r="T60" s="567">
        <f t="shared" si="266"/>
        <v>0.66542307692307689</v>
      </c>
      <c r="U60" s="196">
        <f>U817</f>
        <v>432.52499999999998</v>
      </c>
      <c r="V60" s="567">
        <v>0</v>
      </c>
      <c r="W60" s="196">
        <f t="shared" ref="W60" si="339">W817</f>
        <v>0</v>
      </c>
      <c r="X60" s="567">
        <v>0</v>
      </c>
      <c r="Y60" s="196">
        <f t="shared" ref="Y60" si="340">Y817</f>
        <v>0</v>
      </c>
      <c r="Z60" s="567">
        <v>0</v>
      </c>
      <c r="AA60" s="196">
        <f t="shared" ref="AA60" si="341">AA817</f>
        <v>0</v>
      </c>
      <c r="AB60" s="567">
        <f t="shared" si="273"/>
        <v>0</v>
      </c>
      <c r="AC60" s="196">
        <f t="shared" si="274"/>
        <v>432.52499999999998</v>
      </c>
      <c r="AD60" s="622">
        <f t="shared" si="275"/>
        <v>0.66542307692307689</v>
      </c>
      <c r="AE60" s="196">
        <f>AE817</f>
        <v>432.52499999999998</v>
      </c>
      <c r="AF60" s="622">
        <v>0</v>
      </c>
      <c r="AG60" s="196">
        <f t="shared" ref="AG60" si="342">AG817</f>
        <v>0</v>
      </c>
      <c r="AH60" s="622">
        <v>0</v>
      </c>
      <c r="AI60" s="196">
        <f t="shared" ref="AI60" si="343">AI817</f>
        <v>0</v>
      </c>
      <c r="AJ60" s="622">
        <v>0</v>
      </c>
      <c r="AK60" s="196">
        <f t="shared" ref="AK60" si="344">AK817</f>
        <v>0</v>
      </c>
      <c r="AL60" s="622">
        <f t="shared" si="282"/>
        <v>0</v>
      </c>
      <c r="AM60" s="128"/>
      <c r="AN60" s="128"/>
      <c r="AO60" s="128"/>
      <c r="AP60" s="128"/>
      <c r="AQ60" s="128"/>
      <c r="AR60" s="128"/>
      <c r="AS60" s="128"/>
      <c r="AT60" s="128"/>
      <c r="AU60" s="128">
        <f>AV60-H60</f>
        <v>500</v>
      </c>
      <c r="AV60" s="128">
        <f t="shared" si="300"/>
        <v>650</v>
      </c>
      <c r="AW60" s="128">
        <f>AW807</f>
        <v>500</v>
      </c>
      <c r="AX60" s="128">
        <f t="shared" ref="AX60:AZ60" si="345">AX817</f>
        <v>0</v>
      </c>
      <c r="AY60" s="128">
        <f t="shared" si="345"/>
        <v>0</v>
      </c>
      <c r="AZ60" s="128">
        <f t="shared" si="345"/>
        <v>150</v>
      </c>
      <c r="BA60" s="128"/>
      <c r="BB60" s="128"/>
      <c r="BC60" s="128">
        <v>0</v>
      </c>
      <c r="BD60" s="128">
        <f>BD805</f>
        <v>0</v>
      </c>
      <c r="BE60" s="128">
        <f t="shared" si="249"/>
        <v>150</v>
      </c>
      <c r="BF60" s="128">
        <v>0</v>
      </c>
      <c r="BG60" s="128">
        <v>0</v>
      </c>
      <c r="BH60" s="128">
        <f>BH805</f>
        <v>150</v>
      </c>
      <c r="BI60" s="128">
        <f t="shared" si="305"/>
        <v>150</v>
      </c>
      <c r="BJ60" s="128">
        <f>BJ817</f>
        <v>0</v>
      </c>
      <c r="BK60" s="128">
        <f t="shared" ref="BK60:BM60" si="346">BK817</f>
        <v>0</v>
      </c>
      <c r="BL60" s="128">
        <f t="shared" si="346"/>
        <v>0</v>
      </c>
      <c r="BM60" s="128">
        <f t="shared" si="346"/>
        <v>150</v>
      </c>
      <c r="BN60" s="128">
        <f>BN817</f>
        <v>0</v>
      </c>
      <c r="BO60" s="128">
        <f t="shared" si="307"/>
        <v>150</v>
      </c>
      <c r="BP60" s="128">
        <f>BP817</f>
        <v>0</v>
      </c>
      <c r="BQ60" s="128">
        <f t="shared" ref="BQ60:BS60" si="347">BQ817</f>
        <v>0</v>
      </c>
      <c r="BR60" s="128">
        <f t="shared" si="347"/>
        <v>0</v>
      </c>
      <c r="BS60" s="128">
        <f t="shared" si="347"/>
        <v>150</v>
      </c>
      <c r="BT60" s="128">
        <v>0</v>
      </c>
      <c r="BU60" s="128">
        <f>BU805</f>
        <v>150</v>
      </c>
      <c r="BV60" s="128">
        <f t="shared" si="310"/>
        <v>150</v>
      </c>
      <c r="BW60" s="128">
        <f>BW817</f>
        <v>0</v>
      </c>
      <c r="BX60" s="128">
        <f t="shared" ref="BX60:BZ60" si="348">BX817</f>
        <v>0</v>
      </c>
      <c r="BY60" s="128">
        <f t="shared" si="348"/>
        <v>0</v>
      </c>
      <c r="BZ60" s="128">
        <f t="shared" si="348"/>
        <v>150</v>
      </c>
      <c r="CA60" s="128"/>
      <c r="CB60" s="128"/>
      <c r="CC60" s="128">
        <v>0</v>
      </c>
      <c r="CD60" s="128">
        <f>CD805</f>
        <v>0</v>
      </c>
      <c r="CE60" s="128">
        <f t="shared" si="257"/>
        <v>150</v>
      </c>
      <c r="CF60" s="128">
        <f>CF817</f>
        <v>0</v>
      </c>
      <c r="CG60" s="128">
        <f t="shared" ref="CG60:CI60" si="349">CG817</f>
        <v>0</v>
      </c>
      <c r="CH60" s="128">
        <f t="shared" si="349"/>
        <v>0</v>
      </c>
      <c r="CI60" s="128">
        <f t="shared" si="349"/>
        <v>150</v>
      </c>
      <c r="CJ60" s="128">
        <f>CJ817</f>
        <v>0</v>
      </c>
      <c r="CK60" s="128">
        <f t="shared" si="313"/>
        <v>150</v>
      </c>
      <c r="CL60" s="128">
        <f>CL817</f>
        <v>0</v>
      </c>
      <c r="CM60" s="128">
        <f t="shared" ref="CM60:CO60" si="350">CM817</f>
        <v>0</v>
      </c>
      <c r="CN60" s="128">
        <f t="shared" si="350"/>
        <v>0</v>
      </c>
      <c r="CO60" s="128">
        <f t="shared" si="350"/>
        <v>150</v>
      </c>
    </row>
    <row r="61" spans="2:123" s="609" customFormat="1" ht="45.75" customHeight="1" x14ac:dyDescent="0.25">
      <c r="B61" s="835" t="s">
        <v>409</v>
      </c>
      <c r="C61" s="836"/>
      <c r="D61" s="685">
        <f t="shared" si="294"/>
        <v>346117.6</v>
      </c>
      <c r="E61" s="685">
        <f>E816</f>
        <v>145811.63620000001</v>
      </c>
      <c r="F61" s="685">
        <f t="shared" ref="F61:H61" si="351">F816</f>
        <v>0</v>
      </c>
      <c r="G61" s="685">
        <f t="shared" si="351"/>
        <v>0</v>
      </c>
      <c r="H61" s="685">
        <f t="shared" si="351"/>
        <v>200305.9638</v>
      </c>
      <c r="I61" s="607">
        <f t="shared" si="240"/>
        <v>212352.58645</v>
      </c>
      <c r="J61" s="608">
        <f t="shared" si="241"/>
        <v>0.61352727064442847</v>
      </c>
      <c r="K61" s="607">
        <f>K816</f>
        <v>145811.63618999999</v>
      </c>
      <c r="L61" s="608">
        <f t="shared" si="242"/>
        <v>0.99999999993141819</v>
      </c>
      <c r="M61" s="607">
        <f t="shared" ref="M61" si="352">M816</f>
        <v>0</v>
      </c>
      <c r="N61" s="608" t="e">
        <f t="shared" si="243"/>
        <v>#DIV/0!</v>
      </c>
      <c r="O61" s="607">
        <f t="shared" ref="O61" si="353">O816</f>
        <v>0</v>
      </c>
      <c r="P61" s="608">
        <v>0</v>
      </c>
      <c r="Q61" s="607">
        <f t="shared" ref="Q61" si="354">Q816</f>
        <v>66540.950259999998</v>
      </c>
      <c r="R61" s="608">
        <v>0</v>
      </c>
      <c r="S61" s="607">
        <f t="shared" si="265"/>
        <v>201394.80583</v>
      </c>
      <c r="T61" s="608">
        <f t="shared" si="266"/>
        <v>0.58186814490219507</v>
      </c>
      <c r="U61" s="607">
        <f>U816</f>
        <v>145811.63618999999</v>
      </c>
      <c r="V61" s="608">
        <f t="shared" si="267"/>
        <v>0.99999999993141819</v>
      </c>
      <c r="W61" s="607">
        <f t="shared" ref="W61" si="355">W816</f>
        <v>0</v>
      </c>
      <c r="X61" s="608">
        <v>0</v>
      </c>
      <c r="Y61" s="607">
        <f t="shared" ref="Y61" si="356">Y816</f>
        <v>0</v>
      </c>
      <c r="Z61" s="608">
        <v>0</v>
      </c>
      <c r="AA61" s="607">
        <f t="shared" ref="AA61" si="357">AA816</f>
        <v>55583.16964</v>
      </c>
      <c r="AB61" s="608">
        <v>0</v>
      </c>
      <c r="AC61" s="607">
        <f t="shared" si="274"/>
        <v>345353.06877999997</v>
      </c>
      <c r="AD61" s="640">
        <f t="shared" si="275"/>
        <v>0.99779112295936412</v>
      </c>
      <c r="AE61" s="607">
        <f>AE816</f>
        <v>145811.63620000001</v>
      </c>
      <c r="AF61" s="640">
        <f t="shared" si="276"/>
        <v>1</v>
      </c>
      <c r="AG61" s="607">
        <f t="shared" ref="AG61" si="358">AG816</f>
        <v>0</v>
      </c>
      <c r="AH61" s="640">
        <v>0</v>
      </c>
      <c r="AI61" s="607">
        <f t="shared" ref="AI61" si="359">AI816</f>
        <v>0</v>
      </c>
      <c r="AJ61" s="640">
        <v>0</v>
      </c>
      <c r="AK61" s="607">
        <f t="shared" ref="AK61" si="360">AK816</f>
        <v>199541.43257999999</v>
      </c>
      <c r="AL61" s="640">
        <v>0</v>
      </c>
      <c r="AM61" s="606"/>
      <c r="AN61" s="606"/>
      <c r="AO61" s="606"/>
      <c r="AP61" s="606"/>
      <c r="AQ61" s="606"/>
      <c r="AR61" s="606"/>
      <c r="AS61" s="606"/>
      <c r="AT61" s="606"/>
      <c r="AU61" s="606">
        <f>AU816</f>
        <v>-200305.96379999997</v>
      </c>
      <c r="AV61" s="606">
        <f t="shared" si="300"/>
        <v>145811.63620000001</v>
      </c>
      <c r="AW61" s="606">
        <f>AW816</f>
        <v>145811.63620000001</v>
      </c>
      <c r="AX61" s="606">
        <f t="shared" ref="AX61:AZ61" si="361">AX816</f>
        <v>0</v>
      </c>
      <c r="AY61" s="606">
        <f t="shared" si="361"/>
        <v>0</v>
      </c>
      <c r="AZ61" s="606">
        <f t="shared" si="361"/>
        <v>0</v>
      </c>
      <c r="BA61" s="606">
        <f t="shared" ref="BA61:BH61" si="362">BA711</f>
        <v>0</v>
      </c>
      <c r="BB61" s="606">
        <f t="shared" si="362"/>
        <v>0</v>
      </c>
      <c r="BC61" s="606">
        <f t="shared" si="362"/>
        <v>0</v>
      </c>
      <c r="BD61" s="606">
        <f t="shared" si="362"/>
        <v>0</v>
      </c>
      <c r="BE61" s="606">
        <f t="shared" si="362"/>
        <v>346117.6</v>
      </c>
      <c r="BF61" s="606">
        <f t="shared" si="362"/>
        <v>346117.6</v>
      </c>
      <c r="BG61" s="606">
        <f t="shared" si="362"/>
        <v>0</v>
      </c>
      <c r="BH61" s="606">
        <f t="shared" si="362"/>
        <v>0</v>
      </c>
      <c r="BI61" s="606">
        <f t="shared" si="305"/>
        <v>300000</v>
      </c>
      <c r="BJ61" s="606">
        <f>BJ816</f>
        <v>300000</v>
      </c>
      <c r="BK61" s="606">
        <f t="shared" ref="BK61:BM61" si="363">BK816</f>
        <v>0</v>
      </c>
      <c r="BL61" s="606">
        <f t="shared" si="363"/>
        <v>0</v>
      </c>
      <c r="BM61" s="606">
        <f t="shared" si="363"/>
        <v>0</v>
      </c>
      <c r="BN61" s="606">
        <f>BN816</f>
        <v>0</v>
      </c>
      <c r="BO61" s="606">
        <f t="shared" si="307"/>
        <v>300000</v>
      </c>
      <c r="BP61" s="606">
        <f>BP816</f>
        <v>300000</v>
      </c>
      <c r="BQ61" s="606">
        <f t="shared" ref="BQ61:BS61" si="364">BQ816</f>
        <v>0</v>
      </c>
      <c r="BR61" s="606">
        <f t="shared" si="364"/>
        <v>0</v>
      </c>
      <c r="BS61" s="606">
        <f t="shared" si="364"/>
        <v>0</v>
      </c>
      <c r="BT61" s="606">
        <f t="shared" ref="BT61:BU61" si="365">BT711</f>
        <v>0</v>
      </c>
      <c r="BU61" s="606">
        <f t="shared" si="365"/>
        <v>0</v>
      </c>
      <c r="BV61" s="606">
        <f t="shared" si="310"/>
        <v>0</v>
      </c>
      <c r="BW61" s="606">
        <f>BW816</f>
        <v>0</v>
      </c>
      <c r="BX61" s="606">
        <f t="shared" ref="BX61:BZ61" si="366">BX816</f>
        <v>0</v>
      </c>
      <c r="BY61" s="606">
        <f t="shared" si="366"/>
        <v>0</v>
      </c>
      <c r="BZ61" s="606">
        <f t="shared" si="366"/>
        <v>0</v>
      </c>
      <c r="CA61" s="606">
        <f t="shared" ref="CA61:CE61" si="367">CA711</f>
        <v>0</v>
      </c>
      <c r="CB61" s="606">
        <f t="shared" si="367"/>
        <v>0</v>
      </c>
      <c r="CC61" s="606">
        <f t="shared" si="367"/>
        <v>0</v>
      </c>
      <c r="CD61" s="606">
        <f t="shared" si="367"/>
        <v>0</v>
      </c>
      <c r="CE61" s="606">
        <f t="shared" si="367"/>
        <v>0</v>
      </c>
      <c r="CF61" s="606">
        <f>CF816</f>
        <v>0</v>
      </c>
      <c r="CG61" s="606">
        <f t="shared" ref="CG61:CI61" si="368">CG816</f>
        <v>0</v>
      </c>
      <c r="CH61" s="606">
        <f t="shared" si="368"/>
        <v>0</v>
      </c>
      <c r="CI61" s="606">
        <f t="shared" si="368"/>
        <v>0</v>
      </c>
      <c r="CJ61" s="606">
        <f>CJ816</f>
        <v>0</v>
      </c>
      <c r="CK61" s="606">
        <f t="shared" si="313"/>
        <v>0</v>
      </c>
      <c r="CL61" s="606">
        <f>CL816</f>
        <v>0</v>
      </c>
      <c r="CM61" s="606">
        <f t="shared" ref="CM61:CO61" si="369">CM816</f>
        <v>0</v>
      </c>
      <c r="CN61" s="606">
        <f t="shared" si="369"/>
        <v>0</v>
      </c>
      <c r="CO61" s="606">
        <f t="shared" si="369"/>
        <v>0</v>
      </c>
      <c r="DS61" s="826">
        <f>D61-AC61</f>
        <v>764.5312200000044</v>
      </c>
    </row>
    <row r="62" spans="2:123" s="643" customFormat="1" ht="46.5" customHeight="1" x14ac:dyDescent="0.25">
      <c r="B62" s="859" t="s">
        <v>33</v>
      </c>
      <c r="C62" s="859"/>
      <c r="D62" s="244">
        <f t="shared" si="294"/>
        <v>1616893.9309999999</v>
      </c>
      <c r="E62" s="244">
        <f>E818</f>
        <v>0</v>
      </c>
      <c r="F62" s="244">
        <f>F818</f>
        <v>0</v>
      </c>
      <c r="G62" s="244">
        <f t="shared" ref="G62:H62" si="370">G818</f>
        <v>0</v>
      </c>
      <c r="H62" s="244">
        <f t="shared" si="370"/>
        <v>1616893.9309999999</v>
      </c>
      <c r="I62" s="244">
        <f t="shared" si="240"/>
        <v>582302.64584000001</v>
      </c>
      <c r="J62" s="623">
        <f t="shared" si="241"/>
        <v>0.36013657709746211</v>
      </c>
      <c r="K62" s="244">
        <f>K818</f>
        <v>0</v>
      </c>
      <c r="L62" s="623">
        <v>0</v>
      </c>
      <c r="M62" s="244">
        <f>M818</f>
        <v>0</v>
      </c>
      <c r="N62" s="623">
        <v>0</v>
      </c>
      <c r="O62" s="244">
        <f t="shared" ref="O62" si="371">O818</f>
        <v>0</v>
      </c>
      <c r="P62" s="623">
        <v>0</v>
      </c>
      <c r="Q62" s="244">
        <f t="shared" ref="Q62" si="372">Q818</f>
        <v>582302.64584000001</v>
      </c>
      <c r="R62" s="623">
        <f t="shared" si="245"/>
        <v>0.36013657709746211</v>
      </c>
      <c r="S62" s="244">
        <f t="shared" si="265"/>
        <v>506121.65758</v>
      </c>
      <c r="T62" s="623">
        <f t="shared" si="266"/>
        <v>0.31302093964010314</v>
      </c>
      <c r="U62" s="244">
        <f>U818</f>
        <v>0</v>
      </c>
      <c r="V62" s="623">
        <v>0</v>
      </c>
      <c r="W62" s="244">
        <f>W818</f>
        <v>0</v>
      </c>
      <c r="X62" s="623">
        <v>0</v>
      </c>
      <c r="Y62" s="244">
        <f t="shared" ref="Y62" si="373">Y818</f>
        <v>0</v>
      </c>
      <c r="Z62" s="623">
        <v>0</v>
      </c>
      <c r="AA62" s="244">
        <f t="shared" ref="AA62" si="374">AA818</f>
        <v>506121.65758</v>
      </c>
      <c r="AB62" s="623">
        <f t="shared" si="273"/>
        <v>0.31302093964010314</v>
      </c>
      <c r="AC62" s="244">
        <f t="shared" si="274"/>
        <v>1615938.2669699998</v>
      </c>
      <c r="AD62" s="624">
        <f t="shared" si="275"/>
        <v>0.99940895069758284</v>
      </c>
      <c r="AE62" s="244">
        <f>AE818</f>
        <v>0</v>
      </c>
      <c r="AF62" s="624">
        <v>0</v>
      </c>
      <c r="AG62" s="244">
        <f>AG818</f>
        <v>0</v>
      </c>
      <c r="AH62" s="624">
        <v>0</v>
      </c>
      <c r="AI62" s="244">
        <f t="shared" ref="AI62" si="375">AI818</f>
        <v>0</v>
      </c>
      <c r="AJ62" s="624">
        <v>0</v>
      </c>
      <c r="AK62" s="244">
        <f t="shared" ref="AK62" si="376">AK818</f>
        <v>1615938.2669699998</v>
      </c>
      <c r="AL62" s="624">
        <f t="shared" si="282"/>
        <v>0.99940895069758284</v>
      </c>
      <c r="AM62" s="110"/>
      <c r="AN62" s="110"/>
      <c r="AO62" s="110"/>
      <c r="AP62" s="110"/>
      <c r="AQ62" s="110"/>
      <c r="AR62" s="110"/>
      <c r="AS62" s="110"/>
      <c r="AT62" s="110"/>
      <c r="AU62" s="110">
        <f>AU818</f>
        <v>-250382.45475000003</v>
      </c>
      <c r="AV62" s="110">
        <f t="shared" si="300"/>
        <v>1366511.4762499998</v>
      </c>
      <c r="AW62" s="110">
        <f>AW818</f>
        <v>0</v>
      </c>
      <c r="AX62" s="110">
        <f>AX818</f>
        <v>0</v>
      </c>
      <c r="AY62" s="110">
        <f t="shared" ref="AY62:AZ62" si="377">AY818</f>
        <v>0</v>
      </c>
      <c r="AZ62" s="110">
        <f t="shared" si="377"/>
        <v>1366511.4762499998</v>
      </c>
      <c r="BA62" s="110">
        <f t="shared" ref="BA62:BB62" si="378">BA723</f>
        <v>-349333.69045999995</v>
      </c>
      <c r="BB62" s="110">
        <f t="shared" si="378"/>
        <v>0</v>
      </c>
      <c r="BC62" s="110">
        <f t="shared" ref="BC62:BD62" si="379">BC723</f>
        <v>0</v>
      </c>
      <c r="BD62" s="110">
        <f t="shared" si="379"/>
        <v>-349333.69045999995</v>
      </c>
      <c r="BE62" s="110" t="e">
        <f t="shared" si="249"/>
        <v>#REF!</v>
      </c>
      <c r="BF62" s="110">
        <f t="shared" ref="BF62:BH62" si="380">BF723</f>
        <v>0</v>
      </c>
      <c r="BG62" s="110">
        <f t="shared" si="380"/>
        <v>0</v>
      </c>
      <c r="BH62" s="110" t="e">
        <f t="shared" si="380"/>
        <v>#REF!</v>
      </c>
      <c r="BI62" s="110">
        <f t="shared" si="305"/>
        <v>1053111.71263</v>
      </c>
      <c r="BJ62" s="110">
        <f>BJ818</f>
        <v>0</v>
      </c>
      <c r="BK62" s="110">
        <f t="shared" ref="BK62:BM62" si="381">BK818</f>
        <v>0</v>
      </c>
      <c r="BL62" s="110">
        <f t="shared" si="381"/>
        <v>0</v>
      </c>
      <c r="BM62" s="110">
        <f t="shared" si="381"/>
        <v>1053111.71263</v>
      </c>
      <c r="BN62" s="110">
        <f>BN818</f>
        <v>0</v>
      </c>
      <c r="BO62" s="110">
        <f t="shared" si="307"/>
        <v>1053111.71263</v>
      </c>
      <c r="BP62" s="110">
        <f>BP818</f>
        <v>0</v>
      </c>
      <c r="BQ62" s="110">
        <f t="shared" ref="BQ62:BS62" si="382">BQ818</f>
        <v>0</v>
      </c>
      <c r="BR62" s="110">
        <f t="shared" si="382"/>
        <v>0</v>
      </c>
      <c r="BS62" s="110">
        <f t="shared" si="382"/>
        <v>1053111.71263</v>
      </c>
      <c r="BT62" s="110">
        <f t="shared" ref="BT62:CD62" si="383">BT723</f>
        <v>0</v>
      </c>
      <c r="BU62" s="110">
        <f t="shared" si="383"/>
        <v>788248.13207000005</v>
      </c>
      <c r="BV62" s="110" t="e">
        <f t="shared" si="310"/>
        <v>#REF!</v>
      </c>
      <c r="BW62" s="110">
        <f>BW818</f>
        <v>0</v>
      </c>
      <c r="BX62" s="110">
        <f t="shared" ref="BX62:BZ62" si="384">BX818</f>
        <v>0</v>
      </c>
      <c r="BY62" s="110">
        <f t="shared" si="384"/>
        <v>0</v>
      </c>
      <c r="BZ62" s="110" t="e">
        <f t="shared" si="384"/>
        <v>#REF!</v>
      </c>
      <c r="CA62" s="110">
        <f t="shared" si="383"/>
        <v>-109000</v>
      </c>
      <c r="CB62" s="110">
        <f t="shared" si="383"/>
        <v>0</v>
      </c>
      <c r="CC62" s="110">
        <f t="shared" si="383"/>
        <v>0</v>
      </c>
      <c r="CD62" s="110">
        <f t="shared" si="383"/>
        <v>-109000</v>
      </c>
      <c r="CE62" s="110">
        <f t="shared" ref="CE62" si="385">CF62+CH62+CI62</f>
        <v>1090000</v>
      </c>
      <c r="CF62" s="110">
        <f>CF818</f>
        <v>0</v>
      </c>
      <c r="CG62" s="110">
        <f t="shared" ref="CG62:CI62" si="386">CG818</f>
        <v>0</v>
      </c>
      <c r="CH62" s="110">
        <f t="shared" si="386"/>
        <v>0</v>
      </c>
      <c r="CI62" s="110">
        <f t="shared" si="386"/>
        <v>1090000</v>
      </c>
      <c r="CJ62" s="110">
        <f>CJ818</f>
        <v>0</v>
      </c>
      <c r="CK62" s="110">
        <f t="shared" si="313"/>
        <v>1090000</v>
      </c>
      <c r="CL62" s="110">
        <f>CL818</f>
        <v>0</v>
      </c>
      <c r="CM62" s="110">
        <f t="shared" ref="CM62:CO62" si="387">CM818</f>
        <v>0</v>
      </c>
      <c r="CN62" s="110">
        <f t="shared" si="387"/>
        <v>0</v>
      </c>
      <c r="CO62" s="110">
        <f t="shared" si="387"/>
        <v>1090000</v>
      </c>
    </row>
    <row r="63" spans="2:123" s="19" customFormat="1" ht="46.5" customHeight="1" x14ac:dyDescent="0.25">
      <c r="B63" s="898" t="s">
        <v>180</v>
      </c>
      <c r="C63" s="899"/>
      <c r="D63" s="899"/>
      <c r="E63" s="899"/>
      <c r="F63" s="899"/>
      <c r="G63" s="899"/>
      <c r="H63" s="899"/>
      <c r="I63" s="899"/>
      <c r="J63" s="899"/>
      <c r="K63" s="899"/>
      <c r="L63" s="899"/>
      <c r="M63" s="899"/>
      <c r="N63" s="899"/>
      <c r="O63" s="899"/>
      <c r="P63" s="899"/>
      <c r="Q63" s="899"/>
      <c r="R63" s="899"/>
      <c r="S63" s="899"/>
      <c r="T63" s="899"/>
      <c r="U63" s="899"/>
      <c r="V63" s="899"/>
      <c r="W63" s="899"/>
      <c r="X63" s="899"/>
      <c r="Y63" s="899"/>
      <c r="Z63" s="899"/>
      <c r="AA63" s="899"/>
      <c r="AB63" s="899"/>
      <c r="AC63" s="899"/>
      <c r="AD63" s="899"/>
      <c r="AE63" s="899"/>
      <c r="AF63" s="899"/>
      <c r="AG63" s="899"/>
      <c r="AH63" s="899"/>
      <c r="AI63" s="899"/>
      <c r="AJ63" s="899"/>
      <c r="AK63" s="899"/>
      <c r="AL63" s="899"/>
      <c r="AM63" s="899"/>
      <c r="AN63" s="899"/>
      <c r="AO63" s="899"/>
      <c r="AP63" s="899"/>
      <c r="AQ63" s="899"/>
      <c r="AR63" s="899"/>
      <c r="AS63" s="899"/>
      <c r="AT63" s="899"/>
      <c r="AU63" s="899"/>
      <c r="AV63" s="899"/>
      <c r="AW63" s="899"/>
      <c r="AX63" s="899"/>
      <c r="AY63" s="899"/>
      <c r="AZ63" s="899"/>
      <c r="BA63" s="899"/>
      <c r="BB63" s="899"/>
      <c r="BC63" s="899"/>
      <c r="BD63" s="899"/>
      <c r="BE63" s="899"/>
      <c r="BF63" s="899"/>
      <c r="BG63" s="899"/>
      <c r="BH63" s="899"/>
      <c r="BI63" s="899"/>
      <c r="BJ63" s="899"/>
      <c r="BK63" s="899"/>
      <c r="BL63" s="899"/>
      <c r="BM63" s="899"/>
      <c r="BN63" s="899"/>
      <c r="BO63" s="899"/>
      <c r="BP63" s="899"/>
      <c r="BQ63" s="899"/>
      <c r="BR63" s="899"/>
      <c r="BS63" s="899"/>
      <c r="BT63" s="899"/>
      <c r="BU63" s="899"/>
      <c r="BV63" s="899"/>
      <c r="BW63" s="899"/>
      <c r="BX63" s="899"/>
      <c r="BY63" s="899"/>
      <c r="BZ63" s="899"/>
      <c r="CA63" s="899"/>
      <c r="CB63" s="899"/>
      <c r="CC63" s="899"/>
      <c r="CD63" s="899"/>
      <c r="CE63" s="899"/>
      <c r="CF63" s="899"/>
      <c r="CG63" s="899"/>
      <c r="CH63" s="899"/>
      <c r="CI63" s="899"/>
      <c r="CJ63" s="899"/>
      <c r="CK63" s="899"/>
      <c r="CL63" s="18"/>
      <c r="CM63" s="18"/>
      <c r="CN63" s="18"/>
      <c r="CO63" s="18"/>
    </row>
    <row r="64" spans="2:123" s="27" customFormat="1" ht="45.75" customHeight="1" x14ac:dyDescent="0.25">
      <c r="B64" s="896" t="s">
        <v>480</v>
      </c>
      <c r="C64" s="897"/>
      <c r="D64" s="897"/>
      <c r="E64" s="897"/>
      <c r="F64" s="897"/>
      <c r="G64" s="897"/>
      <c r="H64" s="897"/>
      <c r="I64" s="897"/>
      <c r="J64" s="897"/>
      <c r="K64" s="897"/>
      <c r="L64" s="897"/>
      <c r="M64" s="897"/>
      <c r="N64" s="897"/>
      <c r="O64" s="897"/>
      <c r="P64" s="897"/>
      <c r="Q64" s="897"/>
      <c r="R64" s="897"/>
      <c r="S64" s="897"/>
      <c r="T64" s="897"/>
      <c r="U64" s="897"/>
      <c r="V64" s="897"/>
      <c r="W64" s="897"/>
      <c r="X64" s="897"/>
      <c r="Y64" s="897"/>
      <c r="Z64" s="897"/>
      <c r="AA64" s="897"/>
      <c r="AB64" s="897"/>
      <c r="AC64" s="897"/>
      <c r="AD64" s="897"/>
      <c r="AE64" s="897"/>
      <c r="AF64" s="897"/>
      <c r="AG64" s="897"/>
      <c r="AH64" s="897"/>
      <c r="AI64" s="897"/>
      <c r="AJ64" s="897"/>
      <c r="AK64" s="897"/>
      <c r="AL64" s="897"/>
      <c r="AM64" s="897"/>
      <c r="AN64" s="897"/>
      <c r="AO64" s="897"/>
      <c r="AP64" s="897"/>
      <c r="AQ64" s="897"/>
      <c r="AR64" s="897"/>
      <c r="AS64" s="897"/>
      <c r="AT64" s="897"/>
      <c r="AU64" s="897"/>
      <c r="AV64" s="897"/>
      <c r="AW64" s="897"/>
      <c r="AX64" s="897"/>
      <c r="AY64" s="897"/>
      <c r="AZ64" s="897"/>
      <c r="BA64" s="897"/>
      <c r="BB64" s="897"/>
      <c r="BC64" s="897"/>
      <c r="BD64" s="897"/>
      <c r="BE64" s="897"/>
      <c r="BF64" s="897"/>
      <c r="BG64" s="897"/>
      <c r="BH64" s="897"/>
      <c r="BI64" s="897"/>
      <c r="BJ64" s="897"/>
      <c r="BK64" s="897"/>
      <c r="BL64" s="897"/>
      <c r="BM64" s="897"/>
      <c r="BN64" s="897"/>
      <c r="BO64" s="897"/>
      <c r="BP64" s="897"/>
      <c r="BQ64" s="897"/>
      <c r="BR64" s="897"/>
      <c r="BS64" s="897"/>
      <c r="BT64" s="897"/>
      <c r="BU64" s="897"/>
      <c r="BV64" s="897"/>
      <c r="BW64" s="897"/>
      <c r="BX64" s="897"/>
      <c r="BY64" s="897"/>
      <c r="BZ64" s="897"/>
      <c r="CA64" s="897"/>
      <c r="CB64" s="897"/>
      <c r="CC64" s="897"/>
      <c r="CD64" s="897"/>
      <c r="CE64" s="897"/>
      <c r="CF64" s="897"/>
      <c r="CG64" s="897"/>
      <c r="CH64" s="897"/>
      <c r="CI64" s="897"/>
      <c r="CJ64" s="897"/>
      <c r="CK64" s="897"/>
    </row>
    <row r="65" spans="2:93" s="369" customFormat="1" ht="72.75" customHeight="1" x14ac:dyDescent="0.25">
      <c r="B65" s="610" t="s">
        <v>336</v>
      </c>
      <c r="C65" s="611" t="s">
        <v>327</v>
      </c>
      <c r="D65" s="689">
        <f>E65+F65+G65+H65</f>
        <v>2944939.0515799997</v>
      </c>
      <c r="E65" s="689">
        <f>E66+E67+E124</f>
        <v>681998.62910000002</v>
      </c>
      <c r="F65" s="689">
        <f t="shared" ref="F65" si="388">F66+F67+F124</f>
        <v>2262940.4224799997</v>
      </c>
      <c r="G65" s="689">
        <f t="shared" ref="G65:BH65" si="389">G66+G67</f>
        <v>0</v>
      </c>
      <c r="H65" s="689">
        <f t="shared" si="389"/>
        <v>0</v>
      </c>
      <c r="I65" s="689">
        <f>K65+M65+O65+Q65</f>
        <v>2086104.9426699998</v>
      </c>
      <c r="J65" s="612">
        <f t="shared" ref="J65:J129" si="390">I65/D65</f>
        <v>0.70836947934483607</v>
      </c>
      <c r="K65" s="689">
        <f>K66+K67+K124</f>
        <v>673316.50280000002</v>
      </c>
      <c r="L65" s="612">
        <f>K65/E65</f>
        <v>0.98726958394116215</v>
      </c>
      <c r="M65" s="689">
        <f t="shared" ref="M65" si="391">M66+M67+M124</f>
        <v>1412788.4398699999</v>
      </c>
      <c r="N65" s="612">
        <f>M65/F65</f>
        <v>0.624315349107467</v>
      </c>
      <c r="O65" s="368">
        <f t="shared" ref="O65" si="392">O66+O67</f>
        <v>0</v>
      </c>
      <c r="P65" s="368"/>
      <c r="Q65" s="368">
        <f t="shared" ref="Q65" si="393">Q66+Q67</f>
        <v>0</v>
      </c>
      <c r="R65" s="368"/>
      <c r="S65" s="689">
        <f>U65+W65+Y65+AA65</f>
        <v>1583177.6422600001</v>
      </c>
      <c r="T65" s="574">
        <f>S65/D65</f>
        <v>0.53759266814388018</v>
      </c>
      <c r="U65" s="689">
        <f>U66+U67+U124</f>
        <v>694726.94683999999</v>
      </c>
      <c r="V65" s="574">
        <f>U65/E65</f>
        <v>1.0186632600080103</v>
      </c>
      <c r="W65" s="689">
        <f>W66+W67+W123+W124</f>
        <v>888450.69542</v>
      </c>
      <c r="X65" s="574">
        <f>W65/F65</f>
        <v>0.39260896424587699</v>
      </c>
      <c r="Y65" s="368">
        <f t="shared" ref="Y65" si="394">Y66+Y67</f>
        <v>0</v>
      </c>
      <c r="Z65" s="368">
        <v>0</v>
      </c>
      <c r="AA65" s="368">
        <f t="shared" ref="AA65" si="395">AA66+AA67</f>
        <v>0</v>
      </c>
      <c r="AB65" s="368">
        <v>0</v>
      </c>
      <c r="AC65" s="689">
        <f>AE65+AG65+AI65+AK65</f>
        <v>2944939.0059099998</v>
      </c>
      <c r="AD65" s="574">
        <f>AC65/D65</f>
        <v>0.99999998449203897</v>
      </c>
      <c r="AE65" s="689">
        <f>AE66+AE67+AE124</f>
        <v>681998.58343</v>
      </c>
      <c r="AF65" s="574">
        <f>AE65/E65</f>
        <v>0.99999993303505597</v>
      </c>
      <c r="AG65" s="689">
        <f t="shared" ref="AG65" si="396">AG66+AG67+AG124</f>
        <v>2262940.4224799997</v>
      </c>
      <c r="AH65" s="574">
        <f>AG65/F65</f>
        <v>1</v>
      </c>
      <c r="AI65" s="689">
        <f t="shared" ref="AI65" si="397">AI66+AI67</f>
        <v>0</v>
      </c>
      <c r="AJ65" s="574">
        <v>0</v>
      </c>
      <c r="AK65" s="689">
        <f t="shared" ref="AK65" si="398">AK66+AK67</f>
        <v>0</v>
      </c>
      <c r="AL65" s="574">
        <v>0</v>
      </c>
      <c r="AM65" s="368"/>
      <c r="AN65" s="368"/>
      <c r="AO65" s="368"/>
      <c r="AP65" s="368"/>
      <c r="AQ65" s="368"/>
      <c r="AR65" s="368"/>
      <c r="AS65" s="368"/>
      <c r="AT65" s="368"/>
      <c r="AU65" s="368">
        <f>AU66+AU67+AU124</f>
        <v>0</v>
      </c>
      <c r="AV65" s="368">
        <f>AW65+AX65+AY65+AZ65</f>
        <v>2944939.0515800002</v>
      </c>
      <c r="AW65" s="368">
        <f>AW66+AW67+AW124</f>
        <v>681998.62910000002</v>
      </c>
      <c r="AX65" s="368">
        <f t="shared" ref="AX65:AZ65" si="399">AX66+AX67+AX124</f>
        <v>2262940.4224800002</v>
      </c>
      <c r="AY65" s="368">
        <f t="shared" si="399"/>
        <v>0</v>
      </c>
      <c r="AZ65" s="368">
        <f t="shared" si="399"/>
        <v>0</v>
      </c>
      <c r="BA65" s="368">
        <f t="shared" si="389"/>
        <v>3776254.7761300001</v>
      </c>
      <c r="BB65" s="368">
        <f t="shared" si="389"/>
        <v>3776254.7761300001</v>
      </c>
      <c r="BC65" s="368">
        <f t="shared" si="389"/>
        <v>0</v>
      </c>
      <c r="BD65" s="368">
        <f t="shared" si="389"/>
        <v>0</v>
      </c>
      <c r="BE65" s="368" t="e">
        <f t="shared" si="389"/>
        <v>#REF!</v>
      </c>
      <c r="BF65" s="368" t="e">
        <f t="shared" si="389"/>
        <v>#REF!</v>
      </c>
      <c r="BG65" s="368">
        <f t="shared" si="389"/>
        <v>0</v>
      </c>
      <c r="BH65" s="368">
        <f t="shared" si="389"/>
        <v>0</v>
      </c>
      <c r="BI65" s="368">
        <f>BJ65+BK65+BL65+BM65</f>
        <v>7361044.2000099998</v>
      </c>
      <c r="BJ65" s="368">
        <f>SUM(BJ66:BJ124)</f>
        <v>3122450.0272499998</v>
      </c>
      <c r="BK65" s="368">
        <f>SUM(BK66:BK124)</f>
        <v>4238594.1727600005</v>
      </c>
      <c r="BL65" s="368">
        <f t="shared" ref="BL65" si="400">BL66+BL67</f>
        <v>0</v>
      </c>
      <c r="BM65" s="368">
        <f t="shared" ref="BM65" si="401">BM66+BM67</f>
        <v>0</v>
      </c>
      <c r="BN65" s="368">
        <f>SUM(BN66:BN124)</f>
        <v>0</v>
      </c>
      <c r="BO65" s="368">
        <f>BP65+BQ65+BR65+BS65</f>
        <v>7361044.2000099998</v>
      </c>
      <c r="BP65" s="368">
        <f>SUM(BP66:BP124)</f>
        <v>3122450.0272499998</v>
      </c>
      <c r="BQ65" s="368">
        <f>SUM(BQ66:BQ124)</f>
        <v>4238594.1727600005</v>
      </c>
      <c r="BR65" s="368">
        <f t="shared" ref="BR65:BS65" si="402">BR66+BR67</f>
        <v>0</v>
      </c>
      <c r="BS65" s="368">
        <f t="shared" si="402"/>
        <v>0</v>
      </c>
      <c r="BT65" s="368"/>
      <c r="BU65" s="368"/>
      <c r="BV65" s="368">
        <f>BW65+BX65+BY65+BZ65</f>
        <v>0</v>
      </c>
      <c r="BW65" s="368">
        <f>BW66+BW67</f>
        <v>0</v>
      </c>
      <c r="BX65" s="368">
        <f t="shared" ref="BX65" si="403">BX66+BX67</f>
        <v>0</v>
      </c>
      <c r="BY65" s="368">
        <f t="shared" ref="BY65" si="404">BY66+BY67</f>
        <v>0</v>
      </c>
      <c r="BZ65" s="368">
        <f t="shared" ref="BZ65" si="405">BZ66+BZ67</f>
        <v>0</v>
      </c>
      <c r="CA65" s="368">
        <f t="shared" ref="CA65" si="406">CB65</f>
        <v>0</v>
      </c>
      <c r="CB65" s="368">
        <f>CB66+CB67</f>
        <v>0</v>
      </c>
      <c r="CC65" s="368"/>
      <c r="CD65" s="368"/>
      <c r="CE65" s="368">
        <f>CF65+CG65</f>
        <v>16363077.300001379</v>
      </c>
      <c r="CF65" s="368">
        <f t="shared" ref="CF65:CG65" si="407">CF66+CF67+CF124</f>
        <v>3998617.9523999998</v>
      </c>
      <c r="CG65" s="368">
        <f t="shared" si="407"/>
        <v>12364459.34760138</v>
      </c>
      <c r="CH65" s="368"/>
      <c r="CI65" s="368"/>
      <c r="CJ65" s="368"/>
      <c r="CK65" s="368">
        <f t="shared" ref="CK65:CM65" si="408">CK66+CK67+CK124</f>
        <v>16363077.300001379</v>
      </c>
      <c r="CL65" s="368">
        <f t="shared" si="408"/>
        <v>3998617.9523999998</v>
      </c>
      <c r="CM65" s="368">
        <f t="shared" si="408"/>
        <v>12364459.34760138</v>
      </c>
      <c r="CN65" s="368">
        <f t="shared" ref="CN65:CO65" si="409">CN66+CN67</f>
        <v>0</v>
      </c>
      <c r="CO65" s="368">
        <f t="shared" si="409"/>
        <v>0</v>
      </c>
    </row>
    <row r="66" spans="2:93" s="47" customFormat="1" ht="41.25" customHeight="1" x14ac:dyDescent="0.25">
      <c r="B66" s="206"/>
      <c r="C66" s="111" t="s">
        <v>31</v>
      </c>
      <c r="D66" s="193">
        <f>E66+F66+G66+H66</f>
        <v>186818.8</v>
      </c>
      <c r="E66" s="193">
        <f>E208+E212+E275</f>
        <v>186818.8</v>
      </c>
      <c r="F66" s="193">
        <f t="shared" ref="F66" si="410">F208+F212</f>
        <v>0</v>
      </c>
      <c r="G66" s="193">
        <f>G116+G187+G207</f>
        <v>0</v>
      </c>
      <c r="H66" s="193">
        <f>H116+H187+H207</f>
        <v>0</v>
      </c>
      <c r="I66" s="193">
        <f>K66+M66+O66+Q66</f>
        <v>186818.8</v>
      </c>
      <c r="J66" s="603">
        <f t="shared" si="390"/>
        <v>1</v>
      </c>
      <c r="K66" s="193">
        <f>K208+K212+K275</f>
        <v>186818.8</v>
      </c>
      <c r="L66" s="603">
        <f t="shared" ref="L66:L67" si="411">K66/E66</f>
        <v>1</v>
      </c>
      <c r="M66" s="193">
        <f t="shared" ref="M66" si="412">M208+M212</f>
        <v>0</v>
      </c>
      <c r="N66" s="603" t="e">
        <f t="shared" ref="N66:N67" si="413">M66/F66</f>
        <v>#DIV/0!</v>
      </c>
      <c r="O66" s="112">
        <f>O116+O187+O207</f>
        <v>0</v>
      </c>
      <c r="P66" s="112"/>
      <c r="Q66" s="112">
        <f>Q116+Q187+Q207</f>
        <v>0</v>
      </c>
      <c r="R66" s="112"/>
      <c r="S66" s="193">
        <f t="shared" ref="S66:S124" si="414">U66+W66+Y66+AA66</f>
        <v>186818.8</v>
      </c>
      <c r="T66" s="621">
        <f t="shared" ref="T66:T124" si="415">S66/D66</f>
        <v>1</v>
      </c>
      <c r="U66" s="193">
        <f>U208+U212+U275</f>
        <v>186818.8</v>
      </c>
      <c r="V66" s="621">
        <f t="shared" ref="V66:V130" si="416">U66/E66</f>
        <v>1</v>
      </c>
      <c r="W66" s="193">
        <f t="shared" ref="W66" si="417">W208+W212</f>
        <v>0</v>
      </c>
      <c r="X66" s="621" t="e">
        <f t="shared" ref="X66:X130" si="418">W66/F66</f>
        <v>#DIV/0!</v>
      </c>
      <c r="Y66" s="112">
        <f>Y116+Y187+Y207</f>
        <v>0</v>
      </c>
      <c r="Z66" s="621"/>
      <c r="AA66" s="112"/>
      <c r="AB66" s="621"/>
      <c r="AC66" s="193">
        <f>AE66+AG66+AI66+AK66</f>
        <v>186818.8</v>
      </c>
      <c r="AD66" s="641">
        <f t="shared" ref="AD66:AD130" si="419">AC66/D66</f>
        <v>1</v>
      </c>
      <c r="AE66" s="193">
        <f>AE208+AE212+AE275</f>
        <v>186818.8</v>
      </c>
      <c r="AF66" s="641">
        <f t="shared" ref="AF66:AF124" si="420">AE66/E66</f>
        <v>1</v>
      </c>
      <c r="AG66" s="193">
        <f t="shared" ref="AG66" si="421">AG208+AG212</f>
        <v>0</v>
      </c>
      <c r="AH66" s="641" t="e">
        <f t="shared" ref="AH66:AH130" si="422">AG66/F66</f>
        <v>#DIV/0!</v>
      </c>
      <c r="AI66" s="193">
        <f>AI116+AI187+AI207</f>
        <v>0</v>
      </c>
      <c r="AJ66" s="641">
        <v>0</v>
      </c>
      <c r="AK66" s="193">
        <f>AK116+AK187+AK207</f>
        <v>0</v>
      </c>
      <c r="AL66" s="641">
        <v>0</v>
      </c>
      <c r="AM66" s="112"/>
      <c r="AN66" s="112"/>
      <c r="AO66" s="112"/>
      <c r="AP66" s="112"/>
      <c r="AQ66" s="112"/>
      <c r="AR66" s="112"/>
      <c r="AS66" s="112"/>
      <c r="AT66" s="112"/>
      <c r="AU66" s="112">
        <f>AW66+AX66-F66-E66</f>
        <v>0</v>
      </c>
      <c r="AV66" s="112">
        <f>AW66+AX66+AY66+AZ66</f>
        <v>186818.8</v>
      </c>
      <c r="AW66" s="112">
        <f>AW208+AW212+AW274</f>
        <v>186818.8</v>
      </c>
      <c r="AX66" s="112">
        <f t="shared" ref="AX66:AZ66" si="423">AX208+AX212</f>
        <v>0</v>
      </c>
      <c r="AY66" s="112">
        <f t="shared" si="423"/>
        <v>0</v>
      </c>
      <c r="AZ66" s="112">
        <f t="shared" si="423"/>
        <v>0</v>
      </c>
      <c r="BA66" s="112">
        <f>BB66+BC66+BD66</f>
        <v>1246164.0761299999</v>
      </c>
      <c r="BB66" s="112">
        <f>BB68+BB126+BB188+BB194+BB199+BB215+BB219+BB95</f>
        <v>1246164.0761299999</v>
      </c>
      <c r="BC66" s="112"/>
      <c r="BD66" s="112"/>
      <c r="BE66" s="112" t="e">
        <f t="shared" ref="BE66:BE133" si="424">BF66+BG66+BH66</f>
        <v>#REF!</v>
      </c>
      <c r="BF66" s="112" t="e">
        <f>BF68+BF126+BF188+BF194+BF199+BF215+BF219+BF95+BF118</f>
        <v>#REF!</v>
      </c>
      <c r="BG66" s="112"/>
      <c r="BH66" s="112"/>
      <c r="BI66" s="112">
        <f>BJ66+BK66+BL66+BM66</f>
        <v>0</v>
      </c>
      <c r="BJ66" s="112">
        <f>BJ208+BJ212</f>
        <v>0</v>
      </c>
      <c r="BK66" s="112">
        <f t="shared" ref="BK66" si="425">BK208+BK212</f>
        <v>0</v>
      </c>
      <c r="BL66" s="112">
        <f>BL116+BL187+BL207</f>
        <v>0</v>
      </c>
      <c r="BM66" s="112">
        <f>BM116+BM187+BM207</f>
        <v>0</v>
      </c>
      <c r="BN66" s="112">
        <f>BP66+BQ66-BK66-BJ66</f>
        <v>0</v>
      </c>
      <c r="BO66" s="112">
        <f>BP66+BQ66+BR66+BS66</f>
        <v>0</v>
      </c>
      <c r="BP66" s="112">
        <f>BP208+BP212</f>
        <v>0</v>
      </c>
      <c r="BQ66" s="112">
        <f t="shared" ref="BQ66" si="426">BQ208+BQ212</f>
        <v>0</v>
      </c>
      <c r="BR66" s="112">
        <f>BR116+BR187+BR207</f>
        <v>0</v>
      </c>
      <c r="BS66" s="112">
        <f>BS116+BS187+BS207</f>
        <v>0</v>
      </c>
      <c r="BT66" s="112"/>
      <c r="BU66" s="112"/>
      <c r="BV66" s="112">
        <f>BW66+BX66+BY66+BZ66</f>
        <v>0</v>
      </c>
      <c r="BW66" s="112">
        <f>BW116+BW187+BW207</f>
        <v>0</v>
      </c>
      <c r="BX66" s="112">
        <f>BX116+BX187+BX207</f>
        <v>0</v>
      </c>
      <c r="BY66" s="112">
        <f>BY116+BY187+BY207</f>
        <v>0</v>
      </c>
      <c r="BZ66" s="112">
        <f>BZ116+BZ187+BZ207</f>
        <v>0</v>
      </c>
      <c r="CA66" s="112">
        <f>CB66+CC66+CD66</f>
        <v>0</v>
      </c>
      <c r="CB66" s="112">
        <f>CB116</f>
        <v>0</v>
      </c>
      <c r="CC66" s="193"/>
      <c r="CD66" s="193"/>
      <c r="CE66" s="112">
        <f>CF66+CH66+CI66</f>
        <v>0</v>
      </c>
      <c r="CF66" s="112">
        <f>CF208+CF212</f>
        <v>0</v>
      </c>
      <c r="CG66" s="112">
        <f t="shared" ref="CG66" si="427">CG208+CG212</f>
        <v>0</v>
      </c>
      <c r="CH66" s="193"/>
      <c r="CI66" s="193"/>
      <c r="CJ66" s="112"/>
      <c r="CK66" s="112">
        <f>CL66+CM66+CN66+CO66</f>
        <v>0</v>
      </c>
      <c r="CL66" s="112">
        <f>CL208+CL212</f>
        <v>0</v>
      </c>
      <c r="CM66" s="112">
        <f t="shared" ref="CM66" si="428">CM208+CM212</f>
        <v>0</v>
      </c>
      <c r="CN66" s="112">
        <f>CN116+CN187+CN207</f>
        <v>0</v>
      </c>
      <c r="CO66" s="112">
        <f>CO116+CO187+CO207</f>
        <v>0</v>
      </c>
    </row>
    <row r="67" spans="2:93" s="25" customFormat="1" ht="46.5" customHeight="1" x14ac:dyDescent="0.25">
      <c r="B67" s="207"/>
      <c r="C67" s="115" t="s">
        <v>32</v>
      </c>
      <c r="D67" s="183">
        <f>E67+F67+G67+H67</f>
        <v>1847940.5</v>
      </c>
      <c r="E67" s="183">
        <f>E127+E198+E210</f>
        <v>331770.44519</v>
      </c>
      <c r="F67" s="183">
        <f t="shared" ref="F67" si="429">F127+F198+F210</f>
        <v>1516170.0548099999</v>
      </c>
      <c r="G67" s="183">
        <f>G117+G186+G206</f>
        <v>0</v>
      </c>
      <c r="H67" s="183">
        <f>H117+H186+H206</f>
        <v>0</v>
      </c>
      <c r="I67" s="183">
        <f>K67+M67+O67+Q67</f>
        <v>1272521.68624</v>
      </c>
      <c r="J67" s="591">
        <f t="shared" si="390"/>
        <v>0.68861615741415916</v>
      </c>
      <c r="K67" s="183">
        <f>K127+K198+K210</f>
        <v>325953.45133000001</v>
      </c>
      <c r="L67" s="591">
        <f t="shared" si="411"/>
        <v>0.98246681118124102</v>
      </c>
      <c r="M67" s="183">
        <f t="shared" ref="M67" si="430">M127+M198+M210</f>
        <v>946568.23491</v>
      </c>
      <c r="N67" s="591">
        <f t="shared" si="413"/>
        <v>0.6243153476795319</v>
      </c>
      <c r="O67" s="116">
        <f>O117+O186+O206</f>
        <v>0</v>
      </c>
      <c r="P67" s="116"/>
      <c r="Q67" s="116">
        <f>Q117+Q186+Q206</f>
        <v>0</v>
      </c>
      <c r="R67" s="116"/>
      <c r="S67" s="183">
        <f t="shared" si="414"/>
        <v>672949.88653999998</v>
      </c>
      <c r="T67" s="597">
        <f t="shared" si="415"/>
        <v>0.36416209642031222</v>
      </c>
      <c r="U67" s="183">
        <f>U127+U198+U210</f>
        <v>340298.44809000002</v>
      </c>
      <c r="V67" s="597">
        <f t="shared" si="416"/>
        <v>1.025704528608979</v>
      </c>
      <c r="W67" s="183">
        <f t="shared" ref="W67" si="431">W127+W198+W210</f>
        <v>332651.43844999996</v>
      </c>
      <c r="X67" s="597">
        <f t="shared" si="418"/>
        <v>0.21940245910719194</v>
      </c>
      <c r="Y67" s="116">
        <f>Y117+Y186+Y206</f>
        <v>0</v>
      </c>
      <c r="Z67" s="597"/>
      <c r="AA67" s="116"/>
      <c r="AB67" s="597"/>
      <c r="AC67" s="183">
        <f t="shared" ref="AC67:AC124" si="432">AE67+AG67+AI67+AK67</f>
        <v>1847940.5</v>
      </c>
      <c r="AD67" s="633">
        <f t="shared" si="419"/>
        <v>1</v>
      </c>
      <c r="AE67" s="183">
        <f>AE127+AE198+AE210</f>
        <v>331770.44519</v>
      </c>
      <c r="AF67" s="633">
        <f t="shared" si="420"/>
        <v>1</v>
      </c>
      <c r="AG67" s="183">
        <f t="shared" ref="AG67" si="433">AG127+AG198+AG210</f>
        <v>1516170.0548099999</v>
      </c>
      <c r="AH67" s="633">
        <f t="shared" si="422"/>
        <v>1</v>
      </c>
      <c r="AI67" s="183">
        <f>AI117+AI186+AI206</f>
        <v>0</v>
      </c>
      <c r="AJ67" s="633">
        <v>0</v>
      </c>
      <c r="AK67" s="183">
        <f>AK117+AK186+AK206</f>
        <v>0</v>
      </c>
      <c r="AL67" s="633">
        <v>0</v>
      </c>
      <c r="AM67" s="116"/>
      <c r="AN67" s="116"/>
      <c r="AO67" s="116"/>
      <c r="AP67" s="116"/>
      <c r="AQ67" s="116"/>
      <c r="AR67" s="116"/>
      <c r="AS67" s="116"/>
      <c r="AT67" s="116"/>
      <c r="AU67" s="116">
        <f>AW67+AX67-F67-E67</f>
        <v>0</v>
      </c>
      <c r="AV67" s="116">
        <f>AW67+AX67+AY67+AZ67</f>
        <v>1847940.5</v>
      </c>
      <c r="AW67" s="116">
        <f>AW127+AW198+AW210</f>
        <v>331770.44519</v>
      </c>
      <c r="AX67" s="116">
        <f t="shared" ref="AX67:AZ67" si="434">AX127+AX198+AX210</f>
        <v>1516170.0548099999</v>
      </c>
      <c r="AY67" s="116">
        <f t="shared" si="434"/>
        <v>0</v>
      </c>
      <c r="AZ67" s="116">
        <f t="shared" si="434"/>
        <v>0</v>
      </c>
      <c r="BA67" s="116">
        <f>BB67+BC67+BD67</f>
        <v>2530090.7000000002</v>
      </c>
      <c r="BB67" s="116">
        <f>BB127+BB193+BB198+BB214+BB218</f>
        <v>2530090.7000000002</v>
      </c>
      <c r="BC67" s="116"/>
      <c r="BD67" s="116"/>
      <c r="BE67" s="116" t="e">
        <f t="shared" si="424"/>
        <v>#REF!</v>
      </c>
      <c r="BF67" s="116" t="e">
        <f>BF127+BF193+BF198+BF210</f>
        <v>#REF!</v>
      </c>
      <c r="BG67" s="116"/>
      <c r="BH67" s="116"/>
      <c r="BI67" s="116">
        <f>BJ67+BK67+BL67+BM67</f>
        <v>4931899.5999999996</v>
      </c>
      <c r="BJ67" s="116">
        <f>BJ127+BJ198+BJ210</f>
        <v>2092041.51232</v>
      </c>
      <c r="BK67" s="116">
        <f t="shared" ref="BK67" si="435">BK127+BK198+BK210</f>
        <v>2839858.0876799999</v>
      </c>
      <c r="BL67" s="116">
        <f>BL117+BL186+BL206</f>
        <v>0</v>
      </c>
      <c r="BM67" s="116">
        <f>BM117+BM186+BM206</f>
        <v>0</v>
      </c>
      <c r="BN67" s="116">
        <f>BP67+BQ67-BK67-BJ67</f>
        <v>0</v>
      </c>
      <c r="BO67" s="116">
        <f>BP67+BQ67+BR67+BS67</f>
        <v>4931899.5999999996</v>
      </c>
      <c r="BP67" s="116">
        <f>BP127+BP198+BP210</f>
        <v>2092041.51232</v>
      </c>
      <c r="BQ67" s="116">
        <f t="shared" ref="BQ67" si="436">BQ127+BQ198+BQ210</f>
        <v>2839858.0876799999</v>
      </c>
      <c r="BR67" s="116">
        <f>BR117+BR186+BR206</f>
        <v>0</v>
      </c>
      <c r="BS67" s="116">
        <f>BS117+BS186+BS206</f>
        <v>0</v>
      </c>
      <c r="BT67" s="116"/>
      <c r="BU67" s="116"/>
      <c r="BV67" s="116">
        <f>BW67+BX67+BY67+BZ67</f>
        <v>0</v>
      </c>
      <c r="BW67" s="116">
        <f>BW117+BW186+BW206</f>
        <v>0</v>
      </c>
      <c r="BX67" s="116">
        <f>BX117+BX186+BX206</f>
        <v>0</v>
      </c>
      <c r="BY67" s="116">
        <f>BY117+BY186+BY206</f>
        <v>0</v>
      </c>
      <c r="BZ67" s="116">
        <f>BZ117+BZ186+BZ206</f>
        <v>0</v>
      </c>
      <c r="CA67" s="116">
        <f>CB67+CC67+CD67</f>
        <v>0</v>
      </c>
      <c r="CB67" s="116">
        <f>CB117</f>
        <v>0</v>
      </c>
      <c r="CC67" s="183"/>
      <c r="CD67" s="183"/>
      <c r="CE67" s="116">
        <f>CF67+CG67</f>
        <v>7036123.2000000002</v>
      </c>
      <c r="CF67" s="116">
        <f>CF198+CF210</f>
        <v>1719405.71</v>
      </c>
      <c r="CG67" s="116">
        <f t="shared" ref="CG67" si="437">CG127+CG198+CG210</f>
        <v>5316717.49</v>
      </c>
      <c r="CH67" s="183"/>
      <c r="CI67" s="183"/>
      <c r="CJ67" s="116"/>
      <c r="CK67" s="116">
        <f>CL67+CM67+CN67+CO67</f>
        <v>7036123.2000000002</v>
      </c>
      <c r="CL67" s="116">
        <f>CL127+CL198+CL210</f>
        <v>1719405.71</v>
      </c>
      <c r="CM67" s="116">
        <f t="shared" ref="CM67" si="438">CM127+CM198+CM210</f>
        <v>5316717.49</v>
      </c>
      <c r="CN67" s="116">
        <f>CN117+CN186+CN206</f>
        <v>0</v>
      </c>
      <c r="CO67" s="116">
        <f>CO117+CO186+CO206</f>
        <v>0</v>
      </c>
    </row>
    <row r="68" spans="2:93" s="166" customFormat="1" ht="100.5" hidden="1" customHeight="1" x14ac:dyDescent="0.25">
      <c r="B68" s="212" t="s">
        <v>36</v>
      </c>
      <c r="C68" s="115" t="s">
        <v>32</v>
      </c>
      <c r="D68" s="192" t="e">
        <f t="shared" ref="D68:D75" si="439">E68</f>
        <v>#REF!</v>
      </c>
      <c r="E68" s="192" t="e">
        <f>E69+E73+E79+E85+E88</f>
        <v>#REF!</v>
      </c>
      <c r="F68" s="192"/>
      <c r="G68" s="249"/>
      <c r="H68" s="253"/>
      <c r="I68" s="253"/>
      <c r="J68" s="591" t="e">
        <f t="shared" si="390"/>
        <v>#REF!</v>
      </c>
      <c r="K68" s="192" t="e">
        <f>K69+K73+K79+K85+K88</f>
        <v>#REF!</v>
      </c>
      <c r="L68" s="82"/>
      <c r="M68" s="192"/>
      <c r="N68" s="82"/>
      <c r="O68" s="300"/>
      <c r="P68" s="82"/>
      <c r="Q68" s="82"/>
      <c r="R68" s="82"/>
      <c r="S68" s="192" t="e">
        <f t="shared" si="414"/>
        <v>#REF!</v>
      </c>
      <c r="T68" s="597" t="e">
        <f t="shared" si="415"/>
        <v>#REF!</v>
      </c>
      <c r="U68" s="192" t="e">
        <f>U69+U73+U79+U85+U88</f>
        <v>#REF!</v>
      </c>
      <c r="V68" s="692" t="e">
        <f t="shared" si="416"/>
        <v>#REF!</v>
      </c>
      <c r="W68" s="192"/>
      <c r="X68" s="692" t="e">
        <f t="shared" si="418"/>
        <v>#DIV/0!</v>
      </c>
      <c r="Y68" s="300"/>
      <c r="Z68" s="692" t="e">
        <f t="shared" ref="Z68:Z130" si="440">Y68/G68</f>
        <v>#DIV/0!</v>
      </c>
      <c r="AA68" s="82"/>
      <c r="AB68" s="692" t="e">
        <f t="shared" ref="AB68:AB130" si="441">AA68/H68</f>
        <v>#DIV/0!</v>
      </c>
      <c r="AC68" s="192" t="e">
        <f t="shared" si="432"/>
        <v>#REF!</v>
      </c>
      <c r="AD68" s="633" t="e">
        <f t="shared" si="419"/>
        <v>#REF!</v>
      </c>
      <c r="AE68" s="192" t="e">
        <f>AE69+AE73+AE79+AE85+AE88</f>
        <v>#REF!</v>
      </c>
      <c r="AF68" s="633" t="e">
        <f t="shared" si="420"/>
        <v>#REF!</v>
      </c>
      <c r="AG68" s="192"/>
      <c r="AH68" s="633" t="e">
        <f t="shared" si="422"/>
        <v>#DIV/0!</v>
      </c>
      <c r="AI68" s="192"/>
      <c r="AJ68" s="633" t="e">
        <f t="shared" ref="AJ68:AJ122" si="442">AI68/G68</f>
        <v>#DIV/0!</v>
      </c>
      <c r="AK68" s="192"/>
      <c r="AL68" s="633" t="e">
        <f t="shared" ref="AL68:AL130" si="443">AK68/H68</f>
        <v>#DIV/0!</v>
      </c>
      <c r="AM68" s="82"/>
      <c r="AN68" s="82"/>
      <c r="AO68" s="82"/>
      <c r="AP68" s="82"/>
      <c r="AQ68" s="82"/>
      <c r="AR68" s="82"/>
      <c r="AS68" s="82"/>
      <c r="AT68" s="82"/>
      <c r="AU68" s="664"/>
      <c r="AV68" s="116" t="e">
        <f t="shared" ref="AV68:AV124" si="444">AW68+AX68+AY68+AZ68</f>
        <v>#REF!</v>
      </c>
      <c r="AW68" s="664" t="e">
        <f>AW69+AW73+AW79+AW85+AW88</f>
        <v>#REF!</v>
      </c>
      <c r="AX68" s="664"/>
      <c r="AY68" s="300"/>
      <c r="AZ68" s="82"/>
      <c r="BA68" s="300">
        <f t="shared" ref="BA68:BA134" si="445">BB68+BC68+BD68</f>
        <v>0</v>
      </c>
      <c r="BB68" s="82"/>
      <c r="BC68" s="82"/>
      <c r="BD68" s="82"/>
      <c r="BE68" s="664" t="e">
        <f t="shared" si="424"/>
        <v>#REF!</v>
      </c>
      <c r="BF68" s="664" t="e">
        <f t="shared" ref="BF68:BF114" si="446">E68</f>
        <v>#REF!</v>
      </c>
      <c r="BG68" s="300"/>
      <c r="BH68" s="82"/>
      <c r="BI68" s="664">
        <f t="shared" ref="BI68:BI75" si="447">BJ68</f>
        <v>0</v>
      </c>
      <c r="BJ68" s="664">
        <f>BJ69+BJ73+BJ79+BJ85+BJ88</f>
        <v>0</v>
      </c>
      <c r="BK68" s="664"/>
      <c r="BL68" s="300"/>
      <c r="BM68" s="82"/>
      <c r="BN68" s="664"/>
      <c r="BO68" s="664">
        <f t="shared" ref="BO68:BO75" si="448">BP68</f>
        <v>0</v>
      </c>
      <c r="BP68" s="664">
        <f>BP69+BP73+BP79+BP85+BP88</f>
        <v>0</v>
      </c>
      <c r="BQ68" s="664"/>
      <c r="BR68" s="300"/>
      <c r="BS68" s="82"/>
      <c r="BT68" s="300"/>
      <c r="BU68" s="82"/>
      <c r="BV68" s="664">
        <f t="shared" ref="BV68:BV75" si="449">BW68</f>
        <v>0</v>
      </c>
      <c r="BW68" s="664">
        <f>BW69+BW73+BW79+BW85+BW88</f>
        <v>0</v>
      </c>
      <c r="BX68" s="664"/>
      <c r="BY68" s="300"/>
      <c r="BZ68" s="82"/>
      <c r="CA68" s="664">
        <f t="shared" ref="CA68:CA122" si="450">CB68+CC68+CD68</f>
        <v>0</v>
      </c>
      <c r="CB68" s="192"/>
      <c r="CC68" s="249"/>
      <c r="CD68" s="253"/>
      <c r="CE68" s="116" t="e">
        <f t="shared" ref="CE68:CE122" si="451">CF68+CH68+CI68</f>
        <v>#REF!</v>
      </c>
      <c r="CF68" s="664" t="e">
        <f>CF69+CF73+CF79+CF85+CF88</f>
        <v>#REF!</v>
      </c>
      <c r="CG68" s="664"/>
      <c r="CH68" s="249"/>
      <c r="CI68" s="253"/>
      <c r="CJ68" s="664"/>
      <c r="CK68" s="116" t="e">
        <f t="shared" ref="CK68:CK124" si="452">CL68+CM68+CN68+CO68</f>
        <v>#REF!</v>
      </c>
      <c r="CL68" s="664" t="e">
        <f>CL69+CL73+CL79+CL85+CL88</f>
        <v>#REF!</v>
      </c>
      <c r="CM68" s="664"/>
      <c r="CN68" s="300"/>
      <c r="CO68" s="82"/>
    </row>
    <row r="69" spans="2:93" s="166" customFormat="1" ht="144" hidden="1" customHeight="1" x14ac:dyDescent="0.25">
      <c r="B69" s="212" t="s">
        <v>34</v>
      </c>
      <c r="C69" s="115" t="s">
        <v>32</v>
      </c>
      <c r="D69" s="249">
        <f t="shared" si="439"/>
        <v>0</v>
      </c>
      <c r="E69" s="249">
        <f>E70+E137</f>
        <v>0</v>
      </c>
      <c r="F69" s="249"/>
      <c r="G69" s="253"/>
      <c r="H69" s="253"/>
      <c r="I69" s="253"/>
      <c r="J69" s="591" t="e">
        <f t="shared" si="390"/>
        <v>#DIV/0!</v>
      </c>
      <c r="K69" s="249">
        <f>K70+K137</f>
        <v>0</v>
      </c>
      <c r="L69" s="82"/>
      <c r="M69" s="249"/>
      <c r="N69" s="82"/>
      <c r="O69" s="82"/>
      <c r="P69" s="82"/>
      <c r="Q69" s="82"/>
      <c r="R69" s="82"/>
      <c r="S69" s="249">
        <f t="shared" si="414"/>
        <v>0</v>
      </c>
      <c r="T69" s="597" t="e">
        <f t="shared" si="415"/>
        <v>#DIV/0!</v>
      </c>
      <c r="U69" s="249">
        <f>U70+U137</f>
        <v>0</v>
      </c>
      <c r="V69" s="692" t="e">
        <f t="shared" si="416"/>
        <v>#DIV/0!</v>
      </c>
      <c r="W69" s="249"/>
      <c r="X69" s="692" t="e">
        <f t="shared" si="418"/>
        <v>#DIV/0!</v>
      </c>
      <c r="Y69" s="82"/>
      <c r="Z69" s="692" t="e">
        <f t="shared" si="440"/>
        <v>#DIV/0!</v>
      </c>
      <c r="AA69" s="82"/>
      <c r="AB69" s="692" t="e">
        <f t="shared" si="441"/>
        <v>#DIV/0!</v>
      </c>
      <c r="AC69" s="249">
        <f t="shared" si="432"/>
        <v>0</v>
      </c>
      <c r="AD69" s="633" t="e">
        <f t="shared" si="419"/>
        <v>#DIV/0!</v>
      </c>
      <c r="AE69" s="249">
        <f>AE70+AE137</f>
        <v>0</v>
      </c>
      <c r="AF69" s="633" t="e">
        <f t="shared" si="420"/>
        <v>#DIV/0!</v>
      </c>
      <c r="AG69" s="249"/>
      <c r="AH69" s="633" t="e">
        <f t="shared" si="422"/>
        <v>#DIV/0!</v>
      </c>
      <c r="AI69" s="249"/>
      <c r="AJ69" s="633" t="e">
        <f t="shared" si="442"/>
        <v>#DIV/0!</v>
      </c>
      <c r="AK69" s="249"/>
      <c r="AL69" s="633" t="e">
        <f t="shared" si="443"/>
        <v>#DIV/0!</v>
      </c>
      <c r="AM69" s="82"/>
      <c r="AN69" s="82"/>
      <c r="AO69" s="82"/>
      <c r="AP69" s="82"/>
      <c r="AQ69" s="82"/>
      <c r="AR69" s="82"/>
      <c r="AS69" s="82"/>
      <c r="AT69" s="82"/>
      <c r="AU69" s="664"/>
      <c r="AV69" s="116">
        <f t="shared" si="444"/>
        <v>0</v>
      </c>
      <c r="AW69" s="300">
        <f>AW70+AW137</f>
        <v>0</v>
      </c>
      <c r="AX69" s="300"/>
      <c r="AY69" s="82"/>
      <c r="AZ69" s="82"/>
      <c r="BA69" s="300">
        <f t="shared" si="445"/>
        <v>0</v>
      </c>
      <c r="BB69" s="82"/>
      <c r="BC69" s="82"/>
      <c r="BD69" s="82"/>
      <c r="BE69" s="300">
        <f t="shared" si="424"/>
        <v>0</v>
      </c>
      <c r="BF69" s="300">
        <f t="shared" si="446"/>
        <v>0</v>
      </c>
      <c r="BG69" s="82"/>
      <c r="BH69" s="82"/>
      <c r="BI69" s="300">
        <f t="shared" si="447"/>
        <v>0</v>
      </c>
      <c r="BJ69" s="300">
        <f>BJ70+BJ137</f>
        <v>0</v>
      </c>
      <c r="BK69" s="300"/>
      <c r="BL69" s="82"/>
      <c r="BM69" s="82"/>
      <c r="BN69" s="300"/>
      <c r="BO69" s="300">
        <f t="shared" si="448"/>
        <v>0</v>
      </c>
      <c r="BP69" s="300">
        <f>BP70+BP137</f>
        <v>0</v>
      </c>
      <c r="BQ69" s="300"/>
      <c r="BR69" s="82"/>
      <c r="BS69" s="82"/>
      <c r="BT69" s="82"/>
      <c r="BU69" s="82"/>
      <c r="BV69" s="300">
        <f t="shared" si="449"/>
        <v>0</v>
      </c>
      <c r="BW69" s="300">
        <f>BW70+BW137</f>
        <v>0</v>
      </c>
      <c r="BX69" s="300"/>
      <c r="BY69" s="82"/>
      <c r="BZ69" s="82"/>
      <c r="CA69" s="300">
        <f t="shared" si="450"/>
        <v>0</v>
      </c>
      <c r="CB69" s="249"/>
      <c r="CC69" s="253"/>
      <c r="CD69" s="253"/>
      <c r="CE69" s="116">
        <f t="shared" si="451"/>
        <v>0</v>
      </c>
      <c r="CF69" s="300">
        <f>CF70+CF137</f>
        <v>0</v>
      </c>
      <c r="CG69" s="300"/>
      <c r="CH69" s="253"/>
      <c r="CI69" s="253"/>
      <c r="CJ69" s="300"/>
      <c r="CK69" s="116">
        <f t="shared" si="452"/>
        <v>0</v>
      </c>
      <c r="CL69" s="300">
        <f>CL70+CL137</f>
        <v>0</v>
      </c>
      <c r="CM69" s="300"/>
      <c r="CN69" s="82"/>
      <c r="CO69" s="82"/>
    </row>
    <row r="70" spans="2:93" s="166" customFormat="1" ht="45.75" hidden="1" customHeight="1" x14ac:dyDescent="0.25">
      <c r="B70" s="212"/>
      <c r="C70" s="115" t="s">
        <v>32</v>
      </c>
      <c r="D70" s="249">
        <f t="shared" si="439"/>
        <v>0</v>
      </c>
      <c r="E70" s="249">
        <f>E71+E72</f>
        <v>0</v>
      </c>
      <c r="F70" s="249"/>
      <c r="G70" s="253"/>
      <c r="H70" s="253"/>
      <c r="I70" s="253"/>
      <c r="J70" s="591" t="e">
        <f t="shared" si="390"/>
        <v>#DIV/0!</v>
      </c>
      <c r="K70" s="249">
        <f>K71+K72</f>
        <v>0</v>
      </c>
      <c r="L70" s="82"/>
      <c r="M70" s="249"/>
      <c r="N70" s="82"/>
      <c r="O70" s="82"/>
      <c r="P70" s="82"/>
      <c r="Q70" s="82"/>
      <c r="R70" s="82"/>
      <c r="S70" s="249">
        <f t="shared" si="414"/>
        <v>0</v>
      </c>
      <c r="T70" s="597" t="e">
        <f t="shared" si="415"/>
        <v>#DIV/0!</v>
      </c>
      <c r="U70" s="249">
        <f>U71+U72</f>
        <v>0</v>
      </c>
      <c r="V70" s="692" t="e">
        <f t="shared" si="416"/>
        <v>#DIV/0!</v>
      </c>
      <c r="W70" s="249"/>
      <c r="X70" s="692" t="e">
        <f t="shared" si="418"/>
        <v>#DIV/0!</v>
      </c>
      <c r="Y70" s="82"/>
      <c r="Z70" s="692" t="e">
        <f t="shared" si="440"/>
        <v>#DIV/0!</v>
      </c>
      <c r="AA70" s="82"/>
      <c r="AB70" s="692" t="e">
        <f t="shared" si="441"/>
        <v>#DIV/0!</v>
      </c>
      <c r="AC70" s="249">
        <f t="shared" si="432"/>
        <v>0</v>
      </c>
      <c r="AD70" s="633" t="e">
        <f t="shared" si="419"/>
        <v>#DIV/0!</v>
      </c>
      <c r="AE70" s="249">
        <f>AE71+AE72</f>
        <v>0</v>
      </c>
      <c r="AF70" s="633" t="e">
        <f t="shared" si="420"/>
        <v>#DIV/0!</v>
      </c>
      <c r="AG70" s="249"/>
      <c r="AH70" s="633" t="e">
        <f t="shared" si="422"/>
        <v>#DIV/0!</v>
      </c>
      <c r="AI70" s="249"/>
      <c r="AJ70" s="633" t="e">
        <f t="shared" si="442"/>
        <v>#DIV/0!</v>
      </c>
      <c r="AK70" s="249"/>
      <c r="AL70" s="633" t="e">
        <f t="shared" si="443"/>
        <v>#DIV/0!</v>
      </c>
      <c r="AM70" s="82"/>
      <c r="AN70" s="82"/>
      <c r="AO70" s="82"/>
      <c r="AP70" s="82"/>
      <c r="AQ70" s="82"/>
      <c r="AR70" s="82"/>
      <c r="AS70" s="82"/>
      <c r="AT70" s="82"/>
      <c r="AU70" s="664"/>
      <c r="AV70" s="116">
        <f t="shared" si="444"/>
        <v>0</v>
      </c>
      <c r="AW70" s="300">
        <f>AW71+AW72</f>
        <v>0</v>
      </c>
      <c r="AX70" s="300"/>
      <c r="AY70" s="82"/>
      <c r="AZ70" s="82"/>
      <c r="BA70" s="300">
        <f t="shared" si="445"/>
        <v>0</v>
      </c>
      <c r="BB70" s="82"/>
      <c r="BC70" s="82"/>
      <c r="BD70" s="82"/>
      <c r="BE70" s="300">
        <f t="shared" si="424"/>
        <v>0</v>
      </c>
      <c r="BF70" s="300">
        <f t="shared" si="446"/>
        <v>0</v>
      </c>
      <c r="BG70" s="82"/>
      <c r="BH70" s="82"/>
      <c r="BI70" s="300">
        <f t="shared" si="447"/>
        <v>0</v>
      </c>
      <c r="BJ70" s="300">
        <f>BJ71+BJ72</f>
        <v>0</v>
      </c>
      <c r="BK70" s="300"/>
      <c r="BL70" s="82"/>
      <c r="BM70" s="82"/>
      <c r="BN70" s="300"/>
      <c r="BO70" s="300">
        <f t="shared" si="448"/>
        <v>0</v>
      </c>
      <c r="BP70" s="300">
        <f>BP71+BP72</f>
        <v>0</v>
      </c>
      <c r="BQ70" s="300"/>
      <c r="BR70" s="82"/>
      <c r="BS70" s="82"/>
      <c r="BT70" s="82"/>
      <c r="BU70" s="82"/>
      <c r="BV70" s="300">
        <f t="shared" si="449"/>
        <v>0</v>
      </c>
      <c r="BW70" s="300">
        <f>BW71+BW72</f>
        <v>0</v>
      </c>
      <c r="BX70" s="300"/>
      <c r="BY70" s="82"/>
      <c r="BZ70" s="82"/>
      <c r="CA70" s="300">
        <f t="shared" si="450"/>
        <v>0</v>
      </c>
      <c r="CB70" s="249"/>
      <c r="CC70" s="253"/>
      <c r="CD70" s="253"/>
      <c r="CE70" s="116">
        <f t="shared" si="451"/>
        <v>0</v>
      </c>
      <c r="CF70" s="300">
        <f>CF71+CF72</f>
        <v>0</v>
      </c>
      <c r="CG70" s="300"/>
      <c r="CH70" s="253"/>
      <c r="CI70" s="253"/>
      <c r="CJ70" s="300"/>
      <c r="CK70" s="116">
        <f t="shared" si="452"/>
        <v>0</v>
      </c>
      <c r="CL70" s="300">
        <f>CL71+CL72</f>
        <v>0</v>
      </c>
      <c r="CM70" s="300"/>
      <c r="CN70" s="82"/>
      <c r="CO70" s="82"/>
    </row>
    <row r="71" spans="2:93" s="166" customFormat="1" ht="36" hidden="1" customHeight="1" x14ac:dyDescent="0.25">
      <c r="B71" s="212"/>
      <c r="C71" s="115" t="s">
        <v>32</v>
      </c>
      <c r="D71" s="253">
        <f t="shared" si="439"/>
        <v>0</v>
      </c>
      <c r="E71" s="249">
        <v>0</v>
      </c>
      <c r="F71" s="249"/>
      <c r="G71" s="253"/>
      <c r="H71" s="253"/>
      <c r="I71" s="253"/>
      <c r="J71" s="591" t="e">
        <f t="shared" si="390"/>
        <v>#DIV/0!</v>
      </c>
      <c r="K71" s="249">
        <v>0</v>
      </c>
      <c r="L71" s="82"/>
      <c r="M71" s="249"/>
      <c r="N71" s="82"/>
      <c r="O71" s="82"/>
      <c r="P71" s="82"/>
      <c r="Q71" s="82"/>
      <c r="R71" s="82"/>
      <c r="S71" s="249">
        <f t="shared" si="414"/>
        <v>0</v>
      </c>
      <c r="T71" s="597" t="e">
        <f t="shared" si="415"/>
        <v>#DIV/0!</v>
      </c>
      <c r="U71" s="249">
        <v>0</v>
      </c>
      <c r="V71" s="692" t="e">
        <f t="shared" si="416"/>
        <v>#DIV/0!</v>
      </c>
      <c r="W71" s="249"/>
      <c r="X71" s="692" t="e">
        <f t="shared" si="418"/>
        <v>#DIV/0!</v>
      </c>
      <c r="Y71" s="82"/>
      <c r="Z71" s="692" t="e">
        <f t="shared" si="440"/>
        <v>#DIV/0!</v>
      </c>
      <c r="AA71" s="82"/>
      <c r="AB71" s="692" t="e">
        <f t="shared" si="441"/>
        <v>#DIV/0!</v>
      </c>
      <c r="AC71" s="249">
        <f t="shared" si="432"/>
        <v>0</v>
      </c>
      <c r="AD71" s="633" t="e">
        <f t="shared" si="419"/>
        <v>#DIV/0!</v>
      </c>
      <c r="AE71" s="249">
        <v>0</v>
      </c>
      <c r="AF71" s="633" t="e">
        <f t="shared" si="420"/>
        <v>#DIV/0!</v>
      </c>
      <c r="AG71" s="249"/>
      <c r="AH71" s="633" t="e">
        <f t="shared" si="422"/>
        <v>#DIV/0!</v>
      </c>
      <c r="AI71" s="249"/>
      <c r="AJ71" s="633" t="e">
        <f t="shared" si="442"/>
        <v>#DIV/0!</v>
      </c>
      <c r="AK71" s="249"/>
      <c r="AL71" s="633" t="e">
        <f t="shared" si="443"/>
        <v>#DIV/0!</v>
      </c>
      <c r="AM71" s="82"/>
      <c r="AN71" s="82"/>
      <c r="AO71" s="82"/>
      <c r="AP71" s="82"/>
      <c r="AQ71" s="82"/>
      <c r="AR71" s="82"/>
      <c r="AS71" s="82"/>
      <c r="AT71" s="82"/>
      <c r="AU71" s="157"/>
      <c r="AV71" s="116">
        <f t="shared" si="444"/>
        <v>0</v>
      </c>
      <c r="AW71" s="300">
        <v>0</v>
      </c>
      <c r="AX71" s="300"/>
      <c r="AY71" s="82"/>
      <c r="AZ71" s="82"/>
      <c r="BA71" s="300">
        <f t="shared" si="445"/>
        <v>0</v>
      </c>
      <c r="BB71" s="82"/>
      <c r="BC71" s="82"/>
      <c r="BD71" s="82"/>
      <c r="BE71" s="82">
        <f t="shared" si="424"/>
        <v>0</v>
      </c>
      <c r="BF71" s="300">
        <f t="shared" si="446"/>
        <v>0</v>
      </c>
      <c r="BG71" s="82"/>
      <c r="BH71" s="82"/>
      <c r="BI71" s="82">
        <f t="shared" si="447"/>
        <v>0</v>
      </c>
      <c r="BJ71" s="300">
        <v>0</v>
      </c>
      <c r="BK71" s="300"/>
      <c r="BL71" s="82"/>
      <c r="BM71" s="82"/>
      <c r="BN71" s="82"/>
      <c r="BO71" s="82">
        <f t="shared" si="448"/>
        <v>0</v>
      </c>
      <c r="BP71" s="300">
        <v>0</v>
      </c>
      <c r="BQ71" s="300"/>
      <c r="BR71" s="82"/>
      <c r="BS71" s="82"/>
      <c r="BT71" s="82"/>
      <c r="BU71" s="82"/>
      <c r="BV71" s="82">
        <f t="shared" si="449"/>
        <v>0</v>
      </c>
      <c r="BW71" s="300">
        <v>0</v>
      </c>
      <c r="BX71" s="300"/>
      <c r="BY71" s="82"/>
      <c r="BZ71" s="82"/>
      <c r="CA71" s="82">
        <f t="shared" si="450"/>
        <v>0</v>
      </c>
      <c r="CB71" s="249"/>
      <c r="CC71" s="253"/>
      <c r="CD71" s="253"/>
      <c r="CE71" s="116">
        <f t="shared" si="451"/>
        <v>0</v>
      </c>
      <c r="CF71" s="300">
        <v>0</v>
      </c>
      <c r="CG71" s="300"/>
      <c r="CH71" s="253"/>
      <c r="CI71" s="253"/>
      <c r="CJ71" s="82"/>
      <c r="CK71" s="116">
        <f t="shared" si="452"/>
        <v>0</v>
      </c>
      <c r="CL71" s="300">
        <v>0</v>
      </c>
      <c r="CM71" s="300"/>
      <c r="CN71" s="82"/>
      <c r="CO71" s="82"/>
    </row>
    <row r="72" spans="2:93" s="166" customFormat="1" ht="30" hidden="1" customHeight="1" x14ac:dyDescent="0.25">
      <c r="B72" s="212"/>
      <c r="C72" s="115" t="s">
        <v>32</v>
      </c>
      <c r="D72" s="253">
        <f t="shared" si="439"/>
        <v>0</v>
      </c>
      <c r="E72" s="249">
        <v>0</v>
      </c>
      <c r="F72" s="249"/>
      <c r="G72" s="253"/>
      <c r="H72" s="253"/>
      <c r="I72" s="253"/>
      <c r="J72" s="591" t="e">
        <f t="shared" si="390"/>
        <v>#DIV/0!</v>
      </c>
      <c r="K72" s="249">
        <v>0</v>
      </c>
      <c r="L72" s="82"/>
      <c r="M72" s="249"/>
      <c r="N72" s="82"/>
      <c r="O72" s="82"/>
      <c r="P72" s="82"/>
      <c r="Q72" s="82"/>
      <c r="R72" s="82"/>
      <c r="S72" s="249">
        <f t="shared" si="414"/>
        <v>0</v>
      </c>
      <c r="T72" s="597" t="e">
        <f t="shared" si="415"/>
        <v>#DIV/0!</v>
      </c>
      <c r="U72" s="249">
        <v>0</v>
      </c>
      <c r="V72" s="692" t="e">
        <f t="shared" si="416"/>
        <v>#DIV/0!</v>
      </c>
      <c r="W72" s="249"/>
      <c r="X72" s="692" t="e">
        <f t="shared" si="418"/>
        <v>#DIV/0!</v>
      </c>
      <c r="Y72" s="82"/>
      <c r="Z72" s="692" t="e">
        <f t="shared" si="440"/>
        <v>#DIV/0!</v>
      </c>
      <c r="AA72" s="82"/>
      <c r="AB72" s="692" t="e">
        <f t="shared" si="441"/>
        <v>#DIV/0!</v>
      </c>
      <c r="AC72" s="249">
        <f t="shared" si="432"/>
        <v>0</v>
      </c>
      <c r="AD72" s="633" t="e">
        <f t="shared" si="419"/>
        <v>#DIV/0!</v>
      </c>
      <c r="AE72" s="249">
        <v>0</v>
      </c>
      <c r="AF72" s="633" t="e">
        <f t="shared" si="420"/>
        <v>#DIV/0!</v>
      </c>
      <c r="AG72" s="249"/>
      <c r="AH72" s="633" t="e">
        <f t="shared" si="422"/>
        <v>#DIV/0!</v>
      </c>
      <c r="AI72" s="249"/>
      <c r="AJ72" s="633" t="e">
        <f t="shared" si="442"/>
        <v>#DIV/0!</v>
      </c>
      <c r="AK72" s="249"/>
      <c r="AL72" s="633" t="e">
        <f t="shared" si="443"/>
        <v>#DIV/0!</v>
      </c>
      <c r="AM72" s="82"/>
      <c r="AN72" s="82"/>
      <c r="AO72" s="82"/>
      <c r="AP72" s="82"/>
      <c r="AQ72" s="82"/>
      <c r="AR72" s="82"/>
      <c r="AS72" s="82"/>
      <c r="AT72" s="82"/>
      <c r="AU72" s="157"/>
      <c r="AV72" s="116">
        <f t="shared" si="444"/>
        <v>0</v>
      </c>
      <c r="AW72" s="300">
        <v>0</v>
      </c>
      <c r="AX72" s="300"/>
      <c r="AY72" s="82"/>
      <c r="AZ72" s="82"/>
      <c r="BA72" s="300">
        <f t="shared" si="445"/>
        <v>0</v>
      </c>
      <c r="BB72" s="82"/>
      <c r="BC72" s="82"/>
      <c r="BD72" s="82"/>
      <c r="BE72" s="82">
        <f t="shared" si="424"/>
        <v>0</v>
      </c>
      <c r="BF72" s="300">
        <f t="shared" si="446"/>
        <v>0</v>
      </c>
      <c r="BG72" s="82"/>
      <c r="BH72" s="82"/>
      <c r="BI72" s="82">
        <f t="shared" si="447"/>
        <v>0</v>
      </c>
      <c r="BJ72" s="300">
        <v>0</v>
      </c>
      <c r="BK72" s="300"/>
      <c r="BL72" s="82"/>
      <c r="BM72" s="82"/>
      <c r="BN72" s="82"/>
      <c r="BO72" s="82">
        <f t="shared" si="448"/>
        <v>0</v>
      </c>
      <c r="BP72" s="300">
        <v>0</v>
      </c>
      <c r="BQ72" s="300"/>
      <c r="BR72" s="82"/>
      <c r="BS72" s="82"/>
      <c r="BT72" s="82"/>
      <c r="BU72" s="82"/>
      <c r="BV72" s="82">
        <f t="shared" si="449"/>
        <v>0</v>
      </c>
      <c r="BW72" s="300">
        <v>0</v>
      </c>
      <c r="BX72" s="300"/>
      <c r="BY72" s="82"/>
      <c r="BZ72" s="82"/>
      <c r="CA72" s="82">
        <f t="shared" si="450"/>
        <v>0</v>
      </c>
      <c r="CB72" s="249"/>
      <c r="CC72" s="253"/>
      <c r="CD72" s="253"/>
      <c r="CE72" s="116">
        <f t="shared" si="451"/>
        <v>0</v>
      </c>
      <c r="CF72" s="300">
        <v>0</v>
      </c>
      <c r="CG72" s="300"/>
      <c r="CH72" s="253"/>
      <c r="CI72" s="253"/>
      <c r="CJ72" s="82"/>
      <c r="CK72" s="116">
        <f t="shared" si="452"/>
        <v>0</v>
      </c>
      <c r="CL72" s="300">
        <v>0</v>
      </c>
      <c r="CM72" s="300"/>
      <c r="CN72" s="82"/>
      <c r="CO72" s="82"/>
    </row>
    <row r="73" spans="2:93" s="679" customFormat="1" ht="92.25" hidden="1" customHeight="1" x14ac:dyDescent="0.25">
      <c r="B73" s="212" t="s">
        <v>62</v>
      </c>
      <c r="C73" s="115" t="s">
        <v>32</v>
      </c>
      <c r="D73" s="693" t="e">
        <f t="shared" si="439"/>
        <v>#REF!</v>
      </c>
      <c r="E73" s="693" t="e">
        <f>E74+E78</f>
        <v>#REF!</v>
      </c>
      <c r="F73" s="693"/>
      <c r="G73" s="694"/>
      <c r="H73" s="694"/>
      <c r="I73" s="694"/>
      <c r="J73" s="591" t="e">
        <f t="shared" si="390"/>
        <v>#REF!</v>
      </c>
      <c r="K73" s="693" t="e">
        <f>K74+K78</f>
        <v>#REF!</v>
      </c>
      <c r="L73" s="695"/>
      <c r="M73" s="693"/>
      <c r="N73" s="695"/>
      <c r="O73" s="695"/>
      <c r="P73" s="695"/>
      <c r="Q73" s="695"/>
      <c r="R73" s="695"/>
      <c r="S73" s="693" t="e">
        <f t="shared" si="414"/>
        <v>#REF!</v>
      </c>
      <c r="T73" s="597" t="e">
        <f t="shared" si="415"/>
        <v>#REF!</v>
      </c>
      <c r="U73" s="693" t="e">
        <f>U74+U78</f>
        <v>#REF!</v>
      </c>
      <c r="V73" s="692" t="e">
        <f t="shared" si="416"/>
        <v>#REF!</v>
      </c>
      <c r="W73" s="693"/>
      <c r="X73" s="692" t="e">
        <f t="shared" si="418"/>
        <v>#DIV/0!</v>
      </c>
      <c r="Y73" s="695"/>
      <c r="Z73" s="692" t="e">
        <f t="shared" si="440"/>
        <v>#DIV/0!</v>
      </c>
      <c r="AA73" s="695"/>
      <c r="AB73" s="692" t="e">
        <f t="shared" si="441"/>
        <v>#DIV/0!</v>
      </c>
      <c r="AC73" s="693" t="e">
        <f t="shared" si="432"/>
        <v>#REF!</v>
      </c>
      <c r="AD73" s="633" t="e">
        <f t="shared" si="419"/>
        <v>#REF!</v>
      </c>
      <c r="AE73" s="693" t="e">
        <f>AE74+AE78</f>
        <v>#REF!</v>
      </c>
      <c r="AF73" s="633" t="e">
        <f t="shared" si="420"/>
        <v>#REF!</v>
      </c>
      <c r="AG73" s="693"/>
      <c r="AH73" s="633" t="e">
        <f t="shared" si="422"/>
        <v>#DIV/0!</v>
      </c>
      <c r="AI73" s="693"/>
      <c r="AJ73" s="633" t="e">
        <f t="shared" si="442"/>
        <v>#DIV/0!</v>
      </c>
      <c r="AK73" s="693"/>
      <c r="AL73" s="633" t="e">
        <f t="shared" si="443"/>
        <v>#DIV/0!</v>
      </c>
      <c r="AM73" s="695"/>
      <c r="AN73" s="695"/>
      <c r="AO73" s="695"/>
      <c r="AP73" s="695"/>
      <c r="AQ73" s="695"/>
      <c r="AR73" s="695"/>
      <c r="AS73" s="695"/>
      <c r="AT73" s="695"/>
      <c r="AU73" s="678"/>
      <c r="AV73" s="116" t="e">
        <f t="shared" si="444"/>
        <v>#REF!</v>
      </c>
      <c r="AW73" s="678" t="e">
        <f>AW74+AW78</f>
        <v>#REF!</v>
      </c>
      <c r="AX73" s="678"/>
      <c r="AY73" s="695"/>
      <c r="AZ73" s="695"/>
      <c r="BA73" s="300">
        <f t="shared" si="445"/>
        <v>0</v>
      </c>
      <c r="BB73" s="695"/>
      <c r="BC73" s="695"/>
      <c r="BD73" s="695"/>
      <c r="BE73" s="678" t="e">
        <f t="shared" si="424"/>
        <v>#REF!</v>
      </c>
      <c r="BF73" s="678" t="e">
        <f t="shared" si="446"/>
        <v>#REF!</v>
      </c>
      <c r="BG73" s="695"/>
      <c r="BH73" s="695"/>
      <c r="BI73" s="678">
        <f t="shared" si="447"/>
        <v>0</v>
      </c>
      <c r="BJ73" s="678">
        <f>BJ74+BJ78</f>
        <v>0</v>
      </c>
      <c r="BK73" s="678"/>
      <c r="BL73" s="695"/>
      <c r="BM73" s="695"/>
      <c r="BN73" s="678"/>
      <c r="BO73" s="678">
        <f t="shared" si="448"/>
        <v>0</v>
      </c>
      <c r="BP73" s="678">
        <f>BP74+BP78</f>
        <v>0</v>
      </c>
      <c r="BQ73" s="678"/>
      <c r="BR73" s="695"/>
      <c r="BS73" s="695"/>
      <c r="BT73" s="695"/>
      <c r="BU73" s="695"/>
      <c r="BV73" s="678">
        <f t="shared" si="449"/>
        <v>0</v>
      </c>
      <c r="BW73" s="678">
        <f>BW74+BW78</f>
        <v>0</v>
      </c>
      <c r="BX73" s="678"/>
      <c r="BY73" s="695"/>
      <c r="BZ73" s="695"/>
      <c r="CA73" s="678">
        <f t="shared" si="450"/>
        <v>0</v>
      </c>
      <c r="CB73" s="693"/>
      <c r="CC73" s="694"/>
      <c r="CD73" s="694"/>
      <c r="CE73" s="116" t="e">
        <f t="shared" si="451"/>
        <v>#REF!</v>
      </c>
      <c r="CF73" s="678" t="e">
        <f>CF74+CF78</f>
        <v>#REF!</v>
      </c>
      <c r="CG73" s="678"/>
      <c r="CH73" s="694"/>
      <c r="CI73" s="694"/>
      <c r="CJ73" s="678"/>
      <c r="CK73" s="116" t="e">
        <f t="shared" si="452"/>
        <v>#REF!</v>
      </c>
      <c r="CL73" s="678" t="e">
        <f>CL74+CL78</f>
        <v>#REF!</v>
      </c>
      <c r="CM73" s="678"/>
      <c r="CN73" s="695"/>
      <c r="CO73" s="695"/>
    </row>
    <row r="74" spans="2:93" s="679" customFormat="1" ht="41.25" hidden="1" customHeight="1" x14ac:dyDescent="0.25">
      <c r="B74" s="212"/>
      <c r="C74" s="115" t="s">
        <v>32</v>
      </c>
      <c r="D74" s="693" t="e">
        <f t="shared" si="439"/>
        <v>#REF!</v>
      </c>
      <c r="E74" s="693" t="e">
        <f>E75+E77</f>
        <v>#REF!</v>
      </c>
      <c r="F74" s="693"/>
      <c r="G74" s="694"/>
      <c r="H74" s="694"/>
      <c r="I74" s="694"/>
      <c r="J74" s="591" t="e">
        <f t="shared" si="390"/>
        <v>#REF!</v>
      </c>
      <c r="K74" s="693" t="e">
        <f>K75+K77</f>
        <v>#REF!</v>
      </c>
      <c r="L74" s="695"/>
      <c r="M74" s="693"/>
      <c r="N74" s="695"/>
      <c r="O74" s="695"/>
      <c r="P74" s="695"/>
      <c r="Q74" s="695"/>
      <c r="R74" s="695"/>
      <c r="S74" s="693" t="e">
        <f t="shared" si="414"/>
        <v>#REF!</v>
      </c>
      <c r="T74" s="597" t="e">
        <f t="shared" si="415"/>
        <v>#REF!</v>
      </c>
      <c r="U74" s="693" t="e">
        <f>U75+U77</f>
        <v>#REF!</v>
      </c>
      <c r="V74" s="692" t="e">
        <f t="shared" si="416"/>
        <v>#REF!</v>
      </c>
      <c r="W74" s="693"/>
      <c r="X74" s="692" t="e">
        <f t="shared" si="418"/>
        <v>#DIV/0!</v>
      </c>
      <c r="Y74" s="695"/>
      <c r="Z74" s="692" t="e">
        <f t="shared" si="440"/>
        <v>#DIV/0!</v>
      </c>
      <c r="AA74" s="695"/>
      <c r="AB74" s="692" t="e">
        <f t="shared" si="441"/>
        <v>#DIV/0!</v>
      </c>
      <c r="AC74" s="693" t="e">
        <f t="shared" si="432"/>
        <v>#REF!</v>
      </c>
      <c r="AD74" s="633" t="e">
        <f t="shared" si="419"/>
        <v>#REF!</v>
      </c>
      <c r="AE74" s="693" t="e">
        <f>AE75+AE77</f>
        <v>#REF!</v>
      </c>
      <c r="AF74" s="633" t="e">
        <f t="shared" si="420"/>
        <v>#REF!</v>
      </c>
      <c r="AG74" s="693"/>
      <c r="AH74" s="633" t="e">
        <f t="shared" si="422"/>
        <v>#DIV/0!</v>
      </c>
      <c r="AI74" s="693"/>
      <c r="AJ74" s="633" t="e">
        <f t="shared" si="442"/>
        <v>#DIV/0!</v>
      </c>
      <c r="AK74" s="693"/>
      <c r="AL74" s="633" t="e">
        <f t="shared" si="443"/>
        <v>#DIV/0!</v>
      </c>
      <c r="AM74" s="695"/>
      <c r="AN74" s="695"/>
      <c r="AO74" s="695"/>
      <c r="AP74" s="695"/>
      <c r="AQ74" s="695"/>
      <c r="AR74" s="695"/>
      <c r="AS74" s="695"/>
      <c r="AT74" s="695"/>
      <c r="AU74" s="678"/>
      <c r="AV74" s="116" t="e">
        <f t="shared" si="444"/>
        <v>#REF!</v>
      </c>
      <c r="AW74" s="678" t="e">
        <f>AW75+AW77</f>
        <v>#REF!</v>
      </c>
      <c r="AX74" s="678"/>
      <c r="AY74" s="695"/>
      <c r="AZ74" s="695"/>
      <c r="BA74" s="300">
        <f t="shared" si="445"/>
        <v>0</v>
      </c>
      <c r="BB74" s="695"/>
      <c r="BC74" s="695"/>
      <c r="BD74" s="695"/>
      <c r="BE74" s="678" t="e">
        <f t="shared" si="424"/>
        <v>#REF!</v>
      </c>
      <c r="BF74" s="678" t="e">
        <f t="shared" si="446"/>
        <v>#REF!</v>
      </c>
      <c r="BG74" s="695"/>
      <c r="BH74" s="695"/>
      <c r="BI74" s="678">
        <f t="shared" si="447"/>
        <v>0</v>
      </c>
      <c r="BJ74" s="678">
        <f>BJ75+BJ77</f>
        <v>0</v>
      </c>
      <c r="BK74" s="678"/>
      <c r="BL74" s="695"/>
      <c r="BM74" s="695"/>
      <c r="BN74" s="678"/>
      <c r="BO74" s="678">
        <f t="shared" si="448"/>
        <v>0</v>
      </c>
      <c r="BP74" s="678">
        <f>BP75+BP77</f>
        <v>0</v>
      </c>
      <c r="BQ74" s="678"/>
      <c r="BR74" s="695"/>
      <c r="BS74" s="695"/>
      <c r="BT74" s="695"/>
      <c r="BU74" s="695"/>
      <c r="BV74" s="678">
        <f t="shared" si="449"/>
        <v>0</v>
      </c>
      <c r="BW74" s="678">
        <f>BW75+BW77</f>
        <v>0</v>
      </c>
      <c r="BX74" s="678"/>
      <c r="BY74" s="695"/>
      <c r="BZ74" s="695"/>
      <c r="CA74" s="678">
        <f t="shared" si="450"/>
        <v>0</v>
      </c>
      <c r="CB74" s="693"/>
      <c r="CC74" s="694"/>
      <c r="CD74" s="694"/>
      <c r="CE74" s="116" t="e">
        <f t="shared" si="451"/>
        <v>#REF!</v>
      </c>
      <c r="CF74" s="678" t="e">
        <f>CF75+CF77</f>
        <v>#REF!</v>
      </c>
      <c r="CG74" s="678"/>
      <c r="CH74" s="694"/>
      <c r="CI74" s="694"/>
      <c r="CJ74" s="678"/>
      <c r="CK74" s="116" t="e">
        <f t="shared" si="452"/>
        <v>#REF!</v>
      </c>
      <c r="CL74" s="678" t="e">
        <f>CL75+CL77</f>
        <v>#REF!</v>
      </c>
      <c r="CM74" s="678"/>
      <c r="CN74" s="695"/>
      <c r="CO74" s="695"/>
    </row>
    <row r="75" spans="2:93" s="83" customFormat="1" ht="33" hidden="1" customHeight="1" x14ac:dyDescent="0.25">
      <c r="B75" s="696"/>
      <c r="C75" s="115" t="s">
        <v>32</v>
      </c>
      <c r="D75" s="270" t="e">
        <f t="shared" si="439"/>
        <v>#REF!</v>
      </c>
      <c r="E75" s="270" t="e">
        <f>#REF!</f>
        <v>#REF!</v>
      </c>
      <c r="F75" s="270"/>
      <c r="G75" s="697"/>
      <c r="H75" s="697"/>
      <c r="I75" s="697"/>
      <c r="J75" s="591" t="e">
        <f t="shared" si="390"/>
        <v>#REF!</v>
      </c>
      <c r="K75" s="270" t="e">
        <f>#REF!</f>
        <v>#REF!</v>
      </c>
      <c r="L75" s="698"/>
      <c r="M75" s="270"/>
      <c r="N75" s="698"/>
      <c r="O75" s="698"/>
      <c r="P75" s="698"/>
      <c r="Q75" s="698"/>
      <c r="R75" s="698"/>
      <c r="S75" s="270" t="e">
        <f t="shared" si="414"/>
        <v>#REF!</v>
      </c>
      <c r="T75" s="597" t="e">
        <f t="shared" si="415"/>
        <v>#REF!</v>
      </c>
      <c r="U75" s="270" t="e">
        <f>#REF!</f>
        <v>#REF!</v>
      </c>
      <c r="V75" s="692" t="e">
        <f t="shared" si="416"/>
        <v>#REF!</v>
      </c>
      <c r="W75" s="270"/>
      <c r="X75" s="692" t="e">
        <f t="shared" si="418"/>
        <v>#DIV/0!</v>
      </c>
      <c r="Y75" s="698"/>
      <c r="Z75" s="692" t="e">
        <f t="shared" si="440"/>
        <v>#DIV/0!</v>
      </c>
      <c r="AA75" s="698"/>
      <c r="AB75" s="692" t="e">
        <f t="shared" si="441"/>
        <v>#DIV/0!</v>
      </c>
      <c r="AC75" s="270" t="e">
        <f t="shared" si="432"/>
        <v>#REF!</v>
      </c>
      <c r="AD75" s="633" t="e">
        <f t="shared" si="419"/>
        <v>#REF!</v>
      </c>
      <c r="AE75" s="270" t="e">
        <f>#REF!</f>
        <v>#REF!</v>
      </c>
      <c r="AF75" s="633" t="e">
        <f t="shared" si="420"/>
        <v>#REF!</v>
      </c>
      <c r="AG75" s="270"/>
      <c r="AH75" s="633" t="e">
        <f t="shared" si="422"/>
        <v>#DIV/0!</v>
      </c>
      <c r="AI75" s="270"/>
      <c r="AJ75" s="633" t="e">
        <f t="shared" si="442"/>
        <v>#DIV/0!</v>
      </c>
      <c r="AK75" s="270"/>
      <c r="AL75" s="633" t="e">
        <f t="shared" si="443"/>
        <v>#DIV/0!</v>
      </c>
      <c r="AM75" s="698"/>
      <c r="AN75" s="698"/>
      <c r="AO75" s="698"/>
      <c r="AP75" s="698"/>
      <c r="AQ75" s="698"/>
      <c r="AR75" s="698"/>
      <c r="AS75" s="698"/>
      <c r="AT75" s="698"/>
      <c r="AU75" s="147"/>
      <c r="AV75" s="116" t="e">
        <f t="shared" si="444"/>
        <v>#REF!</v>
      </c>
      <c r="AW75" s="147" t="e">
        <f>#REF!</f>
        <v>#REF!</v>
      </c>
      <c r="AX75" s="147"/>
      <c r="AY75" s="698"/>
      <c r="AZ75" s="698"/>
      <c r="BA75" s="300">
        <f t="shared" si="445"/>
        <v>0</v>
      </c>
      <c r="BB75" s="698"/>
      <c r="BC75" s="698"/>
      <c r="BD75" s="698"/>
      <c r="BE75" s="147" t="e">
        <f t="shared" si="424"/>
        <v>#REF!</v>
      </c>
      <c r="BF75" s="147" t="e">
        <f t="shared" si="446"/>
        <v>#REF!</v>
      </c>
      <c r="BG75" s="698"/>
      <c r="BH75" s="698"/>
      <c r="BI75" s="147">
        <f t="shared" si="447"/>
        <v>0</v>
      </c>
      <c r="BJ75" s="147">
        <f>BA75</f>
        <v>0</v>
      </c>
      <c r="BK75" s="147"/>
      <c r="BL75" s="698"/>
      <c r="BM75" s="698"/>
      <c r="BN75" s="147"/>
      <c r="BO75" s="147">
        <f t="shared" si="448"/>
        <v>0</v>
      </c>
      <c r="BP75" s="147">
        <f>BG75</f>
        <v>0</v>
      </c>
      <c r="BQ75" s="147"/>
      <c r="BR75" s="698"/>
      <c r="BS75" s="698"/>
      <c r="BT75" s="698"/>
      <c r="BU75" s="698"/>
      <c r="BV75" s="147">
        <f t="shared" si="449"/>
        <v>0</v>
      </c>
      <c r="BW75" s="147">
        <f>BC75</f>
        <v>0</v>
      </c>
      <c r="BX75" s="147"/>
      <c r="BY75" s="698"/>
      <c r="BZ75" s="698"/>
      <c r="CA75" s="147">
        <f t="shared" si="450"/>
        <v>0</v>
      </c>
      <c r="CB75" s="270"/>
      <c r="CC75" s="697"/>
      <c r="CD75" s="697"/>
      <c r="CE75" s="116" t="e">
        <f t="shared" si="451"/>
        <v>#REF!</v>
      </c>
      <c r="CF75" s="147" t="e">
        <f>#REF!</f>
        <v>#REF!</v>
      </c>
      <c r="CG75" s="147"/>
      <c r="CH75" s="697"/>
      <c r="CI75" s="697"/>
      <c r="CJ75" s="147"/>
      <c r="CK75" s="116" t="e">
        <f t="shared" si="452"/>
        <v>#REF!</v>
      </c>
      <c r="CL75" s="147" t="e">
        <f>#REF!</f>
        <v>#REF!</v>
      </c>
      <c r="CM75" s="147"/>
      <c r="CN75" s="698"/>
      <c r="CO75" s="698"/>
    </row>
    <row r="76" spans="2:93" s="83" customFormat="1" ht="64.5" hidden="1" customHeight="1" x14ac:dyDescent="0.25">
      <c r="B76" s="696"/>
      <c r="C76" s="115" t="s">
        <v>32</v>
      </c>
      <c r="D76" s="270"/>
      <c r="E76" s="270"/>
      <c r="F76" s="270"/>
      <c r="G76" s="697"/>
      <c r="H76" s="697"/>
      <c r="I76" s="697"/>
      <c r="J76" s="591" t="e">
        <f t="shared" si="390"/>
        <v>#DIV/0!</v>
      </c>
      <c r="K76" s="270"/>
      <c r="L76" s="698"/>
      <c r="M76" s="270"/>
      <c r="N76" s="698"/>
      <c r="O76" s="698"/>
      <c r="P76" s="698"/>
      <c r="Q76" s="698"/>
      <c r="R76" s="698"/>
      <c r="S76" s="270">
        <f t="shared" si="414"/>
        <v>0</v>
      </c>
      <c r="T76" s="597" t="e">
        <f t="shared" si="415"/>
        <v>#DIV/0!</v>
      </c>
      <c r="U76" s="270"/>
      <c r="V76" s="692" t="e">
        <f t="shared" si="416"/>
        <v>#DIV/0!</v>
      </c>
      <c r="W76" s="270"/>
      <c r="X76" s="692" t="e">
        <f t="shared" si="418"/>
        <v>#DIV/0!</v>
      </c>
      <c r="Y76" s="698"/>
      <c r="Z76" s="692" t="e">
        <f t="shared" si="440"/>
        <v>#DIV/0!</v>
      </c>
      <c r="AA76" s="698"/>
      <c r="AB76" s="692" t="e">
        <f t="shared" si="441"/>
        <v>#DIV/0!</v>
      </c>
      <c r="AC76" s="270">
        <f t="shared" si="432"/>
        <v>0</v>
      </c>
      <c r="AD76" s="633" t="e">
        <f t="shared" si="419"/>
        <v>#DIV/0!</v>
      </c>
      <c r="AE76" s="270"/>
      <c r="AF76" s="633" t="e">
        <f t="shared" si="420"/>
        <v>#DIV/0!</v>
      </c>
      <c r="AG76" s="270"/>
      <c r="AH76" s="633" t="e">
        <f t="shared" si="422"/>
        <v>#DIV/0!</v>
      </c>
      <c r="AI76" s="270"/>
      <c r="AJ76" s="633" t="e">
        <f t="shared" si="442"/>
        <v>#DIV/0!</v>
      </c>
      <c r="AK76" s="270"/>
      <c r="AL76" s="633" t="e">
        <f t="shared" si="443"/>
        <v>#DIV/0!</v>
      </c>
      <c r="AM76" s="698"/>
      <c r="AN76" s="698"/>
      <c r="AO76" s="698"/>
      <c r="AP76" s="698"/>
      <c r="AQ76" s="698"/>
      <c r="AR76" s="698"/>
      <c r="AS76" s="698"/>
      <c r="AT76" s="698"/>
      <c r="AU76" s="147"/>
      <c r="AV76" s="116">
        <f t="shared" si="444"/>
        <v>0</v>
      </c>
      <c r="AW76" s="147"/>
      <c r="AX76" s="147"/>
      <c r="AY76" s="698"/>
      <c r="AZ76" s="698"/>
      <c r="BA76" s="300">
        <f t="shared" si="445"/>
        <v>0</v>
      </c>
      <c r="BB76" s="698"/>
      <c r="BC76" s="698"/>
      <c r="BD76" s="698"/>
      <c r="BE76" s="147">
        <f t="shared" si="424"/>
        <v>0</v>
      </c>
      <c r="BF76" s="147">
        <f t="shared" si="446"/>
        <v>0</v>
      </c>
      <c r="BG76" s="698"/>
      <c r="BH76" s="698"/>
      <c r="BI76" s="147"/>
      <c r="BJ76" s="147"/>
      <c r="BK76" s="147"/>
      <c r="BL76" s="698"/>
      <c r="BM76" s="698"/>
      <c r="BN76" s="147"/>
      <c r="BO76" s="147"/>
      <c r="BP76" s="147"/>
      <c r="BQ76" s="147"/>
      <c r="BR76" s="698"/>
      <c r="BS76" s="698"/>
      <c r="BT76" s="698"/>
      <c r="BU76" s="698"/>
      <c r="BV76" s="147"/>
      <c r="BW76" s="147"/>
      <c r="BX76" s="147"/>
      <c r="BY76" s="698"/>
      <c r="BZ76" s="698"/>
      <c r="CA76" s="147">
        <f t="shared" si="450"/>
        <v>0</v>
      </c>
      <c r="CB76" s="270"/>
      <c r="CC76" s="697"/>
      <c r="CD76" s="697"/>
      <c r="CE76" s="116">
        <f t="shared" si="451"/>
        <v>0</v>
      </c>
      <c r="CF76" s="147"/>
      <c r="CG76" s="147"/>
      <c r="CH76" s="697"/>
      <c r="CI76" s="697"/>
      <c r="CJ76" s="147"/>
      <c r="CK76" s="116">
        <f t="shared" si="452"/>
        <v>0</v>
      </c>
      <c r="CL76" s="147"/>
      <c r="CM76" s="147"/>
      <c r="CN76" s="698"/>
      <c r="CO76" s="698"/>
    </row>
    <row r="77" spans="2:93" s="83" customFormat="1" ht="31.5" hidden="1" customHeight="1" x14ac:dyDescent="0.25">
      <c r="B77" s="696"/>
      <c r="C77" s="115" t="s">
        <v>32</v>
      </c>
      <c r="D77" s="270" t="e">
        <f>E77</f>
        <v>#REF!</v>
      </c>
      <c r="E77" s="270" t="e">
        <f>#REF!</f>
        <v>#REF!</v>
      </c>
      <c r="F77" s="270"/>
      <c r="G77" s="697"/>
      <c r="H77" s="697"/>
      <c r="I77" s="697"/>
      <c r="J77" s="591" t="e">
        <f t="shared" si="390"/>
        <v>#REF!</v>
      </c>
      <c r="K77" s="270" t="e">
        <f>#REF!</f>
        <v>#REF!</v>
      </c>
      <c r="L77" s="698"/>
      <c r="M77" s="270"/>
      <c r="N77" s="698"/>
      <c r="O77" s="698"/>
      <c r="P77" s="698"/>
      <c r="Q77" s="698"/>
      <c r="R77" s="698"/>
      <c r="S77" s="270" t="e">
        <f t="shared" si="414"/>
        <v>#REF!</v>
      </c>
      <c r="T77" s="597" t="e">
        <f t="shared" si="415"/>
        <v>#REF!</v>
      </c>
      <c r="U77" s="270" t="e">
        <f>#REF!</f>
        <v>#REF!</v>
      </c>
      <c r="V77" s="692" t="e">
        <f t="shared" si="416"/>
        <v>#REF!</v>
      </c>
      <c r="W77" s="270"/>
      <c r="X77" s="692" t="e">
        <f t="shared" si="418"/>
        <v>#DIV/0!</v>
      </c>
      <c r="Y77" s="698"/>
      <c r="Z77" s="692" t="e">
        <f t="shared" si="440"/>
        <v>#DIV/0!</v>
      </c>
      <c r="AA77" s="698"/>
      <c r="AB77" s="692" t="e">
        <f t="shared" si="441"/>
        <v>#DIV/0!</v>
      </c>
      <c r="AC77" s="270" t="e">
        <f t="shared" si="432"/>
        <v>#REF!</v>
      </c>
      <c r="AD77" s="633" t="e">
        <f t="shared" si="419"/>
        <v>#REF!</v>
      </c>
      <c r="AE77" s="270" t="e">
        <f>#REF!</f>
        <v>#REF!</v>
      </c>
      <c r="AF77" s="633" t="e">
        <f t="shared" si="420"/>
        <v>#REF!</v>
      </c>
      <c r="AG77" s="270"/>
      <c r="AH77" s="633" t="e">
        <f t="shared" si="422"/>
        <v>#DIV/0!</v>
      </c>
      <c r="AI77" s="270"/>
      <c r="AJ77" s="633" t="e">
        <f t="shared" si="442"/>
        <v>#DIV/0!</v>
      </c>
      <c r="AK77" s="270"/>
      <c r="AL77" s="633" t="e">
        <f t="shared" si="443"/>
        <v>#DIV/0!</v>
      </c>
      <c r="AM77" s="698"/>
      <c r="AN77" s="698"/>
      <c r="AO77" s="698"/>
      <c r="AP77" s="698"/>
      <c r="AQ77" s="698"/>
      <c r="AR77" s="698"/>
      <c r="AS77" s="698"/>
      <c r="AT77" s="698"/>
      <c r="AU77" s="147"/>
      <c r="AV77" s="116" t="e">
        <f t="shared" si="444"/>
        <v>#REF!</v>
      </c>
      <c r="AW77" s="147" t="e">
        <f>#REF!</f>
        <v>#REF!</v>
      </c>
      <c r="AX77" s="147"/>
      <c r="AY77" s="698"/>
      <c r="AZ77" s="698"/>
      <c r="BA77" s="300">
        <f t="shared" si="445"/>
        <v>0</v>
      </c>
      <c r="BB77" s="698"/>
      <c r="BC77" s="698"/>
      <c r="BD77" s="698"/>
      <c r="BE77" s="147" t="e">
        <f t="shared" si="424"/>
        <v>#REF!</v>
      </c>
      <c r="BF77" s="147" t="e">
        <f t="shared" si="446"/>
        <v>#REF!</v>
      </c>
      <c r="BG77" s="698"/>
      <c r="BH77" s="698"/>
      <c r="BI77" s="147">
        <f>BJ77</f>
        <v>0</v>
      </c>
      <c r="BJ77" s="147">
        <f>BA77</f>
        <v>0</v>
      </c>
      <c r="BK77" s="147"/>
      <c r="BL77" s="698"/>
      <c r="BM77" s="698"/>
      <c r="BN77" s="147"/>
      <c r="BO77" s="147">
        <f>BP77</f>
        <v>0</v>
      </c>
      <c r="BP77" s="147">
        <f>BG77</f>
        <v>0</v>
      </c>
      <c r="BQ77" s="147"/>
      <c r="BR77" s="698"/>
      <c r="BS77" s="698"/>
      <c r="BT77" s="698"/>
      <c r="BU77" s="698"/>
      <c r="BV77" s="147">
        <f>BW77</f>
        <v>0</v>
      </c>
      <c r="BW77" s="147">
        <f>BC77</f>
        <v>0</v>
      </c>
      <c r="BX77" s="147"/>
      <c r="BY77" s="698"/>
      <c r="BZ77" s="698"/>
      <c r="CA77" s="147">
        <f t="shared" si="450"/>
        <v>0</v>
      </c>
      <c r="CB77" s="270"/>
      <c r="CC77" s="697"/>
      <c r="CD77" s="697"/>
      <c r="CE77" s="116" t="e">
        <f t="shared" si="451"/>
        <v>#REF!</v>
      </c>
      <c r="CF77" s="147" t="e">
        <f>#REF!</f>
        <v>#REF!</v>
      </c>
      <c r="CG77" s="147"/>
      <c r="CH77" s="697"/>
      <c r="CI77" s="697"/>
      <c r="CJ77" s="147"/>
      <c r="CK77" s="116" t="e">
        <f t="shared" si="452"/>
        <v>#REF!</v>
      </c>
      <c r="CL77" s="147" t="e">
        <f>#REF!</f>
        <v>#REF!</v>
      </c>
      <c r="CM77" s="147"/>
      <c r="CN77" s="698"/>
      <c r="CO77" s="698"/>
    </row>
    <row r="78" spans="2:93" s="25" customFormat="1" ht="46.5" hidden="1" customHeight="1" x14ac:dyDescent="0.25">
      <c r="B78" s="207"/>
      <c r="C78" s="115" t="s">
        <v>32</v>
      </c>
      <c r="D78" s="195">
        <f>E78</f>
        <v>0</v>
      </c>
      <c r="E78" s="195">
        <v>0</v>
      </c>
      <c r="F78" s="195"/>
      <c r="G78" s="195"/>
      <c r="H78" s="195"/>
      <c r="I78" s="195"/>
      <c r="J78" s="591" t="e">
        <f t="shared" si="390"/>
        <v>#DIV/0!</v>
      </c>
      <c r="K78" s="195">
        <v>0</v>
      </c>
      <c r="L78" s="24"/>
      <c r="M78" s="195"/>
      <c r="N78" s="24"/>
      <c r="O78" s="24"/>
      <c r="P78" s="24"/>
      <c r="Q78" s="24"/>
      <c r="R78" s="24"/>
      <c r="S78" s="195">
        <f t="shared" si="414"/>
        <v>0</v>
      </c>
      <c r="T78" s="597" t="e">
        <f t="shared" si="415"/>
        <v>#DIV/0!</v>
      </c>
      <c r="U78" s="195">
        <v>0</v>
      </c>
      <c r="V78" s="692" t="e">
        <f t="shared" si="416"/>
        <v>#DIV/0!</v>
      </c>
      <c r="W78" s="195"/>
      <c r="X78" s="692" t="e">
        <f t="shared" si="418"/>
        <v>#DIV/0!</v>
      </c>
      <c r="Y78" s="24"/>
      <c r="Z78" s="692" t="e">
        <f t="shared" si="440"/>
        <v>#DIV/0!</v>
      </c>
      <c r="AA78" s="24"/>
      <c r="AB78" s="692" t="e">
        <f t="shared" si="441"/>
        <v>#DIV/0!</v>
      </c>
      <c r="AC78" s="195">
        <f t="shared" si="432"/>
        <v>0</v>
      </c>
      <c r="AD78" s="633" t="e">
        <f t="shared" si="419"/>
        <v>#DIV/0!</v>
      </c>
      <c r="AE78" s="195">
        <v>0</v>
      </c>
      <c r="AF78" s="633" t="e">
        <f t="shared" si="420"/>
        <v>#DIV/0!</v>
      </c>
      <c r="AG78" s="195"/>
      <c r="AH78" s="633" t="e">
        <f t="shared" si="422"/>
        <v>#DIV/0!</v>
      </c>
      <c r="AI78" s="195"/>
      <c r="AJ78" s="633" t="e">
        <f t="shared" si="442"/>
        <v>#DIV/0!</v>
      </c>
      <c r="AK78" s="195"/>
      <c r="AL78" s="633" t="e">
        <f t="shared" si="443"/>
        <v>#DIV/0!</v>
      </c>
      <c r="AM78" s="24"/>
      <c r="AN78" s="24"/>
      <c r="AO78" s="24"/>
      <c r="AP78" s="24"/>
      <c r="AQ78" s="24"/>
      <c r="AR78" s="24"/>
      <c r="AS78" s="24"/>
      <c r="AT78" s="24"/>
      <c r="AU78" s="116"/>
      <c r="AV78" s="116">
        <f t="shared" si="444"/>
        <v>0</v>
      </c>
      <c r="AW78" s="24">
        <v>0</v>
      </c>
      <c r="AX78" s="24"/>
      <c r="AY78" s="24"/>
      <c r="AZ78" s="24"/>
      <c r="BA78" s="300">
        <f t="shared" si="445"/>
        <v>0</v>
      </c>
      <c r="BB78" s="24"/>
      <c r="BC78" s="24"/>
      <c r="BD78" s="24"/>
      <c r="BE78" s="24">
        <f t="shared" si="424"/>
        <v>0</v>
      </c>
      <c r="BF78" s="24">
        <f t="shared" si="446"/>
        <v>0</v>
      </c>
      <c r="BG78" s="24"/>
      <c r="BH78" s="24"/>
      <c r="BI78" s="24">
        <f>BJ78</f>
        <v>0</v>
      </c>
      <c r="BJ78" s="24">
        <v>0</v>
      </c>
      <c r="BK78" s="24"/>
      <c r="BL78" s="24"/>
      <c r="BM78" s="24"/>
      <c r="BN78" s="24"/>
      <c r="BO78" s="24">
        <f>BP78</f>
        <v>0</v>
      </c>
      <c r="BP78" s="24">
        <v>0</v>
      </c>
      <c r="BQ78" s="24"/>
      <c r="BR78" s="24"/>
      <c r="BS78" s="24"/>
      <c r="BT78" s="24"/>
      <c r="BU78" s="24"/>
      <c r="BV78" s="24">
        <f>BW78</f>
        <v>0</v>
      </c>
      <c r="BW78" s="24">
        <v>0</v>
      </c>
      <c r="BX78" s="24"/>
      <c r="BY78" s="24"/>
      <c r="BZ78" s="24"/>
      <c r="CA78" s="24">
        <f t="shared" si="450"/>
        <v>0</v>
      </c>
      <c r="CB78" s="195"/>
      <c r="CC78" s="195"/>
      <c r="CD78" s="195"/>
      <c r="CE78" s="116">
        <f t="shared" si="451"/>
        <v>0</v>
      </c>
      <c r="CF78" s="24">
        <v>0</v>
      </c>
      <c r="CG78" s="24"/>
      <c r="CH78" s="195"/>
      <c r="CI78" s="195"/>
      <c r="CJ78" s="24"/>
      <c r="CK78" s="116">
        <f t="shared" si="452"/>
        <v>0</v>
      </c>
      <c r="CL78" s="24">
        <v>0</v>
      </c>
      <c r="CM78" s="24"/>
      <c r="CN78" s="24"/>
      <c r="CO78" s="24"/>
    </row>
    <row r="79" spans="2:93" s="679" customFormat="1" ht="150.75" hidden="1" customHeight="1" x14ac:dyDescent="0.25">
      <c r="B79" s="212" t="s">
        <v>7</v>
      </c>
      <c r="C79" s="115" t="s">
        <v>32</v>
      </c>
      <c r="D79" s="693" t="e">
        <f t="shared" ref="D79:D87" si="453">E79</f>
        <v>#REF!</v>
      </c>
      <c r="E79" s="693" t="e">
        <f>E80+E81</f>
        <v>#REF!</v>
      </c>
      <c r="F79" s="693"/>
      <c r="G79" s="694"/>
      <c r="H79" s="694"/>
      <c r="I79" s="694"/>
      <c r="J79" s="591" t="e">
        <f t="shared" si="390"/>
        <v>#REF!</v>
      </c>
      <c r="K79" s="693" t="e">
        <f>K80+K81</f>
        <v>#REF!</v>
      </c>
      <c r="L79" s="695"/>
      <c r="M79" s="693"/>
      <c r="N79" s="695"/>
      <c r="O79" s="695"/>
      <c r="P79" s="695"/>
      <c r="Q79" s="695"/>
      <c r="R79" s="695"/>
      <c r="S79" s="693" t="e">
        <f t="shared" si="414"/>
        <v>#REF!</v>
      </c>
      <c r="T79" s="597" t="e">
        <f t="shared" si="415"/>
        <v>#REF!</v>
      </c>
      <c r="U79" s="693" t="e">
        <f>U80+U81</f>
        <v>#REF!</v>
      </c>
      <c r="V79" s="692" t="e">
        <f t="shared" si="416"/>
        <v>#REF!</v>
      </c>
      <c r="W79" s="693"/>
      <c r="X79" s="692" t="e">
        <f t="shared" si="418"/>
        <v>#DIV/0!</v>
      </c>
      <c r="Y79" s="695"/>
      <c r="Z79" s="692" t="e">
        <f t="shared" si="440"/>
        <v>#DIV/0!</v>
      </c>
      <c r="AA79" s="695"/>
      <c r="AB79" s="692" t="e">
        <f t="shared" si="441"/>
        <v>#DIV/0!</v>
      </c>
      <c r="AC79" s="693" t="e">
        <f t="shared" si="432"/>
        <v>#REF!</v>
      </c>
      <c r="AD79" s="633" t="e">
        <f t="shared" si="419"/>
        <v>#REF!</v>
      </c>
      <c r="AE79" s="693" t="e">
        <f>AE80+AE81</f>
        <v>#REF!</v>
      </c>
      <c r="AF79" s="633" t="e">
        <f t="shared" si="420"/>
        <v>#REF!</v>
      </c>
      <c r="AG79" s="693"/>
      <c r="AH79" s="633" t="e">
        <f t="shared" si="422"/>
        <v>#DIV/0!</v>
      </c>
      <c r="AI79" s="693"/>
      <c r="AJ79" s="633" t="e">
        <f t="shared" si="442"/>
        <v>#DIV/0!</v>
      </c>
      <c r="AK79" s="693"/>
      <c r="AL79" s="633" t="e">
        <f t="shared" si="443"/>
        <v>#DIV/0!</v>
      </c>
      <c r="AM79" s="695"/>
      <c r="AN79" s="695"/>
      <c r="AO79" s="695"/>
      <c r="AP79" s="695"/>
      <c r="AQ79" s="695"/>
      <c r="AR79" s="695"/>
      <c r="AS79" s="695"/>
      <c r="AT79" s="695"/>
      <c r="AU79" s="678"/>
      <c r="AV79" s="116" t="e">
        <f t="shared" si="444"/>
        <v>#REF!</v>
      </c>
      <c r="AW79" s="678" t="e">
        <f>AW80+AW81</f>
        <v>#REF!</v>
      </c>
      <c r="AX79" s="678"/>
      <c r="AY79" s="695"/>
      <c r="AZ79" s="695"/>
      <c r="BA79" s="300">
        <f t="shared" si="445"/>
        <v>0</v>
      </c>
      <c r="BB79" s="695"/>
      <c r="BC79" s="695"/>
      <c r="BD79" s="695"/>
      <c r="BE79" s="678" t="e">
        <f t="shared" si="424"/>
        <v>#REF!</v>
      </c>
      <c r="BF79" s="678" t="e">
        <f t="shared" si="446"/>
        <v>#REF!</v>
      </c>
      <c r="BG79" s="695"/>
      <c r="BH79" s="695"/>
      <c r="BI79" s="678">
        <f t="shared" ref="BI79:BI87" si="454">BJ79</f>
        <v>0</v>
      </c>
      <c r="BJ79" s="678">
        <f>BJ80+BJ81</f>
        <v>0</v>
      </c>
      <c r="BK79" s="678"/>
      <c r="BL79" s="695"/>
      <c r="BM79" s="695"/>
      <c r="BN79" s="678"/>
      <c r="BO79" s="678">
        <f t="shared" ref="BO79:BO87" si="455">BP79</f>
        <v>0</v>
      </c>
      <c r="BP79" s="678">
        <f>BP80+BP81</f>
        <v>0</v>
      </c>
      <c r="BQ79" s="678"/>
      <c r="BR79" s="695"/>
      <c r="BS79" s="695"/>
      <c r="BT79" s="695"/>
      <c r="BU79" s="695"/>
      <c r="BV79" s="678">
        <f t="shared" ref="BV79:BV87" si="456">BW79</f>
        <v>0</v>
      </c>
      <c r="BW79" s="678">
        <f>BW80+BW81</f>
        <v>0</v>
      </c>
      <c r="BX79" s="678"/>
      <c r="BY79" s="695"/>
      <c r="BZ79" s="695"/>
      <c r="CA79" s="678">
        <f t="shared" si="450"/>
        <v>0</v>
      </c>
      <c r="CB79" s="693"/>
      <c r="CC79" s="694"/>
      <c r="CD79" s="694"/>
      <c r="CE79" s="116" t="e">
        <f t="shared" si="451"/>
        <v>#REF!</v>
      </c>
      <c r="CF79" s="678" t="e">
        <f>CF80+CF81</f>
        <v>#REF!</v>
      </c>
      <c r="CG79" s="678"/>
      <c r="CH79" s="694"/>
      <c r="CI79" s="694"/>
      <c r="CJ79" s="678"/>
      <c r="CK79" s="116" t="e">
        <f t="shared" si="452"/>
        <v>#REF!</v>
      </c>
      <c r="CL79" s="678" t="e">
        <f>CL80+CL81</f>
        <v>#REF!</v>
      </c>
      <c r="CM79" s="678"/>
      <c r="CN79" s="695"/>
      <c r="CO79" s="695"/>
    </row>
    <row r="80" spans="2:93" s="25" customFormat="1" ht="46.5" hidden="1" customHeight="1" x14ac:dyDescent="0.25">
      <c r="B80" s="207"/>
      <c r="C80" s="115" t="s">
        <v>32</v>
      </c>
      <c r="D80" s="183">
        <f t="shared" si="453"/>
        <v>0</v>
      </c>
      <c r="E80" s="183">
        <v>0</v>
      </c>
      <c r="F80" s="183"/>
      <c r="G80" s="195"/>
      <c r="H80" s="195"/>
      <c r="I80" s="195"/>
      <c r="J80" s="591" t="e">
        <f t="shared" si="390"/>
        <v>#DIV/0!</v>
      </c>
      <c r="K80" s="183">
        <v>0</v>
      </c>
      <c r="L80" s="24"/>
      <c r="M80" s="183"/>
      <c r="N80" s="24"/>
      <c r="O80" s="24"/>
      <c r="P80" s="24"/>
      <c r="Q80" s="24"/>
      <c r="R80" s="24"/>
      <c r="S80" s="183">
        <f t="shared" si="414"/>
        <v>0</v>
      </c>
      <c r="T80" s="597" t="e">
        <f t="shared" si="415"/>
        <v>#DIV/0!</v>
      </c>
      <c r="U80" s="183">
        <v>0</v>
      </c>
      <c r="V80" s="692" t="e">
        <f t="shared" si="416"/>
        <v>#DIV/0!</v>
      </c>
      <c r="W80" s="183"/>
      <c r="X80" s="692" t="e">
        <f t="shared" si="418"/>
        <v>#DIV/0!</v>
      </c>
      <c r="Y80" s="24"/>
      <c r="Z80" s="692" t="e">
        <f t="shared" si="440"/>
        <v>#DIV/0!</v>
      </c>
      <c r="AA80" s="24"/>
      <c r="AB80" s="692" t="e">
        <f t="shared" si="441"/>
        <v>#DIV/0!</v>
      </c>
      <c r="AC80" s="183">
        <f t="shared" si="432"/>
        <v>0</v>
      </c>
      <c r="AD80" s="633" t="e">
        <f t="shared" si="419"/>
        <v>#DIV/0!</v>
      </c>
      <c r="AE80" s="183">
        <v>0</v>
      </c>
      <c r="AF80" s="633" t="e">
        <f t="shared" si="420"/>
        <v>#DIV/0!</v>
      </c>
      <c r="AG80" s="183"/>
      <c r="AH80" s="633" t="e">
        <f t="shared" si="422"/>
        <v>#DIV/0!</v>
      </c>
      <c r="AI80" s="183"/>
      <c r="AJ80" s="633" t="e">
        <f t="shared" si="442"/>
        <v>#DIV/0!</v>
      </c>
      <c r="AK80" s="183"/>
      <c r="AL80" s="633" t="e">
        <f t="shared" si="443"/>
        <v>#DIV/0!</v>
      </c>
      <c r="AM80" s="24"/>
      <c r="AN80" s="24"/>
      <c r="AO80" s="24"/>
      <c r="AP80" s="24"/>
      <c r="AQ80" s="24"/>
      <c r="AR80" s="24"/>
      <c r="AS80" s="24"/>
      <c r="AT80" s="24"/>
      <c r="AU80" s="116"/>
      <c r="AV80" s="116">
        <f t="shared" si="444"/>
        <v>0</v>
      </c>
      <c r="AW80" s="116">
        <v>0</v>
      </c>
      <c r="AX80" s="116"/>
      <c r="AY80" s="24"/>
      <c r="AZ80" s="24"/>
      <c r="BA80" s="300">
        <f t="shared" si="445"/>
        <v>0</v>
      </c>
      <c r="BB80" s="24"/>
      <c r="BC80" s="24"/>
      <c r="BD80" s="24"/>
      <c r="BE80" s="116">
        <f t="shared" si="424"/>
        <v>0</v>
      </c>
      <c r="BF80" s="116">
        <f t="shared" si="446"/>
        <v>0</v>
      </c>
      <c r="BG80" s="24"/>
      <c r="BH80" s="24"/>
      <c r="BI80" s="116">
        <f t="shared" si="454"/>
        <v>0</v>
      </c>
      <c r="BJ80" s="116">
        <v>0</v>
      </c>
      <c r="BK80" s="116"/>
      <c r="BL80" s="24"/>
      <c r="BM80" s="24"/>
      <c r="BN80" s="116"/>
      <c r="BO80" s="116">
        <f t="shared" si="455"/>
        <v>0</v>
      </c>
      <c r="BP80" s="116">
        <v>0</v>
      </c>
      <c r="BQ80" s="116"/>
      <c r="BR80" s="24"/>
      <c r="BS80" s="24"/>
      <c r="BT80" s="24"/>
      <c r="BU80" s="24"/>
      <c r="BV80" s="116">
        <f t="shared" si="456"/>
        <v>0</v>
      </c>
      <c r="BW80" s="116">
        <v>0</v>
      </c>
      <c r="BX80" s="116"/>
      <c r="BY80" s="24"/>
      <c r="BZ80" s="24"/>
      <c r="CA80" s="116">
        <f t="shared" si="450"/>
        <v>0</v>
      </c>
      <c r="CB80" s="183"/>
      <c r="CC80" s="195"/>
      <c r="CD80" s="195"/>
      <c r="CE80" s="116">
        <f t="shared" si="451"/>
        <v>0</v>
      </c>
      <c r="CF80" s="116">
        <v>0</v>
      </c>
      <c r="CG80" s="116"/>
      <c r="CH80" s="195"/>
      <c r="CI80" s="195"/>
      <c r="CJ80" s="116"/>
      <c r="CK80" s="116">
        <f t="shared" si="452"/>
        <v>0</v>
      </c>
      <c r="CL80" s="116">
        <v>0</v>
      </c>
      <c r="CM80" s="116"/>
      <c r="CN80" s="24"/>
      <c r="CO80" s="24"/>
    </row>
    <row r="81" spans="2:93" s="25" customFormat="1" ht="46.5" hidden="1" customHeight="1" x14ac:dyDescent="0.25">
      <c r="B81" s="207"/>
      <c r="C81" s="115" t="s">
        <v>32</v>
      </c>
      <c r="D81" s="183" t="e">
        <f t="shared" si="453"/>
        <v>#REF!</v>
      </c>
      <c r="E81" s="183" t="e">
        <f>SUM(E82:E84)</f>
        <v>#REF!</v>
      </c>
      <c r="F81" s="183"/>
      <c r="G81" s="195"/>
      <c r="H81" s="195"/>
      <c r="I81" s="195"/>
      <c r="J81" s="591" t="e">
        <f t="shared" si="390"/>
        <v>#REF!</v>
      </c>
      <c r="K81" s="183" t="e">
        <f>SUM(K82:K84)</f>
        <v>#REF!</v>
      </c>
      <c r="L81" s="24"/>
      <c r="M81" s="183"/>
      <c r="N81" s="24"/>
      <c r="O81" s="24"/>
      <c r="P81" s="24"/>
      <c r="Q81" s="24"/>
      <c r="R81" s="24"/>
      <c r="S81" s="183" t="e">
        <f t="shared" si="414"/>
        <v>#REF!</v>
      </c>
      <c r="T81" s="597" t="e">
        <f t="shared" si="415"/>
        <v>#REF!</v>
      </c>
      <c r="U81" s="183" t="e">
        <f>SUM(U82:U84)</f>
        <v>#REF!</v>
      </c>
      <c r="V81" s="692" t="e">
        <f t="shared" si="416"/>
        <v>#REF!</v>
      </c>
      <c r="W81" s="183"/>
      <c r="X81" s="692" t="e">
        <f t="shared" si="418"/>
        <v>#DIV/0!</v>
      </c>
      <c r="Y81" s="24"/>
      <c r="Z81" s="692" t="e">
        <f t="shared" si="440"/>
        <v>#DIV/0!</v>
      </c>
      <c r="AA81" s="24"/>
      <c r="AB81" s="692" t="e">
        <f t="shared" si="441"/>
        <v>#DIV/0!</v>
      </c>
      <c r="AC81" s="183" t="e">
        <f t="shared" si="432"/>
        <v>#REF!</v>
      </c>
      <c r="AD81" s="633" t="e">
        <f t="shared" si="419"/>
        <v>#REF!</v>
      </c>
      <c r="AE81" s="183" t="e">
        <f>SUM(AE82:AE84)</f>
        <v>#REF!</v>
      </c>
      <c r="AF81" s="633" t="e">
        <f t="shared" si="420"/>
        <v>#REF!</v>
      </c>
      <c r="AG81" s="183"/>
      <c r="AH81" s="633" t="e">
        <f t="shared" si="422"/>
        <v>#DIV/0!</v>
      </c>
      <c r="AI81" s="183"/>
      <c r="AJ81" s="633" t="e">
        <f t="shared" si="442"/>
        <v>#DIV/0!</v>
      </c>
      <c r="AK81" s="183"/>
      <c r="AL81" s="633" t="e">
        <f t="shared" si="443"/>
        <v>#DIV/0!</v>
      </c>
      <c r="AM81" s="24"/>
      <c r="AN81" s="24"/>
      <c r="AO81" s="24"/>
      <c r="AP81" s="24"/>
      <c r="AQ81" s="24"/>
      <c r="AR81" s="24"/>
      <c r="AS81" s="24"/>
      <c r="AT81" s="24"/>
      <c r="AU81" s="116"/>
      <c r="AV81" s="116" t="e">
        <f t="shared" si="444"/>
        <v>#REF!</v>
      </c>
      <c r="AW81" s="116" t="e">
        <f>SUM(AW82:AW84)</f>
        <v>#REF!</v>
      </c>
      <c r="AX81" s="116"/>
      <c r="AY81" s="24"/>
      <c r="AZ81" s="24"/>
      <c r="BA81" s="300">
        <f t="shared" si="445"/>
        <v>0</v>
      </c>
      <c r="BB81" s="24"/>
      <c r="BC81" s="24"/>
      <c r="BD81" s="24"/>
      <c r="BE81" s="116" t="e">
        <f t="shared" si="424"/>
        <v>#REF!</v>
      </c>
      <c r="BF81" s="116" t="e">
        <f t="shared" si="446"/>
        <v>#REF!</v>
      </c>
      <c r="BG81" s="24"/>
      <c r="BH81" s="24"/>
      <c r="BI81" s="116">
        <f t="shared" si="454"/>
        <v>0</v>
      </c>
      <c r="BJ81" s="116">
        <f>SUM(BJ82:BJ84)</f>
        <v>0</v>
      </c>
      <c r="BK81" s="116"/>
      <c r="BL81" s="24"/>
      <c r="BM81" s="24"/>
      <c r="BN81" s="116"/>
      <c r="BO81" s="116">
        <f t="shared" si="455"/>
        <v>0</v>
      </c>
      <c r="BP81" s="116">
        <f>SUM(BP82:BP84)</f>
        <v>0</v>
      </c>
      <c r="BQ81" s="116"/>
      <c r="BR81" s="24"/>
      <c r="BS81" s="24"/>
      <c r="BT81" s="24"/>
      <c r="BU81" s="24"/>
      <c r="BV81" s="116">
        <f t="shared" si="456"/>
        <v>0</v>
      </c>
      <c r="BW81" s="116">
        <f>SUM(BW82:BW84)</f>
        <v>0</v>
      </c>
      <c r="BX81" s="116"/>
      <c r="BY81" s="24"/>
      <c r="BZ81" s="24"/>
      <c r="CA81" s="116">
        <f t="shared" si="450"/>
        <v>0</v>
      </c>
      <c r="CB81" s="183"/>
      <c r="CC81" s="195"/>
      <c r="CD81" s="195"/>
      <c r="CE81" s="116" t="e">
        <f t="shared" si="451"/>
        <v>#REF!</v>
      </c>
      <c r="CF81" s="116" t="e">
        <f>SUM(CF82:CF84)</f>
        <v>#REF!</v>
      </c>
      <c r="CG81" s="116"/>
      <c r="CH81" s="195"/>
      <c r="CI81" s="195"/>
      <c r="CJ81" s="116"/>
      <c r="CK81" s="116" t="e">
        <f t="shared" si="452"/>
        <v>#REF!</v>
      </c>
      <c r="CL81" s="116" t="e">
        <f>SUM(CL82:CL84)</f>
        <v>#REF!</v>
      </c>
      <c r="CM81" s="116"/>
      <c r="CN81" s="24"/>
      <c r="CO81" s="24"/>
    </row>
    <row r="82" spans="2:93" s="83" customFormat="1" ht="30.75" hidden="1" customHeight="1" x14ac:dyDescent="0.25">
      <c r="B82" s="696"/>
      <c r="C82" s="115" t="s">
        <v>32</v>
      </c>
      <c r="D82" s="270" t="e">
        <f t="shared" si="453"/>
        <v>#REF!</v>
      </c>
      <c r="E82" s="270" t="e">
        <f>#REF!</f>
        <v>#REF!</v>
      </c>
      <c r="F82" s="270"/>
      <c r="G82" s="697"/>
      <c r="H82" s="697"/>
      <c r="I82" s="697"/>
      <c r="J82" s="591" t="e">
        <f t="shared" si="390"/>
        <v>#REF!</v>
      </c>
      <c r="K82" s="270" t="e">
        <f>#REF!</f>
        <v>#REF!</v>
      </c>
      <c r="L82" s="698"/>
      <c r="M82" s="270"/>
      <c r="N82" s="698"/>
      <c r="O82" s="698"/>
      <c r="P82" s="698"/>
      <c r="Q82" s="698"/>
      <c r="R82" s="698"/>
      <c r="S82" s="270" t="e">
        <f t="shared" si="414"/>
        <v>#REF!</v>
      </c>
      <c r="T82" s="597" t="e">
        <f t="shared" si="415"/>
        <v>#REF!</v>
      </c>
      <c r="U82" s="270" t="e">
        <f>#REF!</f>
        <v>#REF!</v>
      </c>
      <c r="V82" s="692" t="e">
        <f t="shared" si="416"/>
        <v>#REF!</v>
      </c>
      <c r="W82" s="270"/>
      <c r="X82" s="692" t="e">
        <f t="shared" si="418"/>
        <v>#DIV/0!</v>
      </c>
      <c r="Y82" s="698"/>
      <c r="Z82" s="692" t="e">
        <f t="shared" si="440"/>
        <v>#DIV/0!</v>
      </c>
      <c r="AA82" s="698"/>
      <c r="AB82" s="692" t="e">
        <f t="shared" si="441"/>
        <v>#DIV/0!</v>
      </c>
      <c r="AC82" s="270" t="e">
        <f t="shared" si="432"/>
        <v>#REF!</v>
      </c>
      <c r="AD82" s="633" t="e">
        <f t="shared" si="419"/>
        <v>#REF!</v>
      </c>
      <c r="AE82" s="270" t="e">
        <f>#REF!</f>
        <v>#REF!</v>
      </c>
      <c r="AF82" s="633" t="e">
        <f t="shared" si="420"/>
        <v>#REF!</v>
      </c>
      <c r="AG82" s="270"/>
      <c r="AH82" s="633" t="e">
        <f t="shared" si="422"/>
        <v>#DIV/0!</v>
      </c>
      <c r="AI82" s="270"/>
      <c r="AJ82" s="633" t="e">
        <f t="shared" si="442"/>
        <v>#DIV/0!</v>
      </c>
      <c r="AK82" s="270"/>
      <c r="AL82" s="633" t="e">
        <f t="shared" si="443"/>
        <v>#DIV/0!</v>
      </c>
      <c r="AM82" s="698"/>
      <c r="AN82" s="698"/>
      <c r="AO82" s="698"/>
      <c r="AP82" s="698"/>
      <c r="AQ82" s="698"/>
      <c r="AR82" s="698"/>
      <c r="AS82" s="698"/>
      <c r="AT82" s="698"/>
      <c r="AU82" s="147"/>
      <c r="AV82" s="116" t="e">
        <f t="shared" si="444"/>
        <v>#REF!</v>
      </c>
      <c r="AW82" s="147" t="e">
        <f>#REF!</f>
        <v>#REF!</v>
      </c>
      <c r="AX82" s="147"/>
      <c r="AY82" s="698"/>
      <c r="AZ82" s="698"/>
      <c r="BA82" s="300">
        <f t="shared" si="445"/>
        <v>0</v>
      </c>
      <c r="BB82" s="698"/>
      <c r="BC82" s="698"/>
      <c r="BD82" s="698"/>
      <c r="BE82" s="147" t="e">
        <f t="shared" si="424"/>
        <v>#REF!</v>
      </c>
      <c r="BF82" s="147" t="e">
        <f t="shared" si="446"/>
        <v>#REF!</v>
      </c>
      <c r="BG82" s="698"/>
      <c r="BH82" s="698"/>
      <c r="BI82" s="147">
        <f t="shared" si="454"/>
        <v>0</v>
      </c>
      <c r="BJ82" s="147">
        <f>BA82</f>
        <v>0</v>
      </c>
      <c r="BK82" s="147"/>
      <c r="BL82" s="698"/>
      <c r="BM82" s="698"/>
      <c r="BN82" s="147"/>
      <c r="BO82" s="147">
        <f t="shared" si="455"/>
        <v>0</v>
      </c>
      <c r="BP82" s="147">
        <f>BG82</f>
        <v>0</v>
      </c>
      <c r="BQ82" s="147"/>
      <c r="BR82" s="698"/>
      <c r="BS82" s="698"/>
      <c r="BT82" s="698"/>
      <c r="BU82" s="698"/>
      <c r="BV82" s="147">
        <f t="shared" si="456"/>
        <v>0</v>
      </c>
      <c r="BW82" s="147">
        <f>BC82</f>
        <v>0</v>
      </c>
      <c r="BX82" s="147"/>
      <c r="BY82" s="698"/>
      <c r="BZ82" s="698"/>
      <c r="CA82" s="147">
        <f t="shared" si="450"/>
        <v>0</v>
      </c>
      <c r="CB82" s="270"/>
      <c r="CC82" s="697"/>
      <c r="CD82" s="697"/>
      <c r="CE82" s="116" t="e">
        <f t="shared" si="451"/>
        <v>#REF!</v>
      </c>
      <c r="CF82" s="147" t="e">
        <f>#REF!</f>
        <v>#REF!</v>
      </c>
      <c r="CG82" s="147"/>
      <c r="CH82" s="697"/>
      <c r="CI82" s="697"/>
      <c r="CJ82" s="147"/>
      <c r="CK82" s="116" t="e">
        <f t="shared" si="452"/>
        <v>#REF!</v>
      </c>
      <c r="CL82" s="147" t="e">
        <f>#REF!</f>
        <v>#REF!</v>
      </c>
      <c r="CM82" s="147"/>
      <c r="CN82" s="698"/>
      <c r="CO82" s="698"/>
    </row>
    <row r="83" spans="2:93" s="83" customFormat="1" ht="47.25" hidden="1" customHeight="1" x14ac:dyDescent="0.25">
      <c r="B83" s="696"/>
      <c r="C83" s="115" t="s">
        <v>32</v>
      </c>
      <c r="D83" s="270" t="e">
        <f t="shared" si="453"/>
        <v>#REF!</v>
      </c>
      <c r="E83" s="270" t="e">
        <f>#REF!</f>
        <v>#REF!</v>
      </c>
      <c r="F83" s="270"/>
      <c r="G83" s="697"/>
      <c r="H83" s="697"/>
      <c r="I83" s="697"/>
      <c r="J83" s="591" t="e">
        <f t="shared" si="390"/>
        <v>#REF!</v>
      </c>
      <c r="K83" s="270" t="e">
        <f>#REF!</f>
        <v>#REF!</v>
      </c>
      <c r="L83" s="698"/>
      <c r="M83" s="270"/>
      <c r="N83" s="698"/>
      <c r="O83" s="698"/>
      <c r="P83" s="698"/>
      <c r="Q83" s="698"/>
      <c r="R83" s="698"/>
      <c r="S83" s="270" t="e">
        <f t="shared" si="414"/>
        <v>#REF!</v>
      </c>
      <c r="T83" s="597" t="e">
        <f t="shared" si="415"/>
        <v>#REF!</v>
      </c>
      <c r="U83" s="270" t="e">
        <f>#REF!</f>
        <v>#REF!</v>
      </c>
      <c r="V83" s="692" t="e">
        <f t="shared" si="416"/>
        <v>#REF!</v>
      </c>
      <c r="W83" s="270"/>
      <c r="X83" s="692" t="e">
        <f t="shared" si="418"/>
        <v>#DIV/0!</v>
      </c>
      <c r="Y83" s="698"/>
      <c r="Z83" s="692" t="e">
        <f t="shared" si="440"/>
        <v>#DIV/0!</v>
      </c>
      <c r="AA83" s="698"/>
      <c r="AB83" s="692" t="e">
        <f t="shared" si="441"/>
        <v>#DIV/0!</v>
      </c>
      <c r="AC83" s="270" t="e">
        <f t="shared" si="432"/>
        <v>#REF!</v>
      </c>
      <c r="AD83" s="633" t="e">
        <f t="shared" si="419"/>
        <v>#REF!</v>
      </c>
      <c r="AE83" s="270" t="e">
        <f>#REF!</f>
        <v>#REF!</v>
      </c>
      <c r="AF83" s="633" t="e">
        <f t="shared" si="420"/>
        <v>#REF!</v>
      </c>
      <c r="AG83" s="270"/>
      <c r="AH83" s="633" t="e">
        <f t="shared" si="422"/>
        <v>#DIV/0!</v>
      </c>
      <c r="AI83" s="270"/>
      <c r="AJ83" s="633" t="e">
        <f t="shared" si="442"/>
        <v>#DIV/0!</v>
      </c>
      <c r="AK83" s="270"/>
      <c r="AL83" s="633" t="e">
        <f t="shared" si="443"/>
        <v>#DIV/0!</v>
      </c>
      <c r="AM83" s="698"/>
      <c r="AN83" s="698"/>
      <c r="AO83" s="698"/>
      <c r="AP83" s="698"/>
      <c r="AQ83" s="698"/>
      <c r="AR83" s="698"/>
      <c r="AS83" s="698"/>
      <c r="AT83" s="698"/>
      <c r="AU83" s="147"/>
      <c r="AV83" s="116" t="e">
        <f t="shared" si="444"/>
        <v>#REF!</v>
      </c>
      <c r="AW83" s="147" t="e">
        <f>#REF!</f>
        <v>#REF!</v>
      </c>
      <c r="AX83" s="147"/>
      <c r="AY83" s="698"/>
      <c r="AZ83" s="698"/>
      <c r="BA83" s="300">
        <f t="shared" si="445"/>
        <v>0</v>
      </c>
      <c r="BB83" s="698"/>
      <c r="BC83" s="698"/>
      <c r="BD83" s="698"/>
      <c r="BE83" s="147" t="e">
        <f t="shared" si="424"/>
        <v>#REF!</v>
      </c>
      <c r="BF83" s="147" t="e">
        <f t="shared" si="446"/>
        <v>#REF!</v>
      </c>
      <c r="BG83" s="698"/>
      <c r="BH83" s="698"/>
      <c r="BI83" s="147">
        <f t="shared" si="454"/>
        <v>0</v>
      </c>
      <c r="BJ83" s="147">
        <f>BA83</f>
        <v>0</v>
      </c>
      <c r="BK83" s="147"/>
      <c r="BL83" s="698"/>
      <c r="BM83" s="698"/>
      <c r="BN83" s="147"/>
      <c r="BO83" s="147">
        <f t="shared" si="455"/>
        <v>0</v>
      </c>
      <c r="BP83" s="147">
        <f>BG83</f>
        <v>0</v>
      </c>
      <c r="BQ83" s="147"/>
      <c r="BR83" s="698"/>
      <c r="BS83" s="698"/>
      <c r="BT83" s="698"/>
      <c r="BU83" s="698"/>
      <c r="BV83" s="147">
        <f t="shared" si="456"/>
        <v>0</v>
      </c>
      <c r="BW83" s="147">
        <f>BC83</f>
        <v>0</v>
      </c>
      <c r="BX83" s="147"/>
      <c r="BY83" s="698"/>
      <c r="BZ83" s="698"/>
      <c r="CA83" s="147">
        <f t="shared" si="450"/>
        <v>0</v>
      </c>
      <c r="CB83" s="270"/>
      <c r="CC83" s="697"/>
      <c r="CD83" s="697"/>
      <c r="CE83" s="116" t="e">
        <f t="shared" si="451"/>
        <v>#REF!</v>
      </c>
      <c r="CF83" s="147" t="e">
        <f>#REF!</f>
        <v>#REF!</v>
      </c>
      <c r="CG83" s="147"/>
      <c r="CH83" s="697"/>
      <c r="CI83" s="697"/>
      <c r="CJ83" s="147"/>
      <c r="CK83" s="116" t="e">
        <f t="shared" si="452"/>
        <v>#REF!</v>
      </c>
      <c r="CL83" s="147" t="e">
        <f>#REF!</f>
        <v>#REF!</v>
      </c>
      <c r="CM83" s="147"/>
      <c r="CN83" s="698"/>
      <c r="CO83" s="698"/>
    </row>
    <row r="84" spans="2:93" s="83" customFormat="1" ht="27.75" hidden="1" customHeight="1" x14ac:dyDescent="0.25">
      <c r="B84" s="696"/>
      <c r="C84" s="115" t="s">
        <v>32</v>
      </c>
      <c r="D84" s="270">
        <f t="shared" si="453"/>
        <v>0</v>
      </c>
      <c r="E84" s="270">
        <v>0</v>
      </c>
      <c r="F84" s="270"/>
      <c r="G84" s="697"/>
      <c r="H84" s="697"/>
      <c r="I84" s="697"/>
      <c r="J84" s="591" t="e">
        <f t="shared" si="390"/>
        <v>#DIV/0!</v>
      </c>
      <c r="K84" s="270">
        <v>0</v>
      </c>
      <c r="L84" s="698"/>
      <c r="M84" s="270"/>
      <c r="N84" s="698"/>
      <c r="O84" s="698"/>
      <c r="P84" s="698"/>
      <c r="Q84" s="698"/>
      <c r="R84" s="698"/>
      <c r="S84" s="270">
        <f t="shared" si="414"/>
        <v>0</v>
      </c>
      <c r="T84" s="597" t="e">
        <f t="shared" si="415"/>
        <v>#DIV/0!</v>
      </c>
      <c r="U84" s="270">
        <v>0</v>
      </c>
      <c r="V84" s="692" t="e">
        <f t="shared" si="416"/>
        <v>#DIV/0!</v>
      </c>
      <c r="W84" s="270"/>
      <c r="X84" s="692" t="e">
        <f t="shared" si="418"/>
        <v>#DIV/0!</v>
      </c>
      <c r="Y84" s="698"/>
      <c r="Z84" s="692" t="e">
        <f t="shared" si="440"/>
        <v>#DIV/0!</v>
      </c>
      <c r="AA84" s="698"/>
      <c r="AB84" s="692" t="e">
        <f t="shared" si="441"/>
        <v>#DIV/0!</v>
      </c>
      <c r="AC84" s="270">
        <f t="shared" si="432"/>
        <v>0</v>
      </c>
      <c r="AD84" s="633" t="e">
        <f t="shared" si="419"/>
        <v>#DIV/0!</v>
      </c>
      <c r="AE84" s="270">
        <v>0</v>
      </c>
      <c r="AF84" s="633" t="e">
        <f t="shared" si="420"/>
        <v>#DIV/0!</v>
      </c>
      <c r="AG84" s="270"/>
      <c r="AH84" s="633" t="e">
        <f t="shared" si="422"/>
        <v>#DIV/0!</v>
      </c>
      <c r="AI84" s="270"/>
      <c r="AJ84" s="633" t="e">
        <f t="shared" si="442"/>
        <v>#DIV/0!</v>
      </c>
      <c r="AK84" s="270"/>
      <c r="AL84" s="633" t="e">
        <f t="shared" si="443"/>
        <v>#DIV/0!</v>
      </c>
      <c r="AM84" s="698"/>
      <c r="AN84" s="698"/>
      <c r="AO84" s="698"/>
      <c r="AP84" s="698"/>
      <c r="AQ84" s="698"/>
      <c r="AR84" s="698"/>
      <c r="AS84" s="698"/>
      <c r="AT84" s="698"/>
      <c r="AU84" s="147"/>
      <c r="AV84" s="116">
        <f t="shared" si="444"/>
        <v>0</v>
      </c>
      <c r="AW84" s="147">
        <v>0</v>
      </c>
      <c r="AX84" s="147"/>
      <c r="AY84" s="698"/>
      <c r="AZ84" s="698"/>
      <c r="BA84" s="300">
        <f t="shared" si="445"/>
        <v>0</v>
      </c>
      <c r="BB84" s="698"/>
      <c r="BC84" s="698"/>
      <c r="BD84" s="698"/>
      <c r="BE84" s="147">
        <f t="shared" si="424"/>
        <v>0</v>
      </c>
      <c r="BF84" s="147">
        <f t="shared" si="446"/>
        <v>0</v>
      </c>
      <c r="BG84" s="698"/>
      <c r="BH84" s="698"/>
      <c r="BI84" s="147">
        <f t="shared" si="454"/>
        <v>0</v>
      </c>
      <c r="BJ84" s="147">
        <v>0</v>
      </c>
      <c r="BK84" s="147"/>
      <c r="BL84" s="698"/>
      <c r="BM84" s="698"/>
      <c r="BN84" s="147"/>
      <c r="BO84" s="147">
        <f t="shared" si="455"/>
        <v>0</v>
      </c>
      <c r="BP84" s="147">
        <v>0</v>
      </c>
      <c r="BQ84" s="147"/>
      <c r="BR84" s="698"/>
      <c r="BS84" s="698"/>
      <c r="BT84" s="698"/>
      <c r="BU84" s="698"/>
      <c r="BV84" s="147">
        <f t="shared" si="456"/>
        <v>0</v>
      </c>
      <c r="BW84" s="147">
        <v>0</v>
      </c>
      <c r="BX84" s="147"/>
      <c r="BY84" s="698"/>
      <c r="BZ84" s="698"/>
      <c r="CA84" s="147">
        <f t="shared" si="450"/>
        <v>0</v>
      </c>
      <c r="CB84" s="270"/>
      <c r="CC84" s="697"/>
      <c r="CD84" s="697"/>
      <c r="CE84" s="116">
        <f t="shared" si="451"/>
        <v>0</v>
      </c>
      <c r="CF84" s="147">
        <v>0</v>
      </c>
      <c r="CG84" s="147"/>
      <c r="CH84" s="697"/>
      <c r="CI84" s="697"/>
      <c r="CJ84" s="147"/>
      <c r="CK84" s="116">
        <f t="shared" si="452"/>
        <v>0</v>
      </c>
      <c r="CL84" s="147">
        <v>0</v>
      </c>
      <c r="CM84" s="147"/>
      <c r="CN84" s="698"/>
      <c r="CO84" s="698"/>
    </row>
    <row r="85" spans="2:93" s="679" customFormat="1" ht="92.25" hidden="1" customHeight="1" x14ac:dyDescent="0.25">
      <c r="B85" s="212" t="s">
        <v>8</v>
      </c>
      <c r="C85" s="115" t="s">
        <v>32</v>
      </c>
      <c r="D85" s="693">
        <f t="shared" si="453"/>
        <v>0</v>
      </c>
      <c r="E85" s="693">
        <f>E86+E87</f>
        <v>0</v>
      </c>
      <c r="F85" s="693"/>
      <c r="G85" s="694"/>
      <c r="H85" s="694"/>
      <c r="I85" s="694"/>
      <c r="J85" s="591" t="e">
        <f t="shared" si="390"/>
        <v>#DIV/0!</v>
      </c>
      <c r="K85" s="693">
        <f>K86+K87</f>
        <v>0</v>
      </c>
      <c r="L85" s="695"/>
      <c r="M85" s="693"/>
      <c r="N85" s="695"/>
      <c r="O85" s="695"/>
      <c r="P85" s="695"/>
      <c r="Q85" s="695"/>
      <c r="R85" s="695"/>
      <c r="S85" s="693">
        <f t="shared" si="414"/>
        <v>0</v>
      </c>
      <c r="T85" s="597" t="e">
        <f t="shared" si="415"/>
        <v>#DIV/0!</v>
      </c>
      <c r="U85" s="693">
        <f>U86+U87</f>
        <v>0</v>
      </c>
      <c r="V85" s="692" t="e">
        <f t="shared" si="416"/>
        <v>#DIV/0!</v>
      </c>
      <c r="W85" s="693"/>
      <c r="X85" s="692" t="e">
        <f t="shared" si="418"/>
        <v>#DIV/0!</v>
      </c>
      <c r="Y85" s="695"/>
      <c r="Z85" s="692" t="e">
        <f t="shared" si="440"/>
        <v>#DIV/0!</v>
      </c>
      <c r="AA85" s="695"/>
      <c r="AB85" s="692" t="e">
        <f t="shared" si="441"/>
        <v>#DIV/0!</v>
      </c>
      <c r="AC85" s="693">
        <f t="shared" si="432"/>
        <v>0</v>
      </c>
      <c r="AD85" s="633" t="e">
        <f t="shared" si="419"/>
        <v>#DIV/0!</v>
      </c>
      <c r="AE85" s="693">
        <f>AE86+AE87</f>
        <v>0</v>
      </c>
      <c r="AF85" s="633" t="e">
        <f t="shared" si="420"/>
        <v>#DIV/0!</v>
      </c>
      <c r="AG85" s="693"/>
      <c r="AH85" s="633" t="e">
        <f t="shared" si="422"/>
        <v>#DIV/0!</v>
      </c>
      <c r="AI85" s="693"/>
      <c r="AJ85" s="633" t="e">
        <f t="shared" si="442"/>
        <v>#DIV/0!</v>
      </c>
      <c r="AK85" s="693"/>
      <c r="AL85" s="633" t="e">
        <f t="shared" si="443"/>
        <v>#DIV/0!</v>
      </c>
      <c r="AM85" s="695"/>
      <c r="AN85" s="695"/>
      <c r="AO85" s="695"/>
      <c r="AP85" s="695"/>
      <c r="AQ85" s="695"/>
      <c r="AR85" s="695"/>
      <c r="AS85" s="695"/>
      <c r="AT85" s="695"/>
      <c r="AU85" s="678"/>
      <c r="AV85" s="116">
        <f t="shared" si="444"/>
        <v>0</v>
      </c>
      <c r="AW85" s="678">
        <f>AW86+AW87</f>
        <v>0</v>
      </c>
      <c r="AX85" s="678"/>
      <c r="AY85" s="695"/>
      <c r="AZ85" s="695"/>
      <c r="BA85" s="300">
        <f t="shared" si="445"/>
        <v>0</v>
      </c>
      <c r="BB85" s="695"/>
      <c r="BC85" s="695"/>
      <c r="BD85" s="695"/>
      <c r="BE85" s="678">
        <f t="shared" si="424"/>
        <v>0</v>
      </c>
      <c r="BF85" s="678">
        <f t="shared" si="446"/>
        <v>0</v>
      </c>
      <c r="BG85" s="695"/>
      <c r="BH85" s="695"/>
      <c r="BI85" s="678">
        <f t="shared" si="454"/>
        <v>0</v>
      </c>
      <c r="BJ85" s="678">
        <f>BJ86+BJ87</f>
        <v>0</v>
      </c>
      <c r="BK85" s="678"/>
      <c r="BL85" s="695"/>
      <c r="BM85" s="695"/>
      <c r="BN85" s="678"/>
      <c r="BO85" s="678">
        <f t="shared" si="455"/>
        <v>0</v>
      </c>
      <c r="BP85" s="678">
        <f>BP86+BP87</f>
        <v>0</v>
      </c>
      <c r="BQ85" s="678"/>
      <c r="BR85" s="695"/>
      <c r="BS85" s="695"/>
      <c r="BT85" s="695"/>
      <c r="BU85" s="695"/>
      <c r="BV85" s="678">
        <f t="shared" si="456"/>
        <v>0</v>
      </c>
      <c r="BW85" s="678">
        <f>BW86+BW87</f>
        <v>0</v>
      </c>
      <c r="BX85" s="678"/>
      <c r="BY85" s="695"/>
      <c r="BZ85" s="695"/>
      <c r="CA85" s="678">
        <f t="shared" si="450"/>
        <v>0</v>
      </c>
      <c r="CB85" s="693"/>
      <c r="CC85" s="694"/>
      <c r="CD85" s="694"/>
      <c r="CE85" s="116">
        <f t="shared" si="451"/>
        <v>0</v>
      </c>
      <c r="CF85" s="678">
        <f>CF86+CF87</f>
        <v>0</v>
      </c>
      <c r="CG85" s="678"/>
      <c r="CH85" s="694"/>
      <c r="CI85" s="694"/>
      <c r="CJ85" s="678"/>
      <c r="CK85" s="116">
        <f t="shared" si="452"/>
        <v>0</v>
      </c>
      <c r="CL85" s="678">
        <f>CL86+CL87</f>
        <v>0</v>
      </c>
      <c r="CM85" s="678"/>
      <c r="CN85" s="695"/>
      <c r="CO85" s="695"/>
    </row>
    <row r="86" spans="2:93" s="83" customFormat="1" ht="30" hidden="1" customHeight="1" x14ac:dyDescent="0.25">
      <c r="B86" s="699"/>
      <c r="C86" s="115" t="s">
        <v>32</v>
      </c>
      <c r="D86" s="270">
        <f t="shared" si="453"/>
        <v>0</v>
      </c>
      <c r="E86" s="270">
        <v>0</v>
      </c>
      <c r="F86" s="270"/>
      <c r="G86" s="697"/>
      <c r="H86" s="697"/>
      <c r="I86" s="697"/>
      <c r="J86" s="591" t="e">
        <f t="shared" si="390"/>
        <v>#DIV/0!</v>
      </c>
      <c r="K86" s="270">
        <v>0</v>
      </c>
      <c r="L86" s="698"/>
      <c r="M86" s="270"/>
      <c r="N86" s="698"/>
      <c r="O86" s="698"/>
      <c r="P86" s="698"/>
      <c r="Q86" s="698"/>
      <c r="R86" s="698"/>
      <c r="S86" s="270">
        <f t="shared" si="414"/>
        <v>0</v>
      </c>
      <c r="T86" s="597" t="e">
        <f t="shared" si="415"/>
        <v>#DIV/0!</v>
      </c>
      <c r="U86" s="270">
        <v>0</v>
      </c>
      <c r="V86" s="692" t="e">
        <f t="shared" si="416"/>
        <v>#DIV/0!</v>
      </c>
      <c r="W86" s="270"/>
      <c r="X86" s="692" t="e">
        <f t="shared" si="418"/>
        <v>#DIV/0!</v>
      </c>
      <c r="Y86" s="698"/>
      <c r="Z86" s="692" t="e">
        <f t="shared" si="440"/>
        <v>#DIV/0!</v>
      </c>
      <c r="AA86" s="698"/>
      <c r="AB86" s="692" t="e">
        <f t="shared" si="441"/>
        <v>#DIV/0!</v>
      </c>
      <c r="AC86" s="270">
        <f t="shared" si="432"/>
        <v>0</v>
      </c>
      <c r="AD86" s="633" t="e">
        <f t="shared" si="419"/>
        <v>#DIV/0!</v>
      </c>
      <c r="AE86" s="270">
        <v>0</v>
      </c>
      <c r="AF86" s="633" t="e">
        <f t="shared" si="420"/>
        <v>#DIV/0!</v>
      </c>
      <c r="AG86" s="270"/>
      <c r="AH86" s="633" t="e">
        <f t="shared" si="422"/>
        <v>#DIV/0!</v>
      </c>
      <c r="AI86" s="270"/>
      <c r="AJ86" s="633" t="e">
        <f t="shared" si="442"/>
        <v>#DIV/0!</v>
      </c>
      <c r="AK86" s="270"/>
      <c r="AL86" s="633" t="e">
        <f t="shared" si="443"/>
        <v>#DIV/0!</v>
      </c>
      <c r="AM86" s="698"/>
      <c r="AN86" s="698"/>
      <c r="AO86" s="698"/>
      <c r="AP86" s="698"/>
      <c r="AQ86" s="698"/>
      <c r="AR86" s="698"/>
      <c r="AS86" s="698"/>
      <c r="AT86" s="698"/>
      <c r="AU86" s="147"/>
      <c r="AV86" s="116">
        <f t="shared" si="444"/>
        <v>0</v>
      </c>
      <c r="AW86" s="147">
        <v>0</v>
      </c>
      <c r="AX86" s="147"/>
      <c r="AY86" s="698"/>
      <c r="AZ86" s="698"/>
      <c r="BA86" s="300">
        <f t="shared" si="445"/>
        <v>0</v>
      </c>
      <c r="BB86" s="698"/>
      <c r="BC86" s="698"/>
      <c r="BD86" s="698"/>
      <c r="BE86" s="147">
        <f t="shared" si="424"/>
        <v>0</v>
      </c>
      <c r="BF86" s="147">
        <f t="shared" si="446"/>
        <v>0</v>
      </c>
      <c r="BG86" s="698"/>
      <c r="BH86" s="698"/>
      <c r="BI86" s="147">
        <f t="shared" si="454"/>
        <v>0</v>
      </c>
      <c r="BJ86" s="147">
        <v>0</v>
      </c>
      <c r="BK86" s="147"/>
      <c r="BL86" s="698"/>
      <c r="BM86" s="698"/>
      <c r="BN86" s="147"/>
      <c r="BO86" s="147">
        <f t="shared" si="455"/>
        <v>0</v>
      </c>
      <c r="BP86" s="147">
        <v>0</v>
      </c>
      <c r="BQ86" s="147"/>
      <c r="BR86" s="698"/>
      <c r="BS86" s="698"/>
      <c r="BT86" s="698"/>
      <c r="BU86" s="698"/>
      <c r="BV86" s="147">
        <f t="shared" si="456"/>
        <v>0</v>
      </c>
      <c r="BW86" s="147">
        <v>0</v>
      </c>
      <c r="BX86" s="147"/>
      <c r="BY86" s="698"/>
      <c r="BZ86" s="698"/>
      <c r="CA86" s="147">
        <f t="shared" si="450"/>
        <v>0</v>
      </c>
      <c r="CB86" s="270"/>
      <c r="CC86" s="697"/>
      <c r="CD86" s="697"/>
      <c r="CE86" s="116">
        <f t="shared" si="451"/>
        <v>0</v>
      </c>
      <c r="CF86" s="147">
        <v>0</v>
      </c>
      <c r="CG86" s="147"/>
      <c r="CH86" s="697"/>
      <c r="CI86" s="697"/>
      <c r="CJ86" s="147"/>
      <c r="CK86" s="116">
        <f t="shared" si="452"/>
        <v>0</v>
      </c>
      <c r="CL86" s="147">
        <v>0</v>
      </c>
      <c r="CM86" s="147"/>
      <c r="CN86" s="698"/>
      <c r="CO86" s="698"/>
    </row>
    <row r="87" spans="2:93" s="83" customFormat="1" ht="31.5" hidden="1" customHeight="1" x14ac:dyDescent="0.25">
      <c r="B87" s="696"/>
      <c r="C87" s="115" t="s">
        <v>32</v>
      </c>
      <c r="D87" s="270">
        <f t="shared" si="453"/>
        <v>0</v>
      </c>
      <c r="E87" s="270">
        <v>0</v>
      </c>
      <c r="F87" s="270"/>
      <c r="G87" s="697"/>
      <c r="H87" s="697"/>
      <c r="I87" s="697"/>
      <c r="J87" s="591" t="e">
        <f t="shared" si="390"/>
        <v>#DIV/0!</v>
      </c>
      <c r="K87" s="270">
        <v>0</v>
      </c>
      <c r="L87" s="698"/>
      <c r="M87" s="270"/>
      <c r="N87" s="698"/>
      <c r="O87" s="698"/>
      <c r="P87" s="698"/>
      <c r="Q87" s="698"/>
      <c r="R87" s="698"/>
      <c r="S87" s="270">
        <f t="shared" si="414"/>
        <v>0</v>
      </c>
      <c r="T87" s="597" t="e">
        <f t="shared" si="415"/>
        <v>#DIV/0!</v>
      </c>
      <c r="U87" s="270">
        <v>0</v>
      </c>
      <c r="V87" s="692" t="e">
        <f t="shared" si="416"/>
        <v>#DIV/0!</v>
      </c>
      <c r="W87" s="270"/>
      <c r="X87" s="692" t="e">
        <f t="shared" si="418"/>
        <v>#DIV/0!</v>
      </c>
      <c r="Y87" s="698"/>
      <c r="Z87" s="692" t="e">
        <f t="shared" si="440"/>
        <v>#DIV/0!</v>
      </c>
      <c r="AA87" s="698"/>
      <c r="AB87" s="692" t="e">
        <f t="shared" si="441"/>
        <v>#DIV/0!</v>
      </c>
      <c r="AC87" s="270">
        <f t="shared" si="432"/>
        <v>0</v>
      </c>
      <c r="AD87" s="633" t="e">
        <f t="shared" si="419"/>
        <v>#DIV/0!</v>
      </c>
      <c r="AE87" s="270">
        <v>0</v>
      </c>
      <c r="AF87" s="633" t="e">
        <f t="shared" si="420"/>
        <v>#DIV/0!</v>
      </c>
      <c r="AG87" s="270"/>
      <c r="AH87" s="633" t="e">
        <f t="shared" si="422"/>
        <v>#DIV/0!</v>
      </c>
      <c r="AI87" s="270"/>
      <c r="AJ87" s="633" t="e">
        <f t="shared" si="442"/>
        <v>#DIV/0!</v>
      </c>
      <c r="AK87" s="270"/>
      <c r="AL87" s="633" t="e">
        <f t="shared" si="443"/>
        <v>#DIV/0!</v>
      </c>
      <c r="AM87" s="698"/>
      <c r="AN87" s="698"/>
      <c r="AO87" s="698"/>
      <c r="AP87" s="698"/>
      <c r="AQ87" s="698"/>
      <c r="AR87" s="698"/>
      <c r="AS87" s="698"/>
      <c r="AT87" s="698"/>
      <c r="AU87" s="147"/>
      <c r="AV87" s="116">
        <f t="shared" si="444"/>
        <v>0</v>
      </c>
      <c r="AW87" s="147">
        <v>0</v>
      </c>
      <c r="AX87" s="147"/>
      <c r="AY87" s="698"/>
      <c r="AZ87" s="698"/>
      <c r="BA87" s="300">
        <f t="shared" si="445"/>
        <v>0</v>
      </c>
      <c r="BB87" s="698"/>
      <c r="BC87" s="698"/>
      <c r="BD87" s="698"/>
      <c r="BE87" s="147">
        <f t="shared" si="424"/>
        <v>0</v>
      </c>
      <c r="BF87" s="147">
        <f t="shared" si="446"/>
        <v>0</v>
      </c>
      <c r="BG87" s="698"/>
      <c r="BH87" s="698"/>
      <c r="BI87" s="147">
        <f t="shared" si="454"/>
        <v>0</v>
      </c>
      <c r="BJ87" s="147">
        <v>0</v>
      </c>
      <c r="BK87" s="147"/>
      <c r="BL87" s="698"/>
      <c r="BM87" s="698"/>
      <c r="BN87" s="147"/>
      <c r="BO87" s="147">
        <f t="shared" si="455"/>
        <v>0</v>
      </c>
      <c r="BP87" s="147">
        <v>0</v>
      </c>
      <c r="BQ87" s="147"/>
      <c r="BR87" s="698"/>
      <c r="BS87" s="698"/>
      <c r="BT87" s="698"/>
      <c r="BU87" s="698"/>
      <c r="BV87" s="147">
        <f t="shared" si="456"/>
        <v>0</v>
      </c>
      <c r="BW87" s="147">
        <v>0</v>
      </c>
      <c r="BX87" s="147"/>
      <c r="BY87" s="698"/>
      <c r="BZ87" s="698"/>
      <c r="CA87" s="147">
        <f t="shared" si="450"/>
        <v>0</v>
      </c>
      <c r="CB87" s="270"/>
      <c r="CC87" s="697"/>
      <c r="CD87" s="697"/>
      <c r="CE87" s="116">
        <f t="shared" si="451"/>
        <v>0</v>
      </c>
      <c r="CF87" s="147">
        <v>0</v>
      </c>
      <c r="CG87" s="147"/>
      <c r="CH87" s="697"/>
      <c r="CI87" s="697"/>
      <c r="CJ87" s="147"/>
      <c r="CK87" s="116">
        <f t="shared" si="452"/>
        <v>0</v>
      </c>
      <c r="CL87" s="147">
        <v>0</v>
      </c>
      <c r="CM87" s="147"/>
      <c r="CN87" s="698"/>
      <c r="CO87" s="698"/>
    </row>
    <row r="88" spans="2:93" s="679" customFormat="1" ht="171.75" hidden="1" customHeight="1" x14ac:dyDescent="0.25">
      <c r="B88" s="212" t="s">
        <v>10</v>
      </c>
      <c r="C88" s="115" t="s">
        <v>32</v>
      </c>
      <c r="D88" s="192">
        <f>E88+H88</f>
        <v>0</v>
      </c>
      <c r="E88" s="693">
        <f>SUM(E90:E93)</f>
        <v>0</v>
      </c>
      <c r="F88" s="693"/>
      <c r="G88" s="694"/>
      <c r="H88" s="694"/>
      <c r="I88" s="694"/>
      <c r="J88" s="591" t="e">
        <f t="shared" si="390"/>
        <v>#DIV/0!</v>
      </c>
      <c r="K88" s="693">
        <f>SUM(K90:K93)</f>
        <v>0</v>
      </c>
      <c r="L88" s="695"/>
      <c r="M88" s="693"/>
      <c r="N88" s="695"/>
      <c r="O88" s="695"/>
      <c r="P88" s="695"/>
      <c r="Q88" s="695"/>
      <c r="R88" s="695"/>
      <c r="S88" s="693">
        <f t="shared" si="414"/>
        <v>0</v>
      </c>
      <c r="T88" s="597" t="e">
        <f t="shared" si="415"/>
        <v>#DIV/0!</v>
      </c>
      <c r="U88" s="693">
        <f>SUM(U90:U93)</f>
        <v>0</v>
      </c>
      <c r="V88" s="692" t="e">
        <f t="shared" si="416"/>
        <v>#DIV/0!</v>
      </c>
      <c r="W88" s="693"/>
      <c r="X88" s="692" t="e">
        <f t="shared" si="418"/>
        <v>#DIV/0!</v>
      </c>
      <c r="Y88" s="695"/>
      <c r="Z88" s="692" t="e">
        <f t="shared" si="440"/>
        <v>#DIV/0!</v>
      </c>
      <c r="AA88" s="695"/>
      <c r="AB88" s="692" t="e">
        <f t="shared" si="441"/>
        <v>#DIV/0!</v>
      </c>
      <c r="AC88" s="693">
        <f t="shared" si="432"/>
        <v>0</v>
      </c>
      <c r="AD88" s="633" t="e">
        <f t="shared" si="419"/>
        <v>#DIV/0!</v>
      </c>
      <c r="AE88" s="693">
        <f>SUM(AE90:AE93)</f>
        <v>0</v>
      </c>
      <c r="AF88" s="633" t="e">
        <f t="shared" si="420"/>
        <v>#DIV/0!</v>
      </c>
      <c r="AG88" s="693"/>
      <c r="AH88" s="633" t="e">
        <f t="shared" si="422"/>
        <v>#DIV/0!</v>
      </c>
      <c r="AI88" s="693"/>
      <c r="AJ88" s="633" t="e">
        <f t="shared" si="442"/>
        <v>#DIV/0!</v>
      </c>
      <c r="AK88" s="693"/>
      <c r="AL88" s="633" t="e">
        <f t="shared" si="443"/>
        <v>#DIV/0!</v>
      </c>
      <c r="AM88" s="695"/>
      <c r="AN88" s="695"/>
      <c r="AO88" s="695"/>
      <c r="AP88" s="695"/>
      <c r="AQ88" s="695"/>
      <c r="AR88" s="695"/>
      <c r="AS88" s="695"/>
      <c r="AT88" s="695"/>
      <c r="AU88" s="664"/>
      <c r="AV88" s="116">
        <f t="shared" si="444"/>
        <v>0</v>
      </c>
      <c r="AW88" s="678">
        <f>SUM(AW90:AW93)</f>
        <v>0</v>
      </c>
      <c r="AX88" s="678"/>
      <c r="AY88" s="695"/>
      <c r="AZ88" s="695"/>
      <c r="BA88" s="300">
        <f t="shared" si="445"/>
        <v>0</v>
      </c>
      <c r="BB88" s="695"/>
      <c r="BC88" s="695"/>
      <c r="BD88" s="695"/>
      <c r="BE88" s="664">
        <f t="shared" si="424"/>
        <v>0</v>
      </c>
      <c r="BF88" s="678">
        <f t="shared" si="446"/>
        <v>0</v>
      </c>
      <c r="BG88" s="695"/>
      <c r="BH88" s="695"/>
      <c r="BI88" s="664">
        <f>BJ88+BM88</f>
        <v>0</v>
      </c>
      <c r="BJ88" s="678">
        <f>SUM(BJ90:BJ93)</f>
        <v>0</v>
      </c>
      <c r="BK88" s="678"/>
      <c r="BL88" s="695"/>
      <c r="BM88" s="695"/>
      <c r="BN88" s="664"/>
      <c r="BO88" s="664">
        <f>BP88+BS88</f>
        <v>0</v>
      </c>
      <c r="BP88" s="678">
        <f>SUM(BP90:BP93)</f>
        <v>0</v>
      </c>
      <c r="BQ88" s="678"/>
      <c r="BR88" s="695"/>
      <c r="BS88" s="695"/>
      <c r="BT88" s="695"/>
      <c r="BU88" s="695"/>
      <c r="BV88" s="664">
        <f>BW88+BZ88</f>
        <v>0</v>
      </c>
      <c r="BW88" s="678">
        <f>SUM(BW90:BW93)</f>
        <v>0</v>
      </c>
      <c r="BX88" s="678"/>
      <c r="BY88" s="695"/>
      <c r="BZ88" s="695"/>
      <c r="CA88" s="664">
        <f t="shared" si="450"/>
        <v>0</v>
      </c>
      <c r="CB88" s="693"/>
      <c r="CC88" s="694"/>
      <c r="CD88" s="694"/>
      <c r="CE88" s="116">
        <f t="shared" si="451"/>
        <v>0</v>
      </c>
      <c r="CF88" s="678">
        <f>SUM(CF90:CF93)</f>
        <v>0</v>
      </c>
      <c r="CG88" s="678"/>
      <c r="CH88" s="694"/>
      <c r="CI88" s="694"/>
      <c r="CJ88" s="664"/>
      <c r="CK88" s="116">
        <f t="shared" si="452"/>
        <v>0</v>
      </c>
      <c r="CL88" s="678">
        <f>SUM(CL90:CL93)</f>
        <v>0</v>
      </c>
      <c r="CM88" s="678"/>
      <c r="CN88" s="695"/>
      <c r="CO88" s="695"/>
    </row>
    <row r="89" spans="2:93" s="679" customFormat="1" ht="45" hidden="1" customHeight="1" x14ac:dyDescent="0.25">
      <c r="B89" s="212"/>
      <c r="C89" s="115" t="s">
        <v>32</v>
      </c>
      <c r="D89" s="693">
        <f>E89</f>
        <v>0</v>
      </c>
      <c r="E89" s="693">
        <f>E90+E92</f>
        <v>0</v>
      </c>
      <c r="F89" s="693"/>
      <c r="G89" s="694"/>
      <c r="H89" s="694"/>
      <c r="I89" s="694"/>
      <c r="J89" s="591" t="e">
        <f t="shared" si="390"/>
        <v>#DIV/0!</v>
      </c>
      <c r="K89" s="693">
        <f>K90+K92</f>
        <v>0</v>
      </c>
      <c r="L89" s="695"/>
      <c r="M89" s="693"/>
      <c r="N89" s="695"/>
      <c r="O89" s="695"/>
      <c r="P89" s="695"/>
      <c r="Q89" s="695"/>
      <c r="R89" s="695"/>
      <c r="S89" s="693">
        <f t="shared" si="414"/>
        <v>0</v>
      </c>
      <c r="T89" s="597" t="e">
        <f t="shared" si="415"/>
        <v>#DIV/0!</v>
      </c>
      <c r="U89" s="693">
        <f>U90+U92</f>
        <v>0</v>
      </c>
      <c r="V89" s="692" t="e">
        <f t="shared" si="416"/>
        <v>#DIV/0!</v>
      </c>
      <c r="W89" s="693"/>
      <c r="X89" s="692" t="e">
        <f t="shared" si="418"/>
        <v>#DIV/0!</v>
      </c>
      <c r="Y89" s="695"/>
      <c r="Z89" s="692" t="e">
        <f t="shared" si="440"/>
        <v>#DIV/0!</v>
      </c>
      <c r="AA89" s="695"/>
      <c r="AB89" s="692" t="e">
        <f t="shared" si="441"/>
        <v>#DIV/0!</v>
      </c>
      <c r="AC89" s="693">
        <f t="shared" si="432"/>
        <v>0</v>
      </c>
      <c r="AD89" s="633" t="e">
        <f t="shared" si="419"/>
        <v>#DIV/0!</v>
      </c>
      <c r="AE89" s="693">
        <f>AE90+AE92</f>
        <v>0</v>
      </c>
      <c r="AF89" s="633" t="e">
        <f t="shared" si="420"/>
        <v>#DIV/0!</v>
      </c>
      <c r="AG89" s="693"/>
      <c r="AH89" s="633" t="e">
        <f t="shared" si="422"/>
        <v>#DIV/0!</v>
      </c>
      <c r="AI89" s="693"/>
      <c r="AJ89" s="633" t="e">
        <f t="shared" si="442"/>
        <v>#DIV/0!</v>
      </c>
      <c r="AK89" s="693"/>
      <c r="AL89" s="633" t="e">
        <f t="shared" si="443"/>
        <v>#DIV/0!</v>
      </c>
      <c r="AM89" s="695"/>
      <c r="AN89" s="695"/>
      <c r="AO89" s="695"/>
      <c r="AP89" s="695"/>
      <c r="AQ89" s="695"/>
      <c r="AR89" s="695"/>
      <c r="AS89" s="695"/>
      <c r="AT89" s="695"/>
      <c r="AU89" s="678"/>
      <c r="AV89" s="116">
        <f t="shared" si="444"/>
        <v>0</v>
      </c>
      <c r="AW89" s="678">
        <f>AW90+AW92</f>
        <v>0</v>
      </c>
      <c r="AX89" s="678"/>
      <c r="AY89" s="695"/>
      <c r="AZ89" s="695"/>
      <c r="BA89" s="300">
        <f t="shared" si="445"/>
        <v>0</v>
      </c>
      <c r="BB89" s="695"/>
      <c r="BC89" s="695"/>
      <c r="BD89" s="695"/>
      <c r="BE89" s="678">
        <f t="shared" si="424"/>
        <v>0</v>
      </c>
      <c r="BF89" s="678">
        <f t="shared" si="446"/>
        <v>0</v>
      </c>
      <c r="BG89" s="695"/>
      <c r="BH89" s="695"/>
      <c r="BI89" s="678">
        <f>BJ89</f>
        <v>0</v>
      </c>
      <c r="BJ89" s="678">
        <f>BJ90+BJ92</f>
        <v>0</v>
      </c>
      <c r="BK89" s="678"/>
      <c r="BL89" s="695"/>
      <c r="BM89" s="695"/>
      <c r="BN89" s="678"/>
      <c r="BO89" s="678">
        <f>BP89</f>
        <v>0</v>
      </c>
      <c r="BP89" s="678">
        <f>BP90+BP92</f>
        <v>0</v>
      </c>
      <c r="BQ89" s="678"/>
      <c r="BR89" s="695"/>
      <c r="BS89" s="695"/>
      <c r="BT89" s="695"/>
      <c r="BU89" s="695"/>
      <c r="BV89" s="678">
        <f>BW89</f>
        <v>0</v>
      </c>
      <c r="BW89" s="678">
        <f>BW90+BW92</f>
        <v>0</v>
      </c>
      <c r="BX89" s="678"/>
      <c r="BY89" s="695"/>
      <c r="BZ89" s="695"/>
      <c r="CA89" s="678">
        <f t="shared" si="450"/>
        <v>0</v>
      </c>
      <c r="CB89" s="693"/>
      <c r="CC89" s="694"/>
      <c r="CD89" s="694"/>
      <c r="CE89" s="116">
        <f t="shared" si="451"/>
        <v>0</v>
      </c>
      <c r="CF89" s="678">
        <f>CF90+CF92</f>
        <v>0</v>
      </c>
      <c r="CG89" s="678"/>
      <c r="CH89" s="694"/>
      <c r="CI89" s="694"/>
      <c r="CJ89" s="678"/>
      <c r="CK89" s="116">
        <f t="shared" si="452"/>
        <v>0</v>
      </c>
      <c r="CL89" s="678">
        <f>CL90+CL92</f>
        <v>0</v>
      </c>
      <c r="CM89" s="678"/>
      <c r="CN89" s="695"/>
      <c r="CO89" s="695"/>
    </row>
    <row r="90" spans="2:93" s="83" customFormat="1" ht="24" hidden="1" customHeight="1" x14ac:dyDescent="0.25">
      <c r="B90" s="696"/>
      <c r="C90" s="115" t="s">
        <v>32</v>
      </c>
      <c r="D90" s="270">
        <f>E90</f>
        <v>0</v>
      </c>
      <c r="E90" s="270">
        <v>0</v>
      </c>
      <c r="F90" s="270"/>
      <c r="G90" s="697"/>
      <c r="H90" s="697"/>
      <c r="I90" s="697"/>
      <c r="J90" s="591" t="e">
        <f t="shared" si="390"/>
        <v>#DIV/0!</v>
      </c>
      <c r="K90" s="270">
        <v>0</v>
      </c>
      <c r="L90" s="698"/>
      <c r="M90" s="270"/>
      <c r="N90" s="698"/>
      <c r="O90" s="698"/>
      <c r="P90" s="698"/>
      <c r="Q90" s="698"/>
      <c r="R90" s="698"/>
      <c r="S90" s="270">
        <f t="shared" si="414"/>
        <v>0</v>
      </c>
      <c r="T90" s="597" t="e">
        <f t="shared" si="415"/>
        <v>#DIV/0!</v>
      </c>
      <c r="U90" s="270">
        <v>0</v>
      </c>
      <c r="V90" s="692" t="e">
        <f t="shared" si="416"/>
        <v>#DIV/0!</v>
      </c>
      <c r="W90" s="270"/>
      <c r="X90" s="692" t="e">
        <f t="shared" si="418"/>
        <v>#DIV/0!</v>
      </c>
      <c r="Y90" s="698"/>
      <c r="Z90" s="692" t="e">
        <f t="shared" si="440"/>
        <v>#DIV/0!</v>
      </c>
      <c r="AA90" s="698"/>
      <c r="AB90" s="692" t="e">
        <f t="shared" si="441"/>
        <v>#DIV/0!</v>
      </c>
      <c r="AC90" s="270">
        <f t="shared" si="432"/>
        <v>0</v>
      </c>
      <c r="AD90" s="633" t="e">
        <f t="shared" si="419"/>
        <v>#DIV/0!</v>
      </c>
      <c r="AE90" s="270">
        <v>0</v>
      </c>
      <c r="AF90" s="633" t="e">
        <f t="shared" si="420"/>
        <v>#DIV/0!</v>
      </c>
      <c r="AG90" s="270"/>
      <c r="AH90" s="633" t="e">
        <f t="shared" si="422"/>
        <v>#DIV/0!</v>
      </c>
      <c r="AI90" s="270"/>
      <c r="AJ90" s="633" t="e">
        <f t="shared" si="442"/>
        <v>#DIV/0!</v>
      </c>
      <c r="AK90" s="270"/>
      <c r="AL90" s="633" t="e">
        <f t="shared" si="443"/>
        <v>#DIV/0!</v>
      </c>
      <c r="AM90" s="698"/>
      <c r="AN90" s="698"/>
      <c r="AO90" s="698"/>
      <c r="AP90" s="698"/>
      <c r="AQ90" s="698"/>
      <c r="AR90" s="698"/>
      <c r="AS90" s="698"/>
      <c r="AT90" s="698"/>
      <c r="AU90" s="147"/>
      <c r="AV90" s="116">
        <f t="shared" si="444"/>
        <v>0</v>
      </c>
      <c r="AW90" s="147">
        <v>0</v>
      </c>
      <c r="AX90" s="147"/>
      <c r="AY90" s="698"/>
      <c r="AZ90" s="698"/>
      <c r="BA90" s="300">
        <f t="shared" si="445"/>
        <v>0</v>
      </c>
      <c r="BB90" s="698"/>
      <c r="BC90" s="698"/>
      <c r="BD90" s="698"/>
      <c r="BE90" s="147">
        <f t="shared" si="424"/>
        <v>0</v>
      </c>
      <c r="BF90" s="147">
        <f t="shared" si="446"/>
        <v>0</v>
      </c>
      <c r="BG90" s="698"/>
      <c r="BH90" s="698"/>
      <c r="BI90" s="147">
        <f>BJ90</f>
        <v>0</v>
      </c>
      <c r="BJ90" s="147">
        <v>0</v>
      </c>
      <c r="BK90" s="147"/>
      <c r="BL90" s="698"/>
      <c r="BM90" s="698"/>
      <c r="BN90" s="147"/>
      <c r="BO90" s="147">
        <f>BP90</f>
        <v>0</v>
      </c>
      <c r="BP90" s="147">
        <v>0</v>
      </c>
      <c r="BQ90" s="147"/>
      <c r="BR90" s="698"/>
      <c r="BS90" s="698"/>
      <c r="BT90" s="698"/>
      <c r="BU90" s="698"/>
      <c r="BV90" s="147">
        <f>BW90</f>
        <v>0</v>
      </c>
      <c r="BW90" s="147">
        <v>0</v>
      </c>
      <c r="BX90" s="147"/>
      <c r="BY90" s="698"/>
      <c r="BZ90" s="698"/>
      <c r="CA90" s="147">
        <f t="shared" si="450"/>
        <v>0</v>
      </c>
      <c r="CB90" s="270"/>
      <c r="CC90" s="697"/>
      <c r="CD90" s="697"/>
      <c r="CE90" s="116">
        <f t="shared" si="451"/>
        <v>0</v>
      </c>
      <c r="CF90" s="147">
        <v>0</v>
      </c>
      <c r="CG90" s="147"/>
      <c r="CH90" s="697"/>
      <c r="CI90" s="697"/>
      <c r="CJ90" s="147"/>
      <c r="CK90" s="116">
        <f t="shared" si="452"/>
        <v>0</v>
      </c>
      <c r="CL90" s="147">
        <v>0</v>
      </c>
      <c r="CM90" s="147"/>
      <c r="CN90" s="698"/>
      <c r="CO90" s="698"/>
    </row>
    <row r="91" spans="2:93" s="83" customFormat="1" ht="51" hidden="1" customHeight="1" x14ac:dyDescent="0.25">
      <c r="B91" s="696"/>
      <c r="C91" s="115" t="s">
        <v>32</v>
      </c>
      <c r="D91" s="697"/>
      <c r="E91" s="697"/>
      <c r="F91" s="697"/>
      <c r="G91" s="697"/>
      <c r="H91" s="697"/>
      <c r="I91" s="697"/>
      <c r="J91" s="591" t="e">
        <f t="shared" si="390"/>
        <v>#DIV/0!</v>
      </c>
      <c r="K91" s="697"/>
      <c r="L91" s="698"/>
      <c r="M91" s="697"/>
      <c r="N91" s="698"/>
      <c r="O91" s="698"/>
      <c r="P91" s="698"/>
      <c r="Q91" s="698"/>
      <c r="R91" s="698"/>
      <c r="S91" s="697">
        <f t="shared" si="414"/>
        <v>0</v>
      </c>
      <c r="T91" s="597" t="e">
        <f t="shared" si="415"/>
        <v>#DIV/0!</v>
      </c>
      <c r="U91" s="697"/>
      <c r="V91" s="692" t="e">
        <f t="shared" si="416"/>
        <v>#DIV/0!</v>
      </c>
      <c r="W91" s="697"/>
      <c r="X91" s="692" t="e">
        <f t="shared" si="418"/>
        <v>#DIV/0!</v>
      </c>
      <c r="Y91" s="698"/>
      <c r="Z91" s="692" t="e">
        <f t="shared" si="440"/>
        <v>#DIV/0!</v>
      </c>
      <c r="AA91" s="698"/>
      <c r="AB91" s="692" t="e">
        <f t="shared" si="441"/>
        <v>#DIV/0!</v>
      </c>
      <c r="AC91" s="697">
        <f t="shared" si="432"/>
        <v>0</v>
      </c>
      <c r="AD91" s="633" t="e">
        <f t="shared" si="419"/>
        <v>#DIV/0!</v>
      </c>
      <c r="AE91" s="697"/>
      <c r="AF91" s="633" t="e">
        <f t="shared" si="420"/>
        <v>#DIV/0!</v>
      </c>
      <c r="AG91" s="697"/>
      <c r="AH91" s="633" t="e">
        <f t="shared" si="422"/>
        <v>#DIV/0!</v>
      </c>
      <c r="AI91" s="697"/>
      <c r="AJ91" s="633" t="e">
        <f t="shared" si="442"/>
        <v>#DIV/0!</v>
      </c>
      <c r="AK91" s="697"/>
      <c r="AL91" s="633" t="e">
        <f t="shared" si="443"/>
        <v>#DIV/0!</v>
      </c>
      <c r="AM91" s="698"/>
      <c r="AN91" s="698"/>
      <c r="AO91" s="698"/>
      <c r="AP91" s="698"/>
      <c r="AQ91" s="698"/>
      <c r="AR91" s="698"/>
      <c r="AS91" s="698"/>
      <c r="AT91" s="698"/>
      <c r="AU91" s="147"/>
      <c r="AV91" s="116">
        <f t="shared" si="444"/>
        <v>0</v>
      </c>
      <c r="AW91" s="698"/>
      <c r="AX91" s="698"/>
      <c r="AY91" s="698"/>
      <c r="AZ91" s="698"/>
      <c r="BA91" s="300">
        <f t="shared" si="445"/>
        <v>0</v>
      </c>
      <c r="BB91" s="698"/>
      <c r="BC91" s="698"/>
      <c r="BD91" s="698"/>
      <c r="BE91" s="698">
        <f t="shared" si="424"/>
        <v>0</v>
      </c>
      <c r="BF91" s="698">
        <f t="shared" si="446"/>
        <v>0</v>
      </c>
      <c r="BG91" s="698"/>
      <c r="BH91" s="698"/>
      <c r="BI91" s="698"/>
      <c r="BJ91" s="698"/>
      <c r="BK91" s="698"/>
      <c r="BL91" s="698"/>
      <c r="BM91" s="698"/>
      <c r="BN91" s="698"/>
      <c r="BO91" s="698"/>
      <c r="BP91" s="698"/>
      <c r="BQ91" s="698"/>
      <c r="BR91" s="698"/>
      <c r="BS91" s="698"/>
      <c r="BT91" s="698"/>
      <c r="BU91" s="698"/>
      <c r="BV91" s="698"/>
      <c r="BW91" s="698"/>
      <c r="BX91" s="698"/>
      <c r="BY91" s="698"/>
      <c r="BZ91" s="698"/>
      <c r="CA91" s="698">
        <f t="shared" si="450"/>
        <v>0</v>
      </c>
      <c r="CB91" s="697"/>
      <c r="CC91" s="697"/>
      <c r="CD91" s="697"/>
      <c r="CE91" s="116">
        <f t="shared" si="451"/>
        <v>0</v>
      </c>
      <c r="CF91" s="698"/>
      <c r="CG91" s="698"/>
      <c r="CH91" s="697"/>
      <c r="CI91" s="697"/>
      <c r="CJ91" s="698"/>
      <c r="CK91" s="116">
        <f t="shared" si="452"/>
        <v>0</v>
      </c>
      <c r="CL91" s="698"/>
      <c r="CM91" s="698"/>
      <c r="CN91" s="698"/>
      <c r="CO91" s="698"/>
    </row>
    <row r="92" spans="2:93" s="83" customFormat="1" ht="24" hidden="1" customHeight="1" x14ac:dyDescent="0.25">
      <c r="B92" s="696"/>
      <c r="C92" s="115" t="s">
        <v>32</v>
      </c>
      <c r="D92" s="697"/>
      <c r="E92" s="697"/>
      <c r="F92" s="697"/>
      <c r="G92" s="697"/>
      <c r="H92" s="697"/>
      <c r="I92" s="697"/>
      <c r="J92" s="591" t="e">
        <f t="shared" si="390"/>
        <v>#DIV/0!</v>
      </c>
      <c r="K92" s="697"/>
      <c r="L92" s="698"/>
      <c r="M92" s="697"/>
      <c r="N92" s="698"/>
      <c r="O92" s="698"/>
      <c r="P92" s="698"/>
      <c r="Q92" s="698"/>
      <c r="R92" s="698"/>
      <c r="S92" s="697">
        <f t="shared" si="414"/>
        <v>0</v>
      </c>
      <c r="T92" s="597" t="e">
        <f t="shared" si="415"/>
        <v>#DIV/0!</v>
      </c>
      <c r="U92" s="697"/>
      <c r="V92" s="692" t="e">
        <f t="shared" si="416"/>
        <v>#DIV/0!</v>
      </c>
      <c r="W92" s="697"/>
      <c r="X92" s="692" t="e">
        <f t="shared" si="418"/>
        <v>#DIV/0!</v>
      </c>
      <c r="Y92" s="698"/>
      <c r="Z92" s="692" t="e">
        <f t="shared" si="440"/>
        <v>#DIV/0!</v>
      </c>
      <c r="AA92" s="698"/>
      <c r="AB92" s="692" t="e">
        <f t="shared" si="441"/>
        <v>#DIV/0!</v>
      </c>
      <c r="AC92" s="697">
        <f t="shared" si="432"/>
        <v>0</v>
      </c>
      <c r="AD92" s="633" t="e">
        <f t="shared" si="419"/>
        <v>#DIV/0!</v>
      </c>
      <c r="AE92" s="697"/>
      <c r="AF92" s="633" t="e">
        <f t="shared" si="420"/>
        <v>#DIV/0!</v>
      </c>
      <c r="AG92" s="697"/>
      <c r="AH92" s="633" t="e">
        <f t="shared" si="422"/>
        <v>#DIV/0!</v>
      </c>
      <c r="AI92" s="697"/>
      <c r="AJ92" s="633" t="e">
        <f t="shared" si="442"/>
        <v>#DIV/0!</v>
      </c>
      <c r="AK92" s="697"/>
      <c r="AL92" s="633" t="e">
        <f t="shared" si="443"/>
        <v>#DIV/0!</v>
      </c>
      <c r="AM92" s="698"/>
      <c r="AN92" s="698"/>
      <c r="AO92" s="698"/>
      <c r="AP92" s="698"/>
      <c r="AQ92" s="698"/>
      <c r="AR92" s="698"/>
      <c r="AS92" s="698"/>
      <c r="AT92" s="698"/>
      <c r="AU92" s="147"/>
      <c r="AV92" s="116">
        <f t="shared" si="444"/>
        <v>0</v>
      </c>
      <c r="AW92" s="698"/>
      <c r="AX92" s="698"/>
      <c r="AY92" s="698"/>
      <c r="AZ92" s="698"/>
      <c r="BA92" s="300">
        <f t="shared" si="445"/>
        <v>0</v>
      </c>
      <c r="BB92" s="698"/>
      <c r="BC92" s="698"/>
      <c r="BD92" s="698"/>
      <c r="BE92" s="698">
        <f t="shared" si="424"/>
        <v>0</v>
      </c>
      <c r="BF92" s="698">
        <f t="shared" si="446"/>
        <v>0</v>
      </c>
      <c r="BG92" s="698"/>
      <c r="BH92" s="698"/>
      <c r="BI92" s="698"/>
      <c r="BJ92" s="698"/>
      <c r="BK92" s="698"/>
      <c r="BL92" s="698"/>
      <c r="BM92" s="698"/>
      <c r="BN92" s="698"/>
      <c r="BO92" s="698"/>
      <c r="BP92" s="698"/>
      <c r="BQ92" s="698"/>
      <c r="BR92" s="698"/>
      <c r="BS92" s="698"/>
      <c r="BT92" s="698"/>
      <c r="BU92" s="698"/>
      <c r="BV92" s="698"/>
      <c r="BW92" s="698"/>
      <c r="BX92" s="698"/>
      <c r="BY92" s="698"/>
      <c r="BZ92" s="698"/>
      <c r="CA92" s="698">
        <f t="shared" si="450"/>
        <v>0</v>
      </c>
      <c r="CB92" s="697"/>
      <c r="CC92" s="697"/>
      <c r="CD92" s="697"/>
      <c r="CE92" s="116">
        <f t="shared" si="451"/>
        <v>0</v>
      </c>
      <c r="CF92" s="698"/>
      <c r="CG92" s="698"/>
      <c r="CH92" s="697"/>
      <c r="CI92" s="697"/>
      <c r="CJ92" s="698"/>
      <c r="CK92" s="116">
        <f t="shared" si="452"/>
        <v>0</v>
      </c>
      <c r="CL92" s="698"/>
      <c r="CM92" s="698"/>
      <c r="CN92" s="698"/>
      <c r="CO92" s="698"/>
    </row>
    <row r="93" spans="2:93" s="25" customFormat="1" ht="46.5" hidden="1" customHeight="1" x14ac:dyDescent="0.25">
      <c r="B93" s="207"/>
      <c r="C93" s="115" t="s">
        <v>32</v>
      </c>
      <c r="D93" s="195">
        <f>E93</f>
        <v>0</v>
      </c>
      <c r="E93" s="195">
        <v>0</v>
      </c>
      <c r="F93" s="195"/>
      <c r="G93" s="195"/>
      <c r="H93" s="195"/>
      <c r="I93" s="195"/>
      <c r="J93" s="591" t="e">
        <f t="shared" si="390"/>
        <v>#DIV/0!</v>
      </c>
      <c r="K93" s="195">
        <v>0</v>
      </c>
      <c r="L93" s="24"/>
      <c r="M93" s="195"/>
      <c r="N93" s="24"/>
      <c r="O93" s="24"/>
      <c r="P93" s="24"/>
      <c r="Q93" s="24"/>
      <c r="R93" s="24"/>
      <c r="S93" s="195">
        <f t="shared" si="414"/>
        <v>0</v>
      </c>
      <c r="T93" s="597" t="e">
        <f t="shared" si="415"/>
        <v>#DIV/0!</v>
      </c>
      <c r="U93" s="195">
        <v>0</v>
      </c>
      <c r="V93" s="692" t="e">
        <f t="shared" si="416"/>
        <v>#DIV/0!</v>
      </c>
      <c r="W93" s="195"/>
      <c r="X93" s="692" t="e">
        <f t="shared" si="418"/>
        <v>#DIV/0!</v>
      </c>
      <c r="Y93" s="24"/>
      <c r="Z93" s="692" t="e">
        <f t="shared" si="440"/>
        <v>#DIV/0!</v>
      </c>
      <c r="AA93" s="24"/>
      <c r="AB93" s="692" t="e">
        <f t="shared" si="441"/>
        <v>#DIV/0!</v>
      </c>
      <c r="AC93" s="195">
        <f t="shared" si="432"/>
        <v>0</v>
      </c>
      <c r="AD93" s="633" t="e">
        <f t="shared" si="419"/>
        <v>#DIV/0!</v>
      </c>
      <c r="AE93" s="195">
        <v>0</v>
      </c>
      <c r="AF93" s="633" t="e">
        <f t="shared" si="420"/>
        <v>#DIV/0!</v>
      </c>
      <c r="AG93" s="195"/>
      <c r="AH93" s="633" t="e">
        <f t="shared" si="422"/>
        <v>#DIV/0!</v>
      </c>
      <c r="AI93" s="195"/>
      <c r="AJ93" s="633" t="e">
        <f t="shared" si="442"/>
        <v>#DIV/0!</v>
      </c>
      <c r="AK93" s="195"/>
      <c r="AL93" s="633" t="e">
        <f t="shared" si="443"/>
        <v>#DIV/0!</v>
      </c>
      <c r="AM93" s="24"/>
      <c r="AN93" s="24"/>
      <c r="AO93" s="24"/>
      <c r="AP93" s="24"/>
      <c r="AQ93" s="24"/>
      <c r="AR93" s="24"/>
      <c r="AS93" s="24"/>
      <c r="AT93" s="24"/>
      <c r="AU93" s="116"/>
      <c r="AV93" s="116">
        <f t="shared" si="444"/>
        <v>0</v>
      </c>
      <c r="AW93" s="24">
        <v>0</v>
      </c>
      <c r="AX93" s="24"/>
      <c r="AY93" s="24"/>
      <c r="AZ93" s="24"/>
      <c r="BA93" s="300">
        <f t="shared" si="445"/>
        <v>0</v>
      </c>
      <c r="BB93" s="24"/>
      <c r="BC93" s="24"/>
      <c r="BD93" s="24"/>
      <c r="BE93" s="24">
        <f t="shared" si="424"/>
        <v>0</v>
      </c>
      <c r="BF93" s="24">
        <f t="shared" si="446"/>
        <v>0</v>
      </c>
      <c r="BG93" s="24"/>
      <c r="BH93" s="24"/>
      <c r="BI93" s="24">
        <f>BJ93</f>
        <v>0</v>
      </c>
      <c r="BJ93" s="24">
        <v>0</v>
      </c>
      <c r="BK93" s="24"/>
      <c r="BL93" s="24"/>
      <c r="BM93" s="24"/>
      <c r="BN93" s="24"/>
      <c r="BO93" s="24">
        <f>BP93</f>
        <v>0</v>
      </c>
      <c r="BP93" s="24">
        <v>0</v>
      </c>
      <c r="BQ93" s="24"/>
      <c r="BR93" s="24"/>
      <c r="BS93" s="24"/>
      <c r="BT93" s="24"/>
      <c r="BU93" s="24"/>
      <c r="BV93" s="24">
        <f>BW93</f>
        <v>0</v>
      </c>
      <c r="BW93" s="24">
        <v>0</v>
      </c>
      <c r="BX93" s="24"/>
      <c r="BY93" s="24"/>
      <c r="BZ93" s="24"/>
      <c r="CA93" s="24">
        <f t="shared" si="450"/>
        <v>0</v>
      </c>
      <c r="CB93" s="195"/>
      <c r="CC93" s="195"/>
      <c r="CD93" s="195"/>
      <c r="CE93" s="116">
        <f t="shared" si="451"/>
        <v>0</v>
      </c>
      <c r="CF93" s="24">
        <v>0</v>
      </c>
      <c r="CG93" s="24"/>
      <c r="CH93" s="195"/>
      <c r="CI93" s="195"/>
      <c r="CJ93" s="24"/>
      <c r="CK93" s="116">
        <f t="shared" si="452"/>
        <v>0</v>
      </c>
      <c r="CL93" s="24">
        <v>0</v>
      </c>
      <c r="CM93" s="24"/>
      <c r="CN93" s="24"/>
      <c r="CO93" s="24"/>
    </row>
    <row r="94" spans="2:93" s="700" customFormat="1" ht="76.5" hidden="1" customHeight="1" x14ac:dyDescent="0.25">
      <c r="B94" s="212" t="s">
        <v>62</v>
      </c>
      <c r="C94" s="115" t="s">
        <v>32</v>
      </c>
      <c r="D94" s="192">
        <f>E94</f>
        <v>0</v>
      </c>
      <c r="E94" s="192">
        <f>E95+E96</f>
        <v>0</v>
      </c>
      <c r="F94" s="192"/>
      <c r="G94" s="249"/>
      <c r="H94" s="249">
        <f>H98+H101+H104+H107+H134</f>
        <v>0</v>
      </c>
      <c r="I94" s="249"/>
      <c r="J94" s="591" t="e">
        <f t="shared" si="390"/>
        <v>#DIV/0!</v>
      </c>
      <c r="K94" s="192">
        <f>K95+K96</f>
        <v>0</v>
      </c>
      <c r="L94" s="300"/>
      <c r="M94" s="192"/>
      <c r="N94" s="300"/>
      <c r="O94" s="300"/>
      <c r="P94" s="300"/>
      <c r="Q94" s="300">
        <f>Q98+Q101+Q104+Q107+Q134</f>
        <v>0</v>
      </c>
      <c r="R94" s="300"/>
      <c r="S94" s="192">
        <f t="shared" si="414"/>
        <v>0</v>
      </c>
      <c r="T94" s="597" t="e">
        <f t="shared" si="415"/>
        <v>#DIV/0!</v>
      </c>
      <c r="U94" s="192">
        <f>U95+U96</f>
        <v>0</v>
      </c>
      <c r="V94" s="692" t="e">
        <f t="shared" si="416"/>
        <v>#DIV/0!</v>
      </c>
      <c r="W94" s="192"/>
      <c r="X94" s="692" t="e">
        <f t="shared" si="418"/>
        <v>#DIV/0!</v>
      </c>
      <c r="Y94" s="300"/>
      <c r="Z94" s="692" t="e">
        <f t="shared" si="440"/>
        <v>#DIV/0!</v>
      </c>
      <c r="AA94" s="300">
        <f>AA98+AA101+AA104+AA107+AA134</f>
        <v>0</v>
      </c>
      <c r="AB94" s="692" t="e">
        <f t="shared" si="441"/>
        <v>#DIV/0!</v>
      </c>
      <c r="AC94" s="192">
        <f t="shared" si="432"/>
        <v>0</v>
      </c>
      <c r="AD94" s="633" t="e">
        <f t="shared" si="419"/>
        <v>#DIV/0!</v>
      </c>
      <c r="AE94" s="192">
        <f>AE95+AE96</f>
        <v>0</v>
      </c>
      <c r="AF94" s="633" t="e">
        <f t="shared" si="420"/>
        <v>#DIV/0!</v>
      </c>
      <c r="AG94" s="192"/>
      <c r="AH94" s="633" t="e">
        <f t="shared" si="422"/>
        <v>#DIV/0!</v>
      </c>
      <c r="AI94" s="192"/>
      <c r="AJ94" s="633" t="e">
        <f t="shared" si="442"/>
        <v>#DIV/0!</v>
      </c>
      <c r="AK94" s="192">
        <f>AK98+AK101+AK104+AK107+AK134</f>
        <v>0</v>
      </c>
      <c r="AL94" s="633" t="e">
        <f t="shared" si="443"/>
        <v>#DIV/0!</v>
      </c>
      <c r="AM94" s="300"/>
      <c r="AN94" s="300"/>
      <c r="AO94" s="300"/>
      <c r="AP94" s="300"/>
      <c r="AQ94" s="300"/>
      <c r="AR94" s="300"/>
      <c r="AS94" s="300"/>
      <c r="AT94" s="300"/>
      <c r="AU94" s="664"/>
      <c r="AV94" s="116">
        <f t="shared" si="444"/>
        <v>0</v>
      </c>
      <c r="AW94" s="664">
        <f>AW95+AW96</f>
        <v>0</v>
      </c>
      <c r="AX94" s="664"/>
      <c r="AY94" s="300"/>
      <c r="AZ94" s="300">
        <f>AZ98+AZ101+AZ104+AZ107+AZ134</f>
        <v>0</v>
      </c>
      <c r="BA94" s="300">
        <f t="shared" si="445"/>
        <v>0</v>
      </c>
      <c r="BB94" s="300"/>
      <c r="BC94" s="300"/>
      <c r="BD94" s="300"/>
      <c r="BE94" s="664">
        <f t="shared" si="424"/>
        <v>0</v>
      </c>
      <c r="BF94" s="664">
        <f t="shared" si="446"/>
        <v>0</v>
      </c>
      <c r="BG94" s="300"/>
      <c r="BH94" s="300"/>
      <c r="BI94" s="664">
        <f>BJ94</f>
        <v>0</v>
      </c>
      <c r="BJ94" s="664">
        <f>BJ95+BJ96</f>
        <v>0</v>
      </c>
      <c r="BK94" s="664"/>
      <c r="BL94" s="300"/>
      <c r="BM94" s="300">
        <f>BM98+BM101+BM104+BM107+BM134</f>
        <v>0</v>
      </c>
      <c r="BN94" s="664"/>
      <c r="BO94" s="664">
        <f>BP94</f>
        <v>0</v>
      </c>
      <c r="BP94" s="664">
        <f>BP95+BP96</f>
        <v>0</v>
      </c>
      <c r="BQ94" s="664"/>
      <c r="BR94" s="300"/>
      <c r="BS94" s="300">
        <f>BS98+BS101+BS104+BS107+BS134</f>
        <v>0</v>
      </c>
      <c r="BT94" s="300"/>
      <c r="BU94" s="300"/>
      <c r="BV94" s="664">
        <f>BW94</f>
        <v>0</v>
      </c>
      <c r="BW94" s="664">
        <f>BW95+BW96</f>
        <v>0</v>
      </c>
      <c r="BX94" s="664"/>
      <c r="BY94" s="300"/>
      <c r="BZ94" s="300">
        <f>BZ98+BZ101+BZ104+BZ107+BZ134</f>
        <v>0</v>
      </c>
      <c r="CA94" s="664">
        <f t="shared" si="450"/>
        <v>0</v>
      </c>
      <c r="CB94" s="192"/>
      <c r="CC94" s="249"/>
      <c r="CD94" s="249"/>
      <c r="CE94" s="116">
        <f t="shared" si="451"/>
        <v>0</v>
      </c>
      <c r="CF94" s="664">
        <f>CF95+CF96</f>
        <v>0</v>
      </c>
      <c r="CG94" s="664"/>
      <c r="CH94" s="249"/>
      <c r="CI94" s="249"/>
      <c r="CJ94" s="664"/>
      <c r="CK94" s="116">
        <f t="shared" si="452"/>
        <v>0</v>
      </c>
      <c r="CL94" s="664">
        <f>CL95+CL96</f>
        <v>0</v>
      </c>
      <c r="CM94" s="664"/>
      <c r="CN94" s="300"/>
      <c r="CO94" s="300">
        <f>CO98+CO101+CO104+CO107+CO134</f>
        <v>0</v>
      </c>
    </row>
    <row r="95" spans="2:93" s="679" customFormat="1" ht="41.25" hidden="1" customHeight="1" x14ac:dyDescent="0.25">
      <c r="B95" s="212"/>
      <c r="C95" s="115" t="s">
        <v>32</v>
      </c>
      <c r="D95" s="693">
        <f>E95</f>
        <v>0</v>
      </c>
      <c r="E95" s="693">
        <f>E98</f>
        <v>0</v>
      </c>
      <c r="F95" s="693"/>
      <c r="G95" s="694"/>
      <c r="H95" s="694"/>
      <c r="I95" s="694"/>
      <c r="J95" s="591" t="e">
        <f t="shared" si="390"/>
        <v>#DIV/0!</v>
      </c>
      <c r="K95" s="693">
        <f>K98</f>
        <v>0</v>
      </c>
      <c r="L95" s="695"/>
      <c r="M95" s="693"/>
      <c r="N95" s="695"/>
      <c r="O95" s="695"/>
      <c r="P95" s="695"/>
      <c r="Q95" s="695"/>
      <c r="R95" s="695"/>
      <c r="S95" s="693">
        <f t="shared" si="414"/>
        <v>0</v>
      </c>
      <c r="T95" s="597" t="e">
        <f t="shared" si="415"/>
        <v>#DIV/0!</v>
      </c>
      <c r="U95" s="693">
        <f>U98</f>
        <v>0</v>
      </c>
      <c r="V95" s="692" t="e">
        <f t="shared" si="416"/>
        <v>#DIV/0!</v>
      </c>
      <c r="W95" s="693"/>
      <c r="X95" s="692" t="e">
        <f t="shared" si="418"/>
        <v>#DIV/0!</v>
      </c>
      <c r="Y95" s="695"/>
      <c r="Z95" s="692" t="e">
        <f t="shared" si="440"/>
        <v>#DIV/0!</v>
      </c>
      <c r="AA95" s="695"/>
      <c r="AB95" s="692" t="e">
        <f t="shared" si="441"/>
        <v>#DIV/0!</v>
      </c>
      <c r="AC95" s="693">
        <f t="shared" si="432"/>
        <v>0</v>
      </c>
      <c r="AD95" s="633" t="e">
        <f t="shared" si="419"/>
        <v>#DIV/0!</v>
      </c>
      <c r="AE95" s="693">
        <f>AE98</f>
        <v>0</v>
      </c>
      <c r="AF95" s="633" t="e">
        <f t="shared" si="420"/>
        <v>#DIV/0!</v>
      </c>
      <c r="AG95" s="693"/>
      <c r="AH95" s="633" t="e">
        <f t="shared" si="422"/>
        <v>#DIV/0!</v>
      </c>
      <c r="AI95" s="693"/>
      <c r="AJ95" s="633" t="e">
        <f t="shared" si="442"/>
        <v>#DIV/0!</v>
      </c>
      <c r="AK95" s="693"/>
      <c r="AL95" s="633" t="e">
        <f t="shared" si="443"/>
        <v>#DIV/0!</v>
      </c>
      <c r="AM95" s="695"/>
      <c r="AN95" s="695"/>
      <c r="AO95" s="695"/>
      <c r="AP95" s="695"/>
      <c r="AQ95" s="695"/>
      <c r="AR95" s="695"/>
      <c r="AS95" s="695"/>
      <c r="AT95" s="695"/>
      <c r="AU95" s="678"/>
      <c r="AV95" s="116">
        <f t="shared" si="444"/>
        <v>0</v>
      </c>
      <c r="AW95" s="678">
        <f>AW98</f>
        <v>0</v>
      </c>
      <c r="AX95" s="678"/>
      <c r="AY95" s="695"/>
      <c r="AZ95" s="695"/>
      <c r="BA95" s="300">
        <f t="shared" si="445"/>
        <v>0</v>
      </c>
      <c r="BB95" s="695"/>
      <c r="BC95" s="695"/>
      <c r="BD95" s="695"/>
      <c r="BE95" s="678">
        <f t="shared" si="424"/>
        <v>0</v>
      </c>
      <c r="BF95" s="678">
        <f t="shared" si="446"/>
        <v>0</v>
      </c>
      <c r="BG95" s="695"/>
      <c r="BH95" s="695"/>
      <c r="BI95" s="678">
        <f>BJ95</f>
        <v>0</v>
      </c>
      <c r="BJ95" s="678">
        <f>BJ98</f>
        <v>0</v>
      </c>
      <c r="BK95" s="678"/>
      <c r="BL95" s="695"/>
      <c r="BM95" s="695"/>
      <c r="BN95" s="678"/>
      <c r="BO95" s="678">
        <f>BP95</f>
        <v>0</v>
      </c>
      <c r="BP95" s="678">
        <f>BP98</f>
        <v>0</v>
      </c>
      <c r="BQ95" s="678"/>
      <c r="BR95" s="695"/>
      <c r="BS95" s="695"/>
      <c r="BT95" s="695"/>
      <c r="BU95" s="695"/>
      <c r="BV95" s="678">
        <f>BW95</f>
        <v>0</v>
      </c>
      <c r="BW95" s="678">
        <f>BW98</f>
        <v>0</v>
      </c>
      <c r="BX95" s="678"/>
      <c r="BY95" s="695"/>
      <c r="BZ95" s="695"/>
      <c r="CA95" s="678">
        <f t="shared" si="450"/>
        <v>0</v>
      </c>
      <c r="CB95" s="693"/>
      <c r="CC95" s="694"/>
      <c r="CD95" s="694"/>
      <c r="CE95" s="116">
        <f t="shared" si="451"/>
        <v>0</v>
      </c>
      <c r="CF95" s="678">
        <f>CF98</f>
        <v>0</v>
      </c>
      <c r="CG95" s="678"/>
      <c r="CH95" s="694"/>
      <c r="CI95" s="694"/>
      <c r="CJ95" s="678"/>
      <c r="CK95" s="116">
        <f t="shared" si="452"/>
        <v>0</v>
      </c>
      <c r="CL95" s="678">
        <f>CL98</f>
        <v>0</v>
      </c>
      <c r="CM95" s="678"/>
      <c r="CN95" s="695"/>
      <c r="CO95" s="695"/>
    </row>
    <row r="96" spans="2:93" s="25" customFormat="1" ht="46.5" hidden="1" customHeight="1" x14ac:dyDescent="0.25">
      <c r="B96" s="207"/>
      <c r="C96" s="115" t="s">
        <v>32</v>
      </c>
      <c r="D96" s="183">
        <f>E96</f>
        <v>0</v>
      </c>
      <c r="E96" s="183">
        <f>E112</f>
        <v>0</v>
      </c>
      <c r="F96" s="183"/>
      <c r="G96" s="195"/>
      <c r="H96" s="195"/>
      <c r="I96" s="195"/>
      <c r="J96" s="591" t="e">
        <f t="shared" si="390"/>
        <v>#DIV/0!</v>
      </c>
      <c r="K96" s="183">
        <f>K112</f>
        <v>0</v>
      </c>
      <c r="L96" s="24"/>
      <c r="M96" s="183"/>
      <c r="N96" s="24"/>
      <c r="O96" s="24"/>
      <c r="P96" s="24"/>
      <c r="Q96" s="24"/>
      <c r="R96" s="24"/>
      <c r="S96" s="183">
        <f t="shared" si="414"/>
        <v>0</v>
      </c>
      <c r="T96" s="597" t="e">
        <f t="shared" si="415"/>
        <v>#DIV/0!</v>
      </c>
      <c r="U96" s="183">
        <f>U112</f>
        <v>0</v>
      </c>
      <c r="V96" s="692" t="e">
        <f t="shared" si="416"/>
        <v>#DIV/0!</v>
      </c>
      <c r="W96" s="183"/>
      <c r="X96" s="692" t="e">
        <f t="shared" si="418"/>
        <v>#DIV/0!</v>
      </c>
      <c r="Y96" s="24"/>
      <c r="Z96" s="692" t="e">
        <f t="shared" si="440"/>
        <v>#DIV/0!</v>
      </c>
      <c r="AA96" s="24"/>
      <c r="AB96" s="692" t="e">
        <f t="shared" si="441"/>
        <v>#DIV/0!</v>
      </c>
      <c r="AC96" s="183">
        <f t="shared" si="432"/>
        <v>0</v>
      </c>
      <c r="AD96" s="633" t="e">
        <f t="shared" si="419"/>
        <v>#DIV/0!</v>
      </c>
      <c r="AE96" s="183">
        <f>AE112</f>
        <v>0</v>
      </c>
      <c r="AF96" s="633" t="e">
        <f t="shared" si="420"/>
        <v>#DIV/0!</v>
      </c>
      <c r="AG96" s="183"/>
      <c r="AH96" s="633" t="e">
        <f t="shared" si="422"/>
        <v>#DIV/0!</v>
      </c>
      <c r="AI96" s="183"/>
      <c r="AJ96" s="633" t="e">
        <f t="shared" si="442"/>
        <v>#DIV/0!</v>
      </c>
      <c r="AK96" s="183"/>
      <c r="AL96" s="633" t="e">
        <f t="shared" si="443"/>
        <v>#DIV/0!</v>
      </c>
      <c r="AM96" s="24"/>
      <c r="AN96" s="24"/>
      <c r="AO96" s="24"/>
      <c r="AP96" s="24"/>
      <c r="AQ96" s="24"/>
      <c r="AR96" s="24"/>
      <c r="AS96" s="24"/>
      <c r="AT96" s="24"/>
      <c r="AU96" s="116"/>
      <c r="AV96" s="116">
        <f t="shared" si="444"/>
        <v>0</v>
      </c>
      <c r="AW96" s="116">
        <f>AW112</f>
        <v>0</v>
      </c>
      <c r="AX96" s="116"/>
      <c r="AY96" s="24"/>
      <c r="AZ96" s="24"/>
      <c r="BA96" s="300">
        <f t="shared" si="445"/>
        <v>0</v>
      </c>
      <c r="BB96" s="24"/>
      <c r="BC96" s="24"/>
      <c r="BD96" s="24"/>
      <c r="BE96" s="116">
        <f t="shared" si="424"/>
        <v>0</v>
      </c>
      <c r="BF96" s="116">
        <f t="shared" si="446"/>
        <v>0</v>
      </c>
      <c r="BG96" s="24"/>
      <c r="BH96" s="24"/>
      <c r="BI96" s="116">
        <f>BJ96</f>
        <v>0</v>
      </c>
      <c r="BJ96" s="116">
        <f>BJ112</f>
        <v>0</v>
      </c>
      <c r="BK96" s="116"/>
      <c r="BL96" s="24"/>
      <c r="BM96" s="24"/>
      <c r="BN96" s="116"/>
      <c r="BO96" s="116">
        <f>BP96</f>
        <v>0</v>
      </c>
      <c r="BP96" s="116">
        <f>BP112</f>
        <v>0</v>
      </c>
      <c r="BQ96" s="116"/>
      <c r="BR96" s="24"/>
      <c r="BS96" s="24"/>
      <c r="BT96" s="24"/>
      <c r="BU96" s="24"/>
      <c r="BV96" s="116">
        <f>BW96</f>
        <v>0</v>
      </c>
      <c r="BW96" s="116">
        <f>BW112</f>
        <v>0</v>
      </c>
      <c r="BX96" s="116"/>
      <c r="BY96" s="24"/>
      <c r="BZ96" s="24"/>
      <c r="CA96" s="116">
        <f t="shared" si="450"/>
        <v>0</v>
      </c>
      <c r="CB96" s="183"/>
      <c r="CC96" s="195"/>
      <c r="CD96" s="195"/>
      <c r="CE96" s="116">
        <f t="shared" si="451"/>
        <v>0</v>
      </c>
      <c r="CF96" s="116">
        <f>CF112</f>
        <v>0</v>
      </c>
      <c r="CG96" s="116"/>
      <c r="CH96" s="195"/>
      <c r="CI96" s="195"/>
      <c r="CJ96" s="116"/>
      <c r="CK96" s="116">
        <f t="shared" si="452"/>
        <v>0</v>
      </c>
      <c r="CL96" s="116">
        <f>CL112</f>
        <v>0</v>
      </c>
      <c r="CM96" s="116"/>
      <c r="CN96" s="24"/>
      <c r="CO96" s="24"/>
    </row>
    <row r="97" spans="2:93" s="701" customFormat="1" ht="24.75" hidden="1" customHeight="1" x14ac:dyDescent="0.25">
      <c r="B97" s="207"/>
      <c r="C97" s="115" t="s">
        <v>32</v>
      </c>
      <c r="D97" s="195"/>
      <c r="E97" s="195"/>
      <c r="F97" s="195"/>
      <c r="G97" s="195"/>
      <c r="H97" s="195"/>
      <c r="I97" s="195"/>
      <c r="J97" s="591" t="e">
        <f t="shared" si="390"/>
        <v>#DIV/0!</v>
      </c>
      <c r="K97" s="195"/>
      <c r="L97" s="24"/>
      <c r="M97" s="195"/>
      <c r="N97" s="24"/>
      <c r="O97" s="24"/>
      <c r="P97" s="24"/>
      <c r="Q97" s="24"/>
      <c r="R97" s="24"/>
      <c r="S97" s="195">
        <f t="shared" si="414"/>
        <v>0</v>
      </c>
      <c r="T97" s="597" t="e">
        <f t="shared" si="415"/>
        <v>#DIV/0!</v>
      </c>
      <c r="U97" s="195"/>
      <c r="V97" s="692" t="e">
        <f t="shared" si="416"/>
        <v>#DIV/0!</v>
      </c>
      <c r="W97" s="195"/>
      <c r="X97" s="692" t="e">
        <f t="shared" si="418"/>
        <v>#DIV/0!</v>
      </c>
      <c r="Y97" s="24"/>
      <c r="Z97" s="692" t="e">
        <f t="shared" si="440"/>
        <v>#DIV/0!</v>
      </c>
      <c r="AA97" s="24"/>
      <c r="AB97" s="692" t="e">
        <f t="shared" si="441"/>
        <v>#DIV/0!</v>
      </c>
      <c r="AC97" s="195">
        <f t="shared" si="432"/>
        <v>0</v>
      </c>
      <c r="AD97" s="633" t="e">
        <f t="shared" si="419"/>
        <v>#DIV/0!</v>
      </c>
      <c r="AE97" s="195"/>
      <c r="AF97" s="633" t="e">
        <f t="shared" si="420"/>
        <v>#DIV/0!</v>
      </c>
      <c r="AG97" s="195"/>
      <c r="AH97" s="633" t="e">
        <f t="shared" si="422"/>
        <v>#DIV/0!</v>
      </c>
      <c r="AI97" s="195"/>
      <c r="AJ97" s="633" t="e">
        <f t="shared" si="442"/>
        <v>#DIV/0!</v>
      </c>
      <c r="AK97" s="195"/>
      <c r="AL97" s="633" t="e">
        <f t="shared" si="443"/>
        <v>#DIV/0!</v>
      </c>
      <c r="AM97" s="24"/>
      <c r="AN97" s="24"/>
      <c r="AO97" s="24"/>
      <c r="AP97" s="24"/>
      <c r="AQ97" s="24"/>
      <c r="AR97" s="24"/>
      <c r="AS97" s="24"/>
      <c r="AT97" s="24"/>
      <c r="AU97" s="116"/>
      <c r="AV97" s="116">
        <f t="shared" si="444"/>
        <v>0</v>
      </c>
      <c r="AW97" s="24"/>
      <c r="AX97" s="24"/>
      <c r="AY97" s="24"/>
      <c r="AZ97" s="24"/>
      <c r="BA97" s="300">
        <f t="shared" si="445"/>
        <v>0</v>
      </c>
      <c r="BB97" s="24"/>
      <c r="BC97" s="24"/>
      <c r="BD97" s="24"/>
      <c r="BE97" s="24">
        <f t="shared" si="424"/>
        <v>0</v>
      </c>
      <c r="BF97" s="24">
        <f t="shared" si="446"/>
        <v>0</v>
      </c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>
        <f t="shared" si="450"/>
        <v>0</v>
      </c>
      <c r="CB97" s="195"/>
      <c r="CC97" s="195"/>
      <c r="CD97" s="195"/>
      <c r="CE97" s="116">
        <f t="shared" si="451"/>
        <v>0</v>
      </c>
      <c r="CF97" s="24"/>
      <c r="CG97" s="24"/>
      <c r="CH97" s="195"/>
      <c r="CI97" s="195"/>
      <c r="CJ97" s="24"/>
      <c r="CK97" s="116">
        <f t="shared" si="452"/>
        <v>0</v>
      </c>
      <c r="CL97" s="24"/>
      <c r="CM97" s="24"/>
      <c r="CN97" s="24"/>
      <c r="CO97" s="24"/>
    </row>
    <row r="98" spans="2:93" s="709" customFormat="1" ht="90" hidden="1" customHeight="1" x14ac:dyDescent="0.25">
      <c r="B98" s="702" t="s">
        <v>178</v>
      </c>
      <c r="C98" s="115" t="s">
        <v>32</v>
      </c>
      <c r="D98" s="703">
        <f t="shared" ref="D98:D103" si="457">E98</f>
        <v>0</v>
      </c>
      <c r="E98" s="703">
        <f>E99+E103</f>
        <v>0</v>
      </c>
      <c r="F98" s="703"/>
      <c r="G98" s="704"/>
      <c r="H98" s="705"/>
      <c r="I98" s="705"/>
      <c r="J98" s="591" t="e">
        <f t="shared" si="390"/>
        <v>#DIV/0!</v>
      </c>
      <c r="K98" s="703">
        <f>K99+K103</f>
        <v>0</v>
      </c>
      <c r="L98" s="706"/>
      <c r="M98" s="703"/>
      <c r="N98" s="706"/>
      <c r="O98" s="708"/>
      <c r="P98" s="706"/>
      <c r="Q98" s="706"/>
      <c r="R98" s="706"/>
      <c r="S98" s="703">
        <f t="shared" si="414"/>
        <v>0</v>
      </c>
      <c r="T98" s="597" t="e">
        <f t="shared" si="415"/>
        <v>#DIV/0!</v>
      </c>
      <c r="U98" s="703">
        <f>U99+U103</f>
        <v>0</v>
      </c>
      <c r="V98" s="692" t="e">
        <f t="shared" si="416"/>
        <v>#DIV/0!</v>
      </c>
      <c r="W98" s="703"/>
      <c r="X98" s="692" t="e">
        <f t="shared" si="418"/>
        <v>#DIV/0!</v>
      </c>
      <c r="Y98" s="708"/>
      <c r="Z98" s="692" t="e">
        <f t="shared" si="440"/>
        <v>#DIV/0!</v>
      </c>
      <c r="AA98" s="706"/>
      <c r="AB98" s="692" t="e">
        <f t="shared" si="441"/>
        <v>#DIV/0!</v>
      </c>
      <c r="AC98" s="703">
        <f t="shared" si="432"/>
        <v>0</v>
      </c>
      <c r="AD98" s="633" t="e">
        <f t="shared" si="419"/>
        <v>#DIV/0!</v>
      </c>
      <c r="AE98" s="703">
        <f>AE99+AE103</f>
        <v>0</v>
      </c>
      <c r="AF98" s="633" t="e">
        <f t="shared" si="420"/>
        <v>#DIV/0!</v>
      </c>
      <c r="AG98" s="703"/>
      <c r="AH98" s="633" t="e">
        <f t="shared" si="422"/>
        <v>#DIV/0!</v>
      </c>
      <c r="AI98" s="703"/>
      <c r="AJ98" s="633" t="e">
        <f t="shared" si="442"/>
        <v>#DIV/0!</v>
      </c>
      <c r="AK98" s="703"/>
      <c r="AL98" s="633" t="e">
        <f t="shared" si="443"/>
        <v>#DIV/0!</v>
      </c>
      <c r="AM98" s="706"/>
      <c r="AN98" s="706"/>
      <c r="AO98" s="706"/>
      <c r="AP98" s="706"/>
      <c r="AQ98" s="706"/>
      <c r="AR98" s="706"/>
      <c r="AS98" s="706"/>
      <c r="AT98" s="706"/>
      <c r="AU98" s="707"/>
      <c r="AV98" s="116">
        <f t="shared" si="444"/>
        <v>0</v>
      </c>
      <c r="AW98" s="707">
        <f>AW99+AW103</f>
        <v>0</v>
      </c>
      <c r="AX98" s="707"/>
      <c r="AY98" s="708"/>
      <c r="AZ98" s="706"/>
      <c r="BA98" s="300">
        <f t="shared" si="445"/>
        <v>0</v>
      </c>
      <c r="BB98" s="706"/>
      <c r="BC98" s="706"/>
      <c r="BD98" s="706"/>
      <c r="BE98" s="707">
        <f t="shared" si="424"/>
        <v>0</v>
      </c>
      <c r="BF98" s="707">
        <f t="shared" si="446"/>
        <v>0</v>
      </c>
      <c r="BG98" s="708"/>
      <c r="BH98" s="706"/>
      <c r="BI98" s="678">
        <f t="shared" ref="BI98:BI103" si="458">BJ98</f>
        <v>0</v>
      </c>
      <c r="BJ98" s="707">
        <f>BJ99+BJ103</f>
        <v>0</v>
      </c>
      <c r="BK98" s="707"/>
      <c r="BL98" s="708"/>
      <c r="BM98" s="706"/>
      <c r="BN98" s="707"/>
      <c r="BO98" s="678">
        <f t="shared" ref="BO98:BO103" si="459">BP98</f>
        <v>0</v>
      </c>
      <c r="BP98" s="707">
        <f>BP99+BP103</f>
        <v>0</v>
      </c>
      <c r="BQ98" s="707"/>
      <c r="BR98" s="708"/>
      <c r="BS98" s="706"/>
      <c r="BT98" s="708"/>
      <c r="BU98" s="706"/>
      <c r="BV98" s="678">
        <f t="shared" ref="BV98:BV103" si="460">BW98</f>
        <v>0</v>
      </c>
      <c r="BW98" s="707">
        <f>BW99+BW103</f>
        <v>0</v>
      </c>
      <c r="BX98" s="707"/>
      <c r="BY98" s="708"/>
      <c r="BZ98" s="706"/>
      <c r="CA98" s="707">
        <f t="shared" si="450"/>
        <v>0</v>
      </c>
      <c r="CB98" s="703"/>
      <c r="CC98" s="704"/>
      <c r="CD98" s="705"/>
      <c r="CE98" s="116">
        <f t="shared" si="451"/>
        <v>0</v>
      </c>
      <c r="CF98" s="707">
        <f>CF99+CF103</f>
        <v>0</v>
      </c>
      <c r="CG98" s="707"/>
      <c r="CH98" s="704"/>
      <c r="CI98" s="705"/>
      <c r="CJ98" s="707"/>
      <c r="CK98" s="116">
        <f t="shared" si="452"/>
        <v>0</v>
      </c>
      <c r="CL98" s="707">
        <f>CL99+CL103</f>
        <v>0</v>
      </c>
      <c r="CM98" s="707"/>
      <c r="CN98" s="708"/>
      <c r="CO98" s="706"/>
    </row>
    <row r="99" spans="2:93" s="715" customFormat="1" ht="45.75" hidden="1" customHeight="1" x14ac:dyDescent="0.25">
      <c r="B99" s="710"/>
      <c r="C99" s="115" t="s">
        <v>32</v>
      </c>
      <c r="D99" s="711">
        <f t="shared" si="457"/>
        <v>0</v>
      </c>
      <c r="E99" s="711">
        <f>SUM(E100:E102)</f>
        <v>0</v>
      </c>
      <c r="F99" s="711"/>
      <c r="G99" s="712"/>
      <c r="H99" s="712"/>
      <c r="I99" s="712"/>
      <c r="J99" s="591" t="e">
        <f t="shared" si="390"/>
        <v>#DIV/0!</v>
      </c>
      <c r="K99" s="711">
        <f>SUM(K100:K102)</f>
        <v>0</v>
      </c>
      <c r="L99" s="713"/>
      <c r="M99" s="711"/>
      <c r="N99" s="713"/>
      <c r="O99" s="713"/>
      <c r="P99" s="713"/>
      <c r="Q99" s="713"/>
      <c r="R99" s="713"/>
      <c r="S99" s="711">
        <f t="shared" si="414"/>
        <v>0</v>
      </c>
      <c r="T99" s="597" t="e">
        <f t="shared" si="415"/>
        <v>#DIV/0!</v>
      </c>
      <c r="U99" s="711">
        <f>SUM(U100:U102)</f>
        <v>0</v>
      </c>
      <c r="V99" s="692" t="e">
        <f t="shared" si="416"/>
        <v>#DIV/0!</v>
      </c>
      <c r="W99" s="711"/>
      <c r="X99" s="692" t="e">
        <f t="shared" si="418"/>
        <v>#DIV/0!</v>
      </c>
      <c r="Y99" s="713"/>
      <c r="Z99" s="692" t="e">
        <f t="shared" si="440"/>
        <v>#DIV/0!</v>
      </c>
      <c r="AA99" s="713"/>
      <c r="AB99" s="692" t="e">
        <f t="shared" si="441"/>
        <v>#DIV/0!</v>
      </c>
      <c r="AC99" s="711">
        <f t="shared" si="432"/>
        <v>0</v>
      </c>
      <c r="AD99" s="633" t="e">
        <f t="shared" si="419"/>
        <v>#DIV/0!</v>
      </c>
      <c r="AE99" s="711">
        <f>SUM(AE100:AE102)</f>
        <v>0</v>
      </c>
      <c r="AF99" s="633" t="e">
        <f t="shared" si="420"/>
        <v>#DIV/0!</v>
      </c>
      <c r="AG99" s="711"/>
      <c r="AH99" s="633" t="e">
        <f t="shared" si="422"/>
        <v>#DIV/0!</v>
      </c>
      <c r="AI99" s="711"/>
      <c r="AJ99" s="633" t="e">
        <f t="shared" si="442"/>
        <v>#DIV/0!</v>
      </c>
      <c r="AK99" s="711"/>
      <c r="AL99" s="633" t="e">
        <f t="shared" si="443"/>
        <v>#DIV/0!</v>
      </c>
      <c r="AM99" s="713"/>
      <c r="AN99" s="713"/>
      <c r="AO99" s="713"/>
      <c r="AP99" s="713"/>
      <c r="AQ99" s="713"/>
      <c r="AR99" s="713"/>
      <c r="AS99" s="713"/>
      <c r="AT99" s="713"/>
      <c r="AU99" s="714"/>
      <c r="AV99" s="116">
        <f t="shared" si="444"/>
        <v>0</v>
      </c>
      <c r="AW99" s="714">
        <f>SUM(AW100:AW102)</f>
        <v>0</v>
      </c>
      <c r="AX99" s="714"/>
      <c r="AY99" s="713"/>
      <c r="AZ99" s="713"/>
      <c r="BA99" s="300">
        <f t="shared" si="445"/>
        <v>0</v>
      </c>
      <c r="BB99" s="713"/>
      <c r="BC99" s="713"/>
      <c r="BD99" s="713"/>
      <c r="BE99" s="714">
        <f t="shared" si="424"/>
        <v>0</v>
      </c>
      <c r="BF99" s="714">
        <f t="shared" si="446"/>
        <v>0</v>
      </c>
      <c r="BG99" s="713"/>
      <c r="BH99" s="713"/>
      <c r="BI99" s="664">
        <f t="shared" si="458"/>
        <v>0</v>
      </c>
      <c r="BJ99" s="714">
        <f>SUM(BJ100:BJ102)</f>
        <v>0</v>
      </c>
      <c r="BK99" s="714"/>
      <c r="BL99" s="713"/>
      <c r="BM99" s="713"/>
      <c r="BN99" s="714"/>
      <c r="BO99" s="664">
        <f t="shared" si="459"/>
        <v>0</v>
      </c>
      <c r="BP99" s="714">
        <f>SUM(BP100:BP102)</f>
        <v>0</v>
      </c>
      <c r="BQ99" s="714"/>
      <c r="BR99" s="713"/>
      <c r="BS99" s="713"/>
      <c r="BT99" s="713"/>
      <c r="BU99" s="713"/>
      <c r="BV99" s="664">
        <f t="shared" si="460"/>
        <v>0</v>
      </c>
      <c r="BW99" s="714">
        <f>SUM(BW100:BW102)</f>
        <v>0</v>
      </c>
      <c r="BX99" s="714"/>
      <c r="BY99" s="713"/>
      <c r="BZ99" s="713"/>
      <c r="CA99" s="714">
        <f t="shared" si="450"/>
        <v>0</v>
      </c>
      <c r="CB99" s="711"/>
      <c r="CC99" s="712"/>
      <c r="CD99" s="712"/>
      <c r="CE99" s="116">
        <f t="shared" si="451"/>
        <v>0</v>
      </c>
      <c r="CF99" s="714">
        <f>SUM(CF100:CF102)</f>
        <v>0</v>
      </c>
      <c r="CG99" s="714"/>
      <c r="CH99" s="712"/>
      <c r="CI99" s="712"/>
      <c r="CJ99" s="714"/>
      <c r="CK99" s="116">
        <f t="shared" si="452"/>
        <v>0</v>
      </c>
      <c r="CL99" s="714">
        <f>SUM(CL100:CL102)</f>
        <v>0</v>
      </c>
      <c r="CM99" s="714"/>
      <c r="CN99" s="713"/>
      <c r="CO99" s="713"/>
    </row>
    <row r="100" spans="2:93" s="721" customFormat="1" ht="27" hidden="1" customHeight="1" x14ac:dyDescent="0.25">
      <c r="B100" s="716"/>
      <c r="C100" s="115" t="s">
        <v>32</v>
      </c>
      <c r="D100" s="717">
        <f t="shared" si="457"/>
        <v>0</v>
      </c>
      <c r="E100" s="717">
        <v>0</v>
      </c>
      <c r="F100" s="717"/>
      <c r="G100" s="718"/>
      <c r="H100" s="718"/>
      <c r="I100" s="718"/>
      <c r="J100" s="591" t="e">
        <f t="shared" si="390"/>
        <v>#DIV/0!</v>
      </c>
      <c r="K100" s="717">
        <v>0</v>
      </c>
      <c r="L100" s="719"/>
      <c r="M100" s="717"/>
      <c r="N100" s="719"/>
      <c r="O100" s="719"/>
      <c r="P100" s="719"/>
      <c r="Q100" s="719"/>
      <c r="R100" s="719"/>
      <c r="S100" s="717">
        <f t="shared" si="414"/>
        <v>0</v>
      </c>
      <c r="T100" s="597" t="e">
        <f t="shared" si="415"/>
        <v>#DIV/0!</v>
      </c>
      <c r="U100" s="717">
        <v>0</v>
      </c>
      <c r="V100" s="692" t="e">
        <f t="shared" si="416"/>
        <v>#DIV/0!</v>
      </c>
      <c r="W100" s="717"/>
      <c r="X100" s="692" t="e">
        <f t="shared" si="418"/>
        <v>#DIV/0!</v>
      </c>
      <c r="Y100" s="719"/>
      <c r="Z100" s="692" t="e">
        <f t="shared" si="440"/>
        <v>#DIV/0!</v>
      </c>
      <c r="AA100" s="719"/>
      <c r="AB100" s="692" t="e">
        <f t="shared" si="441"/>
        <v>#DIV/0!</v>
      </c>
      <c r="AC100" s="717">
        <f t="shared" si="432"/>
        <v>0</v>
      </c>
      <c r="AD100" s="633" t="e">
        <f t="shared" si="419"/>
        <v>#DIV/0!</v>
      </c>
      <c r="AE100" s="717">
        <v>0</v>
      </c>
      <c r="AF100" s="633" t="e">
        <f t="shared" si="420"/>
        <v>#DIV/0!</v>
      </c>
      <c r="AG100" s="717"/>
      <c r="AH100" s="633" t="e">
        <f t="shared" si="422"/>
        <v>#DIV/0!</v>
      </c>
      <c r="AI100" s="717"/>
      <c r="AJ100" s="633" t="e">
        <f t="shared" si="442"/>
        <v>#DIV/0!</v>
      </c>
      <c r="AK100" s="717"/>
      <c r="AL100" s="633" t="e">
        <f t="shared" si="443"/>
        <v>#DIV/0!</v>
      </c>
      <c r="AM100" s="719"/>
      <c r="AN100" s="719"/>
      <c r="AO100" s="719"/>
      <c r="AP100" s="719"/>
      <c r="AQ100" s="719"/>
      <c r="AR100" s="719"/>
      <c r="AS100" s="719"/>
      <c r="AT100" s="719"/>
      <c r="AU100" s="720"/>
      <c r="AV100" s="116">
        <f t="shared" si="444"/>
        <v>0</v>
      </c>
      <c r="AW100" s="720">
        <v>0</v>
      </c>
      <c r="AX100" s="720"/>
      <c r="AY100" s="719"/>
      <c r="AZ100" s="719"/>
      <c r="BA100" s="300">
        <f t="shared" si="445"/>
        <v>0</v>
      </c>
      <c r="BB100" s="719"/>
      <c r="BC100" s="719"/>
      <c r="BD100" s="719"/>
      <c r="BE100" s="720">
        <f t="shared" si="424"/>
        <v>0</v>
      </c>
      <c r="BF100" s="720">
        <f t="shared" si="446"/>
        <v>0</v>
      </c>
      <c r="BG100" s="719"/>
      <c r="BH100" s="719"/>
      <c r="BI100" s="147">
        <f t="shared" si="458"/>
        <v>0</v>
      </c>
      <c r="BJ100" s="720">
        <v>0</v>
      </c>
      <c r="BK100" s="720"/>
      <c r="BL100" s="719"/>
      <c r="BM100" s="719"/>
      <c r="BN100" s="720"/>
      <c r="BO100" s="147">
        <f t="shared" si="459"/>
        <v>0</v>
      </c>
      <c r="BP100" s="720">
        <v>0</v>
      </c>
      <c r="BQ100" s="720"/>
      <c r="BR100" s="719"/>
      <c r="BS100" s="719"/>
      <c r="BT100" s="719"/>
      <c r="BU100" s="719"/>
      <c r="BV100" s="147">
        <f t="shared" si="460"/>
        <v>0</v>
      </c>
      <c r="BW100" s="720">
        <v>0</v>
      </c>
      <c r="BX100" s="720"/>
      <c r="BY100" s="719"/>
      <c r="BZ100" s="719"/>
      <c r="CA100" s="720">
        <f t="shared" si="450"/>
        <v>0</v>
      </c>
      <c r="CB100" s="717"/>
      <c r="CC100" s="718"/>
      <c r="CD100" s="718"/>
      <c r="CE100" s="116">
        <f t="shared" si="451"/>
        <v>0</v>
      </c>
      <c r="CF100" s="720">
        <v>0</v>
      </c>
      <c r="CG100" s="720"/>
      <c r="CH100" s="718"/>
      <c r="CI100" s="718"/>
      <c r="CJ100" s="720"/>
      <c r="CK100" s="116">
        <f t="shared" si="452"/>
        <v>0</v>
      </c>
      <c r="CL100" s="720">
        <v>0</v>
      </c>
      <c r="CM100" s="720"/>
      <c r="CN100" s="719"/>
      <c r="CO100" s="719"/>
    </row>
    <row r="101" spans="2:93" s="721" customFormat="1" ht="22.5" hidden="1" customHeight="1" x14ac:dyDescent="0.25">
      <c r="B101" s="716"/>
      <c r="C101" s="115" t="s">
        <v>32</v>
      </c>
      <c r="D101" s="717">
        <f t="shared" si="457"/>
        <v>0</v>
      </c>
      <c r="E101" s="717">
        <v>0</v>
      </c>
      <c r="F101" s="717"/>
      <c r="G101" s="718"/>
      <c r="H101" s="718"/>
      <c r="I101" s="718"/>
      <c r="J101" s="591" t="e">
        <f t="shared" si="390"/>
        <v>#DIV/0!</v>
      </c>
      <c r="K101" s="717">
        <v>0</v>
      </c>
      <c r="L101" s="719"/>
      <c r="M101" s="717"/>
      <c r="N101" s="719"/>
      <c r="O101" s="719"/>
      <c r="P101" s="719"/>
      <c r="Q101" s="719"/>
      <c r="R101" s="719"/>
      <c r="S101" s="717">
        <f t="shared" si="414"/>
        <v>0</v>
      </c>
      <c r="T101" s="597" t="e">
        <f t="shared" si="415"/>
        <v>#DIV/0!</v>
      </c>
      <c r="U101" s="717">
        <v>0</v>
      </c>
      <c r="V101" s="692" t="e">
        <f t="shared" si="416"/>
        <v>#DIV/0!</v>
      </c>
      <c r="W101" s="717"/>
      <c r="X101" s="692" t="e">
        <f t="shared" si="418"/>
        <v>#DIV/0!</v>
      </c>
      <c r="Y101" s="719"/>
      <c r="Z101" s="692" t="e">
        <f t="shared" si="440"/>
        <v>#DIV/0!</v>
      </c>
      <c r="AA101" s="719"/>
      <c r="AB101" s="692" t="e">
        <f t="shared" si="441"/>
        <v>#DIV/0!</v>
      </c>
      <c r="AC101" s="717">
        <f t="shared" si="432"/>
        <v>0</v>
      </c>
      <c r="AD101" s="633" t="e">
        <f t="shared" si="419"/>
        <v>#DIV/0!</v>
      </c>
      <c r="AE101" s="717">
        <v>0</v>
      </c>
      <c r="AF101" s="633" t="e">
        <f t="shared" si="420"/>
        <v>#DIV/0!</v>
      </c>
      <c r="AG101" s="717"/>
      <c r="AH101" s="633" t="e">
        <f t="shared" si="422"/>
        <v>#DIV/0!</v>
      </c>
      <c r="AI101" s="717"/>
      <c r="AJ101" s="633" t="e">
        <f t="shared" si="442"/>
        <v>#DIV/0!</v>
      </c>
      <c r="AK101" s="717"/>
      <c r="AL101" s="633" t="e">
        <f t="shared" si="443"/>
        <v>#DIV/0!</v>
      </c>
      <c r="AM101" s="719"/>
      <c r="AN101" s="719"/>
      <c r="AO101" s="719"/>
      <c r="AP101" s="719"/>
      <c r="AQ101" s="719"/>
      <c r="AR101" s="719"/>
      <c r="AS101" s="719"/>
      <c r="AT101" s="719"/>
      <c r="AU101" s="720"/>
      <c r="AV101" s="116">
        <f t="shared" si="444"/>
        <v>0</v>
      </c>
      <c r="AW101" s="720">
        <v>0</v>
      </c>
      <c r="AX101" s="720"/>
      <c r="AY101" s="719"/>
      <c r="AZ101" s="719"/>
      <c r="BA101" s="300">
        <f t="shared" si="445"/>
        <v>0</v>
      </c>
      <c r="BB101" s="719"/>
      <c r="BC101" s="719"/>
      <c r="BD101" s="719"/>
      <c r="BE101" s="720">
        <f t="shared" si="424"/>
        <v>0</v>
      </c>
      <c r="BF101" s="720">
        <f t="shared" si="446"/>
        <v>0</v>
      </c>
      <c r="BG101" s="719"/>
      <c r="BH101" s="719"/>
      <c r="BI101" s="147">
        <f t="shared" si="458"/>
        <v>0</v>
      </c>
      <c r="BJ101" s="720">
        <v>0</v>
      </c>
      <c r="BK101" s="720"/>
      <c r="BL101" s="719"/>
      <c r="BM101" s="719"/>
      <c r="BN101" s="720"/>
      <c r="BO101" s="147">
        <f t="shared" si="459"/>
        <v>0</v>
      </c>
      <c r="BP101" s="720">
        <v>0</v>
      </c>
      <c r="BQ101" s="720"/>
      <c r="BR101" s="719"/>
      <c r="BS101" s="719"/>
      <c r="BT101" s="719"/>
      <c r="BU101" s="719"/>
      <c r="BV101" s="147">
        <f t="shared" si="460"/>
        <v>0</v>
      </c>
      <c r="BW101" s="720">
        <v>0</v>
      </c>
      <c r="BX101" s="720"/>
      <c r="BY101" s="719"/>
      <c r="BZ101" s="719"/>
      <c r="CA101" s="720">
        <f t="shared" si="450"/>
        <v>0</v>
      </c>
      <c r="CB101" s="717"/>
      <c r="CC101" s="718"/>
      <c r="CD101" s="718"/>
      <c r="CE101" s="116">
        <f t="shared" si="451"/>
        <v>0</v>
      </c>
      <c r="CF101" s="720">
        <v>0</v>
      </c>
      <c r="CG101" s="720"/>
      <c r="CH101" s="718"/>
      <c r="CI101" s="718"/>
      <c r="CJ101" s="720"/>
      <c r="CK101" s="116">
        <f t="shared" si="452"/>
        <v>0</v>
      </c>
      <c r="CL101" s="720">
        <v>0</v>
      </c>
      <c r="CM101" s="720"/>
      <c r="CN101" s="719"/>
      <c r="CO101" s="719"/>
    </row>
    <row r="102" spans="2:93" s="721" customFormat="1" ht="62.25" hidden="1" customHeight="1" x14ac:dyDescent="0.25">
      <c r="B102" s="716"/>
      <c r="C102" s="115" t="s">
        <v>32</v>
      </c>
      <c r="D102" s="717">
        <f t="shared" si="457"/>
        <v>0</v>
      </c>
      <c r="E102" s="717">
        <v>0</v>
      </c>
      <c r="F102" s="717"/>
      <c r="G102" s="718"/>
      <c r="H102" s="718"/>
      <c r="I102" s="718"/>
      <c r="J102" s="591" t="e">
        <f t="shared" si="390"/>
        <v>#DIV/0!</v>
      </c>
      <c r="K102" s="717">
        <v>0</v>
      </c>
      <c r="L102" s="719"/>
      <c r="M102" s="717"/>
      <c r="N102" s="719"/>
      <c r="O102" s="719"/>
      <c r="P102" s="719"/>
      <c r="Q102" s="719"/>
      <c r="R102" s="719"/>
      <c r="S102" s="717">
        <f t="shared" si="414"/>
        <v>0</v>
      </c>
      <c r="T102" s="597" t="e">
        <f t="shared" si="415"/>
        <v>#DIV/0!</v>
      </c>
      <c r="U102" s="717">
        <v>0</v>
      </c>
      <c r="V102" s="692" t="e">
        <f t="shared" si="416"/>
        <v>#DIV/0!</v>
      </c>
      <c r="W102" s="717"/>
      <c r="X102" s="692" t="e">
        <f t="shared" si="418"/>
        <v>#DIV/0!</v>
      </c>
      <c r="Y102" s="719"/>
      <c r="Z102" s="692" t="e">
        <f t="shared" si="440"/>
        <v>#DIV/0!</v>
      </c>
      <c r="AA102" s="719"/>
      <c r="AB102" s="692" t="e">
        <f t="shared" si="441"/>
        <v>#DIV/0!</v>
      </c>
      <c r="AC102" s="717">
        <f t="shared" si="432"/>
        <v>0</v>
      </c>
      <c r="AD102" s="633" t="e">
        <f t="shared" si="419"/>
        <v>#DIV/0!</v>
      </c>
      <c r="AE102" s="717">
        <v>0</v>
      </c>
      <c r="AF102" s="633" t="e">
        <f t="shared" si="420"/>
        <v>#DIV/0!</v>
      </c>
      <c r="AG102" s="717"/>
      <c r="AH102" s="633" t="e">
        <f t="shared" si="422"/>
        <v>#DIV/0!</v>
      </c>
      <c r="AI102" s="717"/>
      <c r="AJ102" s="633" t="e">
        <f t="shared" si="442"/>
        <v>#DIV/0!</v>
      </c>
      <c r="AK102" s="717"/>
      <c r="AL102" s="633" t="e">
        <f t="shared" si="443"/>
        <v>#DIV/0!</v>
      </c>
      <c r="AM102" s="719"/>
      <c r="AN102" s="719"/>
      <c r="AO102" s="719"/>
      <c r="AP102" s="719"/>
      <c r="AQ102" s="719"/>
      <c r="AR102" s="719"/>
      <c r="AS102" s="719"/>
      <c r="AT102" s="719"/>
      <c r="AU102" s="720"/>
      <c r="AV102" s="116">
        <f t="shared" si="444"/>
        <v>0</v>
      </c>
      <c r="AW102" s="720">
        <v>0</v>
      </c>
      <c r="AX102" s="720"/>
      <c r="AY102" s="719"/>
      <c r="AZ102" s="719"/>
      <c r="BA102" s="300">
        <f t="shared" si="445"/>
        <v>0</v>
      </c>
      <c r="BB102" s="719"/>
      <c r="BC102" s="719"/>
      <c r="BD102" s="719"/>
      <c r="BE102" s="720">
        <f t="shared" si="424"/>
        <v>0</v>
      </c>
      <c r="BF102" s="720">
        <f t="shared" si="446"/>
        <v>0</v>
      </c>
      <c r="BG102" s="719"/>
      <c r="BH102" s="719"/>
      <c r="BI102" s="147">
        <f t="shared" si="458"/>
        <v>0</v>
      </c>
      <c r="BJ102" s="720">
        <v>0</v>
      </c>
      <c r="BK102" s="720"/>
      <c r="BL102" s="719"/>
      <c r="BM102" s="719"/>
      <c r="BN102" s="720"/>
      <c r="BO102" s="147">
        <f t="shared" si="459"/>
        <v>0</v>
      </c>
      <c r="BP102" s="720">
        <v>0</v>
      </c>
      <c r="BQ102" s="720"/>
      <c r="BR102" s="719"/>
      <c r="BS102" s="719"/>
      <c r="BT102" s="719"/>
      <c r="BU102" s="719"/>
      <c r="BV102" s="147">
        <f t="shared" si="460"/>
        <v>0</v>
      </c>
      <c r="BW102" s="720">
        <v>0</v>
      </c>
      <c r="BX102" s="720"/>
      <c r="BY102" s="719"/>
      <c r="BZ102" s="719"/>
      <c r="CA102" s="720">
        <f t="shared" si="450"/>
        <v>0</v>
      </c>
      <c r="CB102" s="717"/>
      <c r="CC102" s="718"/>
      <c r="CD102" s="718"/>
      <c r="CE102" s="116">
        <f t="shared" si="451"/>
        <v>0</v>
      </c>
      <c r="CF102" s="720">
        <v>0</v>
      </c>
      <c r="CG102" s="720"/>
      <c r="CH102" s="718"/>
      <c r="CI102" s="718"/>
      <c r="CJ102" s="720"/>
      <c r="CK102" s="116">
        <f t="shared" si="452"/>
        <v>0</v>
      </c>
      <c r="CL102" s="720">
        <v>0</v>
      </c>
      <c r="CM102" s="720"/>
      <c r="CN102" s="719"/>
      <c r="CO102" s="719"/>
    </row>
    <row r="103" spans="2:93" s="25" customFormat="1" ht="46.5" hidden="1" customHeight="1" x14ac:dyDescent="0.25">
      <c r="B103" s="207"/>
      <c r="C103" s="115" t="s">
        <v>32</v>
      </c>
      <c r="D103" s="183">
        <f t="shared" si="457"/>
        <v>0</v>
      </c>
      <c r="E103" s="183">
        <v>0</v>
      </c>
      <c r="F103" s="183"/>
      <c r="G103" s="195"/>
      <c r="H103" s="195"/>
      <c r="I103" s="195"/>
      <c r="J103" s="591" t="e">
        <f t="shared" si="390"/>
        <v>#DIV/0!</v>
      </c>
      <c r="K103" s="183">
        <v>0</v>
      </c>
      <c r="L103" s="24"/>
      <c r="M103" s="183"/>
      <c r="N103" s="24"/>
      <c r="O103" s="24"/>
      <c r="P103" s="24"/>
      <c r="Q103" s="24"/>
      <c r="R103" s="24"/>
      <c r="S103" s="183">
        <f t="shared" si="414"/>
        <v>0</v>
      </c>
      <c r="T103" s="597" t="e">
        <f t="shared" si="415"/>
        <v>#DIV/0!</v>
      </c>
      <c r="U103" s="183">
        <v>0</v>
      </c>
      <c r="V103" s="692" t="e">
        <f t="shared" si="416"/>
        <v>#DIV/0!</v>
      </c>
      <c r="W103" s="183"/>
      <c r="X103" s="692" t="e">
        <f t="shared" si="418"/>
        <v>#DIV/0!</v>
      </c>
      <c r="Y103" s="24"/>
      <c r="Z103" s="692" t="e">
        <f t="shared" si="440"/>
        <v>#DIV/0!</v>
      </c>
      <c r="AA103" s="24"/>
      <c r="AB103" s="692" t="e">
        <f t="shared" si="441"/>
        <v>#DIV/0!</v>
      </c>
      <c r="AC103" s="183">
        <f t="shared" si="432"/>
        <v>0</v>
      </c>
      <c r="AD103" s="633" t="e">
        <f t="shared" si="419"/>
        <v>#DIV/0!</v>
      </c>
      <c r="AE103" s="183">
        <v>0</v>
      </c>
      <c r="AF103" s="633" t="e">
        <f t="shared" si="420"/>
        <v>#DIV/0!</v>
      </c>
      <c r="AG103" s="183"/>
      <c r="AH103" s="633" t="e">
        <f t="shared" si="422"/>
        <v>#DIV/0!</v>
      </c>
      <c r="AI103" s="183"/>
      <c r="AJ103" s="633" t="e">
        <f t="shared" si="442"/>
        <v>#DIV/0!</v>
      </c>
      <c r="AK103" s="183"/>
      <c r="AL103" s="633" t="e">
        <f t="shared" si="443"/>
        <v>#DIV/0!</v>
      </c>
      <c r="AM103" s="24"/>
      <c r="AN103" s="24"/>
      <c r="AO103" s="24"/>
      <c r="AP103" s="24"/>
      <c r="AQ103" s="24"/>
      <c r="AR103" s="24"/>
      <c r="AS103" s="24"/>
      <c r="AT103" s="24"/>
      <c r="AU103" s="116"/>
      <c r="AV103" s="116">
        <f t="shared" si="444"/>
        <v>0</v>
      </c>
      <c r="AW103" s="116">
        <v>0</v>
      </c>
      <c r="AX103" s="116"/>
      <c r="AY103" s="24"/>
      <c r="AZ103" s="24"/>
      <c r="BA103" s="300">
        <f t="shared" si="445"/>
        <v>0</v>
      </c>
      <c r="BB103" s="24"/>
      <c r="BC103" s="24"/>
      <c r="BD103" s="24"/>
      <c r="BE103" s="116">
        <f t="shared" si="424"/>
        <v>0</v>
      </c>
      <c r="BF103" s="116">
        <f t="shared" si="446"/>
        <v>0</v>
      </c>
      <c r="BG103" s="24"/>
      <c r="BH103" s="24"/>
      <c r="BI103" s="116">
        <f t="shared" si="458"/>
        <v>0</v>
      </c>
      <c r="BJ103" s="116">
        <v>0</v>
      </c>
      <c r="BK103" s="116"/>
      <c r="BL103" s="24"/>
      <c r="BM103" s="24"/>
      <c r="BN103" s="116"/>
      <c r="BO103" s="116">
        <f t="shared" si="459"/>
        <v>0</v>
      </c>
      <c r="BP103" s="116">
        <v>0</v>
      </c>
      <c r="BQ103" s="116"/>
      <c r="BR103" s="24"/>
      <c r="BS103" s="24"/>
      <c r="BT103" s="24"/>
      <c r="BU103" s="24"/>
      <c r="BV103" s="116">
        <f t="shared" si="460"/>
        <v>0</v>
      </c>
      <c r="BW103" s="116">
        <v>0</v>
      </c>
      <c r="BX103" s="116"/>
      <c r="BY103" s="24"/>
      <c r="BZ103" s="24"/>
      <c r="CA103" s="116">
        <f t="shared" si="450"/>
        <v>0</v>
      </c>
      <c r="CB103" s="183"/>
      <c r="CC103" s="195"/>
      <c r="CD103" s="195"/>
      <c r="CE103" s="116">
        <f t="shared" si="451"/>
        <v>0</v>
      </c>
      <c r="CF103" s="116">
        <v>0</v>
      </c>
      <c r="CG103" s="116"/>
      <c r="CH103" s="195"/>
      <c r="CI103" s="195"/>
      <c r="CJ103" s="116"/>
      <c r="CK103" s="116">
        <f t="shared" si="452"/>
        <v>0</v>
      </c>
      <c r="CL103" s="116">
        <v>0</v>
      </c>
      <c r="CM103" s="116"/>
      <c r="CN103" s="24"/>
      <c r="CO103" s="24"/>
    </row>
    <row r="104" spans="2:93" s="166" customFormat="1" ht="30" hidden="1" customHeight="1" x14ac:dyDescent="0.25">
      <c r="B104" s="212"/>
      <c r="C104" s="115" t="s">
        <v>32</v>
      </c>
      <c r="D104" s="253"/>
      <c r="E104" s="249"/>
      <c r="F104" s="249"/>
      <c r="G104" s="253"/>
      <c r="H104" s="253"/>
      <c r="I104" s="253"/>
      <c r="J104" s="591" t="e">
        <f t="shared" si="390"/>
        <v>#DIV/0!</v>
      </c>
      <c r="K104" s="249"/>
      <c r="L104" s="82"/>
      <c r="M104" s="249"/>
      <c r="N104" s="82"/>
      <c r="O104" s="82"/>
      <c r="P104" s="82"/>
      <c r="Q104" s="82"/>
      <c r="R104" s="82"/>
      <c r="S104" s="249">
        <f t="shared" si="414"/>
        <v>0</v>
      </c>
      <c r="T104" s="597" t="e">
        <f t="shared" si="415"/>
        <v>#DIV/0!</v>
      </c>
      <c r="U104" s="249"/>
      <c r="V104" s="692" t="e">
        <f t="shared" si="416"/>
        <v>#DIV/0!</v>
      </c>
      <c r="W104" s="249"/>
      <c r="X104" s="692" t="e">
        <f t="shared" si="418"/>
        <v>#DIV/0!</v>
      </c>
      <c r="Y104" s="82"/>
      <c r="Z104" s="692" t="e">
        <f t="shared" si="440"/>
        <v>#DIV/0!</v>
      </c>
      <c r="AA104" s="82"/>
      <c r="AB104" s="692" t="e">
        <f t="shared" si="441"/>
        <v>#DIV/0!</v>
      </c>
      <c r="AC104" s="249">
        <f t="shared" si="432"/>
        <v>0</v>
      </c>
      <c r="AD104" s="633" t="e">
        <f t="shared" si="419"/>
        <v>#DIV/0!</v>
      </c>
      <c r="AE104" s="249"/>
      <c r="AF104" s="633" t="e">
        <f t="shared" si="420"/>
        <v>#DIV/0!</v>
      </c>
      <c r="AG104" s="249"/>
      <c r="AH104" s="633" t="e">
        <f t="shared" si="422"/>
        <v>#DIV/0!</v>
      </c>
      <c r="AI104" s="249"/>
      <c r="AJ104" s="633" t="e">
        <f t="shared" si="442"/>
        <v>#DIV/0!</v>
      </c>
      <c r="AK104" s="249"/>
      <c r="AL104" s="633" t="e">
        <f t="shared" si="443"/>
        <v>#DIV/0!</v>
      </c>
      <c r="AM104" s="82"/>
      <c r="AN104" s="82"/>
      <c r="AO104" s="82"/>
      <c r="AP104" s="82"/>
      <c r="AQ104" s="82"/>
      <c r="AR104" s="82"/>
      <c r="AS104" s="82"/>
      <c r="AT104" s="82"/>
      <c r="AU104" s="157"/>
      <c r="AV104" s="116">
        <f t="shared" si="444"/>
        <v>0</v>
      </c>
      <c r="AW104" s="300"/>
      <c r="AX104" s="300"/>
      <c r="AY104" s="82"/>
      <c r="AZ104" s="82"/>
      <c r="BA104" s="300">
        <f t="shared" si="445"/>
        <v>0</v>
      </c>
      <c r="BB104" s="82"/>
      <c r="BC104" s="82"/>
      <c r="BD104" s="82"/>
      <c r="BE104" s="82">
        <f t="shared" si="424"/>
        <v>0</v>
      </c>
      <c r="BF104" s="300">
        <f t="shared" si="446"/>
        <v>0</v>
      </c>
      <c r="BG104" s="82"/>
      <c r="BH104" s="82"/>
      <c r="BI104" s="82"/>
      <c r="BJ104" s="300"/>
      <c r="BK104" s="300"/>
      <c r="BL104" s="82"/>
      <c r="BM104" s="82"/>
      <c r="BN104" s="82"/>
      <c r="BO104" s="82"/>
      <c r="BP104" s="300"/>
      <c r="BQ104" s="300"/>
      <c r="BR104" s="82"/>
      <c r="BS104" s="82"/>
      <c r="BT104" s="82"/>
      <c r="BU104" s="82"/>
      <c r="BV104" s="82"/>
      <c r="BW104" s="300"/>
      <c r="BX104" s="300"/>
      <c r="BY104" s="82"/>
      <c r="BZ104" s="82"/>
      <c r="CA104" s="82">
        <f t="shared" si="450"/>
        <v>0</v>
      </c>
      <c r="CB104" s="249"/>
      <c r="CC104" s="253"/>
      <c r="CD104" s="253"/>
      <c r="CE104" s="116">
        <f t="shared" si="451"/>
        <v>0</v>
      </c>
      <c r="CF104" s="300"/>
      <c r="CG104" s="300"/>
      <c r="CH104" s="253"/>
      <c r="CI104" s="253"/>
      <c r="CJ104" s="82"/>
      <c r="CK104" s="116">
        <f t="shared" si="452"/>
        <v>0</v>
      </c>
      <c r="CL104" s="300"/>
      <c r="CM104" s="300"/>
      <c r="CN104" s="82"/>
      <c r="CO104" s="82"/>
    </row>
    <row r="105" spans="2:93" s="166" customFormat="1" ht="30" hidden="1" customHeight="1" x14ac:dyDescent="0.25">
      <c r="B105" s="212"/>
      <c r="C105" s="115" t="s">
        <v>32</v>
      </c>
      <c r="D105" s="253"/>
      <c r="E105" s="249"/>
      <c r="F105" s="249"/>
      <c r="G105" s="253"/>
      <c r="H105" s="253"/>
      <c r="I105" s="253"/>
      <c r="J105" s="591" t="e">
        <f t="shared" si="390"/>
        <v>#DIV/0!</v>
      </c>
      <c r="K105" s="249"/>
      <c r="L105" s="82"/>
      <c r="M105" s="249"/>
      <c r="N105" s="82"/>
      <c r="O105" s="82"/>
      <c r="P105" s="82"/>
      <c r="Q105" s="82"/>
      <c r="R105" s="82"/>
      <c r="S105" s="249">
        <f t="shared" si="414"/>
        <v>0</v>
      </c>
      <c r="T105" s="597" t="e">
        <f t="shared" si="415"/>
        <v>#DIV/0!</v>
      </c>
      <c r="U105" s="249"/>
      <c r="V105" s="692" t="e">
        <f t="shared" si="416"/>
        <v>#DIV/0!</v>
      </c>
      <c r="W105" s="249"/>
      <c r="X105" s="692" t="e">
        <f t="shared" si="418"/>
        <v>#DIV/0!</v>
      </c>
      <c r="Y105" s="82"/>
      <c r="Z105" s="692" t="e">
        <f t="shared" si="440"/>
        <v>#DIV/0!</v>
      </c>
      <c r="AA105" s="82"/>
      <c r="AB105" s="692" t="e">
        <f t="shared" si="441"/>
        <v>#DIV/0!</v>
      </c>
      <c r="AC105" s="249">
        <f t="shared" si="432"/>
        <v>0</v>
      </c>
      <c r="AD105" s="633" t="e">
        <f t="shared" si="419"/>
        <v>#DIV/0!</v>
      </c>
      <c r="AE105" s="249"/>
      <c r="AF105" s="633" t="e">
        <f t="shared" si="420"/>
        <v>#DIV/0!</v>
      </c>
      <c r="AG105" s="249"/>
      <c r="AH105" s="633" t="e">
        <f t="shared" si="422"/>
        <v>#DIV/0!</v>
      </c>
      <c r="AI105" s="249"/>
      <c r="AJ105" s="633" t="e">
        <f t="shared" si="442"/>
        <v>#DIV/0!</v>
      </c>
      <c r="AK105" s="249"/>
      <c r="AL105" s="633" t="e">
        <f t="shared" si="443"/>
        <v>#DIV/0!</v>
      </c>
      <c r="AM105" s="82"/>
      <c r="AN105" s="82"/>
      <c r="AO105" s="82"/>
      <c r="AP105" s="82"/>
      <c r="AQ105" s="82"/>
      <c r="AR105" s="82"/>
      <c r="AS105" s="82"/>
      <c r="AT105" s="82"/>
      <c r="AU105" s="157"/>
      <c r="AV105" s="116">
        <f t="shared" si="444"/>
        <v>0</v>
      </c>
      <c r="AW105" s="300"/>
      <c r="AX105" s="300"/>
      <c r="AY105" s="82"/>
      <c r="AZ105" s="82"/>
      <c r="BA105" s="300">
        <f t="shared" si="445"/>
        <v>0</v>
      </c>
      <c r="BB105" s="82"/>
      <c r="BC105" s="82"/>
      <c r="BD105" s="82"/>
      <c r="BE105" s="82">
        <f t="shared" si="424"/>
        <v>0</v>
      </c>
      <c r="BF105" s="300">
        <f t="shared" si="446"/>
        <v>0</v>
      </c>
      <c r="BG105" s="82"/>
      <c r="BH105" s="82"/>
      <c r="BI105" s="82"/>
      <c r="BJ105" s="300"/>
      <c r="BK105" s="300"/>
      <c r="BL105" s="82"/>
      <c r="BM105" s="82"/>
      <c r="BN105" s="82"/>
      <c r="BO105" s="82"/>
      <c r="BP105" s="300"/>
      <c r="BQ105" s="300"/>
      <c r="BR105" s="82"/>
      <c r="BS105" s="82"/>
      <c r="BT105" s="82"/>
      <c r="BU105" s="82"/>
      <c r="BV105" s="82"/>
      <c r="BW105" s="300"/>
      <c r="BX105" s="300"/>
      <c r="BY105" s="82"/>
      <c r="BZ105" s="82"/>
      <c r="CA105" s="82">
        <f t="shared" si="450"/>
        <v>0</v>
      </c>
      <c r="CB105" s="249"/>
      <c r="CC105" s="253"/>
      <c r="CD105" s="253"/>
      <c r="CE105" s="116">
        <f t="shared" si="451"/>
        <v>0</v>
      </c>
      <c r="CF105" s="300"/>
      <c r="CG105" s="300"/>
      <c r="CH105" s="253"/>
      <c r="CI105" s="253"/>
      <c r="CJ105" s="82"/>
      <c r="CK105" s="116">
        <f t="shared" si="452"/>
        <v>0</v>
      </c>
      <c r="CL105" s="300"/>
      <c r="CM105" s="300"/>
      <c r="CN105" s="82"/>
      <c r="CO105" s="82"/>
    </row>
    <row r="106" spans="2:93" s="166" customFormat="1" ht="30" hidden="1" customHeight="1" x14ac:dyDescent="0.25">
      <c r="B106" s="212"/>
      <c r="C106" s="115" t="s">
        <v>32</v>
      </c>
      <c r="D106" s="253"/>
      <c r="E106" s="249"/>
      <c r="F106" s="249"/>
      <c r="G106" s="253"/>
      <c r="H106" s="253"/>
      <c r="I106" s="253"/>
      <c r="J106" s="591" t="e">
        <f t="shared" si="390"/>
        <v>#DIV/0!</v>
      </c>
      <c r="K106" s="249"/>
      <c r="L106" s="82"/>
      <c r="M106" s="249"/>
      <c r="N106" s="82"/>
      <c r="O106" s="82"/>
      <c r="P106" s="82"/>
      <c r="Q106" s="82"/>
      <c r="R106" s="82"/>
      <c r="S106" s="249">
        <f t="shared" si="414"/>
        <v>0</v>
      </c>
      <c r="T106" s="597" t="e">
        <f t="shared" si="415"/>
        <v>#DIV/0!</v>
      </c>
      <c r="U106" s="249"/>
      <c r="V106" s="692" t="e">
        <f t="shared" si="416"/>
        <v>#DIV/0!</v>
      </c>
      <c r="W106" s="249"/>
      <c r="X106" s="692" t="e">
        <f t="shared" si="418"/>
        <v>#DIV/0!</v>
      </c>
      <c r="Y106" s="82"/>
      <c r="Z106" s="692" t="e">
        <f t="shared" si="440"/>
        <v>#DIV/0!</v>
      </c>
      <c r="AA106" s="82"/>
      <c r="AB106" s="692" t="e">
        <f t="shared" si="441"/>
        <v>#DIV/0!</v>
      </c>
      <c r="AC106" s="249">
        <f t="shared" si="432"/>
        <v>0</v>
      </c>
      <c r="AD106" s="633" t="e">
        <f t="shared" si="419"/>
        <v>#DIV/0!</v>
      </c>
      <c r="AE106" s="249"/>
      <c r="AF106" s="633" t="e">
        <f t="shared" si="420"/>
        <v>#DIV/0!</v>
      </c>
      <c r="AG106" s="249"/>
      <c r="AH106" s="633" t="e">
        <f t="shared" si="422"/>
        <v>#DIV/0!</v>
      </c>
      <c r="AI106" s="249"/>
      <c r="AJ106" s="633" t="e">
        <f t="shared" si="442"/>
        <v>#DIV/0!</v>
      </c>
      <c r="AK106" s="249"/>
      <c r="AL106" s="633" t="e">
        <f t="shared" si="443"/>
        <v>#DIV/0!</v>
      </c>
      <c r="AM106" s="82"/>
      <c r="AN106" s="82"/>
      <c r="AO106" s="82"/>
      <c r="AP106" s="82"/>
      <c r="AQ106" s="82"/>
      <c r="AR106" s="82"/>
      <c r="AS106" s="82"/>
      <c r="AT106" s="82"/>
      <c r="AU106" s="157"/>
      <c r="AV106" s="116">
        <f t="shared" si="444"/>
        <v>0</v>
      </c>
      <c r="AW106" s="300"/>
      <c r="AX106" s="300"/>
      <c r="AY106" s="82"/>
      <c r="AZ106" s="82"/>
      <c r="BA106" s="300">
        <f t="shared" si="445"/>
        <v>0</v>
      </c>
      <c r="BB106" s="82"/>
      <c r="BC106" s="82"/>
      <c r="BD106" s="82"/>
      <c r="BE106" s="82">
        <f t="shared" si="424"/>
        <v>0</v>
      </c>
      <c r="BF106" s="300">
        <f t="shared" si="446"/>
        <v>0</v>
      </c>
      <c r="BG106" s="82"/>
      <c r="BH106" s="82"/>
      <c r="BI106" s="82"/>
      <c r="BJ106" s="300"/>
      <c r="BK106" s="300"/>
      <c r="BL106" s="82"/>
      <c r="BM106" s="82"/>
      <c r="BN106" s="82"/>
      <c r="BO106" s="82"/>
      <c r="BP106" s="300"/>
      <c r="BQ106" s="300"/>
      <c r="BR106" s="82"/>
      <c r="BS106" s="82"/>
      <c r="BT106" s="82"/>
      <c r="BU106" s="82"/>
      <c r="BV106" s="82"/>
      <c r="BW106" s="300"/>
      <c r="BX106" s="300"/>
      <c r="BY106" s="82"/>
      <c r="BZ106" s="82"/>
      <c r="CA106" s="82">
        <f t="shared" si="450"/>
        <v>0</v>
      </c>
      <c r="CB106" s="249"/>
      <c r="CC106" s="253"/>
      <c r="CD106" s="253"/>
      <c r="CE106" s="116">
        <f t="shared" si="451"/>
        <v>0</v>
      </c>
      <c r="CF106" s="300"/>
      <c r="CG106" s="300"/>
      <c r="CH106" s="253"/>
      <c r="CI106" s="253"/>
      <c r="CJ106" s="82"/>
      <c r="CK106" s="116">
        <f t="shared" si="452"/>
        <v>0</v>
      </c>
      <c r="CL106" s="300"/>
      <c r="CM106" s="300"/>
      <c r="CN106" s="82"/>
      <c r="CO106" s="82"/>
    </row>
    <row r="107" spans="2:93" s="166" customFormat="1" ht="30" hidden="1" customHeight="1" x14ac:dyDescent="0.25">
      <c r="B107" s="212"/>
      <c r="C107" s="115" t="s">
        <v>32</v>
      </c>
      <c r="D107" s="253"/>
      <c r="E107" s="249"/>
      <c r="F107" s="249"/>
      <c r="G107" s="253"/>
      <c r="H107" s="253"/>
      <c r="I107" s="253"/>
      <c r="J107" s="591" t="e">
        <f t="shared" si="390"/>
        <v>#DIV/0!</v>
      </c>
      <c r="K107" s="249"/>
      <c r="L107" s="82"/>
      <c r="M107" s="249"/>
      <c r="N107" s="82"/>
      <c r="O107" s="82"/>
      <c r="P107" s="82"/>
      <c r="Q107" s="82"/>
      <c r="R107" s="82"/>
      <c r="S107" s="249">
        <f t="shared" si="414"/>
        <v>0</v>
      </c>
      <c r="T107" s="597" t="e">
        <f t="shared" si="415"/>
        <v>#DIV/0!</v>
      </c>
      <c r="U107" s="249"/>
      <c r="V107" s="692" t="e">
        <f t="shared" si="416"/>
        <v>#DIV/0!</v>
      </c>
      <c r="W107" s="249"/>
      <c r="X107" s="692" t="e">
        <f t="shared" si="418"/>
        <v>#DIV/0!</v>
      </c>
      <c r="Y107" s="82"/>
      <c r="Z107" s="692" t="e">
        <f t="shared" si="440"/>
        <v>#DIV/0!</v>
      </c>
      <c r="AA107" s="82"/>
      <c r="AB107" s="692" t="e">
        <f t="shared" si="441"/>
        <v>#DIV/0!</v>
      </c>
      <c r="AC107" s="249">
        <f t="shared" si="432"/>
        <v>0</v>
      </c>
      <c r="AD107" s="633" t="e">
        <f t="shared" si="419"/>
        <v>#DIV/0!</v>
      </c>
      <c r="AE107" s="249"/>
      <c r="AF107" s="633" t="e">
        <f t="shared" si="420"/>
        <v>#DIV/0!</v>
      </c>
      <c r="AG107" s="249"/>
      <c r="AH107" s="633" t="e">
        <f t="shared" si="422"/>
        <v>#DIV/0!</v>
      </c>
      <c r="AI107" s="249"/>
      <c r="AJ107" s="633" t="e">
        <f t="shared" si="442"/>
        <v>#DIV/0!</v>
      </c>
      <c r="AK107" s="249"/>
      <c r="AL107" s="633" t="e">
        <f t="shared" si="443"/>
        <v>#DIV/0!</v>
      </c>
      <c r="AM107" s="82"/>
      <c r="AN107" s="82"/>
      <c r="AO107" s="82"/>
      <c r="AP107" s="82"/>
      <c r="AQ107" s="82"/>
      <c r="AR107" s="82"/>
      <c r="AS107" s="82"/>
      <c r="AT107" s="82"/>
      <c r="AU107" s="157"/>
      <c r="AV107" s="116">
        <f t="shared" si="444"/>
        <v>0</v>
      </c>
      <c r="AW107" s="300"/>
      <c r="AX107" s="300"/>
      <c r="AY107" s="82"/>
      <c r="AZ107" s="82"/>
      <c r="BA107" s="300">
        <f t="shared" si="445"/>
        <v>0</v>
      </c>
      <c r="BB107" s="82"/>
      <c r="BC107" s="82"/>
      <c r="BD107" s="82"/>
      <c r="BE107" s="82">
        <f t="shared" si="424"/>
        <v>0</v>
      </c>
      <c r="BF107" s="300">
        <f t="shared" si="446"/>
        <v>0</v>
      </c>
      <c r="BG107" s="82"/>
      <c r="BH107" s="82"/>
      <c r="BI107" s="82"/>
      <c r="BJ107" s="300"/>
      <c r="BK107" s="300"/>
      <c r="BL107" s="82"/>
      <c r="BM107" s="82"/>
      <c r="BN107" s="82"/>
      <c r="BO107" s="82"/>
      <c r="BP107" s="300"/>
      <c r="BQ107" s="300"/>
      <c r="BR107" s="82"/>
      <c r="BS107" s="82"/>
      <c r="BT107" s="82"/>
      <c r="BU107" s="82"/>
      <c r="BV107" s="82"/>
      <c r="BW107" s="300"/>
      <c r="BX107" s="300"/>
      <c r="BY107" s="82"/>
      <c r="BZ107" s="82"/>
      <c r="CA107" s="82">
        <f t="shared" si="450"/>
        <v>0</v>
      </c>
      <c r="CB107" s="249"/>
      <c r="CC107" s="253"/>
      <c r="CD107" s="253"/>
      <c r="CE107" s="116">
        <f t="shared" si="451"/>
        <v>0</v>
      </c>
      <c r="CF107" s="300"/>
      <c r="CG107" s="300"/>
      <c r="CH107" s="253"/>
      <c r="CI107" s="253"/>
      <c r="CJ107" s="82"/>
      <c r="CK107" s="116">
        <f t="shared" si="452"/>
        <v>0</v>
      </c>
      <c r="CL107" s="300"/>
      <c r="CM107" s="300"/>
      <c r="CN107" s="82"/>
      <c r="CO107" s="82"/>
    </row>
    <row r="108" spans="2:93" s="166" customFormat="1" ht="30" hidden="1" customHeight="1" x14ac:dyDescent="0.25">
      <c r="B108" s="212"/>
      <c r="C108" s="115" t="s">
        <v>32</v>
      </c>
      <c r="D108" s="253"/>
      <c r="E108" s="249"/>
      <c r="F108" s="249"/>
      <c r="G108" s="253"/>
      <c r="H108" s="253"/>
      <c r="I108" s="253"/>
      <c r="J108" s="591" t="e">
        <f t="shared" si="390"/>
        <v>#DIV/0!</v>
      </c>
      <c r="K108" s="249"/>
      <c r="L108" s="82"/>
      <c r="M108" s="249"/>
      <c r="N108" s="82"/>
      <c r="O108" s="82"/>
      <c r="P108" s="82"/>
      <c r="Q108" s="82"/>
      <c r="R108" s="82"/>
      <c r="S108" s="249">
        <f t="shared" si="414"/>
        <v>0</v>
      </c>
      <c r="T108" s="597" t="e">
        <f t="shared" si="415"/>
        <v>#DIV/0!</v>
      </c>
      <c r="U108" s="249"/>
      <c r="V108" s="692" t="e">
        <f t="shared" si="416"/>
        <v>#DIV/0!</v>
      </c>
      <c r="W108" s="249"/>
      <c r="X108" s="692" t="e">
        <f t="shared" si="418"/>
        <v>#DIV/0!</v>
      </c>
      <c r="Y108" s="82"/>
      <c r="Z108" s="692" t="e">
        <f t="shared" si="440"/>
        <v>#DIV/0!</v>
      </c>
      <c r="AA108" s="82"/>
      <c r="AB108" s="692" t="e">
        <f t="shared" si="441"/>
        <v>#DIV/0!</v>
      </c>
      <c r="AC108" s="249">
        <f t="shared" si="432"/>
        <v>0</v>
      </c>
      <c r="AD108" s="633" t="e">
        <f t="shared" si="419"/>
        <v>#DIV/0!</v>
      </c>
      <c r="AE108" s="249"/>
      <c r="AF108" s="633" t="e">
        <f t="shared" si="420"/>
        <v>#DIV/0!</v>
      </c>
      <c r="AG108" s="249"/>
      <c r="AH108" s="633" t="e">
        <f t="shared" si="422"/>
        <v>#DIV/0!</v>
      </c>
      <c r="AI108" s="249"/>
      <c r="AJ108" s="633" t="e">
        <f t="shared" si="442"/>
        <v>#DIV/0!</v>
      </c>
      <c r="AK108" s="249"/>
      <c r="AL108" s="633" t="e">
        <f t="shared" si="443"/>
        <v>#DIV/0!</v>
      </c>
      <c r="AM108" s="82"/>
      <c r="AN108" s="82"/>
      <c r="AO108" s="82"/>
      <c r="AP108" s="82"/>
      <c r="AQ108" s="82"/>
      <c r="AR108" s="82"/>
      <c r="AS108" s="82"/>
      <c r="AT108" s="82"/>
      <c r="AU108" s="157"/>
      <c r="AV108" s="116">
        <f t="shared" si="444"/>
        <v>0</v>
      </c>
      <c r="AW108" s="300"/>
      <c r="AX108" s="300"/>
      <c r="AY108" s="82"/>
      <c r="AZ108" s="82"/>
      <c r="BA108" s="300">
        <f t="shared" si="445"/>
        <v>0</v>
      </c>
      <c r="BB108" s="82"/>
      <c r="BC108" s="82"/>
      <c r="BD108" s="82"/>
      <c r="BE108" s="82">
        <f t="shared" si="424"/>
        <v>0</v>
      </c>
      <c r="BF108" s="300">
        <f t="shared" si="446"/>
        <v>0</v>
      </c>
      <c r="BG108" s="82"/>
      <c r="BH108" s="82"/>
      <c r="BI108" s="82"/>
      <c r="BJ108" s="300"/>
      <c r="BK108" s="300"/>
      <c r="BL108" s="82"/>
      <c r="BM108" s="82"/>
      <c r="BN108" s="82"/>
      <c r="BO108" s="82"/>
      <c r="BP108" s="300"/>
      <c r="BQ108" s="300"/>
      <c r="BR108" s="82"/>
      <c r="BS108" s="82"/>
      <c r="BT108" s="82"/>
      <c r="BU108" s="82"/>
      <c r="BV108" s="82"/>
      <c r="BW108" s="300"/>
      <c r="BX108" s="300"/>
      <c r="BY108" s="82"/>
      <c r="BZ108" s="82"/>
      <c r="CA108" s="82">
        <f t="shared" si="450"/>
        <v>0</v>
      </c>
      <c r="CB108" s="249"/>
      <c r="CC108" s="253"/>
      <c r="CD108" s="253"/>
      <c r="CE108" s="116">
        <f t="shared" si="451"/>
        <v>0</v>
      </c>
      <c r="CF108" s="300"/>
      <c r="CG108" s="300"/>
      <c r="CH108" s="253"/>
      <c r="CI108" s="253"/>
      <c r="CJ108" s="82"/>
      <c r="CK108" s="116">
        <f t="shared" si="452"/>
        <v>0</v>
      </c>
      <c r="CL108" s="300"/>
      <c r="CM108" s="300"/>
      <c r="CN108" s="82"/>
      <c r="CO108" s="82"/>
    </row>
    <row r="109" spans="2:93" s="166" customFormat="1" ht="30" hidden="1" customHeight="1" x14ac:dyDescent="0.25">
      <c r="B109" s="212"/>
      <c r="C109" s="115" t="s">
        <v>32</v>
      </c>
      <c r="D109" s="253"/>
      <c r="E109" s="249"/>
      <c r="F109" s="249"/>
      <c r="G109" s="253"/>
      <c r="H109" s="253"/>
      <c r="I109" s="253"/>
      <c r="J109" s="591" t="e">
        <f t="shared" si="390"/>
        <v>#DIV/0!</v>
      </c>
      <c r="K109" s="249"/>
      <c r="L109" s="82"/>
      <c r="M109" s="249"/>
      <c r="N109" s="82"/>
      <c r="O109" s="82"/>
      <c r="P109" s="82"/>
      <c r="Q109" s="82"/>
      <c r="R109" s="82"/>
      <c r="S109" s="249">
        <f t="shared" si="414"/>
        <v>0</v>
      </c>
      <c r="T109" s="597" t="e">
        <f t="shared" si="415"/>
        <v>#DIV/0!</v>
      </c>
      <c r="U109" s="249"/>
      <c r="V109" s="692" t="e">
        <f t="shared" si="416"/>
        <v>#DIV/0!</v>
      </c>
      <c r="W109" s="249"/>
      <c r="X109" s="692" t="e">
        <f t="shared" si="418"/>
        <v>#DIV/0!</v>
      </c>
      <c r="Y109" s="82"/>
      <c r="Z109" s="692" t="e">
        <f t="shared" si="440"/>
        <v>#DIV/0!</v>
      </c>
      <c r="AA109" s="82"/>
      <c r="AB109" s="692" t="e">
        <f t="shared" si="441"/>
        <v>#DIV/0!</v>
      </c>
      <c r="AC109" s="249">
        <f t="shared" si="432"/>
        <v>0</v>
      </c>
      <c r="AD109" s="633" t="e">
        <f t="shared" si="419"/>
        <v>#DIV/0!</v>
      </c>
      <c r="AE109" s="249"/>
      <c r="AF109" s="633" t="e">
        <f t="shared" si="420"/>
        <v>#DIV/0!</v>
      </c>
      <c r="AG109" s="249"/>
      <c r="AH109" s="633" t="e">
        <f t="shared" si="422"/>
        <v>#DIV/0!</v>
      </c>
      <c r="AI109" s="249"/>
      <c r="AJ109" s="633" t="e">
        <f t="shared" si="442"/>
        <v>#DIV/0!</v>
      </c>
      <c r="AK109" s="249"/>
      <c r="AL109" s="633" t="e">
        <f t="shared" si="443"/>
        <v>#DIV/0!</v>
      </c>
      <c r="AM109" s="82"/>
      <c r="AN109" s="82"/>
      <c r="AO109" s="82"/>
      <c r="AP109" s="82"/>
      <c r="AQ109" s="82"/>
      <c r="AR109" s="82"/>
      <c r="AS109" s="82"/>
      <c r="AT109" s="82"/>
      <c r="AU109" s="157"/>
      <c r="AV109" s="116">
        <f t="shared" si="444"/>
        <v>0</v>
      </c>
      <c r="AW109" s="300"/>
      <c r="AX109" s="300"/>
      <c r="AY109" s="82"/>
      <c r="AZ109" s="82"/>
      <c r="BA109" s="300">
        <f t="shared" si="445"/>
        <v>0</v>
      </c>
      <c r="BB109" s="82"/>
      <c r="BC109" s="82"/>
      <c r="BD109" s="82"/>
      <c r="BE109" s="82">
        <f t="shared" si="424"/>
        <v>0</v>
      </c>
      <c r="BF109" s="300">
        <f t="shared" si="446"/>
        <v>0</v>
      </c>
      <c r="BG109" s="82"/>
      <c r="BH109" s="82"/>
      <c r="BI109" s="82"/>
      <c r="BJ109" s="300"/>
      <c r="BK109" s="300"/>
      <c r="BL109" s="82"/>
      <c r="BM109" s="82"/>
      <c r="BN109" s="82"/>
      <c r="BO109" s="82"/>
      <c r="BP109" s="300"/>
      <c r="BQ109" s="300"/>
      <c r="BR109" s="82"/>
      <c r="BS109" s="82"/>
      <c r="BT109" s="82"/>
      <c r="BU109" s="82"/>
      <c r="BV109" s="82"/>
      <c r="BW109" s="300"/>
      <c r="BX109" s="300"/>
      <c r="BY109" s="82"/>
      <c r="BZ109" s="82"/>
      <c r="CA109" s="82">
        <f t="shared" si="450"/>
        <v>0</v>
      </c>
      <c r="CB109" s="249"/>
      <c r="CC109" s="253"/>
      <c r="CD109" s="253"/>
      <c r="CE109" s="116">
        <f t="shared" si="451"/>
        <v>0</v>
      </c>
      <c r="CF109" s="300"/>
      <c r="CG109" s="300"/>
      <c r="CH109" s="253"/>
      <c r="CI109" s="253"/>
      <c r="CJ109" s="82"/>
      <c r="CK109" s="116">
        <f t="shared" si="452"/>
        <v>0</v>
      </c>
      <c r="CL109" s="300"/>
      <c r="CM109" s="300"/>
      <c r="CN109" s="82"/>
      <c r="CO109" s="82"/>
    </row>
    <row r="110" spans="2:93" s="166" customFormat="1" ht="30" hidden="1" customHeight="1" x14ac:dyDescent="0.25">
      <c r="B110" s="212"/>
      <c r="C110" s="115" t="s">
        <v>32</v>
      </c>
      <c r="D110" s="253"/>
      <c r="E110" s="249"/>
      <c r="F110" s="249"/>
      <c r="G110" s="253"/>
      <c r="H110" s="253"/>
      <c r="I110" s="253"/>
      <c r="J110" s="591" t="e">
        <f t="shared" si="390"/>
        <v>#DIV/0!</v>
      </c>
      <c r="K110" s="249"/>
      <c r="L110" s="82"/>
      <c r="M110" s="249"/>
      <c r="N110" s="82"/>
      <c r="O110" s="82"/>
      <c r="P110" s="82"/>
      <c r="Q110" s="82"/>
      <c r="R110" s="82"/>
      <c r="S110" s="249">
        <f t="shared" si="414"/>
        <v>0</v>
      </c>
      <c r="T110" s="597" t="e">
        <f t="shared" si="415"/>
        <v>#DIV/0!</v>
      </c>
      <c r="U110" s="249"/>
      <c r="V110" s="692" t="e">
        <f t="shared" si="416"/>
        <v>#DIV/0!</v>
      </c>
      <c r="W110" s="249"/>
      <c r="X110" s="692" t="e">
        <f t="shared" si="418"/>
        <v>#DIV/0!</v>
      </c>
      <c r="Y110" s="82"/>
      <c r="Z110" s="692" t="e">
        <f t="shared" si="440"/>
        <v>#DIV/0!</v>
      </c>
      <c r="AA110" s="82"/>
      <c r="AB110" s="692" t="e">
        <f t="shared" si="441"/>
        <v>#DIV/0!</v>
      </c>
      <c r="AC110" s="249">
        <f t="shared" si="432"/>
        <v>0</v>
      </c>
      <c r="AD110" s="633" t="e">
        <f t="shared" si="419"/>
        <v>#DIV/0!</v>
      </c>
      <c r="AE110" s="249"/>
      <c r="AF110" s="633" t="e">
        <f t="shared" si="420"/>
        <v>#DIV/0!</v>
      </c>
      <c r="AG110" s="249"/>
      <c r="AH110" s="633" t="e">
        <f t="shared" si="422"/>
        <v>#DIV/0!</v>
      </c>
      <c r="AI110" s="249"/>
      <c r="AJ110" s="633" t="e">
        <f t="shared" si="442"/>
        <v>#DIV/0!</v>
      </c>
      <c r="AK110" s="249"/>
      <c r="AL110" s="633" t="e">
        <f t="shared" si="443"/>
        <v>#DIV/0!</v>
      </c>
      <c r="AM110" s="82"/>
      <c r="AN110" s="82"/>
      <c r="AO110" s="82"/>
      <c r="AP110" s="82"/>
      <c r="AQ110" s="82"/>
      <c r="AR110" s="82"/>
      <c r="AS110" s="82"/>
      <c r="AT110" s="82"/>
      <c r="AU110" s="157"/>
      <c r="AV110" s="116">
        <f t="shared" si="444"/>
        <v>0</v>
      </c>
      <c r="AW110" s="300"/>
      <c r="AX110" s="300"/>
      <c r="AY110" s="82"/>
      <c r="AZ110" s="82"/>
      <c r="BA110" s="300">
        <f t="shared" si="445"/>
        <v>0</v>
      </c>
      <c r="BB110" s="82"/>
      <c r="BC110" s="82"/>
      <c r="BD110" s="82"/>
      <c r="BE110" s="82">
        <f t="shared" si="424"/>
        <v>0</v>
      </c>
      <c r="BF110" s="300">
        <f t="shared" si="446"/>
        <v>0</v>
      </c>
      <c r="BG110" s="82"/>
      <c r="BH110" s="82"/>
      <c r="BI110" s="82"/>
      <c r="BJ110" s="300"/>
      <c r="BK110" s="300"/>
      <c r="BL110" s="82"/>
      <c r="BM110" s="82"/>
      <c r="BN110" s="82"/>
      <c r="BO110" s="82"/>
      <c r="BP110" s="300"/>
      <c r="BQ110" s="300"/>
      <c r="BR110" s="82"/>
      <c r="BS110" s="82"/>
      <c r="BT110" s="82"/>
      <c r="BU110" s="82"/>
      <c r="BV110" s="82"/>
      <c r="BW110" s="300"/>
      <c r="BX110" s="300"/>
      <c r="BY110" s="82"/>
      <c r="BZ110" s="82"/>
      <c r="CA110" s="82">
        <f t="shared" si="450"/>
        <v>0</v>
      </c>
      <c r="CB110" s="249"/>
      <c r="CC110" s="253"/>
      <c r="CD110" s="253"/>
      <c r="CE110" s="116">
        <f t="shared" si="451"/>
        <v>0</v>
      </c>
      <c r="CF110" s="300"/>
      <c r="CG110" s="300"/>
      <c r="CH110" s="253"/>
      <c r="CI110" s="253"/>
      <c r="CJ110" s="82"/>
      <c r="CK110" s="116">
        <f t="shared" si="452"/>
        <v>0</v>
      </c>
      <c r="CL110" s="300"/>
      <c r="CM110" s="300"/>
      <c r="CN110" s="82"/>
      <c r="CO110" s="82"/>
    </row>
    <row r="111" spans="2:93" s="166" customFormat="1" ht="30" hidden="1" customHeight="1" x14ac:dyDescent="0.25">
      <c r="B111" s="212"/>
      <c r="C111" s="115" t="s">
        <v>32</v>
      </c>
      <c r="D111" s="253"/>
      <c r="E111" s="249"/>
      <c r="F111" s="249"/>
      <c r="G111" s="253"/>
      <c r="H111" s="253"/>
      <c r="I111" s="253"/>
      <c r="J111" s="591" t="e">
        <f t="shared" si="390"/>
        <v>#DIV/0!</v>
      </c>
      <c r="K111" s="249"/>
      <c r="L111" s="82"/>
      <c r="M111" s="249"/>
      <c r="N111" s="82"/>
      <c r="O111" s="82"/>
      <c r="P111" s="82"/>
      <c r="Q111" s="82"/>
      <c r="R111" s="82"/>
      <c r="S111" s="249">
        <f t="shared" si="414"/>
        <v>0</v>
      </c>
      <c r="T111" s="597" t="e">
        <f t="shared" si="415"/>
        <v>#DIV/0!</v>
      </c>
      <c r="U111" s="249"/>
      <c r="V111" s="692" t="e">
        <f t="shared" si="416"/>
        <v>#DIV/0!</v>
      </c>
      <c r="W111" s="249"/>
      <c r="X111" s="692" t="e">
        <f t="shared" si="418"/>
        <v>#DIV/0!</v>
      </c>
      <c r="Y111" s="82"/>
      <c r="Z111" s="692" t="e">
        <f t="shared" si="440"/>
        <v>#DIV/0!</v>
      </c>
      <c r="AA111" s="82"/>
      <c r="AB111" s="692" t="e">
        <f t="shared" si="441"/>
        <v>#DIV/0!</v>
      </c>
      <c r="AC111" s="249">
        <f t="shared" si="432"/>
        <v>0</v>
      </c>
      <c r="AD111" s="633" t="e">
        <f t="shared" si="419"/>
        <v>#DIV/0!</v>
      </c>
      <c r="AE111" s="249"/>
      <c r="AF111" s="633" t="e">
        <f t="shared" si="420"/>
        <v>#DIV/0!</v>
      </c>
      <c r="AG111" s="249"/>
      <c r="AH111" s="633" t="e">
        <f t="shared" si="422"/>
        <v>#DIV/0!</v>
      </c>
      <c r="AI111" s="249"/>
      <c r="AJ111" s="633" t="e">
        <f t="shared" si="442"/>
        <v>#DIV/0!</v>
      </c>
      <c r="AK111" s="249"/>
      <c r="AL111" s="633" t="e">
        <f t="shared" si="443"/>
        <v>#DIV/0!</v>
      </c>
      <c r="AM111" s="82"/>
      <c r="AN111" s="82"/>
      <c r="AO111" s="82"/>
      <c r="AP111" s="82"/>
      <c r="AQ111" s="82"/>
      <c r="AR111" s="82"/>
      <c r="AS111" s="82"/>
      <c r="AT111" s="82"/>
      <c r="AU111" s="157"/>
      <c r="AV111" s="116">
        <f t="shared" si="444"/>
        <v>0</v>
      </c>
      <c r="AW111" s="300"/>
      <c r="AX111" s="300"/>
      <c r="AY111" s="82"/>
      <c r="AZ111" s="82"/>
      <c r="BA111" s="300">
        <f t="shared" si="445"/>
        <v>0</v>
      </c>
      <c r="BB111" s="82"/>
      <c r="BC111" s="82"/>
      <c r="BD111" s="82"/>
      <c r="BE111" s="82">
        <f t="shared" si="424"/>
        <v>0</v>
      </c>
      <c r="BF111" s="300">
        <f t="shared" si="446"/>
        <v>0</v>
      </c>
      <c r="BG111" s="82"/>
      <c r="BH111" s="82"/>
      <c r="BI111" s="82"/>
      <c r="BJ111" s="300"/>
      <c r="BK111" s="300"/>
      <c r="BL111" s="82"/>
      <c r="BM111" s="82"/>
      <c r="BN111" s="82"/>
      <c r="BO111" s="82"/>
      <c r="BP111" s="300"/>
      <c r="BQ111" s="300"/>
      <c r="BR111" s="82"/>
      <c r="BS111" s="82"/>
      <c r="BT111" s="82"/>
      <c r="BU111" s="82"/>
      <c r="BV111" s="82"/>
      <c r="BW111" s="300"/>
      <c r="BX111" s="300"/>
      <c r="BY111" s="82"/>
      <c r="BZ111" s="82"/>
      <c r="CA111" s="82">
        <f t="shared" si="450"/>
        <v>0</v>
      </c>
      <c r="CB111" s="249"/>
      <c r="CC111" s="253"/>
      <c r="CD111" s="253"/>
      <c r="CE111" s="116">
        <f t="shared" si="451"/>
        <v>0</v>
      </c>
      <c r="CF111" s="300"/>
      <c r="CG111" s="300"/>
      <c r="CH111" s="253"/>
      <c r="CI111" s="253"/>
      <c r="CJ111" s="82"/>
      <c r="CK111" s="116">
        <f t="shared" si="452"/>
        <v>0</v>
      </c>
      <c r="CL111" s="300"/>
      <c r="CM111" s="300"/>
      <c r="CN111" s="82"/>
      <c r="CO111" s="82"/>
    </row>
    <row r="112" spans="2:93" s="166" customFormat="1" ht="30" hidden="1" customHeight="1" x14ac:dyDescent="0.25">
      <c r="B112" s="212"/>
      <c r="C112" s="115" t="s">
        <v>32</v>
      </c>
      <c r="D112" s="253"/>
      <c r="E112" s="249"/>
      <c r="F112" s="249"/>
      <c r="G112" s="253"/>
      <c r="H112" s="253"/>
      <c r="I112" s="253"/>
      <c r="J112" s="591" t="e">
        <f t="shared" si="390"/>
        <v>#DIV/0!</v>
      </c>
      <c r="K112" s="249"/>
      <c r="L112" s="82"/>
      <c r="M112" s="249"/>
      <c r="N112" s="82"/>
      <c r="O112" s="82"/>
      <c r="P112" s="82"/>
      <c r="Q112" s="82"/>
      <c r="R112" s="82"/>
      <c r="S112" s="249">
        <f t="shared" si="414"/>
        <v>0</v>
      </c>
      <c r="T112" s="597" t="e">
        <f t="shared" si="415"/>
        <v>#DIV/0!</v>
      </c>
      <c r="U112" s="249"/>
      <c r="V112" s="692" t="e">
        <f t="shared" si="416"/>
        <v>#DIV/0!</v>
      </c>
      <c r="W112" s="249"/>
      <c r="X112" s="692" t="e">
        <f t="shared" si="418"/>
        <v>#DIV/0!</v>
      </c>
      <c r="Y112" s="82"/>
      <c r="Z112" s="692" t="e">
        <f t="shared" si="440"/>
        <v>#DIV/0!</v>
      </c>
      <c r="AA112" s="82"/>
      <c r="AB112" s="692" t="e">
        <f t="shared" si="441"/>
        <v>#DIV/0!</v>
      </c>
      <c r="AC112" s="249">
        <f t="shared" si="432"/>
        <v>0</v>
      </c>
      <c r="AD112" s="633" t="e">
        <f t="shared" si="419"/>
        <v>#DIV/0!</v>
      </c>
      <c r="AE112" s="249"/>
      <c r="AF112" s="633" t="e">
        <f t="shared" si="420"/>
        <v>#DIV/0!</v>
      </c>
      <c r="AG112" s="249"/>
      <c r="AH112" s="633" t="e">
        <f t="shared" si="422"/>
        <v>#DIV/0!</v>
      </c>
      <c r="AI112" s="249"/>
      <c r="AJ112" s="633" t="e">
        <f t="shared" si="442"/>
        <v>#DIV/0!</v>
      </c>
      <c r="AK112" s="249"/>
      <c r="AL112" s="633" t="e">
        <f t="shared" si="443"/>
        <v>#DIV/0!</v>
      </c>
      <c r="AM112" s="82"/>
      <c r="AN112" s="82"/>
      <c r="AO112" s="82"/>
      <c r="AP112" s="82"/>
      <c r="AQ112" s="82"/>
      <c r="AR112" s="82"/>
      <c r="AS112" s="82"/>
      <c r="AT112" s="82"/>
      <c r="AU112" s="157"/>
      <c r="AV112" s="116">
        <f t="shared" si="444"/>
        <v>0</v>
      </c>
      <c r="AW112" s="300"/>
      <c r="AX112" s="300"/>
      <c r="AY112" s="82"/>
      <c r="AZ112" s="82"/>
      <c r="BA112" s="300">
        <f t="shared" si="445"/>
        <v>0</v>
      </c>
      <c r="BB112" s="82"/>
      <c r="BC112" s="82"/>
      <c r="BD112" s="82"/>
      <c r="BE112" s="82">
        <f t="shared" si="424"/>
        <v>0</v>
      </c>
      <c r="BF112" s="300">
        <f t="shared" si="446"/>
        <v>0</v>
      </c>
      <c r="BG112" s="82"/>
      <c r="BH112" s="82"/>
      <c r="BI112" s="82"/>
      <c r="BJ112" s="300"/>
      <c r="BK112" s="300"/>
      <c r="BL112" s="82"/>
      <c r="BM112" s="82"/>
      <c r="BN112" s="82"/>
      <c r="BO112" s="82"/>
      <c r="BP112" s="300"/>
      <c r="BQ112" s="300"/>
      <c r="BR112" s="82"/>
      <c r="BS112" s="82"/>
      <c r="BT112" s="82"/>
      <c r="BU112" s="82"/>
      <c r="BV112" s="82"/>
      <c r="BW112" s="300"/>
      <c r="BX112" s="300"/>
      <c r="BY112" s="82"/>
      <c r="BZ112" s="82"/>
      <c r="CA112" s="82">
        <f t="shared" si="450"/>
        <v>0</v>
      </c>
      <c r="CB112" s="249"/>
      <c r="CC112" s="253"/>
      <c r="CD112" s="253"/>
      <c r="CE112" s="116">
        <f t="shared" si="451"/>
        <v>0</v>
      </c>
      <c r="CF112" s="300"/>
      <c r="CG112" s="300"/>
      <c r="CH112" s="253"/>
      <c r="CI112" s="253"/>
      <c r="CJ112" s="82"/>
      <c r="CK112" s="116">
        <f t="shared" si="452"/>
        <v>0</v>
      </c>
      <c r="CL112" s="300"/>
      <c r="CM112" s="300"/>
      <c r="CN112" s="82"/>
      <c r="CO112" s="82"/>
    </row>
    <row r="113" spans="2:93" s="166" customFormat="1" ht="30" hidden="1" customHeight="1" x14ac:dyDescent="0.25">
      <c r="B113" s="212"/>
      <c r="C113" s="115" t="s">
        <v>32</v>
      </c>
      <c r="D113" s="253"/>
      <c r="E113" s="249"/>
      <c r="F113" s="249"/>
      <c r="G113" s="253"/>
      <c r="H113" s="253"/>
      <c r="I113" s="253"/>
      <c r="J113" s="591" t="e">
        <f t="shared" si="390"/>
        <v>#DIV/0!</v>
      </c>
      <c r="K113" s="249"/>
      <c r="L113" s="82"/>
      <c r="M113" s="249"/>
      <c r="N113" s="82"/>
      <c r="O113" s="82"/>
      <c r="P113" s="82"/>
      <c r="Q113" s="82"/>
      <c r="R113" s="82"/>
      <c r="S113" s="249">
        <f t="shared" si="414"/>
        <v>0</v>
      </c>
      <c r="T113" s="597" t="e">
        <f t="shared" si="415"/>
        <v>#DIV/0!</v>
      </c>
      <c r="U113" s="249"/>
      <c r="V113" s="692" t="e">
        <f t="shared" si="416"/>
        <v>#DIV/0!</v>
      </c>
      <c r="W113" s="249"/>
      <c r="X113" s="692" t="e">
        <f t="shared" si="418"/>
        <v>#DIV/0!</v>
      </c>
      <c r="Y113" s="82"/>
      <c r="Z113" s="692" t="e">
        <f t="shared" si="440"/>
        <v>#DIV/0!</v>
      </c>
      <c r="AA113" s="82"/>
      <c r="AB113" s="692" t="e">
        <f t="shared" si="441"/>
        <v>#DIV/0!</v>
      </c>
      <c r="AC113" s="249">
        <f t="shared" si="432"/>
        <v>0</v>
      </c>
      <c r="AD113" s="633" t="e">
        <f t="shared" si="419"/>
        <v>#DIV/0!</v>
      </c>
      <c r="AE113" s="249"/>
      <c r="AF113" s="633" t="e">
        <f t="shared" si="420"/>
        <v>#DIV/0!</v>
      </c>
      <c r="AG113" s="249"/>
      <c r="AH113" s="633" t="e">
        <f t="shared" si="422"/>
        <v>#DIV/0!</v>
      </c>
      <c r="AI113" s="249"/>
      <c r="AJ113" s="633" t="e">
        <f t="shared" si="442"/>
        <v>#DIV/0!</v>
      </c>
      <c r="AK113" s="249"/>
      <c r="AL113" s="633" t="e">
        <f t="shared" si="443"/>
        <v>#DIV/0!</v>
      </c>
      <c r="AM113" s="82"/>
      <c r="AN113" s="82"/>
      <c r="AO113" s="82"/>
      <c r="AP113" s="82"/>
      <c r="AQ113" s="82"/>
      <c r="AR113" s="82"/>
      <c r="AS113" s="82"/>
      <c r="AT113" s="82"/>
      <c r="AU113" s="157"/>
      <c r="AV113" s="116">
        <f t="shared" si="444"/>
        <v>0</v>
      </c>
      <c r="AW113" s="300"/>
      <c r="AX113" s="300"/>
      <c r="AY113" s="82"/>
      <c r="AZ113" s="82"/>
      <c r="BA113" s="300">
        <f t="shared" si="445"/>
        <v>0</v>
      </c>
      <c r="BB113" s="82"/>
      <c r="BC113" s="82"/>
      <c r="BD113" s="82"/>
      <c r="BE113" s="82">
        <f t="shared" si="424"/>
        <v>0</v>
      </c>
      <c r="BF113" s="300">
        <f t="shared" si="446"/>
        <v>0</v>
      </c>
      <c r="BG113" s="82"/>
      <c r="BH113" s="82"/>
      <c r="BI113" s="82"/>
      <c r="BJ113" s="300"/>
      <c r="BK113" s="300"/>
      <c r="BL113" s="82"/>
      <c r="BM113" s="82"/>
      <c r="BN113" s="82"/>
      <c r="BO113" s="82"/>
      <c r="BP113" s="300"/>
      <c r="BQ113" s="300"/>
      <c r="BR113" s="82"/>
      <c r="BS113" s="82"/>
      <c r="BT113" s="82"/>
      <c r="BU113" s="82"/>
      <c r="BV113" s="82"/>
      <c r="BW113" s="300"/>
      <c r="BX113" s="300"/>
      <c r="BY113" s="82"/>
      <c r="BZ113" s="82"/>
      <c r="CA113" s="82">
        <f t="shared" si="450"/>
        <v>0</v>
      </c>
      <c r="CB113" s="249"/>
      <c r="CC113" s="253"/>
      <c r="CD113" s="253"/>
      <c r="CE113" s="116">
        <f t="shared" si="451"/>
        <v>0</v>
      </c>
      <c r="CF113" s="300"/>
      <c r="CG113" s="300"/>
      <c r="CH113" s="253"/>
      <c r="CI113" s="253"/>
      <c r="CJ113" s="82"/>
      <c r="CK113" s="116">
        <f t="shared" si="452"/>
        <v>0</v>
      </c>
      <c r="CL113" s="300"/>
      <c r="CM113" s="300"/>
      <c r="CN113" s="82"/>
      <c r="CO113" s="82"/>
    </row>
    <row r="114" spans="2:93" s="166" customFormat="1" ht="30" hidden="1" customHeight="1" x14ac:dyDescent="0.25">
      <c r="B114" s="212"/>
      <c r="C114" s="115" t="s">
        <v>32</v>
      </c>
      <c r="D114" s="253"/>
      <c r="E114" s="249"/>
      <c r="F114" s="249"/>
      <c r="G114" s="253"/>
      <c r="H114" s="253"/>
      <c r="I114" s="253"/>
      <c r="J114" s="591" t="e">
        <f t="shared" si="390"/>
        <v>#DIV/0!</v>
      </c>
      <c r="K114" s="249"/>
      <c r="L114" s="82"/>
      <c r="M114" s="249"/>
      <c r="N114" s="82"/>
      <c r="O114" s="82"/>
      <c r="P114" s="82"/>
      <c r="Q114" s="82"/>
      <c r="R114" s="82"/>
      <c r="S114" s="249">
        <f t="shared" si="414"/>
        <v>0</v>
      </c>
      <c r="T114" s="597" t="e">
        <f t="shared" si="415"/>
        <v>#DIV/0!</v>
      </c>
      <c r="U114" s="249"/>
      <c r="V114" s="692" t="e">
        <f t="shared" si="416"/>
        <v>#DIV/0!</v>
      </c>
      <c r="W114" s="249"/>
      <c r="X114" s="692" t="e">
        <f t="shared" si="418"/>
        <v>#DIV/0!</v>
      </c>
      <c r="Y114" s="82"/>
      <c r="Z114" s="692" t="e">
        <f t="shared" si="440"/>
        <v>#DIV/0!</v>
      </c>
      <c r="AA114" s="82"/>
      <c r="AB114" s="692" t="e">
        <f t="shared" si="441"/>
        <v>#DIV/0!</v>
      </c>
      <c r="AC114" s="249">
        <f t="shared" si="432"/>
        <v>0</v>
      </c>
      <c r="AD114" s="633" t="e">
        <f t="shared" si="419"/>
        <v>#DIV/0!</v>
      </c>
      <c r="AE114" s="249"/>
      <c r="AF114" s="633" t="e">
        <f t="shared" si="420"/>
        <v>#DIV/0!</v>
      </c>
      <c r="AG114" s="249"/>
      <c r="AH114" s="633" t="e">
        <f t="shared" si="422"/>
        <v>#DIV/0!</v>
      </c>
      <c r="AI114" s="249"/>
      <c r="AJ114" s="633" t="e">
        <f t="shared" si="442"/>
        <v>#DIV/0!</v>
      </c>
      <c r="AK114" s="249"/>
      <c r="AL114" s="633" t="e">
        <f t="shared" si="443"/>
        <v>#DIV/0!</v>
      </c>
      <c r="AM114" s="82"/>
      <c r="AN114" s="82"/>
      <c r="AO114" s="82"/>
      <c r="AP114" s="82"/>
      <c r="AQ114" s="82"/>
      <c r="AR114" s="82"/>
      <c r="AS114" s="82"/>
      <c r="AT114" s="82"/>
      <c r="AU114" s="157"/>
      <c r="AV114" s="116">
        <f t="shared" si="444"/>
        <v>0</v>
      </c>
      <c r="AW114" s="300"/>
      <c r="AX114" s="300"/>
      <c r="AY114" s="82"/>
      <c r="AZ114" s="82"/>
      <c r="BA114" s="300">
        <f t="shared" si="445"/>
        <v>0</v>
      </c>
      <c r="BB114" s="82"/>
      <c r="BC114" s="82"/>
      <c r="BD114" s="82"/>
      <c r="BE114" s="82">
        <f t="shared" si="424"/>
        <v>0</v>
      </c>
      <c r="BF114" s="300">
        <f t="shared" si="446"/>
        <v>0</v>
      </c>
      <c r="BG114" s="82"/>
      <c r="BH114" s="82"/>
      <c r="BI114" s="82"/>
      <c r="BJ114" s="300"/>
      <c r="BK114" s="300"/>
      <c r="BL114" s="82"/>
      <c r="BM114" s="82"/>
      <c r="BN114" s="82"/>
      <c r="BO114" s="82"/>
      <c r="BP114" s="300"/>
      <c r="BQ114" s="300"/>
      <c r="BR114" s="82"/>
      <c r="BS114" s="82"/>
      <c r="BT114" s="82"/>
      <c r="BU114" s="82"/>
      <c r="BV114" s="82"/>
      <c r="BW114" s="300"/>
      <c r="BX114" s="300"/>
      <c r="BY114" s="82"/>
      <c r="BZ114" s="82"/>
      <c r="CA114" s="82">
        <f t="shared" si="450"/>
        <v>0</v>
      </c>
      <c r="CB114" s="249"/>
      <c r="CC114" s="253"/>
      <c r="CD114" s="253"/>
      <c r="CE114" s="116">
        <f t="shared" si="451"/>
        <v>0</v>
      </c>
      <c r="CF114" s="300"/>
      <c r="CG114" s="300"/>
      <c r="CH114" s="253"/>
      <c r="CI114" s="253"/>
      <c r="CJ114" s="82"/>
      <c r="CK114" s="116">
        <f t="shared" si="452"/>
        <v>0</v>
      </c>
      <c r="CL114" s="300"/>
      <c r="CM114" s="300"/>
      <c r="CN114" s="82"/>
      <c r="CO114" s="82"/>
    </row>
    <row r="115" spans="2:93" s="722" customFormat="1" ht="179.25" hidden="1" customHeight="1" x14ac:dyDescent="0.25">
      <c r="B115" s="723" t="s">
        <v>34</v>
      </c>
      <c r="C115" s="115" t="s">
        <v>32</v>
      </c>
      <c r="D115" s="724">
        <f>E115+F115+G115+H115</f>
        <v>0</v>
      </c>
      <c r="E115" s="724">
        <f>E116+E117</f>
        <v>0</v>
      </c>
      <c r="F115" s="724">
        <f t="shared" ref="F115" si="461">F116+F117</f>
        <v>0</v>
      </c>
      <c r="G115" s="724">
        <f t="shared" ref="G115:H115" si="462">G116+G117</f>
        <v>0</v>
      </c>
      <c r="H115" s="724">
        <f t="shared" si="462"/>
        <v>0</v>
      </c>
      <c r="I115" s="724"/>
      <c r="J115" s="591" t="e">
        <f t="shared" si="390"/>
        <v>#DIV/0!</v>
      </c>
      <c r="K115" s="724">
        <f>K116+K117</f>
        <v>0</v>
      </c>
      <c r="L115" s="725"/>
      <c r="M115" s="724">
        <f t="shared" ref="M115" si="463">M116+M117</f>
        <v>0</v>
      </c>
      <c r="N115" s="725"/>
      <c r="O115" s="725">
        <f t="shared" ref="O115" si="464">O116+O117</f>
        <v>0</v>
      </c>
      <c r="P115" s="725"/>
      <c r="Q115" s="725">
        <f t="shared" ref="Q115" si="465">Q116+Q117</f>
        <v>0</v>
      </c>
      <c r="R115" s="725"/>
      <c r="S115" s="724">
        <f t="shared" si="414"/>
        <v>0</v>
      </c>
      <c r="T115" s="597" t="e">
        <f t="shared" si="415"/>
        <v>#DIV/0!</v>
      </c>
      <c r="U115" s="724">
        <f>U116+U117</f>
        <v>0</v>
      </c>
      <c r="V115" s="692" t="e">
        <f t="shared" si="416"/>
        <v>#DIV/0!</v>
      </c>
      <c r="W115" s="724">
        <f t="shared" ref="W115" si="466">W116+W117</f>
        <v>0</v>
      </c>
      <c r="X115" s="692" t="e">
        <f t="shared" si="418"/>
        <v>#DIV/0!</v>
      </c>
      <c r="Y115" s="725">
        <f t="shared" ref="Y115" si="467">Y116+Y117</f>
        <v>0</v>
      </c>
      <c r="Z115" s="692" t="e">
        <f t="shared" si="440"/>
        <v>#DIV/0!</v>
      </c>
      <c r="AA115" s="725">
        <f t="shared" ref="AA115" si="468">AA116+AA117</f>
        <v>0</v>
      </c>
      <c r="AB115" s="692" t="e">
        <f t="shared" si="441"/>
        <v>#DIV/0!</v>
      </c>
      <c r="AC115" s="724">
        <f t="shared" si="432"/>
        <v>0</v>
      </c>
      <c r="AD115" s="633" t="e">
        <f t="shared" si="419"/>
        <v>#DIV/0!</v>
      </c>
      <c r="AE115" s="724">
        <f>AE116+AE117</f>
        <v>0</v>
      </c>
      <c r="AF115" s="633" t="e">
        <f t="shared" si="420"/>
        <v>#DIV/0!</v>
      </c>
      <c r="AG115" s="724">
        <f t="shared" ref="AG115" si="469">AG116+AG117</f>
        <v>0</v>
      </c>
      <c r="AH115" s="633" t="e">
        <f t="shared" si="422"/>
        <v>#DIV/0!</v>
      </c>
      <c r="AI115" s="724">
        <f t="shared" ref="AI115" si="470">AI116+AI117</f>
        <v>0</v>
      </c>
      <c r="AJ115" s="633" t="e">
        <f t="shared" si="442"/>
        <v>#DIV/0!</v>
      </c>
      <c r="AK115" s="724">
        <f t="shared" ref="AK115" si="471">AK116+AK117</f>
        <v>0</v>
      </c>
      <c r="AL115" s="633" t="e">
        <f t="shared" si="443"/>
        <v>#DIV/0!</v>
      </c>
      <c r="AM115" s="725"/>
      <c r="AN115" s="725"/>
      <c r="AO115" s="725"/>
      <c r="AP115" s="725"/>
      <c r="AQ115" s="725"/>
      <c r="AR115" s="725"/>
      <c r="AS115" s="725"/>
      <c r="AT115" s="725"/>
      <c r="AU115" s="725"/>
      <c r="AV115" s="116">
        <f t="shared" si="444"/>
        <v>0</v>
      </c>
      <c r="AW115" s="725">
        <f>AW116+AW117</f>
        <v>0</v>
      </c>
      <c r="AX115" s="725">
        <f t="shared" ref="AX115:AZ115" si="472">AX116+AX117</f>
        <v>0</v>
      </c>
      <c r="AY115" s="725">
        <f t="shared" si="472"/>
        <v>0</v>
      </c>
      <c r="AZ115" s="725">
        <f t="shared" si="472"/>
        <v>0</v>
      </c>
      <c r="BA115" s="725"/>
      <c r="BB115" s="725"/>
      <c r="BC115" s="726"/>
      <c r="BD115" s="726"/>
      <c r="BE115" s="725"/>
      <c r="BF115" s="725"/>
      <c r="BG115" s="726"/>
      <c r="BH115" s="726"/>
      <c r="BI115" s="664">
        <f>BJ115+BK115+BL115+BM115</f>
        <v>0</v>
      </c>
      <c r="BJ115" s="725">
        <f>BJ116+BJ117</f>
        <v>0</v>
      </c>
      <c r="BK115" s="725">
        <f t="shared" ref="BK115" si="473">BK116+BK117</f>
        <v>0</v>
      </c>
      <c r="BL115" s="725">
        <f t="shared" ref="BL115" si="474">BL116+BL117</f>
        <v>0</v>
      </c>
      <c r="BM115" s="726">
        <f t="shared" ref="BM115" si="475">BM116+BM117</f>
        <v>0</v>
      </c>
      <c r="BN115" s="725"/>
      <c r="BO115" s="664">
        <f>BP115+BQ115+BR115+BS115</f>
        <v>0</v>
      </c>
      <c r="BP115" s="725">
        <f>BP116+BP117</f>
        <v>0</v>
      </c>
      <c r="BQ115" s="725">
        <f t="shared" ref="BQ115" si="476">BQ116+BQ117</f>
        <v>0</v>
      </c>
      <c r="BR115" s="725">
        <f t="shared" ref="BR115:BS115" si="477">BR116+BR117</f>
        <v>0</v>
      </c>
      <c r="BS115" s="726">
        <f t="shared" si="477"/>
        <v>0</v>
      </c>
      <c r="BT115" s="726"/>
      <c r="BU115" s="726"/>
      <c r="BV115" s="664">
        <f>BW115+BX115+BY115+BZ115</f>
        <v>0</v>
      </c>
      <c r="BW115" s="725">
        <f>BW116+BW117</f>
        <v>0</v>
      </c>
      <c r="BX115" s="725">
        <f t="shared" ref="BX115" si="478">BX116+BX117</f>
        <v>0</v>
      </c>
      <c r="BY115" s="725">
        <f t="shared" ref="BY115" si="479">BY116+BY117</f>
        <v>0</v>
      </c>
      <c r="BZ115" s="726">
        <f t="shared" ref="BZ115" si="480">BZ116+BZ117</f>
        <v>0</v>
      </c>
      <c r="CA115" s="725">
        <f>CB115</f>
        <v>0</v>
      </c>
      <c r="CB115" s="725">
        <f>CB116+CB117</f>
        <v>0</v>
      </c>
      <c r="CC115" s="727"/>
      <c r="CD115" s="727"/>
      <c r="CE115" s="116">
        <f t="shared" si="451"/>
        <v>0</v>
      </c>
      <c r="CF115" s="725">
        <f>CF116+CF117</f>
        <v>0</v>
      </c>
      <c r="CG115" s="725">
        <f t="shared" ref="CG115" si="481">CG116+CG117</f>
        <v>0</v>
      </c>
      <c r="CH115" s="727"/>
      <c r="CI115" s="727"/>
      <c r="CJ115" s="725"/>
      <c r="CK115" s="116">
        <f t="shared" si="452"/>
        <v>0</v>
      </c>
      <c r="CL115" s="725">
        <f>CL116+CL117</f>
        <v>0</v>
      </c>
      <c r="CM115" s="725">
        <f t="shared" ref="CM115" si="482">CM116+CM117</f>
        <v>0</v>
      </c>
      <c r="CN115" s="725">
        <f t="shared" ref="CN115:CO115" si="483">CN116+CN117</f>
        <v>0</v>
      </c>
      <c r="CO115" s="726">
        <f t="shared" si="483"/>
        <v>0</v>
      </c>
    </row>
    <row r="116" spans="2:93" s="679" customFormat="1" ht="41.25" hidden="1" customHeight="1" x14ac:dyDescent="0.25">
      <c r="B116" s="212"/>
      <c r="C116" s="115" t="s">
        <v>32</v>
      </c>
      <c r="D116" s="693">
        <f>E116+F116+G116+H116</f>
        <v>0</v>
      </c>
      <c r="E116" s="693">
        <f>E120+E126</f>
        <v>0</v>
      </c>
      <c r="F116" s="693">
        <f>F120+F126+F172</f>
        <v>0</v>
      </c>
      <c r="G116" s="693">
        <f t="shared" ref="G116" si="484">G120+G126</f>
        <v>0</v>
      </c>
      <c r="H116" s="693">
        <f t="shared" ref="H116" si="485">H120+H126</f>
        <v>0</v>
      </c>
      <c r="I116" s="693"/>
      <c r="J116" s="591" t="e">
        <f t="shared" si="390"/>
        <v>#DIV/0!</v>
      </c>
      <c r="K116" s="693">
        <f>K120+K126</f>
        <v>0</v>
      </c>
      <c r="L116" s="678"/>
      <c r="M116" s="693">
        <f>M120+M126+M172</f>
        <v>0</v>
      </c>
      <c r="N116" s="678"/>
      <c r="O116" s="678">
        <f t="shared" ref="O116" si="486">O120+O126</f>
        <v>0</v>
      </c>
      <c r="P116" s="678"/>
      <c r="Q116" s="678">
        <f t="shared" ref="Q116" si="487">Q120+Q126</f>
        <v>0</v>
      </c>
      <c r="R116" s="678"/>
      <c r="S116" s="693">
        <f t="shared" si="414"/>
        <v>0</v>
      </c>
      <c r="T116" s="597" t="e">
        <f t="shared" si="415"/>
        <v>#DIV/0!</v>
      </c>
      <c r="U116" s="693">
        <f>U120+U126</f>
        <v>0</v>
      </c>
      <c r="V116" s="692" t="e">
        <f t="shared" si="416"/>
        <v>#DIV/0!</v>
      </c>
      <c r="W116" s="693">
        <f>W120+W126+W172</f>
        <v>0</v>
      </c>
      <c r="X116" s="692" t="e">
        <f t="shared" si="418"/>
        <v>#DIV/0!</v>
      </c>
      <c r="Y116" s="678">
        <f t="shared" ref="Y116" si="488">Y120+Y126</f>
        <v>0</v>
      </c>
      <c r="Z116" s="692" t="e">
        <f t="shared" si="440"/>
        <v>#DIV/0!</v>
      </c>
      <c r="AA116" s="678">
        <f t="shared" ref="AA116" si="489">AA120+AA126</f>
        <v>0</v>
      </c>
      <c r="AB116" s="692" t="e">
        <f t="shared" si="441"/>
        <v>#DIV/0!</v>
      </c>
      <c r="AC116" s="693">
        <f t="shared" si="432"/>
        <v>0</v>
      </c>
      <c r="AD116" s="633" t="e">
        <f t="shared" si="419"/>
        <v>#DIV/0!</v>
      </c>
      <c r="AE116" s="693">
        <f>AE120+AE126</f>
        <v>0</v>
      </c>
      <c r="AF116" s="633" t="e">
        <f t="shared" si="420"/>
        <v>#DIV/0!</v>
      </c>
      <c r="AG116" s="693">
        <f>AG120+AG126+AG172</f>
        <v>0</v>
      </c>
      <c r="AH116" s="633" t="e">
        <f t="shared" si="422"/>
        <v>#DIV/0!</v>
      </c>
      <c r="AI116" s="693">
        <f t="shared" ref="AI116" si="490">AI120+AI126</f>
        <v>0</v>
      </c>
      <c r="AJ116" s="633" t="e">
        <f t="shared" si="442"/>
        <v>#DIV/0!</v>
      </c>
      <c r="AK116" s="693">
        <f t="shared" ref="AK116" si="491">AK120+AK126</f>
        <v>0</v>
      </c>
      <c r="AL116" s="633" t="e">
        <f t="shared" si="443"/>
        <v>#DIV/0!</v>
      </c>
      <c r="AM116" s="678"/>
      <c r="AN116" s="678"/>
      <c r="AO116" s="678"/>
      <c r="AP116" s="678"/>
      <c r="AQ116" s="678"/>
      <c r="AR116" s="678"/>
      <c r="AS116" s="678"/>
      <c r="AT116" s="678"/>
      <c r="AU116" s="678"/>
      <c r="AV116" s="116">
        <f t="shared" si="444"/>
        <v>0</v>
      </c>
      <c r="AW116" s="678">
        <f>AW120+AW126</f>
        <v>0</v>
      </c>
      <c r="AX116" s="678">
        <f>AX120+AX126+AX172</f>
        <v>0</v>
      </c>
      <c r="AY116" s="678">
        <f t="shared" ref="AY116:AZ116" si="492">AY120+AY126</f>
        <v>0</v>
      </c>
      <c r="AZ116" s="678">
        <f t="shared" si="492"/>
        <v>0</v>
      </c>
      <c r="BA116" s="678">
        <f>BB116+BC116+BD116</f>
        <v>3776254.7761300001</v>
      </c>
      <c r="BB116" s="678">
        <f>BB118+BB192+BB303+BB309+BB315+BB321+BB334+BB147</f>
        <v>3776254.7761300001</v>
      </c>
      <c r="BC116" s="678"/>
      <c r="BD116" s="678"/>
      <c r="BE116" s="678" t="e">
        <f t="shared" ref="BE116:BE117" si="493">BF116+BG116+BH116</f>
        <v>#REF!</v>
      </c>
      <c r="BF116" s="678" t="e">
        <f>BF118+BF192+BF303+BF309+BF315+BF321+BF334+BF147+BF170</f>
        <v>#REF!</v>
      </c>
      <c r="BG116" s="678"/>
      <c r="BH116" s="678"/>
      <c r="BI116" s="678">
        <f>BJ116+BK116+BL116+BM116</f>
        <v>0</v>
      </c>
      <c r="BJ116" s="678">
        <f>BJ120+BJ126</f>
        <v>0</v>
      </c>
      <c r="BK116" s="678">
        <f>BK120+BK126+BK172</f>
        <v>0</v>
      </c>
      <c r="BL116" s="678">
        <f t="shared" ref="BL116:BM116" si="494">BL120+BL126</f>
        <v>0</v>
      </c>
      <c r="BM116" s="678">
        <f t="shared" si="494"/>
        <v>0</v>
      </c>
      <c r="BN116" s="678"/>
      <c r="BO116" s="678">
        <f>BP116+BQ116+BR116+BS116</f>
        <v>0</v>
      </c>
      <c r="BP116" s="678">
        <f>BP120+BP126</f>
        <v>0</v>
      </c>
      <c r="BQ116" s="678">
        <f>BQ120+BQ126+BQ172</f>
        <v>0</v>
      </c>
      <c r="BR116" s="678">
        <f t="shared" ref="BR116:BS116" si="495">BR120+BR126</f>
        <v>0</v>
      </c>
      <c r="BS116" s="678">
        <f t="shared" si="495"/>
        <v>0</v>
      </c>
      <c r="BT116" s="678"/>
      <c r="BU116" s="678"/>
      <c r="BV116" s="678">
        <f>BW116+BX116+BY116+BZ116</f>
        <v>0</v>
      </c>
      <c r="BW116" s="678">
        <f>BW120+BW126</f>
        <v>0</v>
      </c>
      <c r="BX116" s="678">
        <f t="shared" ref="BX116:BZ116" si="496">BX120+BX126</f>
        <v>0</v>
      </c>
      <c r="BY116" s="678">
        <f t="shared" si="496"/>
        <v>0</v>
      </c>
      <c r="BZ116" s="678">
        <f t="shared" si="496"/>
        <v>0</v>
      </c>
      <c r="CA116" s="678">
        <f>CB116+CC116+CD116</f>
        <v>0</v>
      </c>
      <c r="CB116" s="678">
        <f>CB120+CB126</f>
        <v>0</v>
      </c>
      <c r="CC116" s="678">
        <f t="shared" ref="CC116:CD116" si="497">CC120+CC126</f>
        <v>0</v>
      </c>
      <c r="CD116" s="678">
        <f t="shared" si="497"/>
        <v>0</v>
      </c>
      <c r="CE116" s="116">
        <f t="shared" si="451"/>
        <v>0</v>
      </c>
      <c r="CF116" s="678">
        <f>CF120+CF126</f>
        <v>0</v>
      </c>
      <c r="CG116" s="678">
        <f>CG120+CG126+CG172</f>
        <v>0</v>
      </c>
      <c r="CH116" s="678">
        <f t="shared" ref="CH116:CI116" si="498">CH120+CH126</f>
        <v>0</v>
      </c>
      <c r="CI116" s="678">
        <f t="shared" si="498"/>
        <v>0</v>
      </c>
      <c r="CJ116" s="678"/>
      <c r="CK116" s="116">
        <f t="shared" si="452"/>
        <v>0</v>
      </c>
      <c r="CL116" s="678">
        <f>CL120+CL126</f>
        <v>0</v>
      </c>
      <c r="CM116" s="678">
        <f>CM120+CM126+CM172</f>
        <v>0</v>
      </c>
      <c r="CN116" s="678">
        <f t="shared" ref="CN116:CO116" si="499">CN120+CN126</f>
        <v>0</v>
      </c>
      <c r="CO116" s="678">
        <f t="shared" si="499"/>
        <v>0</v>
      </c>
    </row>
    <row r="117" spans="2:93" s="25" customFormat="1" ht="46.5" hidden="1" customHeight="1" x14ac:dyDescent="0.25">
      <c r="B117" s="207"/>
      <c r="C117" s="115" t="s">
        <v>32</v>
      </c>
      <c r="D117" s="183">
        <f>E117+F117+G117+H117</f>
        <v>0</v>
      </c>
      <c r="E117" s="183">
        <f>E127</f>
        <v>0</v>
      </c>
      <c r="F117" s="183">
        <f t="shared" ref="F117" si="500">F127</f>
        <v>0</v>
      </c>
      <c r="G117" s="183">
        <f t="shared" ref="G117:H117" si="501">G127</f>
        <v>0</v>
      </c>
      <c r="H117" s="183">
        <f t="shared" si="501"/>
        <v>0</v>
      </c>
      <c r="I117" s="183"/>
      <c r="J117" s="591" t="e">
        <f t="shared" si="390"/>
        <v>#DIV/0!</v>
      </c>
      <c r="K117" s="183">
        <f>K127</f>
        <v>0</v>
      </c>
      <c r="L117" s="116"/>
      <c r="M117" s="183">
        <f t="shared" ref="M117" si="502">M127</f>
        <v>0</v>
      </c>
      <c r="N117" s="116"/>
      <c r="O117" s="116">
        <f t="shared" ref="O117" si="503">O127</f>
        <v>0</v>
      </c>
      <c r="P117" s="116"/>
      <c r="Q117" s="116">
        <f t="shared" ref="Q117" si="504">Q127</f>
        <v>0</v>
      </c>
      <c r="R117" s="116"/>
      <c r="S117" s="183">
        <f t="shared" si="414"/>
        <v>0</v>
      </c>
      <c r="T117" s="597" t="e">
        <f t="shared" si="415"/>
        <v>#DIV/0!</v>
      </c>
      <c r="U117" s="183">
        <f>U127</f>
        <v>0</v>
      </c>
      <c r="V117" s="692" t="e">
        <f t="shared" si="416"/>
        <v>#DIV/0!</v>
      </c>
      <c r="W117" s="183">
        <f t="shared" ref="W117" si="505">W127</f>
        <v>0</v>
      </c>
      <c r="X117" s="692" t="e">
        <f t="shared" si="418"/>
        <v>#DIV/0!</v>
      </c>
      <c r="Y117" s="116">
        <f t="shared" ref="Y117" si="506">Y127</f>
        <v>0</v>
      </c>
      <c r="Z117" s="692" t="e">
        <f t="shared" si="440"/>
        <v>#DIV/0!</v>
      </c>
      <c r="AA117" s="116">
        <f t="shared" ref="AA117" si="507">AA127</f>
        <v>0</v>
      </c>
      <c r="AB117" s="692" t="e">
        <f t="shared" si="441"/>
        <v>#DIV/0!</v>
      </c>
      <c r="AC117" s="183">
        <f t="shared" si="432"/>
        <v>0</v>
      </c>
      <c r="AD117" s="633" t="e">
        <f t="shared" si="419"/>
        <v>#DIV/0!</v>
      </c>
      <c r="AE117" s="183">
        <f>AE127</f>
        <v>0</v>
      </c>
      <c r="AF117" s="633" t="e">
        <f t="shared" si="420"/>
        <v>#DIV/0!</v>
      </c>
      <c r="AG117" s="183">
        <f t="shared" ref="AG117" si="508">AG127</f>
        <v>0</v>
      </c>
      <c r="AH117" s="633" t="e">
        <f t="shared" si="422"/>
        <v>#DIV/0!</v>
      </c>
      <c r="AI117" s="183">
        <f t="shared" ref="AI117" si="509">AI127</f>
        <v>0</v>
      </c>
      <c r="AJ117" s="633" t="e">
        <f t="shared" si="442"/>
        <v>#DIV/0!</v>
      </c>
      <c r="AK117" s="183">
        <f t="shared" ref="AK117" si="510">AK127</f>
        <v>0</v>
      </c>
      <c r="AL117" s="633" t="e">
        <f t="shared" si="443"/>
        <v>#DIV/0!</v>
      </c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>
        <f t="shared" si="444"/>
        <v>0</v>
      </c>
      <c r="AW117" s="116">
        <f>AW127</f>
        <v>0</v>
      </c>
      <c r="AX117" s="116">
        <f t="shared" ref="AX117:AZ117" si="511">AX127</f>
        <v>0</v>
      </c>
      <c r="AY117" s="116">
        <f t="shared" si="511"/>
        <v>0</v>
      </c>
      <c r="AZ117" s="116">
        <f t="shared" si="511"/>
        <v>0</v>
      </c>
      <c r="BA117" s="116">
        <f>BB117+BC117+BD117</f>
        <v>0</v>
      </c>
      <c r="BB117" s="116">
        <f>BB193+BB308+BB314+BB320+BB333</f>
        <v>0</v>
      </c>
      <c r="BC117" s="116"/>
      <c r="BD117" s="116"/>
      <c r="BE117" s="116" t="e">
        <f t="shared" si="493"/>
        <v>#REF!</v>
      </c>
      <c r="BF117" s="116" t="e">
        <f>BF193+BF308+BF314+BF317</f>
        <v>#REF!</v>
      </c>
      <c r="BG117" s="116"/>
      <c r="BH117" s="116"/>
      <c r="BI117" s="116">
        <f>BJ117+BK117+BL117+BM117</f>
        <v>0</v>
      </c>
      <c r="BJ117" s="116">
        <f>BJ127</f>
        <v>0</v>
      </c>
      <c r="BK117" s="116">
        <f t="shared" ref="BK117" si="512">BK127</f>
        <v>0</v>
      </c>
      <c r="BL117" s="116">
        <f t="shared" ref="BL117:BM117" si="513">BL127</f>
        <v>0</v>
      </c>
      <c r="BM117" s="116">
        <f t="shared" si="513"/>
        <v>0</v>
      </c>
      <c r="BN117" s="116"/>
      <c r="BO117" s="116">
        <f>BP117+BQ117+BR117+BS117</f>
        <v>0</v>
      </c>
      <c r="BP117" s="116">
        <f>BP127</f>
        <v>0</v>
      </c>
      <c r="BQ117" s="116">
        <f t="shared" ref="BQ117" si="514">BQ127</f>
        <v>0</v>
      </c>
      <c r="BR117" s="116">
        <f t="shared" ref="BR117:BS117" si="515">BR127</f>
        <v>0</v>
      </c>
      <c r="BS117" s="116">
        <f t="shared" si="515"/>
        <v>0</v>
      </c>
      <c r="BT117" s="116"/>
      <c r="BU117" s="116"/>
      <c r="BV117" s="116">
        <f>BW117+BX117+BY117+BZ117</f>
        <v>0</v>
      </c>
      <c r="BW117" s="116">
        <f>BW127</f>
        <v>0</v>
      </c>
      <c r="BX117" s="116">
        <f t="shared" ref="BX117:BZ117" si="516">BX127</f>
        <v>0</v>
      </c>
      <c r="BY117" s="116">
        <f t="shared" si="516"/>
        <v>0</v>
      </c>
      <c r="BZ117" s="116">
        <f t="shared" si="516"/>
        <v>0</v>
      </c>
      <c r="CA117" s="116">
        <f>CB117+CC117+CD117</f>
        <v>0</v>
      </c>
      <c r="CB117" s="116">
        <f>CB127</f>
        <v>0</v>
      </c>
      <c r="CC117" s="183"/>
      <c r="CD117" s="183"/>
      <c r="CE117" s="116">
        <f t="shared" si="451"/>
        <v>0</v>
      </c>
      <c r="CF117" s="116">
        <f>CF127</f>
        <v>0</v>
      </c>
      <c r="CG117" s="116">
        <f t="shared" ref="CG117" si="517">CG127</f>
        <v>0</v>
      </c>
      <c r="CH117" s="183"/>
      <c r="CI117" s="183"/>
      <c r="CJ117" s="116"/>
      <c r="CK117" s="116">
        <f t="shared" si="452"/>
        <v>0</v>
      </c>
      <c r="CL117" s="116">
        <f>CL127</f>
        <v>0</v>
      </c>
      <c r="CM117" s="116">
        <f t="shared" ref="CM117" si="518">CM127</f>
        <v>0</v>
      </c>
      <c r="CN117" s="116">
        <f t="shared" ref="CN117:CO117" si="519">CN127</f>
        <v>0</v>
      </c>
      <c r="CO117" s="116">
        <f t="shared" si="519"/>
        <v>0</v>
      </c>
    </row>
    <row r="118" spans="2:93" s="166" customFormat="1" ht="116.25" hidden="1" customHeight="1" x14ac:dyDescent="0.25">
      <c r="B118" s="212" t="s">
        <v>36</v>
      </c>
      <c r="C118" s="115" t="s">
        <v>32</v>
      </c>
      <c r="D118" s="192">
        <f t="shared" ref="D118" si="520">E118</f>
        <v>0</v>
      </c>
      <c r="E118" s="192">
        <f>E119</f>
        <v>0</v>
      </c>
      <c r="F118" s="192"/>
      <c r="G118" s="253"/>
      <c r="H118" s="253"/>
      <c r="I118" s="253"/>
      <c r="J118" s="591" t="e">
        <f t="shared" si="390"/>
        <v>#DIV/0!</v>
      </c>
      <c r="K118" s="192">
        <f>K119</f>
        <v>0</v>
      </c>
      <c r="L118" s="82"/>
      <c r="M118" s="192"/>
      <c r="N118" s="82"/>
      <c r="O118" s="82"/>
      <c r="P118" s="82"/>
      <c r="Q118" s="82"/>
      <c r="R118" s="82"/>
      <c r="S118" s="192">
        <f t="shared" si="414"/>
        <v>0</v>
      </c>
      <c r="T118" s="597" t="e">
        <f t="shared" si="415"/>
        <v>#DIV/0!</v>
      </c>
      <c r="U118" s="192">
        <f>U119</f>
        <v>0</v>
      </c>
      <c r="V118" s="692" t="e">
        <f t="shared" si="416"/>
        <v>#DIV/0!</v>
      </c>
      <c r="W118" s="192"/>
      <c r="X118" s="692" t="e">
        <f t="shared" si="418"/>
        <v>#DIV/0!</v>
      </c>
      <c r="Y118" s="82"/>
      <c r="Z118" s="692" t="e">
        <f t="shared" si="440"/>
        <v>#DIV/0!</v>
      </c>
      <c r="AA118" s="82"/>
      <c r="AB118" s="692" t="e">
        <f t="shared" si="441"/>
        <v>#DIV/0!</v>
      </c>
      <c r="AC118" s="192">
        <f t="shared" si="432"/>
        <v>0</v>
      </c>
      <c r="AD118" s="633" t="e">
        <f t="shared" si="419"/>
        <v>#DIV/0!</v>
      </c>
      <c r="AE118" s="192">
        <f>AE119</f>
        <v>0</v>
      </c>
      <c r="AF118" s="633" t="e">
        <f t="shared" si="420"/>
        <v>#DIV/0!</v>
      </c>
      <c r="AG118" s="192"/>
      <c r="AH118" s="633" t="e">
        <f t="shared" si="422"/>
        <v>#DIV/0!</v>
      </c>
      <c r="AI118" s="192"/>
      <c r="AJ118" s="633" t="e">
        <f t="shared" si="442"/>
        <v>#DIV/0!</v>
      </c>
      <c r="AK118" s="192"/>
      <c r="AL118" s="633" t="e">
        <f t="shared" si="443"/>
        <v>#DIV/0!</v>
      </c>
      <c r="AM118" s="82"/>
      <c r="AN118" s="82"/>
      <c r="AO118" s="82"/>
      <c r="AP118" s="82"/>
      <c r="AQ118" s="82"/>
      <c r="AR118" s="82"/>
      <c r="AS118" s="82"/>
      <c r="AT118" s="82"/>
      <c r="AU118" s="157"/>
      <c r="AV118" s="116">
        <f t="shared" si="444"/>
        <v>0</v>
      </c>
      <c r="AW118" s="664">
        <f>AW119</f>
        <v>0</v>
      </c>
      <c r="AX118" s="664"/>
      <c r="AY118" s="82"/>
      <c r="AZ118" s="82"/>
      <c r="BA118" s="300">
        <f t="shared" si="445"/>
        <v>0</v>
      </c>
      <c r="BB118" s="82"/>
      <c r="BC118" s="82"/>
      <c r="BD118" s="82"/>
      <c r="BE118" s="664">
        <f t="shared" si="424"/>
        <v>0</v>
      </c>
      <c r="BF118" s="664">
        <f>E118</f>
        <v>0</v>
      </c>
      <c r="BG118" s="82"/>
      <c r="BH118" s="82"/>
      <c r="BI118" s="82"/>
      <c r="BJ118" s="664">
        <f>BJ119</f>
        <v>0</v>
      </c>
      <c r="BK118" s="664"/>
      <c r="BL118" s="82"/>
      <c r="BM118" s="82"/>
      <c r="BN118" s="82"/>
      <c r="BO118" s="82"/>
      <c r="BP118" s="664">
        <f>BP119</f>
        <v>0</v>
      </c>
      <c r="BQ118" s="664"/>
      <c r="BR118" s="82"/>
      <c r="BS118" s="82"/>
      <c r="BT118" s="82"/>
      <c r="BU118" s="82"/>
      <c r="BV118" s="82"/>
      <c r="BW118" s="300"/>
      <c r="BX118" s="300"/>
      <c r="BY118" s="82"/>
      <c r="BZ118" s="82"/>
      <c r="CA118" s="82">
        <f t="shared" si="450"/>
        <v>0</v>
      </c>
      <c r="CB118" s="249"/>
      <c r="CC118" s="253"/>
      <c r="CD118" s="253"/>
      <c r="CE118" s="116">
        <f t="shared" si="451"/>
        <v>0</v>
      </c>
      <c r="CF118" s="664">
        <f>CF119</f>
        <v>0</v>
      </c>
      <c r="CG118" s="664"/>
      <c r="CH118" s="253"/>
      <c r="CI118" s="253"/>
      <c r="CJ118" s="82"/>
      <c r="CK118" s="116">
        <f t="shared" si="452"/>
        <v>0</v>
      </c>
      <c r="CL118" s="664">
        <f>CL119</f>
        <v>0</v>
      </c>
      <c r="CM118" s="664"/>
      <c r="CN118" s="82"/>
      <c r="CO118" s="82"/>
    </row>
    <row r="119" spans="2:93" s="166" customFormat="1" ht="81" hidden="1" customHeight="1" x14ac:dyDescent="0.25">
      <c r="B119" s="212"/>
      <c r="C119" s="115" t="s">
        <v>32</v>
      </c>
      <c r="D119" s="192">
        <f>E119</f>
        <v>0</v>
      </c>
      <c r="E119" s="192">
        <f>E120</f>
        <v>0</v>
      </c>
      <c r="F119" s="192"/>
      <c r="G119" s="249"/>
      <c r="H119" s="249"/>
      <c r="I119" s="249"/>
      <c r="J119" s="591" t="e">
        <f t="shared" si="390"/>
        <v>#DIV/0!</v>
      </c>
      <c r="K119" s="192">
        <f>K120</f>
        <v>0</v>
      </c>
      <c r="L119" s="300"/>
      <c r="M119" s="192"/>
      <c r="N119" s="300"/>
      <c r="O119" s="300"/>
      <c r="P119" s="300"/>
      <c r="Q119" s="300"/>
      <c r="R119" s="300"/>
      <c r="S119" s="192">
        <f t="shared" si="414"/>
        <v>0</v>
      </c>
      <c r="T119" s="597" t="e">
        <f t="shared" si="415"/>
        <v>#DIV/0!</v>
      </c>
      <c r="U119" s="192">
        <f>U120</f>
        <v>0</v>
      </c>
      <c r="V119" s="692" t="e">
        <f t="shared" si="416"/>
        <v>#DIV/0!</v>
      </c>
      <c r="W119" s="192"/>
      <c r="X119" s="692" t="e">
        <f t="shared" si="418"/>
        <v>#DIV/0!</v>
      </c>
      <c r="Y119" s="300"/>
      <c r="Z119" s="692" t="e">
        <f t="shared" si="440"/>
        <v>#DIV/0!</v>
      </c>
      <c r="AA119" s="300"/>
      <c r="AB119" s="692" t="e">
        <f t="shared" si="441"/>
        <v>#DIV/0!</v>
      </c>
      <c r="AC119" s="192">
        <f t="shared" si="432"/>
        <v>0</v>
      </c>
      <c r="AD119" s="633" t="e">
        <f t="shared" si="419"/>
        <v>#DIV/0!</v>
      </c>
      <c r="AE119" s="192">
        <f>AE120</f>
        <v>0</v>
      </c>
      <c r="AF119" s="633" t="e">
        <f t="shared" si="420"/>
        <v>#DIV/0!</v>
      </c>
      <c r="AG119" s="192"/>
      <c r="AH119" s="633" t="e">
        <f t="shared" si="422"/>
        <v>#DIV/0!</v>
      </c>
      <c r="AI119" s="192"/>
      <c r="AJ119" s="633" t="e">
        <f t="shared" si="442"/>
        <v>#DIV/0!</v>
      </c>
      <c r="AK119" s="192"/>
      <c r="AL119" s="633" t="e">
        <f t="shared" si="443"/>
        <v>#DIV/0!</v>
      </c>
      <c r="AM119" s="300"/>
      <c r="AN119" s="300"/>
      <c r="AO119" s="300"/>
      <c r="AP119" s="300"/>
      <c r="AQ119" s="300"/>
      <c r="AR119" s="300"/>
      <c r="AS119" s="300"/>
      <c r="AT119" s="300"/>
      <c r="AU119" s="664"/>
      <c r="AV119" s="116">
        <f t="shared" si="444"/>
        <v>0</v>
      </c>
      <c r="AW119" s="664">
        <f>AW120</f>
        <v>0</v>
      </c>
      <c r="AX119" s="664"/>
      <c r="AY119" s="300"/>
      <c r="AZ119" s="300"/>
      <c r="BA119" s="300">
        <f t="shared" si="445"/>
        <v>0</v>
      </c>
      <c r="BB119" s="300"/>
      <c r="BC119" s="300"/>
      <c r="BD119" s="300"/>
      <c r="BE119" s="664">
        <f t="shared" si="424"/>
        <v>0</v>
      </c>
      <c r="BF119" s="664">
        <f>E119</f>
        <v>0</v>
      </c>
      <c r="BG119" s="300"/>
      <c r="BH119" s="300"/>
      <c r="BI119" s="300"/>
      <c r="BJ119" s="664">
        <f>BJ120</f>
        <v>0</v>
      </c>
      <c r="BK119" s="664"/>
      <c r="BL119" s="300"/>
      <c r="BM119" s="300"/>
      <c r="BN119" s="300"/>
      <c r="BO119" s="300"/>
      <c r="BP119" s="664">
        <f>BP120</f>
        <v>0</v>
      </c>
      <c r="BQ119" s="664"/>
      <c r="BR119" s="300"/>
      <c r="BS119" s="300"/>
      <c r="BT119" s="300"/>
      <c r="BU119" s="300"/>
      <c r="BV119" s="300"/>
      <c r="BW119" s="300"/>
      <c r="BX119" s="300"/>
      <c r="BY119" s="300"/>
      <c r="BZ119" s="300"/>
      <c r="CA119" s="300">
        <f t="shared" si="450"/>
        <v>0</v>
      </c>
      <c r="CB119" s="249"/>
      <c r="CC119" s="249"/>
      <c r="CD119" s="249"/>
      <c r="CE119" s="116">
        <f t="shared" si="451"/>
        <v>0</v>
      </c>
      <c r="CF119" s="664">
        <f>CF120</f>
        <v>0</v>
      </c>
      <c r="CG119" s="664"/>
      <c r="CH119" s="249"/>
      <c r="CI119" s="249"/>
      <c r="CJ119" s="300"/>
      <c r="CK119" s="116">
        <f t="shared" si="452"/>
        <v>0</v>
      </c>
      <c r="CL119" s="664">
        <f>CL120</f>
        <v>0</v>
      </c>
      <c r="CM119" s="664"/>
      <c r="CN119" s="300"/>
      <c r="CO119" s="300"/>
    </row>
    <row r="120" spans="2:93" s="166" customFormat="1" ht="58.5" hidden="1" customHeight="1" x14ac:dyDescent="0.25">
      <c r="B120" s="212"/>
      <c r="C120" s="115" t="s">
        <v>32</v>
      </c>
      <c r="D120" s="192">
        <f t="shared" ref="D120" si="521">E120</f>
        <v>0</v>
      </c>
      <c r="E120" s="192">
        <f>E121</f>
        <v>0</v>
      </c>
      <c r="F120" s="192"/>
      <c r="G120" s="249"/>
      <c r="H120" s="249"/>
      <c r="I120" s="249"/>
      <c r="J120" s="591" t="e">
        <f t="shared" si="390"/>
        <v>#DIV/0!</v>
      </c>
      <c r="K120" s="192">
        <f>K121</f>
        <v>0</v>
      </c>
      <c r="L120" s="300"/>
      <c r="M120" s="192"/>
      <c r="N120" s="300"/>
      <c r="O120" s="300"/>
      <c r="P120" s="300"/>
      <c r="Q120" s="300"/>
      <c r="R120" s="300"/>
      <c r="S120" s="192">
        <f t="shared" si="414"/>
        <v>0</v>
      </c>
      <c r="T120" s="597" t="e">
        <f t="shared" si="415"/>
        <v>#DIV/0!</v>
      </c>
      <c r="U120" s="192">
        <f>U121</f>
        <v>0</v>
      </c>
      <c r="V120" s="692" t="e">
        <f t="shared" si="416"/>
        <v>#DIV/0!</v>
      </c>
      <c r="W120" s="192"/>
      <c r="X120" s="692" t="e">
        <f t="shared" si="418"/>
        <v>#DIV/0!</v>
      </c>
      <c r="Y120" s="300"/>
      <c r="Z120" s="692" t="e">
        <f t="shared" si="440"/>
        <v>#DIV/0!</v>
      </c>
      <c r="AA120" s="300"/>
      <c r="AB120" s="692" t="e">
        <f t="shared" si="441"/>
        <v>#DIV/0!</v>
      </c>
      <c r="AC120" s="192">
        <f t="shared" si="432"/>
        <v>0</v>
      </c>
      <c r="AD120" s="633" t="e">
        <f t="shared" si="419"/>
        <v>#DIV/0!</v>
      </c>
      <c r="AE120" s="192">
        <f>AE121</f>
        <v>0</v>
      </c>
      <c r="AF120" s="633" t="e">
        <f t="shared" si="420"/>
        <v>#DIV/0!</v>
      </c>
      <c r="AG120" s="192"/>
      <c r="AH120" s="633" t="e">
        <f t="shared" si="422"/>
        <v>#DIV/0!</v>
      </c>
      <c r="AI120" s="192"/>
      <c r="AJ120" s="633" t="e">
        <f t="shared" si="442"/>
        <v>#DIV/0!</v>
      </c>
      <c r="AK120" s="192"/>
      <c r="AL120" s="633" t="e">
        <f t="shared" si="443"/>
        <v>#DIV/0!</v>
      </c>
      <c r="AM120" s="300"/>
      <c r="AN120" s="300"/>
      <c r="AO120" s="300"/>
      <c r="AP120" s="300"/>
      <c r="AQ120" s="300"/>
      <c r="AR120" s="300"/>
      <c r="AS120" s="300"/>
      <c r="AT120" s="300"/>
      <c r="AU120" s="664"/>
      <c r="AV120" s="116">
        <f t="shared" si="444"/>
        <v>0</v>
      </c>
      <c r="AW120" s="664">
        <f>AW121</f>
        <v>0</v>
      </c>
      <c r="AX120" s="664"/>
      <c r="AY120" s="300"/>
      <c r="AZ120" s="300"/>
      <c r="BA120" s="300">
        <f t="shared" si="445"/>
        <v>0</v>
      </c>
      <c r="BB120" s="300"/>
      <c r="BC120" s="300"/>
      <c r="BD120" s="300"/>
      <c r="BE120" s="664">
        <f t="shared" si="424"/>
        <v>0</v>
      </c>
      <c r="BF120" s="664">
        <f>E120</f>
        <v>0</v>
      </c>
      <c r="BG120" s="300"/>
      <c r="BH120" s="300"/>
      <c r="BI120" s="300"/>
      <c r="BJ120" s="664">
        <f>BJ121</f>
        <v>0</v>
      </c>
      <c r="BK120" s="664"/>
      <c r="BL120" s="300"/>
      <c r="BM120" s="300"/>
      <c r="BN120" s="300"/>
      <c r="BO120" s="300"/>
      <c r="BP120" s="664">
        <f>BP121</f>
        <v>0</v>
      </c>
      <c r="BQ120" s="664"/>
      <c r="BR120" s="300"/>
      <c r="BS120" s="300"/>
      <c r="BT120" s="300"/>
      <c r="BU120" s="300"/>
      <c r="BV120" s="300"/>
      <c r="BW120" s="300"/>
      <c r="BX120" s="300"/>
      <c r="BY120" s="300"/>
      <c r="BZ120" s="300"/>
      <c r="CA120" s="300">
        <f t="shared" si="450"/>
        <v>0</v>
      </c>
      <c r="CB120" s="249"/>
      <c r="CC120" s="249"/>
      <c r="CD120" s="249"/>
      <c r="CE120" s="116">
        <f t="shared" si="451"/>
        <v>0</v>
      </c>
      <c r="CF120" s="664">
        <f>CF121</f>
        <v>0</v>
      </c>
      <c r="CG120" s="664"/>
      <c r="CH120" s="249"/>
      <c r="CI120" s="249"/>
      <c r="CJ120" s="300"/>
      <c r="CK120" s="116">
        <f t="shared" si="452"/>
        <v>0</v>
      </c>
      <c r="CL120" s="664">
        <f>CL121</f>
        <v>0</v>
      </c>
      <c r="CM120" s="664"/>
      <c r="CN120" s="300"/>
      <c r="CO120" s="300"/>
    </row>
    <row r="121" spans="2:93" s="166" customFormat="1" ht="42.75" hidden="1" customHeight="1" x14ac:dyDescent="0.25">
      <c r="B121" s="212"/>
      <c r="C121" s="115" t="s">
        <v>32</v>
      </c>
      <c r="D121" s="728">
        <f>E121</f>
        <v>0</v>
      </c>
      <c r="E121" s="728">
        <v>0</v>
      </c>
      <c r="F121" s="728"/>
      <c r="G121" s="253"/>
      <c r="H121" s="253"/>
      <c r="I121" s="253"/>
      <c r="J121" s="591" t="e">
        <f t="shared" si="390"/>
        <v>#DIV/0!</v>
      </c>
      <c r="K121" s="728">
        <v>0</v>
      </c>
      <c r="L121" s="82"/>
      <c r="M121" s="728"/>
      <c r="N121" s="82"/>
      <c r="O121" s="82"/>
      <c r="P121" s="82"/>
      <c r="Q121" s="82"/>
      <c r="R121" s="82"/>
      <c r="S121" s="728">
        <f t="shared" si="414"/>
        <v>0</v>
      </c>
      <c r="T121" s="597" t="e">
        <f t="shared" si="415"/>
        <v>#DIV/0!</v>
      </c>
      <c r="U121" s="728">
        <v>0</v>
      </c>
      <c r="V121" s="692" t="e">
        <f t="shared" si="416"/>
        <v>#DIV/0!</v>
      </c>
      <c r="W121" s="728"/>
      <c r="X121" s="692" t="e">
        <f t="shared" si="418"/>
        <v>#DIV/0!</v>
      </c>
      <c r="Y121" s="82"/>
      <c r="Z121" s="692" t="e">
        <f t="shared" si="440"/>
        <v>#DIV/0!</v>
      </c>
      <c r="AA121" s="82"/>
      <c r="AB121" s="692" t="e">
        <f t="shared" si="441"/>
        <v>#DIV/0!</v>
      </c>
      <c r="AC121" s="728">
        <f t="shared" si="432"/>
        <v>0</v>
      </c>
      <c r="AD121" s="633" t="e">
        <f t="shared" si="419"/>
        <v>#DIV/0!</v>
      </c>
      <c r="AE121" s="728">
        <v>0</v>
      </c>
      <c r="AF121" s="633" t="e">
        <f t="shared" si="420"/>
        <v>#DIV/0!</v>
      </c>
      <c r="AG121" s="728"/>
      <c r="AH121" s="633" t="e">
        <f t="shared" si="422"/>
        <v>#DIV/0!</v>
      </c>
      <c r="AI121" s="728"/>
      <c r="AJ121" s="633" t="e">
        <f t="shared" si="442"/>
        <v>#DIV/0!</v>
      </c>
      <c r="AK121" s="728"/>
      <c r="AL121" s="633" t="e">
        <f t="shared" si="443"/>
        <v>#DIV/0!</v>
      </c>
      <c r="AM121" s="82"/>
      <c r="AN121" s="82"/>
      <c r="AO121" s="82"/>
      <c r="AP121" s="82"/>
      <c r="AQ121" s="82"/>
      <c r="AR121" s="82"/>
      <c r="AS121" s="82"/>
      <c r="AT121" s="82"/>
      <c r="AU121" s="157"/>
      <c r="AV121" s="116">
        <f t="shared" si="444"/>
        <v>0</v>
      </c>
      <c r="AW121" s="157">
        <v>0</v>
      </c>
      <c r="AX121" s="157"/>
      <c r="AY121" s="82"/>
      <c r="AZ121" s="82"/>
      <c r="BA121" s="300">
        <f t="shared" si="445"/>
        <v>0</v>
      </c>
      <c r="BB121" s="82"/>
      <c r="BC121" s="82"/>
      <c r="BD121" s="82"/>
      <c r="BE121" s="157">
        <f t="shared" si="424"/>
        <v>0</v>
      </c>
      <c r="BF121" s="157">
        <f>E121</f>
        <v>0</v>
      </c>
      <c r="BG121" s="82"/>
      <c r="BH121" s="82"/>
      <c r="BI121" s="82"/>
      <c r="BJ121" s="157">
        <v>0</v>
      </c>
      <c r="BK121" s="157"/>
      <c r="BL121" s="82"/>
      <c r="BM121" s="82"/>
      <c r="BN121" s="82"/>
      <c r="BO121" s="82"/>
      <c r="BP121" s="157">
        <v>0</v>
      </c>
      <c r="BQ121" s="157"/>
      <c r="BR121" s="82"/>
      <c r="BS121" s="82"/>
      <c r="BT121" s="82"/>
      <c r="BU121" s="82"/>
      <c r="BV121" s="82"/>
      <c r="BW121" s="300"/>
      <c r="BX121" s="300"/>
      <c r="BY121" s="82"/>
      <c r="BZ121" s="82"/>
      <c r="CA121" s="82">
        <f t="shared" si="450"/>
        <v>0</v>
      </c>
      <c r="CB121" s="249"/>
      <c r="CC121" s="253"/>
      <c r="CD121" s="253"/>
      <c r="CE121" s="116">
        <f t="shared" si="451"/>
        <v>0</v>
      </c>
      <c r="CF121" s="157">
        <v>0</v>
      </c>
      <c r="CG121" s="157"/>
      <c r="CH121" s="253"/>
      <c r="CI121" s="253"/>
      <c r="CJ121" s="82"/>
      <c r="CK121" s="116">
        <f t="shared" si="452"/>
        <v>0</v>
      </c>
      <c r="CL121" s="157">
        <v>0</v>
      </c>
      <c r="CM121" s="157"/>
      <c r="CN121" s="82"/>
      <c r="CO121" s="82"/>
    </row>
    <row r="122" spans="2:93" s="166" customFormat="1" ht="42.75" hidden="1" customHeight="1" x14ac:dyDescent="0.25">
      <c r="B122" s="212"/>
      <c r="C122" s="115" t="s">
        <v>32</v>
      </c>
      <c r="D122" s="728"/>
      <c r="E122" s="728"/>
      <c r="F122" s="728"/>
      <c r="G122" s="253"/>
      <c r="H122" s="253"/>
      <c r="I122" s="253"/>
      <c r="J122" s="591" t="e">
        <f t="shared" si="390"/>
        <v>#DIV/0!</v>
      </c>
      <c r="K122" s="728"/>
      <c r="L122" s="82"/>
      <c r="M122" s="728"/>
      <c r="N122" s="82"/>
      <c r="O122" s="82"/>
      <c r="P122" s="82"/>
      <c r="Q122" s="82"/>
      <c r="R122" s="82"/>
      <c r="S122" s="728">
        <f t="shared" si="414"/>
        <v>0</v>
      </c>
      <c r="T122" s="597" t="e">
        <f t="shared" si="415"/>
        <v>#DIV/0!</v>
      </c>
      <c r="U122" s="728"/>
      <c r="V122" s="692" t="e">
        <f t="shared" si="416"/>
        <v>#DIV/0!</v>
      </c>
      <c r="W122" s="728"/>
      <c r="X122" s="692" t="e">
        <f t="shared" si="418"/>
        <v>#DIV/0!</v>
      </c>
      <c r="Y122" s="82"/>
      <c r="Z122" s="692" t="e">
        <f t="shared" si="440"/>
        <v>#DIV/0!</v>
      </c>
      <c r="AA122" s="82"/>
      <c r="AB122" s="692" t="e">
        <f t="shared" si="441"/>
        <v>#DIV/0!</v>
      </c>
      <c r="AC122" s="728">
        <f t="shared" si="432"/>
        <v>0</v>
      </c>
      <c r="AD122" s="633" t="e">
        <f t="shared" si="419"/>
        <v>#DIV/0!</v>
      </c>
      <c r="AE122" s="728"/>
      <c r="AF122" s="633" t="e">
        <f t="shared" si="420"/>
        <v>#DIV/0!</v>
      </c>
      <c r="AG122" s="728"/>
      <c r="AH122" s="633" t="e">
        <f t="shared" si="422"/>
        <v>#DIV/0!</v>
      </c>
      <c r="AI122" s="728"/>
      <c r="AJ122" s="633" t="e">
        <f t="shared" si="442"/>
        <v>#DIV/0!</v>
      </c>
      <c r="AK122" s="728"/>
      <c r="AL122" s="633" t="e">
        <f t="shared" si="443"/>
        <v>#DIV/0!</v>
      </c>
      <c r="AM122" s="82"/>
      <c r="AN122" s="82"/>
      <c r="AO122" s="82"/>
      <c r="AP122" s="82"/>
      <c r="AQ122" s="82"/>
      <c r="AR122" s="82"/>
      <c r="AS122" s="82"/>
      <c r="AT122" s="82"/>
      <c r="AU122" s="157"/>
      <c r="AV122" s="116">
        <f t="shared" si="444"/>
        <v>0</v>
      </c>
      <c r="AW122" s="157"/>
      <c r="AX122" s="157"/>
      <c r="AY122" s="82"/>
      <c r="AZ122" s="82"/>
      <c r="BA122" s="300">
        <f t="shared" si="445"/>
        <v>0</v>
      </c>
      <c r="BB122" s="82"/>
      <c r="BC122" s="82"/>
      <c r="BD122" s="82"/>
      <c r="BE122" s="157">
        <f t="shared" si="424"/>
        <v>0</v>
      </c>
      <c r="BF122" s="157">
        <f>E122</f>
        <v>0</v>
      </c>
      <c r="BG122" s="82"/>
      <c r="BH122" s="82"/>
      <c r="BI122" s="82"/>
      <c r="BJ122" s="157"/>
      <c r="BK122" s="157"/>
      <c r="BL122" s="82"/>
      <c r="BM122" s="82"/>
      <c r="BN122" s="82"/>
      <c r="BO122" s="82"/>
      <c r="BP122" s="157"/>
      <c r="BQ122" s="157"/>
      <c r="BR122" s="82"/>
      <c r="BS122" s="82"/>
      <c r="BT122" s="82"/>
      <c r="BU122" s="82"/>
      <c r="BV122" s="82"/>
      <c r="BW122" s="300"/>
      <c r="BX122" s="300"/>
      <c r="BY122" s="82"/>
      <c r="BZ122" s="82"/>
      <c r="CA122" s="82">
        <f t="shared" si="450"/>
        <v>0</v>
      </c>
      <c r="CB122" s="249"/>
      <c r="CC122" s="253"/>
      <c r="CD122" s="253"/>
      <c r="CE122" s="116">
        <f t="shared" si="451"/>
        <v>0</v>
      </c>
      <c r="CF122" s="157"/>
      <c r="CG122" s="157"/>
      <c r="CH122" s="253"/>
      <c r="CI122" s="253"/>
      <c r="CJ122" s="82"/>
      <c r="CK122" s="116">
        <f t="shared" si="452"/>
        <v>0</v>
      </c>
      <c r="CL122" s="157"/>
      <c r="CM122" s="157"/>
      <c r="CN122" s="82"/>
      <c r="CO122" s="82"/>
    </row>
    <row r="123" spans="2:93" s="679" customFormat="1" ht="42.75" customHeight="1" x14ac:dyDescent="0.25">
      <c r="B123" s="212"/>
      <c r="C123" s="115" t="s">
        <v>473</v>
      </c>
      <c r="D123" s="192"/>
      <c r="E123" s="192"/>
      <c r="F123" s="192"/>
      <c r="G123" s="249"/>
      <c r="H123" s="249"/>
      <c r="I123" s="249"/>
      <c r="J123" s="591"/>
      <c r="K123" s="192"/>
      <c r="L123" s="300"/>
      <c r="M123" s="192"/>
      <c r="N123" s="300"/>
      <c r="O123" s="300"/>
      <c r="P123" s="300"/>
      <c r="Q123" s="300"/>
      <c r="R123" s="300"/>
      <c r="S123" s="192">
        <f>W123</f>
        <v>391955.99807999999</v>
      </c>
      <c r="T123" s="597">
        <v>0</v>
      </c>
      <c r="U123" s="192"/>
      <c r="V123" s="597"/>
      <c r="W123" s="192">
        <f>W277</f>
        <v>391955.99807999999</v>
      </c>
      <c r="X123" s="597">
        <v>0</v>
      </c>
      <c r="Y123" s="300"/>
      <c r="Z123" s="597"/>
      <c r="AA123" s="300"/>
      <c r="AB123" s="597"/>
      <c r="AC123" s="192"/>
      <c r="AD123" s="633"/>
      <c r="AE123" s="192"/>
      <c r="AF123" s="633"/>
      <c r="AG123" s="192"/>
      <c r="AH123" s="633"/>
      <c r="AI123" s="192"/>
      <c r="AJ123" s="633"/>
      <c r="AK123" s="192"/>
      <c r="AL123" s="633"/>
      <c r="AM123" s="300"/>
      <c r="AN123" s="300"/>
      <c r="AO123" s="300"/>
      <c r="AP123" s="300"/>
      <c r="AQ123" s="300"/>
      <c r="AR123" s="300"/>
      <c r="AS123" s="300"/>
      <c r="AT123" s="300"/>
      <c r="AU123" s="664"/>
      <c r="AV123" s="116"/>
      <c r="AW123" s="664"/>
      <c r="AX123" s="664"/>
      <c r="AY123" s="300"/>
      <c r="AZ123" s="300"/>
      <c r="BA123" s="300"/>
      <c r="BB123" s="300"/>
      <c r="BC123" s="300"/>
      <c r="BD123" s="300"/>
      <c r="BE123" s="664"/>
      <c r="BF123" s="664"/>
      <c r="BG123" s="300"/>
      <c r="BH123" s="300"/>
      <c r="BI123" s="300"/>
      <c r="BJ123" s="664"/>
      <c r="BK123" s="664"/>
      <c r="BL123" s="300"/>
      <c r="BM123" s="300"/>
      <c r="BN123" s="300"/>
      <c r="BO123" s="300"/>
      <c r="BP123" s="664"/>
      <c r="BQ123" s="664"/>
      <c r="BR123" s="300"/>
      <c r="BS123" s="300"/>
      <c r="BT123" s="300"/>
      <c r="BU123" s="300"/>
      <c r="BV123" s="300"/>
      <c r="BW123" s="300"/>
      <c r="BX123" s="300"/>
      <c r="BY123" s="300"/>
      <c r="BZ123" s="300"/>
      <c r="CA123" s="300"/>
      <c r="CB123" s="249"/>
      <c r="CC123" s="249"/>
      <c r="CD123" s="249"/>
      <c r="CE123" s="116"/>
      <c r="CF123" s="664"/>
      <c r="CG123" s="664"/>
      <c r="CH123" s="249"/>
      <c r="CI123" s="249"/>
      <c r="CJ123" s="300"/>
      <c r="CK123" s="116"/>
      <c r="CL123" s="664"/>
      <c r="CM123" s="664"/>
      <c r="CN123" s="300"/>
      <c r="CO123" s="300"/>
    </row>
    <row r="124" spans="2:93" s="47" customFormat="1" ht="41.25" customHeight="1" x14ac:dyDescent="0.25">
      <c r="B124" s="206"/>
      <c r="C124" s="111" t="s">
        <v>418</v>
      </c>
      <c r="D124" s="193">
        <f>E124+F124</f>
        <v>910179.75157999992</v>
      </c>
      <c r="E124" s="193">
        <f>E126+E199+E211</f>
        <v>163409.38390999998</v>
      </c>
      <c r="F124" s="193">
        <f t="shared" ref="F124" si="522">F126+F199+F211</f>
        <v>746770.36766999995</v>
      </c>
      <c r="G124" s="193"/>
      <c r="H124" s="193"/>
      <c r="I124" s="193">
        <f>K124+M124+O124+Q124</f>
        <v>626764.45643000002</v>
      </c>
      <c r="J124" s="603">
        <f t="shared" si="390"/>
        <v>0.68861612812412776</v>
      </c>
      <c r="K124" s="193">
        <f>K126+K199+K211</f>
        <v>160544.25147000002</v>
      </c>
      <c r="L124" s="603">
        <f t="shared" ref="L124" si="523">K124/E124</f>
        <v>0.98246653667345096</v>
      </c>
      <c r="M124" s="193">
        <f t="shared" ref="M124" si="524">M126+M199+M211</f>
        <v>466220.20495999994</v>
      </c>
      <c r="N124" s="603">
        <f t="shared" ref="N124" si="525">M124/F124</f>
        <v>0.62431535200660782</v>
      </c>
      <c r="O124" s="112"/>
      <c r="P124" s="112"/>
      <c r="Q124" s="112"/>
      <c r="R124" s="112"/>
      <c r="S124" s="193">
        <f t="shared" si="414"/>
        <v>331452.95763999998</v>
      </c>
      <c r="T124" s="621">
        <f t="shared" si="415"/>
        <v>0.36416208673575073</v>
      </c>
      <c r="U124" s="193">
        <f>U126+U199+U211</f>
        <v>167609.69874999998</v>
      </c>
      <c r="V124" s="621">
        <f t="shared" si="416"/>
        <v>1.0257042450041509</v>
      </c>
      <c r="W124" s="193">
        <f t="shared" ref="W124" si="526">W126+W199+W211</f>
        <v>163843.25889</v>
      </c>
      <c r="X124" s="621">
        <f t="shared" si="418"/>
        <v>0.21940246424239856</v>
      </c>
      <c r="Y124" s="112"/>
      <c r="Z124" s="621">
        <v>0</v>
      </c>
      <c r="AA124" s="112"/>
      <c r="AB124" s="621">
        <v>0</v>
      </c>
      <c r="AC124" s="193">
        <f t="shared" si="432"/>
        <v>910179.70591000002</v>
      </c>
      <c r="AD124" s="641">
        <f t="shared" si="419"/>
        <v>0.99999994982309837</v>
      </c>
      <c r="AE124" s="193">
        <f>AE126+AE199+AE211</f>
        <v>163409.33824000001</v>
      </c>
      <c r="AF124" s="641">
        <f t="shared" si="420"/>
        <v>0.99999972051788666</v>
      </c>
      <c r="AG124" s="193">
        <f t="shared" ref="AG124" si="527">AG126+AG199+AG211</f>
        <v>746770.36766999995</v>
      </c>
      <c r="AH124" s="641">
        <f t="shared" si="422"/>
        <v>1</v>
      </c>
      <c r="AI124" s="193"/>
      <c r="AJ124" s="641">
        <v>0</v>
      </c>
      <c r="AK124" s="193"/>
      <c r="AL124" s="641">
        <v>0</v>
      </c>
      <c r="AM124" s="112"/>
      <c r="AN124" s="112"/>
      <c r="AO124" s="112"/>
      <c r="AP124" s="112"/>
      <c r="AQ124" s="112"/>
      <c r="AR124" s="112"/>
      <c r="AS124" s="112"/>
      <c r="AT124" s="112"/>
      <c r="AU124" s="112">
        <f>AV124-D124</f>
        <v>0</v>
      </c>
      <c r="AV124" s="112">
        <f t="shared" si="444"/>
        <v>910179.75158000004</v>
      </c>
      <c r="AW124" s="112">
        <f>AW126+AW199+AW211</f>
        <v>163409.38390999998</v>
      </c>
      <c r="AX124" s="112">
        <f t="shared" ref="AX124:AZ124" si="528">AX126+AX199+AX211</f>
        <v>746770.36767000007</v>
      </c>
      <c r="AY124" s="112">
        <f t="shared" si="528"/>
        <v>0</v>
      </c>
      <c r="AZ124" s="112">
        <f t="shared" si="528"/>
        <v>0</v>
      </c>
      <c r="BA124" s="112"/>
      <c r="BB124" s="112"/>
      <c r="BC124" s="112"/>
      <c r="BD124" s="112"/>
      <c r="BE124" s="112"/>
      <c r="BF124" s="112"/>
      <c r="BG124" s="112"/>
      <c r="BH124" s="112"/>
      <c r="BI124" s="112">
        <f>BJ124+BK124+BL124+BM124</f>
        <v>2429144.6000100002</v>
      </c>
      <c r="BJ124" s="112">
        <f>BJ126+BJ199+BJ211</f>
        <v>1030408.5149299999</v>
      </c>
      <c r="BK124" s="112">
        <f t="shared" ref="BK124" si="529">BK126+BK199+BK211</f>
        <v>1398736.0850800001</v>
      </c>
      <c r="BL124" s="112"/>
      <c r="BM124" s="112"/>
      <c r="BN124" s="112">
        <f>BO124-BI124</f>
        <v>0</v>
      </c>
      <c r="BO124" s="112">
        <f>BP124+BQ124+BR124+BS124</f>
        <v>2429144.6000100002</v>
      </c>
      <c r="BP124" s="112">
        <f>BP126+BP199+BP211</f>
        <v>1030408.5149299999</v>
      </c>
      <c r="BQ124" s="112">
        <f t="shared" ref="BQ124" si="530">BQ126+BQ199+BQ211</f>
        <v>1398736.0850800001</v>
      </c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93"/>
      <c r="CD124" s="193"/>
      <c r="CE124" s="112">
        <f>CF124+CG124</f>
        <v>9326954.1000013798</v>
      </c>
      <c r="CF124" s="112">
        <f>CF126+CF199+CF211</f>
        <v>2279212.2423999999</v>
      </c>
      <c r="CG124" s="112">
        <f t="shared" ref="CG124" si="531">CG126+CG199+CG211</f>
        <v>7047741.8576013809</v>
      </c>
      <c r="CH124" s="193"/>
      <c r="CI124" s="193"/>
      <c r="CJ124" s="112"/>
      <c r="CK124" s="112">
        <f t="shared" si="452"/>
        <v>9326954.1000013798</v>
      </c>
      <c r="CL124" s="112">
        <f>CL126+CL199+CL211</f>
        <v>2279212.2423999999</v>
      </c>
      <c r="CM124" s="112">
        <f t="shared" ref="CM124" si="532">CM126+CM199+CM211</f>
        <v>7047741.8576013809</v>
      </c>
      <c r="CN124" s="112"/>
      <c r="CO124" s="112"/>
    </row>
    <row r="125" spans="2:93" s="167" customFormat="1" ht="71.25" hidden="1" customHeight="1" x14ac:dyDescent="0.25">
      <c r="B125" s="407" t="s">
        <v>34</v>
      </c>
      <c r="C125" s="439" t="s">
        <v>204</v>
      </c>
      <c r="D125" s="412">
        <v>0</v>
      </c>
      <c r="E125" s="412">
        <f>E126+E127</f>
        <v>0</v>
      </c>
      <c r="F125" s="412">
        <f t="shared" ref="F125:H125" si="533">F126+F127</f>
        <v>0</v>
      </c>
      <c r="G125" s="412">
        <f t="shared" si="533"/>
        <v>0</v>
      </c>
      <c r="H125" s="412">
        <f t="shared" si="533"/>
        <v>0</v>
      </c>
      <c r="I125" s="412"/>
      <c r="J125" s="567" t="e">
        <f t="shared" si="390"/>
        <v>#DIV/0!</v>
      </c>
      <c r="K125" s="412">
        <f>K126+K127</f>
        <v>0</v>
      </c>
      <c r="L125" s="413"/>
      <c r="M125" s="413">
        <f t="shared" ref="M125" si="534">M126+M127</f>
        <v>0</v>
      </c>
      <c r="N125" s="413"/>
      <c r="O125" s="413">
        <f t="shared" ref="O125" si="535">O126+O127</f>
        <v>0</v>
      </c>
      <c r="P125" s="413"/>
      <c r="Q125" s="413">
        <f t="shared" ref="Q125" si="536">Q126+Q127</f>
        <v>0</v>
      </c>
      <c r="R125" s="413"/>
      <c r="S125" s="413"/>
      <c r="T125" s="413"/>
      <c r="U125" s="413">
        <f>U126+U127</f>
        <v>0</v>
      </c>
      <c r="V125" s="629" t="e">
        <f t="shared" si="416"/>
        <v>#DIV/0!</v>
      </c>
      <c r="W125" s="413">
        <f t="shared" ref="W125" si="537">W126+W127</f>
        <v>0</v>
      </c>
      <c r="X125" s="629" t="e">
        <f t="shared" si="418"/>
        <v>#DIV/0!</v>
      </c>
      <c r="Y125" s="413">
        <f t="shared" ref="Y125" si="538">Y126+Y127</f>
        <v>0</v>
      </c>
      <c r="Z125" s="629" t="e">
        <f t="shared" si="440"/>
        <v>#DIV/0!</v>
      </c>
      <c r="AA125" s="413">
        <f t="shared" ref="AA125" si="539">AA126+AA127</f>
        <v>0</v>
      </c>
      <c r="AB125" s="629" t="e">
        <f t="shared" si="441"/>
        <v>#DIV/0!</v>
      </c>
      <c r="AC125" s="577"/>
      <c r="AD125" s="622" t="e">
        <f t="shared" si="419"/>
        <v>#DIV/0!</v>
      </c>
      <c r="AE125" s="413">
        <f>AE126+AE127</f>
        <v>0</v>
      </c>
      <c r="AF125" s="413"/>
      <c r="AG125" s="413">
        <f t="shared" ref="AG125" si="540">AG126+AG127</f>
        <v>0</v>
      </c>
      <c r="AH125" s="622" t="e">
        <f t="shared" si="422"/>
        <v>#DIV/0!</v>
      </c>
      <c r="AI125" s="413">
        <f t="shared" ref="AI125" si="541">AI126+AI127</f>
        <v>0</v>
      </c>
      <c r="AJ125" s="622">
        <v>0</v>
      </c>
      <c r="AK125" s="413">
        <f t="shared" ref="AK125" si="542">AK126+AK127</f>
        <v>0</v>
      </c>
      <c r="AL125" s="458" t="e">
        <f t="shared" si="443"/>
        <v>#DIV/0!</v>
      </c>
      <c r="AM125" s="413"/>
      <c r="AN125" s="413"/>
      <c r="AO125" s="413"/>
      <c r="AP125" s="413"/>
      <c r="AQ125" s="413"/>
      <c r="AR125" s="413"/>
      <c r="AS125" s="413"/>
      <c r="AT125" s="413"/>
      <c r="AU125" s="413">
        <f>AU126+AU127</f>
        <v>0</v>
      </c>
      <c r="AV125" s="413">
        <f>AW125+AY125+AZ125+AX125</f>
        <v>0</v>
      </c>
      <c r="AW125" s="413">
        <f>AW126+AW127</f>
        <v>0</v>
      </c>
      <c r="AX125" s="413">
        <f>AX126+AX127</f>
        <v>0</v>
      </c>
      <c r="AY125" s="413">
        <f t="shared" ref="AY125:AZ125" si="543">AY126+AY127</f>
        <v>0</v>
      </c>
      <c r="AZ125" s="413">
        <f t="shared" si="543"/>
        <v>0</v>
      </c>
      <c r="BA125" s="413">
        <f>BB125+BC125+BD125</f>
        <v>3776254.7761300001</v>
      </c>
      <c r="BB125" s="413">
        <f>BB126+BB127</f>
        <v>3776254.7761300001</v>
      </c>
      <c r="BC125" s="413"/>
      <c r="BD125" s="413"/>
      <c r="BE125" s="413">
        <f>BF125+BG125+BH125</f>
        <v>3776254.7761300001</v>
      </c>
      <c r="BF125" s="413">
        <f>BF126+BF127</f>
        <v>3776254.7761300001</v>
      </c>
      <c r="BG125" s="413"/>
      <c r="BH125" s="413"/>
      <c r="BI125" s="413">
        <f>BJ125+BL125+BM125+BK125</f>
        <v>0</v>
      </c>
      <c r="BJ125" s="413">
        <f>BJ126+BJ127</f>
        <v>0</v>
      </c>
      <c r="BK125" s="413">
        <f t="shared" ref="BK125" si="544">BK126+BK127</f>
        <v>0</v>
      </c>
      <c r="BL125" s="413">
        <f t="shared" ref="BL125" si="545">BL126+BL127</f>
        <v>0</v>
      </c>
      <c r="BM125" s="413">
        <f t="shared" ref="BM125" si="546">BM126+BM127</f>
        <v>0</v>
      </c>
      <c r="BN125" s="413">
        <f>BN126+BN127</f>
        <v>0</v>
      </c>
      <c r="BO125" s="413">
        <f>BP125+BR125+BS125+BQ125</f>
        <v>0</v>
      </c>
      <c r="BP125" s="413">
        <f>BP126+BP127</f>
        <v>0</v>
      </c>
      <c r="BQ125" s="413">
        <f t="shared" ref="BQ125:BS125" si="547">BQ126+BQ127</f>
        <v>0</v>
      </c>
      <c r="BR125" s="413">
        <f t="shared" si="547"/>
        <v>0</v>
      </c>
      <c r="BS125" s="413">
        <f t="shared" si="547"/>
        <v>0</v>
      </c>
      <c r="BT125" s="413"/>
      <c r="BU125" s="413"/>
      <c r="BV125" s="413">
        <f>BW125+BY125+BZ125+BX125</f>
        <v>0</v>
      </c>
      <c r="BW125" s="413">
        <f>BW126+BW127</f>
        <v>0</v>
      </c>
      <c r="BX125" s="413">
        <f t="shared" ref="BX125" si="548">BX126+BX127</f>
        <v>0</v>
      </c>
      <c r="BY125" s="413">
        <f t="shared" ref="BY125" si="549">BY126+BY127</f>
        <v>0</v>
      </c>
      <c r="BZ125" s="413">
        <f t="shared" ref="BZ125" si="550">BZ126+BZ127</f>
        <v>0</v>
      </c>
      <c r="CA125" s="413">
        <f>CB125+CC125+CD125</f>
        <v>0</v>
      </c>
      <c r="CB125" s="413">
        <f>CB126+CB127</f>
        <v>0</v>
      </c>
      <c r="CC125" s="413"/>
      <c r="CD125" s="413"/>
      <c r="CE125" s="413">
        <f>CF125+CH125+CI125</f>
        <v>0</v>
      </c>
      <c r="CF125" s="413">
        <f>CF126+CF127</f>
        <v>0</v>
      </c>
      <c r="CG125" s="413"/>
      <c r="CH125" s="413"/>
      <c r="CI125" s="413"/>
      <c r="CJ125" s="413"/>
      <c r="CK125" s="413">
        <f>CL125+CN125+CO125+CM125</f>
        <v>0</v>
      </c>
      <c r="CL125" s="413">
        <f>CL126+CL127</f>
        <v>0</v>
      </c>
      <c r="CM125" s="413">
        <f t="shared" ref="CM125:CO125" si="551">CM126+CM127</f>
        <v>0</v>
      </c>
      <c r="CN125" s="413">
        <f t="shared" si="551"/>
        <v>0</v>
      </c>
      <c r="CO125" s="413">
        <f t="shared" si="551"/>
        <v>0</v>
      </c>
    </row>
    <row r="126" spans="2:93" s="22" customFormat="1" ht="41.25" hidden="1" customHeight="1" x14ac:dyDescent="0.25">
      <c r="B126" s="206"/>
      <c r="C126" s="111" t="s">
        <v>418</v>
      </c>
      <c r="D126" s="193"/>
      <c r="E126" s="193">
        <f>E130+E133+E144+E155+E158+E161+E164+E167+E170</f>
        <v>0</v>
      </c>
      <c r="F126" s="193"/>
      <c r="G126" s="193">
        <f t="shared" ref="G126:H126" si="552">G130+G133+G144+G155+G158+G161+G164+G167+G170</f>
        <v>0</v>
      </c>
      <c r="H126" s="193">
        <f t="shared" si="552"/>
        <v>0</v>
      </c>
      <c r="I126" s="193"/>
      <c r="J126" s="567" t="e">
        <f t="shared" si="390"/>
        <v>#DIV/0!</v>
      </c>
      <c r="K126" s="193">
        <f>K130+K133+K144+K155+K158+K161+K164+K167+K170</f>
        <v>0</v>
      </c>
      <c r="L126" s="112"/>
      <c r="M126" s="112"/>
      <c r="N126" s="112"/>
      <c r="O126" s="112">
        <f t="shared" ref="O126" si="553">O130+O133+O144+O155+O158+O161+O164+O167+O170</f>
        <v>0</v>
      </c>
      <c r="P126" s="112"/>
      <c r="Q126" s="112">
        <f t="shared" ref="Q126" si="554">Q130+Q133+Q144+Q155+Q158+Q161+Q164+Q167+Q170</f>
        <v>0</v>
      </c>
      <c r="R126" s="112"/>
      <c r="S126" s="112"/>
      <c r="T126" s="112"/>
      <c r="U126" s="112">
        <f>U130+U133+U144+U155+U158+U161+U164+U167+U170</f>
        <v>0</v>
      </c>
      <c r="V126" s="629" t="e">
        <f t="shared" si="416"/>
        <v>#DIV/0!</v>
      </c>
      <c r="W126" s="112"/>
      <c r="X126" s="629" t="e">
        <f t="shared" si="418"/>
        <v>#DIV/0!</v>
      </c>
      <c r="Y126" s="112">
        <f t="shared" ref="Y126" si="555">Y130+Y133+Y144+Y155+Y158+Y161+Y164+Y167+Y170</f>
        <v>0</v>
      </c>
      <c r="Z126" s="629" t="e">
        <f t="shared" si="440"/>
        <v>#DIV/0!</v>
      </c>
      <c r="AA126" s="112">
        <f t="shared" ref="AA126" si="556">AA130+AA133+AA144+AA155+AA158+AA161+AA164+AA167+AA170</f>
        <v>0</v>
      </c>
      <c r="AB126" s="629" t="e">
        <f t="shared" si="441"/>
        <v>#DIV/0!</v>
      </c>
      <c r="AC126" s="112"/>
      <c r="AD126" s="622" t="e">
        <f t="shared" si="419"/>
        <v>#DIV/0!</v>
      </c>
      <c r="AE126" s="112">
        <f>AE130+AE133+AE144+AE155+AE158+AE161+AE164+AE167+AE170</f>
        <v>0</v>
      </c>
      <c r="AF126" s="112"/>
      <c r="AG126" s="112"/>
      <c r="AH126" s="622" t="e">
        <f t="shared" si="422"/>
        <v>#DIV/0!</v>
      </c>
      <c r="AI126" s="112">
        <f t="shared" ref="AI126" si="557">AI130+AI133+AI144+AI155+AI158+AI161+AI164+AI167+AI170</f>
        <v>0</v>
      </c>
      <c r="AJ126" s="622">
        <v>0</v>
      </c>
      <c r="AK126" s="112">
        <f t="shared" ref="AK126" si="558">AK130+AK133+AK144+AK155+AK158+AK161+AK164+AK167+AK170</f>
        <v>0</v>
      </c>
      <c r="AL126" s="458" t="e">
        <f t="shared" si="443"/>
        <v>#DIV/0!</v>
      </c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>
        <f t="shared" ref="AV126:AV127" si="559">AW126+AX126+AY126+AZ126</f>
        <v>0</v>
      </c>
      <c r="AW126" s="112">
        <f>AW130+AW133+AW144+AW155+AW158+AW161+AW164+AW167+AW170</f>
        <v>0</v>
      </c>
      <c r="AX126" s="112">
        <f>AX130+AX133+AX144+AX158+AX161+AX164+AX167+AX170</f>
        <v>0</v>
      </c>
      <c r="AY126" s="112">
        <f t="shared" ref="AY126:AZ126" si="560">AY130+AY133+AY144+AY155+AY158+AY161+AY164+AY167+AY170</f>
        <v>0</v>
      </c>
      <c r="AZ126" s="112">
        <f t="shared" si="560"/>
        <v>0</v>
      </c>
      <c r="BA126" s="112">
        <f>BB126+BC126+BD126</f>
        <v>1246164.0761299999</v>
      </c>
      <c r="BB126" s="112">
        <f>BB130+BB133+BB144</f>
        <v>1246164.0761299999</v>
      </c>
      <c r="BC126" s="112"/>
      <c r="BD126" s="112"/>
      <c r="BE126" s="112">
        <f>BF126+BG126+BH126</f>
        <v>1246164.0761299999</v>
      </c>
      <c r="BF126" s="112">
        <f>BF130+BF133+BF144</f>
        <v>1246164.0761299999</v>
      </c>
      <c r="BG126" s="112"/>
      <c r="BH126" s="112"/>
      <c r="BI126" s="112"/>
      <c r="BJ126" s="112">
        <f>BJ130+BJ133+BJ144+BJ155+BJ158+BJ161+BJ164+BJ167+BJ170</f>
        <v>0</v>
      </c>
      <c r="BK126" s="112"/>
      <c r="BL126" s="112">
        <f t="shared" ref="BL126:BM126" si="561">BL130+BL133+BL144+BL155+BL158+BL161+BL164+BL167+BL170</f>
        <v>0</v>
      </c>
      <c r="BM126" s="112">
        <f t="shared" si="561"/>
        <v>0</v>
      </c>
      <c r="BN126" s="112"/>
      <c r="BO126" s="112">
        <f>BP126+BQ126+BR126+BS126</f>
        <v>0</v>
      </c>
      <c r="BP126" s="112">
        <f>BP130+BP133+BP144+BP155+BP158+BP161+BP164+BP167+BP170</f>
        <v>0</v>
      </c>
      <c r="BQ126" s="112">
        <f t="shared" ref="BQ126:BS126" si="562">BQ130+BQ133+BQ144+BQ155+BQ158+BQ161+BQ164+BQ167+BQ170</f>
        <v>0</v>
      </c>
      <c r="BR126" s="112">
        <f t="shared" si="562"/>
        <v>0</v>
      </c>
      <c r="BS126" s="112">
        <f t="shared" si="562"/>
        <v>0</v>
      </c>
      <c r="BT126" s="112"/>
      <c r="BU126" s="112"/>
      <c r="BV126" s="112">
        <f>BW126+BX126+BY126+BZ126</f>
        <v>0</v>
      </c>
      <c r="BW126" s="112">
        <f>BW130+BW133+BW144+BW155+BW158+BW161+BW164+BW167+BW170</f>
        <v>0</v>
      </c>
      <c r="BX126" s="112">
        <f t="shared" ref="BX126:BZ126" si="563">BX130+BX133+BX144+BX155+BX158+BX161+BX164+BX167+BX170</f>
        <v>0</v>
      </c>
      <c r="BY126" s="112">
        <f t="shared" si="563"/>
        <v>0</v>
      </c>
      <c r="BZ126" s="112">
        <f t="shared" si="563"/>
        <v>0</v>
      </c>
      <c r="CA126" s="112">
        <f>CB126+CC126+CD126</f>
        <v>0</v>
      </c>
      <c r="CB126" s="112">
        <f>CB130+CB133+CB144+CB155+CB158+CB161+CB164+CB167+CB170</f>
        <v>0</v>
      </c>
      <c r="CC126" s="112">
        <f t="shared" ref="CC126:CD126" si="564">CC130+CC133+CC144+CC155+CC158+CC161+CC164+CC167+CC170</f>
        <v>0</v>
      </c>
      <c r="CD126" s="112">
        <f t="shared" si="564"/>
        <v>0</v>
      </c>
      <c r="CE126" s="112">
        <f>CF126+CH126+CI126</f>
        <v>0</v>
      </c>
      <c r="CF126" s="112"/>
      <c r="CG126" s="112"/>
      <c r="CH126" s="112">
        <f t="shared" ref="CH126:CI126" si="565">CH130+CH133+CH144+CH155+CH158+CH161+CH164+CH167+CH170</f>
        <v>0</v>
      </c>
      <c r="CI126" s="112">
        <f t="shared" si="565"/>
        <v>0</v>
      </c>
      <c r="CJ126" s="112"/>
      <c r="CK126" s="112">
        <f>CL126+CM126+CN126+CO126</f>
        <v>0</v>
      </c>
      <c r="CL126" s="112">
        <f>CL130+CL133+CL144+CL155+CL158+CL161+CL164+CL167+CL170</f>
        <v>0</v>
      </c>
      <c r="CM126" s="112">
        <f t="shared" ref="CM126:CO126" si="566">CM130+CM133+CM144+CM155+CM158+CM161+CM164+CM167+CM170</f>
        <v>0</v>
      </c>
      <c r="CN126" s="112">
        <f t="shared" si="566"/>
        <v>0</v>
      </c>
      <c r="CO126" s="112">
        <f t="shared" si="566"/>
        <v>0</v>
      </c>
    </row>
    <row r="127" spans="2:93" s="25" customFormat="1" ht="46.5" hidden="1" customHeight="1" x14ac:dyDescent="0.25">
      <c r="B127" s="207"/>
      <c r="C127" s="115" t="s">
        <v>32</v>
      </c>
      <c r="D127" s="183"/>
      <c r="E127" s="183">
        <f>E129+E132+E135+E143+E154+E157+E160+E163+E166+E169</f>
        <v>0</v>
      </c>
      <c r="F127" s="183"/>
      <c r="G127" s="183">
        <f t="shared" ref="G127:H127" si="567">G129+G132+G135+G143+G154+G157+G160+G163+G166+G169</f>
        <v>0</v>
      </c>
      <c r="H127" s="183">
        <f t="shared" si="567"/>
        <v>0</v>
      </c>
      <c r="I127" s="183"/>
      <c r="J127" s="567" t="e">
        <f t="shared" si="390"/>
        <v>#DIV/0!</v>
      </c>
      <c r="K127" s="183">
        <f>K129+K132+K135+K143+K154+K157+K160+K163+K166+K169</f>
        <v>0</v>
      </c>
      <c r="L127" s="116"/>
      <c r="M127" s="116"/>
      <c r="N127" s="116"/>
      <c r="O127" s="116">
        <f t="shared" ref="O127" si="568">O129+O132+O135+O143+O154+O157+O160+O163+O166+O169</f>
        <v>0</v>
      </c>
      <c r="P127" s="116"/>
      <c r="Q127" s="116">
        <f t="shared" ref="Q127" si="569">Q129+Q132+Q135+Q143+Q154+Q157+Q160+Q163+Q166+Q169</f>
        <v>0</v>
      </c>
      <c r="R127" s="116"/>
      <c r="S127" s="116"/>
      <c r="T127" s="116"/>
      <c r="U127" s="116">
        <f>U129+U132+U135+U143+U154+U157+U160+U163+U166+U169</f>
        <v>0</v>
      </c>
      <c r="V127" s="629" t="e">
        <f t="shared" si="416"/>
        <v>#DIV/0!</v>
      </c>
      <c r="W127" s="116"/>
      <c r="X127" s="629" t="e">
        <f t="shared" si="418"/>
        <v>#DIV/0!</v>
      </c>
      <c r="Y127" s="116">
        <f t="shared" ref="Y127" si="570">Y129+Y132+Y135+Y143+Y154+Y157+Y160+Y163+Y166+Y169</f>
        <v>0</v>
      </c>
      <c r="Z127" s="629" t="e">
        <f t="shared" si="440"/>
        <v>#DIV/0!</v>
      </c>
      <c r="AA127" s="116">
        <f t="shared" ref="AA127" si="571">AA129+AA132+AA135+AA143+AA154+AA157+AA160+AA163+AA166+AA169</f>
        <v>0</v>
      </c>
      <c r="AB127" s="629" t="e">
        <f t="shared" si="441"/>
        <v>#DIV/0!</v>
      </c>
      <c r="AC127" s="116"/>
      <c r="AD127" s="622" t="e">
        <f t="shared" si="419"/>
        <v>#DIV/0!</v>
      </c>
      <c r="AE127" s="116">
        <f>AE129+AE132+AE135+AE143+AE154+AE157+AE160+AE163+AE166+AE169</f>
        <v>0</v>
      </c>
      <c r="AF127" s="116"/>
      <c r="AG127" s="116"/>
      <c r="AH127" s="622" t="e">
        <f t="shared" si="422"/>
        <v>#DIV/0!</v>
      </c>
      <c r="AI127" s="116">
        <f t="shared" ref="AI127" si="572">AI129+AI132+AI135+AI143+AI154+AI157+AI160+AI163+AI166+AI169</f>
        <v>0</v>
      </c>
      <c r="AJ127" s="622">
        <v>0</v>
      </c>
      <c r="AK127" s="116">
        <f t="shared" ref="AK127" si="573">AK129+AK132+AK135+AK143+AK154+AK157+AK160+AK163+AK166+AK169</f>
        <v>0</v>
      </c>
      <c r="AL127" s="458" t="e">
        <f t="shared" si="443"/>
        <v>#DIV/0!</v>
      </c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>
        <f t="shared" si="559"/>
        <v>0</v>
      </c>
      <c r="AW127" s="116">
        <f>AW129+AW132+AW135+AW143+AW154+AW157+AW160+AW163+AW166+AW169</f>
        <v>0</v>
      </c>
      <c r="AX127" s="116">
        <f>AX129+AX132+AX143+AX135+AX157+AX160+AX163+AX166+AX169</f>
        <v>0</v>
      </c>
      <c r="AY127" s="116">
        <f t="shared" ref="AY127:AZ127" si="574">AY129+AY132+AY135+AY143+AY154+AY157+AY160+AY163+AY166+AY169</f>
        <v>0</v>
      </c>
      <c r="AZ127" s="116">
        <f t="shared" si="574"/>
        <v>0</v>
      </c>
      <c r="BA127" s="116">
        <f>BB127+BC127+BD127</f>
        <v>2530090.7000000002</v>
      </c>
      <c r="BB127" s="116">
        <f>BB129+BB132+BB135+BB141+BB143</f>
        <v>2530090.7000000002</v>
      </c>
      <c r="BC127" s="116"/>
      <c r="BD127" s="116"/>
      <c r="BE127" s="116">
        <f>BF127+BG127+BH127</f>
        <v>2530090.7000000002</v>
      </c>
      <c r="BF127" s="116">
        <f>BF129+BF132+BF135+BF141+BF143</f>
        <v>2530090.7000000002</v>
      </c>
      <c r="BG127" s="116"/>
      <c r="BH127" s="116"/>
      <c r="BI127" s="116"/>
      <c r="BJ127" s="116">
        <f>BJ129+BJ132+BJ135+BJ143+BJ154+BJ157+BJ160+BJ163+BJ166+BJ169</f>
        <v>0</v>
      </c>
      <c r="BK127" s="116"/>
      <c r="BL127" s="116">
        <f t="shared" ref="BL127:BM127" si="575">BL129+BL132+BL135+BL143+BL154+BL157+BL160+BL163+BL166+BL169</f>
        <v>0</v>
      </c>
      <c r="BM127" s="116">
        <f t="shared" si="575"/>
        <v>0</v>
      </c>
      <c r="BN127" s="116"/>
      <c r="BO127" s="116">
        <f>BP127+BQ127+BR127+BS127</f>
        <v>0</v>
      </c>
      <c r="BP127" s="116">
        <f>BP129+BP132+BP135+BP143+BP154+BP157+BP160+BP163+BP166+BP169</f>
        <v>0</v>
      </c>
      <c r="BQ127" s="116">
        <f t="shared" ref="BQ127:BS127" si="576">BQ129+BQ132+BQ135+BQ143+BQ154+BQ157+BQ160+BQ163+BQ166+BQ169</f>
        <v>0</v>
      </c>
      <c r="BR127" s="116">
        <f t="shared" si="576"/>
        <v>0</v>
      </c>
      <c r="BS127" s="116">
        <f t="shared" si="576"/>
        <v>0</v>
      </c>
      <c r="BT127" s="116"/>
      <c r="BU127" s="116"/>
      <c r="BV127" s="116">
        <f>BW127+BX127+BY127+BZ127</f>
        <v>0</v>
      </c>
      <c r="BW127" s="116">
        <f>BW129+BW132+BW135+BW143+BW154+BW157+BW160+BW163+BW166+BW169</f>
        <v>0</v>
      </c>
      <c r="BX127" s="116">
        <f t="shared" ref="BX127:BZ127" si="577">BX129+BX132+BX135+BX143+BX154+BX157+BX160+BX163+BX166+BX169</f>
        <v>0</v>
      </c>
      <c r="BY127" s="116">
        <f t="shared" si="577"/>
        <v>0</v>
      </c>
      <c r="BZ127" s="116">
        <f t="shared" si="577"/>
        <v>0</v>
      </c>
      <c r="CA127" s="116">
        <f>CB127+CC127+CD127</f>
        <v>0</v>
      </c>
      <c r="CB127" s="116">
        <f>CB129+CB132+CB135+CB143+CB154+CB157+CB160+CB163+CB166+CB169</f>
        <v>0</v>
      </c>
      <c r="CC127" s="183">
        <f t="shared" ref="CC127:CD127" si="578">CC129+CC132+CC135+CC143+CC154+CC157+CC160+CC163+CC166+CC169</f>
        <v>0</v>
      </c>
      <c r="CD127" s="183">
        <f t="shared" si="578"/>
        <v>0</v>
      </c>
      <c r="CE127" s="116">
        <f>CF127+CH127+CI127</f>
        <v>0</v>
      </c>
      <c r="CF127" s="116"/>
      <c r="CG127" s="116"/>
      <c r="CH127" s="183">
        <f t="shared" ref="CH127:CI127" si="579">CH129+CH132+CH135+CH143+CH154+CH157+CH160+CH163+CH166+CH169</f>
        <v>0</v>
      </c>
      <c r="CI127" s="183">
        <f t="shared" si="579"/>
        <v>0</v>
      </c>
      <c r="CJ127" s="116"/>
      <c r="CK127" s="116">
        <f>CL127+CM127+CN127+CO127</f>
        <v>0</v>
      </c>
      <c r="CL127" s="116">
        <f>CL129+CL132+CL135+CL143+CL154+CL157+CL160+CL163+CL166+CL169</f>
        <v>0</v>
      </c>
      <c r="CM127" s="116">
        <f t="shared" ref="CM127:CO127" si="580">CM129+CM132+CM135+CM143+CM154+CM157+CM160+CM163+CM166+CM169</f>
        <v>0</v>
      </c>
      <c r="CN127" s="116">
        <f t="shared" si="580"/>
        <v>0</v>
      </c>
      <c r="CO127" s="116">
        <f t="shared" si="580"/>
        <v>0</v>
      </c>
    </row>
    <row r="128" spans="2:93" s="52" customFormat="1" ht="151.5" hidden="1" customHeight="1" x14ac:dyDescent="0.25">
      <c r="B128" s="206" t="s">
        <v>36</v>
      </c>
      <c r="C128" s="122" t="s">
        <v>45</v>
      </c>
      <c r="D128" s="182"/>
      <c r="E128" s="182"/>
      <c r="F128" s="182"/>
      <c r="G128" s="251"/>
      <c r="H128" s="252"/>
      <c r="I128" s="252"/>
      <c r="J128" s="567" t="e">
        <f t="shared" si="390"/>
        <v>#DIV/0!</v>
      </c>
      <c r="K128" s="182"/>
      <c r="L128" s="30"/>
      <c r="M128" s="559"/>
      <c r="N128" s="30"/>
      <c r="O128" s="68"/>
      <c r="P128" s="30"/>
      <c r="Q128" s="30"/>
      <c r="R128" s="30"/>
      <c r="S128" s="30"/>
      <c r="T128" s="30"/>
      <c r="U128" s="581"/>
      <c r="V128" s="629" t="e">
        <f t="shared" si="416"/>
        <v>#DIV/0!</v>
      </c>
      <c r="W128" s="581"/>
      <c r="X128" s="629" t="e">
        <f t="shared" si="418"/>
        <v>#DIV/0!</v>
      </c>
      <c r="Y128" s="68"/>
      <c r="Z128" s="629" t="e">
        <f t="shared" si="440"/>
        <v>#DIV/0!</v>
      </c>
      <c r="AA128" s="30"/>
      <c r="AB128" s="629" t="e">
        <f t="shared" si="441"/>
        <v>#DIV/0!</v>
      </c>
      <c r="AC128" s="30"/>
      <c r="AD128" s="622" t="e">
        <f t="shared" si="419"/>
        <v>#DIV/0!</v>
      </c>
      <c r="AE128" s="581"/>
      <c r="AF128" s="30"/>
      <c r="AG128" s="581"/>
      <c r="AH128" s="622" t="e">
        <f t="shared" si="422"/>
        <v>#DIV/0!</v>
      </c>
      <c r="AI128" s="68"/>
      <c r="AJ128" s="622">
        <v>0</v>
      </c>
      <c r="AK128" s="30"/>
      <c r="AL128" s="458" t="e">
        <f t="shared" si="443"/>
        <v>#DIV/0!</v>
      </c>
      <c r="AM128" s="30"/>
      <c r="AN128" s="30"/>
      <c r="AO128" s="30"/>
      <c r="AP128" s="30"/>
      <c r="AQ128" s="30"/>
      <c r="AR128" s="30"/>
      <c r="AS128" s="30"/>
      <c r="AT128" s="30"/>
      <c r="AU128" s="559"/>
      <c r="AV128" s="559"/>
      <c r="AW128" s="482">
        <f>AW129+AW130</f>
        <v>0</v>
      </c>
      <c r="AX128" s="482">
        <f>AX129+AX130</f>
        <v>0</v>
      </c>
      <c r="AY128" s="68"/>
      <c r="AZ128" s="30"/>
      <c r="BA128" s="433">
        <f t="shared" si="445"/>
        <v>1716417.9104499999</v>
      </c>
      <c r="BB128" s="526">
        <f>BB129+BB130</f>
        <v>1716417.9104499999</v>
      </c>
      <c r="BC128" s="30"/>
      <c r="BD128" s="30"/>
      <c r="BE128" s="526">
        <f t="shared" si="424"/>
        <v>1716417.9104499999</v>
      </c>
      <c r="BF128" s="433">
        <f>BF129+BF130</f>
        <v>1716417.9104499999</v>
      </c>
      <c r="BG128" s="68"/>
      <c r="BH128" s="30"/>
      <c r="BI128" s="491">
        <f>BJ128+BK128+BL128+BM128</f>
        <v>0</v>
      </c>
      <c r="BJ128" s="482">
        <f>BJ129+BJ130</f>
        <v>0</v>
      </c>
      <c r="BK128" s="482"/>
      <c r="BL128" s="68"/>
      <c r="BM128" s="30"/>
      <c r="BN128" s="433"/>
      <c r="BO128" s="491">
        <f>BP128+BQ128+BR128+BS128</f>
        <v>0</v>
      </c>
      <c r="BP128" s="482">
        <f>BP129+BP130</f>
        <v>0</v>
      </c>
      <c r="BQ128" s="482"/>
      <c r="BR128" s="68"/>
      <c r="BS128" s="30"/>
      <c r="BT128" s="68"/>
      <c r="BU128" s="30"/>
      <c r="BV128" s="491">
        <f>BW128+BX128+BY128+BZ128</f>
        <v>0</v>
      </c>
      <c r="BW128" s="433">
        <f>BW129+BW130</f>
        <v>0</v>
      </c>
      <c r="BX128" s="433"/>
      <c r="BY128" s="68"/>
      <c r="BZ128" s="30"/>
      <c r="CA128" s="338">
        <f t="shared" ref="CA128:CA152" si="581">CB128+CC128+CD128</f>
        <v>0</v>
      </c>
      <c r="CB128" s="182"/>
      <c r="CC128" s="251"/>
      <c r="CD128" s="252"/>
      <c r="CE128" s="338">
        <f t="shared" ref="CE128:CE152" si="582">CF128+CH128+CI128</f>
        <v>0</v>
      </c>
      <c r="CF128" s="182"/>
      <c r="CG128" s="182"/>
      <c r="CH128" s="251"/>
      <c r="CI128" s="252"/>
      <c r="CJ128" s="482"/>
      <c r="CK128" s="491">
        <f>CL128+CM128+CN128+CO128</f>
        <v>0</v>
      </c>
      <c r="CL128" s="482">
        <f>CL129+CL130</f>
        <v>0</v>
      </c>
      <c r="CM128" s="482"/>
      <c r="CN128" s="68"/>
      <c r="CO128" s="30"/>
    </row>
    <row r="129" spans="2:93" s="166" customFormat="1" ht="67.5" hidden="1" customHeight="1" x14ac:dyDescent="0.25">
      <c r="B129" s="212"/>
      <c r="C129" s="115" t="s">
        <v>32</v>
      </c>
      <c r="D129" s="192"/>
      <c r="E129" s="192"/>
      <c r="F129" s="192"/>
      <c r="G129" s="249"/>
      <c r="H129" s="249"/>
      <c r="I129" s="249"/>
      <c r="J129" s="567" t="e">
        <f t="shared" si="390"/>
        <v>#DIV/0!</v>
      </c>
      <c r="K129" s="192"/>
      <c r="L129" s="300"/>
      <c r="M129" s="558"/>
      <c r="N129" s="300"/>
      <c r="O129" s="300"/>
      <c r="P129" s="300"/>
      <c r="Q129" s="300"/>
      <c r="R129" s="300"/>
      <c r="S129" s="300"/>
      <c r="T129" s="300"/>
      <c r="U129" s="580"/>
      <c r="V129" s="629" t="e">
        <f t="shared" si="416"/>
        <v>#DIV/0!</v>
      </c>
      <c r="W129" s="580"/>
      <c r="X129" s="629" t="e">
        <f t="shared" si="418"/>
        <v>#DIV/0!</v>
      </c>
      <c r="Y129" s="300"/>
      <c r="Z129" s="629" t="e">
        <f t="shared" si="440"/>
        <v>#DIV/0!</v>
      </c>
      <c r="AA129" s="300"/>
      <c r="AB129" s="629" t="e">
        <f t="shared" si="441"/>
        <v>#DIV/0!</v>
      </c>
      <c r="AC129" s="300"/>
      <c r="AD129" s="622" t="e">
        <f t="shared" si="419"/>
        <v>#DIV/0!</v>
      </c>
      <c r="AE129" s="580"/>
      <c r="AF129" s="300"/>
      <c r="AG129" s="580"/>
      <c r="AH129" s="622" t="e">
        <f t="shared" si="422"/>
        <v>#DIV/0!</v>
      </c>
      <c r="AI129" s="300"/>
      <c r="AJ129" s="622">
        <v>0</v>
      </c>
      <c r="AK129" s="300"/>
      <c r="AL129" s="458" t="e">
        <f t="shared" si="443"/>
        <v>#DIV/0!</v>
      </c>
      <c r="AM129" s="300"/>
      <c r="AN129" s="300"/>
      <c r="AO129" s="300"/>
      <c r="AP129" s="300"/>
      <c r="AQ129" s="300"/>
      <c r="AR129" s="300"/>
      <c r="AS129" s="300"/>
      <c r="AT129" s="300"/>
      <c r="AU129" s="558"/>
      <c r="AV129" s="558"/>
      <c r="AW129" s="490">
        <v>0</v>
      </c>
      <c r="AX129" s="490">
        <v>0</v>
      </c>
      <c r="AY129" s="300"/>
      <c r="AZ129" s="300"/>
      <c r="BA129" s="490">
        <f t="shared" si="445"/>
        <v>1150000</v>
      </c>
      <c r="BB129" s="525">
        <f>BF129-E129</f>
        <v>1150000</v>
      </c>
      <c r="BC129" s="300"/>
      <c r="BD129" s="300"/>
      <c r="BE129" s="525">
        <f t="shared" si="424"/>
        <v>1150000</v>
      </c>
      <c r="BF129" s="490">
        <v>1150000</v>
      </c>
      <c r="BG129" s="300"/>
      <c r="BH129" s="300"/>
      <c r="BI129" s="490">
        <f t="shared" ref="BI129:BI134" si="583">BJ129</f>
        <v>0</v>
      </c>
      <c r="BJ129" s="490"/>
      <c r="BK129" s="490"/>
      <c r="BL129" s="300"/>
      <c r="BM129" s="300"/>
      <c r="BN129" s="490"/>
      <c r="BO129" s="490">
        <f t="shared" ref="BO129" si="584">BP129</f>
        <v>0</v>
      </c>
      <c r="BP129" s="490"/>
      <c r="BQ129" s="490"/>
      <c r="BR129" s="300"/>
      <c r="BS129" s="300"/>
      <c r="BT129" s="300"/>
      <c r="BU129" s="300"/>
      <c r="BV129" s="490">
        <f t="shared" ref="BV129" si="585">BW129</f>
        <v>0</v>
      </c>
      <c r="BW129" s="490"/>
      <c r="BX129" s="490"/>
      <c r="BY129" s="300"/>
      <c r="BZ129" s="300"/>
      <c r="CA129" s="490">
        <f t="shared" si="581"/>
        <v>0</v>
      </c>
      <c r="CB129" s="192"/>
      <c r="CC129" s="249"/>
      <c r="CD129" s="249"/>
      <c r="CE129" s="490">
        <f t="shared" si="582"/>
        <v>0</v>
      </c>
      <c r="CF129" s="192"/>
      <c r="CG129" s="192"/>
      <c r="CH129" s="249"/>
      <c r="CI129" s="249"/>
      <c r="CJ129" s="490"/>
      <c r="CK129" s="490">
        <f t="shared" ref="CK129" si="586">CL129</f>
        <v>0</v>
      </c>
      <c r="CL129" s="490"/>
      <c r="CM129" s="490"/>
      <c r="CN129" s="300"/>
      <c r="CO129" s="300"/>
    </row>
    <row r="130" spans="2:93" s="166" customFormat="1" ht="67.5" hidden="1" customHeight="1" x14ac:dyDescent="0.25">
      <c r="B130" s="212"/>
      <c r="C130" s="111" t="s">
        <v>31</v>
      </c>
      <c r="D130" s="182"/>
      <c r="E130" s="182"/>
      <c r="F130" s="182"/>
      <c r="G130" s="249"/>
      <c r="H130" s="249"/>
      <c r="I130" s="249"/>
      <c r="J130" s="567" t="e">
        <f t="shared" ref="J130:J193" si="587">I130/D130</f>
        <v>#DIV/0!</v>
      </c>
      <c r="K130" s="182"/>
      <c r="L130" s="300"/>
      <c r="M130" s="559"/>
      <c r="N130" s="300"/>
      <c r="O130" s="300"/>
      <c r="P130" s="300"/>
      <c r="Q130" s="300"/>
      <c r="R130" s="300"/>
      <c r="S130" s="300"/>
      <c r="T130" s="300"/>
      <c r="U130" s="581"/>
      <c r="V130" s="629" t="e">
        <f t="shared" si="416"/>
        <v>#DIV/0!</v>
      </c>
      <c r="W130" s="581"/>
      <c r="X130" s="629" t="e">
        <f t="shared" si="418"/>
        <v>#DIV/0!</v>
      </c>
      <c r="Y130" s="300"/>
      <c r="Z130" s="629" t="e">
        <f t="shared" si="440"/>
        <v>#DIV/0!</v>
      </c>
      <c r="AA130" s="300"/>
      <c r="AB130" s="629" t="e">
        <f t="shared" si="441"/>
        <v>#DIV/0!</v>
      </c>
      <c r="AC130" s="300"/>
      <c r="AD130" s="622" t="e">
        <f t="shared" si="419"/>
        <v>#DIV/0!</v>
      </c>
      <c r="AE130" s="581"/>
      <c r="AF130" s="300"/>
      <c r="AG130" s="581"/>
      <c r="AH130" s="622" t="e">
        <f t="shared" si="422"/>
        <v>#DIV/0!</v>
      </c>
      <c r="AI130" s="300"/>
      <c r="AJ130" s="622">
        <v>0</v>
      </c>
      <c r="AK130" s="300"/>
      <c r="AL130" s="458" t="e">
        <f t="shared" si="443"/>
        <v>#DIV/0!</v>
      </c>
      <c r="AM130" s="300"/>
      <c r="AN130" s="300"/>
      <c r="AO130" s="300"/>
      <c r="AP130" s="300"/>
      <c r="AQ130" s="300"/>
      <c r="AR130" s="300"/>
      <c r="AS130" s="300"/>
      <c r="AT130" s="300"/>
      <c r="AU130" s="559"/>
      <c r="AV130" s="559"/>
      <c r="AW130" s="482">
        <v>0</v>
      </c>
      <c r="AX130" s="482">
        <v>0</v>
      </c>
      <c r="AY130" s="300"/>
      <c r="AZ130" s="300"/>
      <c r="BA130" s="433">
        <f t="shared" si="445"/>
        <v>566417.91044999997</v>
      </c>
      <c r="BB130" s="526">
        <f>BF130-E130</f>
        <v>566417.91044999997</v>
      </c>
      <c r="BC130" s="300"/>
      <c r="BD130" s="300"/>
      <c r="BE130" s="526">
        <f t="shared" si="424"/>
        <v>566417.91044999997</v>
      </c>
      <c r="BF130" s="433">
        <f>566417.91045</f>
        <v>566417.91044999997</v>
      </c>
      <c r="BG130" s="300"/>
      <c r="BH130" s="300"/>
      <c r="BI130" s="490"/>
      <c r="BJ130" s="483"/>
      <c r="BK130" s="483"/>
      <c r="BL130" s="300"/>
      <c r="BM130" s="300"/>
      <c r="BN130" s="434"/>
      <c r="BO130" s="490"/>
      <c r="BP130" s="483"/>
      <c r="BQ130" s="483"/>
      <c r="BR130" s="300"/>
      <c r="BS130" s="300"/>
      <c r="BT130" s="300"/>
      <c r="BU130" s="300"/>
      <c r="BV130" s="490"/>
      <c r="BW130" s="434"/>
      <c r="BX130" s="434"/>
      <c r="BY130" s="300"/>
      <c r="BZ130" s="300"/>
      <c r="CA130" s="339">
        <f t="shared" si="581"/>
        <v>0</v>
      </c>
      <c r="CB130" s="192"/>
      <c r="CC130" s="249"/>
      <c r="CD130" s="249"/>
      <c r="CE130" s="339">
        <f t="shared" si="582"/>
        <v>0</v>
      </c>
      <c r="CF130" s="192"/>
      <c r="CG130" s="192"/>
      <c r="CH130" s="249"/>
      <c r="CI130" s="249"/>
      <c r="CJ130" s="483"/>
      <c r="CK130" s="490"/>
      <c r="CL130" s="483"/>
      <c r="CM130" s="483"/>
      <c r="CN130" s="300"/>
      <c r="CO130" s="300"/>
    </row>
    <row r="131" spans="2:93" s="52" customFormat="1" ht="108.75" hidden="1" customHeight="1" x14ac:dyDescent="0.25">
      <c r="B131" s="206" t="s">
        <v>56</v>
      </c>
      <c r="C131" s="138" t="s">
        <v>220</v>
      </c>
      <c r="D131" s="182"/>
      <c r="E131" s="182"/>
      <c r="F131" s="182"/>
      <c r="G131" s="182"/>
      <c r="H131" s="182"/>
      <c r="I131" s="182"/>
      <c r="J131" s="567" t="e">
        <f t="shared" si="587"/>
        <v>#DIV/0!</v>
      </c>
      <c r="K131" s="182"/>
      <c r="L131" s="559"/>
      <c r="M131" s="559"/>
      <c r="N131" s="559"/>
      <c r="O131" s="559"/>
      <c r="P131" s="559"/>
      <c r="Q131" s="559"/>
      <c r="R131" s="559"/>
      <c r="S131" s="559"/>
      <c r="T131" s="559"/>
      <c r="U131" s="581"/>
      <c r="V131" s="629" t="e">
        <f t="shared" ref="V131:V194" si="588">U131/E131</f>
        <v>#DIV/0!</v>
      </c>
      <c r="W131" s="581"/>
      <c r="X131" s="629" t="e">
        <f t="shared" ref="X131:X194" si="589">W131/F131</f>
        <v>#DIV/0!</v>
      </c>
      <c r="Y131" s="581"/>
      <c r="Z131" s="629" t="e">
        <f t="shared" ref="Z131:Z194" si="590">Y131/G131</f>
        <v>#DIV/0!</v>
      </c>
      <c r="AA131" s="581"/>
      <c r="AB131" s="629" t="e">
        <f t="shared" ref="AB131:AB194" si="591">AA131/H131</f>
        <v>#DIV/0!</v>
      </c>
      <c r="AC131" s="581"/>
      <c r="AD131" s="622" t="e">
        <f t="shared" ref="AD131:AD194" si="592">AC131/D131</f>
        <v>#DIV/0!</v>
      </c>
      <c r="AE131" s="581"/>
      <c r="AF131" s="559"/>
      <c r="AG131" s="581"/>
      <c r="AH131" s="622" t="e">
        <f t="shared" ref="AH131:AH194" si="593">AG131/F131</f>
        <v>#DIV/0!</v>
      </c>
      <c r="AI131" s="581"/>
      <c r="AJ131" s="622">
        <v>0</v>
      </c>
      <c r="AK131" s="581"/>
      <c r="AL131" s="458" t="e">
        <f t="shared" ref="AL131:AL194" si="594">AK131/H131</f>
        <v>#DIV/0!</v>
      </c>
      <c r="AM131" s="559"/>
      <c r="AN131" s="559"/>
      <c r="AO131" s="559"/>
      <c r="AP131" s="559"/>
      <c r="AQ131" s="559"/>
      <c r="AR131" s="559"/>
      <c r="AS131" s="559"/>
      <c r="AT131" s="559"/>
      <c r="AU131" s="559"/>
      <c r="AV131" s="559"/>
      <c r="AW131" s="482">
        <f>AW132+AW133</f>
        <v>0</v>
      </c>
      <c r="AX131" s="482">
        <f t="shared" ref="AX131:AZ131" si="595">AX132+AX133</f>
        <v>0</v>
      </c>
      <c r="AY131" s="482">
        <f t="shared" si="595"/>
        <v>0</v>
      </c>
      <c r="AZ131" s="482">
        <f t="shared" si="595"/>
        <v>0</v>
      </c>
      <c r="BA131" s="433">
        <f t="shared" ref="BA131:BA133" si="596">BB131+BC131+BD131</f>
        <v>229604.47761</v>
      </c>
      <c r="BB131" s="526">
        <f>BB132+BB133</f>
        <v>229604.47761</v>
      </c>
      <c r="BC131" s="30"/>
      <c r="BD131" s="30"/>
      <c r="BE131" s="526">
        <f t="shared" si="424"/>
        <v>229604.47761</v>
      </c>
      <c r="BF131" s="433">
        <f>BF132+BF133</f>
        <v>229604.47761</v>
      </c>
      <c r="BG131" s="68"/>
      <c r="BH131" s="30"/>
      <c r="BI131" s="491">
        <f t="shared" si="583"/>
        <v>0</v>
      </c>
      <c r="BJ131" s="482">
        <f>BJ132+BJ133</f>
        <v>0</v>
      </c>
      <c r="BK131" s="482"/>
      <c r="BL131" s="68"/>
      <c r="BM131" s="30"/>
      <c r="BN131" s="433"/>
      <c r="BO131" s="491">
        <f t="shared" ref="BO131:BO134" si="597">BP131</f>
        <v>0</v>
      </c>
      <c r="BP131" s="482">
        <f>BP132+BP133</f>
        <v>0</v>
      </c>
      <c r="BQ131" s="482"/>
      <c r="BR131" s="68"/>
      <c r="BS131" s="30"/>
      <c r="BT131" s="68"/>
      <c r="BU131" s="30"/>
      <c r="BV131" s="491">
        <f t="shared" ref="BV131:BV134" si="598">BW131</f>
        <v>0</v>
      </c>
      <c r="BW131" s="433">
        <f>BW132+BW133</f>
        <v>0</v>
      </c>
      <c r="BX131" s="433"/>
      <c r="BY131" s="68"/>
      <c r="BZ131" s="30"/>
      <c r="CA131" s="338">
        <f t="shared" si="581"/>
        <v>0</v>
      </c>
      <c r="CB131" s="182"/>
      <c r="CC131" s="251"/>
      <c r="CD131" s="252"/>
      <c r="CE131" s="338">
        <f t="shared" si="582"/>
        <v>0</v>
      </c>
      <c r="CF131" s="182"/>
      <c r="CG131" s="182"/>
      <c r="CH131" s="251"/>
      <c r="CI131" s="252"/>
      <c r="CJ131" s="482"/>
      <c r="CK131" s="491">
        <f t="shared" ref="CK131:CK134" si="599">CL131</f>
        <v>0</v>
      </c>
      <c r="CL131" s="482">
        <f>CL132+CL133</f>
        <v>0</v>
      </c>
      <c r="CM131" s="482"/>
      <c r="CN131" s="68"/>
      <c r="CO131" s="30"/>
    </row>
    <row r="132" spans="2:93" s="166" customFormat="1" ht="54" hidden="1" customHeight="1" x14ac:dyDescent="0.25">
      <c r="B132" s="212"/>
      <c r="C132" s="115" t="s">
        <v>32</v>
      </c>
      <c r="D132" s="192"/>
      <c r="E132" s="192"/>
      <c r="F132" s="192"/>
      <c r="G132" s="253"/>
      <c r="H132" s="253"/>
      <c r="I132" s="253"/>
      <c r="J132" s="567" t="e">
        <f t="shared" si="587"/>
        <v>#DIV/0!</v>
      </c>
      <c r="K132" s="192"/>
      <c r="L132" s="82"/>
      <c r="M132" s="558"/>
      <c r="N132" s="82"/>
      <c r="O132" s="82"/>
      <c r="P132" s="82"/>
      <c r="Q132" s="82"/>
      <c r="R132" s="82"/>
      <c r="S132" s="82"/>
      <c r="T132" s="82"/>
      <c r="U132" s="580"/>
      <c r="V132" s="629" t="e">
        <f t="shared" si="588"/>
        <v>#DIV/0!</v>
      </c>
      <c r="W132" s="580"/>
      <c r="X132" s="629" t="e">
        <f t="shared" si="589"/>
        <v>#DIV/0!</v>
      </c>
      <c r="Y132" s="82"/>
      <c r="Z132" s="629" t="e">
        <f t="shared" si="590"/>
        <v>#DIV/0!</v>
      </c>
      <c r="AA132" s="82"/>
      <c r="AB132" s="629" t="e">
        <f t="shared" si="591"/>
        <v>#DIV/0!</v>
      </c>
      <c r="AC132" s="82"/>
      <c r="AD132" s="622" t="e">
        <f t="shared" si="592"/>
        <v>#DIV/0!</v>
      </c>
      <c r="AE132" s="580"/>
      <c r="AF132" s="82"/>
      <c r="AG132" s="580"/>
      <c r="AH132" s="622" t="e">
        <f t="shared" si="593"/>
        <v>#DIV/0!</v>
      </c>
      <c r="AI132" s="82"/>
      <c r="AJ132" s="622">
        <v>0</v>
      </c>
      <c r="AK132" s="82"/>
      <c r="AL132" s="458" t="e">
        <f t="shared" si="594"/>
        <v>#DIV/0!</v>
      </c>
      <c r="AM132" s="82"/>
      <c r="AN132" s="82"/>
      <c r="AO132" s="82"/>
      <c r="AP132" s="82"/>
      <c r="AQ132" s="82"/>
      <c r="AR132" s="82"/>
      <c r="AS132" s="82"/>
      <c r="AT132" s="82"/>
      <c r="AU132" s="558"/>
      <c r="AV132" s="558"/>
      <c r="AW132" s="490">
        <v>0</v>
      </c>
      <c r="AX132" s="490">
        <v>0</v>
      </c>
      <c r="AY132" s="82"/>
      <c r="AZ132" s="82"/>
      <c r="BA132" s="490">
        <f t="shared" si="596"/>
        <v>153835</v>
      </c>
      <c r="BB132" s="525">
        <f>BF132-E132</f>
        <v>153835</v>
      </c>
      <c r="BC132" s="82"/>
      <c r="BD132" s="82"/>
      <c r="BE132" s="525">
        <f t="shared" si="424"/>
        <v>153835</v>
      </c>
      <c r="BF132" s="490">
        <v>153835</v>
      </c>
      <c r="BG132" s="82"/>
      <c r="BH132" s="82"/>
      <c r="BI132" s="490">
        <f t="shared" si="583"/>
        <v>0</v>
      </c>
      <c r="BJ132" s="490"/>
      <c r="BK132" s="490"/>
      <c r="BL132" s="82"/>
      <c r="BM132" s="82"/>
      <c r="BN132" s="490"/>
      <c r="BO132" s="490">
        <f t="shared" si="597"/>
        <v>0</v>
      </c>
      <c r="BP132" s="490"/>
      <c r="BQ132" s="490"/>
      <c r="BR132" s="82"/>
      <c r="BS132" s="82"/>
      <c r="BT132" s="82"/>
      <c r="BU132" s="82"/>
      <c r="BV132" s="490">
        <f t="shared" si="598"/>
        <v>0</v>
      </c>
      <c r="BW132" s="490"/>
      <c r="BX132" s="490"/>
      <c r="BY132" s="82"/>
      <c r="BZ132" s="82"/>
      <c r="CA132" s="490">
        <f t="shared" si="581"/>
        <v>0</v>
      </c>
      <c r="CB132" s="192"/>
      <c r="CC132" s="253"/>
      <c r="CD132" s="253"/>
      <c r="CE132" s="490">
        <f t="shared" si="582"/>
        <v>0</v>
      </c>
      <c r="CF132" s="192"/>
      <c r="CG132" s="192"/>
      <c r="CH132" s="253"/>
      <c r="CI132" s="253"/>
      <c r="CJ132" s="490"/>
      <c r="CK132" s="490">
        <f t="shared" si="599"/>
        <v>0</v>
      </c>
      <c r="CL132" s="490"/>
      <c r="CM132" s="490"/>
      <c r="CN132" s="82"/>
      <c r="CO132" s="82"/>
    </row>
    <row r="133" spans="2:93" s="52" customFormat="1" ht="54" hidden="1" customHeight="1" x14ac:dyDescent="0.25">
      <c r="B133" s="206"/>
      <c r="C133" s="111" t="s">
        <v>31</v>
      </c>
      <c r="D133" s="182"/>
      <c r="E133" s="182"/>
      <c r="F133" s="182"/>
      <c r="G133" s="247"/>
      <c r="H133" s="247"/>
      <c r="I133" s="247"/>
      <c r="J133" s="567" t="e">
        <f t="shared" si="587"/>
        <v>#DIV/0!</v>
      </c>
      <c r="K133" s="182"/>
      <c r="L133" s="33"/>
      <c r="M133" s="559"/>
      <c r="N133" s="33"/>
      <c r="O133" s="33"/>
      <c r="P133" s="33"/>
      <c r="Q133" s="33"/>
      <c r="R133" s="33"/>
      <c r="S133" s="33"/>
      <c r="T133" s="33"/>
      <c r="U133" s="581"/>
      <c r="V133" s="629" t="e">
        <f t="shared" si="588"/>
        <v>#DIV/0!</v>
      </c>
      <c r="W133" s="581"/>
      <c r="X133" s="629" t="e">
        <f t="shared" si="589"/>
        <v>#DIV/0!</v>
      </c>
      <c r="Y133" s="33"/>
      <c r="Z133" s="629" t="e">
        <f t="shared" si="590"/>
        <v>#DIV/0!</v>
      </c>
      <c r="AA133" s="33"/>
      <c r="AB133" s="629" t="e">
        <f t="shared" si="591"/>
        <v>#DIV/0!</v>
      </c>
      <c r="AC133" s="33"/>
      <c r="AD133" s="622" t="e">
        <f t="shared" si="592"/>
        <v>#DIV/0!</v>
      </c>
      <c r="AE133" s="581"/>
      <c r="AF133" s="33"/>
      <c r="AG133" s="581"/>
      <c r="AH133" s="622" t="e">
        <f t="shared" si="593"/>
        <v>#DIV/0!</v>
      </c>
      <c r="AI133" s="33"/>
      <c r="AJ133" s="622">
        <v>0</v>
      </c>
      <c r="AK133" s="33"/>
      <c r="AL133" s="458" t="e">
        <f t="shared" si="594"/>
        <v>#DIV/0!</v>
      </c>
      <c r="AM133" s="33"/>
      <c r="AN133" s="33"/>
      <c r="AO133" s="33"/>
      <c r="AP133" s="33"/>
      <c r="AQ133" s="33"/>
      <c r="AR133" s="33"/>
      <c r="AS133" s="33"/>
      <c r="AT133" s="33"/>
      <c r="AU133" s="559"/>
      <c r="AV133" s="559"/>
      <c r="AW133" s="482">
        <v>0</v>
      </c>
      <c r="AX133" s="482">
        <v>0</v>
      </c>
      <c r="AY133" s="33"/>
      <c r="AZ133" s="33"/>
      <c r="BA133" s="433">
        <f t="shared" si="596"/>
        <v>75769.477610000002</v>
      </c>
      <c r="BB133" s="526">
        <f>BF133-E133</f>
        <v>75769.477610000002</v>
      </c>
      <c r="BC133" s="33"/>
      <c r="BD133" s="33"/>
      <c r="BE133" s="526">
        <f t="shared" si="424"/>
        <v>75769.477610000002</v>
      </c>
      <c r="BF133" s="433">
        <v>75769.477610000002</v>
      </c>
      <c r="BG133" s="33"/>
      <c r="BH133" s="33"/>
      <c r="BI133" s="491">
        <f t="shared" si="583"/>
        <v>0</v>
      </c>
      <c r="BJ133" s="482"/>
      <c r="BK133" s="482"/>
      <c r="BL133" s="33"/>
      <c r="BM133" s="33"/>
      <c r="BN133" s="433"/>
      <c r="BO133" s="491">
        <f t="shared" si="597"/>
        <v>0</v>
      </c>
      <c r="BP133" s="482"/>
      <c r="BQ133" s="482"/>
      <c r="BR133" s="33"/>
      <c r="BS133" s="33"/>
      <c r="BT133" s="33"/>
      <c r="BU133" s="33"/>
      <c r="BV133" s="491">
        <f t="shared" si="598"/>
        <v>0</v>
      </c>
      <c r="BW133" s="433"/>
      <c r="BX133" s="433"/>
      <c r="BY133" s="33"/>
      <c r="BZ133" s="33"/>
      <c r="CA133" s="338">
        <f t="shared" si="581"/>
        <v>0</v>
      </c>
      <c r="CB133" s="182"/>
      <c r="CC133" s="247"/>
      <c r="CD133" s="247"/>
      <c r="CE133" s="338">
        <f t="shared" si="582"/>
        <v>0</v>
      </c>
      <c r="CF133" s="182"/>
      <c r="CG133" s="182"/>
      <c r="CH133" s="247"/>
      <c r="CI133" s="247"/>
      <c r="CJ133" s="482"/>
      <c r="CK133" s="491">
        <f t="shared" si="599"/>
        <v>0</v>
      </c>
      <c r="CL133" s="482"/>
      <c r="CM133" s="482"/>
      <c r="CN133" s="33"/>
      <c r="CO133" s="33"/>
    </row>
    <row r="134" spans="2:93" s="52" customFormat="1" ht="65.25" hidden="1" customHeight="1" x14ac:dyDescent="0.25">
      <c r="B134" s="206" t="s">
        <v>177</v>
      </c>
      <c r="C134" s="111" t="s">
        <v>41</v>
      </c>
      <c r="D134" s="182"/>
      <c r="E134" s="182"/>
      <c r="F134" s="182"/>
      <c r="G134" s="251"/>
      <c r="H134" s="252"/>
      <c r="I134" s="252"/>
      <c r="J134" s="567" t="e">
        <f t="shared" si="587"/>
        <v>#DIV/0!</v>
      </c>
      <c r="K134" s="182"/>
      <c r="L134" s="30"/>
      <c r="M134" s="559"/>
      <c r="N134" s="30"/>
      <c r="O134" s="68"/>
      <c r="P134" s="30"/>
      <c r="Q134" s="30"/>
      <c r="R134" s="30"/>
      <c r="S134" s="30"/>
      <c r="T134" s="30"/>
      <c r="U134" s="581"/>
      <c r="V134" s="629" t="e">
        <f t="shared" si="588"/>
        <v>#DIV/0!</v>
      </c>
      <c r="W134" s="581"/>
      <c r="X134" s="629" t="e">
        <f t="shared" si="589"/>
        <v>#DIV/0!</v>
      </c>
      <c r="Y134" s="68"/>
      <c r="Z134" s="629" t="e">
        <f t="shared" si="590"/>
        <v>#DIV/0!</v>
      </c>
      <c r="AA134" s="30"/>
      <c r="AB134" s="629" t="e">
        <f t="shared" si="591"/>
        <v>#DIV/0!</v>
      </c>
      <c r="AC134" s="30"/>
      <c r="AD134" s="622" t="e">
        <f t="shared" si="592"/>
        <v>#DIV/0!</v>
      </c>
      <c r="AE134" s="581"/>
      <c r="AF134" s="30"/>
      <c r="AG134" s="581"/>
      <c r="AH134" s="622" t="e">
        <f t="shared" si="593"/>
        <v>#DIV/0!</v>
      </c>
      <c r="AI134" s="68"/>
      <c r="AJ134" s="622">
        <v>0</v>
      </c>
      <c r="AK134" s="30"/>
      <c r="AL134" s="458" t="e">
        <f t="shared" si="594"/>
        <v>#DIV/0!</v>
      </c>
      <c r="AM134" s="30"/>
      <c r="AN134" s="30"/>
      <c r="AO134" s="30"/>
      <c r="AP134" s="30"/>
      <c r="AQ134" s="30"/>
      <c r="AR134" s="30"/>
      <c r="AS134" s="30"/>
      <c r="AT134" s="30"/>
      <c r="AU134" s="559"/>
      <c r="AV134" s="559"/>
      <c r="AW134" s="482">
        <f>AW135</f>
        <v>0</v>
      </c>
      <c r="AX134" s="482"/>
      <c r="AY134" s="68"/>
      <c r="AZ134" s="30"/>
      <c r="BA134" s="306">
        <f t="shared" si="445"/>
        <v>0</v>
      </c>
      <c r="BB134" s="30"/>
      <c r="BC134" s="30"/>
      <c r="BD134" s="30"/>
      <c r="BE134" s="526">
        <f t="shared" ref="BE134:BE288" si="600">BF134+BG134+BH134</f>
        <v>0</v>
      </c>
      <c r="BF134" s="433">
        <f t="shared" ref="BF134:BF141" si="601">E134</f>
        <v>0</v>
      </c>
      <c r="BG134" s="68"/>
      <c r="BH134" s="30"/>
      <c r="BI134" s="491">
        <f t="shared" si="583"/>
        <v>0</v>
      </c>
      <c r="BJ134" s="482">
        <f>BJ135</f>
        <v>0</v>
      </c>
      <c r="BK134" s="482"/>
      <c r="BL134" s="68"/>
      <c r="BM134" s="30"/>
      <c r="BN134" s="433"/>
      <c r="BO134" s="491">
        <f t="shared" si="597"/>
        <v>0</v>
      </c>
      <c r="BP134" s="482">
        <f>BP135</f>
        <v>0</v>
      </c>
      <c r="BQ134" s="482"/>
      <c r="BR134" s="68"/>
      <c r="BS134" s="30"/>
      <c r="BT134" s="68"/>
      <c r="BU134" s="30"/>
      <c r="BV134" s="491">
        <f t="shared" si="598"/>
        <v>0</v>
      </c>
      <c r="BW134" s="433">
        <f>BW135</f>
        <v>0</v>
      </c>
      <c r="BX134" s="433"/>
      <c r="BY134" s="68"/>
      <c r="BZ134" s="30"/>
      <c r="CA134" s="338">
        <f t="shared" si="581"/>
        <v>0</v>
      </c>
      <c r="CB134" s="182"/>
      <c r="CC134" s="251"/>
      <c r="CD134" s="252"/>
      <c r="CE134" s="338">
        <f t="shared" si="582"/>
        <v>0</v>
      </c>
      <c r="CF134" s="182"/>
      <c r="CG134" s="182"/>
      <c r="CH134" s="251"/>
      <c r="CI134" s="252"/>
      <c r="CJ134" s="482"/>
      <c r="CK134" s="491">
        <f t="shared" si="599"/>
        <v>0</v>
      </c>
      <c r="CL134" s="482">
        <f>CL135</f>
        <v>0</v>
      </c>
      <c r="CM134" s="482"/>
      <c r="CN134" s="68"/>
      <c r="CO134" s="30"/>
    </row>
    <row r="135" spans="2:93" s="52" customFormat="1" ht="45" hidden="1" customHeight="1" x14ac:dyDescent="0.25">
      <c r="B135" s="206"/>
      <c r="C135" s="115" t="s">
        <v>32</v>
      </c>
      <c r="D135" s="248"/>
      <c r="E135" s="247"/>
      <c r="F135" s="247"/>
      <c r="G135" s="247"/>
      <c r="H135" s="247"/>
      <c r="I135" s="247"/>
      <c r="J135" s="567" t="e">
        <f t="shared" si="587"/>
        <v>#DIV/0!</v>
      </c>
      <c r="K135" s="247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629" t="e">
        <f t="shared" si="588"/>
        <v>#DIV/0!</v>
      </c>
      <c r="W135" s="33"/>
      <c r="X135" s="629" t="e">
        <f t="shared" si="589"/>
        <v>#DIV/0!</v>
      </c>
      <c r="Y135" s="33"/>
      <c r="Z135" s="629" t="e">
        <f t="shared" si="590"/>
        <v>#DIV/0!</v>
      </c>
      <c r="AA135" s="33"/>
      <c r="AB135" s="629" t="e">
        <f t="shared" si="591"/>
        <v>#DIV/0!</v>
      </c>
      <c r="AC135" s="33"/>
      <c r="AD135" s="622" t="e">
        <f t="shared" si="592"/>
        <v>#DIV/0!</v>
      </c>
      <c r="AE135" s="33"/>
      <c r="AF135" s="33"/>
      <c r="AG135" s="33"/>
      <c r="AH135" s="622" t="e">
        <f t="shared" si="593"/>
        <v>#DIV/0!</v>
      </c>
      <c r="AI135" s="33"/>
      <c r="AJ135" s="622">
        <v>0</v>
      </c>
      <c r="AK135" s="33"/>
      <c r="AL135" s="458" t="e">
        <f t="shared" si="594"/>
        <v>#DIV/0!</v>
      </c>
      <c r="AM135" s="33"/>
      <c r="AN135" s="33"/>
      <c r="AO135" s="33"/>
      <c r="AP135" s="33"/>
      <c r="AQ135" s="33"/>
      <c r="AR135" s="33"/>
      <c r="AS135" s="33"/>
      <c r="AT135" s="33"/>
      <c r="AU135" s="558"/>
      <c r="AV135" s="21"/>
      <c r="AW135" s="33"/>
      <c r="AX135" s="33"/>
      <c r="AY135" s="33"/>
      <c r="AZ135" s="33"/>
      <c r="BA135" s="306">
        <f t="shared" ref="BA135:BA289" si="602">BB135+BC135+BD135</f>
        <v>0</v>
      </c>
      <c r="BB135" s="33"/>
      <c r="BC135" s="33"/>
      <c r="BD135" s="33"/>
      <c r="BE135" s="21">
        <f t="shared" si="600"/>
        <v>0</v>
      </c>
      <c r="BF135" s="33">
        <f t="shared" si="601"/>
        <v>0</v>
      </c>
      <c r="BG135" s="33"/>
      <c r="BH135" s="33"/>
      <c r="BI135" s="21"/>
      <c r="BJ135" s="33"/>
      <c r="BK135" s="33"/>
      <c r="BL135" s="33"/>
      <c r="BM135" s="33"/>
      <c r="BN135" s="21"/>
      <c r="BO135" s="21"/>
      <c r="BP135" s="33"/>
      <c r="BQ135" s="33"/>
      <c r="BR135" s="33"/>
      <c r="BS135" s="33"/>
      <c r="BT135" s="33"/>
      <c r="BU135" s="33"/>
      <c r="BV135" s="21"/>
      <c r="BW135" s="33"/>
      <c r="BX135" s="33"/>
      <c r="BY135" s="33"/>
      <c r="BZ135" s="33"/>
      <c r="CA135" s="21">
        <f t="shared" si="581"/>
        <v>0</v>
      </c>
      <c r="CB135" s="247"/>
      <c r="CC135" s="247"/>
      <c r="CD135" s="247"/>
      <c r="CE135" s="21">
        <f t="shared" si="582"/>
        <v>0</v>
      </c>
      <c r="CF135" s="247"/>
      <c r="CG135" s="247"/>
      <c r="CH135" s="247"/>
      <c r="CI135" s="247"/>
      <c r="CJ135" s="21"/>
      <c r="CK135" s="21"/>
      <c r="CL135" s="33"/>
      <c r="CM135" s="33"/>
      <c r="CN135" s="33"/>
      <c r="CO135" s="33"/>
    </row>
    <row r="136" spans="2:93" s="52" customFormat="1" ht="116.25" hidden="1" customHeight="1" x14ac:dyDescent="0.25">
      <c r="B136" s="206" t="s">
        <v>8</v>
      </c>
      <c r="C136" s="122" t="s">
        <v>94</v>
      </c>
      <c r="D136" s="182">
        <f>E136</f>
        <v>0</v>
      </c>
      <c r="E136" s="182">
        <f>E137</f>
        <v>0</v>
      </c>
      <c r="F136" s="182"/>
      <c r="G136" s="251"/>
      <c r="H136" s="252"/>
      <c r="I136" s="252"/>
      <c r="J136" s="567" t="e">
        <f t="shared" si="587"/>
        <v>#DIV/0!</v>
      </c>
      <c r="K136" s="182">
        <f>K137</f>
        <v>0</v>
      </c>
      <c r="L136" s="30"/>
      <c r="M136" s="559"/>
      <c r="N136" s="30"/>
      <c r="O136" s="68"/>
      <c r="P136" s="30"/>
      <c r="Q136" s="30"/>
      <c r="R136" s="30"/>
      <c r="S136" s="30"/>
      <c r="T136" s="30"/>
      <c r="U136" s="581">
        <f>U137</f>
        <v>0</v>
      </c>
      <c r="V136" s="629" t="e">
        <f t="shared" si="588"/>
        <v>#DIV/0!</v>
      </c>
      <c r="W136" s="581"/>
      <c r="X136" s="629" t="e">
        <f t="shared" si="589"/>
        <v>#DIV/0!</v>
      </c>
      <c r="Y136" s="68"/>
      <c r="Z136" s="629" t="e">
        <f t="shared" si="590"/>
        <v>#DIV/0!</v>
      </c>
      <c r="AA136" s="30"/>
      <c r="AB136" s="629" t="e">
        <f t="shared" si="591"/>
        <v>#DIV/0!</v>
      </c>
      <c r="AC136" s="30"/>
      <c r="AD136" s="622" t="e">
        <f t="shared" si="592"/>
        <v>#DIV/0!</v>
      </c>
      <c r="AE136" s="581">
        <f>AE137</f>
        <v>0</v>
      </c>
      <c r="AF136" s="30"/>
      <c r="AG136" s="581"/>
      <c r="AH136" s="622" t="e">
        <f t="shared" si="593"/>
        <v>#DIV/0!</v>
      </c>
      <c r="AI136" s="68"/>
      <c r="AJ136" s="622">
        <v>0</v>
      </c>
      <c r="AK136" s="30"/>
      <c r="AL136" s="458" t="e">
        <f t="shared" si="594"/>
        <v>#DIV/0!</v>
      </c>
      <c r="AM136" s="30"/>
      <c r="AN136" s="30"/>
      <c r="AO136" s="30"/>
      <c r="AP136" s="30"/>
      <c r="AQ136" s="30"/>
      <c r="AR136" s="30"/>
      <c r="AS136" s="30"/>
      <c r="AT136" s="30"/>
      <c r="AU136" s="559"/>
      <c r="AV136" s="559">
        <f>AW136</f>
        <v>0</v>
      </c>
      <c r="AW136" s="482">
        <f>AW137</f>
        <v>0</v>
      </c>
      <c r="AX136" s="482"/>
      <c r="AY136" s="68"/>
      <c r="AZ136" s="30"/>
      <c r="BA136" s="306">
        <f t="shared" si="602"/>
        <v>0</v>
      </c>
      <c r="BB136" s="30"/>
      <c r="BC136" s="30"/>
      <c r="BD136" s="30"/>
      <c r="BE136" s="526">
        <f t="shared" si="600"/>
        <v>0</v>
      </c>
      <c r="BF136" s="433">
        <f t="shared" si="601"/>
        <v>0</v>
      </c>
      <c r="BG136" s="68"/>
      <c r="BH136" s="30"/>
      <c r="BI136" s="491">
        <f>BJ136</f>
        <v>0</v>
      </c>
      <c r="BJ136" s="482">
        <f>BJ137</f>
        <v>0</v>
      </c>
      <c r="BK136" s="482"/>
      <c r="BL136" s="68"/>
      <c r="BM136" s="30"/>
      <c r="BN136" s="433"/>
      <c r="BO136" s="491">
        <f>BP136</f>
        <v>0</v>
      </c>
      <c r="BP136" s="482">
        <f>BP137</f>
        <v>0</v>
      </c>
      <c r="BQ136" s="482"/>
      <c r="BR136" s="68"/>
      <c r="BS136" s="30"/>
      <c r="BT136" s="68"/>
      <c r="BU136" s="30"/>
      <c r="BV136" s="491">
        <f>BW136</f>
        <v>0</v>
      </c>
      <c r="BW136" s="433">
        <f>BW137</f>
        <v>0</v>
      </c>
      <c r="BX136" s="433"/>
      <c r="BY136" s="68"/>
      <c r="BZ136" s="30"/>
      <c r="CA136" s="338">
        <f t="shared" si="581"/>
        <v>0</v>
      </c>
      <c r="CB136" s="182"/>
      <c r="CC136" s="251"/>
      <c r="CD136" s="252"/>
      <c r="CE136" s="338">
        <f t="shared" si="582"/>
        <v>0</v>
      </c>
      <c r="CF136" s="182"/>
      <c r="CG136" s="182"/>
      <c r="CH136" s="251"/>
      <c r="CI136" s="252"/>
      <c r="CJ136" s="482"/>
      <c r="CK136" s="491">
        <f>CL136</f>
        <v>0</v>
      </c>
      <c r="CL136" s="482">
        <f>CL137</f>
        <v>0</v>
      </c>
      <c r="CM136" s="482"/>
      <c r="CN136" s="68"/>
      <c r="CO136" s="30"/>
    </row>
    <row r="137" spans="2:93" s="65" customFormat="1" ht="112.5" hidden="1" customHeight="1" x14ac:dyDescent="0.25">
      <c r="B137" s="213"/>
      <c r="C137" s="118"/>
      <c r="D137" s="251"/>
      <c r="E137" s="251"/>
      <c r="F137" s="251"/>
      <c r="G137" s="251"/>
      <c r="H137" s="252"/>
      <c r="I137" s="252"/>
      <c r="J137" s="567" t="e">
        <f t="shared" si="587"/>
        <v>#DIV/0!</v>
      </c>
      <c r="K137" s="251"/>
      <c r="L137" s="30"/>
      <c r="M137" s="68"/>
      <c r="N137" s="30"/>
      <c r="O137" s="68"/>
      <c r="P137" s="30"/>
      <c r="Q137" s="30"/>
      <c r="R137" s="30"/>
      <c r="S137" s="30"/>
      <c r="T137" s="30"/>
      <c r="U137" s="68"/>
      <c r="V137" s="629" t="e">
        <f t="shared" si="588"/>
        <v>#DIV/0!</v>
      </c>
      <c r="W137" s="68"/>
      <c r="X137" s="629" t="e">
        <f t="shared" si="589"/>
        <v>#DIV/0!</v>
      </c>
      <c r="Y137" s="68"/>
      <c r="Z137" s="629" t="e">
        <f t="shared" si="590"/>
        <v>#DIV/0!</v>
      </c>
      <c r="AA137" s="30"/>
      <c r="AB137" s="629" t="e">
        <f t="shared" si="591"/>
        <v>#DIV/0!</v>
      </c>
      <c r="AC137" s="30"/>
      <c r="AD137" s="622" t="e">
        <f t="shared" si="592"/>
        <v>#DIV/0!</v>
      </c>
      <c r="AE137" s="68"/>
      <c r="AF137" s="30"/>
      <c r="AG137" s="68"/>
      <c r="AH137" s="622" t="e">
        <f t="shared" si="593"/>
        <v>#DIV/0!</v>
      </c>
      <c r="AI137" s="68"/>
      <c r="AJ137" s="622">
        <v>0</v>
      </c>
      <c r="AK137" s="30"/>
      <c r="AL137" s="458" t="e">
        <f t="shared" si="594"/>
        <v>#DIV/0!</v>
      </c>
      <c r="AM137" s="30"/>
      <c r="AN137" s="30"/>
      <c r="AO137" s="30"/>
      <c r="AP137" s="30"/>
      <c r="AQ137" s="30"/>
      <c r="AR137" s="30"/>
      <c r="AS137" s="30"/>
      <c r="AT137" s="30"/>
      <c r="AU137" s="308"/>
      <c r="AV137" s="43"/>
      <c r="AW137" s="68"/>
      <c r="AX137" s="68"/>
      <c r="AY137" s="68"/>
      <c r="AZ137" s="30"/>
      <c r="BA137" s="306">
        <f t="shared" si="602"/>
        <v>0</v>
      </c>
      <c r="BB137" s="30"/>
      <c r="BC137" s="30"/>
      <c r="BD137" s="30"/>
      <c r="BE137" s="68">
        <f t="shared" si="600"/>
        <v>0</v>
      </c>
      <c r="BF137" s="68">
        <f t="shared" si="601"/>
        <v>0</v>
      </c>
      <c r="BG137" s="68"/>
      <c r="BH137" s="30"/>
      <c r="BI137" s="68"/>
      <c r="BJ137" s="68"/>
      <c r="BK137" s="68"/>
      <c r="BL137" s="68"/>
      <c r="BM137" s="30"/>
      <c r="BN137" s="68"/>
      <c r="BO137" s="68"/>
      <c r="BP137" s="68"/>
      <c r="BQ137" s="68"/>
      <c r="BR137" s="68"/>
      <c r="BS137" s="30"/>
      <c r="BT137" s="68"/>
      <c r="BU137" s="30"/>
      <c r="BV137" s="68"/>
      <c r="BW137" s="68"/>
      <c r="BX137" s="68"/>
      <c r="BY137" s="68"/>
      <c r="BZ137" s="30"/>
      <c r="CA137" s="68">
        <f t="shared" si="581"/>
        <v>0</v>
      </c>
      <c r="CB137" s="251"/>
      <c r="CC137" s="251"/>
      <c r="CD137" s="252"/>
      <c r="CE137" s="68">
        <f t="shared" si="582"/>
        <v>0</v>
      </c>
      <c r="CF137" s="251"/>
      <c r="CG137" s="251"/>
      <c r="CH137" s="251"/>
      <c r="CI137" s="252"/>
      <c r="CJ137" s="68"/>
      <c r="CK137" s="68"/>
      <c r="CL137" s="68"/>
      <c r="CM137" s="68"/>
      <c r="CN137" s="68"/>
      <c r="CO137" s="30"/>
    </row>
    <row r="138" spans="2:93" s="65" customFormat="1" ht="112.5" hidden="1" customHeight="1" x14ac:dyDescent="0.25">
      <c r="B138" s="213"/>
      <c r="C138" s="118"/>
      <c r="D138" s="251"/>
      <c r="E138" s="251"/>
      <c r="F138" s="251"/>
      <c r="G138" s="251"/>
      <c r="H138" s="252"/>
      <c r="I138" s="252"/>
      <c r="J138" s="567" t="e">
        <f t="shared" si="587"/>
        <v>#DIV/0!</v>
      </c>
      <c r="K138" s="251"/>
      <c r="L138" s="30"/>
      <c r="M138" s="68"/>
      <c r="N138" s="30"/>
      <c r="O138" s="68"/>
      <c r="P138" s="30"/>
      <c r="Q138" s="30"/>
      <c r="R138" s="30"/>
      <c r="S138" s="30"/>
      <c r="T138" s="30"/>
      <c r="U138" s="68"/>
      <c r="V138" s="629" t="e">
        <f t="shared" si="588"/>
        <v>#DIV/0!</v>
      </c>
      <c r="W138" s="68"/>
      <c r="X138" s="629" t="e">
        <f t="shared" si="589"/>
        <v>#DIV/0!</v>
      </c>
      <c r="Y138" s="68"/>
      <c r="Z138" s="629" t="e">
        <f t="shared" si="590"/>
        <v>#DIV/0!</v>
      </c>
      <c r="AA138" s="30"/>
      <c r="AB138" s="629" t="e">
        <f t="shared" si="591"/>
        <v>#DIV/0!</v>
      </c>
      <c r="AC138" s="30"/>
      <c r="AD138" s="622" t="e">
        <f t="shared" si="592"/>
        <v>#DIV/0!</v>
      </c>
      <c r="AE138" s="68"/>
      <c r="AF138" s="30"/>
      <c r="AG138" s="68"/>
      <c r="AH138" s="622" t="e">
        <f t="shared" si="593"/>
        <v>#DIV/0!</v>
      </c>
      <c r="AI138" s="68"/>
      <c r="AJ138" s="622">
        <v>0</v>
      </c>
      <c r="AK138" s="30"/>
      <c r="AL138" s="458" t="e">
        <f t="shared" si="594"/>
        <v>#DIV/0!</v>
      </c>
      <c r="AM138" s="30"/>
      <c r="AN138" s="30"/>
      <c r="AO138" s="30"/>
      <c r="AP138" s="30"/>
      <c r="AQ138" s="30"/>
      <c r="AR138" s="30"/>
      <c r="AS138" s="30"/>
      <c r="AT138" s="30"/>
      <c r="AU138" s="308"/>
      <c r="AV138" s="43"/>
      <c r="AW138" s="68"/>
      <c r="AX138" s="68"/>
      <c r="AY138" s="68"/>
      <c r="AZ138" s="30"/>
      <c r="BA138" s="306">
        <f t="shared" si="602"/>
        <v>0</v>
      </c>
      <c r="BB138" s="30"/>
      <c r="BC138" s="30"/>
      <c r="BD138" s="30"/>
      <c r="BE138" s="68">
        <f t="shared" si="600"/>
        <v>0</v>
      </c>
      <c r="BF138" s="68">
        <f t="shared" si="601"/>
        <v>0</v>
      </c>
      <c r="BG138" s="68"/>
      <c r="BH138" s="30"/>
      <c r="BI138" s="68"/>
      <c r="BJ138" s="68"/>
      <c r="BK138" s="68"/>
      <c r="BL138" s="68"/>
      <c r="BM138" s="30"/>
      <c r="BN138" s="68"/>
      <c r="BO138" s="68"/>
      <c r="BP138" s="68"/>
      <c r="BQ138" s="68"/>
      <c r="BR138" s="68"/>
      <c r="BS138" s="30"/>
      <c r="BT138" s="68"/>
      <c r="BU138" s="30"/>
      <c r="BV138" s="68"/>
      <c r="BW138" s="68"/>
      <c r="BX138" s="68"/>
      <c r="BY138" s="68"/>
      <c r="BZ138" s="30"/>
      <c r="CA138" s="68">
        <f t="shared" si="581"/>
        <v>0</v>
      </c>
      <c r="CB138" s="251"/>
      <c r="CC138" s="251"/>
      <c r="CD138" s="252"/>
      <c r="CE138" s="68">
        <f t="shared" si="582"/>
        <v>0</v>
      </c>
      <c r="CF138" s="251"/>
      <c r="CG138" s="251"/>
      <c r="CH138" s="251"/>
      <c r="CI138" s="252"/>
      <c r="CJ138" s="68"/>
      <c r="CK138" s="68"/>
      <c r="CL138" s="68"/>
      <c r="CM138" s="68"/>
      <c r="CN138" s="68"/>
      <c r="CO138" s="30"/>
    </row>
    <row r="139" spans="2:93" s="65" customFormat="1" ht="112.5" hidden="1" customHeight="1" x14ac:dyDescent="0.25">
      <c r="B139" s="213"/>
      <c r="C139" s="118"/>
      <c r="D139" s="251"/>
      <c r="E139" s="251"/>
      <c r="F139" s="251"/>
      <c r="G139" s="251"/>
      <c r="H139" s="252"/>
      <c r="I139" s="252"/>
      <c r="J139" s="567" t="e">
        <f t="shared" si="587"/>
        <v>#DIV/0!</v>
      </c>
      <c r="K139" s="251"/>
      <c r="L139" s="30"/>
      <c r="M139" s="68"/>
      <c r="N139" s="30"/>
      <c r="O139" s="68"/>
      <c r="P139" s="30"/>
      <c r="Q139" s="30"/>
      <c r="R139" s="30"/>
      <c r="S139" s="30"/>
      <c r="T139" s="30"/>
      <c r="U139" s="68"/>
      <c r="V139" s="629" t="e">
        <f t="shared" si="588"/>
        <v>#DIV/0!</v>
      </c>
      <c r="W139" s="68"/>
      <c r="X139" s="629" t="e">
        <f t="shared" si="589"/>
        <v>#DIV/0!</v>
      </c>
      <c r="Y139" s="68"/>
      <c r="Z139" s="629" t="e">
        <f t="shared" si="590"/>
        <v>#DIV/0!</v>
      </c>
      <c r="AA139" s="30"/>
      <c r="AB139" s="629" t="e">
        <f t="shared" si="591"/>
        <v>#DIV/0!</v>
      </c>
      <c r="AC139" s="30"/>
      <c r="AD139" s="622" t="e">
        <f t="shared" si="592"/>
        <v>#DIV/0!</v>
      </c>
      <c r="AE139" s="68"/>
      <c r="AF139" s="30"/>
      <c r="AG139" s="68"/>
      <c r="AH139" s="622" t="e">
        <f t="shared" si="593"/>
        <v>#DIV/0!</v>
      </c>
      <c r="AI139" s="68"/>
      <c r="AJ139" s="622">
        <v>0</v>
      </c>
      <c r="AK139" s="30"/>
      <c r="AL139" s="458" t="e">
        <f t="shared" si="594"/>
        <v>#DIV/0!</v>
      </c>
      <c r="AM139" s="30"/>
      <c r="AN139" s="30"/>
      <c r="AO139" s="30"/>
      <c r="AP139" s="30"/>
      <c r="AQ139" s="30"/>
      <c r="AR139" s="30"/>
      <c r="AS139" s="30"/>
      <c r="AT139" s="30"/>
      <c r="AU139" s="308"/>
      <c r="AV139" s="43"/>
      <c r="AW139" s="68"/>
      <c r="AX139" s="68"/>
      <c r="AY139" s="68"/>
      <c r="AZ139" s="30"/>
      <c r="BA139" s="306">
        <f t="shared" si="602"/>
        <v>0</v>
      </c>
      <c r="BB139" s="30"/>
      <c r="BC139" s="30"/>
      <c r="BD139" s="30"/>
      <c r="BE139" s="68">
        <f t="shared" si="600"/>
        <v>0</v>
      </c>
      <c r="BF139" s="68">
        <f t="shared" si="601"/>
        <v>0</v>
      </c>
      <c r="BG139" s="68"/>
      <c r="BH139" s="30"/>
      <c r="BI139" s="68"/>
      <c r="BJ139" s="68"/>
      <c r="BK139" s="68"/>
      <c r="BL139" s="68"/>
      <c r="BM139" s="30"/>
      <c r="BN139" s="68"/>
      <c r="BO139" s="68"/>
      <c r="BP139" s="68"/>
      <c r="BQ139" s="68"/>
      <c r="BR139" s="68"/>
      <c r="BS139" s="30"/>
      <c r="BT139" s="68"/>
      <c r="BU139" s="30"/>
      <c r="BV139" s="68"/>
      <c r="BW139" s="68"/>
      <c r="BX139" s="68"/>
      <c r="BY139" s="68"/>
      <c r="BZ139" s="30"/>
      <c r="CA139" s="68">
        <f t="shared" si="581"/>
        <v>0</v>
      </c>
      <c r="CB139" s="251"/>
      <c r="CC139" s="251"/>
      <c r="CD139" s="252"/>
      <c r="CE139" s="68">
        <f t="shared" si="582"/>
        <v>0</v>
      </c>
      <c r="CF139" s="251"/>
      <c r="CG139" s="251"/>
      <c r="CH139" s="251"/>
      <c r="CI139" s="252"/>
      <c r="CJ139" s="68"/>
      <c r="CK139" s="68"/>
      <c r="CL139" s="68"/>
      <c r="CM139" s="68"/>
      <c r="CN139" s="68"/>
      <c r="CO139" s="30"/>
    </row>
    <row r="140" spans="2:93" s="65" customFormat="1" ht="112.5" hidden="1" customHeight="1" x14ac:dyDescent="0.25">
      <c r="B140" s="213"/>
      <c r="C140" s="118"/>
      <c r="D140" s="251"/>
      <c r="E140" s="251"/>
      <c r="F140" s="251"/>
      <c r="G140" s="251"/>
      <c r="H140" s="252"/>
      <c r="I140" s="252"/>
      <c r="J140" s="567" t="e">
        <f t="shared" si="587"/>
        <v>#DIV/0!</v>
      </c>
      <c r="K140" s="251"/>
      <c r="L140" s="30"/>
      <c r="M140" s="68"/>
      <c r="N140" s="30"/>
      <c r="O140" s="68"/>
      <c r="P140" s="30"/>
      <c r="Q140" s="30"/>
      <c r="R140" s="30"/>
      <c r="S140" s="30"/>
      <c r="T140" s="30"/>
      <c r="U140" s="68"/>
      <c r="V140" s="629" t="e">
        <f t="shared" si="588"/>
        <v>#DIV/0!</v>
      </c>
      <c r="W140" s="68"/>
      <c r="X140" s="629" t="e">
        <f t="shared" si="589"/>
        <v>#DIV/0!</v>
      </c>
      <c r="Y140" s="68"/>
      <c r="Z140" s="629" t="e">
        <f t="shared" si="590"/>
        <v>#DIV/0!</v>
      </c>
      <c r="AA140" s="30"/>
      <c r="AB140" s="629" t="e">
        <f t="shared" si="591"/>
        <v>#DIV/0!</v>
      </c>
      <c r="AC140" s="30"/>
      <c r="AD140" s="622" t="e">
        <f t="shared" si="592"/>
        <v>#DIV/0!</v>
      </c>
      <c r="AE140" s="68"/>
      <c r="AF140" s="30"/>
      <c r="AG140" s="68"/>
      <c r="AH140" s="622" t="e">
        <f t="shared" si="593"/>
        <v>#DIV/0!</v>
      </c>
      <c r="AI140" s="68"/>
      <c r="AJ140" s="622">
        <v>0</v>
      </c>
      <c r="AK140" s="30"/>
      <c r="AL140" s="458" t="e">
        <f t="shared" si="594"/>
        <v>#DIV/0!</v>
      </c>
      <c r="AM140" s="30"/>
      <c r="AN140" s="30"/>
      <c r="AO140" s="30"/>
      <c r="AP140" s="30"/>
      <c r="AQ140" s="30"/>
      <c r="AR140" s="30"/>
      <c r="AS140" s="30"/>
      <c r="AT140" s="30"/>
      <c r="AU140" s="308"/>
      <c r="AV140" s="43"/>
      <c r="AW140" s="68"/>
      <c r="AX140" s="68"/>
      <c r="AY140" s="68"/>
      <c r="AZ140" s="30"/>
      <c r="BA140" s="306">
        <f t="shared" si="602"/>
        <v>0</v>
      </c>
      <c r="BB140" s="30"/>
      <c r="BC140" s="30"/>
      <c r="BD140" s="30"/>
      <c r="BE140" s="68">
        <f t="shared" si="600"/>
        <v>0</v>
      </c>
      <c r="BF140" s="68">
        <f t="shared" si="601"/>
        <v>0</v>
      </c>
      <c r="BG140" s="68"/>
      <c r="BH140" s="30"/>
      <c r="BI140" s="68"/>
      <c r="BJ140" s="68"/>
      <c r="BK140" s="68"/>
      <c r="BL140" s="68"/>
      <c r="BM140" s="30"/>
      <c r="BN140" s="68"/>
      <c r="BO140" s="68"/>
      <c r="BP140" s="68"/>
      <c r="BQ140" s="68"/>
      <c r="BR140" s="68"/>
      <c r="BS140" s="30"/>
      <c r="BT140" s="68"/>
      <c r="BU140" s="30"/>
      <c r="BV140" s="68"/>
      <c r="BW140" s="68"/>
      <c r="BX140" s="68"/>
      <c r="BY140" s="68"/>
      <c r="BZ140" s="30"/>
      <c r="CA140" s="68">
        <f t="shared" si="581"/>
        <v>0</v>
      </c>
      <c r="CB140" s="251"/>
      <c r="CC140" s="251"/>
      <c r="CD140" s="252"/>
      <c r="CE140" s="68">
        <f t="shared" si="582"/>
        <v>0</v>
      </c>
      <c r="CF140" s="251"/>
      <c r="CG140" s="251"/>
      <c r="CH140" s="251"/>
      <c r="CI140" s="252"/>
      <c r="CJ140" s="68"/>
      <c r="CK140" s="68"/>
      <c r="CL140" s="68"/>
      <c r="CM140" s="68"/>
      <c r="CN140" s="68"/>
      <c r="CO140" s="30"/>
    </row>
    <row r="141" spans="2:93" s="65" customFormat="1" ht="46.5" hidden="1" customHeight="1" x14ac:dyDescent="0.25">
      <c r="B141" s="213"/>
      <c r="C141" s="115" t="s">
        <v>32</v>
      </c>
      <c r="D141" s="251"/>
      <c r="E141" s="251"/>
      <c r="F141" s="251"/>
      <c r="G141" s="251"/>
      <c r="H141" s="252"/>
      <c r="I141" s="252"/>
      <c r="J141" s="567" t="e">
        <f t="shared" si="587"/>
        <v>#DIV/0!</v>
      </c>
      <c r="K141" s="251"/>
      <c r="L141" s="30"/>
      <c r="M141" s="68"/>
      <c r="N141" s="30"/>
      <c r="O141" s="68"/>
      <c r="P141" s="30"/>
      <c r="Q141" s="30"/>
      <c r="R141" s="30"/>
      <c r="S141" s="30"/>
      <c r="T141" s="30"/>
      <c r="U141" s="68"/>
      <c r="V141" s="629" t="e">
        <f t="shared" si="588"/>
        <v>#DIV/0!</v>
      </c>
      <c r="W141" s="68"/>
      <c r="X141" s="629" t="e">
        <f t="shared" si="589"/>
        <v>#DIV/0!</v>
      </c>
      <c r="Y141" s="68"/>
      <c r="Z141" s="629" t="e">
        <f t="shared" si="590"/>
        <v>#DIV/0!</v>
      </c>
      <c r="AA141" s="30"/>
      <c r="AB141" s="629" t="e">
        <f t="shared" si="591"/>
        <v>#DIV/0!</v>
      </c>
      <c r="AC141" s="30"/>
      <c r="AD141" s="622" t="e">
        <f t="shared" si="592"/>
        <v>#DIV/0!</v>
      </c>
      <c r="AE141" s="68"/>
      <c r="AF141" s="30"/>
      <c r="AG141" s="68"/>
      <c r="AH141" s="622" t="e">
        <f t="shared" si="593"/>
        <v>#DIV/0!</v>
      </c>
      <c r="AI141" s="68"/>
      <c r="AJ141" s="622">
        <v>0</v>
      </c>
      <c r="AK141" s="30"/>
      <c r="AL141" s="458" t="e">
        <f t="shared" si="594"/>
        <v>#DIV/0!</v>
      </c>
      <c r="AM141" s="30"/>
      <c r="AN141" s="30"/>
      <c r="AO141" s="30"/>
      <c r="AP141" s="30"/>
      <c r="AQ141" s="30"/>
      <c r="AR141" s="30"/>
      <c r="AS141" s="30"/>
      <c r="AT141" s="30"/>
      <c r="AU141" s="308"/>
      <c r="AV141" s="43"/>
      <c r="AW141" s="68"/>
      <c r="AX141" s="68"/>
      <c r="AY141" s="68"/>
      <c r="AZ141" s="30"/>
      <c r="BA141" s="306">
        <f t="shared" si="602"/>
        <v>0</v>
      </c>
      <c r="BB141" s="30"/>
      <c r="BC141" s="30"/>
      <c r="BD141" s="30"/>
      <c r="BE141" s="68">
        <f t="shared" si="600"/>
        <v>0</v>
      </c>
      <c r="BF141" s="68">
        <f t="shared" si="601"/>
        <v>0</v>
      </c>
      <c r="BG141" s="68"/>
      <c r="BH141" s="30"/>
      <c r="BI141" s="68"/>
      <c r="BJ141" s="68"/>
      <c r="BK141" s="68"/>
      <c r="BL141" s="68"/>
      <c r="BM141" s="30"/>
      <c r="BN141" s="68"/>
      <c r="BO141" s="68"/>
      <c r="BP141" s="68"/>
      <c r="BQ141" s="68"/>
      <c r="BR141" s="68"/>
      <c r="BS141" s="30"/>
      <c r="BT141" s="68"/>
      <c r="BU141" s="30"/>
      <c r="BV141" s="68"/>
      <c r="BW141" s="68"/>
      <c r="BX141" s="68"/>
      <c r="BY141" s="68"/>
      <c r="BZ141" s="30"/>
      <c r="CA141" s="68">
        <f t="shared" si="581"/>
        <v>0</v>
      </c>
      <c r="CB141" s="251"/>
      <c r="CC141" s="251"/>
      <c r="CD141" s="252"/>
      <c r="CE141" s="68">
        <f t="shared" si="582"/>
        <v>0</v>
      </c>
      <c r="CF141" s="251"/>
      <c r="CG141" s="251"/>
      <c r="CH141" s="251"/>
      <c r="CI141" s="252"/>
      <c r="CJ141" s="68"/>
      <c r="CK141" s="68"/>
      <c r="CL141" s="68"/>
      <c r="CM141" s="68"/>
      <c r="CN141" s="68"/>
      <c r="CO141" s="30"/>
    </row>
    <row r="142" spans="2:93" s="65" customFormat="1" ht="162" hidden="1" customHeight="1" x14ac:dyDescent="0.25">
      <c r="B142" s="206" t="s">
        <v>177</v>
      </c>
      <c r="C142" s="111" t="s">
        <v>53</v>
      </c>
      <c r="D142" s="182">
        <f>E142+F142+G142+H142</f>
        <v>0</v>
      </c>
      <c r="E142" s="182"/>
      <c r="F142" s="182"/>
      <c r="G142" s="182"/>
      <c r="H142" s="182"/>
      <c r="I142" s="182"/>
      <c r="J142" s="567" t="e">
        <f t="shared" si="587"/>
        <v>#DIV/0!</v>
      </c>
      <c r="K142" s="182"/>
      <c r="L142" s="559"/>
      <c r="M142" s="559"/>
      <c r="N142" s="559"/>
      <c r="O142" s="559"/>
      <c r="P142" s="559"/>
      <c r="Q142" s="559"/>
      <c r="R142" s="559"/>
      <c r="S142" s="559"/>
      <c r="T142" s="559"/>
      <c r="U142" s="581"/>
      <c r="V142" s="629" t="e">
        <f t="shared" si="588"/>
        <v>#DIV/0!</v>
      </c>
      <c r="W142" s="581"/>
      <c r="X142" s="629" t="e">
        <f t="shared" si="589"/>
        <v>#DIV/0!</v>
      </c>
      <c r="Y142" s="581"/>
      <c r="Z142" s="629" t="e">
        <f t="shared" si="590"/>
        <v>#DIV/0!</v>
      </c>
      <c r="AA142" s="581"/>
      <c r="AB142" s="629" t="e">
        <f t="shared" si="591"/>
        <v>#DIV/0!</v>
      </c>
      <c r="AC142" s="581"/>
      <c r="AD142" s="622" t="e">
        <f t="shared" si="592"/>
        <v>#DIV/0!</v>
      </c>
      <c r="AE142" s="581"/>
      <c r="AF142" s="559"/>
      <c r="AG142" s="581"/>
      <c r="AH142" s="622" t="e">
        <f t="shared" si="593"/>
        <v>#DIV/0!</v>
      </c>
      <c r="AI142" s="581"/>
      <c r="AJ142" s="622">
        <v>0</v>
      </c>
      <c r="AK142" s="581"/>
      <c r="AL142" s="458" t="e">
        <f t="shared" si="594"/>
        <v>#DIV/0!</v>
      </c>
      <c r="AM142" s="559"/>
      <c r="AN142" s="559"/>
      <c r="AO142" s="559"/>
      <c r="AP142" s="559"/>
      <c r="AQ142" s="559"/>
      <c r="AR142" s="559"/>
      <c r="AS142" s="559"/>
      <c r="AT142" s="559"/>
      <c r="AU142" s="559">
        <f>AU143+AU144</f>
        <v>0</v>
      </c>
      <c r="AV142" s="559">
        <f>AW142+AX142+AY142+AZ142</f>
        <v>0</v>
      </c>
      <c r="AW142" s="482">
        <f>AW143+AW144</f>
        <v>0</v>
      </c>
      <c r="AX142" s="482">
        <f t="shared" ref="AX142:AZ142" si="603">AX143+AX144</f>
        <v>0</v>
      </c>
      <c r="AY142" s="482">
        <f t="shared" si="603"/>
        <v>0</v>
      </c>
      <c r="AZ142" s="482">
        <f t="shared" si="603"/>
        <v>0</v>
      </c>
      <c r="BA142" s="433">
        <f t="shared" si="602"/>
        <v>1830232.3880699999</v>
      </c>
      <c r="BB142" s="526">
        <f>BB143+BB144</f>
        <v>1830232.3880699999</v>
      </c>
      <c r="BC142" s="30"/>
      <c r="BD142" s="30"/>
      <c r="BE142" s="526">
        <f t="shared" si="600"/>
        <v>1830232.3880699999</v>
      </c>
      <c r="BF142" s="433">
        <f>BF143+BF144</f>
        <v>1830232.3880699999</v>
      </c>
      <c r="BG142" s="68"/>
      <c r="BH142" s="30"/>
      <c r="BI142" s="491">
        <f t="shared" ref="BI142:BI144" si="604">BJ142</f>
        <v>0</v>
      </c>
      <c r="BJ142" s="482">
        <f>BJ143+BJ144</f>
        <v>0</v>
      </c>
      <c r="BK142" s="482"/>
      <c r="BL142" s="68"/>
      <c r="BM142" s="30"/>
      <c r="BN142" s="433">
        <f>BN143+BN144</f>
        <v>0</v>
      </c>
      <c r="BO142" s="491">
        <f t="shared" ref="BO142:BO144" si="605">BP142</f>
        <v>0</v>
      </c>
      <c r="BP142" s="482">
        <f>BP143+BP144</f>
        <v>0</v>
      </c>
      <c r="BQ142" s="482">
        <f>BQ143+BQ144</f>
        <v>0</v>
      </c>
      <c r="BR142" s="68"/>
      <c r="BS142" s="30"/>
      <c r="BT142" s="68"/>
      <c r="BU142" s="30"/>
      <c r="BV142" s="491">
        <f t="shared" ref="BV142:BV144" si="606">BW142</f>
        <v>0</v>
      </c>
      <c r="BW142" s="433">
        <f>BW143+BW144</f>
        <v>0</v>
      </c>
      <c r="BX142" s="433"/>
      <c r="BY142" s="68"/>
      <c r="BZ142" s="30"/>
      <c r="CA142" s="359">
        <f t="shared" si="581"/>
        <v>0</v>
      </c>
      <c r="CB142" s="182"/>
      <c r="CC142" s="251"/>
      <c r="CD142" s="252"/>
      <c r="CE142" s="359">
        <f t="shared" si="582"/>
        <v>0</v>
      </c>
      <c r="CF142" s="182"/>
      <c r="CG142" s="182"/>
      <c r="CH142" s="251"/>
      <c r="CI142" s="252"/>
      <c r="CJ142" s="482">
        <f>CJ143+CJ144</f>
        <v>0</v>
      </c>
      <c r="CK142" s="491">
        <f t="shared" ref="CK142:CK144" si="607">CL142</f>
        <v>0</v>
      </c>
      <c r="CL142" s="482">
        <f>CL143+CL144</f>
        <v>0</v>
      </c>
      <c r="CM142" s="482">
        <f>CM143+CM144</f>
        <v>0</v>
      </c>
      <c r="CN142" s="68"/>
      <c r="CO142" s="30"/>
    </row>
    <row r="143" spans="2:93" s="518" customFormat="1" ht="52.5" hidden="1" customHeight="1" x14ac:dyDescent="0.25">
      <c r="B143" s="207"/>
      <c r="C143" s="115" t="s">
        <v>32</v>
      </c>
      <c r="D143" s="192">
        <f>E143+F143+G143+H143</f>
        <v>0</v>
      </c>
      <c r="E143" s="192"/>
      <c r="F143" s="192"/>
      <c r="G143" s="195"/>
      <c r="H143" s="249"/>
      <c r="I143" s="249"/>
      <c r="J143" s="567" t="e">
        <f t="shared" si="587"/>
        <v>#DIV/0!</v>
      </c>
      <c r="K143" s="192"/>
      <c r="L143" s="300"/>
      <c r="M143" s="558"/>
      <c r="N143" s="300"/>
      <c r="O143" s="24"/>
      <c r="P143" s="300"/>
      <c r="Q143" s="300"/>
      <c r="R143" s="300"/>
      <c r="S143" s="300"/>
      <c r="T143" s="300"/>
      <c r="U143" s="580"/>
      <c r="V143" s="629" t="e">
        <f t="shared" si="588"/>
        <v>#DIV/0!</v>
      </c>
      <c r="W143" s="580"/>
      <c r="X143" s="629" t="e">
        <f t="shared" si="589"/>
        <v>#DIV/0!</v>
      </c>
      <c r="Y143" s="24"/>
      <c r="Z143" s="629" t="e">
        <f t="shared" si="590"/>
        <v>#DIV/0!</v>
      </c>
      <c r="AA143" s="300"/>
      <c r="AB143" s="629" t="e">
        <f t="shared" si="591"/>
        <v>#DIV/0!</v>
      </c>
      <c r="AC143" s="300"/>
      <c r="AD143" s="622" t="e">
        <f t="shared" si="592"/>
        <v>#DIV/0!</v>
      </c>
      <c r="AE143" s="580"/>
      <c r="AF143" s="300"/>
      <c r="AG143" s="580"/>
      <c r="AH143" s="622" t="e">
        <f t="shared" si="593"/>
        <v>#DIV/0!</v>
      </c>
      <c r="AI143" s="24"/>
      <c r="AJ143" s="622">
        <v>0</v>
      </c>
      <c r="AK143" s="300"/>
      <c r="AL143" s="458" t="e">
        <f t="shared" si="594"/>
        <v>#DIV/0!</v>
      </c>
      <c r="AM143" s="300"/>
      <c r="AN143" s="300"/>
      <c r="AO143" s="300"/>
      <c r="AP143" s="300"/>
      <c r="AQ143" s="300"/>
      <c r="AR143" s="300"/>
      <c r="AS143" s="300"/>
      <c r="AT143" s="300"/>
      <c r="AU143" s="558">
        <f>AX143-F143</f>
        <v>0</v>
      </c>
      <c r="AV143" s="558">
        <f>AW143+AX143+AY143+AZ143</f>
        <v>0</v>
      </c>
      <c r="AW143" s="490">
        <v>0</v>
      </c>
      <c r="AX143" s="490">
        <v>0</v>
      </c>
      <c r="AY143" s="24"/>
      <c r="AZ143" s="300"/>
      <c r="BA143" s="490">
        <f t="shared" si="602"/>
        <v>1226255.7</v>
      </c>
      <c r="BB143" s="525">
        <f>BF143-E143</f>
        <v>1226255.7</v>
      </c>
      <c r="BC143" s="116"/>
      <c r="BD143" s="116"/>
      <c r="BE143" s="525">
        <f t="shared" si="600"/>
        <v>1226255.7</v>
      </c>
      <c r="BF143" s="490">
        <f>'[4]2 чт ФБ без оценки (2)'!$O$7</f>
        <v>1226255.7</v>
      </c>
      <c r="BG143" s="24"/>
      <c r="BH143" s="300"/>
      <c r="BI143" s="490">
        <f t="shared" si="604"/>
        <v>0</v>
      </c>
      <c r="BJ143" s="490">
        <v>0</v>
      </c>
      <c r="BK143" s="490"/>
      <c r="BL143" s="24"/>
      <c r="BM143" s="300"/>
      <c r="BN143" s="490">
        <f>BQ143-BK143</f>
        <v>0</v>
      </c>
      <c r="BO143" s="490">
        <f t="shared" si="605"/>
        <v>0</v>
      </c>
      <c r="BP143" s="490">
        <v>0</v>
      </c>
      <c r="BQ143" s="490">
        <v>0</v>
      </c>
      <c r="BR143" s="24"/>
      <c r="BS143" s="300"/>
      <c r="BT143" s="24"/>
      <c r="BU143" s="300"/>
      <c r="BV143" s="490">
        <f t="shared" si="606"/>
        <v>0</v>
      </c>
      <c r="BW143" s="490">
        <v>0</v>
      </c>
      <c r="BX143" s="490"/>
      <c r="BY143" s="24"/>
      <c r="BZ143" s="300"/>
      <c r="CA143" s="490">
        <f t="shared" si="581"/>
        <v>0</v>
      </c>
      <c r="CB143" s="192"/>
      <c r="CC143" s="195"/>
      <c r="CD143" s="249"/>
      <c r="CE143" s="490">
        <f t="shared" si="582"/>
        <v>0</v>
      </c>
      <c r="CF143" s="192"/>
      <c r="CG143" s="192"/>
      <c r="CH143" s="195"/>
      <c r="CI143" s="249"/>
      <c r="CJ143" s="490">
        <f>CM143-BX143</f>
        <v>0</v>
      </c>
      <c r="CK143" s="490">
        <f t="shared" si="607"/>
        <v>0</v>
      </c>
      <c r="CL143" s="490">
        <v>0</v>
      </c>
      <c r="CM143" s="490">
        <v>0</v>
      </c>
      <c r="CN143" s="24"/>
      <c r="CO143" s="300"/>
    </row>
    <row r="144" spans="2:93" s="52" customFormat="1" ht="54" hidden="1" customHeight="1" x14ac:dyDescent="0.25">
      <c r="B144" s="206"/>
      <c r="C144" s="111" t="s">
        <v>31</v>
      </c>
      <c r="D144" s="182">
        <f>E144+F144+G144+H144</f>
        <v>0</v>
      </c>
      <c r="E144" s="182"/>
      <c r="F144" s="182"/>
      <c r="G144" s="247"/>
      <c r="H144" s="247"/>
      <c r="I144" s="247"/>
      <c r="J144" s="567" t="e">
        <f t="shared" si="587"/>
        <v>#DIV/0!</v>
      </c>
      <c r="K144" s="182"/>
      <c r="L144" s="33"/>
      <c r="M144" s="559"/>
      <c r="N144" s="33"/>
      <c r="O144" s="33"/>
      <c r="P144" s="33"/>
      <c r="Q144" s="33"/>
      <c r="R144" s="33"/>
      <c r="S144" s="33"/>
      <c r="T144" s="33"/>
      <c r="U144" s="581"/>
      <c r="V144" s="629" t="e">
        <f t="shared" si="588"/>
        <v>#DIV/0!</v>
      </c>
      <c r="W144" s="581"/>
      <c r="X144" s="629" t="e">
        <f t="shared" si="589"/>
        <v>#DIV/0!</v>
      </c>
      <c r="Y144" s="33"/>
      <c r="Z144" s="629" t="e">
        <f t="shared" si="590"/>
        <v>#DIV/0!</v>
      </c>
      <c r="AA144" s="33"/>
      <c r="AB144" s="629" t="e">
        <f t="shared" si="591"/>
        <v>#DIV/0!</v>
      </c>
      <c r="AC144" s="33"/>
      <c r="AD144" s="622" t="e">
        <f t="shared" si="592"/>
        <v>#DIV/0!</v>
      </c>
      <c r="AE144" s="581"/>
      <c r="AF144" s="33"/>
      <c r="AG144" s="581"/>
      <c r="AH144" s="622" t="e">
        <f t="shared" si="593"/>
        <v>#DIV/0!</v>
      </c>
      <c r="AI144" s="33"/>
      <c r="AJ144" s="622">
        <v>0</v>
      </c>
      <c r="AK144" s="33"/>
      <c r="AL144" s="458" t="e">
        <f t="shared" si="594"/>
        <v>#DIV/0!</v>
      </c>
      <c r="AM144" s="33"/>
      <c r="AN144" s="33"/>
      <c r="AO144" s="33"/>
      <c r="AP144" s="33"/>
      <c r="AQ144" s="33"/>
      <c r="AR144" s="33"/>
      <c r="AS144" s="33"/>
      <c r="AT144" s="33"/>
      <c r="AU144" s="559">
        <f>AX144-F144</f>
        <v>0</v>
      </c>
      <c r="AV144" s="559">
        <f>AW144+AX144+AY144+AZ144</f>
        <v>0</v>
      </c>
      <c r="AW144" s="482">
        <v>0</v>
      </c>
      <c r="AX144" s="482">
        <v>0</v>
      </c>
      <c r="AY144" s="33"/>
      <c r="AZ144" s="33"/>
      <c r="BA144" s="433">
        <f t="shared" si="602"/>
        <v>603976.68807000003</v>
      </c>
      <c r="BB144" s="526">
        <f>BF144-E144</f>
        <v>603976.68807000003</v>
      </c>
      <c r="BC144" s="33"/>
      <c r="BD144" s="33"/>
      <c r="BE144" s="526">
        <f t="shared" si="600"/>
        <v>603976.68807000003</v>
      </c>
      <c r="BF144" s="433">
        <v>603976.68807000003</v>
      </c>
      <c r="BG144" s="33"/>
      <c r="BH144" s="33"/>
      <c r="BI144" s="491">
        <f t="shared" si="604"/>
        <v>0</v>
      </c>
      <c r="BJ144" s="482">
        <v>0</v>
      </c>
      <c r="BK144" s="482"/>
      <c r="BL144" s="33"/>
      <c r="BM144" s="33"/>
      <c r="BN144" s="433">
        <f>BQ144-BK144</f>
        <v>0</v>
      </c>
      <c r="BO144" s="491">
        <f t="shared" si="605"/>
        <v>0</v>
      </c>
      <c r="BP144" s="482">
        <v>0</v>
      </c>
      <c r="BQ144" s="482">
        <v>0</v>
      </c>
      <c r="BR144" s="33"/>
      <c r="BS144" s="33"/>
      <c r="BT144" s="33"/>
      <c r="BU144" s="33"/>
      <c r="BV144" s="491">
        <f t="shared" si="606"/>
        <v>0</v>
      </c>
      <c r="BW144" s="433">
        <v>0</v>
      </c>
      <c r="BX144" s="433"/>
      <c r="BY144" s="33"/>
      <c r="BZ144" s="33"/>
      <c r="CA144" s="338">
        <f t="shared" si="581"/>
        <v>0</v>
      </c>
      <c r="CB144" s="182"/>
      <c r="CC144" s="247"/>
      <c r="CD144" s="247"/>
      <c r="CE144" s="338">
        <f t="shared" si="582"/>
        <v>0</v>
      </c>
      <c r="CF144" s="182"/>
      <c r="CG144" s="182"/>
      <c r="CH144" s="247"/>
      <c r="CI144" s="247"/>
      <c r="CJ144" s="482">
        <f>CM144-BX144</f>
        <v>0</v>
      </c>
      <c r="CK144" s="491">
        <f t="shared" si="607"/>
        <v>0</v>
      </c>
      <c r="CL144" s="482">
        <v>0</v>
      </c>
      <c r="CM144" s="482">
        <v>0</v>
      </c>
      <c r="CN144" s="33"/>
      <c r="CO144" s="33"/>
    </row>
    <row r="145" spans="2:93" s="52" customFormat="1" ht="114" hidden="1" customHeight="1" x14ac:dyDescent="0.25">
      <c r="B145" s="206" t="s">
        <v>10</v>
      </c>
      <c r="C145" s="111" t="s">
        <v>46</v>
      </c>
      <c r="D145" s="182"/>
      <c r="E145" s="182"/>
      <c r="F145" s="182"/>
      <c r="G145" s="247"/>
      <c r="H145" s="247"/>
      <c r="I145" s="247"/>
      <c r="J145" s="567" t="e">
        <f t="shared" si="587"/>
        <v>#DIV/0!</v>
      </c>
      <c r="K145" s="182"/>
      <c r="L145" s="33"/>
      <c r="M145" s="559"/>
      <c r="N145" s="33"/>
      <c r="O145" s="33"/>
      <c r="P145" s="33"/>
      <c r="Q145" s="33"/>
      <c r="R145" s="33"/>
      <c r="S145" s="33"/>
      <c r="T145" s="33"/>
      <c r="U145" s="581"/>
      <c r="V145" s="629" t="e">
        <f t="shared" si="588"/>
        <v>#DIV/0!</v>
      </c>
      <c r="W145" s="581"/>
      <c r="X145" s="629" t="e">
        <f t="shared" si="589"/>
        <v>#DIV/0!</v>
      </c>
      <c r="Y145" s="33"/>
      <c r="Z145" s="629" t="e">
        <f t="shared" si="590"/>
        <v>#DIV/0!</v>
      </c>
      <c r="AA145" s="33"/>
      <c r="AB145" s="629" t="e">
        <f t="shared" si="591"/>
        <v>#DIV/0!</v>
      </c>
      <c r="AC145" s="33"/>
      <c r="AD145" s="622" t="e">
        <f t="shared" si="592"/>
        <v>#DIV/0!</v>
      </c>
      <c r="AE145" s="581"/>
      <c r="AF145" s="33"/>
      <c r="AG145" s="581"/>
      <c r="AH145" s="622" t="e">
        <f t="shared" si="593"/>
        <v>#DIV/0!</v>
      </c>
      <c r="AI145" s="33"/>
      <c r="AJ145" s="622">
        <v>0</v>
      </c>
      <c r="AK145" s="33"/>
      <c r="AL145" s="458" t="e">
        <f t="shared" si="594"/>
        <v>#DIV/0!</v>
      </c>
      <c r="AM145" s="33"/>
      <c r="AN145" s="33"/>
      <c r="AO145" s="33"/>
      <c r="AP145" s="33"/>
      <c r="AQ145" s="33"/>
      <c r="AR145" s="33"/>
      <c r="AS145" s="33"/>
      <c r="AT145" s="33"/>
      <c r="AU145" s="559"/>
      <c r="AV145" s="559"/>
      <c r="AW145" s="482"/>
      <c r="AX145" s="482"/>
      <c r="AY145" s="33"/>
      <c r="AZ145" s="33"/>
      <c r="BA145" s="306">
        <f t="shared" si="602"/>
        <v>0</v>
      </c>
      <c r="BB145" s="33"/>
      <c r="BC145" s="33"/>
      <c r="BD145" s="33"/>
      <c r="BE145" s="526">
        <f t="shared" si="600"/>
        <v>0</v>
      </c>
      <c r="BF145" s="433">
        <f t="shared" ref="BF145:BF152" si="608">E145</f>
        <v>0</v>
      </c>
      <c r="BG145" s="33"/>
      <c r="BH145" s="33"/>
      <c r="BI145" s="491"/>
      <c r="BJ145" s="482"/>
      <c r="BK145" s="482"/>
      <c r="BL145" s="33"/>
      <c r="BM145" s="33"/>
      <c r="BN145" s="433"/>
      <c r="BO145" s="491"/>
      <c r="BP145" s="482"/>
      <c r="BQ145" s="482"/>
      <c r="BR145" s="33"/>
      <c r="BS145" s="33"/>
      <c r="BT145" s="33"/>
      <c r="BU145" s="33"/>
      <c r="BV145" s="491"/>
      <c r="BW145" s="433"/>
      <c r="BX145" s="433"/>
      <c r="BY145" s="33"/>
      <c r="BZ145" s="33"/>
      <c r="CA145" s="338">
        <f t="shared" si="581"/>
        <v>0</v>
      </c>
      <c r="CB145" s="182"/>
      <c r="CC145" s="247"/>
      <c r="CD145" s="247"/>
      <c r="CE145" s="338">
        <f t="shared" si="582"/>
        <v>0</v>
      </c>
      <c r="CF145" s="182"/>
      <c r="CG145" s="182"/>
      <c r="CH145" s="247"/>
      <c r="CI145" s="247"/>
      <c r="CJ145" s="482"/>
      <c r="CK145" s="491"/>
      <c r="CL145" s="482"/>
      <c r="CM145" s="482"/>
      <c r="CN145" s="33"/>
      <c r="CO145" s="33"/>
    </row>
    <row r="146" spans="2:93" s="166" customFormat="1" ht="54" hidden="1" customHeight="1" x14ac:dyDescent="0.25">
      <c r="B146" s="212"/>
      <c r="C146" s="115" t="s">
        <v>32</v>
      </c>
      <c r="D146" s="192"/>
      <c r="E146" s="192"/>
      <c r="F146" s="192"/>
      <c r="G146" s="253"/>
      <c r="H146" s="253"/>
      <c r="I146" s="253"/>
      <c r="J146" s="567" t="e">
        <f t="shared" si="587"/>
        <v>#DIV/0!</v>
      </c>
      <c r="K146" s="192"/>
      <c r="L146" s="82"/>
      <c r="M146" s="558"/>
      <c r="N146" s="82"/>
      <c r="O146" s="82"/>
      <c r="P146" s="82"/>
      <c r="Q146" s="82"/>
      <c r="R146" s="82"/>
      <c r="S146" s="82"/>
      <c r="T146" s="82"/>
      <c r="U146" s="580"/>
      <c r="V146" s="629" t="e">
        <f t="shared" si="588"/>
        <v>#DIV/0!</v>
      </c>
      <c r="W146" s="580"/>
      <c r="X146" s="629" t="e">
        <f t="shared" si="589"/>
        <v>#DIV/0!</v>
      </c>
      <c r="Y146" s="82"/>
      <c r="Z146" s="629" t="e">
        <f t="shared" si="590"/>
        <v>#DIV/0!</v>
      </c>
      <c r="AA146" s="82"/>
      <c r="AB146" s="629" t="e">
        <f t="shared" si="591"/>
        <v>#DIV/0!</v>
      </c>
      <c r="AC146" s="82"/>
      <c r="AD146" s="622" t="e">
        <f t="shared" si="592"/>
        <v>#DIV/0!</v>
      </c>
      <c r="AE146" s="580"/>
      <c r="AF146" s="82"/>
      <c r="AG146" s="580"/>
      <c r="AH146" s="622" t="e">
        <f t="shared" si="593"/>
        <v>#DIV/0!</v>
      </c>
      <c r="AI146" s="82"/>
      <c r="AJ146" s="622">
        <v>0</v>
      </c>
      <c r="AK146" s="82"/>
      <c r="AL146" s="458" t="e">
        <f t="shared" si="594"/>
        <v>#DIV/0!</v>
      </c>
      <c r="AM146" s="82"/>
      <c r="AN146" s="82"/>
      <c r="AO146" s="82"/>
      <c r="AP146" s="82"/>
      <c r="AQ146" s="82"/>
      <c r="AR146" s="82"/>
      <c r="AS146" s="82"/>
      <c r="AT146" s="82"/>
      <c r="AU146" s="558"/>
      <c r="AV146" s="559"/>
      <c r="AW146" s="483"/>
      <c r="AX146" s="483"/>
      <c r="AY146" s="82"/>
      <c r="AZ146" s="82"/>
      <c r="BA146" s="306">
        <f t="shared" si="602"/>
        <v>0</v>
      </c>
      <c r="BB146" s="82"/>
      <c r="BC146" s="82"/>
      <c r="BD146" s="82"/>
      <c r="BE146" s="525">
        <f t="shared" si="600"/>
        <v>0</v>
      </c>
      <c r="BF146" s="434">
        <f t="shared" si="608"/>
        <v>0</v>
      </c>
      <c r="BG146" s="82"/>
      <c r="BH146" s="82"/>
      <c r="BI146" s="490"/>
      <c r="BJ146" s="483"/>
      <c r="BK146" s="483"/>
      <c r="BL146" s="82"/>
      <c r="BM146" s="82"/>
      <c r="BN146" s="434"/>
      <c r="BO146" s="490"/>
      <c r="BP146" s="483"/>
      <c r="BQ146" s="483"/>
      <c r="BR146" s="82"/>
      <c r="BS146" s="82"/>
      <c r="BT146" s="82"/>
      <c r="BU146" s="82"/>
      <c r="BV146" s="490"/>
      <c r="BW146" s="434"/>
      <c r="BX146" s="434"/>
      <c r="BY146" s="82"/>
      <c r="BZ146" s="82"/>
      <c r="CA146" s="339">
        <f t="shared" si="581"/>
        <v>0</v>
      </c>
      <c r="CB146" s="192"/>
      <c r="CC146" s="253"/>
      <c r="CD146" s="253"/>
      <c r="CE146" s="339">
        <f t="shared" si="582"/>
        <v>0</v>
      </c>
      <c r="CF146" s="192"/>
      <c r="CG146" s="192"/>
      <c r="CH146" s="253"/>
      <c r="CI146" s="253"/>
      <c r="CJ146" s="483"/>
      <c r="CK146" s="490"/>
      <c r="CL146" s="483"/>
      <c r="CM146" s="483"/>
      <c r="CN146" s="82"/>
      <c r="CO146" s="82"/>
    </row>
    <row r="147" spans="2:93" s="286" customFormat="1" ht="113.25" hidden="1" customHeight="1" x14ac:dyDescent="0.25">
      <c r="B147" s="280" t="s">
        <v>199</v>
      </c>
      <c r="C147" s="281" t="s">
        <v>248</v>
      </c>
      <c r="D147" s="284"/>
      <c r="E147" s="284"/>
      <c r="F147" s="284"/>
      <c r="G147" s="285"/>
      <c r="H147" s="285"/>
      <c r="I147" s="285"/>
      <c r="J147" s="567" t="e">
        <f t="shared" si="587"/>
        <v>#DIV/0!</v>
      </c>
      <c r="K147" s="284"/>
      <c r="L147" s="309"/>
      <c r="M147" s="291"/>
      <c r="N147" s="309"/>
      <c r="O147" s="309"/>
      <c r="P147" s="309"/>
      <c r="Q147" s="309"/>
      <c r="R147" s="309"/>
      <c r="S147" s="309"/>
      <c r="T147" s="309"/>
      <c r="U147" s="291"/>
      <c r="V147" s="629" t="e">
        <f t="shared" si="588"/>
        <v>#DIV/0!</v>
      </c>
      <c r="W147" s="291"/>
      <c r="X147" s="629" t="e">
        <f t="shared" si="589"/>
        <v>#DIV/0!</v>
      </c>
      <c r="Y147" s="309"/>
      <c r="Z147" s="629" t="e">
        <f t="shared" si="590"/>
        <v>#DIV/0!</v>
      </c>
      <c r="AA147" s="309"/>
      <c r="AB147" s="629" t="e">
        <f t="shared" si="591"/>
        <v>#DIV/0!</v>
      </c>
      <c r="AC147" s="82"/>
      <c r="AD147" s="622" t="e">
        <f t="shared" si="592"/>
        <v>#DIV/0!</v>
      </c>
      <c r="AE147" s="291"/>
      <c r="AF147" s="309"/>
      <c r="AG147" s="291"/>
      <c r="AH147" s="622" t="e">
        <f t="shared" si="593"/>
        <v>#DIV/0!</v>
      </c>
      <c r="AI147" s="309"/>
      <c r="AJ147" s="622">
        <v>0</v>
      </c>
      <c r="AK147" s="309"/>
      <c r="AL147" s="458" t="e">
        <f t="shared" si="594"/>
        <v>#DIV/0!</v>
      </c>
      <c r="AM147" s="309"/>
      <c r="AN147" s="309"/>
      <c r="AO147" s="309"/>
      <c r="AP147" s="309"/>
      <c r="AQ147" s="309"/>
      <c r="AR147" s="309"/>
      <c r="AS147" s="309"/>
      <c r="AT147" s="309"/>
      <c r="AU147" s="291"/>
      <c r="AV147" s="559"/>
      <c r="AW147" s="291"/>
      <c r="AX147" s="291"/>
      <c r="AY147" s="309"/>
      <c r="AZ147" s="309"/>
      <c r="BA147" s="306">
        <f t="shared" si="602"/>
        <v>0</v>
      </c>
      <c r="BB147" s="309"/>
      <c r="BC147" s="309"/>
      <c r="BD147" s="309"/>
      <c r="BE147" s="291">
        <f t="shared" si="600"/>
        <v>0</v>
      </c>
      <c r="BF147" s="291">
        <f t="shared" si="608"/>
        <v>0</v>
      </c>
      <c r="BG147" s="309"/>
      <c r="BH147" s="309"/>
      <c r="BI147" s="490"/>
      <c r="BJ147" s="291"/>
      <c r="BK147" s="291"/>
      <c r="BL147" s="309"/>
      <c r="BM147" s="309"/>
      <c r="BN147" s="291"/>
      <c r="BO147" s="490"/>
      <c r="BP147" s="483"/>
      <c r="BQ147" s="291"/>
      <c r="BR147" s="309"/>
      <c r="BS147" s="309"/>
      <c r="BT147" s="309"/>
      <c r="BU147" s="309"/>
      <c r="BV147" s="490"/>
      <c r="BW147" s="291"/>
      <c r="BX147" s="291"/>
      <c r="BY147" s="309"/>
      <c r="BZ147" s="309"/>
      <c r="CA147" s="291">
        <f t="shared" si="581"/>
        <v>0</v>
      </c>
      <c r="CB147" s="284"/>
      <c r="CC147" s="285"/>
      <c r="CD147" s="285"/>
      <c r="CE147" s="291">
        <f t="shared" si="582"/>
        <v>0</v>
      </c>
      <c r="CF147" s="284"/>
      <c r="CG147" s="284"/>
      <c r="CH147" s="285"/>
      <c r="CI147" s="285"/>
      <c r="CJ147" s="291"/>
      <c r="CK147" s="490"/>
      <c r="CL147" s="291"/>
      <c r="CM147" s="291"/>
      <c r="CN147" s="309"/>
      <c r="CO147" s="309"/>
    </row>
    <row r="148" spans="2:93" s="286" customFormat="1" ht="54" hidden="1" customHeight="1" x14ac:dyDescent="0.25">
      <c r="B148" s="280"/>
      <c r="C148" s="287" t="s">
        <v>249</v>
      </c>
      <c r="D148" s="284"/>
      <c r="E148" s="284"/>
      <c r="F148" s="284"/>
      <c r="G148" s="285"/>
      <c r="H148" s="285"/>
      <c r="I148" s="285"/>
      <c r="J148" s="567" t="e">
        <f t="shared" si="587"/>
        <v>#DIV/0!</v>
      </c>
      <c r="K148" s="284"/>
      <c r="L148" s="309"/>
      <c r="M148" s="291"/>
      <c r="N148" s="309"/>
      <c r="O148" s="309"/>
      <c r="P148" s="309"/>
      <c r="Q148" s="309"/>
      <c r="R148" s="309"/>
      <c r="S148" s="309"/>
      <c r="T148" s="309"/>
      <c r="U148" s="291"/>
      <c r="V148" s="629" t="e">
        <f t="shared" si="588"/>
        <v>#DIV/0!</v>
      </c>
      <c r="W148" s="291"/>
      <c r="X148" s="629" t="e">
        <f t="shared" si="589"/>
        <v>#DIV/0!</v>
      </c>
      <c r="Y148" s="309"/>
      <c r="Z148" s="629" t="e">
        <f t="shared" si="590"/>
        <v>#DIV/0!</v>
      </c>
      <c r="AA148" s="309"/>
      <c r="AB148" s="629" t="e">
        <f t="shared" si="591"/>
        <v>#DIV/0!</v>
      </c>
      <c r="AC148" s="82"/>
      <c r="AD148" s="622" t="e">
        <f t="shared" si="592"/>
        <v>#DIV/0!</v>
      </c>
      <c r="AE148" s="291"/>
      <c r="AF148" s="309"/>
      <c r="AG148" s="291"/>
      <c r="AH148" s="622" t="e">
        <f t="shared" si="593"/>
        <v>#DIV/0!</v>
      </c>
      <c r="AI148" s="309"/>
      <c r="AJ148" s="622">
        <v>0</v>
      </c>
      <c r="AK148" s="309"/>
      <c r="AL148" s="458" t="e">
        <f t="shared" si="594"/>
        <v>#DIV/0!</v>
      </c>
      <c r="AM148" s="309"/>
      <c r="AN148" s="309"/>
      <c r="AO148" s="309"/>
      <c r="AP148" s="309"/>
      <c r="AQ148" s="309"/>
      <c r="AR148" s="309"/>
      <c r="AS148" s="309"/>
      <c r="AT148" s="309"/>
      <c r="AU148" s="291"/>
      <c r="AV148" s="559"/>
      <c r="AW148" s="291"/>
      <c r="AX148" s="291"/>
      <c r="AY148" s="309"/>
      <c r="AZ148" s="309"/>
      <c r="BA148" s="306">
        <f t="shared" si="602"/>
        <v>0</v>
      </c>
      <c r="BB148" s="309"/>
      <c r="BC148" s="309"/>
      <c r="BD148" s="309"/>
      <c r="BE148" s="291">
        <f t="shared" si="600"/>
        <v>0</v>
      </c>
      <c r="BF148" s="291">
        <f t="shared" si="608"/>
        <v>0</v>
      </c>
      <c r="BG148" s="309"/>
      <c r="BH148" s="309"/>
      <c r="BI148" s="490"/>
      <c r="BJ148" s="291"/>
      <c r="BK148" s="291"/>
      <c r="BL148" s="309"/>
      <c r="BM148" s="309"/>
      <c r="BN148" s="291"/>
      <c r="BO148" s="490"/>
      <c r="BP148" s="483"/>
      <c r="BQ148" s="291"/>
      <c r="BR148" s="309"/>
      <c r="BS148" s="309"/>
      <c r="BT148" s="309"/>
      <c r="BU148" s="309"/>
      <c r="BV148" s="490"/>
      <c r="BW148" s="291"/>
      <c r="BX148" s="291"/>
      <c r="BY148" s="309"/>
      <c r="BZ148" s="309"/>
      <c r="CA148" s="291">
        <f t="shared" si="581"/>
        <v>0</v>
      </c>
      <c r="CB148" s="284"/>
      <c r="CC148" s="285"/>
      <c r="CD148" s="285"/>
      <c r="CE148" s="291">
        <f t="shared" si="582"/>
        <v>0</v>
      </c>
      <c r="CF148" s="284"/>
      <c r="CG148" s="284"/>
      <c r="CH148" s="285"/>
      <c r="CI148" s="285"/>
      <c r="CJ148" s="291"/>
      <c r="CK148" s="490"/>
      <c r="CL148" s="291"/>
      <c r="CM148" s="291"/>
      <c r="CN148" s="309"/>
      <c r="CO148" s="309"/>
    </row>
    <row r="149" spans="2:93" s="286" customFormat="1" ht="54" hidden="1" customHeight="1" x14ac:dyDescent="0.25">
      <c r="B149" s="288" t="s">
        <v>34</v>
      </c>
      <c r="C149" s="289" t="s">
        <v>241</v>
      </c>
      <c r="D149" s="284"/>
      <c r="E149" s="284"/>
      <c r="F149" s="284"/>
      <c r="G149" s="285"/>
      <c r="H149" s="285"/>
      <c r="I149" s="285"/>
      <c r="J149" s="567" t="e">
        <f t="shared" si="587"/>
        <v>#DIV/0!</v>
      </c>
      <c r="K149" s="284"/>
      <c r="L149" s="309"/>
      <c r="M149" s="291"/>
      <c r="N149" s="309"/>
      <c r="O149" s="309"/>
      <c r="P149" s="309"/>
      <c r="Q149" s="309"/>
      <c r="R149" s="309"/>
      <c r="S149" s="309"/>
      <c r="T149" s="309"/>
      <c r="U149" s="291"/>
      <c r="V149" s="629" t="e">
        <f t="shared" si="588"/>
        <v>#DIV/0!</v>
      </c>
      <c r="W149" s="291"/>
      <c r="X149" s="629" t="e">
        <f t="shared" si="589"/>
        <v>#DIV/0!</v>
      </c>
      <c r="Y149" s="309"/>
      <c r="Z149" s="629" t="e">
        <f t="shared" si="590"/>
        <v>#DIV/0!</v>
      </c>
      <c r="AA149" s="309"/>
      <c r="AB149" s="629" t="e">
        <f t="shared" si="591"/>
        <v>#DIV/0!</v>
      </c>
      <c r="AC149" s="82"/>
      <c r="AD149" s="622" t="e">
        <f t="shared" si="592"/>
        <v>#DIV/0!</v>
      </c>
      <c r="AE149" s="291"/>
      <c r="AF149" s="309"/>
      <c r="AG149" s="291"/>
      <c r="AH149" s="622" t="e">
        <f t="shared" si="593"/>
        <v>#DIV/0!</v>
      </c>
      <c r="AI149" s="309"/>
      <c r="AJ149" s="622">
        <v>0</v>
      </c>
      <c r="AK149" s="309"/>
      <c r="AL149" s="458" t="e">
        <f t="shared" si="594"/>
        <v>#DIV/0!</v>
      </c>
      <c r="AM149" s="309"/>
      <c r="AN149" s="309"/>
      <c r="AO149" s="309"/>
      <c r="AP149" s="309"/>
      <c r="AQ149" s="309"/>
      <c r="AR149" s="309"/>
      <c r="AS149" s="309"/>
      <c r="AT149" s="309"/>
      <c r="AU149" s="291"/>
      <c r="AV149" s="559"/>
      <c r="AW149" s="291"/>
      <c r="AX149" s="291"/>
      <c r="AY149" s="309"/>
      <c r="AZ149" s="309"/>
      <c r="BA149" s="306">
        <f t="shared" si="602"/>
        <v>0</v>
      </c>
      <c r="BB149" s="309"/>
      <c r="BC149" s="309"/>
      <c r="BD149" s="309"/>
      <c r="BE149" s="291">
        <f t="shared" si="600"/>
        <v>0</v>
      </c>
      <c r="BF149" s="291">
        <f t="shared" si="608"/>
        <v>0</v>
      </c>
      <c r="BG149" s="309"/>
      <c r="BH149" s="309"/>
      <c r="BI149" s="490"/>
      <c r="BJ149" s="291"/>
      <c r="BK149" s="291"/>
      <c r="BL149" s="309"/>
      <c r="BM149" s="309"/>
      <c r="BN149" s="291"/>
      <c r="BO149" s="490"/>
      <c r="BP149" s="483"/>
      <c r="BQ149" s="291"/>
      <c r="BR149" s="309"/>
      <c r="BS149" s="309"/>
      <c r="BT149" s="309"/>
      <c r="BU149" s="309"/>
      <c r="BV149" s="490"/>
      <c r="BW149" s="291"/>
      <c r="BX149" s="291"/>
      <c r="BY149" s="309"/>
      <c r="BZ149" s="309"/>
      <c r="CA149" s="291">
        <f t="shared" si="581"/>
        <v>0</v>
      </c>
      <c r="CB149" s="284"/>
      <c r="CC149" s="285"/>
      <c r="CD149" s="285"/>
      <c r="CE149" s="291">
        <f t="shared" si="582"/>
        <v>0</v>
      </c>
      <c r="CF149" s="284"/>
      <c r="CG149" s="284"/>
      <c r="CH149" s="285"/>
      <c r="CI149" s="285"/>
      <c r="CJ149" s="291"/>
      <c r="CK149" s="490"/>
      <c r="CL149" s="291"/>
      <c r="CM149" s="291"/>
      <c r="CN149" s="309"/>
      <c r="CO149" s="309"/>
    </row>
    <row r="150" spans="2:93" s="286" customFormat="1" ht="54" hidden="1" customHeight="1" x14ac:dyDescent="0.25">
      <c r="B150" s="290"/>
      <c r="C150" s="287" t="s">
        <v>242</v>
      </c>
      <c r="D150" s="284"/>
      <c r="E150" s="284"/>
      <c r="F150" s="284"/>
      <c r="G150" s="285"/>
      <c r="H150" s="285"/>
      <c r="I150" s="285"/>
      <c r="J150" s="567" t="e">
        <f t="shared" si="587"/>
        <v>#DIV/0!</v>
      </c>
      <c r="K150" s="284"/>
      <c r="L150" s="309"/>
      <c r="M150" s="291"/>
      <c r="N150" s="309"/>
      <c r="O150" s="309"/>
      <c r="P150" s="309"/>
      <c r="Q150" s="309"/>
      <c r="R150" s="309"/>
      <c r="S150" s="309"/>
      <c r="T150" s="309"/>
      <c r="U150" s="291"/>
      <c r="V150" s="629" t="e">
        <f t="shared" si="588"/>
        <v>#DIV/0!</v>
      </c>
      <c r="W150" s="291"/>
      <c r="X150" s="629" t="e">
        <f t="shared" si="589"/>
        <v>#DIV/0!</v>
      </c>
      <c r="Y150" s="309"/>
      <c r="Z150" s="629" t="e">
        <f t="shared" si="590"/>
        <v>#DIV/0!</v>
      </c>
      <c r="AA150" s="309"/>
      <c r="AB150" s="629" t="e">
        <f t="shared" si="591"/>
        <v>#DIV/0!</v>
      </c>
      <c r="AC150" s="82"/>
      <c r="AD150" s="622" t="e">
        <f t="shared" si="592"/>
        <v>#DIV/0!</v>
      </c>
      <c r="AE150" s="291"/>
      <c r="AF150" s="309"/>
      <c r="AG150" s="291"/>
      <c r="AH150" s="622" t="e">
        <f t="shared" si="593"/>
        <v>#DIV/0!</v>
      </c>
      <c r="AI150" s="309"/>
      <c r="AJ150" s="622">
        <v>0</v>
      </c>
      <c r="AK150" s="309"/>
      <c r="AL150" s="458" t="e">
        <f t="shared" si="594"/>
        <v>#DIV/0!</v>
      </c>
      <c r="AM150" s="309"/>
      <c r="AN150" s="309"/>
      <c r="AO150" s="309"/>
      <c r="AP150" s="309"/>
      <c r="AQ150" s="309"/>
      <c r="AR150" s="309"/>
      <c r="AS150" s="309"/>
      <c r="AT150" s="309"/>
      <c r="AU150" s="291"/>
      <c r="AV150" s="559"/>
      <c r="AW150" s="291"/>
      <c r="AX150" s="291"/>
      <c r="AY150" s="309"/>
      <c r="AZ150" s="309"/>
      <c r="BA150" s="306">
        <f t="shared" si="602"/>
        <v>0</v>
      </c>
      <c r="BB150" s="309"/>
      <c r="BC150" s="309"/>
      <c r="BD150" s="309"/>
      <c r="BE150" s="291">
        <f t="shared" si="600"/>
        <v>0</v>
      </c>
      <c r="BF150" s="291">
        <f t="shared" si="608"/>
        <v>0</v>
      </c>
      <c r="BG150" s="309"/>
      <c r="BH150" s="309"/>
      <c r="BI150" s="490"/>
      <c r="BJ150" s="291"/>
      <c r="BK150" s="291"/>
      <c r="BL150" s="309"/>
      <c r="BM150" s="309"/>
      <c r="BN150" s="291"/>
      <c r="BO150" s="490"/>
      <c r="BP150" s="483"/>
      <c r="BQ150" s="291"/>
      <c r="BR150" s="309"/>
      <c r="BS150" s="309"/>
      <c r="BT150" s="309"/>
      <c r="BU150" s="309"/>
      <c r="BV150" s="490"/>
      <c r="BW150" s="291"/>
      <c r="BX150" s="291"/>
      <c r="BY150" s="309"/>
      <c r="BZ150" s="309"/>
      <c r="CA150" s="291">
        <f t="shared" si="581"/>
        <v>0</v>
      </c>
      <c r="CB150" s="284"/>
      <c r="CC150" s="285"/>
      <c r="CD150" s="285"/>
      <c r="CE150" s="291">
        <f t="shared" si="582"/>
        <v>0</v>
      </c>
      <c r="CF150" s="284"/>
      <c r="CG150" s="284"/>
      <c r="CH150" s="285"/>
      <c r="CI150" s="285"/>
      <c r="CJ150" s="291"/>
      <c r="CK150" s="490"/>
      <c r="CL150" s="291"/>
      <c r="CM150" s="291"/>
      <c r="CN150" s="309"/>
      <c r="CO150" s="309"/>
    </row>
    <row r="151" spans="2:93" s="294" customFormat="1" ht="54" hidden="1" customHeight="1" x14ac:dyDescent="0.25">
      <c r="B151" s="288" t="s">
        <v>62</v>
      </c>
      <c r="C151" s="292" t="s">
        <v>46</v>
      </c>
      <c r="D151" s="283"/>
      <c r="E151" s="283"/>
      <c r="F151" s="283"/>
      <c r="G151" s="293"/>
      <c r="H151" s="293"/>
      <c r="I151" s="293"/>
      <c r="J151" s="567" t="e">
        <f t="shared" si="587"/>
        <v>#DIV/0!</v>
      </c>
      <c r="K151" s="283"/>
      <c r="L151" s="310"/>
      <c r="M151" s="282"/>
      <c r="N151" s="310"/>
      <c r="O151" s="310"/>
      <c r="P151" s="310"/>
      <c r="Q151" s="310"/>
      <c r="R151" s="310"/>
      <c r="S151" s="310"/>
      <c r="T151" s="310"/>
      <c r="U151" s="282"/>
      <c r="V151" s="629" t="e">
        <f t="shared" si="588"/>
        <v>#DIV/0!</v>
      </c>
      <c r="W151" s="282"/>
      <c r="X151" s="629" t="e">
        <f t="shared" si="589"/>
        <v>#DIV/0!</v>
      </c>
      <c r="Y151" s="310"/>
      <c r="Z151" s="629" t="e">
        <f t="shared" si="590"/>
        <v>#DIV/0!</v>
      </c>
      <c r="AA151" s="310"/>
      <c r="AB151" s="629" t="e">
        <f t="shared" si="591"/>
        <v>#DIV/0!</v>
      </c>
      <c r="AC151" s="33"/>
      <c r="AD151" s="622" t="e">
        <f t="shared" si="592"/>
        <v>#DIV/0!</v>
      </c>
      <c r="AE151" s="282"/>
      <c r="AF151" s="310"/>
      <c r="AG151" s="282"/>
      <c r="AH151" s="622" t="e">
        <f t="shared" si="593"/>
        <v>#DIV/0!</v>
      </c>
      <c r="AI151" s="310"/>
      <c r="AJ151" s="622">
        <v>0</v>
      </c>
      <c r="AK151" s="310"/>
      <c r="AL151" s="458" t="e">
        <f t="shared" si="594"/>
        <v>#DIV/0!</v>
      </c>
      <c r="AM151" s="310"/>
      <c r="AN151" s="310"/>
      <c r="AO151" s="310"/>
      <c r="AP151" s="310"/>
      <c r="AQ151" s="310"/>
      <c r="AR151" s="310"/>
      <c r="AS151" s="310"/>
      <c r="AT151" s="310"/>
      <c r="AU151" s="282"/>
      <c r="AV151" s="559"/>
      <c r="AW151" s="282"/>
      <c r="AX151" s="282"/>
      <c r="AY151" s="310"/>
      <c r="AZ151" s="310"/>
      <c r="BA151" s="306">
        <f t="shared" si="602"/>
        <v>0</v>
      </c>
      <c r="BB151" s="310"/>
      <c r="BC151" s="310"/>
      <c r="BD151" s="310"/>
      <c r="BE151" s="282">
        <f t="shared" si="600"/>
        <v>0</v>
      </c>
      <c r="BF151" s="282">
        <f t="shared" si="608"/>
        <v>0</v>
      </c>
      <c r="BG151" s="310"/>
      <c r="BH151" s="310"/>
      <c r="BI151" s="491"/>
      <c r="BJ151" s="282"/>
      <c r="BK151" s="282"/>
      <c r="BL151" s="310"/>
      <c r="BM151" s="310"/>
      <c r="BN151" s="282"/>
      <c r="BO151" s="491"/>
      <c r="BP151" s="482"/>
      <c r="BQ151" s="282"/>
      <c r="BR151" s="310"/>
      <c r="BS151" s="310"/>
      <c r="BT151" s="310"/>
      <c r="BU151" s="310"/>
      <c r="BV151" s="491"/>
      <c r="BW151" s="282"/>
      <c r="BX151" s="282"/>
      <c r="BY151" s="310"/>
      <c r="BZ151" s="310"/>
      <c r="CA151" s="282">
        <f t="shared" si="581"/>
        <v>0</v>
      </c>
      <c r="CB151" s="283"/>
      <c r="CC151" s="293"/>
      <c r="CD151" s="293"/>
      <c r="CE151" s="282">
        <f t="shared" si="582"/>
        <v>0</v>
      </c>
      <c r="CF151" s="283"/>
      <c r="CG151" s="283"/>
      <c r="CH151" s="293"/>
      <c r="CI151" s="293"/>
      <c r="CJ151" s="282"/>
      <c r="CK151" s="491"/>
      <c r="CL151" s="282"/>
      <c r="CM151" s="282"/>
      <c r="CN151" s="310"/>
      <c r="CO151" s="310"/>
    </row>
    <row r="152" spans="2:93" s="294" customFormat="1" ht="54" hidden="1" customHeight="1" x14ac:dyDescent="0.25">
      <c r="B152" s="290"/>
      <c r="C152" s="287" t="s">
        <v>242</v>
      </c>
      <c r="D152" s="283"/>
      <c r="E152" s="283"/>
      <c r="F152" s="283"/>
      <c r="G152" s="293"/>
      <c r="H152" s="293"/>
      <c r="I152" s="293"/>
      <c r="J152" s="567" t="e">
        <f t="shared" si="587"/>
        <v>#DIV/0!</v>
      </c>
      <c r="K152" s="283"/>
      <c r="L152" s="310"/>
      <c r="M152" s="282"/>
      <c r="N152" s="310"/>
      <c r="O152" s="310"/>
      <c r="P152" s="310"/>
      <c r="Q152" s="310"/>
      <c r="R152" s="310"/>
      <c r="S152" s="310"/>
      <c r="T152" s="310"/>
      <c r="U152" s="282"/>
      <c r="V152" s="629" t="e">
        <f t="shared" si="588"/>
        <v>#DIV/0!</v>
      </c>
      <c r="W152" s="282"/>
      <c r="X152" s="629" t="e">
        <f t="shared" si="589"/>
        <v>#DIV/0!</v>
      </c>
      <c r="Y152" s="310"/>
      <c r="Z152" s="629" t="e">
        <f t="shared" si="590"/>
        <v>#DIV/0!</v>
      </c>
      <c r="AA152" s="310"/>
      <c r="AB152" s="629" t="e">
        <f t="shared" si="591"/>
        <v>#DIV/0!</v>
      </c>
      <c r="AC152" s="33"/>
      <c r="AD152" s="622" t="e">
        <f t="shared" si="592"/>
        <v>#DIV/0!</v>
      </c>
      <c r="AE152" s="282"/>
      <c r="AF152" s="310"/>
      <c r="AG152" s="282"/>
      <c r="AH152" s="622" t="e">
        <f t="shared" si="593"/>
        <v>#DIV/0!</v>
      </c>
      <c r="AI152" s="310"/>
      <c r="AJ152" s="622">
        <v>0</v>
      </c>
      <c r="AK152" s="310"/>
      <c r="AL152" s="458" t="e">
        <f t="shared" si="594"/>
        <v>#DIV/0!</v>
      </c>
      <c r="AM152" s="310"/>
      <c r="AN152" s="310"/>
      <c r="AO152" s="310"/>
      <c r="AP152" s="310"/>
      <c r="AQ152" s="310"/>
      <c r="AR152" s="310"/>
      <c r="AS152" s="310"/>
      <c r="AT152" s="310"/>
      <c r="AU152" s="282"/>
      <c r="AV152" s="559"/>
      <c r="AW152" s="282"/>
      <c r="AX152" s="282"/>
      <c r="AY152" s="310"/>
      <c r="AZ152" s="310"/>
      <c r="BA152" s="306">
        <f t="shared" si="602"/>
        <v>0</v>
      </c>
      <c r="BB152" s="310"/>
      <c r="BC152" s="310"/>
      <c r="BD152" s="310"/>
      <c r="BE152" s="282">
        <f t="shared" si="600"/>
        <v>0</v>
      </c>
      <c r="BF152" s="282">
        <f t="shared" si="608"/>
        <v>0</v>
      </c>
      <c r="BG152" s="310"/>
      <c r="BH152" s="310"/>
      <c r="BI152" s="491"/>
      <c r="BJ152" s="282"/>
      <c r="BK152" s="282"/>
      <c r="BL152" s="310"/>
      <c r="BM152" s="310"/>
      <c r="BN152" s="282"/>
      <c r="BO152" s="491"/>
      <c r="BP152" s="482"/>
      <c r="BQ152" s="282"/>
      <c r="BR152" s="310"/>
      <c r="BS152" s="310"/>
      <c r="BT152" s="310"/>
      <c r="BU152" s="310"/>
      <c r="BV152" s="491"/>
      <c r="BW152" s="282"/>
      <c r="BX152" s="282"/>
      <c r="BY152" s="310"/>
      <c r="BZ152" s="310"/>
      <c r="CA152" s="282">
        <f t="shared" si="581"/>
        <v>0</v>
      </c>
      <c r="CB152" s="283"/>
      <c r="CC152" s="293"/>
      <c r="CD152" s="293"/>
      <c r="CE152" s="282">
        <f t="shared" si="582"/>
        <v>0</v>
      </c>
      <c r="CF152" s="283"/>
      <c r="CG152" s="283"/>
      <c r="CH152" s="293"/>
      <c r="CI152" s="293"/>
      <c r="CJ152" s="282"/>
      <c r="CK152" s="491"/>
      <c r="CL152" s="282"/>
      <c r="CM152" s="282"/>
      <c r="CN152" s="310"/>
      <c r="CO152" s="310"/>
    </row>
    <row r="153" spans="2:93" s="47" customFormat="1" ht="54" hidden="1" customHeight="1" x14ac:dyDescent="0.25">
      <c r="B153" s="206" t="s">
        <v>199</v>
      </c>
      <c r="C153" s="111" t="s">
        <v>291</v>
      </c>
      <c r="D153" s="182"/>
      <c r="E153" s="182"/>
      <c r="F153" s="182"/>
      <c r="G153" s="247"/>
      <c r="H153" s="247"/>
      <c r="I153" s="247"/>
      <c r="J153" s="567" t="e">
        <f t="shared" si="587"/>
        <v>#DIV/0!</v>
      </c>
      <c r="K153" s="182"/>
      <c r="L153" s="33"/>
      <c r="M153" s="559"/>
      <c r="N153" s="33"/>
      <c r="O153" s="33"/>
      <c r="P153" s="33"/>
      <c r="Q153" s="33"/>
      <c r="R153" s="33"/>
      <c r="S153" s="33"/>
      <c r="T153" s="33"/>
      <c r="U153" s="581"/>
      <c r="V153" s="629" t="e">
        <f t="shared" si="588"/>
        <v>#DIV/0!</v>
      </c>
      <c r="W153" s="581"/>
      <c r="X153" s="629" t="e">
        <f t="shared" si="589"/>
        <v>#DIV/0!</v>
      </c>
      <c r="Y153" s="33"/>
      <c r="Z153" s="629" t="e">
        <f t="shared" si="590"/>
        <v>#DIV/0!</v>
      </c>
      <c r="AA153" s="33"/>
      <c r="AB153" s="629" t="e">
        <f t="shared" si="591"/>
        <v>#DIV/0!</v>
      </c>
      <c r="AC153" s="33"/>
      <c r="AD153" s="622" t="e">
        <f t="shared" si="592"/>
        <v>#DIV/0!</v>
      </c>
      <c r="AE153" s="581"/>
      <c r="AF153" s="33"/>
      <c r="AG153" s="581"/>
      <c r="AH153" s="622" t="e">
        <f t="shared" si="593"/>
        <v>#DIV/0!</v>
      </c>
      <c r="AI153" s="33"/>
      <c r="AJ153" s="622">
        <v>0</v>
      </c>
      <c r="AK153" s="33"/>
      <c r="AL153" s="458" t="e">
        <f t="shared" si="594"/>
        <v>#DIV/0!</v>
      </c>
      <c r="AM153" s="33"/>
      <c r="AN153" s="33"/>
      <c r="AO153" s="33"/>
      <c r="AP153" s="33"/>
      <c r="AQ153" s="33"/>
      <c r="AR153" s="33"/>
      <c r="AS153" s="33"/>
      <c r="AT153" s="33"/>
      <c r="AU153" s="559"/>
      <c r="AV153" s="559"/>
      <c r="AW153" s="482"/>
      <c r="AX153" s="482"/>
      <c r="AY153" s="33"/>
      <c r="AZ153" s="33"/>
      <c r="BA153" s="306"/>
      <c r="BB153" s="33"/>
      <c r="BC153" s="33"/>
      <c r="BD153" s="33"/>
      <c r="BE153" s="526"/>
      <c r="BF153" s="433"/>
      <c r="BG153" s="33"/>
      <c r="BH153" s="33"/>
      <c r="BI153" s="491"/>
      <c r="BJ153" s="482"/>
      <c r="BK153" s="482"/>
      <c r="BL153" s="33"/>
      <c r="BM153" s="33"/>
      <c r="BN153" s="433"/>
      <c r="BO153" s="491"/>
      <c r="BP153" s="482"/>
      <c r="BQ153" s="482"/>
      <c r="BR153" s="33"/>
      <c r="BS153" s="33"/>
      <c r="BT153" s="33"/>
      <c r="BU153" s="33"/>
      <c r="BV153" s="491"/>
      <c r="BW153" s="433"/>
      <c r="BX153" s="433"/>
      <c r="BY153" s="33"/>
      <c r="BZ153" s="33"/>
      <c r="CA153" s="338"/>
      <c r="CB153" s="182"/>
      <c r="CC153" s="247"/>
      <c r="CD153" s="247"/>
      <c r="CE153" s="338"/>
      <c r="CF153" s="182"/>
      <c r="CG153" s="182"/>
      <c r="CH153" s="247"/>
      <c r="CI153" s="247"/>
      <c r="CJ153" s="482"/>
      <c r="CK153" s="491"/>
      <c r="CL153" s="482"/>
      <c r="CM153" s="482"/>
      <c r="CN153" s="33"/>
      <c r="CO153" s="33"/>
    </row>
    <row r="154" spans="2:93" s="518" customFormat="1" ht="52.5" hidden="1" customHeight="1" x14ac:dyDescent="0.25">
      <c r="B154" s="207"/>
      <c r="C154" s="115" t="s">
        <v>32</v>
      </c>
      <c r="D154" s="192">
        <f t="shared" ref="D154:D155" si="609">E154</f>
        <v>0</v>
      </c>
      <c r="E154" s="192"/>
      <c r="F154" s="192"/>
      <c r="G154" s="195"/>
      <c r="H154" s="249"/>
      <c r="I154" s="249"/>
      <c r="J154" s="567" t="e">
        <f t="shared" si="587"/>
        <v>#DIV/0!</v>
      </c>
      <c r="K154" s="192"/>
      <c r="L154" s="300"/>
      <c r="M154" s="558"/>
      <c r="N154" s="300"/>
      <c r="O154" s="24"/>
      <c r="P154" s="300"/>
      <c r="Q154" s="300"/>
      <c r="R154" s="300"/>
      <c r="S154" s="300"/>
      <c r="T154" s="300"/>
      <c r="U154" s="580"/>
      <c r="V154" s="629" t="e">
        <f t="shared" si="588"/>
        <v>#DIV/0!</v>
      </c>
      <c r="W154" s="580"/>
      <c r="X154" s="629" t="e">
        <f t="shared" si="589"/>
        <v>#DIV/0!</v>
      </c>
      <c r="Y154" s="24"/>
      <c r="Z154" s="629" t="e">
        <f t="shared" si="590"/>
        <v>#DIV/0!</v>
      </c>
      <c r="AA154" s="300"/>
      <c r="AB154" s="629" t="e">
        <f t="shared" si="591"/>
        <v>#DIV/0!</v>
      </c>
      <c r="AC154" s="300"/>
      <c r="AD154" s="622" t="e">
        <f t="shared" si="592"/>
        <v>#DIV/0!</v>
      </c>
      <c r="AE154" s="580"/>
      <c r="AF154" s="300"/>
      <c r="AG154" s="580"/>
      <c r="AH154" s="622" t="e">
        <f t="shared" si="593"/>
        <v>#DIV/0!</v>
      </c>
      <c r="AI154" s="24"/>
      <c r="AJ154" s="622">
        <v>0</v>
      </c>
      <c r="AK154" s="300"/>
      <c r="AL154" s="458" t="e">
        <f t="shared" si="594"/>
        <v>#DIV/0!</v>
      </c>
      <c r="AM154" s="300"/>
      <c r="AN154" s="300"/>
      <c r="AO154" s="300"/>
      <c r="AP154" s="300"/>
      <c r="AQ154" s="300"/>
      <c r="AR154" s="300"/>
      <c r="AS154" s="300"/>
      <c r="AT154" s="300"/>
      <c r="AU154" s="558"/>
      <c r="AV154" s="558">
        <f t="shared" ref="AV154:AV155" si="610">AW154</f>
        <v>0</v>
      </c>
      <c r="AW154" s="490"/>
      <c r="AX154" s="490"/>
      <c r="AY154" s="24"/>
      <c r="AZ154" s="300"/>
      <c r="BA154" s="490">
        <f t="shared" ref="BA154:BA155" si="611">BB154+BC154+BD154</f>
        <v>0</v>
      </c>
      <c r="BB154" s="525">
        <v>0</v>
      </c>
      <c r="BC154" s="116"/>
      <c r="BD154" s="116"/>
      <c r="BE154" s="525">
        <f t="shared" ref="BE154:BE155" si="612">BF154+BG154+BH154</f>
        <v>0</v>
      </c>
      <c r="BF154" s="490">
        <v>0</v>
      </c>
      <c r="BG154" s="24"/>
      <c r="BH154" s="300"/>
      <c r="BI154" s="490">
        <f t="shared" ref="BI154:BI155" si="613">BJ154</f>
        <v>0</v>
      </c>
      <c r="BJ154" s="490">
        <v>0</v>
      </c>
      <c r="BK154" s="490"/>
      <c r="BL154" s="24"/>
      <c r="BM154" s="300"/>
      <c r="BN154" s="490"/>
      <c r="BO154" s="490">
        <f t="shared" ref="BO154:BO155" si="614">BP154</f>
        <v>0</v>
      </c>
      <c r="BP154" s="490">
        <v>0</v>
      </c>
      <c r="BQ154" s="490"/>
      <c r="BR154" s="24"/>
      <c r="BS154" s="300"/>
      <c r="BT154" s="24"/>
      <c r="BU154" s="300"/>
      <c r="BV154" s="490">
        <f t="shared" ref="BV154:BV158" si="615">BW154</f>
        <v>0</v>
      </c>
      <c r="BW154" s="490">
        <v>0</v>
      </c>
      <c r="BX154" s="490"/>
      <c r="BY154" s="24"/>
      <c r="BZ154" s="300"/>
      <c r="CA154" s="490">
        <f t="shared" ref="CA154:CA196" si="616">CB154+CC154+CD154</f>
        <v>0</v>
      </c>
      <c r="CB154" s="192"/>
      <c r="CC154" s="195"/>
      <c r="CD154" s="249"/>
      <c r="CE154" s="490">
        <f t="shared" ref="CE154:CE215" si="617">CF154+CH154+CI154</f>
        <v>0</v>
      </c>
      <c r="CF154" s="192"/>
      <c r="CG154" s="192"/>
      <c r="CH154" s="195"/>
      <c r="CI154" s="249"/>
      <c r="CJ154" s="490"/>
      <c r="CK154" s="490">
        <f t="shared" ref="CK154:CK158" si="618">CL154</f>
        <v>0</v>
      </c>
      <c r="CL154" s="490">
        <v>0</v>
      </c>
      <c r="CM154" s="490"/>
      <c r="CN154" s="24"/>
      <c r="CO154" s="300"/>
    </row>
    <row r="155" spans="2:93" s="52" customFormat="1" ht="54" hidden="1" customHeight="1" x14ac:dyDescent="0.25">
      <c r="B155" s="206"/>
      <c r="C155" s="111" t="s">
        <v>31</v>
      </c>
      <c r="D155" s="182">
        <f t="shared" si="609"/>
        <v>0</v>
      </c>
      <c r="E155" s="182"/>
      <c r="F155" s="182"/>
      <c r="G155" s="247"/>
      <c r="H155" s="247"/>
      <c r="I155" s="247"/>
      <c r="J155" s="567" t="e">
        <f t="shared" si="587"/>
        <v>#DIV/0!</v>
      </c>
      <c r="K155" s="182"/>
      <c r="L155" s="33"/>
      <c r="M155" s="559"/>
      <c r="N155" s="33"/>
      <c r="O155" s="33"/>
      <c r="P155" s="33"/>
      <c r="Q155" s="33"/>
      <c r="R155" s="33"/>
      <c r="S155" s="33"/>
      <c r="T155" s="33"/>
      <c r="U155" s="581"/>
      <c r="V155" s="629" t="e">
        <f t="shared" si="588"/>
        <v>#DIV/0!</v>
      </c>
      <c r="W155" s="581"/>
      <c r="X155" s="629" t="e">
        <f t="shared" si="589"/>
        <v>#DIV/0!</v>
      </c>
      <c r="Y155" s="33"/>
      <c r="Z155" s="629" t="e">
        <f t="shared" si="590"/>
        <v>#DIV/0!</v>
      </c>
      <c r="AA155" s="33"/>
      <c r="AB155" s="629" t="e">
        <f t="shared" si="591"/>
        <v>#DIV/0!</v>
      </c>
      <c r="AC155" s="33"/>
      <c r="AD155" s="622" t="e">
        <f t="shared" si="592"/>
        <v>#DIV/0!</v>
      </c>
      <c r="AE155" s="581"/>
      <c r="AF155" s="33"/>
      <c r="AG155" s="581"/>
      <c r="AH155" s="622" t="e">
        <f t="shared" si="593"/>
        <v>#DIV/0!</v>
      </c>
      <c r="AI155" s="33"/>
      <c r="AJ155" s="622">
        <v>0</v>
      </c>
      <c r="AK155" s="33"/>
      <c r="AL155" s="458" t="e">
        <f t="shared" si="594"/>
        <v>#DIV/0!</v>
      </c>
      <c r="AM155" s="33"/>
      <c r="AN155" s="33"/>
      <c r="AO155" s="33"/>
      <c r="AP155" s="33"/>
      <c r="AQ155" s="33"/>
      <c r="AR155" s="33"/>
      <c r="AS155" s="33"/>
      <c r="AT155" s="33"/>
      <c r="AU155" s="559"/>
      <c r="AV155" s="559">
        <f t="shared" si="610"/>
        <v>0</v>
      </c>
      <c r="AW155" s="482"/>
      <c r="AX155" s="482"/>
      <c r="AY155" s="33"/>
      <c r="AZ155" s="33"/>
      <c r="BA155" s="433">
        <f t="shared" si="611"/>
        <v>0</v>
      </c>
      <c r="BB155" s="526">
        <v>0</v>
      </c>
      <c r="BC155" s="33"/>
      <c r="BD155" s="33"/>
      <c r="BE155" s="526">
        <f t="shared" si="612"/>
        <v>0</v>
      </c>
      <c r="BF155" s="433">
        <v>0</v>
      </c>
      <c r="BG155" s="33"/>
      <c r="BH155" s="33"/>
      <c r="BI155" s="491">
        <f t="shared" si="613"/>
        <v>0</v>
      </c>
      <c r="BJ155" s="482">
        <v>0</v>
      </c>
      <c r="BK155" s="482"/>
      <c r="BL155" s="33"/>
      <c r="BM155" s="33"/>
      <c r="BN155" s="433"/>
      <c r="BO155" s="491">
        <f t="shared" si="614"/>
        <v>0</v>
      </c>
      <c r="BP155" s="482">
        <v>0</v>
      </c>
      <c r="BQ155" s="482"/>
      <c r="BR155" s="33"/>
      <c r="BS155" s="33"/>
      <c r="BT155" s="33"/>
      <c r="BU155" s="33"/>
      <c r="BV155" s="491">
        <f t="shared" si="615"/>
        <v>0</v>
      </c>
      <c r="BW155" s="433">
        <v>0</v>
      </c>
      <c r="BX155" s="433"/>
      <c r="BY155" s="33"/>
      <c r="BZ155" s="33"/>
      <c r="CA155" s="338">
        <f t="shared" si="616"/>
        <v>0</v>
      </c>
      <c r="CB155" s="182"/>
      <c r="CC155" s="247"/>
      <c r="CD155" s="247"/>
      <c r="CE155" s="338">
        <f t="shared" si="617"/>
        <v>0</v>
      </c>
      <c r="CF155" s="182"/>
      <c r="CG155" s="182"/>
      <c r="CH155" s="247"/>
      <c r="CI155" s="247"/>
      <c r="CJ155" s="482"/>
      <c r="CK155" s="491">
        <f t="shared" si="618"/>
        <v>0</v>
      </c>
      <c r="CL155" s="482">
        <v>0</v>
      </c>
      <c r="CM155" s="482"/>
      <c r="CN155" s="33"/>
      <c r="CO155" s="33"/>
    </row>
    <row r="156" spans="2:93" s="47" customFormat="1" ht="108.75" hidden="1" customHeight="1" x14ac:dyDescent="0.25">
      <c r="B156" s="206" t="s">
        <v>200</v>
      </c>
      <c r="C156" s="138" t="s">
        <v>221</v>
      </c>
      <c r="D156" s="182">
        <f>E156+F156</f>
        <v>0</v>
      </c>
      <c r="E156" s="182">
        <f>E157+E158</f>
        <v>0</v>
      </c>
      <c r="F156" s="182"/>
      <c r="G156" s="251"/>
      <c r="H156" s="252"/>
      <c r="I156" s="252"/>
      <c r="J156" s="567" t="e">
        <f t="shared" si="587"/>
        <v>#DIV/0!</v>
      </c>
      <c r="K156" s="182">
        <f>K157+K158</f>
        <v>0</v>
      </c>
      <c r="L156" s="30"/>
      <c r="M156" s="559"/>
      <c r="N156" s="30"/>
      <c r="O156" s="68"/>
      <c r="P156" s="30"/>
      <c r="Q156" s="30"/>
      <c r="R156" s="30"/>
      <c r="S156" s="30"/>
      <c r="T156" s="30"/>
      <c r="U156" s="581">
        <f>U157+U158</f>
        <v>0</v>
      </c>
      <c r="V156" s="629" t="e">
        <f t="shared" si="588"/>
        <v>#DIV/0!</v>
      </c>
      <c r="W156" s="581"/>
      <c r="X156" s="629" t="e">
        <f t="shared" si="589"/>
        <v>#DIV/0!</v>
      </c>
      <c r="Y156" s="68"/>
      <c r="Z156" s="629" t="e">
        <f t="shared" si="590"/>
        <v>#DIV/0!</v>
      </c>
      <c r="AA156" s="30"/>
      <c r="AB156" s="629" t="e">
        <f t="shared" si="591"/>
        <v>#DIV/0!</v>
      </c>
      <c r="AC156" s="30"/>
      <c r="AD156" s="622" t="e">
        <f t="shared" si="592"/>
        <v>#DIV/0!</v>
      </c>
      <c r="AE156" s="581">
        <f>AE157+AE158</f>
        <v>0</v>
      </c>
      <c r="AF156" s="30"/>
      <c r="AG156" s="581"/>
      <c r="AH156" s="622" t="e">
        <f t="shared" si="593"/>
        <v>#DIV/0!</v>
      </c>
      <c r="AI156" s="68"/>
      <c r="AJ156" s="622">
        <v>0</v>
      </c>
      <c r="AK156" s="30"/>
      <c r="AL156" s="458" t="e">
        <f t="shared" si="594"/>
        <v>#DIV/0!</v>
      </c>
      <c r="AM156" s="30"/>
      <c r="AN156" s="30"/>
      <c r="AO156" s="30"/>
      <c r="AP156" s="30"/>
      <c r="AQ156" s="30"/>
      <c r="AR156" s="30"/>
      <c r="AS156" s="30"/>
      <c r="AT156" s="30"/>
      <c r="AU156" s="559">
        <f>AU157+AU158</f>
        <v>0</v>
      </c>
      <c r="AV156" s="559">
        <f>AW156+AX156</f>
        <v>0</v>
      </c>
      <c r="AW156" s="482">
        <f>AW157+AW158</f>
        <v>0</v>
      </c>
      <c r="AX156" s="482">
        <f>AX157+AX158</f>
        <v>0</v>
      </c>
      <c r="AY156" s="68"/>
      <c r="AZ156" s="30"/>
      <c r="BA156" s="433">
        <f t="shared" si="602"/>
        <v>0</v>
      </c>
      <c r="BB156" s="526">
        <f>BB157+BB158</f>
        <v>0</v>
      </c>
      <c r="BC156" s="30"/>
      <c r="BD156" s="30"/>
      <c r="BE156" s="526">
        <f t="shared" si="600"/>
        <v>0</v>
      </c>
      <c r="BF156" s="433">
        <f>BF157+BF158</f>
        <v>0</v>
      </c>
      <c r="BG156" s="68"/>
      <c r="BH156" s="30"/>
      <c r="BI156" s="491">
        <f t="shared" ref="BI156:BI187" si="619">BJ156+BK156+BL156+BM156</f>
        <v>0</v>
      </c>
      <c r="BJ156" s="482">
        <f>BJ157+BJ158</f>
        <v>0</v>
      </c>
      <c r="BK156" s="482"/>
      <c r="BL156" s="482">
        <f t="shared" ref="BL156:BM156" si="620">BL157+BL158</f>
        <v>0</v>
      </c>
      <c r="BM156" s="482">
        <f t="shared" si="620"/>
        <v>0</v>
      </c>
      <c r="BN156" s="433">
        <f>BN157+BN158</f>
        <v>0</v>
      </c>
      <c r="BO156" s="491">
        <f t="shared" ref="BO156:BO170" si="621">BP156+BQ156+BR156+BS156</f>
        <v>0</v>
      </c>
      <c r="BP156" s="482">
        <f>BP157+BP158</f>
        <v>0</v>
      </c>
      <c r="BQ156" s="482">
        <f t="shared" ref="BQ156:BS156" si="622">BQ157+BQ158</f>
        <v>0</v>
      </c>
      <c r="BR156" s="482">
        <f t="shared" si="622"/>
        <v>0</v>
      </c>
      <c r="BS156" s="482">
        <f t="shared" si="622"/>
        <v>0</v>
      </c>
      <c r="BT156" s="68"/>
      <c r="BU156" s="30"/>
      <c r="BV156" s="491">
        <f t="shared" si="615"/>
        <v>0</v>
      </c>
      <c r="BW156" s="433">
        <f>BW157+BW158</f>
        <v>0</v>
      </c>
      <c r="BX156" s="433"/>
      <c r="BY156" s="68"/>
      <c r="BZ156" s="30"/>
      <c r="CA156" s="359">
        <f t="shared" si="616"/>
        <v>0</v>
      </c>
      <c r="CB156" s="182">
        <f>CB157+CB158</f>
        <v>0</v>
      </c>
      <c r="CC156" s="251"/>
      <c r="CD156" s="252"/>
      <c r="CE156" s="359">
        <f t="shared" si="617"/>
        <v>0</v>
      </c>
      <c r="CF156" s="182">
        <f>CF157+CF158</f>
        <v>0</v>
      </c>
      <c r="CG156" s="182"/>
      <c r="CH156" s="251"/>
      <c r="CI156" s="252"/>
      <c r="CJ156" s="482"/>
      <c r="CK156" s="491">
        <f t="shared" si="618"/>
        <v>0</v>
      </c>
      <c r="CL156" s="482">
        <f>CL157+CL158</f>
        <v>0</v>
      </c>
      <c r="CM156" s="482"/>
      <c r="CN156" s="68"/>
      <c r="CO156" s="30"/>
    </row>
    <row r="157" spans="2:93" s="166" customFormat="1" ht="54" hidden="1" customHeight="1" x14ac:dyDescent="0.25">
      <c r="B157" s="212"/>
      <c r="C157" s="115" t="s">
        <v>32</v>
      </c>
      <c r="D157" s="192">
        <f>E157+F157</f>
        <v>0</v>
      </c>
      <c r="E157" s="192"/>
      <c r="F157" s="192"/>
      <c r="G157" s="253"/>
      <c r="H157" s="253"/>
      <c r="I157" s="253"/>
      <c r="J157" s="567" t="e">
        <f t="shared" si="587"/>
        <v>#DIV/0!</v>
      </c>
      <c r="K157" s="192"/>
      <c r="L157" s="82"/>
      <c r="M157" s="558"/>
      <c r="N157" s="82"/>
      <c r="O157" s="82"/>
      <c r="P157" s="82"/>
      <c r="Q157" s="82"/>
      <c r="R157" s="82"/>
      <c r="S157" s="82"/>
      <c r="T157" s="82"/>
      <c r="U157" s="580"/>
      <c r="V157" s="629" t="e">
        <f t="shared" si="588"/>
        <v>#DIV/0!</v>
      </c>
      <c r="W157" s="580"/>
      <c r="X157" s="629" t="e">
        <f t="shared" si="589"/>
        <v>#DIV/0!</v>
      </c>
      <c r="Y157" s="82"/>
      <c r="Z157" s="629" t="e">
        <f t="shared" si="590"/>
        <v>#DIV/0!</v>
      </c>
      <c r="AA157" s="82"/>
      <c r="AB157" s="629" t="e">
        <f t="shared" si="591"/>
        <v>#DIV/0!</v>
      </c>
      <c r="AC157" s="82"/>
      <c r="AD157" s="622" t="e">
        <f t="shared" si="592"/>
        <v>#DIV/0!</v>
      </c>
      <c r="AE157" s="580"/>
      <c r="AF157" s="82"/>
      <c r="AG157" s="580"/>
      <c r="AH157" s="622" t="e">
        <f t="shared" si="593"/>
        <v>#DIV/0!</v>
      </c>
      <c r="AI157" s="82"/>
      <c r="AJ157" s="622">
        <v>0</v>
      </c>
      <c r="AK157" s="82"/>
      <c r="AL157" s="458" t="e">
        <f t="shared" si="594"/>
        <v>#DIV/0!</v>
      </c>
      <c r="AM157" s="82"/>
      <c r="AN157" s="82"/>
      <c r="AO157" s="82"/>
      <c r="AP157" s="82"/>
      <c r="AQ157" s="82"/>
      <c r="AR157" s="82"/>
      <c r="AS157" s="82"/>
      <c r="AT157" s="82"/>
      <c r="AU157" s="558">
        <f>AX157-F157</f>
        <v>0</v>
      </c>
      <c r="AV157" s="558">
        <f>AW157+AX157</f>
        <v>0</v>
      </c>
      <c r="AW157" s="490"/>
      <c r="AX157" s="490">
        <v>0</v>
      </c>
      <c r="AY157" s="82"/>
      <c r="AZ157" s="82"/>
      <c r="BA157" s="490">
        <f t="shared" si="602"/>
        <v>0</v>
      </c>
      <c r="BB157" s="525">
        <f>BF157-E157</f>
        <v>0</v>
      </c>
      <c r="BC157" s="82"/>
      <c r="BD157" s="82"/>
      <c r="BE157" s="525">
        <f t="shared" si="600"/>
        <v>0</v>
      </c>
      <c r="BF157" s="490"/>
      <c r="BG157" s="82"/>
      <c r="BH157" s="82"/>
      <c r="BI157" s="490">
        <f t="shared" si="619"/>
        <v>0</v>
      </c>
      <c r="BJ157" s="490">
        <v>0</v>
      </c>
      <c r="BK157" s="490"/>
      <c r="BL157" s="82"/>
      <c r="BM157" s="82"/>
      <c r="BN157" s="490">
        <f>BQ157-BK157</f>
        <v>0</v>
      </c>
      <c r="BO157" s="490">
        <f t="shared" si="621"/>
        <v>0</v>
      </c>
      <c r="BP157" s="490">
        <v>0</v>
      </c>
      <c r="BQ157" s="490">
        <v>0</v>
      </c>
      <c r="BR157" s="82"/>
      <c r="BS157" s="82"/>
      <c r="BT157" s="82"/>
      <c r="BU157" s="82"/>
      <c r="BV157" s="490">
        <f t="shared" si="615"/>
        <v>0</v>
      </c>
      <c r="BW157" s="490">
        <v>0</v>
      </c>
      <c r="BX157" s="490"/>
      <c r="BY157" s="82"/>
      <c r="BZ157" s="82"/>
      <c r="CA157" s="490">
        <f t="shared" si="616"/>
        <v>0</v>
      </c>
      <c r="CB157" s="192">
        <v>0</v>
      </c>
      <c r="CC157" s="253"/>
      <c r="CD157" s="253"/>
      <c r="CE157" s="490">
        <f t="shared" si="617"/>
        <v>0</v>
      </c>
      <c r="CF157" s="192">
        <v>0</v>
      </c>
      <c r="CG157" s="192"/>
      <c r="CH157" s="253"/>
      <c r="CI157" s="253"/>
      <c r="CJ157" s="490"/>
      <c r="CK157" s="490">
        <f t="shared" si="618"/>
        <v>0</v>
      </c>
      <c r="CL157" s="490">
        <v>0</v>
      </c>
      <c r="CM157" s="490"/>
      <c r="CN157" s="82"/>
      <c r="CO157" s="82"/>
    </row>
    <row r="158" spans="2:93" s="52" customFormat="1" ht="54" hidden="1" customHeight="1" x14ac:dyDescent="0.25">
      <c r="B158" s="206"/>
      <c r="C158" s="111" t="s">
        <v>31</v>
      </c>
      <c r="D158" s="182">
        <f>E158+F158</f>
        <v>0</v>
      </c>
      <c r="E158" s="182"/>
      <c r="F158" s="182"/>
      <c r="G158" s="247"/>
      <c r="H158" s="247"/>
      <c r="I158" s="247"/>
      <c r="J158" s="567" t="e">
        <f t="shared" si="587"/>
        <v>#DIV/0!</v>
      </c>
      <c r="K158" s="182"/>
      <c r="L158" s="33"/>
      <c r="M158" s="559"/>
      <c r="N158" s="33"/>
      <c r="O158" s="33"/>
      <c r="P158" s="33"/>
      <c r="Q158" s="33"/>
      <c r="R158" s="33"/>
      <c r="S158" s="33"/>
      <c r="T158" s="33"/>
      <c r="U158" s="581"/>
      <c r="V158" s="629" t="e">
        <f t="shared" si="588"/>
        <v>#DIV/0!</v>
      </c>
      <c r="W158" s="581"/>
      <c r="X158" s="629" t="e">
        <f t="shared" si="589"/>
        <v>#DIV/0!</v>
      </c>
      <c r="Y158" s="33"/>
      <c r="Z158" s="629" t="e">
        <f t="shared" si="590"/>
        <v>#DIV/0!</v>
      </c>
      <c r="AA158" s="33"/>
      <c r="AB158" s="629" t="e">
        <f t="shared" si="591"/>
        <v>#DIV/0!</v>
      </c>
      <c r="AC158" s="33"/>
      <c r="AD158" s="622" t="e">
        <f t="shared" si="592"/>
        <v>#DIV/0!</v>
      </c>
      <c r="AE158" s="581"/>
      <c r="AF158" s="33"/>
      <c r="AG158" s="581"/>
      <c r="AH158" s="622" t="e">
        <f t="shared" si="593"/>
        <v>#DIV/0!</v>
      </c>
      <c r="AI158" s="33"/>
      <c r="AJ158" s="622">
        <v>0</v>
      </c>
      <c r="AK158" s="33"/>
      <c r="AL158" s="458" t="e">
        <f t="shared" si="594"/>
        <v>#DIV/0!</v>
      </c>
      <c r="AM158" s="33"/>
      <c r="AN158" s="33"/>
      <c r="AO158" s="33"/>
      <c r="AP158" s="33"/>
      <c r="AQ158" s="33"/>
      <c r="AR158" s="33"/>
      <c r="AS158" s="33"/>
      <c r="AT158" s="33"/>
      <c r="AU158" s="559">
        <f>AX158-F158</f>
        <v>0</v>
      </c>
      <c r="AV158" s="559">
        <f>AW158+AX158</f>
        <v>0</v>
      </c>
      <c r="AW158" s="482"/>
      <c r="AX158" s="482">
        <v>0</v>
      </c>
      <c r="AY158" s="33"/>
      <c r="AZ158" s="33"/>
      <c r="BA158" s="433">
        <f t="shared" si="602"/>
        <v>0</v>
      </c>
      <c r="BB158" s="526">
        <f>BF158-E158</f>
        <v>0</v>
      </c>
      <c r="BC158" s="33"/>
      <c r="BD158" s="33"/>
      <c r="BE158" s="526">
        <f t="shared" si="600"/>
        <v>0</v>
      </c>
      <c r="BF158" s="433"/>
      <c r="BG158" s="33"/>
      <c r="BH158" s="33"/>
      <c r="BI158" s="491">
        <f t="shared" si="619"/>
        <v>0</v>
      </c>
      <c r="BJ158" s="482">
        <v>0</v>
      </c>
      <c r="BK158" s="482"/>
      <c r="BL158" s="33"/>
      <c r="BM158" s="33"/>
      <c r="BN158" s="433">
        <f>BQ158-BK158</f>
        <v>0</v>
      </c>
      <c r="BO158" s="491">
        <f t="shared" si="621"/>
        <v>0</v>
      </c>
      <c r="BP158" s="482">
        <v>0</v>
      </c>
      <c r="BQ158" s="482">
        <v>0</v>
      </c>
      <c r="BR158" s="33"/>
      <c r="BS158" s="33"/>
      <c r="BT158" s="33"/>
      <c r="BU158" s="33"/>
      <c r="BV158" s="491">
        <f t="shared" si="615"/>
        <v>0</v>
      </c>
      <c r="BW158" s="433">
        <v>0</v>
      </c>
      <c r="BX158" s="433"/>
      <c r="BY158" s="33"/>
      <c r="BZ158" s="33"/>
      <c r="CA158" s="338">
        <f t="shared" si="616"/>
        <v>0</v>
      </c>
      <c r="CB158" s="182">
        <v>0</v>
      </c>
      <c r="CC158" s="247"/>
      <c r="CD158" s="247"/>
      <c r="CE158" s="338">
        <f t="shared" si="617"/>
        <v>0</v>
      </c>
      <c r="CF158" s="182">
        <v>0</v>
      </c>
      <c r="CG158" s="182"/>
      <c r="CH158" s="247"/>
      <c r="CI158" s="247"/>
      <c r="CJ158" s="482"/>
      <c r="CK158" s="491">
        <f t="shared" si="618"/>
        <v>0</v>
      </c>
      <c r="CL158" s="482">
        <v>0</v>
      </c>
      <c r="CM158" s="482"/>
      <c r="CN158" s="33"/>
      <c r="CO158" s="33"/>
    </row>
    <row r="159" spans="2:93" s="47" customFormat="1" ht="100.5" hidden="1" customHeight="1" x14ac:dyDescent="0.25">
      <c r="B159" s="206" t="s">
        <v>201</v>
      </c>
      <c r="C159" s="122" t="s">
        <v>231</v>
      </c>
      <c r="D159" s="182"/>
      <c r="E159" s="182"/>
      <c r="F159" s="182"/>
      <c r="G159" s="247"/>
      <c r="H159" s="247"/>
      <c r="I159" s="247"/>
      <c r="J159" s="567" t="e">
        <f t="shared" si="587"/>
        <v>#DIV/0!</v>
      </c>
      <c r="K159" s="182"/>
      <c r="L159" s="33"/>
      <c r="M159" s="559"/>
      <c r="N159" s="33"/>
      <c r="O159" s="33"/>
      <c r="P159" s="33"/>
      <c r="Q159" s="33"/>
      <c r="R159" s="33"/>
      <c r="S159" s="33"/>
      <c r="T159" s="33"/>
      <c r="U159" s="581"/>
      <c r="V159" s="629" t="e">
        <f t="shared" si="588"/>
        <v>#DIV/0!</v>
      </c>
      <c r="W159" s="581"/>
      <c r="X159" s="629" t="e">
        <f t="shared" si="589"/>
        <v>#DIV/0!</v>
      </c>
      <c r="Y159" s="33"/>
      <c r="Z159" s="629" t="e">
        <f t="shared" si="590"/>
        <v>#DIV/0!</v>
      </c>
      <c r="AA159" s="33"/>
      <c r="AB159" s="629" t="e">
        <f t="shared" si="591"/>
        <v>#DIV/0!</v>
      </c>
      <c r="AC159" s="33"/>
      <c r="AD159" s="622" t="e">
        <f t="shared" si="592"/>
        <v>#DIV/0!</v>
      </c>
      <c r="AE159" s="581"/>
      <c r="AF159" s="33"/>
      <c r="AG159" s="581"/>
      <c r="AH159" s="622" t="e">
        <f t="shared" si="593"/>
        <v>#DIV/0!</v>
      </c>
      <c r="AI159" s="33"/>
      <c r="AJ159" s="622">
        <v>0</v>
      </c>
      <c r="AK159" s="33"/>
      <c r="AL159" s="458" t="e">
        <f t="shared" si="594"/>
        <v>#DIV/0!</v>
      </c>
      <c r="AM159" s="33"/>
      <c r="AN159" s="33"/>
      <c r="AO159" s="33"/>
      <c r="AP159" s="33"/>
      <c r="AQ159" s="33"/>
      <c r="AR159" s="33"/>
      <c r="AS159" s="33"/>
      <c r="AT159" s="33"/>
      <c r="AU159" s="559"/>
      <c r="AV159" s="559"/>
      <c r="AW159" s="482"/>
      <c r="AX159" s="482"/>
      <c r="AY159" s="33"/>
      <c r="AZ159" s="33"/>
      <c r="BA159" s="306"/>
      <c r="BB159" s="33"/>
      <c r="BC159" s="33"/>
      <c r="BD159" s="33"/>
      <c r="BE159" s="526"/>
      <c r="BF159" s="433"/>
      <c r="BG159" s="33"/>
      <c r="BH159" s="33"/>
      <c r="BI159" s="491">
        <f t="shared" si="619"/>
        <v>0</v>
      </c>
      <c r="BJ159" s="482">
        <f>BJ160+BJ161</f>
        <v>0</v>
      </c>
      <c r="BK159" s="482"/>
      <c r="BL159" s="482">
        <f t="shared" ref="BL159:BM159" si="623">BL160+BL161</f>
        <v>0</v>
      </c>
      <c r="BM159" s="482">
        <f t="shared" si="623"/>
        <v>0</v>
      </c>
      <c r="BN159" s="482">
        <f>BN160+BN161</f>
        <v>0</v>
      </c>
      <c r="BO159" s="491">
        <f t="shared" si="621"/>
        <v>0</v>
      </c>
      <c r="BP159" s="482">
        <f>BP160+BP161</f>
        <v>0</v>
      </c>
      <c r="BQ159" s="482">
        <f t="shared" ref="BQ159:BS159" si="624">BQ160+BQ161</f>
        <v>0</v>
      </c>
      <c r="BR159" s="482">
        <f t="shared" si="624"/>
        <v>0</v>
      </c>
      <c r="BS159" s="482">
        <f t="shared" si="624"/>
        <v>0</v>
      </c>
      <c r="BT159" s="33"/>
      <c r="BU159" s="33"/>
      <c r="BV159" s="491">
        <f>BV160+BV161</f>
        <v>0</v>
      </c>
      <c r="BW159" s="433">
        <f>BW160+BW161</f>
        <v>0</v>
      </c>
      <c r="BX159" s="433"/>
      <c r="BY159" s="33"/>
      <c r="BZ159" s="33"/>
      <c r="CA159" s="359">
        <f t="shared" si="616"/>
        <v>0</v>
      </c>
      <c r="CB159" s="182">
        <f>CB160+CB161</f>
        <v>0</v>
      </c>
      <c r="CC159" s="251"/>
      <c r="CD159" s="252"/>
      <c r="CE159" s="359">
        <f t="shared" si="617"/>
        <v>0</v>
      </c>
      <c r="CF159" s="182">
        <f>CF160+CF161</f>
        <v>0</v>
      </c>
      <c r="CG159" s="182"/>
      <c r="CH159" s="247"/>
      <c r="CI159" s="247"/>
      <c r="CJ159" s="482"/>
      <c r="CK159" s="491">
        <f>CK160+CK161</f>
        <v>0</v>
      </c>
      <c r="CL159" s="482">
        <f>CL160+CL161</f>
        <v>0</v>
      </c>
      <c r="CM159" s="482"/>
      <c r="CN159" s="33"/>
      <c r="CO159" s="33"/>
    </row>
    <row r="160" spans="2:93" s="166" customFormat="1" ht="54" hidden="1" customHeight="1" x14ac:dyDescent="0.25">
      <c r="B160" s="212"/>
      <c r="C160" s="115" t="s">
        <v>32</v>
      </c>
      <c r="D160" s="192">
        <f t="shared" ref="D160:D161" si="625">E160</f>
        <v>0</v>
      </c>
      <c r="E160" s="192"/>
      <c r="F160" s="192"/>
      <c r="G160" s="253"/>
      <c r="H160" s="253"/>
      <c r="I160" s="253"/>
      <c r="J160" s="567" t="e">
        <f t="shared" si="587"/>
        <v>#DIV/0!</v>
      </c>
      <c r="K160" s="192"/>
      <c r="L160" s="82"/>
      <c r="M160" s="558"/>
      <c r="N160" s="82"/>
      <c r="O160" s="82"/>
      <c r="P160" s="82"/>
      <c r="Q160" s="82"/>
      <c r="R160" s="82"/>
      <c r="S160" s="82"/>
      <c r="T160" s="82"/>
      <c r="U160" s="580"/>
      <c r="V160" s="629" t="e">
        <f t="shared" si="588"/>
        <v>#DIV/0!</v>
      </c>
      <c r="W160" s="580"/>
      <c r="X160" s="629" t="e">
        <f t="shared" si="589"/>
        <v>#DIV/0!</v>
      </c>
      <c r="Y160" s="82"/>
      <c r="Z160" s="629" t="e">
        <f t="shared" si="590"/>
        <v>#DIV/0!</v>
      </c>
      <c r="AA160" s="82"/>
      <c r="AB160" s="629" t="e">
        <f t="shared" si="591"/>
        <v>#DIV/0!</v>
      </c>
      <c r="AC160" s="82"/>
      <c r="AD160" s="622" t="e">
        <f t="shared" si="592"/>
        <v>#DIV/0!</v>
      </c>
      <c r="AE160" s="580"/>
      <c r="AF160" s="82"/>
      <c r="AG160" s="580"/>
      <c r="AH160" s="622" t="e">
        <f t="shared" si="593"/>
        <v>#DIV/0!</v>
      </c>
      <c r="AI160" s="82"/>
      <c r="AJ160" s="622">
        <v>0</v>
      </c>
      <c r="AK160" s="82"/>
      <c r="AL160" s="458" t="e">
        <f t="shared" si="594"/>
        <v>#DIV/0!</v>
      </c>
      <c r="AM160" s="82"/>
      <c r="AN160" s="82"/>
      <c r="AO160" s="82"/>
      <c r="AP160" s="82"/>
      <c r="AQ160" s="82"/>
      <c r="AR160" s="82"/>
      <c r="AS160" s="82"/>
      <c r="AT160" s="82"/>
      <c r="AU160" s="558"/>
      <c r="AV160" s="558">
        <f t="shared" ref="AV160:AV161" si="626">AW160</f>
        <v>0</v>
      </c>
      <c r="AW160" s="490"/>
      <c r="AX160" s="490"/>
      <c r="AY160" s="82"/>
      <c r="AZ160" s="82"/>
      <c r="BA160" s="490">
        <f t="shared" ref="BA160:BA161" si="627">BB160+BC160+BD160</f>
        <v>0</v>
      </c>
      <c r="BB160" s="525">
        <f>BF160-E160</f>
        <v>0</v>
      </c>
      <c r="BC160" s="82"/>
      <c r="BD160" s="82"/>
      <c r="BE160" s="525">
        <f t="shared" ref="BE160:BE161" si="628">BF160+BG160+BH160</f>
        <v>0</v>
      </c>
      <c r="BF160" s="490"/>
      <c r="BG160" s="82"/>
      <c r="BH160" s="82"/>
      <c r="BI160" s="490">
        <f t="shared" si="619"/>
        <v>0</v>
      </c>
      <c r="BJ160" s="490">
        <v>0</v>
      </c>
      <c r="BK160" s="490"/>
      <c r="BL160" s="82"/>
      <c r="BM160" s="82"/>
      <c r="BN160" s="490">
        <f>BQ160-BK160</f>
        <v>0</v>
      </c>
      <c r="BO160" s="490">
        <f t="shared" si="621"/>
        <v>0</v>
      </c>
      <c r="BP160" s="490">
        <v>0</v>
      </c>
      <c r="BQ160" s="490">
        <v>0</v>
      </c>
      <c r="BR160" s="82"/>
      <c r="BS160" s="82"/>
      <c r="BT160" s="82"/>
      <c r="BU160" s="82"/>
      <c r="BV160" s="490">
        <f t="shared" ref="BV160:BV161" si="629">BW160</f>
        <v>0</v>
      </c>
      <c r="BW160" s="490">
        <v>0</v>
      </c>
      <c r="BX160" s="490"/>
      <c r="BY160" s="82"/>
      <c r="BZ160" s="82"/>
      <c r="CA160" s="490">
        <f t="shared" si="616"/>
        <v>0</v>
      </c>
      <c r="CB160" s="192"/>
      <c r="CC160" s="253"/>
      <c r="CD160" s="253"/>
      <c r="CE160" s="490">
        <f t="shared" si="617"/>
        <v>0</v>
      </c>
      <c r="CF160" s="192">
        <v>0</v>
      </c>
      <c r="CG160" s="192"/>
      <c r="CH160" s="253"/>
      <c r="CI160" s="253"/>
      <c r="CJ160" s="490"/>
      <c r="CK160" s="490">
        <f t="shared" ref="CK160:CK161" si="630">CL160</f>
        <v>0</v>
      </c>
      <c r="CL160" s="490">
        <v>0</v>
      </c>
      <c r="CM160" s="490"/>
      <c r="CN160" s="82"/>
      <c r="CO160" s="82"/>
    </row>
    <row r="161" spans="2:93" s="52" customFormat="1" ht="54" hidden="1" customHeight="1" x14ac:dyDescent="0.25">
      <c r="B161" s="206"/>
      <c r="C161" s="111" t="s">
        <v>31</v>
      </c>
      <c r="D161" s="182">
        <f t="shared" si="625"/>
        <v>0</v>
      </c>
      <c r="E161" s="182"/>
      <c r="F161" s="182"/>
      <c r="G161" s="247"/>
      <c r="H161" s="247"/>
      <c r="I161" s="247"/>
      <c r="J161" s="567" t="e">
        <f t="shared" si="587"/>
        <v>#DIV/0!</v>
      </c>
      <c r="K161" s="182"/>
      <c r="L161" s="33"/>
      <c r="M161" s="559"/>
      <c r="N161" s="33"/>
      <c r="O161" s="33"/>
      <c r="P161" s="33"/>
      <c r="Q161" s="33"/>
      <c r="R161" s="33"/>
      <c r="S161" s="33"/>
      <c r="T161" s="33"/>
      <c r="U161" s="581"/>
      <c r="V161" s="629" t="e">
        <f t="shared" si="588"/>
        <v>#DIV/0!</v>
      </c>
      <c r="W161" s="581"/>
      <c r="X161" s="629" t="e">
        <f t="shared" si="589"/>
        <v>#DIV/0!</v>
      </c>
      <c r="Y161" s="33"/>
      <c r="Z161" s="629" t="e">
        <f t="shared" si="590"/>
        <v>#DIV/0!</v>
      </c>
      <c r="AA161" s="33"/>
      <c r="AB161" s="629" t="e">
        <f t="shared" si="591"/>
        <v>#DIV/0!</v>
      </c>
      <c r="AC161" s="33"/>
      <c r="AD161" s="622" t="e">
        <f t="shared" si="592"/>
        <v>#DIV/0!</v>
      </c>
      <c r="AE161" s="581"/>
      <c r="AF161" s="33"/>
      <c r="AG161" s="581"/>
      <c r="AH161" s="622" t="e">
        <f t="shared" si="593"/>
        <v>#DIV/0!</v>
      </c>
      <c r="AI161" s="33"/>
      <c r="AJ161" s="622">
        <v>0</v>
      </c>
      <c r="AK161" s="33"/>
      <c r="AL161" s="458" t="e">
        <f t="shared" si="594"/>
        <v>#DIV/0!</v>
      </c>
      <c r="AM161" s="33"/>
      <c r="AN161" s="33"/>
      <c r="AO161" s="33"/>
      <c r="AP161" s="33"/>
      <c r="AQ161" s="33"/>
      <c r="AR161" s="33"/>
      <c r="AS161" s="33"/>
      <c r="AT161" s="33"/>
      <c r="AU161" s="559"/>
      <c r="AV161" s="559">
        <f t="shared" si="626"/>
        <v>0</v>
      </c>
      <c r="AW161" s="482"/>
      <c r="AX161" s="482"/>
      <c r="AY161" s="33"/>
      <c r="AZ161" s="33"/>
      <c r="BA161" s="433">
        <f t="shared" si="627"/>
        <v>0</v>
      </c>
      <c r="BB161" s="526">
        <f>BF161-E161</f>
        <v>0</v>
      </c>
      <c r="BC161" s="33"/>
      <c r="BD161" s="33"/>
      <c r="BE161" s="526">
        <f t="shared" si="628"/>
        <v>0</v>
      </c>
      <c r="BF161" s="433"/>
      <c r="BG161" s="33"/>
      <c r="BH161" s="33"/>
      <c r="BI161" s="491">
        <f t="shared" si="619"/>
        <v>0</v>
      </c>
      <c r="BJ161" s="482">
        <v>0</v>
      </c>
      <c r="BK161" s="482"/>
      <c r="BL161" s="33"/>
      <c r="BM161" s="33"/>
      <c r="BN161" s="482">
        <f>BQ161-BK161</f>
        <v>0</v>
      </c>
      <c r="BO161" s="491">
        <f t="shared" si="621"/>
        <v>0</v>
      </c>
      <c r="BP161" s="482">
        <v>0</v>
      </c>
      <c r="BQ161" s="482">
        <v>0</v>
      </c>
      <c r="BR161" s="33"/>
      <c r="BS161" s="33"/>
      <c r="BT161" s="33"/>
      <c r="BU161" s="33"/>
      <c r="BV161" s="491">
        <f t="shared" si="629"/>
        <v>0</v>
      </c>
      <c r="BW161" s="433">
        <v>0</v>
      </c>
      <c r="BX161" s="433"/>
      <c r="BY161" s="33"/>
      <c r="BZ161" s="33"/>
      <c r="CA161" s="338">
        <f t="shared" si="616"/>
        <v>0</v>
      </c>
      <c r="CB161" s="182"/>
      <c r="CC161" s="247"/>
      <c r="CD161" s="247"/>
      <c r="CE161" s="338">
        <f t="shared" si="617"/>
        <v>0</v>
      </c>
      <c r="CF161" s="182">
        <v>0</v>
      </c>
      <c r="CG161" s="182"/>
      <c r="CH161" s="247"/>
      <c r="CI161" s="247"/>
      <c r="CJ161" s="482"/>
      <c r="CK161" s="491">
        <f t="shared" si="630"/>
        <v>0</v>
      </c>
      <c r="CL161" s="482">
        <v>0</v>
      </c>
      <c r="CM161" s="482"/>
      <c r="CN161" s="33"/>
      <c r="CO161" s="33"/>
    </row>
    <row r="162" spans="2:93" s="52" customFormat="1" ht="108.75" hidden="1" customHeight="1" x14ac:dyDescent="0.25">
      <c r="B162" s="206" t="s">
        <v>202</v>
      </c>
      <c r="C162" s="122" t="s">
        <v>288</v>
      </c>
      <c r="D162" s="182"/>
      <c r="E162" s="182"/>
      <c r="F162" s="182"/>
      <c r="G162" s="247"/>
      <c r="H162" s="247"/>
      <c r="I162" s="247"/>
      <c r="J162" s="567" t="e">
        <f t="shared" si="587"/>
        <v>#DIV/0!</v>
      </c>
      <c r="K162" s="182"/>
      <c r="L162" s="33"/>
      <c r="M162" s="559"/>
      <c r="N162" s="33"/>
      <c r="O162" s="33"/>
      <c r="P162" s="33"/>
      <c r="Q162" s="33"/>
      <c r="R162" s="33"/>
      <c r="S162" s="33"/>
      <c r="T162" s="33"/>
      <c r="U162" s="581"/>
      <c r="V162" s="629" t="e">
        <f t="shared" si="588"/>
        <v>#DIV/0!</v>
      </c>
      <c r="W162" s="581"/>
      <c r="X162" s="629" t="e">
        <f t="shared" si="589"/>
        <v>#DIV/0!</v>
      </c>
      <c r="Y162" s="33"/>
      <c r="Z162" s="629" t="e">
        <f t="shared" si="590"/>
        <v>#DIV/0!</v>
      </c>
      <c r="AA162" s="33"/>
      <c r="AB162" s="629" t="e">
        <f t="shared" si="591"/>
        <v>#DIV/0!</v>
      </c>
      <c r="AC162" s="33"/>
      <c r="AD162" s="622" t="e">
        <f t="shared" si="592"/>
        <v>#DIV/0!</v>
      </c>
      <c r="AE162" s="581"/>
      <c r="AF162" s="33"/>
      <c r="AG162" s="581"/>
      <c r="AH162" s="622" t="e">
        <f t="shared" si="593"/>
        <v>#DIV/0!</v>
      </c>
      <c r="AI162" s="33"/>
      <c r="AJ162" s="622">
        <v>0</v>
      </c>
      <c r="AK162" s="33"/>
      <c r="AL162" s="458" t="e">
        <f t="shared" si="594"/>
        <v>#DIV/0!</v>
      </c>
      <c r="AM162" s="33"/>
      <c r="AN162" s="33"/>
      <c r="AO162" s="33"/>
      <c r="AP162" s="33"/>
      <c r="AQ162" s="33"/>
      <c r="AR162" s="33"/>
      <c r="AS162" s="33"/>
      <c r="AT162" s="33"/>
      <c r="AU162" s="559"/>
      <c r="AV162" s="559"/>
      <c r="AW162" s="482"/>
      <c r="AX162" s="482"/>
      <c r="AY162" s="33"/>
      <c r="AZ162" s="33"/>
      <c r="BA162" s="433"/>
      <c r="BB162" s="526"/>
      <c r="BC162" s="33"/>
      <c r="BD162" s="33"/>
      <c r="BE162" s="526"/>
      <c r="BF162" s="433"/>
      <c r="BG162" s="33"/>
      <c r="BH162" s="33"/>
      <c r="BI162" s="491">
        <f t="shared" si="619"/>
        <v>0</v>
      </c>
      <c r="BJ162" s="482">
        <f>BJ163+BJ164</f>
        <v>0</v>
      </c>
      <c r="BK162" s="482"/>
      <c r="BL162" s="482">
        <f t="shared" ref="BL162:BM162" si="631">BL163+BL164</f>
        <v>0</v>
      </c>
      <c r="BM162" s="482">
        <f t="shared" si="631"/>
        <v>0</v>
      </c>
      <c r="BN162" s="482">
        <f>BN163+BN164</f>
        <v>0</v>
      </c>
      <c r="BO162" s="491">
        <f t="shared" si="621"/>
        <v>0</v>
      </c>
      <c r="BP162" s="482">
        <f>BP163+BP164</f>
        <v>0</v>
      </c>
      <c r="BQ162" s="482">
        <f t="shared" ref="BQ162:BS162" si="632">BQ163+BQ164</f>
        <v>0</v>
      </c>
      <c r="BR162" s="482">
        <f t="shared" si="632"/>
        <v>0</v>
      </c>
      <c r="BS162" s="482">
        <f t="shared" si="632"/>
        <v>0</v>
      </c>
      <c r="BT162" s="33"/>
      <c r="BU162" s="33"/>
      <c r="BV162" s="491">
        <f>BV163+BV164</f>
        <v>0</v>
      </c>
      <c r="BW162" s="433">
        <f>BW163+BW164</f>
        <v>0</v>
      </c>
      <c r="BX162" s="433"/>
      <c r="BY162" s="33"/>
      <c r="BZ162" s="33"/>
      <c r="CA162" s="338">
        <f t="shared" si="616"/>
        <v>0</v>
      </c>
      <c r="CB162" s="182">
        <f>CB163+CB164</f>
        <v>0</v>
      </c>
      <c r="CC162" s="251"/>
      <c r="CD162" s="252"/>
      <c r="CE162" s="338">
        <f t="shared" si="617"/>
        <v>236704.47761</v>
      </c>
      <c r="CF162" s="182">
        <f>CF163+CF164</f>
        <v>236704.47761</v>
      </c>
      <c r="CG162" s="182"/>
      <c r="CH162" s="247"/>
      <c r="CI162" s="247"/>
      <c r="CJ162" s="482"/>
      <c r="CK162" s="491">
        <f>CK163+CK164</f>
        <v>0</v>
      </c>
      <c r="CL162" s="482">
        <f>CL163+CL164</f>
        <v>0</v>
      </c>
      <c r="CM162" s="482"/>
      <c r="CN162" s="33"/>
      <c r="CO162" s="33"/>
    </row>
    <row r="163" spans="2:93" s="166" customFormat="1" ht="54" hidden="1" customHeight="1" x14ac:dyDescent="0.25">
      <c r="B163" s="212"/>
      <c r="C163" s="115" t="s">
        <v>32</v>
      </c>
      <c r="D163" s="192">
        <f t="shared" ref="D163:D164" si="633">E163</f>
        <v>0</v>
      </c>
      <c r="E163" s="192"/>
      <c r="F163" s="192"/>
      <c r="G163" s="253"/>
      <c r="H163" s="253"/>
      <c r="I163" s="253"/>
      <c r="J163" s="567" t="e">
        <f t="shared" si="587"/>
        <v>#DIV/0!</v>
      </c>
      <c r="K163" s="192"/>
      <c r="L163" s="82"/>
      <c r="M163" s="558"/>
      <c r="N163" s="82"/>
      <c r="O163" s="82"/>
      <c r="P163" s="82"/>
      <c r="Q163" s="82"/>
      <c r="R163" s="82"/>
      <c r="S163" s="82"/>
      <c r="T163" s="82"/>
      <c r="U163" s="580"/>
      <c r="V163" s="629" t="e">
        <f t="shared" si="588"/>
        <v>#DIV/0!</v>
      </c>
      <c r="W163" s="580"/>
      <c r="X163" s="629" t="e">
        <f t="shared" si="589"/>
        <v>#DIV/0!</v>
      </c>
      <c r="Y163" s="82"/>
      <c r="Z163" s="629" t="e">
        <f t="shared" si="590"/>
        <v>#DIV/0!</v>
      </c>
      <c r="AA163" s="82"/>
      <c r="AB163" s="629" t="e">
        <f t="shared" si="591"/>
        <v>#DIV/0!</v>
      </c>
      <c r="AC163" s="82"/>
      <c r="AD163" s="622" t="e">
        <f t="shared" si="592"/>
        <v>#DIV/0!</v>
      </c>
      <c r="AE163" s="580"/>
      <c r="AF163" s="82"/>
      <c r="AG163" s="580"/>
      <c r="AH163" s="622" t="e">
        <f t="shared" si="593"/>
        <v>#DIV/0!</v>
      </c>
      <c r="AI163" s="82"/>
      <c r="AJ163" s="622">
        <v>0</v>
      </c>
      <c r="AK163" s="82"/>
      <c r="AL163" s="458" t="e">
        <f t="shared" si="594"/>
        <v>#DIV/0!</v>
      </c>
      <c r="AM163" s="82"/>
      <c r="AN163" s="82"/>
      <c r="AO163" s="82"/>
      <c r="AP163" s="82"/>
      <c r="AQ163" s="82"/>
      <c r="AR163" s="82"/>
      <c r="AS163" s="82"/>
      <c r="AT163" s="82"/>
      <c r="AU163" s="558"/>
      <c r="AV163" s="558">
        <f t="shared" ref="AV163:AV164" si="634">AW163</f>
        <v>0</v>
      </c>
      <c r="AW163" s="490"/>
      <c r="AX163" s="490"/>
      <c r="AY163" s="82"/>
      <c r="AZ163" s="82"/>
      <c r="BA163" s="490">
        <f t="shared" ref="BA163:BA164" si="635">BB163+BC163+BD163</f>
        <v>0</v>
      </c>
      <c r="BB163" s="525">
        <f>BF163-E163</f>
        <v>0</v>
      </c>
      <c r="BC163" s="82"/>
      <c r="BD163" s="82"/>
      <c r="BE163" s="525">
        <f t="shared" ref="BE163:BE164" si="636">BF163+BG163+BH163</f>
        <v>0</v>
      </c>
      <c r="BF163" s="490"/>
      <c r="BG163" s="82"/>
      <c r="BH163" s="82"/>
      <c r="BI163" s="490">
        <f t="shared" si="619"/>
        <v>0</v>
      </c>
      <c r="BJ163" s="490">
        <v>0</v>
      </c>
      <c r="BK163" s="490"/>
      <c r="BL163" s="82"/>
      <c r="BM163" s="82"/>
      <c r="BN163" s="490">
        <f>BQ163-BK163</f>
        <v>0</v>
      </c>
      <c r="BO163" s="490">
        <f t="shared" si="621"/>
        <v>0</v>
      </c>
      <c r="BP163" s="490">
        <v>0</v>
      </c>
      <c r="BQ163" s="490">
        <v>0</v>
      </c>
      <c r="BR163" s="82"/>
      <c r="BS163" s="82"/>
      <c r="BT163" s="82"/>
      <c r="BU163" s="82"/>
      <c r="BV163" s="490">
        <f t="shared" ref="BV163:BV164" si="637">BW163</f>
        <v>0</v>
      </c>
      <c r="BW163" s="490">
        <v>0</v>
      </c>
      <c r="BX163" s="490"/>
      <c r="BY163" s="82"/>
      <c r="BZ163" s="82"/>
      <c r="CA163" s="490">
        <f t="shared" si="616"/>
        <v>0</v>
      </c>
      <c r="CB163" s="192"/>
      <c r="CC163" s="253"/>
      <c r="CD163" s="253"/>
      <c r="CE163" s="490">
        <f t="shared" si="617"/>
        <v>158592</v>
      </c>
      <c r="CF163" s="192">
        <v>158592</v>
      </c>
      <c r="CG163" s="192"/>
      <c r="CH163" s="253"/>
      <c r="CI163" s="253"/>
      <c r="CJ163" s="490"/>
      <c r="CK163" s="490">
        <f t="shared" ref="CK163:CK164" si="638">CL163</f>
        <v>0</v>
      </c>
      <c r="CL163" s="490">
        <v>0</v>
      </c>
      <c r="CM163" s="490"/>
      <c r="CN163" s="82"/>
      <c r="CO163" s="82"/>
    </row>
    <row r="164" spans="2:93" s="52" customFormat="1" ht="54" hidden="1" customHeight="1" x14ac:dyDescent="0.25">
      <c r="B164" s="206"/>
      <c r="C164" s="111" t="s">
        <v>31</v>
      </c>
      <c r="D164" s="182">
        <f t="shared" si="633"/>
        <v>0</v>
      </c>
      <c r="E164" s="182"/>
      <c r="F164" s="182"/>
      <c r="G164" s="247"/>
      <c r="H164" s="247"/>
      <c r="I164" s="247"/>
      <c r="J164" s="567" t="e">
        <f t="shared" si="587"/>
        <v>#DIV/0!</v>
      </c>
      <c r="K164" s="182"/>
      <c r="L164" s="33"/>
      <c r="M164" s="559"/>
      <c r="N164" s="33"/>
      <c r="O164" s="33"/>
      <c r="P164" s="33"/>
      <c r="Q164" s="33"/>
      <c r="R164" s="33"/>
      <c r="S164" s="33"/>
      <c r="T164" s="33"/>
      <c r="U164" s="581"/>
      <c r="V164" s="629" t="e">
        <f t="shared" si="588"/>
        <v>#DIV/0!</v>
      </c>
      <c r="W164" s="581"/>
      <c r="X164" s="629" t="e">
        <f t="shared" si="589"/>
        <v>#DIV/0!</v>
      </c>
      <c r="Y164" s="33"/>
      <c r="Z164" s="629" t="e">
        <f t="shared" si="590"/>
        <v>#DIV/0!</v>
      </c>
      <c r="AA164" s="33"/>
      <c r="AB164" s="629" t="e">
        <f t="shared" si="591"/>
        <v>#DIV/0!</v>
      </c>
      <c r="AC164" s="33"/>
      <c r="AD164" s="622" t="e">
        <f t="shared" si="592"/>
        <v>#DIV/0!</v>
      </c>
      <c r="AE164" s="581"/>
      <c r="AF164" s="33"/>
      <c r="AG164" s="581"/>
      <c r="AH164" s="622" t="e">
        <f t="shared" si="593"/>
        <v>#DIV/0!</v>
      </c>
      <c r="AI164" s="33"/>
      <c r="AJ164" s="622">
        <v>0</v>
      </c>
      <c r="AK164" s="33"/>
      <c r="AL164" s="458" t="e">
        <f t="shared" si="594"/>
        <v>#DIV/0!</v>
      </c>
      <c r="AM164" s="33"/>
      <c r="AN164" s="33"/>
      <c r="AO164" s="33"/>
      <c r="AP164" s="33"/>
      <c r="AQ164" s="33"/>
      <c r="AR164" s="33"/>
      <c r="AS164" s="33"/>
      <c r="AT164" s="33"/>
      <c r="AU164" s="559"/>
      <c r="AV164" s="559">
        <f t="shared" si="634"/>
        <v>0</v>
      </c>
      <c r="AW164" s="482"/>
      <c r="AX164" s="482"/>
      <c r="AY164" s="33"/>
      <c r="AZ164" s="33"/>
      <c r="BA164" s="433">
        <f t="shared" si="635"/>
        <v>0</v>
      </c>
      <c r="BB164" s="526">
        <f>BF164-E164</f>
        <v>0</v>
      </c>
      <c r="BC164" s="33"/>
      <c r="BD164" s="33"/>
      <c r="BE164" s="526">
        <f t="shared" si="636"/>
        <v>0</v>
      </c>
      <c r="BF164" s="433"/>
      <c r="BG164" s="33"/>
      <c r="BH164" s="33"/>
      <c r="BI164" s="491">
        <f t="shared" si="619"/>
        <v>0</v>
      </c>
      <c r="BJ164" s="482">
        <v>0</v>
      </c>
      <c r="BK164" s="482"/>
      <c r="BL164" s="33"/>
      <c r="BM164" s="33"/>
      <c r="BN164" s="482">
        <f>BQ164-BK164</f>
        <v>0</v>
      </c>
      <c r="BO164" s="491">
        <f t="shared" si="621"/>
        <v>0</v>
      </c>
      <c r="BP164" s="482">
        <v>0</v>
      </c>
      <c r="BQ164" s="482">
        <v>0</v>
      </c>
      <c r="BR164" s="33"/>
      <c r="BS164" s="33"/>
      <c r="BT164" s="33"/>
      <c r="BU164" s="33"/>
      <c r="BV164" s="491">
        <f t="shared" si="637"/>
        <v>0</v>
      </c>
      <c r="BW164" s="433">
        <v>0</v>
      </c>
      <c r="BX164" s="433"/>
      <c r="BY164" s="33"/>
      <c r="BZ164" s="33"/>
      <c r="CA164" s="338">
        <f t="shared" si="616"/>
        <v>0</v>
      </c>
      <c r="CB164" s="182"/>
      <c r="CC164" s="247"/>
      <c r="CD164" s="247"/>
      <c r="CE164" s="338">
        <f t="shared" si="617"/>
        <v>78112.477610000002</v>
      </c>
      <c r="CF164" s="182">
        <v>78112.477610000002</v>
      </c>
      <c r="CG164" s="182"/>
      <c r="CH164" s="247"/>
      <c r="CI164" s="247"/>
      <c r="CJ164" s="482"/>
      <c r="CK164" s="491">
        <f t="shared" si="638"/>
        <v>0</v>
      </c>
      <c r="CL164" s="482">
        <v>0</v>
      </c>
      <c r="CM164" s="482"/>
      <c r="CN164" s="33"/>
      <c r="CO164" s="33"/>
    </row>
    <row r="165" spans="2:93" s="47" customFormat="1" ht="54" hidden="1" customHeight="1" x14ac:dyDescent="0.25">
      <c r="B165" s="206" t="s">
        <v>203</v>
      </c>
      <c r="C165" s="122" t="s">
        <v>289</v>
      </c>
      <c r="D165" s="182"/>
      <c r="E165" s="182"/>
      <c r="F165" s="182"/>
      <c r="G165" s="247"/>
      <c r="H165" s="247"/>
      <c r="I165" s="247"/>
      <c r="J165" s="567" t="e">
        <f t="shared" si="587"/>
        <v>#DIV/0!</v>
      </c>
      <c r="K165" s="182"/>
      <c r="L165" s="33"/>
      <c r="M165" s="559"/>
      <c r="N165" s="33"/>
      <c r="O165" s="33"/>
      <c r="P165" s="33"/>
      <c r="Q165" s="33"/>
      <c r="R165" s="33"/>
      <c r="S165" s="33"/>
      <c r="T165" s="33"/>
      <c r="U165" s="581"/>
      <c r="V165" s="629" t="e">
        <f t="shared" si="588"/>
        <v>#DIV/0!</v>
      </c>
      <c r="W165" s="581"/>
      <c r="X165" s="629" t="e">
        <f t="shared" si="589"/>
        <v>#DIV/0!</v>
      </c>
      <c r="Y165" s="33"/>
      <c r="Z165" s="629" t="e">
        <f t="shared" si="590"/>
        <v>#DIV/0!</v>
      </c>
      <c r="AA165" s="33"/>
      <c r="AB165" s="629" t="e">
        <f t="shared" si="591"/>
        <v>#DIV/0!</v>
      </c>
      <c r="AC165" s="33"/>
      <c r="AD165" s="622" t="e">
        <f t="shared" si="592"/>
        <v>#DIV/0!</v>
      </c>
      <c r="AE165" s="581"/>
      <c r="AF165" s="33"/>
      <c r="AG165" s="581"/>
      <c r="AH165" s="622" t="e">
        <f t="shared" si="593"/>
        <v>#DIV/0!</v>
      </c>
      <c r="AI165" s="33"/>
      <c r="AJ165" s="622">
        <v>0</v>
      </c>
      <c r="AK165" s="33"/>
      <c r="AL165" s="458" t="e">
        <f t="shared" si="594"/>
        <v>#DIV/0!</v>
      </c>
      <c r="AM165" s="33"/>
      <c r="AN165" s="33"/>
      <c r="AO165" s="33"/>
      <c r="AP165" s="33"/>
      <c r="AQ165" s="33"/>
      <c r="AR165" s="33"/>
      <c r="AS165" s="33"/>
      <c r="AT165" s="33"/>
      <c r="AU165" s="559"/>
      <c r="AV165" s="559"/>
      <c r="AW165" s="482"/>
      <c r="AX165" s="482"/>
      <c r="AY165" s="33"/>
      <c r="AZ165" s="33"/>
      <c r="BA165" s="433"/>
      <c r="BB165" s="526"/>
      <c r="BC165" s="33"/>
      <c r="BD165" s="33"/>
      <c r="BE165" s="526"/>
      <c r="BF165" s="433"/>
      <c r="BG165" s="33"/>
      <c r="BH165" s="33"/>
      <c r="BI165" s="491">
        <f t="shared" si="619"/>
        <v>0</v>
      </c>
      <c r="BJ165" s="482">
        <f>BJ166+BJ167</f>
        <v>0</v>
      </c>
      <c r="BK165" s="482"/>
      <c r="BL165" s="482">
        <f t="shared" ref="BL165:BM165" si="639">BL166+BL167</f>
        <v>0</v>
      </c>
      <c r="BM165" s="482">
        <f t="shared" si="639"/>
        <v>0</v>
      </c>
      <c r="BN165" s="482">
        <f>BN166+BN167</f>
        <v>0</v>
      </c>
      <c r="BO165" s="491">
        <f t="shared" si="621"/>
        <v>0</v>
      </c>
      <c r="BP165" s="482">
        <f>BP166+BP167</f>
        <v>0</v>
      </c>
      <c r="BQ165" s="482">
        <f t="shared" ref="BQ165:BS165" si="640">BQ166+BQ167</f>
        <v>0</v>
      </c>
      <c r="BR165" s="482">
        <f t="shared" si="640"/>
        <v>0</v>
      </c>
      <c r="BS165" s="482">
        <f t="shared" si="640"/>
        <v>0</v>
      </c>
      <c r="BT165" s="33"/>
      <c r="BU165" s="33"/>
      <c r="BV165" s="491">
        <f t="shared" ref="BV165" si="641">BW165+BY165+BZ165</f>
        <v>0</v>
      </c>
      <c r="BW165" s="433">
        <v>0</v>
      </c>
      <c r="BX165" s="433"/>
      <c r="BY165" s="33"/>
      <c r="BZ165" s="33"/>
      <c r="CA165" s="359">
        <f t="shared" si="616"/>
        <v>0</v>
      </c>
      <c r="CB165" s="182">
        <f>CB166+CB167</f>
        <v>0</v>
      </c>
      <c r="CC165" s="251"/>
      <c r="CD165" s="252"/>
      <c r="CE165" s="359">
        <f t="shared" si="617"/>
        <v>0</v>
      </c>
      <c r="CF165" s="182">
        <v>0</v>
      </c>
      <c r="CG165" s="182"/>
      <c r="CH165" s="247"/>
      <c r="CI165" s="247"/>
      <c r="CJ165" s="482"/>
      <c r="CK165" s="491">
        <f t="shared" ref="CK165" si="642">CL165+CN165+CO165</f>
        <v>0</v>
      </c>
      <c r="CL165" s="482">
        <v>0</v>
      </c>
      <c r="CM165" s="482"/>
      <c r="CN165" s="33"/>
      <c r="CO165" s="33"/>
    </row>
    <row r="166" spans="2:93" s="166" customFormat="1" ht="54" hidden="1" customHeight="1" x14ac:dyDescent="0.25">
      <c r="B166" s="212"/>
      <c r="C166" s="115" t="s">
        <v>32</v>
      </c>
      <c r="D166" s="192">
        <f t="shared" ref="D166:D167" si="643">E166</f>
        <v>0</v>
      </c>
      <c r="E166" s="192"/>
      <c r="F166" s="192"/>
      <c r="G166" s="253"/>
      <c r="H166" s="253"/>
      <c r="I166" s="253"/>
      <c r="J166" s="567" t="e">
        <f t="shared" si="587"/>
        <v>#DIV/0!</v>
      </c>
      <c r="K166" s="192"/>
      <c r="L166" s="82"/>
      <c r="M166" s="558"/>
      <c r="N166" s="82"/>
      <c r="O166" s="82"/>
      <c r="P166" s="82"/>
      <c r="Q166" s="82"/>
      <c r="R166" s="82"/>
      <c r="S166" s="82"/>
      <c r="T166" s="82"/>
      <c r="U166" s="580"/>
      <c r="V166" s="629" t="e">
        <f t="shared" si="588"/>
        <v>#DIV/0!</v>
      </c>
      <c r="W166" s="580"/>
      <c r="X166" s="629" t="e">
        <f t="shared" si="589"/>
        <v>#DIV/0!</v>
      </c>
      <c r="Y166" s="82"/>
      <c r="Z166" s="629" t="e">
        <f t="shared" si="590"/>
        <v>#DIV/0!</v>
      </c>
      <c r="AA166" s="82"/>
      <c r="AB166" s="629" t="e">
        <f t="shared" si="591"/>
        <v>#DIV/0!</v>
      </c>
      <c r="AC166" s="82"/>
      <c r="AD166" s="622" t="e">
        <f t="shared" si="592"/>
        <v>#DIV/0!</v>
      </c>
      <c r="AE166" s="580"/>
      <c r="AF166" s="82"/>
      <c r="AG166" s="580"/>
      <c r="AH166" s="622" t="e">
        <f t="shared" si="593"/>
        <v>#DIV/0!</v>
      </c>
      <c r="AI166" s="82"/>
      <c r="AJ166" s="622">
        <v>0</v>
      </c>
      <c r="AK166" s="82"/>
      <c r="AL166" s="458" t="e">
        <f t="shared" si="594"/>
        <v>#DIV/0!</v>
      </c>
      <c r="AM166" s="82"/>
      <c r="AN166" s="82"/>
      <c r="AO166" s="82"/>
      <c r="AP166" s="82"/>
      <c r="AQ166" s="82"/>
      <c r="AR166" s="82"/>
      <c r="AS166" s="82"/>
      <c r="AT166" s="82"/>
      <c r="AU166" s="558"/>
      <c r="AV166" s="558">
        <f t="shared" ref="AV166:AV167" si="644">AW166</f>
        <v>0</v>
      </c>
      <c r="AW166" s="490"/>
      <c r="AX166" s="490"/>
      <c r="AY166" s="82"/>
      <c r="AZ166" s="82"/>
      <c r="BA166" s="490">
        <f t="shared" ref="BA166:BA167" si="645">BB166+BC166+BD166</f>
        <v>0</v>
      </c>
      <c r="BB166" s="525">
        <f>BF166-E166</f>
        <v>0</v>
      </c>
      <c r="BC166" s="82"/>
      <c r="BD166" s="82"/>
      <c r="BE166" s="525">
        <f t="shared" ref="BE166:BE167" si="646">BF166+BG166+BH166</f>
        <v>0</v>
      </c>
      <c r="BF166" s="490"/>
      <c r="BG166" s="82"/>
      <c r="BH166" s="82"/>
      <c r="BI166" s="490">
        <f t="shared" si="619"/>
        <v>0</v>
      </c>
      <c r="BJ166" s="490">
        <v>0</v>
      </c>
      <c r="BK166" s="490"/>
      <c r="BL166" s="82"/>
      <c r="BM166" s="82"/>
      <c r="BN166" s="490">
        <f>BQ166-BK166</f>
        <v>0</v>
      </c>
      <c r="BO166" s="490">
        <f t="shared" si="621"/>
        <v>0</v>
      </c>
      <c r="BP166" s="490">
        <v>0</v>
      </c>
      <c r="BQ166" s="490">
        <v>0</v>
      </c>
      <c r="BR166" s="82"/>
      <c r="BS166" s="82"/>
      <c r="BT166" s="82"/>
      <c r="BU166" s="82"/>
      <c r="BV166" s="490">
        <f t="shared" ref="BV166:BV167" si="647">BW166</f>
        <v>0</v>
      </c>
      <c r="BW166" s="490">
        <v>0</v>
      </c>
      <c r="BX166" s="490"/>
      <c r="BY166" s="82"/>
      <c r="BZ166" s="82"/>
      <c r="CA166" s="490">
        <f t="shared" si="616"/>
        <v>0</v>
      </c>
      <c r="CB166" s="192"/>
      <c r="CC166" s="253"/>
      <c r="CD166" s="253"/>
      <c r="CE166" s="490">
        <f t="shared" si="617"/>
        <v>0</v>
      </c>
      <c r="CF166" s="192">
        <v>0</v>
      </c>
      <c r="CG166" s="192"/>
      <c r="CH166" s="253"/>
      <c r="CI166" s="253"/>
      <c r="CJ166" s="490"/>
      <c r="CK166" s="490">
        <f t="shared" ref="CK166:CK167" si="648">CL166</f>
        <v>0</v>
      </c>
      <c r="CL166" s="490">
        <v>0</v>
      </c>
      <c r="CM166" s="490"/>
      <c r="CN166" s="82"/>
      <c r="CO166" s="82"/>
    </row>
    <row r="167" spans="2:93" s="52" customFormat="1" ht="104.25" hidden="1" customHeight="1" x14ac:dyDescent="0.25">
      <c r="B167" s="206"/>
      <c r="C167" s="111" t="s">
        <v>31</v>
      </c>
      <c r="D167" s="182">
        <f t="shared" si="643"/>
        <v>0</v>
      </c>
      <c r="E167" s="182"/>
      <c r="F167" s="182"/>
      <c r="G167" s="247"/>
      <c r="H167" s="247"/>
      <c r="I167" s="247"/>
      <c r="J167" s="567" t="e">
        <f t="shared" si="587"/>
        <v>#DIV/0!</v>
      </c>
      <c r="K167" s="182"/>
      <c r="L167" s="33"/>
      <c r="M167" s="559"/>
      <c r="N167" s="33"/>
      <c r="O167" s="33"/>
      <c r="P167" s="33"/>
      <c r="Q167" s="33"/>
      <c r="R167" s="33"/>
      <c r="S167" s="33"/>
      <c r="T167" s="33"/>
      <c r="U167" s="581"/>
      <c r="V167" s="629" t="e">
        <f t="shared" si="588"/>
        <v>#DIV/0!</v>
      </c>
      <c r="W167" s="581"/>
      <c r="X167" s="629" t="e">
        <f t="shared" si="589"/>
        <v>#DIV/0!</v>
      </c>
      <c r="Y167" s="33"/>
      <c r="Z167" s="629" t="e">
        <f t="shared" si="590"/>
        <v>#DIV/0!</v>
      </c>
      <c r="AA167" s="33"/>
      <c r="AB167" s="629" t="e">
        <f t="shared" si="591"/>
        <v>#DIV/0!</v>
      </c>
      <c r="AC167" s="33"/>
      <c r="AD167" s="622" t="e">
        <f t="shared" si="592"/>
        <v>#DIV/0!</v>
      </c>
      <c r="AE167" s="581"/>
      <c r="AF167" s="33"/>
      <c r="AG167" s="581"/>
      <c r="AH167" s="622" t="e">
        <f t="shared" si="593"/>
        <v>#DIV/0!</v>
      </c>
      <c r="AI167" s="33"/>
      <c r="AJ167" s="622">
        <v>0</v>
      </c>
      <c r="AK167" s="33"/>
      <c r="AL167" s="458" t="e">
        <f t="shared" si="594"/>
        <v>#DIV/0!</v>
      </c>
      <c r="AM167" s="33"/>
      <c r="AN167" s="33"/>
      <c r="AO167" s="33"/>
      <c r="AP167" s="33"/>
      <c r="AQ167" s="33"/>
      <c r="AR167" s="33"/>
      <c r="AS167" s="33"/>
      <c r="AT167" s="33"/>
      <c r="AU167" s="559"/>
      <c r="AV167" s="559">
        <f t="shared" si="644"/>
        <v>0</v>
      </c>
      <c r="AW167" s="482"/>
      <c r="AX167" s="482"/>
      <c r="AY167" s="33"/>
      <c r="AZ167" s="33"/>
      <c r="BA167" s="433">
        <f t="shared" si="645"/>
        <v>0</v>
      </c>
      <c r="BB167" s="526">
        <f>BF167-E167</f>
        <v>0</v>
      </c>
      <c r="BC167" s="33"/>
      <c r="BD167" s="33"/>
      <c r="BE167" s="526">
        <f t="shared" si="646"/>
        <v>0</v>
      </c>
      <c r="BF167" s="433"/>
      <c r="BG167" s="33"/>
      <c r="BH167" s="33"/>
      <c r="BI167" s="491">
        <f t="shared" si="619"/>
        <v>0</v>
      </c>
      <c r="BJ167" s="482">
        <v>0</v>
      </c>
      <c r="BK167" s="482"/>
      <c r="BL167" s="33"/>
      <c r="BM167" s="33"/>
      <c r="BN167" s="482">
        <f>BQ167-BK167</f>
        <v>0</v>
      </c>
      <c r="BO167" s="491">
        <f t="shared" si="621"/>
        <v>0</v>
      </c>
      <c r="BP167" s="482">
        <v>0</v>
      </c>
      <c r="BQ167" s="482">
        <v>0</v>
      </c>
      <c r="BR167" s="33"/>
      <c r="BS167" s="33"/>
      <c r="BT167" s="33"/>
      <c r="BU167" s="33"/>
      <c r="BV167" s="491">
        <f t="shared" si="647"/>
        <v>0</v>
      </c>
      <c r="BW167" s="433">
        <v>0</v>
      </c>
      <c r="BX167" s="433"/>
      <c r="BY167" s="33"/>
      <c r="BZ167" s="33"/>
      <c r="CA167" s="338">
        <f t="shared" si="616"/>
        <v>0</v>
      </c>
      <c r="CB167" s="182"/>
      <c r="CC167" s="247"/>
      <c r="CD167" s="247"/>
      <c r="CE167" s="338">
        <f t="shared" si="617"/>
        <v>78112.477610000002</v>
      </c>
      <c r="CF167" s="182">
        <v>78112.477610000002</v>
      </c>
      <c r="CG167" s="182"/>
      <c r="CH167" s="247"/>
      <c r="CI167" s="247"/>
      <c r="CJ167" s="482"/>
      <c r="CK167" s="491">
        <f t="shared" si="648"/>
        <v>0</v>
      </c>
      <c r="CL167" s="482">
        <v>0</v>
      </c>
      <c r="CM167" s="482"/>
      <c r="CN167" s="33"/>
      <c r="CO167" s="33"/>
    </row>
    <row r="168" spans="2:93" s="52" customFormat="1" ht="107.25" hidden="1" customHeight="1" x14ac:dyDescent="0.25">
      <c r="B168" s="206" t="s">
        <v>386</v>
      </c>
      <c r="C168" s="122" t="s">
        <v>290</v>
      </c>
      <c r="D168" s="182"/>
      <c r="E168" s="182"/>
      <c r="F168" s="182"/>
      <c r="G168" s="247"/>
      <c r="H168" s="247"/>
      <c r="I168" s="247"/>
      <c r="J168" s="567" t="e">
        <f t="shared" si="587"/>
        <v>#DIV/0!</v>
      </c>
      <c r="K168" s="182"/>
      <c r="L168" s="33"/>
      <c r="M168" s="559"/>
      <c r="N168" s="33"/>
      <c r="O168" s="33"/>
      <c r="P168" s="33"/>
      <c r="Q168" s="33"/>
      <c r="R168" s="33"/>
      <c r="S168" s="33"/>
      <c r="T168" s="33"/>
      <c r="U168" s="581"/>
      <c r="V168" s="629" t="e">
        <f t="shared" si="588"/>
        <v>#DIV/0!</v>
      </c>
      <c r="W168" s="581"/>
      <c r="X168" s="629" t="e">
        <f t="shared" si="589"/>
        <v>#DIV/0!</v>
      </c>
      <c r="Y168" s="33"/>
      <c r="Z168" s="629" t="e">
        <f t="shared" si="590"/>
        <v>#DIV/0!</v>
      </c>
      <c r="AA168" s="33"/>
      <c r="AB168" s="629" t="e">
        <f t="shared" si="591"/>
        <v>#DIV/0!</v>
      </c>
      <c r="AC168" s="33"/>
      <c r="AD168" s="622" t="e">
        <f t="shared" si="592"/>
        <v>#DIV/0!</v>
      </c>
      <c r="AE168" s="581"/>
      <c r="AF168" s="33"/>
      <c r="AG168" s="581"/>
      <c r="AH168" s="622" t="e">
        <f t="shared" si="593"/>
        <v>#DIV/0!</v>
      </c>
      <c r="AI168" s="33"/>
      <c r="AJ168" s="622">
        <v>0</v>
      </c>
      <c r="AK168" s="33"/>
      <c r="AL168" s="458" t="e">
        <f t="shared" si="594"/>
        <v>#DIV/0!</v>
      </c>
      <c r="AM168" s="33"/>
      <c r="AN168" s="33"/>
      <c r="AO168" s="33"/>
      <c r="AP168" s="33"/>
      <c r="AQ168" s="33"/>
      <c r="AR168" s="33"/>
      <c r="AS168" s="33"/>
      <c r="AT168" s="33"/>
      <c r="AU168" s="559"/>
      <c r="AV168" s="559"/>
      <c r="AW168" s="482"/>
      <c r="AX168" s="482"/>
      <c r="AY168" s="33"/>
      <c r="AZ168" s="33"/>
      <c r="BA168" s="433"/>
      <c r="BB168" s="526"/>
      <c r="BC168" s="33"/>
      <c r="BD168" s="33"/>
      <c r="BE168" s="526"/>
      <c r="BF168" s="433"/>
      <c r="BG168" s="33"/>
      <c r="BH168" s="33"/>
      <c r="BI168" s="491">
        <f t="shared" si="619"/>
        <v>0</v>
      </c>
      <c r="BJ168" s="482">
        <f>BJ169+BJ170</f>
        <v>0</v>
      </c>
      <c r="BK168" s="482"/>
      <c r="BL168" s="33"/>
      <c r="BM168" s="33"/>
      <c r="BN168" s="482">
        <f>BN169+BN170</f>
        <v>0</v>
      </c>
      <c r="BO168" s="491">
        <f t="shared" si="621"/>
        <v>0</v>
      </c>
      <c r="BP168" s="482">
        <f>BP169+BP170</f>
        <v>0</v>
      </c>
      <c r="BQ168" s="482">
        <f>BQ169+BQ170</f>
        <v>0</v>
      </c>
      <c r="BR168" s="33"/>
      <c r="BS168" s="33"/>
      <c r="BT168" s="33"/>
      <c r="BU168" s="33"/>
      <c r="BV168" s="491">
        <f t="shared" ref="BV168" si="649">BW168+BY168+BZ168</f>
        <v>0</v>
      </c>
      <c r="BW168" s="433">
        <f>BW169+BW170</f>
        <v>0</v>
      </c>
      <c r="BX168" s="433"/>
      <c r="BY168" s="33"/>
      <c r="BZ168" s="33"/>
      <c r="CA168" s="338">
        <f t="shared" si="616"/>
        <v>0</v>
      </c>
      <c r="CB168" s="182">
        <f>CB169+CB170</f>
        <v>0</v>
      </c>
      <c r="CC168" s="251"/>
      <c r="CD168" s="252"/>
      <c r="CE168" s="338">
        <f t="shared" si="617"/>
        <v>236704.47761</v>
      </c>
      <c r="CF168" s="182">
        <f>CF169+CF170</f>
        <v>236704.47761</v>
      </c>
      <c r="CG168" s="182"/>
      <c r="CH168" s="247"/>
      <c r="CI168" s="247"/>
      <c r="CJ168" s="482"/>
      <c r="CK168" s="491">
        <f t="shared" ref="CK168" si="650">CL168+CN168+CO168</f>
        <v>0</v>
      </c>
      <c r="CL168" s="482">
        <f>CL169+CL170</f>
        <v>0</v>
      </c>
      <c r="CM168" s="482"/>
      <c r="CN168" s="33"/>
      <c r="CO168" s="33"/>
    </row>
    <row r="169" spans="2:93" s="166" customFormat="1" ht="54" hidden="1" customHeight="1" x14ac:dyDescent="0.25">
      <c r="B169" s="212"/>
      <c r="C169" s="115" t="s">
        <v>32</v>
      </c>
      <c r="D169" s="192">
        <f t="shared" ref="D169:D170" si="651">E169</f>
        <v>0</v>
      </c>
      <c r="E169" s="192"/>
      <c r="F169" s="192"/>
      <c r="G169" s="253"/>
      <c r="H169" s="253"/>
      <c r="I169" s="253"/>
      <c r="J169" s="567" t="e">
        <f t="shared" si="587"/>
        <v>#DIV/0!</v>
      </c>
      <c r="K169" s="192"/>
      <c r="L169" s="82"/>
      <c r="M169" s="558"/>
      <c r="N169" s="82"/>
      <c r="O169" s="82"/>
      <c r="P169" s="82"/>
      <c r="Q169" s="82"/>
      <c r="R169" s="82"/>
      <c r="S169" s="82"/>
      <c r="T169" s="82"/>
      <c r="U169" s="580"/>
      <c r="V169" s="629" t="e">
        <f t="shared" si="588"/>
        <v>#DIV/0!</v>
      </c>
      <c r="W169" s="580"/>
      <c r="X169" s="629" t="e">
        <f t="shared" si="589"/>
        <v>#DIV/0!</v>
      </c>
      <c r="Y169" s="82"/>
      <c r="Z169" s="629" t="e">
        <f t="shared" si="590"/>
        <v>#DIV/0!</v>
      </c>
      <c r="AA169" s="82"/>
      <c r="AB169" s="629" t="e">
        <f t="shared" si="591"/>
        <v>#DIV/0!</v>
      </c>
      <c r="AC169" s="82"/>
      <c r="AD169" s="622" t="e">
        <f t="shared" si="592"/>
        <v>#DIV/0!</v>
      </c>
      <c r="AE169" s="580"/>
      <c r="AF169" s="82"/>
      <c r="AG169" s="580"/>
      <c r="AH169" s="622" t="e">
        <f t="shared" si="593"/>
        <v>#DIV/0!</v>
      </c>
      <c r="AI169" s="82"/>
      <c r="AJ169" s="622">
        <v>0</v>
      </c>
      <c r="AK169" s="82"/>
      <c r="AL169" s="458" t="e">
        <f t="shared" si="594"/>
        <v>#DIV/0!</v>
      </c>
      <c r="AM169" s="82"/>
      <c r="AN169" s="82"/>
      <c r="AO169" s="82"/>
      <c r="AP169" s="82"/>
      <c r="AQ169" s="82"/>
      <c r="AR169" s="82"/>
      <c r="AS169" s="82"/>
      <c r="AT169" s="82"/>
      <c r="AU169" s="558"/>
      <c r="AV169" s="558">
        <f t="shared" ref="AV169:AV170" si="652">AW169</f>
        <v>0</v>
      </c>
      <c r="AW169" s="490"/>
      <c r="AX169" s="490"/>
      <c r="AY169" s="82"/>
      <c r="AZ169" s="82"/>
      <c r="BA169" s="490">
        <f t="shared" ref="BA169:BA170" si="653">BB169+BC169+BD169</f>
        <v>0</v>
      </c>
      <c r="BB169" s="525">
        <f>BF169-E169</f>
        <v>0</v>
      </c>
      <c r="BC169" s="82"/>
      <c r="BD169" s="82"/>
      <c r="BE169" s="525">
        <f t="shared" ref="BE169:BE170" si="654">BF169+BG169+BH169</f>
        <v>0</v>
      </c>
      <c r="BF169" s="490"/>
      <c r="BG169" s="82"/>
      <c r="BH169" s="82"/>
      <c r="BI169" s="490">
        <f t="shared" si="619"/>
        <v>0</v>
      </c>
      <c r="BJ169" s="490">
        <v>0</v>
      </c>
      <c r="BK169" s="490"/>
      <c r="BL169" s="82"/>
      <c r="BM169" s="82"/>
      <c r="BN169" s="490">
        <f>BQ169-BK169</f>
        <v>0</v>
      </c>
      <c r="BO169" s="490">
        <f t="shared" si="621"/>
        <v>0</v>
      </c>
      <c r="BP169" s="490">
        <v>0</v>
      </c>
      <c r="BQ169" s="490">
        <v>0</v>
      </c>
      <c r="BR169" s="82"/>
      <c r="BS169" s="82"/>
      <c r="BT169" s="82"/>
      <c r="BU169" s="82"/>
      <c r="BV169" s="490">
        <f t="shared" ref="BV169:BV213" si="655">BW169</f>
        <v>0</v>
      </c>
      <c r="BW169" s="490">
        <v>0</v>
      </c>
      <c r="BX169" s="490"/>
      <c r="BY169" s="82"/>
      <c r="BZ169" s="82"/>
      <c r="CA169" s="490">
        <f t="shared" si="616"/>
        <v>0</v>
      </c>
      <c r="CB169" s="192"/>
      <c r="CC169" s="253"/>
      <c r="CD169" s="253"/>
      <c r="CE169" s="490">
        <f t="shared" si="617"/>
        <v>158592</v>
      </c>
      <c r="CF169" s="192">
        <v>158592</v>
      </c>
      <c r="CG169" s="192"/>
      <c r="CH169" s="253"/>
      <c r="CI169" s="253"/>
      <c r="CJ169" s="490"/>
      <c r="CK169" s="490">
        <f t="shared" ref="CK169:CK213" si="656">CL169</f>
        <v>0</v>
      </c>
      <c r="CL169" s="490">
        <v>0</v>
      </c>
      <c r="CM169" s="490"/>
      <c r="CN169" s="82"/>
      <c r="CO169" s="82"/>
    </row>
    <row r="170" spans="2:93" s="52" customFormat="1" ht="54" hidden="1" customHeight="1" x14ac:dyDescent="0.25">
      <c r="B170" s="206"/>
      <c r="C170" s="111" t="s">
        <v>31</v>
      </c>
      <c r="D170" s="182">
        <f t="shared" si="651"/>
        <v>0</v>
      </c>
      <c r="E170" s="182"/>
      <c r="F170" s="182"/>
      <c r="G170" s="247"/>
      <c r="H170" s="247"/>
      <c r="I170" s="247"/>
      <c r="J170" s="567" t="e">
        <f t="shared" si="587"/>
        <v>#DIV/0!</v>
      </c>
      <c r="K170" s="182"/>
      <c r="L170" s="33"/>
      <c r="M170" s="559"/>
      <c r="N170" s="33"/>
      <c r="O170" s="33"/>
      <c r="P170" s="33"/>
      <c r="Q170" s="33"/>
      <c r="R170" s="33"/>
      <c r="S170" s="33"/>
      <c r="T170" s="33"/>
      <c r="U170" s="581"/>
      <c r="V170" s="629" t="e">
        <f t="shared" si="588"/>
        <v>#DIV/0!</v>
      </c>
      <c r="W170" s="581"/>
      <c r="X170" s="629" t="e">
        <f t="shared" si="589"/>
        <v>#DIV/0!</v>
      </c>
      <c r="Y170" s="33"/>
      <c r="Z170" s="629" t="e">
        <f t="shared" si="590"/>
        <v>#DIV/0!</v>
      </c>
      <c r="AA170" s="33"/>
      <c r="AB170" s="629" t="e">
        <f t="shared" si="591"/>
        <v>#DIV/0!</v>
      </c>
      <c r="AC170" s="33"/>
      <c r="AD170" s="622" t="e">
        <f t="shared" si="592"/>
        <v>#DIV/0!</v>
      </c>
      <c r="AE170" s="581"/>
      <c r="AF170" s="33"/>
      <c r="AG170" s="581"/>
      <c r="AH170" s="622" t="e">
        <f t="shared" si="593"/>
        <v>#DIV/0!</v>
      </c>
      <c r="AI170" s="33"/>
      <c r="AJ170" s="622">
        <v>0</v>
      </c>
      <c r="AK170" s="33"/>
      <c r="AL170" s="458" t="e">
        <f t="shared" si="594"/>
        <v>#DIV/0!</v>
      </c>
      <c r="AM170" s="33"/>
      <c r="AN170" s="33"/>
      <c r="AO170" s="33"/>
      <c r="AP170" s="33"/>
      <c r="AQ170" s="33"/>
      <c r="AR170" s="33"/>
      <c r="AS170" s="33"/>
      <c r="AT170" s="33"/>
      <c r="AU170" s="559"/>
      <c r="AV170" s="559">
        <f t="shared" si="652"/>
        <v>0</v>
      </c>
      <c r="AW170" s="482"/>
      <c r="AX170" s="482"/>
      <c r="AY170" s="33"/>
      <c r="AZ170" s="33"/>
      <c r="BA170" s="433">
        <f t="shared" si="653"/>
        <v>0</v>
      </c>
      <c r="BB170" s="526">
        <f>BF170-E170</f>
        <v>0</v>
      </c>
      <c r="BC170" s="33"/>
      <c r="BD170" s="33"/>
      <c r="BE170" s="526">
        <f t="shared" si="654"/>
        <v>0</v>
      </c>
      <c r="BF170" s="433"/>
      <c r="BG170" s="33"/>
      <c r="BH170" s="33"/>
      <c r="BI170" s="491">
        <f t="shared" si="619"/>
        <v>0</v>
      </c>
      <c r="BJ170" s="482">
        <v>0</v>
      </c>
      <c r="BK170" s="482"/>
      <c r="BL170" s="33"/>
      <c r="BM170" s="33"/>
      <c r="BN170" s="482">
        <f>BQ170-BK170</f>
        <v>0</v>
      </c>
      <c r="BO170" s="491">
        <f t="shared" si="621"/>
        <v>0</v>
      </c>
      <c r="BP170" s="482">
        <v>0</v>
      </c>
      <c r="BQ170" s="482">
        <v>0</v>
      </c>
      <c r="BR170" s="33"/>
      <c r="BS170" s="33"/>
      <c r="BT170" s="33"/>
      <c r="BU170" s="33"/>
      <c r="BV170" s="491">
        <f t="shared" si="655"/>
        <v>0</v>
      </c>
      <c r="BW170" s="433">
        <v>0</v>
      </c>
      <c r="BX170" s="433"/>
      <c r="BY170" s="33"/>
      <c r="BZ170" s="33"/>
      <c r="CA170" s="338">
        <f t="shared" si="616"/>
        <v>0</v>
      </c>
      <c r="CB170" s="182"/>
      <c r="CC170" s="247"/>
      <c r="CD170" s="247"/>
      <c r="CE170" s="338">
        <f t="shared" si="617"/>
        <v>78112.477610000002</v>
      </c>
      <c r="CF170" s="182">
        <v>78112.477610000002</v>
      </c>
      <c r="CG170" s="182"/>
      <c r="CH170" s="247"/>
      <c r="CI170" s="247"/>
      <c r="CJ170" s="482"/>
      <c r="CK170" s="491">
        <f t="shared" si="656"/>
        <v>0</v>
      </c>
      <c r="CL170" s="482">
        <v>0</v>
      </c>
      <c r="CM170" s="482"/>
      <c r="CN170" s="33"/>
      <c r="CO170" s="33"/>
    </row>
    <row r="171" spans="2:93" s="167" customFormat="1" ht="71.25" hidden="1" customHeight="1" x14ac:dyDescent="0.25">
      <c r="B171" s="208" t="s">
        <v>62</v>
      </c>
      <c r="C171" s="121" t="s">
        <v>204</v>
      </c>
      <c r="D171" s="185">
        <f>E171+G171+H171+F171</f>
        <v>0</v>
      </c>
      <c r="E171" s="185">
        <f>E172+E173</f>
        <v>0</v>
      </c>
      <c r="F171" s="185">
        <f t="shared" ref="F171:H171" si="657">F172+F173</f>
        <v>0</v>
      </c>
      <c r="G171" s="185">
        <f t="shared" si="657"/>
        <v>0</v>
      </c>
      <c r="H171" s="185">
        <f t="shared" si="657"/>
        <v>0</v>
      </c>
      <c r="I171" s="185"/>
      <c r="J171" s="567" t="e">
        <f t="shared" si="587"/>
        <v>#DIV/0!</v>
      </c>
      <c r="K171" s="185">
        <f>K172+K173</f>
        <v>0</v>
      </c>
      <c r="L171" s="554"/>
      <c r="M171" s="554">
        <f t="shared" ref="M171" si="658">M172+M173</f>
        <v>0</v>
      </c>
      <c r="N171" s="554"/>
      <c r="O171" s="554">
        <f t="shared" ref="O171" si="659">O172+O173</f>
        <v>0</v>
      </c>
      <c r="P171" s="554"/>
      <c r="Q171" s="554">
        <f t="shared" ref="Q171" si="660">Q172+Q173</f>
        <v>0</v>
      </c>
      <c r="R171" s="554"/>
      <c r="S171" s="554"/>
      <c r="T171" s="554"/>
      <c r="U171" s="577">
        <f>U172+U173</f>
        <v>0</v>
      </c>
      <c r="V171" s="629" t="e">
        <f t="shared" si="588"/>
        <v>#DIV/0!</v>
      </c>
      <c r="W171" s="577">
        <f t="shared" ref="W171" si="661">W172+W173</f>
        <v>0</v>
      </c>
      <c r="X171" s="629" t="e">
        <f t="shared" si="589"/>
        <v>#DIV/0!</v>
      </c>
      <c r="Y171" s="577">
        <f t="shared" ref="Y171" si="662">Y172+Y173</f>
        <v>0</v>
      </c>
      <c r="Z171" s="629" t="e">
        <f t="shared" si="590"/>
        <v>#DIV/0!</v>
      </c>
      <c r="AA171" s="577">
        <f t="shared" ref="AA171" si="663">AA172+AA173</f>
        <v>0</v>
      </c>
      <c r="AB171" s="629" t="e">
        <f t="shared" si="591"/>
        <v>#DIV/0!</v>
      </c>
      <c r="AC171" s="577"/>
      <c r="AD171" s="622" t="e">
        <f t="shared" si="592"/>
        <v>#DIV/0!</v>
      </c>
      <c r="AE171" s="577">
        <f>AE172+AE173</f>
        <v>0</v>
      </c>
      <c r="AF171" s="554"/>
      <c r="AG171" s="577">
        <f t="shared" ref="AG171" si="664">AG172+AG173</f>
        <v>0</v>
      </c>
      <c r="AH171" s="622" t="e">
        <f t="shared" si="593"/>
        <v>#DIV/0!</v>
      </c>
      <c r="AI171" s="577">
        <f t="shared" ref="AI171" si="665">AI172+AI173</f>
        <v>0</v>
      </c>
      <c r="AJ171" s="622">
        <v>0</v>
      </c>
      <c r="AK171" s="577">
        <f t="shared" ref="AK171" si="666">AK172+AK173</f>
        <v>0</v>
      </c>
      <c r="AL171" s="458" t="e">
        <f t="shared" si="594"/>
        <v>#DIV/0!</v>
      </c>
      <c r="AM171" s="554"/>
      <c r="AN171" s="554"/>
      <c r="AO171" s="554"/>
      <c r="AP171" s="554"/>
      <c r="AQ171" s="554"/>
      <c r="AR171" s="554"/>
      <c r="AS171" s="554"/>
      <c r="AT171" s="554"/>
      <c r="AU171" s="554">
        <f>AV171+AW171+AX171</f>
        <v>0</v>
      </c>
      <c r="AV171" s="559">
        <f>AW171+AY171+AZ171+AX171</f>
        <v>0</v>
      </c>
      <c r="AW171" s="486">
        <f>AW172+AW173</f>
        <v>0</v>
      </c>
      <c r="AX171" s="486">
        <f t="shared" ref="AX171:AZ171" si="667">AX172+AX173</f>
        <v>0</v>
      </c>
      <c r="AY171" s="486">
        <f t="shared" si="667"/>
        <v>0</v>
      </c>
      <c r="AZ171" s="486">
        <f t="shared" si="667"/>
        <v>0</v>
      </c>
      <c r="BA171" s="436" t="e">
        <f>BB171+BC171+BD171</f>
        <v>#REF!</v>
      </c>
      <c r="BB171" s="535" t="e">
        <f>BB172+BB173</f>
        <v>#REF!</v>
      </c>
      <c r="BC171" s="102"/>
      <c r="BD171" s="102"/>
      <c r="BE171" s="535" t="e">
        <f>BF171+BG171+BH171</f>
        <v>#REF!</v>
      </c>
      <c r="BF171" s="436" t="e">
        <f>BF172+BF173</f>
        <v>#REF!</v>
      </c>
      <c r="BG171" s="102"/>
      <c r="BH171" s="102"/>
      <c r="BI171" s="495">
        <f>BJ171+BL171+BM171+BK171</f>
        <v>0</v>
      </c>
      <c r="BJ171" s="486">
        <f>BJ172+BJ173</f>
        <v>0</v>
      </c>
      <c r="BK171" s="486"/>
      <c r="BL171" s="486">
        <f t="shared" ref="BL171:BM171" si="668">BL172+BL173</f>
        <v>0</v>
      </c>
      <c r="BM171" s="486">
        <f t="shared" si="668"/>
        <v>0</v>
      </c>
      <c r="BN171" s="436"/>
      <c r="BO171" s="495">
        <f>BP171+BR171+BS171+BQ171</f>
        <v>0</v>
      </c>
      <c r="BP171" s="486">
        <f>BP172+BP173</f>
        <v>0</v>
      </c>
      <c r="BQ171" s="486">
        <f t="shared" ref="BQ171:BS171" si="669">BQ172+BQ173</f>
        <v>0</v>
      </c>
      <c r="BR171" s="486">
        <f t="shared" si="669"/>
        <v>0</v>
      </c>
      <c r="BS171" s="486">
        <f t="shared" si="669"/>
        <v>0</v>
      </c>
      <c r="BT171" s="102"/>
      <c r="BU171" s="102"/>
      <c r="BV171" s="495">
        <f>BW171+BY171+BZ171+BX171</f>
        <v>0</v>
      </c>
      <c r="BW171" s="436">
        <f>BW172+BW173</f>
        <v>0</v>
      </c>
      <c r="BX171" s="436">
        <f t="shared" ref="BX171:BZ171" si="670">BX172+BX173</f>
        <v>0</v>
      </c>
      <c r="BY171" s="436">
        <f t="shared" si="670"/>
        <v>0</v>
      </c>
      <c r="BZ171" s="436">
        <f t="shared" si="670"/>
        <v>0</v>
      </c>
      <c r="CA171" s="428">
        <f>CB171+CC171+CD171</f>
        <v>0</v>
      </c>
      <c r="CB171" s="185">
        <f>CB172+CB173</f>
        <v>0</v>
      </c>
      <c r="CC171" s="35"/>
      <c r="CD171" s="35"/>
      <c r="CE171" s="428">
        <f>CF171+CH171+CI171</f>
        <v>5718023.6623999998</v>
      </c>
      <c r="CF171" s="185">
        <f>CF172+CF173</f>
        <v>5718023.6623999998</v>
      </c>
      <c r="CG171" s="185"/>
      <c r="CH171" s="35"/>
      <c r="CI171" s="35"/>
      <c r="CJ171" s="486"/>
      <c r="CK171" s="495">
        <f>CL171+CN171+CO171+CM171</f>
        <v>0</v>
      </c>
      <c r="CL171" s="486">
        <f>CL172+CL173</f>
        <v>0</v>
      </c>
      <c r="CM171" s="486">
        <f t="shared" ref="CM171:CO171" si="671">CM172+CM173</f>
        <v>0</v>
      </c>
      <c r="CN171" s="486">
        <f t="shared" si="671"/>
        <v>0</v>
      </c>
      <c r="CO171" s="486">
        <f t="shared" si="671"/>
        <v>0</v>
      </c>
    </row>
    <row r="172" spans="2:93" s="22" customFormat="1" ht="41.25" hidden="1" customHeight="1" x14ac:dyDescent="0.25">
      <c r="B172" s="206"/>
      <c r="C172" s="111" t="s">
        <v>385</v>
      </c>
      <c r="D172" s="193">
        <f t="shared" ref="D172" si="672">E172+F172+G172+H172</f>
        <v>0</v>
      </c>
      <c r="E172" s="193">
        <f>E176+E179+E182</f>
        <v>0</v>
      </c>
      <c r="F172" s="193">
        <f>F176+F179+F182</f>
        <v>0</v>
      </c>
      <c r="G172" s="193">
        <f>G176+G179+G182</f>
        <v>0</v>
      </c>
      <c r="H172" s="193">
        <f>H176+H185+H196+H214+H218+H228+H231+H234+H237</f>
        <v>0</v>
      </c>
      <c r="I172" s="193"/>
      <c r="J172" s="567" t="e">
        <f t="shared" si="587"/>
        <v>#DIV/0!</v>
      </c>
      <c r="K172" s="193">
        <f>K176+K179+K182</f>
        <v>0</v>
      </c>
      <c r="L172" s="112"/>
      <c r="M172" s="112">
        <f>M176+M179+M182</f>
        <v>0</v>
      </c>
      <c r="N172" s="112"/>
      <c r="O172" s="112">
        <f>O176+O179+O182</f>
        <v>0</v>
      </c>
      <c r="P172" s="112"/>
      <c r="Q172" s="112">
        <f>Q176+Q185+Q196+Q214+Q218+Q228+Q231+Q234+Q237</f>
        <v>0</v>
      </c>
      <c r="R172" s="112"/>
      <c r="S172" s="112"/>
      <c r="T172" s="112"/>
      <c r="U172" s="112">
        <f>U176+U179+U182</f>
        <v>0</v>
      </c>
      <c r="V172" s="629" t="e">
        <f t="shared" si="588"/>
        <v>#DIV/0!</v>
      </c>
      <c r="W172" s="112">
        <f>W176+W179+W182</f>
        <v>0</v>
      </c>
      <c r="X172" s="629" t="e">
        <f t="shared" si="589"/>
        <v>#DIV/0!</v>
      </c>
      <c r="Y172" s="112">
        <f>Y176+Y179+Y182</f>
        <v>0</v>
      </c>
      <c r="Z172" s="629" t="e">
        <f t="shared" si="590"/>
        <v>#DIV/0!</v>
      </c>
      <c r="AA172" s="112">
        <f>AA176+AA185+AA196+AA214+AA218+AA228+AA231+AA234+AA237</f>
        <v>0</v>
      </c>
      <c r="AB172" s="629" t="e">
        <f t="shared" si="591"/>
        <v>#DIV/0!</v>
      </c>
      <c r="AC172" s="112"/>
      <c r="AD172" s="622" t="e">
        <f t="shared" si="592"/>
        <v>#DIV/0!</v>
      </c>
      <c r="AE172" s="112">
        <f>AE176+AE179+AE182</f>
        <v>0</v>
      </c>
      <c r="AF172" s="112"/>
      <c r="AG172" s="112">
        <f>AG176+AG179+AG182</f>
        <v>0</v>
      </c>
      <c r="AH172" s="622" t="e">
        <f t="shared" si="593"/>
        <v>#DIV/0!</v>
      </c>
      <c r="AI172" s="112">
        <f>AI176+AI179+AI182</f>
        <v>0</v>
      </c>
      <c r="AJ172" s="622">
        <v>0</v>
      </c>
      <c r="AK172" s="112">
        <f>AK176+AK185+AK196+AK214+AK218+AK228+AK231+AK234+AK237</f>
        <v>0</v>
      </c>
      <c r="AL172" s="458" t="e">
        <f t="shared" si="594"/>
        <v>#DIV/0!</v>
      </c>
      <c r="AM172" s="112"/>
      <c r="AN172" s="112"/>
      <c r="AO172" s="112"/>
      <c r="AP172" s="112"/>
      <c r="AQ172" s="112"/>
      <c r="AR172" s="112"/>
      <c r="AS172" s="112"/>
      <c r="AT172" s="112"/>
      <c r="AU172" s="112">
        <f>AV172+AW172+AX172</f>
        <v>0</v>
      </c>
      <c r="AV172" s="112">
        <f t="shared" ref="AV172" si="673">AW172+AX172+AY172+AZ172</f>
        <v>0</v>
      </c>
      <c r="AW172" s="112">
        <f>AW176+AW179+AW182</f>
        <v>0</v>
      </c>
      <c r="AX172" s="112">
        <f>AX176+AX179+AX182</f>
        <v>0</v>
      </c>
      <c r="AY172" s="112">
        <f>AY176+AY179+AY182</f>
        <v>0</v>
      </c>
      <c r="AZ172" s="112">
        <f>AZ176+AZ185+AZ196+AZ214+AZ218+AZ228+AZ231+AZ234+AZ237</f>
        <v>0</v>
      </c>
      <c r="BA172" s="112">
        <f>BB172+BC172+BD172</f>
        <v>603976.68807000003</v>
      </c>
      <c r="BB172" s="112">
        <f>BB176+BB185+BB196</f>
        <v>603976.68807000003</v>
      </c>
      <c r="BC172" s="112"/>
      <c r="BD172" s="112"/>
      <c r="BE172" s="112">
        <f>BF172+BG172+BH172</f>
        <v>603976.68807000003</v>
      </c>
      <c r="BF172" s="112">
        <f>BF176+BF185+BF196</f>
        <v>603976.68807000003</v>
      </c>
      <c r="BG172" s="112"/>
      <c r="BH172" s="112"/>
      <c r="BI172" s="112">
        <f t="shared" ref="BI172" si="674">BJ172+BK172+BL172+BM172</f>
        <v>0</v>
      </c>
      <c r="BJ172" s="112">
        <f>BJ176+BJ179+BJ182</f>
        <v>0</v>
      </c>
      <c r="BK172" s="112">
        <f>BK176+BK179+BK182</f>
        <v>0</v>
      </c>
      <c r="BL172" s="112">
        <f>BL176+BL179+BL182</f>
        <v>0</v>
      </c>
      <c r="BM172" s="112">
        <f>BM176+BM185+BM196+BM214+BM218+BM228+BM231+BM234+BM237</f>
        <v>0</v>
      </c>
      <c r="BN172" s="112"/>
      <c r="BO172" s="112">
        <f t="shared" ref="BO172" si="675">BP172+BQ172+BR172+BS172</f>
        <v>0</v>
      </c>
      <c r="BP172" s="112">
        <f>BP176+BP179+BP182</f>
        <v>0</v>
      </c>
      <c r="BQ172" s="112">
        <f>BQ176+BQ179+BQ182</f>
        <v>0</v>
      </c>
      <c r="BR172" s="112">
        <f>BR176+BR179+BR182</f>
        <v>0</v>
      </c>
      <c r="BS172" s="112">
        <f>BS176+BS185+BS196+BS214+BS218+BS228+BS231+BS234+BS237</f>
        <v>0</v>
      </c>
      <c r="BT172" s="112"/>
      <c r="BU172" s="112"/>
      <c r="BV172" s="112">
        <f t="shared" ref="BV172" si="676">BW172+BX172+BY172+BZ172</f>
        <v>0</v>
      </c>
      <c r="BW172" s="112">
        <f>BW176+BW179+BW182</f>
        <v>0</v>
      </c>
      <c r="BX172" s="112">
        <f>BX176+BX179+BX182</f>
        <v>0</v>
      </c>
      <c r="BY172" s="112">
        <f>BY176+BY179+BY182</f>
        <v>0</v>
      </c>
      <c r="BZ172" s="112">
        <f>BZ176+BZ185+BZ196+BZ214+BZ218+BZ228+BZ231+BZ234+BZ237</f>
        <v>0</v>
      </c>
      <c r="CA172" s="112">
        <f>CB172+CC172+CD172</f>
        <v>0</v>
      </c>
      <c r="CB172" s="112">
        <f>CB176+CB185+CB196+CB214+CB218+CB228+CB231+CB234+CB237</f>
        <v>0</v>
      </c>
      <c r="CC172" s="112">
        <f>CC176+CC185+CC196+CC214+CC218+CC228+CC231+CC234+CC237</f>
        <v>0</v>
      </c>
      <c r="CD172" s="112">
        <f>CD176+CD185+CD196+CD214+CD218+CD228+CD231+CD234+CD237</f>
        <v>0</v>
      </c>
      <c r="CE172" s="112">
        <f>CF172+CH172+CI172</f>
        <v>1719405.71</v>
      </c>
      <c r="CF172" s="112">
        <f>CF176+CF185+CF196+CF214+CF218+CF228+CF231+CF234+CF237</f>
        <v>1719405.71</v>
      </c>
      <c r="CG172" s="112"/>
      <c r="CH172" s="112">
        <f>CH176+CH185+CH196+CH214+CH218+CH228+CH231+CH234+CH237</f>
        <v>0</v>
      </c>
      <c r="CI172" s="112">
        <f>CI176+CI185+CI196+CI214+CI218+CI228+CI231+CI234+CI237</f>
        <v>0</v>
      </c>
      <c r="CJ172" s="112"/>
      <c r="CK172" s="112">
        <f t="shared" ref="CK172" si="677">CL172+CM172+CN172+CO172</f>
        <v>0</v>
      </c>
      <c r="CL172" s="112">
        <f>CL176+CL179+CL182</f>
        <v>0</v>
      </c>
      <c r="CM172" s="112">
        <f>CM176+CM179+CM182</f>
        <v>0</v>
      </c>
      <c r="CN172" s="112">
        <f>CN176+CN179+CN182</f>
        <v>0</v>
      </c>
      <c r="CO172" s="112">
        <f>CO176+CO185+CO196+CO214+CO218+CO228+CO231+CO234+CO237</f>
        <v>0</v>
      </c>
    </row>
    <row r="173" spans="2:93" s="166" customFormat="1" ht="67.5" hidden="1" customHeight="1" x14ac:dyDescent="0.25">
      <c r="B173" s="212"/>
      <c r="C173" s="115" t="s">
        <v>32</v>
      </c>
      <c r="D173" s="192">
        <f>D175+D178+D181</f>
        <v>0</v>
      </c>
      <c r="E173" s="192">
        <f>E175+E178+E181</f>
        <v>0</v>
      </c>
      <c r="F173" s="192">
        <f>F175+F178+F181</f>
        <v>0</v>
      </c>
      <c r="G173" s="192">
        <f>G175+G178+G181</f>
        <v>0</v>
      </c>
      <c r="H173" s="192">
        <f>H175+H184+H187+H195+H213+H217+H227+H230+H233+H236</f>
        <v>0</v>
      </c>
      <c r="I173" s="192"/>
      <c r="J173" s="567" t="e">
        <f t="shared" si="587"/>
        <v>#DIV/0!</v>
      </c>
      <c r="K173" s="192">
        <f>K175+K178+K181</f>
        <v>0</v>
      </c>
      <c r="L173" s="558"/>
      <c r="M173" s="558">
        <f>M175+M178+M181</f>
        <v>0</v>
      </c>
      <c r="N173" s="558"/>
      <c r="O173" s="558">
        <f>O175+O178+O181</f>
        <v>0</v>
      </c>
      <c r="P173" s="558"/>
      <c r="Q173" s="558">
        <f>Q175+Q184+Q187+Q195+Q213+Q217+Q227+Q230+Q233+Q236</f>
        <v>0</v>
      </c>
      <c r="R173" s="558"/>
      <c r="S173" s="558"/>
      <c r="T173" s="558"/>
      <c r="U173" s="580">
        <f>U175+U178+U181</f>
        <v>0</v>
      </c>
      <c r="V173" s="629" t="e">
        <f t="shared" si="588"/>
        <v>#DIV/0!</v>
      </c>
      <c r="W173" s="580">
        <f>W175+W178+W181</f>
        <v>0</v>
      </c>
      <c r="X173" s="629" t="e">
        <f t="shared" si="589"/>
        <v>#DIV/0!</v>
      </c>
      <c r="Y173" s="580">
        <f>Y175+Y178+Y181</f>
        <v>0</v>
      </c>
      <c r="Z173" s="629" t="e">
        <f t="shared" si="590"/>
        <v>#DIV/0!</v>
      </c>
      <c r="AA173" s="580">
        <f>AA175+AA184+AA187+AA195+AA213+AA217+AA227+AA230+AA233+AA236</f>
        <v>0</v>
      </c>
      <c r="AB173" s="629" t="e">
        <f t="shared" si="591"/>
        <v>#DIV/0!</v>
      </c>
      <c r="AC173" s="580"/>
      <c r="AD173" s="622" t="e">
        <f t="shared" si="592"/>
        <v>#DIV/0!</v>
      </c>
      <c r="AE173" s="580">
        <f>AE175+AE178+AE181</f>
        <v>0</v>
      </c>
      <c r="AF173" s="558"/>
      <c r="AG173" s="580">
        <f>AG175+AG178+AG181</f>
        <v>0</v>
      </c>
      <c r="AH173" s="622" t="e">
        <f t="shared" si="593"/>
        <v>#DIV/0!</v>
      </c>
      <c r="AI173" s="580">
        <f>AI175+AI178+AI181</f>
        <v>0</v>
      </c>
      <c r="AJ173" s="622">
        <v>0</v>
      </c>
      <c r="AK173" s="580">
        <f>AK175+AK184+AK187+AK195+AK213+AK217+AK227+AK230+AK233+AK236</f>
        <v>0</v>
      </c>
      <c r="AL173" s="458" t="e">
        <f t="shared" si="594"/>
        <v>#DIV/0!</v>
      </c>
      <c r="AM173" s="558"/>
      <c r="AN173" s="558"/>
      <c r="AO173" s="558"/>
      <c r="AP173" s="558"/>
      <c r="AQ173" s="558"/>
      <c r="AR173" s="558"/>
      <c r="AS173" s="558"/>
      <c r="AT173" s="558"/>
      <c r="AU173" s="558">
        <f>AV173+AW173+AX173</f>
        <v>0</v>
      </c>
      <c r="AV173" s="559">
        <f>AV175+AV178+AV181</f>
        <v>0</v>
      </c>
      <c r="AW173" s="483">
        <f>AW175+AW178+AW181</f>
        <v>0</v>
      </c>
      <c r="AX173" s="483">
        <f>AX175+AX178+AX181</f>
        <v>0</v>
      </c>
      <c r="AY173" s="483">
        <f>AY175+AY178+AY181</f>
        <v>0</v>
      </c>
      <c r="AZ173" s="483">
        <f>AZ175+AZ184+AZ187+AZ195+AZ213+AZ217+AZ227+AZ230+AZ233+AZ236</f>
        <v>0</v>
      </c>
      <c r="BA173" s="434" t="e">
        <f>BB173+BC173+BD173</f>
        <v>#REF!</v>
      </c>
      <c r="BB173" s="525" t="e">
        <f>BB175+BB184+BB187+BB193+BB195</f>
        <v>#REF!</v>
      </c>
      <c r="BC173" s="300"/>
      <c r="BD173" s="300"/>
      <c r="BE173" s="525" t="e">
        <f>BF173+BG173+BH173</f>
        <v>#REF!</v>
      </c>
      <c r="BF173" s="434" t="e">
        <f>BF175+BF184+BF187+BF193+BF195</f>
        <v>#REF!</v>
      </c>
      <c r="BG173" s="300"/>
      <c r="BH173" s="300"/>
      <c r="BI173" s="490">
        <f>BI175+BI178+BI181</f>
        <v>0</v>
      </c>
      <c r="BJ173" s="483">
        <f>BJ175+BJ178+BJ181</f>
        <v>0</v>
      </c>
      <c r="BK173" s="483">
        <f>BK175+BK178+BK181</f>
        <v>0</v>
      </c>
      <c r="BL173" s="483">
        <f>BL175+BL178+BL181</f>
        <v>0</v>
      </c>
      <c r="BM173" s="483">
        <f>BM175+BM184+BM187+BM195+BM213+BM217+BM227+BM230+BM233+BM236</f>
        <v>0</v>
      </c>
      <c r="BN173" s="434"/>
      <c r="BO173" s="490">
        <f>BO175+BO178+BO181</f>
        <v>0</v>
      </c>
      <c r="BP173" s="483">
        <f>BP175+BP178+BP181</f>
        <v>0</v>
      </c>
      <c r="BQ173" s="483">
        <f>BQ175+BQ178+BQ181</f>
        <v>0</v>
      </c>
      <c r="BR173" s="483">
        <f>BR175+BR178+BR181</f>
        <v>0</v>
      </c>
      <c r="BS173" s="483">
        <f>BS175+BS184+BS187+BS195+BS213+BS217+BS227+BS230+BS233+BS236</f>
        <v>0</v>
      </c>
      <c r="BT173" s="300"/>
      <c r="BU173" s="300"/>
      <c r="BV173" s="490">
        <f>BV175+BV178+BV181</f>
        <v>0</v>
      </c>
      <c r="BW173" s="434">
        <f>BW175+BW178+BW181</f>
        <v>0</v>
      </c>
      <c r="BX173" s="434">
        <f>BX175+BX178+BX181</f>
        <v>0</v>
      </c>
      <c r="BY173" s="434">
        <f>BY175+BY178+BY181</f>
        <v>0</v>
      </c>
      <c r="BZ173" s="434">
        <f>BZ175+BZ184+BZ187+BZ195+BZ213+BZ217+BZ227+BZ230+BZ233+BZ236</f>
        <v>0</v>
      </c>
      <c r="CA173" s="427">
        <f>CB173+CC173+CD173</f>
        <v>0</v>
      </c>
      <c r="CB173" s="427">
        <f>CB175+CB184+CB187+CB195+CB213+CB217+CB227+CB230+CB233+CB236</f>
        <v>0</v>
      </c>
      <c r="CC173" s="427">
        <f>CC175+CC184+CC187+CC195+CC213+CC217+CC227+CC230+CC233+CC236</f>
        <v>0</v>
      </c>
      <c r="CD173" s="427">
        <f>CD175+CD184+CD187+CD195+CD213+CD217+CD227+CD230+CD233+CD236</f>
        <v>0</v>
      </c>
      <c r="CE173" s="427">
        <f>CF173+CH173+CI173</f>
        <v>3998617.9523999998</v>
      </c>
      <c r="CF173" s="427">
        <f>CF175+CF184+CF187+CF195+CF213+CF217+CF227+CF230+CF233+CF236</f>
        <v>3998617.9523999998</v>
      </c>
      <c r="CG173" s="525"/>
      <c r="CH173" s="427">
        <f>CH175+CH184+CH187+CH195+CH213+CH217+CH227+CH230+CH233+CH236</f>
        <v>0</v>
      </c>
      <c r="CI173" s="427">
        <f>CI175+CI184+CI187+CI195+CI213+CI217+CI227+CI230+CI233+CI236</f>
        <v>0</v>
      </c>
      <c r="CJ173" s="483"/>
      <c r="CK173" s="490">
        <f>CK175+CK178+CK181</f>
        <v>0</v>
      </c>
      <c r="CL173" s="483">
        <f>CL175+CL178+CL181</f>
        <v>0</v>
      </c>
      <c r="CM173" s="483">
        <f>CM175+CM178+CM181</f>
        <v>0</v>
      </c>
      <c r="CN173" s="483">
        <f>CN175+CN178+CN181</f>
        <v>0</v>
      </c>
      <c r="CO173" s="483">
        <f>CO175+CO184+CO187+CO195+CO213+CO217+CO227+CO230+CO233+CO236</f>
        <v>0</v>
      </c>
    </row>
    <row r="174" spans="2:93" s="65" customFormat="1" ht="162" hidden="1" customHeight="1" x14ac:dyDescent="0.25">
      <c r="B174" s="206" t="s">
        <v>178</v>
      </c>
      <c r="C174" s="122" t="s">
        <v>382</v>
      </c>
      <c r="D174" s="182">
        <f t="shared" ref="D174:D179" si="678">E174+F174+G174+H174</f>
        <v>0</v>
      </c>
      <c r="E174" s="182">
        <f>E175+E176</f>
        <v>0</v>
      </c>
      <c r="F174" s="182">
        <f t="shared" ref="F174:H174" si="679">F175+F176</f>
        <v>0</v>
      </c>
      <c r="G174" s="182">
        <f t="shared" si="679"/>
        <v>0</v>
      </c>
      <c r="H174" s="182">
        <f t="shared" si="679"/>
        <v>0</v>
      </c>
      <c r="I174" s="182"/>
      <c r="J174" s="567" t="e">
        <f t="shared" si="587"/>
        <v>#DIV/0!</v>
      </c>
      <c r="K174" s="182">
        <f>K175+K176</f>
        <v>0</v>
      </c>
      <c r="L174" s="559"/>
      <c r="M174" s="559">
        <f t="shared" ref="M174" si="680">M175+M176</f>
        <v>0</v>
      </c>
      <c r="N174" s="559"/>
      <c r="O174" s="559">
        <f t="shared" ref="O174" si="681">O175+O176</f>
        <v>0</v>
      </c>
      <c r="P174" s="559"/>
      <c r="Q174" s="559">
        <f t="shared" ref="Q174" si="682">Q175+Q176</f>
        <v>0</v>
      </c>
      <c r="R174" s="559"/>
      <c r="S174" s="559"/>
      <c r="T174" s="559"/>
      <c r="U174" s="581">
        <f>U175+U176</f>
        <v>0</v>
      </c>
      <c r="V174" s="629" t="e">
        <f t="shared" si="588"/>
        <v>#DIV/0!</v>
      </c>
      <c r="W174" s="581">
        <f t="shared" ref="W174" si="683">W175+W176</f>
        <v>0</v>
      </c>
      <c r="X174" s="629" t="e">
        <f t="shared" si="589"/>
        <v>#DIV/0!</v>
      </c>
      <c r="Y174" s="581">
        <f t="shared" ref="Y174" si="684">Y175+Y176</f>
        <v>0</v>
      </c>
      <c r="Z174" s="629" t="e">
        <f t="shared" si="590"/>
        <v>#DIV/0!</v>
      </c>
      <c r="AA174" s="581">
        <f t="shared" ref="AA174" si="685">AA175+AA176</f>
        <v>0</v>
      </c>
      <c r="AB174" s="629" t="e">
        <f t="shared" si="591"/>
        <v>#DIV/0!</v>
      </c>
      <c r="AC174" s="581"/>
      <c r="AD174" s="622" t="e">
        <f t="shared" si="592"/>
        <v>#DIV/0!</v>
      </c>
      <c r="AE174" s="581">
        <f>AE175+AE176</f>
        <v>0</v>
      </c>
      <c r="AF174" s="559"/>
      <c r="AG174" s="581">
        <f t="shared" ref="AG174" si="686">AG175+AG176</f>
        <v>0</v>
      </c>
      <c r="AH174" s="622" t="e">
        <f t="shared" si="593"/>
        <v>#DIV/0!</v>
      </c>
      <c r="AI174" s="581">
        <f t="shared" ref="AI174" si="687">AI175+AI176</f>
        <v>0</v>
      </c>
      <c r="AJ174" s="622">
        <v>0</v>
      </c>
      <c r="AK174" s="581">
        <f t="shared" ref="AK174" si="688">AK175+AK176</f>
        <v>0</v>
      </c>
      <c r="AL174" s="458" t="e">
        <f t="shared" si="594"/>
        <v>#DIV/0!</v>
      </c>
      <c r="AM174" s="559"/>
      <c r="AN174" s="559"/>
      <c r="AO174" s="559"/>
      <c r="AP174" s="559"/>
      <c r="AQ174" s="559"/>
      <c r="AR174" s="559"/>
      <c r="AS174" s="559"/>
      <c r="AT174" s="559"/>
      <c r="AU174" s="559">
        <f t="shared" ref="AU174:AU176" si="689">AV174</f>
        <v>0</v>
      </c>
      <c r="AV174" s="559">
        <f t="shared" ref="AV174:AV179" si="690">AW174+AX174+AY174+AZ174</f>
        <v>0</v>
      </c>
      <c r="AW174" s="482">
        <f>AW175+AW176</f>
        <v>0</v>
      </c>
      <c r="AX174" s="482">
        <f t="shared" ref="AX174:AZ174" si="691">AX175+AX176</f>
        <v>0</v>
      </c>
      <c r="AY174" s="482">
        <f t="shared" si="691"/>
        <v>0</v>
      </c>
      <c r="AZ174" s="482">
        <f t="shared" si="691"/>
        <v>0</v>
      </c>
      <c r="BA174" s="433">
        <f t="shared" ref="BA174:BA176" si="692">BB174+BC174+BD174</f>
        <v>1830232.3880699999</v>
      </c>
      <c r="BB174" s="526">
        <f>BB175+BB176</f>
        <v>1830232.3880699999</v>
      </c>
      <c r="BC174" s="30"/>
      <c r="BD174" s="30"/>
      <c r="BE174" s="526">
        <f t="shared" ref="BE174:BE176" si="693">BF174+BG174+BH174</f>
        <v>1830232.3880699999</v>
      </c>
      <c r="BF174" s="433">
        <f>BF175+BF176</f>
        <v>1830232.3880699999</v>
      </c>
      <c r="BG174" s="68"/>
      <c r="BH174" s="30"/>
      <c r="BI174" s="491">
        <f t="shared" ref="BI174:BI176" si="694">BJ174</f>
        <v>0</v>
      </c>
      <c r="BJ174" s="482">
        <f>BJ175+BJ176</f>
        <v>0</v>
      </c>
      <c r="BK174" s="482"/>
      <c r="BL174" s="68"/>
      <c r="BM174" s="30"/>
      <c r="BN174" s="433"/>
      <c r="BO174" s="491">
        <f t="shared" ref="BO174:BO179" si="695">BP174</f>
        <v>0</v>
      </c>
      <c r="BP174" s="482">
        <f>BP175+BP176</f>
        <v>0</v>
      </c>
      <c r="BQ174" s="482"/>
      <c r="BR174" s="68"/>
      <c r="BS174" s="30"/>
      <c r="BT174" s="68"/>
      <c r="BU174" s="30"/>
      <c r="BV174" s="491">
        <f t="shared" ref="BV174:BV176" si="696">BW174</f>
        <v>0</v>
      </c>
      <c r="BW174" s="433">
        <f>BW175+BW176</f>
        <v>0</v>
      </c>
      <c r="BX174" s="433"/>
      <c r="BY174" s="68"/>
      <c r="BZ174" s="30"/>
      <c r="CA174" s="426">
        <f t="shared" ref="CA174:CA176" si="697">CB174+CC174+CD174</f>
        <v>0</v>
      </c>
      <c r="CB174" s="182"/>
      <c r="CC174" s="251"/>
      <c r="CD174" s="252"/>
      <c r="CE174" s="426">
        <f t="shared" ref="CE174:CE176" si="698">CF174+CH174+CI174</f>
        <v>0</v>
      </c>
      <c r="CF174" s="182"/>
      <c r="CG174" s="182"/>
      <c r="CH174" s="251"/>
      <c r="CI174" s="252"/>
      <c r="CJ174" s="482"/>
      <c r="CK174" s="491">
        <f t="shared" ref="CK174:CK182" si="699">CL174</f>
        <v>0</v>
      </c>
      <c r="CL174" s="482">
        <f>CL175+CL176</f>
        <v>0</v>
      </c>
      <c r="CM174" s="482"/>
      <c r="CN174" s="68"/>
      <c r="CO174" s="30"/>
    </row>
    <row r="175" spans="2:93" s="65" customFormat="1" ht="52.5" hidden="1" customHeight="1" x14ac:dyDescent="0.25">
      <c r="B175" s="213"/>
      <c r="C175" s="115" t="s">
        <v>32</v>
      </c>
      <c r="D175" s="192">
        <f t="shared" si="678"/>
        <v>0</v>
      </c>
      <c r="E175" s="192">
        <v>0</v>
      </c>
      <c r="F175" s="192">
        <v>0</v>
      </c>
      <c r="G175" s="251"/>
      <c r="H175" s="252"/>
      <c r="I175" s="252"/>
      <c r="J175" s="567" t="e">
        <f t="shared" si="587"/>
        <v>#DIV/0!</v>
      </c>
      <c r="K175" s="192">
        <v>0</v>
      </c>
      <c r="L175" s="30"/>
      <c r="M175" s="558">
        <v>0</v>
      </c>
      <c r="N175" s="30"/>
      <c r="O175" s="68"/>
      <c r="P175" s="30"/>
      <c r="Q175" s="30"/>
      <c r="R175" s="30"/>
      <c r="S175" s="30"/>
      <c r="T175" s="30"/>
      <c r="U175" s="580">
        <v>0</v>
      </c>
      <c r="V175" s="629" t="e">
        <f t="shared" si="588"/>
        <v>#DIV/0!</v>
      </c>
      <c r="W175" s="580">
        <v>0</v>
      </c>
      <c r="X175" s="629" t="e">
        <f t="shared" si="589"/>
        <v>#DIV/0!</v>
      </c>
      <c r="Y175" s="68"/>
      <c r="Z175" s="629" t="e">
        <f t="shared" si="590"/>
        <v>#DIV/0!</v>
      </c>
      <c r="AA175" s="30"/>
      <c r="AB175" s="629" t="e">
        <f t="shared" si="591"/>
        <v>#DIV/0!</v>
      </c>
      <c r="AC175" s="30"/>
      <c r="AD175" s="622" t="e">
        <f t="shared" si="592"/>
        <v>#DIV/0!</v>
      </c>
      <c r="AE175" s="580">
        <v>0</v>
      </c>
      <c r="AF175" s="30"/>
      <c r="AG175" s="580">
        <v>0</v>
      </c>
      <c r="AH175" s="622" t="e">
        <f t="shared" si="593"/>
        <v>#DIV/0!</v>
      </c>
      <c r="AI175" s="68"/>
      <c r="AJ175" s="622">
        <v>0</v>
      </c>
      <c r="AK175" s="30"/>
      <c r="AL175" s="458" t="e">
        <f t="shared" si="594"/>
        <v>#DIV/0!</v>
      </c>
      <c r="AM175" s="30"/>
      <c r="AN175" s="30"/>
      <c r="AO175" s="30"/>
      <c r="AP175" s="30"/>
      <c r="AQ175" s="30"/>
      <c r="AR175" s="30"/>
      <c r="AS175" s="30"/>
      <c r="AT175" s="30"/>
      <c r="AU175" s="558">
        <f t="shared" si="689"/>
        <v>0</v>
      </c>
      <c r="AV175" s="559">
        <f t="shared" si="690"/>
        <v>0</v>
      </c>
      <c r="AW175" s="483">
        <v>0</v>
      </c>
      <c r="AX175" s="483">
        <v>0</v>
      </c>
      <c r="AY175" s="68"/>
      <c r="AZ175" s="30"/>
      <c r="BA175" s="434">
        <f t="shared" si="692"/>
        <v>1226255.7</v>
      </c>
      <c r="BB175" s="525">
        <f>BF175-E175</f>
        <v>1226255.7</v>
      </c>
      <c r="BC175" s="308"/>
      <c r="BD175" s="308"/>
      <c r="BE175" s="525">
        <f t="shared" si="693"/>
        <v>1226255.7</v>
      </c>
      <c r="BF175" s="434">
        <f>'[4]2 чт ФБ без оценки (2)'!$O$7</f>
        <v>1226255.7</v>
      </c>
      <c r="BG175" s="68"/>
      <c r="BH175" s="30"/>
      <c r="BI175" s="490">
        <f t="shared" si="694"/>
        <v>0</v>
      </c>
      <c r="BJ175" s="483">
        <v>0</v>
      </c>
      <c r="BK175" s="483"/>
      <c r="BL175" s="68"/>
      <c r="BM175" s="30"/>
      <c r="BN175" s="434"/>
      <c r="BO175" s="490">
        <f t="shared" si="695"/>
        <v>0</v>
      </c>
      <c r="BP175" s="483">
        <v>0</v>
      </c>
      <c r="BQ175" s="483"/>
      <c r="BR175" s="68"/>
      <c r="BS175" s="30"/>
      <c r="BT175" s="68"/>
      <c r="BU175" s="30"/>
      <c r="BV175" s="490">
        <f t="shared" si="696"/>
        <v>0</v>
      </c>
      <c r="BW175" s="434">
        <v>0</v>
      </c>
      <c r="BX175" s="434"/>
      <c r="BY175" s="68"/>
      <c r="BZ175" s="30"/>
      <c r="CA175" s="427">
        <f t="shared" si="697"/>
        <v>0</v>
      </c>
      <c r="CB175" s="192"/>
      <c r="CC175" s="251"/>
      <c r="CD175" s="252"/>
      <c r="CE175" s="427">
        <f t="shared" si="698"/>
        <v>0</v>
      </c>
      <c r="CF175" s="192"/>
      <c r="CG175" s="192"/>
      <c r="CH175" s="251"/>
      <c r="CI175" s="252"/>
      <c r="CJ175" s="483"/>
      <c r="CK175" s="490">
        <f t="shared" si="699"/>
        <v>0</v>
      </c>
      <c r="CL175" s="483">
        <v>0</v>
      </c>
      <c r="CM175" s="483"/>
      <c r="CN175" s="68"/>
      <c r="CO175" s="30"/>
    </row>
    <row r="176" spans="2:93" s="52" customFormat="1" ht="54" hidden="1" customHeight="1" x14ac:dyDescent="0.25">
      <c r="B176" s="206"/>
      <c r="C176" s="111" t="s">
        <v>385</v>
      </c>
      <c r="D176" s="182">
        <f t="shared" si="678"/>
        <v>0</v>
      </c>
      <c r="E176" s="182">
        <v>0</v>
      </c>
      <c r="F176" s="182"/>
      <c r="G176" s="247"/>
      <c r="H176" s="247"/>
      <c r="I176" s="247"/>
      <c r="J176" s="567" t="e">
        <f t="shared" si="587"/>
        <v>#DIV/0!</v>
      </c>
      <c r="K176" s="182">
        <v>0</v>
      </c>
      <c r="L176" s="33"/>
      <c r="M176" s="559"/>
      <c r="N176" s="33"/>
      <c r="O176" s="33"/>
      <c r="P176" s="33"/>
      <c r="Q176" s="33"/>
      <c r="R176" s="33"/>
      <c r="S176" s="33"/>
      <c r="T176" s="33"/>
      <c r="U176" s="581">
        <v>0</v>
      </c>
      <c r="V176" s="629" t="e">
        <f t="shared" si="588"/>
        <v>#DIV/0!</v>
      </c>
      <c r="W176" s="581"/>
      <c r="X176" s="629" t="e">
        <f t="shared" si="589"/>
        <v>#DIV/0!</v>
      </c>
      <c r="Y176" s="33"/>
      <c r="Z176" s="629" t="e">
        <f t="shared" si="590"/>
        <v>#DIV/0!</v>
      </c>
      <c r="AA176" s="33"/>
      <c r="AB176" s="629" t="e">
        <f t="shared" si="591"/>
        <v>#DIV/0!</v>
      </c>
      <c r="AC176" s="33"/>
      <c r="AD176" s="622" t="e">
        <f t="shared" si="592"/>
        <v>#DIV/0!</v>
      </c>
      <c r="AE176" s="581">
        <v>0</v>
      </c>
      <c r="AF176" s="33"/>
      <c r="AG176" s="581"/>
      <c r="AH176" s="622" t="e">
        <f t="shared" si="593"/>
        <v>#DIV/0!</v>
      </c>
      <c r="AI176" s="33"/>
      <c r="AJ176" s="622">
        <v>0</v>
      </c>
      <c r="AK176" s="33"/>
      <c r="AL176" s="458" t="e">
        <f t="shared" si="594"/>
        <v>#DIV/0!</v>
      </c>
      <c r="AM176" s="33"/>
      <c r="AN176" s="33"/>
      <c r="AO176" s="33"/>
      <c r="AP176" s="33"/>
      <c r="AQ176" s="33"/>
      <c r="AR176" s="33"/>
      <c r="AS176" s="33"/>
      <c r="AT176" s="33"/>
      <c r="AU176" s="559">
        <f t="shared" si="689"/>
        <v>0</v>
      </c>
      <c r="AV176" s="559">
        <f t="shared" si="690"/>
        <v>0</v>
      </c>
      <c r="AW176" s="482">
        <v>0</v>
      </c>
      <c r="AX176" s="482"/>
      <c r="AY176" s="33"/>
      <c r="AZ176" s="33"/>
      <c r="BA176" s="433">
        <f t="shared" si="692"/>
        <v>603976.68807000003</v>
      </c>
      <c r="BB176" s="526">
        <f>BF176-E176</f>
        <v>603976.68807000003</v>
      </c>
      <c r="BC176" s="33"/>
      <c r="BD176" s="33"/>
      <c r="BE176" s="526">
        <f t="shared" si="693"/>
        <v>603976.68807000003</v>
      </c>
      <c r="BF176" s="433">
        <v>603976.68807000003</v>
      </c>
      <c r="BG176" s="33"/>
      <c r="BH176" s="33"/>
      <c r="BI176" s="491">
        <f t="shared" si="694"/>
        <v>0</v>
      </c>
      <c r="BJ176" s="482">
        <v>0</v>
      </c>
      <c r="BK176" s="482"/>
      <c r="BL176" s="33"/>
      <c r="BM176" s="33"/>
      <c r="BN176" s="433"/>
      <c r="BO176" s="491">
        <f t="shared" si="695"/>
        <v>0</v>
      </c>
      <c r="BP176" s="482">
        <v>0</v>
      </c>
      <c r="BQ176" s="482"/>
      <c r="BR176" s="33"/>
      <c r="BS176" s="33"/>
      <c r="BT176" s="33"/>
      <c r="BU176" s="33"/>
      <c r="BV176" s="491">
        <f t="shared" si="696"/>
        <v>0</v>
      </c>
      <c r="BW176" s="433">
        <v>0</v>
      </c>
      <c r="BX176" s="433"/>
      <c r="BY176" s="33"/>
      <c r="BZ176" s="33"/>
      <c r="CA176" s="426">
        <f t="shared" si="697"/>
        <v>0</v>
      </c>
      <c r="CB176" s="182"/>
      <c r="CC176" s="247"/>
      <c r="CD176" s="247"/>
      <c r="CE176" s="426">
        <f t="shared" si="698"/>
        <v>0</v>
      </c>
      <c r="CF176" s="182"/>
      <c r="CG176" s="182"/>
      <c r="CH176" s="247"/>
      <c r="CI176" s="247"/>
      <c r="CJ176" s="482"/>
      <c r="CK176" s="491">
        <f t="shared" si="699"/>
        <v>0</v>
      </c>
      <c r="CL176" s="482">
        <v>0</v>
      </c>
      <c r="CM176" s="482"/>
      <c r="CN176" s="33"/>
      <c r="CO176" s="33"/>
    </row>
    <row r="177" spans="2:93" s="65" customFormat="1" ht="195.75" hidden="1" customHeight="1" x14ac:dyDescent="0.25">
      <c r="B177" s="206" t="s">
        <v>179</v>
      </c>
      <c r="C177" s="111" t="s">
        <v>381</v>
      </c>
      <c r="D177" s="182">
        <f t="shared" si="678"/>
        <v>0</v>
      </c>
      <c r="E177" s="182">
        <f>E178+E179</f>
        <v>0</v>
      </c>
      <c r="F177" s="182">
        <f t="shared" ref="F177:H177" si="700">F178+F179</f>
        <v>0</v>
      </c>
      <c r="G177" s="182">
        <f t="shared" si="700"/>
        <v>0</v>
      </c>
      <c r="H177" s="182">
        <f t="shared" si="700"/>
        <v>0</v>
      </c>
      <c r="I177" s="182"/>
      <c r="J177" s="567" t="e">
        <f t="shared" si="587"/>
        <v>#DIV/0!</v>
      </c>
      <c r="K177" s="182">
        <f>K178+K179</f>
        <v>0</v>
      </c>
      <c r="L177" s="559"/>
      <c r="M177" s="559">
        <f t="shared" ref="M177" si="701">M178+M179</f>
        <v>0</v>
      </c>
      <c r="N177" s="559"/>
      <c r="O177" s="559">
        <f t="shared" ref="O177" si="702">O178+O179</f>
        <v>0</v>
      </c>
      <c r="P177" s="559"/>
      <c r="Q177" s="559">
        <f t="shared" ref="Q177" si="703">Q178+Q179</f>
        <v>0</v>
      </c>
      <c r="R177" s="559"/>
      <c r="S177" s="559"/>
      <c r="T177" s="559"/>
      <c r="U177" s="581">
        <f>U178+U179</f>
        <v>0</v>
      </c>
      <c r="V177" s="629" t="e">
        <f t="shared" si="588"/>
        <v>#DIV/0!</v>
      </c>
      <c r="W177" s="581">
        <f t="shared" ref="W177" si="704">W178+W179</f>
        <v>0</v>
      </c>
      <c r="X177" s="629" t="e">
        <f t="shared" si="589"/>
        <v>#DIV/0!</v>
      </c>
      <c r="Y177" s="581">
        <f t="shared" ref="Y177" si="705">Y178+Y179</f>
        <v>0</v>
      </c>
      <c r="Z177" s="629" t="e">
        <f t="shared" si="590"/>
        <v>#DIV/0!</v>
      </c>
      <c r="AA177" s="581">
        <f t="shared" ref="AA177" si="706">AA178+AA179</f>
        <v>0</v>
      </c>
      <c r="AB177" s="629" t="e">
        <f t="shared" si="591"/>
        <v>#DIV/0!</v>
      </c>
      <c r="AC177" s="581"/>
      <c r="AD177" s="622" t="e">
        <f t="shared" si="592"/>
        <v>#DIV/0!</v>
      </c>
      <c r="AE177" s="581">
        <f>AE178+AE179</f>
        <v>0</v>
      </c>
      <c r="AF177" s="559"/>
      <c r="AG177" s="581">
        <f t="shared" ref="AG177" si="707">AG178+AG179</f>
        <v>0</v>
      </c>
      <c r="AH177" s="622" t="e">
        <f t="shared" si="593"/>
        <v>#DIV/0!</v>
      </c>
      <c r="AI177" s="581">
        <f t="shared" ref="AI177" si="708">AI178+AI179</f>
        <v>0</v>
      </c>
      <c r="AJ177" s="622">
        <v>0</v>
      </c>
      <c r="AK177" s="581">
        <f t="shared" ref="AK177" si="709">AK178+AK179</f>
        <v>0</v>
      </c>
      <c r="AL177" s="458" t="e">
        <f t="shared" si="594"/>
        <v>#DIV/0!</v>
      </c>
      <c r="AM177" s="559"/>
      <c r="AN177" s="559"/>
      <c r="AO177" s="559"/>
      <c r="AP177" s="559"/>
      <c r="AQ177" s="559"/>
      <c r="AR177" s="559"/>
      <c r="AS177" s="559"/>
      <c r="AT177" s="559"/>
      <c r="AU177" s="559">
        <f t="shared" ref="AU177:AU179" si="710">AV177</f>
        <v>0</v>
      </c>
      <c r="AV177" s="559">
        <f t="shared" si="690"/>
        <v>0</v>
      </c>
      <c r="AW177" s="482">
        <f>AW178+AW179</f>
        <v>0</v>
      </c>
      <c r="AX177" s="482">
        <f t="shared" ref="AX177:AZ177" si="711">AX178+AX179</f>
        <v>0</v>
      </c>
      <c r="AY177" s="482">
        <f t="shared" si="711"/>
        <v>0</v>
      </c>
      <c r="AZ177" s="482">
        <f t="shared" si="711"/>
        <v>0</v>
      </c>
      <c r="BA177" s="433">
        <f t="shared" ref="BA177:BA182" si="712">BB177+BC177+BD177</f>
        <v>1830232.3880699999</v>
      </c>
      <c r="BB177" s="526">
        <f>BB178+BB179</f>
        <v>1830232.3880699999</v>
      </c>
      <c r="BC177" s="30"/>
      <c r="BD177" s="30"/>
      <c r="BE177" s="526">
        <f t="shared" ref="BE177:BE182" si="713">BF177+BG177+BH177</f>
        <v>1830232.3880699999</v>
      </c>
      <c r="BF177" s="433">
        <f>BF178+BF179</f>
        <v>1830232.3880699999</v>
      </c>
      <c r="BG177" s="68"/>
      <c r="BH177" s="30"/>
      <c r="BI177" s="491">
        <f t="shared" ref="BI177:BI179" si="714">BJ177</f>
        <v>0</v>
      </c>
      <c r="BJ177" s="482">
        <f>BJ178+BJ179</f>
        <v>0</v>
      </c>
      <c r="BK177" s="482"/>
      <c r="BL177" s="68"/>
      <c r="BM177" s="30"/>
      <c r="BN177" s="433"/>
      <c r="BO177" s="491">
        <f t="shared" si="695"/>
        <v>0</v>
      </c>
      <c r="BP177" s="482">
        <f>BP178+BP179</f>
        <v>0</v>
      </c>
      <c r="BQ177" s="482"/>
      <c r="BR177" s="68"/>
      <c r="BS177" s="30"/>
      <c r="BT177" s="68"/>
      <c r="BU177" s="30"/>
      <c r="BV177" s="491">
        <f t="shared" ref="BV177:BV182" si="715">BW177</f>
        <v>0</v>
      </c>
      <c r="BW177" s="433">
        <f>BW178+BW179</f>
        <v>0</v>
      </c>
      <c r="BX177" s="433"/>
      <c r="BY177" s="68"/>
      <c r="BZ177" s="30"/>
      <c r="CA177" s="426">
        <f t="shared" ref="CA177:CA182" si="716">CB177+CC177+CD177</f>
        <v>0</v>
      </c>
      <c r="CB177" s="182"/>
      <c r="CC177" s="251"/>
      <c r="CD177" s="252"/>
      <c r="CE177" s="426">
        <f t="shared" ref="CE177:CE182" si="717">CF177+CH177+CI177</f>
        <v>0</v>
      </c>
      <c r="CF177" s="182"/>
      <c r="CG177" s="182"/>
      <c r="CH177" s="251"/>
      <c r="CI177" s="252"/>
      <c r="CJ177" s="482"/>
      <c r="CK177" s="491">
        <f t="shared" si="699"/>
        <v>0</v>
      </c>
      <c r="CL177" s="482">
        <f>CL178+CL179</f>
        <v>0</v>
      </c>
      <c r="CM177" s="482"/>
      <c r="CN177" s="68"/>
      <c r="CO177" s="30"/>
    </row>
    <row r="178" spans="2:93" s="65" customFormat="1" ht="52.5" hidden="1" customHeight="1" x14ac:dyDescent="0.25">
      <c r="B178" s="213"/>
      <c r="C178" s="115" t="s">
        <v>32</v>
      </c>
      <c r="D178" s="192">
        <f t="shared" si="678"/>
        <v>0</v>
      </c>
      <c r="E178" s="192">
        <v>0</v>
      </c>
      <c r="F178" s="192">
        <v>0</v>
      </c>
      <c r="G178" s="251"/>
      <c r="H178" s="252"/>
      <c r="I178" s="252"/>
      <c r="J178" s="567" t="e">
        <f t="shared" si="587"/>
        <v>#DIV/0!</v>
      </c>
      <c r="K178" s="192">
        <v>0</v>
      </c>
      <c r="L178" s="30"/>
      <c r="M178" s="558">
        <v>0</v>
      </c>
      <c r="N178" s="30"/>
      <c r="O178" s="68"/>
      <c r="P178" s="30"/>
      <c r="Q178" s="30"/>
      <c r="R178" s="30"/>
      <c r="S178" s="30"/>
      <c r="T178" s="30"/>
      <c r="U178" s="580">
        <v>0</v>
      </c>
      <c r="V178" s="629" t="e">
        <f t="shared" si="588"/>
        <v>#DIV/0!</v>
      </c>
      <c r="W178" s="580">
        <v>0</v>
      </c>
      <c r="X178" s="629" t="e">
        <f t="shared" si="589"/>
        <v>#DIV/0!</v>
      </c>
      <c r="Y178" s="68"/>
      <c r="Z178" s="629" t="e">
        <f t="shared" si="590"/>
        <v>#DIV/0!</v>
      </c>
      <c r="AA178" s="30"/>
      <c r="AB178" s="629" t="e">
        <f t="shared" si="591"/>
        <v>#DIV/0!</v>
      </c>
      <c r="AC178" s="30"/>
      <c r="AD178" s="622" t="e">
        <f t="shared" si="592"/>
        <v>#DIV/0!</v>
      </c>
      <c r="AE178" s="580">
        <v>0</v>
      </c>
      <c r="AF178" s="30"/>
      <c r="AG178" s="580">
        <v>0</v>
      </c>
      <c r="AH178" s="622" t="e">
        <f t="shared" si="593"/>
        <v>#DIV/0!</v>
      </c>
      <c r="AI178" s="68"/>
      <c r="AJ178" s="622">
        <v>0</v>
      </c>
      <c r="AK178" s="30"/>
      <c r="AL178" s="458" t="e">
        <f t="shared" si="594"/>
        <v>#DIV/0!</v>
      </c>
      <c r="AM178" s="30"/>
      <c r="AN178" s="30"/>
      <c r="AO178" s="30"/>
      <c r="AP178" s="30"/>
      <c r="AQ178" s="30"/>
      <c r="AR178" s="30"/>
      <c r="AS178" s="30"/>
      <c r="AT178" s="30"/>
      <c r="AU178" s="558">
        <f t="shared" si="710"/>
        <v>0</v>
      </c>
      <c r="AV178" s="559">
        <f t="shared" si="690"/>
        <v>0</v>
      </c>
      <c r="AW178" s="483">
        <v>0</v>
      </c>
      <c r="AX178" s="483">
        <v>0</v>
      </c>
      <c r="AY178" s="68"/>
      <c r="AZ178" s="30"/>
      <c r="BA178" s="434">
        <f t="shared" si="712"/>
        <v>1226255.7</v>
      </c>
      <c r="BB178" s="525">
        <f>BF178-E178</f>
        <v>1226255.7</v>
      </c>
      <c r="BC178" s="308"/>
      <c r="BD178" s="308"/>
      <c r="BE178" s="525">
        <f t="shared" si="713"/>
        <v>1226255.7</v>
      </c>
      <c r="BF178" s="434">
        <f>'[4]2 чт ФБ без оценки (2)'!$O$7</f>
        <v>1226255.7</v>
      </c>
      <c r="BG178" s="68"/>
      <c r="BH178" s="30"/>
      <c r="BI178" s="490">
        <f t="shared" si="714"/>
        <v>0</v>
      </c>
      <c r="BJ178" s="483">
        <v>0</v>
      </c>
      <c r="BK178" s="483"/>
      <c r="BL178" s="68"/>
      <c r="BM178" s="30"/>
      <c r="BN178" s="434"/>
      <c r="BO178" s="490">
        <f t="shared" si="695"/>
        <v>0</v>
      </c>
      <c r="BP178" s="483">
        <v>0</v>
      </c>
      <c r="BQ178" s="483"/>
      <c r="BR178" s="68"/>
      <c r="BS178" s="30"/>
      <c r="BT178" s="68"/>
      <c r="BU178" s="30"/>
      <c r="BV178" s="490">
        <f t="shared" si="715"/>
        <v>0</v>
      </c>
      <c r="BW178" s="434">
        <v>0</v>
      </c>
      <c r="BX178" s="434"/>
      <c r="BY178" s="68"/>
      <c r="BZ178" s="30"/>
      <c r="CA178" s="427">
        <f t="shared" si="716"/>
        <v>0</v>
      </c>
      <c r="CB178" s="192"/>
      <c r="CC178" s="251"/>
      <c r="CD178" s="252"/>
      <c r="CE178" s="427">
        <f t="shared" si="717"/>
        <v>0</v>
      </c>
      <c r="CF178" s="192"/>
      <c r="CG178" s="192"/>
      <c r="CH178" s="251"/>
      <c r="CI178" s="252"/>
      <c r="CJ178" s="483"/>
      <c r="CK178" s="490">
        <f t="shared" si="699"/>
        <v>0</v>
      </c>
      <c r="CL178" s="483">
        <v>0</v>
      </c>
      <c r="CM178" s="483"/>
      <c r="CN178" s="68"/>
      <c r="CO178" s="30"/>
    </row>
    <row r="179" spans="2:93" s="52" customFormat="1" ht="54" hidden="1" customHeight="1" x14ac:dyDescent="0.25">
      <c r="B179" s="206"/>
      <c r="C179" s="111" t="s">
        <v>385</v>
      </c>
      <c r="D179" s="182">
        <f t="shared" si="678"/>
        <v>0</v>
      </c>
      <c r="E179" s="182">
        <v>0</v>
      </c>
      <c r="F179" s="182"/>
      <c r="G179" s="247"/>
      <c r="H179" s="247"/>
      <c r="I179" s="247"/>
      <c r="J179" s="567" t="e">
        <f t="shared" si="587"/>
        <v>#DIV/0!</v>
      </c>
      <c r="K179" s="182">
        <v>0</v>
      </c>
      <c r="L179" s="33"/>
      <c r="M179" s="559"/>
      <c r="N179" s="33"/>
      <c r="O179" s="33"/>
      <c r="P179" s="33"/>
      <c r="Q179" s="33"/>
      <c r="R179" s="33"/>
      <c r="S179" s="33"/>
      <c r="T179" s="33"/>
      <c r="U179" s="581">
        <v>0</v>
      </c>
      <c r="V179" s="629" t="e">
        <f t="shared" si="588"/>
        <v>#DIV/0!</v>
      </c>
      <c r="W179" s="581"/>
      <c r="X179" s="629" t="e">
        <f t="shared" si="589"/>
        <v>#DIV/0!</v>
      </c>
      <c r="Y179" s="33"/>
      <c r="Z179" s="629" t="e">
        <f t="shared" si="590"/>
        <v>#DIV/0!</v>
      </c>
      <c r="AA179" s="33"/>
      <c r="AB179" s="629" t="e">
        <f t="shared" si="591"/>
        <v>#DIV/0!</v>
      </c>
      <c r="AC179" s="33"/>
      <c r="AD179" s="622" t="e">
        <f t="shared" si="592"/>
        <v>#DIV/0!</v>
      </c>
      <c r="AE179" s="581">
        <v>0</v>
      </c>
      <c r="AF179" s="33"/>
      <c r="AG179" s="581"/>
      <c r="AH179" s="622" t="e">
        <f t="shared" si="593"/>
        <v>#DIV/0!</v>
      </c>
      <c r="AI179" s="33"/>
      <c r="AJ179" s="622">
        <v>0</v>
      </c>
      <c r="AK179" s="33"/>
      <c r="AL179" s="458" t="e">
        <f t="shared" si="594"/>
        <v>#DIV/0!</v>
      </c>
      <c r="AM179" s="33"/>
      <c r="AN179" s="33"/>
      <c r="AO179" s="33"/>
      <c r="AP179" s="33"/>
      <c r="AQ179" s="33"/>
      <c r="AR179" s="33"/>
      <c r="AS179" s="33"/>
      <c r="AT179" s="33"/>
      <c r="AU179" s="559">
        <f t="shared" si="710"/>
        <v>0</v>
      </c>
      <c r="AV179" s="559">
        <f t="shared" si="690"/>
        <v>0</v>
      </c>
      <c r="AW179" s="482">
        <v>0</v>
      </c>
      <c r="AX179" s="482"/>
      <c r="AY179" s="33"/>
      <c r="AZ179" s="33"/>
      <c r="BA179" s="433">
        <f t="shared" si="712"/>
        <v>603976.68807000003</v>
      </c>
      <c r="BB179" s="526">
        <f>BF179-E179</f>
        <v>603976.68807000003</v>
      </c>
      <c r="BC179" s="33"/>
      <c r="BD179" s="33"/>
      <c r="BE179" s="526">
        <f t="shared" si="713"/>
        <v>603976.68807000003</v>
      </c>
      <c r="BF179" s="433">
        <v>603976.68807000003</v>
      </c>
      <c r="BG179" s="33"/>
      <c r="BH179" s="33"/>
      <c r="BI179" s="491">
        <f t="shared" si="714"/>
        <v>0</v>
      </c>
      <c r="BJ179" s="482">
        <v>0</v>
      </c>
      <c r="BK179" s="482"/>
      <c r="BL179" s="33"/>
      <c r="BM179" s="33"/>
      <c r="BN179" s="433"/>
      <c r="BO179" s="491">
        <f t="shared" si="695"/>
        <v>0</v>
      </c>
      <c r="BP179" s="482">
        <v>0</v>
      </c>
      <c r="BQ179" s="482"/>
      <c r="BR179" s="33"/>
      <c r="BS179" s="33"/>
      <c r="BT179" s="33"/>
      <c r="BU179" s="33"/>
      <c r="BV179" s="491">
        <f t="shared" si="715"/>
        <v>0</v>
      </c>
      <c r="BW179" s="433">
        <v>0</v>
      </c>
      <c r="BX179" s="433"/>
      <c r="BY179" s="33"/>
      <c r="BZ179" s="33"/>
      <c r="CA179" s="426">
        <f t="shared" si="716"/>
        <v>0</v>
      </c>
      <c r="CB179" s="182"/>
      <c r="CC179" s="247"/>
      <c r="CD179" s="247"/>
      <c r="CE179" s="426">
        <f t="shared" si="717"/>
        <v>0</v>
      </c>
      <c r="CF179" s="182"/>
      <c r="CG179" s="182"/>
      <c r="CH179" s="247"/>
      <c r="CI179" s="247"/>
      <c r="CJ179" s="482"/>
      <c r="CK179" s="491">
        <f t="shared" si="699"/>
        <v>0</v>
      </c>
      <c r="CL179" s="482">
        <v>0</v>
      </c>
      <c r="CM179" s="482"/>
      <c r="CN179" s="33"/>
      <c r="CO179" s="33"/>
    </row>
    <row r="180" spans="2:93" s="47" customFormat="1" ht="108.75" hidden="1" customHeight="1" x14ac:dyDescent="0.25">
      <c r="B180" s="206" t="s">
        <v>66</v>
      </c>
      <c r="C180" s="138" t="s">
        <v>221</v>
      </c>
      <c r="D180" s="182">
        <f>F180</f>
        <v>0</v>
      </c>
      <c r="E180" s="182">
        <f>E181+E182</f>
        <v>0</v>
      </c>
      <c r="F180" s="182">
        <f>F182</f>
        <v>0</v>
      </c>
      <c r="G180" s="251"/>
      <c r="H180" s="252"/>
      <c r="I180" s="252"/>
      <c r="J180" s="567" t="e">
        <f t="shared" si="587"/>
        <v>#DIV/0!</v>
      </c>
      <c r="K180" s="182">
        <f>K181+K182</f>
        <v>0</v>
      </c>
      <c r="L180" s="30"/>
      <c r="M180" s="559">
        <f>M182</f>
        <v>0</v>
      </c>
      <c r="N180" s="30"/>
      <c r="O180" s="68"/>
      <c r="P180" s="30"/>
      <c r="Q180" s="30"/>
      <c r="R180" s="30"/>
      <c r="S180" s="30"/>
      <c r="T180" s="30"/>
      <c r="U180" s="581">
        <f>U181+U182</f>
        <v>0</v>
      </c>
      <c r="V180" s="629" t="e">
        <f t="shared" si="588"/>
        <v>#DIV/0!</v>
      </c>
      <c r="W180" s="581">
        <f>W182</f>
        <v>0</v>
      </c>
      <c r="X180" s="629" t="e">
        <f t="shared" si="589"/>
        <v>#DIV/0!</v>
      </c>
      <c r="Y180" s="68"/>
      <c r="Z180" s="629" t="e">
        <f t="shared" si="590"/>
        <v>#DIV/0!</v>
      </c>
      <c r="AA180" s="30"/>
      <c r="AB180" s="629" t="e">
        <f t="shared" si="591"/>
        <v>#DIV/0!</v>
      </c>
      <c r="AC180" s="30"/>
      <c r="AD180" s="622" t="e">
        <f t="shared" si="592"/>
        <v>#DIV/0!</v>
      </c>
      <c r="AE180" s="581">
        <f>AE181+AE182</f>
        <v>0</v>
      </c>
      <c r="AF180" s="30"/>
      <c r="AG180" s="581">
        <f>AG182</f>
        <v>0</v>
      </c>
      <c r="AH180" s="622" t="e">
        <f t="shared" si="593"/>
        <v>#DIV/0!</v>
      </c>
      <c r="AI180" s="68"/>
      <c r="AJ180" s="622">
        <v>0</v>
      </c>
      <c r="AK180" s="30"/>
      <c r="AL180" s="458" t="e">
        <f t="shared" si="594"/>
        <v>#DIV/0!</v>
      </c>
      <c r="AM180" s="30"/>
      <c r="AN180" s="30"/>
      <c r="AO180" s="30"/>
      <c r="AP180" s="30"/>
      <c r="AQ180" s="30"/>
      <c r="AR180" s="30"/>
      <c r="AS180" s="30"/>
      <c r="AT180" s="30"/>
      <c r="AU180" s="559">
        <f>AV180</f>
        <v>0</v>
      </c>
      <c r="AV180" s="559">
        <f>AX180</f>
        <v>0</v>
      </c>
      <c r="AW180" s="482">
        <f>AW181+AW182</f>
        <v>0</v>
      </c>
      <c r="AX180" s="482">
        <f>AX182</f>
        <v>0</v>
      </c>
      <c r="AY180" s="68"/>
      <c r="AZ180" s="30"/>
      <c r="BA180" s="433">
        <f t="shared" si="712"/>
        <v>0</v>
      </c>
      <c r="BB180" s="526">
        <f>BB181+BB182</f>
        <v>0</v>
      </c>
      <c r="BC180" s="30"/>
      <c r="BD180" s="30"/>
      <c r="BE180" s="526">
        <f t="shared" si="713"/>
        <v>0</v>
      </c>
      <c r="BF180" s="433">
        <f>BF181+BF182</f>
        <v>0</v>
      </c>
      <c r="BG180" s="68"/>
      <c r="BH180" s="30"/>
      <c r="BI180" s="491">
        <f t="shared" ref="BI180:BI182" si="718">BJ180+BK180+BL180+BM180</f>
        <v>0</v>
      </c>
      <c r="BJ180" s="482">
        <f>BJ181+BJ182</f>
        <v>0</v>
      </c>
      <c r="BK180" s="482">
        <f t="shared" ref="BK180:BM180" si="719">BK181+BK182</f>
        <v>0</v>
      </c>
      <c r="BL180" s="482">
        <f t="shared" si="719"/>
        <v>0</v>
      </c>
      <c r="BM180" s="482">
        <f t="shared" si="719"/>
        <v>0</v>
      </c>
      <c r="BN180" s="433"/>
      <c r="BO180" s="491">
        <f t="shared" ref="BO180:BO182" si="720">BP180+BQ180+BR180+BS180</f>
        <v>0</v>
      </c>
      <c r="BP180" s="482">
        <f>BP181+BP182</f>
        <v>0</v>
      </c>
      <c r="BQ180" s="482">
        <f t="shared" ref="BQ180:BS180" si="721">BQ181+BQ182</f>
        <v>0</v>
      </c>
      <c r="BR180" s="482">
        <f t="shared" si="721"/>
        <v>0</v>
      </c>
      <c r="BS180" s="482">
        <f t="shared" si="721"/>
        <v>0</v>
      </c>
      <c r="BT180" s="68"/>
      <c r="BU180" s="30"/>
      <c r="BV180" s="491">
        <f t="shared" si="715"/>
        <v>0</v>
      </c>
      <c r="BW180" s="433">
        <f>BW181+BW182</f>
        <v>0</v>
      </c>
      <c r="BX180" s="433"/>
      <c r="BY180" s="68"/>
      <c r="BZ180" s="30"/>
      <c r="CA180" s="426">
        <f t="shared" si="716"/>
        <v>0</v>
      </c>
      <c r="CB180" s="182">
        <f>CB181+CB182</f>
        <v>0</v>
      </c>
      <c r="CC180" s="251"/>
      <c r="CD180" s="252"/>
      <c r="CE180" s="426">
        <f t="shared" si="717"/>
        <v>0</v>
      </c>
      <c r="CF180" s="182">
        <f>CF181+CF182</f>
        <v>0</v>
      </c>
      <c r="CG180" s="182"/>
      <c r="CH180" s="251"/>
      <c r="CI180" s="252"/>
      <c r="CJ180" s="482"/>
      <c r="CK180" s="491">
        <f t="shared" si="699"/>
        <v>0</v>
      </c>
      <c r="CL180" s="482">
        <f>CL181+CL182</f>
        <v>0</v>
      </c>
      <c r="CM180" s="482"/>
      <c r="CN180" s="68"/>
      <c r="CO180" s="30"/>
    </row>
    <row r="181" spans="2:93" s="52" customFormat="1" ht="54" hidden="1" customHeight="1" x14ac:dyDescent="0.25">
      <c r="B181" s="206"/>
      <c r="C181" s="115" t="s">
        <v>32</v>
      </c>
      <c r="D181" s="192">
        <f t="shared" ref="D181" si="722">E181</f>
        <v>0</v>
      </c>
      <c r="E181" s="192"/>
      <c r="F181" s="192">
        <v>0</v>
      </c>
      <c r="G181" s="247"/>
      <c r="H181" s="247"/>
      <c r="I181" s="247"/>
      <c r="J181" s="567" t="e">
        <f t="shared" si="587"/>
        <v>#DIV/0!</v>
      </c>
      <c r="K181" s="192"/>
      <c r="L181" s="33"/>
      <c r="M181" s="558">
        <v>0</v>
      </c>
      <c r="N181" s="33"/>
      <c r="O181" s="33"/>
      <c r="P181" s="33"/>
      <c r="Q181" s="33"/>
      <c r="R181" s="33"/>
      <c r="S181" s="33"/>
      <c r="T181" s="33"/>
      <c r="U181" s="580"/>
      <c r="V181" s="629" t="e">
        <f t="shared" si="588"/>
        <v>#DIV/0!</v>
      </c>
      <c r="W181" s="580">
        <v>0</v>
      </c>
      <c r="X181" s="629" t="e">
        <f t="shared" si="589"/>
        <v>#DIV/0!</v>
      </c>
      <c r="Y181" s="33"/>
      <c r="Z181" s="629" t="e">
        <f t="shared" si="590"/>
        <v>#DIV/0!</v>
      </c>
      <c r="AA181" s="33"/>
      <c r="AB181" s="629" t="e">
        <f t="shared" si="591"/>
        <v>#DIV/0!</v>
      </c>
      <c r="AC181" s="33"/>
      <c r="AD181" s="622" t="e">
        <f t="shared" si="592"/>
        <v>#DIV/0!</v>
      </c>
      <c r="AE181" s="580"/>
      <c r="AF181" s="33"/>
      <c r="AG181" s="580">
        <v>0</v>
      </c>
      <c r="AH181" s="622" t="e">
        <f t="shared" si="593"/>
        <v>#DIV/0!</v>
      </c>
      <c r="AI181" s="33"/>
      <c r="AJ181" s="622">
        <v>0</v>
      </c>
      <c r="AK181" s="33"/>
      <c r="AL181" s="458" t="e">
        <f t="shared" si="594"/>
        <v>#DIV/0!</v>
      </c>
      <c r="AM181" s="33"/>
      <c r="AN181" s="33"/>
      <c r="AO181" s="33"/>
      <c r="AP181" s="33"/>
      <c r="AQ181" s="33"/>
      <c r="AR181" s="33"/>
      <c r="AS181" s="33"/>
      <c r="AT181" s="33"/>
      <c r="AU181" s="558">
        <f>AV181</f>
        <v>0</v>
      </c>
      <c r="AV181" s="559">
        <f t="shared" ref="AV181" si="723">AW181</f>
        <v>0</v>
      </c>
      <c r="AW181" s="483"/>
      <c r="AX181" s="483">
        <v>0</v>
      </c>
      <c r="AY181" s="33"/>
      <c r="AZ181" s="33"/>
      <c r="BA181" s="434">
        <f t="shared" si="712"/>
        <v>0</v>
      </c>
      <c r="BB181" s="525">
        <f>BF181-E181</f>
        <v>0</v>
      </c>
      <c r="BC181" s="33"/>
      <c r="BD181" s="33"/>
      <c r="BE181" s="525">
        <f t="shared" si="713"/>
        <v>0</v>
      </c>
      <c r="BF181" s="434"/>
      <c r="BG181" s="33"/>
      <c r="BH181" s="33"/>
      <c r="BI181" s="490">
        <f t="shared" si="718"/>
        <v>0</v>
      </c>
      <c r="BJ181" s="483">
        <v>0</v>
      </c>
      <c r="BK181" s="483">
        <v>0</v>
      </c>
      <c r="BL181" s="33"/>
      <c r="BM181" s="33"/>
      <c r="BN181" s="434"/>
      <c r="BO181" s="490">
        <f t="shared" si="720"/>
        <v>0</v>
      </c>
      <c r="BP181" s="483">
        <v>0</v>
      </c>
      <c r="BQ181" s="483">
        <v>0</v>
      </c>
      <c r="BR181" s="33"/>
      <c r="BS181" s="33"/>
      <c r="BT181" s="33"/>
      <c r="BU181" s="33"/>
      <c r="BV181" s="490">
        <f t="shared" si="715"/>
        <v>0</v>
      </c>
      <c r="BW181" s="434">
        <v>0</v>
      </c>
      <c r="BX181" s="434"/>
      <c r="BY181" s="33"/>
      <c r="BZ181" s="33"/>
      <c r="CA181" s="427">
        <f t="shared" si="716"/>
        <v>0</v>
      </c>
      <c r="CB181" s="192">
        <v>0</v>
      </c>
      <c r="CC181" s="247"/>
      <c r="CD181" s="247"/>
      <c r="CE181" s="427">
        <f t="shared" si="717"/>
        <v>0</v>
      </c>
      <c r="CF181" s="192">
        <v>0</v>
      </c>
      <c r="CG181" s="192"/>
      <c r="CH181" s="247"/>
      <c r="CI181" s="247"/>
      <c r="CJ181" s="483"/>
      <c r="CK181" s="490">
        <f t="shared" si="699"/>
        <v>0</v>
      </c>
      <c r="CL181" s="483">
        <v>0</v>
      </c>
      <c r="CM181" s="483"/>
      <c r="CN181" s="33"/>
      <c r="CO181" s="33"/>
    </row>
    <row r="182" spans="2:93" s="52" customFormat="1" ht="54" hidden="1" customHeight="1" x14ac:dyDescent="0.25">
      <c r="B182" s="206"/>
      <c r="C182" s="111" t="s">
        <v>385</v>
      </c>
      <c r="D182" s="182">
        <f>E182+F182+G182+H182</f>
        <v>0</v>
      </c>
      <c r="E182" s="182"/>
      <c r="F182" s="182"/>
      <c r="G182" s="247"/>
      <c r="H182" s="247"/>
      <c r="I182" s="247"/>
      <c r="J182" s="567" t="e">
        <f t="shared" si="587"/>
        <v>#DIV/0!</v>
      </c>
      <c r="K182" s="182"/>
      <c r="L182" s="33"/>
      <c r="M182" s="559"/>
      <c r="N182" s="33"/>
      <c r="O182" s="33"/>
      <c r="P182" s="33"/>
      <c r="Q182" s="33"/>
      <c r="R182" s="33"/>
      <c r="S182" s="33"/>
      <c r="T182" s="33"/>
      <c r="U182" s="581"/>
      <c r="V182" s="629" t="e">
        <f t="shared" si="588"/>
        <v>#DIV/0!</v>
      </c>
      <c r="W182" s="581"/>
      <c r="X182" s="629" t="e">
        <f t="shared" si="589"/>
        <v>#DIV/0!</v>
      </c>
      <c r="Y182" s="33"/>
      <c r="Z182" s="629" t="e">
        <f t="shared" si="590"/>
        <v>#DIV/0!</v>
      </c>
      <c r="AA182" s="33"/>
      <c r="AB182" s="629" t="e">
        <f t="shared" si="591"/>
        <v>#DIV/0!</v>
      </c>
      <c r="AC182" s="33"/>
      <c r="AD182" s="622" t="e">
        <f t="shared" si="592"/>
        <v>#DIV/0!</v>
      </c>
      <c r="AE182" s="581"/>
      <c r="AF182" s="33"/>
      <c r="AG182" s="581"/>
      <c r="AH182" s="622" t="e">
        <f t="shared" si="593"/>
        <v>#DIV/0!</v>
      </c>
      <c r="AI182" s="33"/>
      <c r="AJ182" s="622">
        <v>0</v>
      </c>
      <c r="AK182" s="33"/>
      <c r="AL182" s="458" t="e">
        <f t="shared" si="594"/>
        <v>#DIV/0!</v>
      </c>
      <c r="AM182" s="33"/>
      <c r="AN182" s="33"/>
      <c r="AO182" s="33"/>
      <c r="AP182" s="33"/>
      <c r="AQ182" s="33"/>
      <c r="AR182" s="33"/>
      <c r="AS182" s="33"/>
      <c r="AT182" s="33"/>
      <c r="AU182" s="559">
        <f>AV182</f>
        <v>0</v>
      </c>
      <c r="AV182" s="559">
        <f>AW182+AX182+AY182+AZ182</f>
        <v>0</v>
      </c>
      <c r="AW182" s="482"/>
      <c r="AX182" s="482"/>
      <c r="AY182" s="33"/>
      <c r="AZ182" s="33"/>
      <c r="BA182" s="433">
        <f t="shared" si="712"/>
        <v>0</v>
      </c>
      <c r="BB182" s="526">
        <f>BF182-E182</f>
        <v>0</v>
      </c>
      <c r="BC182" s="33"/>
      <c r="BD182" s="33"/>
      <c r="BE182" s="526">
        <f t="shared" si="713"/>
        <v>0</v>
      </c>
      <c r="BF182" s="433"/>
      <c r="BG182" s="33"/>
      <c r="BH182" s="33"/>
      <c r="BI182" s="491">
        <f t="shared" si="718"/>
        <v>0</v>
      </c>
      <c r="BJ182" s="482">
        <v>0</v>
      </c>
      <c r="BK182" s="482">
        <v>0</v>
      </c>
      <c r="BL182" s="33"/>
      <c r="BM182" s="33"/>
      <c r="BN182" s="433"/>
      <c r="BO182" s="491">
        <f t="shared" si="720"/>
        <v>0</v>
      </c>
      <c r="BP182" s="482">
        <v>0</v>
      </c>
      <c r="BQ182" s="482">
        <v>0</v>
      </c>
      <c r="BR182" s="33"/>
      <c r="BS182" s="33"/>
      <c r="BT182" s="33"/>
      <c r="BU182" s="33"/>
      <c r="BV182" s="491">
        <f t="shared" si="715"/>
        <v>0</v>
      </c>
      <c r="BW182" s="433">
        <v>0</v>
      </c>
      <c r="BX182" s="433"/>
      <c r="BY182" s="33"/>
      <c r="BZ182" s="33"/>
      <c r="CA182" s="426">
        <f t="shared" si="716"/>
        <v>0</v>
      </c>
      <c r="CB182" s="182">
        <v>0</v>
      </c>
      <c r="CC182" s="247"/>
      <c r="CD182" s="247"/>
      <c r="CE182" s="426">
        <f t="shared" si="717"/>
        <v>0</v>
      </c>
      <c r="CF182" s="182">
        <v>0</v>
      </c>
      <c r="CG182" s="182"/>
      <c r="CH182" s="247"/>
      <c r="CI182" s="247"/>
      <c r="CJ182" s="482"/>
      <c r="CK182" s="491">
        <f t="shared" si="699"/>
        <v>0</v>
      </c>
      <c r="CL182" s="482">
        <v>0</v>
      </c>
      <c r="CM182" s="482"/>
      <c r="CN182" s="33"/>
      <c r="CO182" s="33"/>
    </row>
    <row r="183" spans="2:93" s="52" customFormat="1" ht="54" hidden="1" customHeight="1" x14ac:dyDescent="0.25">
      <c r="B183" s="206"/>
      <c r="C183" s="111"/>
      <c r="D183" s="182"/>
      <c r="E183" s="182"/>
      <c r="F183" s="182"/>
      <c r="G183" s="247"/>
      <c r="H183" s="247"/>
      <c r="I183" s="247"/>
      <c r="J183" s="567" t="e">
        <f t="shared" si="587"/>
        <v>#DIV/0!</v>
      </c>
      <c r="K183" s="182"/>
      <c r="L183" s="33"/>
      <c r="M183" s="559"/>
      <c r="N183" s="33"/>
      <c r="O183" s="33"/>
      <c r="P183" s="33"/>
      <c r="Q183" s="33"/>
      <c r="R183" s="33"/>
      <c r="S183" s="33"/>
      <c r="T183" s="33"/>
      <c r="U183" s="581"/>
      <c r="V183" s="629" t="e">
        <f t="shared" si="588"/>
        <v>#DIV/0!</v>
      </c>
      <c r="W183" s="581"/>
      <c r="X183" s="629" t="e">
        <f t="shared" si="589"/>
        <v>#DIV/0!</v>
      </c>
      <c r="Y183" s="33"/>
      <c r="Z183" s="629" t="e">
        <f t="shared" si="590"/>
        <v>#DIV/0!</v>
      </c>
      <c r="AA183" s="33"/>
      <c r="AB183" s="629" t="e">
        <f t="shared" si="591"/>
        <v>#DIV/0!</v>
      </c>
      <c r="AC183" s="33"/>
      <c r="AD183" s="622" t="e">
        <f t="shared" si="592"/>
        <v>#DIV/0!</v>
      </c>
      <c r="AE183" s="581"/>
      <c r="AF183" s="33"/>
      <c r="AG183" s="581"/>
      <c r="AH183" s="622" t="e">
        <f t="shared" si="593"/>
        <v>#DIV/0!</v>
      </c>
      <c r="AI183" s="33"/>
      <c r="AJ183" s="622">
        <v>0</v>
      </c>
      <c r="AK183" s="33"/>
      <c r="AL183" s="458" t="e">
        <f t="shared" si="594"/>
        <v>#DIV/0!</v>
      </c>
      <c r="AM183" s="33"/>
      <c r="AN183" s="33"/>
      <c r="AO183" s="33"/>
      <c r="AP183" s="33"/>
      <c r="AQ183" s="33"/>
      <c r="AR183" s="33"/>
      <c r="AS183" s="33"/>
      <c r="AT183" s="33"/>
      <c r="AU183" s="559"/>
      <c r="AV183" s="559"/>
      <c r="AW183" s="482"/>
      <c r="AX183" s="482"/>
      <c r="AY183" s="33"/>
      <c r="AZ183" s="33"/>
      <c r="BA183" s="433"/>
      <c r="BB183" s="526"/>
      <c r="BC183" s="33"/>
      <c r="BD183" s="33"/>
      <c r="BE183" s="526"/>
      <c r="BF183" s="433"/>
      <c r="BG183" s="33"/>
      <c r="BH183" s="33"/>
      <c r="BI183" s="491"/>
      <c r="BJ183" s="482"/>
      <c r="BK183" s="482"/>
      <c r="BL183" s="33"/>
      <c r="BM183" s="33"/>
      <c r="BN183" s="433"/>
      <c r="BO183" s="491"/>
      <c r="BP183" s="482"/>
      <c r="BQ183" s="482"/>
      <c r="BR183" s="33"/>
      <c r="BS183" s="33"/>
      <c r="BT183" s="33"/>
      <c r="BU183" s="33"/>
      <c r="BV183" s="491"/>
      <c r="BW183" s="433"/>
      <c r="BX183" s="433"/>
      <c r="BY183" s="33"/>
      <c r="BZ183" s="33"/>
      <c r="CA183" s="426"/>
      <c r="CB183" s="182"/>
      <c r="CC183" s="247"/>
      <c r="CD183" s="247"/>
      <c r="CE183" s="426"/>
      <c r="CF183" s="182"/>
      <c r="CG183" s="182"/>
      <c r="CH183" s="247"/>
      <c r="CI183" s="247"/>
      <c r="CJ183" s="482"/>
      <c r="CK183" s="491"/>
      <c r="CL183" s="482"/>
      <c r="CM183" s="482"/>
      <c r="CN183" s="33"/>
      <c r="CO183" s="33"/>
    </row>
    <row r="184" spans="2:93" s="52" customFormat="1" ht="54" hidden="1" customHeight="1" x14ac:dyDescent="0.25">
      <c r="B184" s="206"/>
      <c r="C184" s="111"/>
      <c r="D184" s="182"/>
      <c r="E184" s="182"/>
      <c r="F184" s="182"/>
      <c r="G184" s="247"/>
      <c r="H184" s="247"/>
      <c r="I184" s="247"/>
      <c r="J184" s="567" t="e">
        <f t="shared" si="587"/>
        <v>#DIV/0!</v>
      </c>
      <c r="K184" s="182"/>
      <c r="L184" s="33"/>
      <c r="M184" s="559"/>
      <c r="N184" s="33"/>
      <c r="O184" s="33"/>
      <c r="P184" s="33"/>
      <c r="Q184" s="33"/>
      <c r="R184" s="33"/>
      <c r="S184" s="33"/>
      <c r="T184" s="33"/>
      <c r="U184" s="581"/>
      <c r="V184" s="629" t="e">
        <f t="shared" si="588"/>
        <v>#DIV/0!</v>
      </c>
      <c r="W184" s="581"/>
      <c r="X184" s="629" t="e">
        <f t="shared" si="589"/>
        <v>#DIV/0!</v>
      </c>
      <c r="Y184" s="33"/>
      <c r="Z184" s="629" t="e">
        <f t="shared" si="590"/>
        <v>#DIV/0!</v>
      </c>
      <c r="AA184" s="33"/>
      <c r="AB184" s="629" t="e">
        <f t="shared" si="591"/>
        <v>#DIV/0!</v>
      </c>
      <c r="AC184" s="33"/>
      <c r="AD184" s="622" t="e">
        <f t="shared" si="592"/>
        <v>#DIV/0!</v>
      </c>
      <c r="AE184" s="581"/>
      <c r="AF184" s="33"/>
      <c r="AG184" s="581"/>
      <c r="AH184" s="622" t="e">
        <f t="shared" si="593"/>
        <v>#DIV/0!</v>
      </c>
      <c r="AI184" s="33"/>
      <c r="AJ184" s="622">
        <v>0</v>
      </c>
      <c r="AK184" s="33"/>
      <c r="AL184" s="458" t="e">
        <f t="shared" si="594"/>
        <v>#DIV/0!</v>
      </c>
      <c r="AM184" s="33"/>
      <c r="AN184" s="33"/>
      <c r="AO184" s="33"/>
      <c r="AP184" s="33"/>
      <c r="AQ184" s="33"/>
      <c r="AR184" s="33"/>
      <c r="AS184" s="33"/>
      <c r="AT184" s="33"/>
      <c r="AU184" s="559"/>
      <c r="AV184" s="559"/>
      <c r="AW184" s="482"/>
      <c r="AX184" s="482"/>
      <c r="AY184" s="33"/>
      <c r="AZ184" s="33"/>
      <c r="BA184" s="433"/>
      <c r="BB184" s="526"/>
      <c r="BC184" s="33"/>
      <c r="BD184" s="33"/>
      <c r="BE184" s="526"/>
      <c r="BF184" s="433"/>
      <c r="BG184" s="33"/>
      <c r="BH184" s="33"/>
      <c r="BI184" s="491"/>
      <c r="BJ184" s="482"/>
      <c r="BK184" s="482"/>
      <c r="BL184" s="33"/>
      <c r="BM184" s="33"/>
      <c r="BN184" s="433"/>
      <c r="BO184" s="491"/>
      <c r="BP184" s="482"/>
      <c r="BQ184" s="482"/>
      <c r="BR184" s="33"/>
      <c r="BS184" s="33"/>
      <c r="BT184" s="33"/>
      <c r="BU184" s="33"/>
      <c r="BV184" s="491"/>
      <c r="BW184" s="433"/>
      <c r="BX184" s="433"/>
      <c r="BY184" s="33"/>
      <c r="BZ184" s="33"/>
      <c r="CA184" s="426"/>
      <c r="CB184" s="182"/>
      <c r="CC184" s="247"/>
      <c r="CD184" s="247"/>
      <c r="CE184" s="426"/>
      <c r="CF184" s="182"/>
      <c r="CG184" s="182"/>
      <c r="CH184" s="247"/>
      <c r="CI184" s="247"/>
      <c r="CJ184" s="482"/>
      <c r="CK184" s="491"/>
      <c r="CL184" s="482"/>
      <c r="CM184" s="482"/>
      <c r="CN184" s="33"/>
      <c r="CO184" s="33"/>
    </row>
    <row r="185" spans="2:93" s="366" customFormat="1" ht="179.25" hidden="1" customHeight="1" x14ac:dyDescent="0.25">
      <c r="B185" s="361" t="s">
        <v>62</v>
      </c>
      <c r="C185" s="362" t="s">
        <v>328</v>
      </c>
      <c r="D185" s="690" t="e">
        <f>E185+F185+G185+H185</f>
        <v>#REF!</v>
      </c>
      <c r="E185" s="690" t="e">
        <f>E186+E187</f>
        <v>#REF!</v>
      </c>
      <c r="F185" s="690"/>
      <c r="G185" s="690"/>
      <c r="H185" s="690"/>
      <c r="I185" s="690"/>
      <c r="J185" s="567" t="e">
        <f t="shared" si="587"/>
        <v>#REF!</v>
      </c>
      <c r="K185" s="690" t="e">
        <f>K186+K187</f>
        <v>#REF!</v>
      </c>
      <c r="L185" s="363"/>
      <c r="M185" s="363"/>
      <c r="N185" s="363"/>
      <c r="O185" s="363"/>
      <c r="P185" s="363"/>
      <c r="Q185" s="363"/>
      <c r="R185" s="363"/>
      <c r="S185" s="363"/>
      <c r="T185" s="363"/>
      <c r="U185" s="363" t="e">
        <f>U186+U187</f>
        <v>#REF!</v>
      </c>
      <c r="V185" s="629" t="e">
        <f t="shared" si="588"/>
        <v>#REF!</v>
      </c>
      <c r="W185" s="363"/>
      <c r="X185" s="629" t="e">
        <f t="shared" si="589"/>
        <v>#DIV/0!</v>
      </c>
      <c r="Y185" s="363"/>
      <c r="Z185" s="629" t="e">
        <f t="shared" si="590"/>
        <v>#DIV/0!</v>
      </c>
      <c r="AA185" s="363"/>
      <c r="AB185" s="629" t="e">
        <f t="shared" si="591"/>
        <v>#DIV/0!</v>
      </c>
      <c r="AC185" s="578"/>
      <c r="AD185" s="622" t="e">
        <f t="shared" si="592"/>
        <v>#REF!</v>
      </c>
      <c r="AE185" s="363" t="e">
        <f>AE186+AE187</f>
        <v>#REF!</v>
      </c>
      <c r="AF185" s="363"/>
      <c r="AG185" s="363"/>
      <c r="AH185" s="622" t="e">
        <f t="shared" si="593"/>
        <v>#DIV/0!</v>
      </c>
      <c r="AI185" s="363"/>
      <c r="AJ185" s="622">
        <v>0</v>
      </c>
      <c r="AK185" s="363"/>
      <c r="AL185" s="458" t="e">
        <f t="shared" si="594"/>
        <v>#DIV/0!</v>
      </c>
      <c r="AM185" s="363"/>
      <c r="AN185" s="363"/>
      <c r="AO185" s="363"/>
      <c r="AP185" s="363"/>
      <c r="AQ185" s="363"/>
      <c r="AR185" s="363"/>
      <c r="AS185" s="363"/>
      <c r="AT185" s="363"/>
      <c r="AU185" s="363"/>
      <c r="AV185" s="559" t="e">
        <f>AW185+AX185+AY185+AZ185</f>
        <v>#REF!</v>
      </c>
      <c r="AW185" s="363" t="e">
        <f>AW186+AW187</f>
        <v>#REF!</v>
      </c>
      <c r="AX185" s="363"/>
      <c r="AY185" s="363"/>
      <c r="AZ185" s="363"/>
      <c r="BA185" s="363"/>
      <c r="BB185" s="363"/>
      <c r="BC185" s="364"/>
      <c r="BD185" s="364"/>
      <c r="BE185" s="363"/>
      <c r="BF185" s="363"/>
      <c r="BG185" s="364"/>
      <c r="BH185" s="364"/>
      <c r="BI185" s="493" t="e">
        <f t="shared" si="619"/>
        <v>#REF!</v>
      </c>
      <c r="BJ185" s="363" t="e">
        <f>BJ186+BJ187</f>
        <v>#REF!</v>
      </c>
      <c r="BK185" s="363"/>
      <c r="BL185" s="363"/>
      <c r="BM185" s="364"/>
      <c r="BN185" s="363"/>
      <c r="BO185" s="493">
        <f t="shared" ref="BO185:BO187" si="724">BP185+BQ185+BR185+BS185</f>
        <v>0</v>
      </c>
      <c r="BP185" s="484">
        <f>BP186+BP187</f>
        <v>0</v>
      </c>
      <c r="BQ185" s="363"/>
      <c r="BR185" s="363"/>
      <c r="BS185" s="364"/>
      <c r="BT185" s="364"/>
      <c r="BU185" s="364"/>
      <c r="BV185" s="493">
        <f>BW185+BX185+BY185+BZ185</f>
        <v>0</v>
      </c>
      <c r="BW185" s="363">
        <f>BW186+BW187</f>
        <v>0</v>
      </c>
      <c r="BX185" s="363"/>
      <c r="BY185" s="363"/>
      <c r="BZ185" s="364"/>
      <c r="CA185" s="363">
        <f>CB185</f>
        <v>0</v>
      </c>
      <c r="CB185" s="363">
        <f>CB186+CB187</f>
        <v>0</v>
      </c>
      <c r="CC185" s="365"/>
      <c r="CD185" s="365"/>
      <c r="CE185" s="363">
        <f>CF185</f>
        <v>0</v>
      </c>
      <c r="CF185" s="363">
        <f>CF186+CF187</f>
        <v>0</v>
      </c>
      <c r="CG185" s="363"/>
      <c r="CH185" s="365"/>
      <c r="CI185" s="365"/>
      <c r="CJ185" s="363"/>
      <c r="CK185" s="493">
        <f>CL185+CM185+CN185+CO185</f>
        <v>0</v>
      </c>
      <c r="CL185" s="363">
        <f>CL186+CL187</f>
        <v>0</v>
      </c>
      <c r="CM185" s="363"/>
      <c r="CN185" s="363"/>
      <c r="CO185" s="364"/>
    </row>
    <row r="186" spans="2:93" s="52" customFormat="1" ht="54" hidden="1" customHeight="1" x14ac:dyDescent="0.25">
      <c r="B186" s="206"/>
      <c r="C186" s="115" t="s">
        <v>32</v>
      </c>
      <c r="D186" s="192"/>
      <c r="E186" s="192"/>
      <c r="F186" s="192"/>
      <c r="G186" s="247"/>
      <c r="H186" s="247"/>
      <c r="I186" s="247"/>
      <c r="J186" s="567" t="e">
        <f t="shared" si="587"/>
        <v>#DIV/0!</v>
      </c>
      <c r="K186" s="192"/>
      <c r="L186" s="33"/>
      <c r="M186" s="558"/>
      <c r="N186" s="33"/>
      <c r="O186" s="33"/>
      <c r="P186" s="33"/>
      <c r="Q186" s="33"/>
      <c r="R186" s="33"/>
      <c r="S186" s="33"/>
      <c r="T186" s="33"/>
      <c r="U186" s="580"/>
      <c r="V186" s="629" t="e">
        <f t="shared" si="588"/>
        <v>#DIV/0!</v>
      </c>
      <c r="W186" s="580"/>
      <c r="X186" s="629" t="e">
        <f t="shared" si="589"/>
        <v>#DIV/0!</v>
      </c>
      <c r="Y186" s="33"/>
      <c r="Z186" s="629" t="e">
        <f t="shared" si="590"/>
        <v>#DIV/0!</v>
      </c>
      <c r="AA186" s="33"/>
      <c r="AB186" s="629" t="e">
        <f t="shared" si="591"/>
        <v>#DIV/0!</v>
      </c>
      <c r="AC186" s="33"/>
      <c r="AD186" s="622" t="e">
        <f t="shared" si="592"/>
        <v>#DIV/0!</v>
      </c>
      <c r="AE186" s="580"/>
      <c r="AF186" s="33"/>
      <c r="AG186" s="580"/>
      <c r="AH186" s="622" t="e">
        <f t="shared" si="593"/>
        <v>#DIV/0!</v>
      </c>
      <c r="AI186" s="33"/>
      <c r="AJ186" s="622">
        <v>0</v>
      </c>
      <c r="AK186" s="33"/>
      <c r="AL186" s="458" t="e">
        <f t="shared" si="594"/>
        <v>#DIV/0!</v>
      </c>
      <c r="AM186" s="33"/>
      <c r="AN186" s="33"/>
      <c r="AO186" s="33"/>
      <c r="AP186" s="33"/>
      <c r="AQ186" s="33"/>
      <c r="AR186" s="33"/>
      <c r="AS186" s="33"/>
      <c r="AT186" s="33"/>
      <c r="AU186" s="558">
        <f>AV186</f>
        <v>0</v>
      </c>
      <c r="AV186" s="559">
        <f>AW186+AX186+AY186+AZ186</f>
        <v>0</v>
      </c>
      <c r="AW186" s="483"/>
      <c r="AX186" s="483"/>
      <c r="AY186" s="33"/>
      <c r="AZ186" s="33"/>
      <c r="BA186" s="434">
        <f t="shared" ref="BA186:BA187" si="725">BB186+BC186+BD186</f>
        <v>0</v>
      </c>
      <c r="BB186" s="525">
        <f>BF186-E186</f>
        <v>0</v>
      </c>
      <c r="BC186" s="33"/>
      <c r="BD186" s="33"/>
      <c r="BE186" s="525">
        <f t="shared" ref="BE186:BE187" si="726">BF186+BG186+BH186</f>
        <v>0</v>
      </c>
      <c r="BF186" s="434"/>
      <c r="BG186" s="33"/>
      <c r="BH186" s="33"/>
      <c r="BI186" s="490">
        <f t="shared" si="619"/>
        <v>0</v>
      </c>
      <c r="BJ186" s="483">
        <f>BJ198</f>
        <v>0</v>
      </c>
      <c r="BK186" s="483"/>
      <c r="BL186" s="33"/>
      <c r="BM186" s="33"/>
      <c r="BN186" s="434"/>
      <c r="BO186" s="490">
        <f t="shared" si="724"/>
        <v>0</v>
      </c>
      <c r="BP186" s="483">
        <f>BP198</f>
        <v>0</v>
      </c>
      <c r="BQ186" s="483"/>
      <c r="BR186" s="33"/>
      <c r="BS186" s="33"/>
      <c r="BT186" s="33"/>
      <c r="BU186" s="33"/>
      <c r="BV186" s="490">
        <f>BW186+BX186+BY186+BZ186</f>
        <v>0</v>
      </c>
      <c r="BW186" s="434">
        <v>0</v>
      </c>
      <c r="BX186" s="434"/>
      <c r="BY186" s="33"/>
      <c r="BZ186" s="33"/>
      <c r="CA186" s="343">
        <f>CB186</f>
        <v>0</v>
      </c>
      <c r="CB186" s="343">
        <f>CB198</f>
        <v>0</v>
      </c>
      <c r="CC186" s="247"/>
      <c r="CD186" s="247"/>
      <c r="CE186" s="343">
        <f>CF186</f>
        <v>0</v>
      </c>
      <c r="CF186" s="343">
        <f>CF198</f>
        <v>0</v>
      </c>
      <c r="CG186" s="525"/>
      <c r="CH186" s="247"/>
      <c r="CI186" s="247"/>
      <c r="CJ186" s="483"/>
      <c r="CK186" s="490">
        <f>CL186+CM186+CN186+CO186</f>
        <v>0</v>
      </c>
      <c r="CL186" s="483">
        <v>0</v>
      </c>
      <c r="CM186" s="483"/>
      <c r="CN186" s="33"/>
      <c r="CO186" s="33"/>
    </row>
    <row r="187" spans="2:93" s="52" customFormat="1" ht="54" hidden="1" customHeight="1" x14ac:dyDescent="0.25">
      <c r="B187" s="206"/>
      <c r="C187" s="111" t="s">
        <v>31</v>
      </c>
      <c r="D187" s="182" t="e">
        <f>E187+F187+G187+H187</f>
        <v>#REF!</v>
      </c>
      <c r="E187" s="182" t="e">
        <f>E189+E192+E199+E201</f>
        <v>#REF!</v>
      </c>
      <c r="F187" s="182"/>
      <c r="G187" s="247"/>
      <c r="H187" s="247"/>
      <c r="I187" s="247"/>
      <c r="J187" s="567" t="e">
        <f t="shared" si="587"/>
        <v>#REF!</v>
      </c>
      <c r="K187" s="182" t="e">
        <f>K189+K192+K199+K201</f>
        <v>#REF!</v>
      </c>
      <c r="L187" s="33"/>
      <c r="M187" s="559"/>
      <c r="N187" s="33"/>
      <c r="O187" s="33"/>
      <c r="P187" s="33"/>
      <c r="Q187" s="33"/>
      <c r="R187" s="33"/>
      <c r="S187" s="33"/>
      <c r="T187" s="33"/>
      <c r="U187" s="581" t="e">
        <f>U189+U192+U199+U201</f>
        <v>#REF!</v>
      </c>
      <c r="V187" s="629" t="e">
        <f t="shared" si="588"/>
        <v>#REF!</v>
      </c>
      <c r="W187" s="581"/>
      <c r="X187" s="629" t="e">
        <f t="shared" si="589"/>
        <v>#DIV/0!</v>
      </c>
      <c r="Y187" s="33"/>
      <c r="Z187" s="629" t="e">
        <f t="shared" si="590"/>
        <v>#DIV/0!</v>
      </c>
      <c r="AA187" s="33"/>
      <c r="AB187" s="629" t="e">
        <f t="shared" si="591"/>
        <v>#DIV/0!</v>
      </c>
      <c r="AC187" s="33"/>
      <c r="AD187" s="622" t="e">
        <f t="shared" si="592"/>
        <v>#REF!</v>
      </c>
      <c r="AE187" s="581" t="e">
        <f>AE189+AE192+AE199+AE201</f>
        <v>#REF!</v>
      </c>
      <c r="AF187" s="33"/>
      <c r="AG187" s="581"/>
      <c r="AH187" s="622" t="e">
        <f t="shared" si="593"/>
        <v>#DIV/0!</v>
      </c>
      <c r="AI187" s="33"/>
      <c r="AJ187" s="622">
        <v>0</v>
      </c>
      <c r="AK187" s="33"/>
      <c r="AL187" s="458" t="e">
        <f t="shared" si="594"/>
        <v>#DIV/0!</v>
      </c>
      <c r="AM187" s="33"/>
      <c r="AN187" s="33"/>
      <c r="AO187" s="33"/>
      <c r="AP187" s="33"/>
      <c r="AQ187" s="33"/>
      <c r="AR187" s="33"/>
      <c r="AS187" s="33"/>
      <c r="AT187" s="33"/>
      <c r="AU187" s="559" t="e">
        <f>AV187</f>
        <v>#REF!</v>
      </c>
      <c r="AV187" s="559" t="e">
        <f>AW187+AX187+AY187+AZ187</f>
        <v>#REF!</v>
      </c>
      <c r="AW187" s="482" t="e">
        <f>AW189+AW192+AW199+AW201</f>
        <v>#REF!</v>
      </c>
      <c r="AX187" s="482"/>
      <c r="AY187" s="33"/>
      <c r="AZ187" s="33"/>
      <c r="BA187" s="433" t="e">
        <f t="shared" si="725"/>
        <v>#REF!</v>
      </c>
      <c r="BB187" s="526" t="e">
        <f>BF187-E187</f>
        <v>#REF!</v>
      </c>
      <c r="BC187" s="33"/>
      <c r="BD187" s="33"/>
      <c r="BE187" s="526">
        <f t="shared" si="726"/>
        <v>0</v>
      </c>
      <c r="BF187" s="433"/>
      <c r="BG187" s="33"/>
      <c r="BH187" s="33"/>
      <c r="BI187" s="491" t="e">
        <f t="shared" si="619"/>
        <v>#REF!</v>
      </c>
      <c r="BJ187" s="482" t="e">
        <f>BJ189+BJ192+BJ199</f>
        <v>#REF!</v>
      </c>
      <c r="BK187" s="482"/>
      <c r="BL187" s="33"/>
      <c r="BM187" s="33"/>
      <c r="BN187" s="433"/>
      <c r="BO187" s="491">
        <f t="shared" si="724"/>
        <v>0</v>
      </c>
      <c r="BP187" s="482">
        <f>BP189+BP192+BP199</f>
        <v>0</v>
      </c>
      <c r="BQ187" s="482"/>
      <c r="BR187" s="33"/>
      <c r="BS187" s="33"/>
      <c r="BT187" s="33"/>
      <c r="BU187" s="33"/>
      <c r="BV187" s="491">
        <f>BW187+BX187+BY187+BZ187</f>
        <v>0</v>
      </c>
      <c r="BW187" s="433">
        <v>0</v>
      </c>
      <c r="BX187" s="433"/>
      <c r="BY187" s="33"/>
      <c r="BZ187" s="33"/>
      <c r="CA187" s="342">
        <f>CB187</f>
        <v>0</v>
      </c>
      <c r="CB187" s="342">
        <f>CB189+CB192+CB199</f>
        <v>0</v>
      </c>
      <c r="CC187" s="247"/>
      <c r="CD187" s="247"/>
      <c r="CE187" s="342">
        <f>CF187</f>
        <v>0</v>
      </c>
      <c r="CF187" s="342">
        <f>CF189+CF192+CF199</f>
        <v>0</v>
      </c>
      <c r="CG187" s="526"/>
      <c r="CH187" s="247"/>
      <c r="CI187" s="247"/>
      <c r="CJ187" s="482"/>
      <c r="CK187" s="491">
        <f>CL187+CM187+CN187+CO187</f>
        <v>0</v>
      </c>
      <c r="CL187" s="482">
        <v>0</v>
      </c>
      <c r="CM187" s="482"/>
      <c r="CN187" s="33"/>
      <c r="CO187" s="33"/>
    </row>
    <row r="188" spans="2:93" s="52" customFormat="1" ht="99" hidden="1" customHeight="1" x14ac:dyDescent="0.25">
      <c r="B188" s="208" t="s">
        <v>178</v>
      </c>
      <c r="C188" s="121" t="s">
        <v>171</v>
      </c>
      <c r="D188" s="185">
        <f t="shared" ref="D188:D191" si="727">E188</f>
        <v>0</v>
      </c>
      <c r="E188" s="254">
        <f>E189</f>
        <v>0</v>
      </c>
      <c r="F188" s="254"/>
      <c r="G188" s="35"/>
      <c r="H188" s="247"/>
      <c r="I188" s="247"/>
      <c r="J188" s="567" t="e">
        <f t="shared" si="587"/>
        <v>#DIV/0!</v>
      </c>
      <c r="K188" s="254">
        <f>K189</f>
        <v>0</v>
      </c>
      <c r="L188" s="33"/>
      <c r="M188" s="125"/>
      <c r="N188" s="33"/>
      <c r="O188" s="102"/>
      <c r="P188" s="33"/>
      <c r="Q188" s="33"/>
      <c r="R188" s="33"/>
      <c r="S188" s="33"/>
      <c r="T188" s="33"/>
      <c r="U188" s="125">
        <f>U189</f>
        <v>0</v>
      </c>
      <c r="V188" s="629" t="e">
        <f t="shared" si="588"/>
        <v>#DIV/0!</v>
      </c>
      <c r="W188" s="125"/>
      <c r="X188" s="629" t="e">
        <f t="shared" si="589"/>
        <v>#DIV/0!</v>
      </c>
      <c r="Y188" s="102"/>
      <c r="Z188" s="629" t="e">
        <f t="shared" si="590"/>
        <v>#DIV/0!</v>
      </c>
      <c r="AA188" s="33"/>
      <c r="AB188" s="629" t="e">
        <f t="shared" si="591"/>
        <v>#DIV/0!</v>
      </c>
      <c r="AC188" s="33"/>
      <c r="AD188" s="622" t="e">
        <f t="shared" si="592"/>
        <v>#DIV/0!</v>
      </c>
      <c r="AE188" s="125">
        <f>AE189</f>
        <v>0</v>
      </c>
      <c r="AF188" s="33"/>
      <c r="AG188" s="125"/>
      <c r="AH188" s="622" t="e">
        <f t="shared" si="593"/>
        <v>#DIV/0!</v>
      </c>
      <c r="AI188" s="102"/>
      <c r="AJ188" s="622">
        <v>0</v>
      </c>
      <c r="AK188" s="33"/>
      <c r="AL188" s="458" t="e">
        <f t="shared" si="594"/>
        <v>#DIV/0!</v>
      </c>
      <c r="AM188" s="33"/>
      <c r="AN188" s="33"/>
      <c r="AO188" s="33"/>
      <c r="AP188" s="33"/>
      <c r="AQ188" s="33"/>
      <c r="AR188" s="33"/>
      <c r="AS188" s="33"/>
      <c r="AT188" s="33"/>
      <c r="AU188" s="554">
        <f t="shared" ref="AU188:AU195" si="728">AV188</f>
        <v>0</v>
      </c>
      <c r="AV188" s="559">
        <f t="shared" ref="AV188:AV208" si="729">AW188</f>
        <v>0</v>
      </c>
      <c r="AW188" s="125">
        <f>AW189</f>
        <v>0</v>
      </c>
      <c r="AX188" s="125"/>
      <c r="AY188" s="102"/>
      <c r="AZ188" s="33"/>
      <c r="BA188" s="306">
        <f t="shared" si="602"/>
        <v>0</v>
      </c>
      <c r="BB188" s="33"/>
      <c r="BC188" s="33"/>
      <c r="BD188" s="33"/>
      <c r="BE188" s="535">
        <f t="shared" si="600"/>
        <v>0</v>
      </c>
      <c r="BF188" s="125">
        <f>E188</f>
        <v>0</v>
      </c>
      <c r="BG188" s="102"/>
      <c r="BH188" s="33"/>
      <c r="BI188" s="495">
        <f t="shared" ref="BI188:BI196" si="730">BJ188</f>
        <v>0</v>
      </c>
      <c r="BJ188" s="125">
        <f>BJ189</f>
        <v>0</v>
      </c>
      <c r="BK188" s="125"/>
      <c r="BL188" s="102"/>
      <c r="BM188" s="33"/>
      <c r="BN188" s="436"/>
      <c r="BO188" s="495">
        <f t="shared" ref="BO188:BO199" si="731">BP188</f>
        <v>0</v>
      </c>
      <c r="BP188" s="125">
        <f>BP189</f>
        <v>0</v>
      </c>
      <c r="BQ188" s="125"/>
      <c r="BR188" s="102"/>
      <c r="BS188" s="33"/>
      <c r="BT188" s="102"/>
      <c r="BU188" s="33"/>
      <c r="BV188" s="495">
        <f t="shared" si="655"/>
        <v>0</v>
      </c>
      <c r="BW188" s="125">
        <f>BW189</f>
        <v>0</v>
      </c>
      <c r="BX188" s="125"/>
      <c r="BY188" s="102"/>
      <c r="BZ188" s="33"/>
      <c r="CA188" s="340">
        <f t="shared" si="616"/>
        <v>0</v>
      </c>
      <c r="CB188" s="254"/>
      <c r="CC188" s="35"/>
      <c r="CD188" s="247"/>
      <c r="CE188" s="340">
        <f t="shared" si="617"/>
        <v>0</v>
      </c>
      <c r="CF188" s="254"/>
      <c r="CG188" s="254"/>
      <c r="CH188" s="35"/>
      <c r="CI188" s="247"/>
      <c r="CJ188" s="486"/>
      <c r="CK188" s="495">
        <f t="shared" si="656"/>
        <v>0</v>
      </c>
      <c r="CL188" s="125">
        <f>CL189</f>
        <v>0</v>
      </c>
      <c r="CM188" s="125"/>
      <c r="CN188" s="102"/>
      <c r="CO188" s="33"/>
    </row>
    <row r="189" spans="2:93" s="39" customFormat="1" ht="100.5" hidden="1" customHeight="1" x14ac:dyDescent="0.25">
      <c r="B189" s="214" t="s">
        <v>334</v>
      </c>
      <c r="C189" s="40" t="s">
        <v>110</v>
      </c>
      <c r="D189" s="661">
        <f t="shared" si="727"/>
        <v>0</v>
      </c>
      <c r="E189" s="661">
        <f>E190+E191</f>
        <v>0</v>
      </c>
      <c r="F189" s="661"/>
      <c r="G189" s="276"/>
      <c r="H189" s="276"/>
      <c r="I189" s="276"/>
      <c r="J189" s="567" t="e">
        <f t="shared" si="587"/>
        <v>#DIV/0!</v>
      </c>
      <c r="K189" s="661">
        <f>K190+K191</f>
        <v>0</v>
      </c>
      <c r="L189" s="43"/>
      <c r="M189" s="128"/>
      <c r="N189" s="43"/>
      <c r="O189" s="43"/>
      <c r="P189" s="43"/>
      <c r="Q189" s="43"/>
      <c r="R189" s="43"/>
      <c r="S189" s="43"/>
      <c r="T189" s="43"/>
      <c r="U189" s="128">
        <f>U190+U191</f>
        <v>0</v>
      </c>
      <c r="V189" s="629" t="e">
        <f t="shared" si="588"/>
        <v>#DIV/0!</v>
      </c>
      <c r="W189" s="128"/>
      <c r="X189" s="629" t="e">
        <f t="shared" si="589"/>
        <v>#DIV/0!</v>
      </c>
      <c r="Y189" s="43"/>
      <c r="Z189" s="629" t="e">
        <f t="shared" si="590"/>
        <v>#DIV/0!</v>
      </c>
      <c r="AA189" s="43"/>
      <c r="AB189" s="629" t="e">
        <f t="shared" si="591"/>
        <v>#DIV/0!</v>
      </c>
      <c r="AC189" s="43"/>
      <c r="AD189" s="622" t="e">
        <f t="shared" si="592"/>
        <v>#DIV/0!</v>
      </c>
      <c r="AE189" s="128">
        <f>AE190+AE191</f>
        <v>0</v>
      </c>
      <c r="AF189" s="43"/>
      <c r="AG189" s="128"/>
      <c r="AH189" s="622" t="e">
        <f t="shared" si="593"/>
        <v>#DIV/0!</v>
      </c>
      <c r="AI189" s="43"/>
      <c r="AJ189" s="622">
        <v>0</v>
      </c>
      <c r="AK189" s="43"/>
      <c r="AL189" s="458" t="e">
        <f t="shared" si="594"/>
        <v>#DIV/0!</v>
      </c>
      <c r="AM189" s="43"/>
      <c r="AN189" s="43"/>
      <c r="AO189" s="43"/>
      <c r="AP189" s="43"/>
      <c r="AQ189" s="43"/>
      <c r="AR189" s="43"/>
      <c r="AS189" s="43"/>
      <c r="AT189" s="43"/>
      <c r="AU189" s="128">
        <f t="shared" si="728"/>
        <v>0</v>
      </c>
      <c r="AV189" s="128">
        <f t="shared" si="729"/>
        <v>0</v>
      </c>
      <c r="AW189" s="128">
        <f>AW190+AW191</f>
        <v>0</v>
      </c>
      <c r="AX189" s="128"/>
      <c r="AY189" s="43"/>
      <c r="AZ189" s="43"/>
      <c r="BA189" s="306">
        <f t="shared" si="602"/>
        <v>0</v>
      </c>
      <c r="BB189" s="21"/>
      <c r="BC189" s="21"/>
      <c r="BD189" s="21"/>
      <c r="BE189" s="128">
        <f t="shared" si="600"/>
        <v>0</v>
      </c>
      <c r="BF189" s="128">
        <f>E189</f>
        <v>0</v>
      </c>
      <c r="BG189" s="43"/>
      <c r="BH189" s="43"/>
      <c r="BI189" s="128">
        <f t="shared" si="730"/>
        <v>0</v>
      </c>
      <c r="BJ189" s="128">
        <f>BJ190+BJ191</f>
        <v>0</v>
      </c>
      <c r="BK189" s="128"/>
      <c r="BL189" s="43"/>
      <c r="BM189" s="43"/>
      <c r="BN189" s="128"/>
      <c r="BO189" s="128">
        <f t="shared" si="731"/>
        <v>0</v>
      </c>
      <c r="BP189" s="128">
        <f>BP190+BP191</f>
        <v>0</v>
      </c>
      <c r="BQ189" s="128"/>
      <c r="BR189" s="43"/>
      <c r="BS189" s="43"/>
      <c r="BT189" s="43"/>
      <c r="BU189" s="43"/>
      <c r="BV189" s="128">
        <f t="shared" si="655"/>
        <v>0</v>
      </c>
      <c r="BW189" s="128">
        <f>BW190+BW191</f>
        <v>0</v>
      </c>
      <c r="BX189" s="128"/>
      <c r="BY189" s="43"/>
      <c r="BZ189" s="43"/>
      <c r="CA189" s="128">
        <f t="shared" si="616"/>
        <v>0</v>
      </c>
      <c r="CB189" s="337"/>
      <c r="CC189" s="276"/>
      <c r="CD189" s="276"/>
      <c r="CE189" s="128">
        <f t="shared" si="617"/>
        <v>0</v>
      </c>
      <c r="CF189" s="337"/>
      <c r="CG189" s="524"/>
      <c r="CH189" s="276"/>
      <c r="CI189" s="276"/>
      <c r="CJ189" s="128"/>
      <c r="CK189" s="128">
        <f t="shared" si="656"/>
        <v>0</v>
      </c>
      <c r="CL189" s="128">
        <f>CL190+CL191</f>
        <v>0</v>
      </c>
      <c r="CM189" s="128"/>
      <c r="CN189" s="43"/>
      <c r="CO189" s="43"/>
    </row>
    <row r="190" spans="2:93" s="39" customFormat="1" ht="35.25" hidden="1" customHeight="1" x14ac:dyDescent="0.25">
      <c r="B190" s="215"/>
      <c r="C190" s="40" t="s">
        <v>105</v>
      </c>
      <c r="D190" s="188">
        <f t="shared" si="727"/>
        <v>0</v>
      </c>
      <c r="E190" s="188">
        <v>0</v>
      </c>
      <c r="F190" s="188"/>
      <c r="G190" s="276"/>
      <c r="H190" s="276"/>
      <c r="I190" s="276"/>
      <c r="J190" s="567" t="e">
        <f t="shared" si="587"/>
        <v>#DIV/0!</v>
      </c>
      <c r="K190" s="188">
        <v>0</v>
      </c>
      <c r="L190" s="43"/>
      <c r="M190" s="130"/>
      <c r="N190" s="43"/>
      <c r="O190" s="43"/>
      <c r="P190" s="43"/>
      <c r="Q190" s="43"/>
      <c r="R190" s="43"/>
      <c r="S190" s="43"/>
      <c r="T190" s="43"/>
      <c r="U190" s="130">
        <v>0</v>
      </c>
      <c r="V190" s="629" t="e">
        <f t="shared" si="588"/>
        <v>#DIV/0!</v>
      </c>
      <c r="W190" s="130"/>
      <c r="X190" s="629" t="e">
        <f t="shared" si="589"/>
        <v>#DIV/0!</v>
      </c>
      <c r="Y190" s="43"/>
      <c r="Z190" s="629" t="e">
        <f t="shared" si="590"/>
        <v>#DIV/0!</v>
      </c>
      <c r="AA190" s="43"/>
      <c r="AB190" s="629" t="e">
        <f t="shared" si="591"/>
        <v>#DIV/0!</v>
      </c>
      <c r="AC190" s="43"/>
      <c r="AD190" s="622" t="e">
        <f t="shared" si="592"/>
        <v>#DIV/0!</v>
      </c>
      <c r="AE190" s="130">
        <v>0</v>
      </c>
      <c r="AF190" s="43"/>
      <c r="AG190" s="130"/>
      <c r="AH190" s="622" t="e">
        <f t="shared" si="593"/>
        <v>#DIV/0!</v>
      </c>
      <c r="AI190" s="43"/>
      <c r="AJ190" s="622">
        <v>0</v>
      </c>
      <c r="AK190" s="43"/>
      <c r="AL190" s="458" t="e">
        <f t="shared" si="594"/>
        <v>#DIV/0!</v>
      </c>
      <c r="AM190" s="43"/>
      <c r="AN190" s="43"/>
      <c r="AO190" s="43"/>
      <c r="AP190" s="43"/>
      <c r="AQ190" s="43"/>
      <c r="AR190" s="43"/>
      <c r="AS190" s="43"/>
      <c r="AT190" s="43"/>
      <c r="AU190" s="130">
        <f t="shared" si="728"/>
        <v>0</v>
      </c>
      <c r="AV190" s="130">
        <f t="shared" si="729"/>
        <v>0</v>
      </c>
      <c r="AW190" s="130">
        <v>0</v>
      </c>
      <c r="AX190" s="130"/>
      <c r="AY190" s="43"/>
      <c r="AZ190" s="43"/>
      <c r="BA190" s="306">
        <f t="shared" si="602"/>
        <v>0</v>
      </c>
      <c r="BB190" s="43"/>
      <c r="BC190" s="43"/>
      <c r="BD190" s="43"/>
      <c r="BE190" s="130">
        <f t="shared" si="600"/>
        <v>0</v>
      </c>
      <c r="BF190" s="130">
        <f>E190</f>
        <v>0</v>
      </c>
      <c r="BG190" s="43"/>
      <c r="BH190" s="43"/>
      <c r="BI190" s="130">
        <f t="shared" si="730"/>
        <v>0</v>
      </c>
      <c r="BJ190" s="130">
        <v>0</v>
      </c>
      <c r="BK190" s="130"/>
      <c r="BL190" s="43"/>
      <c r="BM190" s="43"/>
      <c r="BN190" s="130"/>
      <c r="BO190" s="130">
        <f t="shared" si="731"/>
        <v>0</v>
      </c>
      <c r="BP190" s="130">
        <v>0</v>
      </c>
      <c r="BQ190" s="130"/>
      <c r="BR190" s="43"/>
      <c r="BS190" s="43"/>
      <c r="BT190" s="43"/>
      <c r="BU190" s="43"/>
      <c r="BV190" s="130">
        <f t="shared" si="655"/>
        <v>0</v>
      </c>
      <c r="BW190" s="130">
        <v>0</v>
      </c>
      <c r="BX190" s="130"/>
      <c r="BY190" s="43"/>
      <c r="BZ190" s="43"/>
      <c r="CA190" s="130">
        <f t="shared" si="616"/>
        <v>0</v>
      </c>
      <c r="CB190" s="188"/>
      <c r="CC190" s="276"/>
      <c r="CD190" s="276"/>
      <c r="CE190" s="130">
        <f t="shared" si="617"/>
        <v>0</v>
      </c>
      <c r="CF190" s="188"/>
      <c r="CG190" s="188"/>
      <c r="CH190" s="276"/>
      <c r="CI190" s="276"/>
      <c r="CJ190" s="130"/>
      <c r="CK190" s="130">
        <f t="shared" si="656"/>
        <v>0</v>
      </c>
      <c r="CL190" s="130">
        <v>0</v>
      </c>
      <c r="CM190" s="130"/>
      <c r="CN190" s="43"/>
      <c r="CO190" s="43"/>
    </row>
    <row r="191" spans="2:93" s="39" customFormat="1" ht="40.5" hidden="1" customHeight="1" x14ac:dyDescent="0.25">
      <c r="B191" s="215"/>
      <c r="C191" s="69" t="s">
        <v>111</v>
      </c>
      <c r="D191" s="188">
        <f t="shared" si="727"/>
        <v>0</v>
      </c>
      <c r="E191" s="188">
        <v>0</v>
      </c>
      <c r="F191" s="188"/>
      <c r="G191" s="276"/>
      <c r="H191" s="276"/>
      <c r="I191" s="276"/>
      <c r="J191" s="567" t="e">
        <f t="shared" si="587"/>
        <v>#DIV/0!</v>
      </c>
      <c r="K191" s="188">
        <v>0</v>
      </c>
      <c r="L191" s="43"/>
      <c r="M191" s="130"/>
      <c r="N191" s="43"/>
      <c r="O191" s="43"/>
      <c r="P191" s="43"/>
      <c r="Q191" s="43"/>
      <c r="R191" s="43"/>
      <c r="S191" s="43"/>
      <c r="T191" s="43"/>
      <c r="U191" s="130">
        <v>0</v>
      </c>
      <c r="V191" s="629" t="e">
        <f t="shared" si="588"/>
        <v>#DIV/0!</v>
      </c>
      <c r="W191" s="130"/>
      <c r="X191" s="629" t="e">
        <f t="shared" si="589"/>
        <v>#DIV/0!</v>
      </c>
      <c r="Y191" s="43"/>
      <c r="Z191" s="629" t="e">
        <f t="shared" si="590"/>
        <v>#DIV/0!</v>
      </c>
      <c r="AA191" s="43"/>
      <c r="AB191" s="629" t="e">
        <f t="shared" si="591"/>
        <v>#DIV/0!</v>
      </c>
      <c r="AC191" s="43"/>
      <c r="AD191" s="622" t="e">
        <f t="shared" si="592"/>
        <v>#DIV/0!</v>
      </c>
      <c r="AE191" s="130">
        <v>0</v>
      </c>
      <c r="AF191" s="43"/>
      <c r="AG191" s="130"/>
      <c r="AH191" s="622" t="e">
        <f t="shared" si="593"/>
        <v>#DIV/0!</v>
      </c>
      <c r="AI191" s="43"/>
      <c r="AJ191" s="622">
        <v>0</v>
      </c>
      <c r="AK191" s="43"/>
      <c r="AL191" s="458" t="e">
        <f t="shared" si="594"/>
        <v>#DIV/0!</v>
      </c>
      <c r="AM191" s="43"/>
      <c r="AN191" s="43"/>
      <c r="AO191" s="43"/>
      <c r="AP191" s="43"/>
      <c r="AQ191" s="43"/>
      <c r="AR191" s="43"/>
      <c r="AS191" s="43"/>
      <c r="AT191" s="43"/>
      <c r="AU191" s="130">
        <f t="shared" si="728"/>
        <v>0</v>
      </c>
      <c r="AV191" s="130">
        <f t="shared" si="729"/>
        <v>0</v>
      </c>
      <c r="AW191" s="130">
        <v>0</v>
      </c>
      <c r="AX191" s="130"/>
      <c r="AY191" s="43"/>
      <c r="AZ191" s="43"/>
      <c r="BA191" s="306">
        <f t="shared" si="602"/>
        <v>0</v>
      </c>
      <c r="BB191" s="43"/>
      <c r="BC191" s="43"/>
      <c r="BD191" s="43"/>
      <c r="BE191" s="130">
        <f t="shared" si="600"/>
        <v>0</v>
      </c>
      <c r="BF191" s="130">
        <f>E191</f>
        <v>0</v>
      </c>
      <c r="BG191" s="43"/>
      <c r="BH191" s="43"/>
      <c r="BI191" s="130">
        <f t="shared" si="730"/>
        <v>0</v>
      </c>
      <c r="BJ191" s="130">
        <v>0</v>
      </c>
      <c r="BK191" s="130"/>
      <c r="BL191" s="43"/>
      <c r="BM191" s="43"/>
      <c r="BN191" s="130"/>
      <c r="BO191" s="130">
        <f t="shared" si="731"/>
        <v>0</v>
      </c>
      <c r="BP191" s="130">
        <v>0</v>
      </c>
      <c r="BQ191" s="130"/>
      <c r="BR191" s="43"/>
      <c r="BS191" s="43"/>
      <c r="BT191" s="43"/>
      <c r="BU191" s="43"/>
      <c r="BV191" s="130">
        <f t="shared" si="655"/>
        <v>0</v>
      </c>
      <c r="BW191" s="130">
        <v>0</v>
      </c>
      <c r="BX191" s="130"/>
      <c r="BY191" s="43"/>
      <c r="BZ191" s="43"/>
      <c r="CA191" s="130">
        <f t="shared" si="616"/>
        <v>0</v>
      </c>
      <c r="CB191" s="188"/>
      <c r="CC191" s="276"/>
      <c r="CD191" s="276"/>
      <c r="CE191" s="130">
        <f t="shared" si="617"/>
        <v>0</v>
      </c>
      <c r="CF191" s="188"/>
      <c r="CG191" s="188"/>
      <c r="CH191" s="276"/>
      <c r="CI191" s="276"/>
      <c r="CJ191" s="130"/>
      <c r="CK191" s="130">
        <f t="shared" si="656"/>
        <v>0</v>
      </c>
      <c r="CL191" s="130">
        <v>0</v>
      </c>
      <c r="CM191" s="130"/>
      <c r="CN191" s="43"/>
      <c r="CO191" s="43"/>
    </row>
    <row r="192" spans="2:93" s="159" customFormat="1" ht="76.5" hidden="1" customHeight="1" x14ac:dyDescent="0.25">
      <c r="B192" s="213" t="s">
        <v>335</v>
      </c>
      <c r="C192" s="113" t="s">
        <v>170</v>
      </c>
      <c r="D192" s="185" t="e">
        <f t="shared" ref="D192:D196" si="732">E192</f>
        <v>#REF!</v>
      </c>
      <c r="E192" s="254" t="e">
        <f>E193+E194</f>
        <v>#REF!</v>
      </c>
      <c r="F192" s="254"/>
      <c r="G192" s="255"/>
      <c r="H192" s="35"/>
      <c r="I192" s="35"/>
      <c r="J192" s="567" t="e">
        <f t="shared" si="587"/>
        <v>#REF!</v>
      </c>
      <c r="K192" s="254" t="e">
        <f>K193+K194</f>
        <v>#REF!</v>
      </c>
      <c r="L192" s="102"/>
      <c r="M192" s="125"/>
      <c r="N192" s="102"/>
      <c r="O192" s="45"/>
      <c r="P192" s="102"/>
      <c r="Q192" s="102"/>
      <c r="R192" s="102"/>
      <c r="S192" s="102"/>
      <c r="T192" s="102"/>
      <c r="U192" s="125" t="e">
        <f>U193+U194</f>
        <v>#REF!</v>
      </c>
      <c r="V192" s="629" t="e">
        <f t="shared" si="588"/>
        <v>#REF!</v>
      </c>
      <c r="W192" s="125"/>
      <c r="X192" s="629" t="e">
        <f t="shared" si="589"/>
        <v>#DIV/0!</v>
      </c>
      <c r="Y192" s="45"/>
      <c r="Z192" s="629" t="e">
        <f t="shared" si="590"/>
        <v>#DIV/0!</v>
      </c>
      <c r="AA192" s="102"/>
      <c r="AB192" s="629" t="e">
        <f t="shared" si="591"/>
        <v>#DIV/0!</v>
      </c>
      <c r="AC192" s="102"/>
      <c r="AD192" s="622" t="e">
        <f t="shared" si="592"/>
        <v>#REF!</v>
      </c>
      <c r="AE192" s="125" t="e">
        <f>AE193+AE194</f>
        <v>#REF!</v>
      </c>
      <c r="AF192" s="102"/>
      <c r="AG192" s="125"/>
      <c r="AH192" s="622" t="e">
        <f t="shared" si="593"/>
        <v>#DIV/0!</v>
      </c>
      <c r="AI192" s="45"/>
      <c r="AJ192" s="622">
        <v>0</v>
      </c>
      <c r="AK192" s="102"/>
      <c r="AL192" s="458" t="e">
        <f t="shared" si="594"/>
        <v>#DIV/0!</v>
      </c>
      <c r="AM192" s="102"/>
      <c r="AN192" s="102"/>
      <c r="AO192" s="102"/>
      <c r="AP192" s="102"/>
      <c r="AQ192" s="102"/>
      <c r="AR192" s="102"/>
      <c r="AS192" s="102"/>
      <c r="AT192" s="102"/>
      <c r="AU192" s="554" t="e">
        <f t="shared" si="728"/>
        <v>#REF!</v>
      </c>
      <c r="AV192" s="559" t="e">
        <f t="shared" si="729"/>
        <v>#REF!</v>
      </c>
      <c r="AW192" s="125" t="e">
        <f>AW193+AW194</f>
        <v>#REF!</v>
      </c>
      <c r="AX192" s="125"/>
      <c r="AY192" s="45"/>
      <c r="AZ192" s="102"/>
      <c r="BA192" s="128">
        <f t="shared" si="602"/>
        <v>0</v>
      </c>
      <c r="BB192" s="128">
        <f>BB193+BB194</f>
        <v>0</v>
      </c>
      <c r="BC192" s="102"/>
      <c r="BD192" s="102"/>
      <c r="BE192" s="535">
        <f t="shared" si="600"/>
        <v>0</v>
      </c>
      <c r="BF192" s="125">
        <f>BF194</f>
        <v>0</v>
      </c>
      <c r="BG192" s="45"/>
      <c r="BH192" s="102"/>
      <c r="BI192" s="495" t="e">
        <f t="shared" si="730"/>
        <v>#REF!</v>
      </c>
      <c r="BJ192" s="125" t="e">
        <f>BJ193+BJ194</f>
        <v>#REF!</v>
      </c>
      <c r="BK192" s="125"/>
      <c r="BL192" s="45"/>
      <c r="BM192" s="102"/>
      <c r="BN192" s="436"/>
      <c r="BO192" s="495">
        <f t="shared" si="731"/>
        <v>0</v>
      </c>
      <c r="BP192" s="125">
        <f>BP193+BP194</f>
        <v>0</v>
      </c>
      <c r="BQ192" s="125"/>
      <c r="BR192" s="45"/>
      <c r="BS192" s="102"/>
      <c r="BT192" s="45"/>
      <c r="BU192" s="102"/>
      <c r="BV192" s="495">
        <f t="shared" si="655"/>
        <v>0</v>
      </c>
      <c r="BW192" s="125">
        <f>BW193+BW194</f>
        <v>0</v>
      </c>
      <c r="BX192" s="125"/>
      <c r="BY192" s="45"/>
      <c r="BZ192" s="102"/>
      <c r="CA192" s="340">
        <f t="shared" si="616"/>
        <v>0</v>
      </c>
      <c r="CB192" s="254"/>
      <c r="CC192" s="255"/>
      <c r="CD192" s="35"/>
      <c r="CE192" s="340">
        <f t="shared" si="617"/>
        <v>0</v>
      </c>
      <c r="CF192" s="254"/>
      <c r="CG192" s="254"/>
      <c r="CH192" s="255"/>
      <c r="CI192" s="35"/>
      <c r="CJ192" s="486"/>
      <c r="CK192" s="495">
        <f t="shared" si="656"/>
        <v>0</v>
      </c>
      <c r="CL192" s="125">
        <f>CL193+CL194</f>
        <v>0</v>
      </c>
      <c r="CM192" s="125"/>
      <c r="CN192" s="45"/>
      <c r="CO192" s="102"/>
    </row>
    <row r="193" spans="1:12248" s="181" customFormat="1" ht="54.75" hidden="1" customHeight="1" x14ac:dyDescent="0.3">
      <c r="B193" s="152"/>
      <c r="C193" s="126" t="s">
        <v>32</v>
      </c>
      <c r="D193" s="195" t="e">
        <f t="shared" si="732"/>
        <v>#REF!</v>
      </c>
      <c r="E193" s="195" t="e">
        <f>#REF!+#REF!</f>
        <v>#REF!</v>
      </c>
      <c r="F193" s="195"/>
      <c r="G193" s="195"/>
      <c r="H193" s="195"/>
      <c r="I193" s="195"/>
      <c r="J193" s="567" t="e">
        <f t="shared" si="587"/>
        <v>#REF!</v>
      </c>
      <c r="K193" s="195" t="e">
        <f>#REF!+#REF!</f>
        <v>#REF!</v>
      </c>
      <c r="L193" s="24"/>
      <c r="M193" s="24"/>
      <c r="N193" s="24"/>
      <c r="O193" s="24"/>
      <c r="P193" s="24"/>
      <c r="Q193" s="24"/>
      <c r="R193" s="24"/>
      <c r="S193" s="24"/>
      <c r="T193" s="24"/>
      <c r="U193" s="24" t="e">
        <f>#REF!+#REF!</f>
        <v>#REF!</v>
      </c>
      <c r="V193" s="629" t="e">
        <f t="shared" si="588"/>
        <v>#REF!</v>
      </c>
      <c r="W193" s="24"/>
      <c r="X193" s="629" t="e">
        <f t="shared" si="589"/>
        <v>#DIV/0!</v>
      </c>
      <c r="Y193" s="24"/>
      <c r="Z193" s="629" t="e">
        <f t="shared" si="590"/>
        <v>#DIV/0!</v>
      </c>
      <c r="AA193" s="24"/>
      <c r="AB193" s="629" t="e">
        <f t="shared" si="591"/>
        <v>#DIV/0!</v>
      </c>
      <c r="AC193" s="24"/>
      <c r="AD193" s="622" t="e">
        <f t="shared" si="592"/>
        <v>#REF!</v>
      </c>
      <c r="AE193" s="24" t="e">
        <f>#REF!+#REF!</f>
        <v>#REF!</v>
      </c>
      <c r="AF193" s="24"/>
      <c r="AG193" s="24"/>
      <c r="AH193" s="622" t="e">
        <f t="shared" si="593"/>
        <v>#DIV/0!</v>
      </c>
      <c r="AI193" s="24"/>
      <c r="AJ193" s="622">
        <v>0</v>
      </c>
      <c r="AK193" s="24"/>
      <c r="AL193" s="458" t="e">
        <f t="shared" si="594"/>
        <v>#DIV/0!</v>
      </c>
      <c r="AM193" s="24"/>
      <c r="AN193" s="24"/>
      <c r="AO193" s="24"/>
      <c r="AP193" s="24"/>
      <c r="AQ193" s="24"/>
      <c r="AR193" s="24"/>
      <c r="AS193" s="24"/>
      <c r="AT193" s="24"/>
      <c r="AU193" s="116" t="e">
        <f t="shared" si="728"/>
        <v>#REF!</v>
      </c>
      <c r="AV193" s="43" t="e">
        <f t="shared" si="729"/>
        <v>#REF!</v>
      </c>
      <c r="AW193" s="24" t="e">
        <f>#REF!+G193</f>
        <v>#REF!</v>
      </c>
      <c r="AX193" s="24"/>
      <c r="AY193" s="24"/>
      <c r="AZ193" s="24"/>
      <c r="BA193" s="306">
        <f t="shared" si="602"/>
        <v>0</v>
      </c>
      <c r="BB193" s="24"/>
      <c r="BC193" s="24"/>
      <c r="BD193" s="24"/>
      <c r="BE193" s="24" t="e">
        <f t="shared" si="600"/>
        <v>#REF!</v>
      </c>
      <c r="BF193" s="24" t="e">
        <f>E193</f>
        <v>#REF!</v>
      </c>
      <c r="BG193" s="24"/>
      <c r="BH193" s="24"/>
      <c r="BI193" s="24" t="e">
        <f t="shared" si="730"/>
        <v>#REF!</v>
      </c>
      <c r="BJ193" s="24" t="e">
        <f>H193+#REF!</f>
        <v>#REF!</v>
      </c>
      <c r="BK193" s="24"/>
      <c r="BL193" s="24"/>
      <c r="BM193" s="24"/>
      <c r="BN193" s="24"/>
      <c r="BO193" s="24">
        <f t="shared" si="731"/>
        <v>0</v>
      </c>
      <c r="BP193" s="24">
        <f>AZ193+BB193</f>
        <v>0</v>
      </c>
      <c r="BQ193" s="24"/>
      <c r="BR193" s="24"/>
      <c r="BS193" s="24"/>
      <c r="BT193" s="24"/>
      <c r="BU193" s="24"/>
      <c r="BV193" s="24">
        <f t="shared" si="655"/>
        <v>0</v>
      </c>
      <c r="BW193" s="24">
        <f>BA193+BH193</f>
        <v>0</v>
      </c>
      <c r="BX193" s="24"/>
      <c r="BY193" s="24"/>
      <c r="BZ193" s="24"/>
      <c r="CA193" s="24">
        <f t="shared" si="616"/>
        <v>0</v>
      </c>
      <c r="CB193" s="195"/>
      <c r="CC193" s="195"/>
      <c r="CD193" s="195"/>
      <c r="CE193" s="24">
        <f t="shared" si="617"/>
        <v>0</v>
      </c>
      <c r="CF193" s="195"/>
      <c r="CG193" s="195"/>
      <c r="CH193" s="195"/>
      <c r="CI193" s="195"/>
      <c r="CJ193" s="24"/>
      <c r="CK193" s="24">
        <f t="shared" si="656"/>
        <v>0</v>
      </c>
      <c r="CL193" s="24">
        <f>BW193+CD193</f>
        <v>0</v>
      </c>
      <c r="CM193" s="24"/>
      <c r="CN193" s="24"/>
      <c r="CO193" s="24"/>
    </row>
    <row r="194" spans="1:12248" s="71" customFormat="1" ht="53.25" hidden="1" customHeight="1" x14ac:dyDescent="0.3">
      <c r="B194" s="216"/>
      <c r="C194" s="127" t="s">
        <v>31</v>
      </c>
      <c r="D194" s="661">
        <f t="shared" si="732"/>
        <v>0</v>
      </c>
      <c r="E194" s="661">
        <f>SUM(E195:E196)</f>
        <v>0</v>
      </c>
      <c r="F194" s="661"/>
      <c r="G194" s="276"/>
      <c r="H194" s="276"/>
      <c r="I194" s="276"/>
      <c r="J194" s="567" t="e">
        <f t="shared" ref="J194:J258" si="733">I194/D194</f>
        <v>#DIV/0!</v>
      </c>
      <c r="K194" s="661">
        <f>SUM(K195:K196)</f>
        <v>0</v>
      </c>
      <c r="L194" s="43"/>
      <c r="M194" s="128"/>
      <c r="N194" s="43"/>
      <c r="O194" s="43"/>
      <c r="P194" s="43"/>
      <c r="Q194" s="43"/>
      <c r="R194" s="43"/>
      <c r="S194" s="43"/>
      <c r="T194" s="43"/>
      <c r="U194" s="128">
        <f>SUM(U195:U196)</f>
        <v>0</v>
      </c>
      <c r="V194" s="629" t="e">
        <f t="shared" si="588"/>
        <v>#DIV/0!</v>
      </c>
      <c r="W194" s="128"/>
      <c r="X194" s="629" t="e">
        <f t="shared" si="589"/>
        <v>#DIV/0!</v>
      </c>
      <c r="Y194" s="43"/>
      <c r="Z194" s="629" t="e">
        <f t="shared" si="590"/>
        <v>#DIV/0!</v>
      </c>
      <c r="AA194" s="43"/>
      <c r="AB194" s="629" t="e">
        <f t="shared" si="591"/>
        <v>#DIV/0!</v>
      </c>
      <c r="AC194" s="43"/>
      <c r="AD194" s="622" t="e">
        <f t="shared" si="592"/>
        <v>#DIV/0!</v>
      </c>
      <c r="AE194" s="128">
        <f>SUM(AE195:AE196)</f>
        <v>0</v>
      </c>
      <c r="AF194" s="43"/>
      <c r="AG194" s="128"/>
      <c r="AH194" s="622" t="e">
        <f t="shared" si="593"/>
        <v>#DIV/0!</v>
      </c>
      <c r="AI194" s="43"/>
      <c r="AJ194" s="622">
        <v>0</v>
      </c>
      <c r="AK194" s="43"/>
      <c r="AL194" s="458" t="e">
        <f t="shared" si="594"/>
        <v>#DIV/0!</v>
      </c>
      <c r="AM194" s="43"/>
      <c r="AN194" s="43"/>
      <c r="AO194" s="43"/>
      <c r="AP194" s="43"/>
      <c r="AQ194" s="43"/>
      <c r="AR194" s="43"/>
      <c r="AS194" s="43"/>
      <c r="AT194" s="43"/>
      <c r="AU194" s="128">
        <f t="shared" si="728"/>
        <v>0</v>
      </c>
      <c r="AV194" s="128">
        <f t="shared" si="729"/>
        <v>0</v>
      </c>
      <c r="AW194" s="128">
        <f>SUM(AW195:AW196)</f>
        <v>0</v>
      </c>
      <c r="AX194" s="128"/>
      <c r="AY194" s="43"/>
      <c r="AZ194" s="43"/>
      <c r="BA194" s="128">
        <f t="shared" si="602"/>
        <v>0</v>
      </c>
      <c r="BB194" s="128">
        <f>BB195</f>
        <v>0</v>
      </c>
      <c r="BC194" s="43"/>
      <c r="BD194" s="43"/>
      <c r="BE194" s="128">
        <f t="shared" si="600"/>
        <v>0</v>
      </c>
      <c r="BF194" s="128">
        <f>BF195+BF196</f>
        <v>0</v>
      </c>
      <c r="BG194" s="43"/>
      <c r="BH194" s="43"/>
      <c r="BI194" s="128">
        <f t="shared" si="730"/>
        <v>0</v>
      </c>
      <c r="BJ194" s="128">
        <f>BJ195</f>
        <v>0</v>
      </c>
      <c r="BK194" s="128"/>
      <c r="BL194" s="43"/>
      <c r="BM194" s="43"/>
      <c r="BN194" s="128"/>
      <c r="BO194" s="128">
        <f t="shared" si="731"/>
        <v>0</v>
      </c>
      <c r="BP194" s="128">
        <f>BP195</f>
        <v>0</v>
      </c>
      <c r="BQ194" s="128"/>
      <c r="BR194" s="43"/>
      <c r="BS194" s="43"/>
      <c r="BT194" s="43"/>
      <c r="BU194" s="43"/>
      <c r="BV194" s="128">
        <f t="shared" si="655"/>
        <v>0</v>
      </c>
      <c r="BW194" s="128">
        <f>BW195</f>
        <v>0</v>
      </c>
      <c r="BX194" s="128"/>
      <c r="BY194" s="43"/>
      <c r="BZ194" s="43"/>
      <c r="CA194" s="128">
        <f t="shared" si="616"/>
        <v>0</v>
      </c>
      <c r="CB194" s="337"/>
      <c r="CC194" s="276"/>
      <c r="CD194" s="276"/>
      <c r="CE194" s="128">
        <f t="shared" si="617"/>
        <v>0</v>
      </c>
      <c r="CF194" s="337"/>
      <c r="CG194" s="524"/>
      <c r="CH194" s="276"/>
      <c r="CI194" s="276"/>
      <c r="CJ194" s="128"/>
      <c r="CK194" s="128">
        <f t="shared" si="656"/>
        <v>0</v>
      </c>
      <c r="CL194" s="128">
        <f>CL195</f>
        <v>0</v>
      </c>
      <c r="CM194" s="128"/>
      <c r="CN194" s="43"/>
      <c r="CO194" s="43"/>
    </row>
    <row r="195" spans="1:12248" s="71" customFormat="1" ht="36.75" hidden="1" customHeight="1" x14ac:dyDescent="0.3">
      <c r="B195" s="216"/>
      <c r="C195" s="129" t="s">
        <v>108</v>
      </c>
      <c r="D195" s="188">
        <f t="shared" si="732"/>
        <v>0</v>
      </c>
      <c r="E195" s="188">
        <v>0</v>
      </c>
      <c r="F195" s="188"/>
      <c r="G195" s="189"/>
      <c r="H195" s="276"/>
      <c r="I195" s="276"/>
      <c r="J195" s="567" t="e">
        <f t="shared" si="733"/>
        <v>#DIV/0!</v>
      </c>
      <c r="K195" s="188">
        <v>0</v>
      </c>
      <c r="L195" s="43"/>
      <c r="M195" s="130"/>
      <c r="N195" s="43"/>
      <c r="O195" s="37"/>
      <c r="P195" s="43"/>
      <c r="Q195" s="43"/>
      <c r="R195" s="43"/>
      <c r="S195" s="43"/>
      <c r="T195" s="43"/>
      <c r="U195" s="130">
        <v>0</v>
      </c>
      <c r="V195" s="629" t="e">
        <f t="shared" ref="V195:V197" si="734">U195/E195</f>
        <v>#DIV/0!</v>
      </c>
      <c r="W195" s="130"/>
      <c r="X195" s="629" t="e">
        <f t="shared" ref="X195:X259" si="735">W195/F195</f>
        <v>#DIV/0!</v>
      </c>
      <c r="Y195" s="37"/>
      <c r="Z195" s="629" t="e">
        <f t="shared" ref="Z195:Z196" si="736">Y195/G195</f>
        <v>#DIV/0!</v>
      </c>
      <c r="AA195" s="43"/>
      <c r="AB195" s="629" t="e">
        <f t="shared" ref="AB195:AB196" si="737">AA195/H195</f>
        <v>#DIV/0!</v>
      </c>
      <c r="AC195" s="43"/>
      <c r="AD195" s="622" t="e">
        <f t="shared" ref="AD195:AD197" si="738">AC195/D195</f>
        <v>#DIV/0!</v>
      </c>
      <c r="AE195" s="130">
        <v>0</v>
      </c>
      <c r="AF195" s="43"/>
      <c r="AG195" s="130"/>
      <c r="AH195" s="622" t="e">
        <f t="shared" ref="AH195:AH259" si="739">AG195/F195</f>
        <v>#DIV/0!</v>
      </c>
      <c r="AI195" s="37"/>
      <c r="AJ195" s="622">
        <v>0</v>
      </c>
      <c r="AK195" s="43"/>
      <c r="AL195" s="458" t="e">
        <f t="shared" ref="AL195:AL196" si="740">AK195/H195</f>
        <v>#DIV/0!</v>
      </c>
      <c r="AM195" s="43"/>
      <c r="AN195" s="43"/>
      <c r="AO195" s="43"/>
      <c r="AP195" s="43"/>
      <c r="AQ195" s="43"/>
      <c r="AR195" s="43"/>
      <c r="AS195" s="43"/>
      <c r="AT195" s="43"/>
      <c r="AU195" s="130">
        <f t="shared" si="728"/>
        <v>0</v>
      </c>
      <c r="AV195" s="130">
        <f t="shared" si="729"/>
        <v>0</v>
      </c>
      <c r="AW195" s="130">
        <v>0</v>
      </c>
      <c r="AX195" s="130"/>
      <c r="AY195" s="37"/>
      <c r="AZ195" s="43"/>
      <c r="BA195" s="130">
        <f t="shared" si="602"/>
        <v>0</v>
      </c>
      <c r="BB195" s="130">
        <f>BF195-E195</f>
        <v>0</v>
      </c>
      <c r="BC195" s="43"/>
      <c r="BD195" s="43"/>
      <c r="BE195" s="130">
        <f t="shared" si="600"/>
        <v>0</v>
      </c>
      <c r="BF195" s="130">
        <f>E195</f>
        <v>0</v>
      </c>
      <c r="BG195" s="37"/>
      <c r="BH195" s="43"/>
      <c r="BI195" s="130">
        <f t="shared" si="730"/>
        <v>0</v>
      </c>
      <c r="BJ195" s="130">
        <v>0</v>
      </c>
      <c r="BK195" s="130"/>
      <c r="BL195" s="37"/>
      <c r="BM195" s="43"/>
      <c r="BN195" s="130"/>
      <c r="BO195" s="130">
        <f t="shared" si="731"/>
        <v>0</v>
      </c>
      <c r="BP195" s="130">
        <v>0</v>
      </c>
      <c r="BQ195" s="130"/>
      <c r="BR195" s="37"/>
      <c r="BS195" s="43"/>
      <c r="BT195" s="37"/>
      <c r="BU195" s="43"/>
      <c r="BV195" s="130">
        <f t="shared" si="655"/>
        <v>0</v>
      </c>
      <c r="BW195" s="130">
        <v>0</v>
      </c>
      <c r="BX195" s="130"/>
      <c r="BY195" s="37"/>
      <c r="BZ195" s="43"/>
      <c r="CA195" s="130">
        <f t="shared" si="616"/>
        <v>0</v>
      </c>
      <c r="CB195" s="188"/>
      <c r="CC195" s="189"/>
      <c r="CD195" s="276"/>
      <c r="CE195" s="130">
        <f t="shared" si="617"/>
        <v>0</v>
      </c>
      <c r="CF195" s="188"/>
      <c r="CG195" s="188"/>
      <c r="CH195" s="189"/>
      <c r="CI195" s="276"/>
      <c r="CJ195" s="130"/>
      <c r="CK195" s="130">
        <f t="shared" si="656"/>
        <v>0</v>
      </c>
      <c r="CL195" s="130">
        <v>0</v>
      </c>
      <c r="CM195" s="130"/>
      <c r="CN195" s="37"/>
      <c r="CO195" s="43"/>
    </row>
    <row r="196" spans="1:12248" s="80" customFormat="1" ht="54" hidden="1" customHeight="1" x14ac:dyDescent="0.3">
      <c r="B196" s="221"/>
      <c r="C196" s="129" t="s">
        <v>111</v>
      </c>
      <c r="D196" s="188">
        <f t="shared" si="732"/>
        <v>0</v>
      </c>
      <c r="E196" s="123">
        <v>0</v>
      </c>
      <c r="F196" s="123"/>
      <c r="G196" s="247"/>
      <c r="H196" s="247"/>
      <c r="I196" s="247"/>
      <c r="J196" s="567" t="e">
        <f t="shared" si="733"/>
        <v>#DIV/0!</v>
      </c>
      <c r="K196" s="123">
        <v>0</v>
      </c>
      <c r="L196" s="33"/>
      <c r="M196" s="120"/>
      <c r="N196" s="33"/>
      <c r="O196" s="33"/>
      <c r="P196" s="33"/>
      <c r="Q196" s="33"/>
      <c r="R196" s="33"/>
      <c r="S196" s="33"/>
      <c r="T196" s="33"/>
      <c r="U196" s="120">
        <v>0</v>
      </c>
      <c r="V196" s="629" t="e">
        <f t="shared" si="734"/>
        <v>#DIV/0!</v>
      </c>
      <c r="W196" s="120"/>
      <c r="X196" s="629" t="e">
        <f t="shared" si="735"/>
        <v>#DIV/0!</v>
      </c>
      <c r="Y196" s="33"/>
      <c r="Z196" s="629" t="e">
        <f t="shared" si="736"/>
        <v>#DIV/0!</v>
      </c>
      <c r="AA196" s="33"/>
      <c r="AB196" s="629" t="e">
        <f t="shared" si="737"/>
        <v>#DIV/0!</v>
      </c>
      <c r="AC196" s="33"/>
      <c r="AD196" s="622" t="e">
        <f t="shared" si="738"/>
        <v>#DIV/0!</v>
      </c>
      <c r="AE196" s="120">
        <v>0</v>
      </c>
      <c r="AF196" s="33"/>
      <c r="AG196" s="120"/>
      <c r="AH196" s="622" t="e">
        <f t="shared" si="739"/>
        <v>#DIV/0!</v>
      </c>
      <c r="AI196" s="33"/>
      <c r="AJ196" s="622">
        <v>0</v>
      </c>
      <c r="AK196" s="33"/>
      <c r="AL196" s="458" t="e">
        <f t="shared" si="740"/>
        <v>#DIV/0!</v>
      </c>
      <c r="AM196" s="33"/>
      <c r="AN196" s="33"/>
      <c r="AO196" s="33"/>
      <c r="AP196" s="33"/>
      <c r="AQ196" s="33"/>
      <c r="AR196" s="33"/>
      <c r="AS196" s="33"/>
      <c r="AT196" s="33"/>
      <c r="AU196" s="120"/>
      <c r="AV196" s="130">
        <f t="shared" si="729"/>
        <v>0</v>
      </c>
      <c r="AW196" s="120">
        <v>0</v>
      </c>
      <c r="AX196" s="120"/>
      <c r="AY196" s="33"/>
      <c r="AZ196" s="33"/>
      <c r="BA196" s="306">
        <f t="shared" si="602"/>
        <v>0</v>
      </c>
      <c r="BB196" s="33"/>
      <c r="BC196" s="33"/>
      <c r="BD196" s="33"/>
      <c r="BE196" s="130">
        <f t="shared" si="600"/>
        <v>0</v>
      </c>
      <c r="BF196" s="120">
        <f>E196</f>
        <v>0</v>
      </c>
      <c r="BG196" s="33"/>
      <c r="BH196" s="33"/>
      <c r="BI196" s="130">
        <f t="shared" si="730"/>
        <v>0</v>
      </c>
      <c r="BJ196" s="120">
        <v>0</v>
      </c>
      <c r="BK196" s="120"/>
      <c r="BL196" s="33"/>
      <c r="BM196" s="33"/>
      <c r="BN196" s="130"/>
      <c r="BO196" s="130">
        <f t="shared" si="731"/>
        <v>0</v>
      </c>
      <c r="BP196" s="120">
        <v>0</v>
      </c>
      <c r="BQ196" s="120"/>
      <c r="BR196" s="33"/>
      <c r="BS196" s="33"/>
      <c r="BT196" s="33"/>
      <c r="BU196" s="33"/>
      <c r="BV196" s="130">
        <f t="shared" si="655"/>
        <v>0</v>
      </c>
      <c r="BW196" s="120">
        <v>0</v>
      </c>
      <c r="BX196" s="120"/>
      <c r="BY196" s="33"/>
      <c r="BZ196" s="33"/>
      <c r="CA196" s="130">
        <f t="shared" si="616"/>
        <v>0</v>
      </c>
      <c r="CB196" s="123"/>
      <c r="CC196" s="247"/>
      <c r="CD196" s="247"/>
      <c r="CE196" s="130">
        <f t="shared" si="617"/>
        <v>0</v>
      </c>
      <c r="CF196" s="123"/>
      <c r="CG196" s="123"/>
      <c r="CH196" s="247"/>
      <c r="CI196" s="247"/>
      <c r="CJ196" s="130"/>
      <c r="CK196" s="130">
        <f t="shared" si="656"/>
        <v>0</v>
      </c>
      <c r="CL196" s="120">
        <v>0</v>
      </c>
      <c r="CM196" s="120"/>
      <c r="CN196" s="33"/>
      <c r="CO196" s="33"/>
    </row>
    <row r="197" spans="1:12248" s="645" customFormat="1" ht="72.75" customHeight="1" x14ac:dyDescent="0.3">
      <c r="A197" s="407"/>
      <c r="B197" s="499">
        <v>1</v>
      </c>
      <c r="C197" s="440" t="s">
        <v>397</v>
      </c>
      <c r="D197" s="412">
        <f t="shared" ref="D197:D208" si="741">E197</f>
        <v>216611.38952999999</v>
      </c>
      <c r="E197" s="412">
        <f>E198+E199+E208</f>
        <v>216611.38952999999</v>
      </c>
      <c r="F197" s="412"/>
      <c r="G197" s="412"/>
      <c r="H197" s="412"/>
      <c r="I197" s="412">
        <f>K197+M197+O197+Q197</f>
        <v>216611.34386000002</v>
      </c>
      <c r="J197" s="613">
        <f t="shared" si="733"/>
        <v>0.9999997891615946</v>
      </c>
      <c r="K197" s="412">
        <f>K198+K199+K208</f>
        <v>216611.34386000002</v>
      </c>
      <c r="L197" s="613">
        <f>K197/D197</f>
        <v>0.9999997891615946</v>
      </c>
      <c r="M197" s="413"/>
      <c r="N197" s="413"/>
      <c r="O197" s="413"/>
      <c r="P197" s="413"/>
      <c r="Q197" s="413"/>
      <c r="R197" s="413"/>
      <c r="S197" s="413">
        <f>U197+W197+Y197+AA197</f>
        <v>216611.34386000002</v>
      </c>
      <c r="T197" s="570">
        <f>S197/D197</f>
        <v>0.9999997891615946</v>
      </c>
      <c r="U197" s="412">
        <f>U198+U199+U208</f>
        <v>216611.34386000002</v>
      </c>
      <c r="V197" s="644">
        <f t="shared" si="734"/>
        <v>0.9999997891615946</v>
      </c>
      <c r="W197" s="413"/>
      <c r="X197" s="644"/>
      <c r="Y197" s="413"/>
      <c r="Z197" s="644"/>
      <c r="AA197" s="413"/>
      <c r="AB197" s="644"/>
      <c r="AC197" s="412">
        <f>AE197+AG197+AI197+AK197</f>
        <v>216611.34386000002</v>
      </c>
      <c r="AD197" s="628">
        <f t="shared" si="738"/>
        <v>0.9999997891615946</v>
      </c>
      <c r="AE197" s="412">
        <f>AE198+AE199+AE208</f>
        <v>216611.34386000002</v>
      </c>
      <c r="AF197" s="628">
        <f t="shared" ref="AF197:AF216" si="742">AE197/E197</f>
        <v>0.9999997891615946</v>
      </c>
      <c r="AG197" s="413"/>
      <c r="AH197" s="628"/>
      <c r="AI197" s="413"/>
      <c r="AJ197" s="628">
        <v>0</v>
      </c>
      <c r="AK197" s="413"/>
      <c r="AL197" s="628"/>
      <c r="AM197" s="413"/>
      <c r="AN197" s="413"/>
      <c r="AO197" s="413"/>
      <c r="AP197" s="413"/>
      <c r="AQ197" s="413"/>
      <c r="AR197" s="413"/>
      <c r="AS197" s="413"/>
      <c r="AT197" s="413"/>
      <c r="AU197" s="413">
        <f>AU198+AU199+AU208</f>
        <v>0</v>
      </c>
      <c r="AV197" s="413">
        <f t="shared" si="729"/>
        <v>216611.38952999999</v>
      </c>
      <c r="AW197" s="413">
        <f>AW198+AW199+AW208</f>
        <v>216611.38952999999</v>
      </c>
      <c r="AX197" s="413"/>
      <c r="AY197" s="413"/>
      <c r="AZ197" s="413"/>
      <c r="BA197" s="413">
        <f t="shared" si="602"/>
        <v>0</v>
      </c>
      <c r="BB197" s="413">
        <f>BB198+BB199</f>
        <v>0</v>
      </c>
      <c r="BC197" s="413"/>
      <c r="BD197" s="413"/>
      <c r="BE197" s="413">
        <f t="shared" si="600"/>
        <v>216611.38952999999</v>
      </c>
      <c r="BF197" s="413">
        <f>BF198+BF199</f>
        <v>216611.38952999999</v>
      </c>
      <c r="BG197" s="413"/>
      <c r="BH197" s="413"/>
      <c r="BI197" s="413">
        <f t="shared" ref="BI197:BI199" si="743">BJ197</f>
        <v>0</v>
      </c>
      <c r="BJ197" s="413">
        <f>BJ198+BJ199</f>
        <v>0</v>
      </c>
      <c r="BK197" s="413"/>
      <c r="BL197" s="413"/>
      <c r="BM197" s="413"/>
      <c r="BN197" s="413">
        <f>BN198+BN199</f>
        <v>0</v>
      </c>
      <c r="BO197" s="413">
        <f t="shared" si="731"/>
        <v>0</v>
      </c>
      <c r="BP197" s="413">
        <f>BP198+BP199</f>
        <v>0</v>
      </c>
      <c r="BQ197" s="413"/>
      <c r="BR197" s="413"/>
      <c r="BS197" s="413"/>
      <c r="BT197" s="413"/>
      <c r="BU197" s="413"/>
      <c r="BV197" s="413">
        <f t="shared" si="655"/>
        <v>0</v>
      </c>
      <c r="BW197" s="413">
        <f>BW198+BW199</f>
        <v>0</v>
      </c>
      <c r="BX197" s="413"/>
      <c r="BY197" s="413"/>
      <c r="BZ197" s="413"/>
      <c r="CA197" s="413">
        <f>CB197</f>
        <v>0</v>
      </c>
      <c r="CB197" s="413">
        <f>CB198+CB199</f>
        <v>0</v>
      </c>
      <c r="CC197" s="413"/>
      <c r="CD197" s="413"/>
      <c r="CE197" s="413">
        <f t="shared" si="617"/>
        <v>0</v>
      </c>
      <c r="CF197" s="413">
        <f>CF198+CF199</f>
        <v>0</v>
      </c>
      <c r="CG197" s="413"/>
      <c r="CH197" s="413"/>
      <c r="CI197" s="413"/>
      <c r="CJ197" s="413"/>
      <c r="CK197" s="413">
        <f t="shared" si="656"/>
        <v>0</v>
      </c>
      <c r="CL197" s="413">
        <f>CL198+CL199</f>
        <v>0</v>
      </c>
      <c r="CM197" s="413"/>
      <c r="CN197" s="413"/>
      <c r="CO197" s="407"/>
      <c r="CP197" s="413"/>
      <c r="CQ197" s="413"/>
      <c r="CR197" s="413"/>
      <c r="CS197" s="413"/>
      <c r="CT197" s="413"/>
      <c r="CU197" s="413"/>
      <c r="CV197" s="413"/>
      <c r="CW197" s="413"/>
      <c r="CX197" s="413"/>
      <c r="CY197" s="413"/>
      <c r="CZ197" s="413"/>
      <c r="DA197" s="413"/>
      <c r="DB197" s="413"/>
      <c r="DC197" s="414"/>
      <c r="DD197" s="414"/>
      <c r="DE197" s="414"/>
      <c r="DF197" s="414"/>
      <c r="DG197" s="412"/>
      <c r="DH197" s="412"/>
      <c r="DI197" s="412"/>
      <c r="DJ197" s="412"/>
      <c r="DK197" s="412"/>
      <c r="DL197" s="412"/>
      <c r="DM197" s="412"/>
      <c r="DN197" s="412"/>
      <c r="DO197" s="412"/>
      <c r="DP197" s="412"/>
      <c r="DQ197" s="412"/>
      <c r="DR197" s="412"/>
      <c r="DS197" s="412"/>
      <c r="DT197" s="412"/>
      <c r="DU197" s="412"/>
      <c r="DV197" s="412"/>
      <c r="DW197" s="412"/>
      <c r="DX197" s="412"/>
      <c r="DY197" s="412"/>
      <c r="DZ197" s="413"/>
      <c r="EA197" s="413"/>
      <c r="EB197" s="413"/>
      <c r="EC197" s="413"/>
      <c r="ED197" s="413"/>
      <c r="EE197" s="413"/>
      <c r="EF197" s="413"/>
      <c r="EG197" s="413"/>
      <c r="EH197" s="413"/>
      <c r="EI197" s="413"/>
      <c r="EJ197" s="413"/>
      <c r="EK197" s="413"/>
      <c r="EL197" s="413"/>
      <c r="EM197" s="413"/>
      <c r="EN197" s="413"/>
      <c r="EO197" s="413"/>
      <c r="EP197" s="413"/>
      <c r="EQ197" s="413"/>
      <c r="ER197" s="413"/>
      <c r="ES197" s="413"/>
      <c r="ET197" s="413"/>
      <c r="EU197" s="413"/>
      <c r="EV197" s="413"/>
      <c r="EW197" s="413"/>
      <c r="EX197" s="414"/>
      <c r="EY197" s="414"/>
      <c r="EZ197" s="414"/>
      <c r="FA197" s="414"/>
      <c r="FB197" s="414"/>
      <c r="FC197" s="413"/>
      <c r="FD197" s="413"/>
      <c r="FE197" s="414"/>
      <c r="FF197" s="414"/>
      <c r="FG197" s="413"/>
      <c r="FH197" s="413"/>
      <c r="FI197" s="414"/>
      <c r="FJ197" s="414"/>
      <c r="FK197" s="413"/>
      <c r="FL197" s="413"/>
      <c r="FM197" s="413"/>
      <c r="FN197" s="413"/>
      <c r="FO197" s="413"/>
      <c r="FP197" s="413"/>
      <c r="FQ197" s="413"/>
      <c r="FR197" s="414"/>
      <c r="FS197" s="414"/>
      <c r="FT197" s="413"/>
      <c r="FU197" s="413"/>
      <c r="FV197" s="414"/>
      <c r="FW197" s="414"/>
      <c r="FX197" s="413"/>
      <c r="FY197" s="413"/>
      <c r="FZ197" s="413"/>
      <c r="GA197" s="413"/>
      <c r="GB197" s="413"/>
      <c r="GC197" s="407"/>
      <c r="GD197" s="439"/>
      <c r="GE197" s="413"/>
      <c r="GF197" s="413"/>
      <c r="GG197" s="413"/>
      <c r="GH197" s="413"/>
      <c r="GI197" s="413"/>
      <c r="GJ197" s="413"/>
      <c r="GK197" s="413"/>
      <c r="GL197" s="412"/>
      <c r="GM197" s="412"/>
      <c r="GN197" s="412"/>
      <c r="GO197" s="412"/>
      <c r="GP197" s="412"/>
      <c r="GQ197" s="412"/>
      <c r="GR197" s="412"/>
      <c r="GS197" s="412"/>
      <c r="GT197" s="412"/>
      <c r="GU197" s="412"/>
      <c r="GV197" s="412"/>
      <c r="GW197" s="412"/>
      <c r="GX197" s="412"/>
      <c r="GY197" s="412"/>
      <c r="GZ197" s="412"/>
      <c r="HA197" s="412"/>
      <c r="HB197" s="412"/>
      <c r="HC197" s="412"/>
      <c r="HD197" s="412"/>
      <c r="HE197" s="412"/>
      <c r="HF197" s="412"/>
      <c r="HG197" s="412"/>
      <c r="HH197" s="412"/>
      <c r="HI197" s="412"/>
      <c r="HJ197" s="412"/>
      <c r="HK197" s="412"/>
      <c r="HL197" s="412"/>
      <c r="HM197" s="412"/>
      <c r="HN197" s="412"/>
      <c r="HO197" s="412"/>
      <c r="HP197" s="412"/>
      <c r="HQ197" s="412"/>
      <c r="HR197" s="412"/>
      <c r="HS197" s="412"/>
      <c r="HT197" s="412"/>
      <c r="HU197" s="412"/>
      <c r="HV197" s="412"/>
      <c r="HW197" s="412"/>
      <c r="HX197" s="412"/>
      <c r="HY197" s="412"/>
      <c r="HZ197" s="412"/>
      <c r="IA197" s="412"/>
      <c r="IB197" s="412"/>
      <c r="IC197" s="412"/>
      <c r="ID197" s="413"/>
      <c r="IE197" s="413"/>
      <c r="IF197" s="413"/>
      <c r="IG197" s="413"/>
      <c r="IH197" s="413"/>
      <c r="II197" s="413"/>
      <c r="IJ197" s="413"/>
      <c r="IK197" s="413"/>
      <c r="IL197" s="413"/>
      <c r="IM197" s="413"/>
      <c r="IN197" s="413"/>
      <c r="IO197" s="413"/>
      <c r="IP197" s="413"/>
      <c r="IQ197" s="413"/>
      <c r="IR197" s="413"/>
      <c r="IS197" s="413"/>
      <c r="IT197" s="413"/>
      <c r="IU197" s="413"/>
      <c r="IV197" s="413"/>
      <c r="IW197" s="413"/>
      <c r="IX197" s="413"/>
      <c r="IY197" s="413"/>
      <c r="IZ197" s="413"/>
      <c r="JA197" s="413"/>
      <c r="JB197" s="414"/>
      <c r="JC197" s="414"/>
      <c r="JD197" s="414"/>
      <c r="JE197" s="414"/>
      <c r="JF197" s="414"/>
      <c r="JG197" s="413"/>
      <c r="JH197" s="413"/>
      <c r="JI197" s="414"/>
      <c r="JJ197" s="414"/>
      <c r="JK197" s="413"/>
      <c r="JL197" s="413"/>
      <c r="JM197" s="414"/>
      <c r="JN197" s="414"/>
      <c r="JO197" s="413"/>
      <c r="JP197" s="413"/>
      <c r="JQ197" s="413"/>
      <c r="JR197" s="413"/>
      <c r="JS197" s="413"/>
      <c r="JT197" s="413"/>
      <c r="JU197" s="413"/>
      <c r="JV197" s="414"/>
      <c r="JW197" s="414"/>
      <c r="JX197" s="413"/>
      <c r="JY197" s="413"/>
      <c r="JZ197" s="414"/>
      <c r="KA197" s="414"/>
      <c r="KB197" s="413"/>
      <c r="KC197" s="413"/>
      <c r="KD197" s="413"/>
      <c r="KE197" s="413"/>
      <c r="KF197" s="413"/>
      <c r="KG197" s="407"/>
      <c r="KH197" s="439"/>
      <c r="KI197" s="413"/>
      <c r="KJ197" s="413"/>
      <c r="KK197" s="413"/>
      <c r="KL197" s="413"/>
      <c r="KM197" s="413"/>
      <c r="KN197" s="413"/>
      <c r="KO197" s="413"/>
      <c r="KP197" s="412"/>
      <c r="KQ197" s="412"/>
      <c r="KR197" s="412"/>
      <c r="KS197" s="412"/>
      <c r="KT197" s="412"/>
      <c r="KU197" s="412"/>
      <c r="KV197" s="412"/>
      <c r="KW197" s="412"/>
      <c r="KX197" s="412"/>
      <c r="KY197" s="412"/>
      <c r="KZ197" s="412"/>
      <c r="LA197" s="412"/>
      <c r="LB197" s="412"/>
      <c r="LC197" s="412"/>
      <c r="LD197" s="412"/>
      <c r="LE197" s="412"/>
      <c r="LF197" s="412"/>
      <c r="LG197" s="412"/>
      <c r="LH197" s="412"/>
      <c r="LI197" s="412"/>
      <c r="LJ197" s="412"/>
      <c r="LK197" s="412"/>
      <c r="LL197" s="412"/>
      <c r="LM197" s="412"/>
      <c r="LN197" s="412"/>
      <c r="LO197" s="412"/>
      <c r="LP197" s="412"/>
      <c r="LQ197" s="412"/>
      <c r="LR197" s="412"/>
      <c r="LS197" s="412"/>
      <c r="LT197" s="412"/>
      <c r="LU197" s="412"/>
      <c r="LV197" s="412"/>
      <c r="LW197" s="412"/>
      <c r="LX197" s="412"/>
      <c r="LY197" s="412"/>
      <c r="LZ197" s="412"/>
      <c r="MA197" s="412"/>
      <c r="MB197" s="412"/>
      <c r="MC197" s="412"/>
      <c r="MD197" s="412"/>
      <c r="ME197" s="412"/>
      <c r="MF197" s="412"/>
      <c r="MG197" s="412"/>
      <c r="MH197" s="413"/>
      <c r="MI197" s="413"/>
      <c r="MJ197" s="413"/>
      <c r="MK197" s="413"/>
      <c r="ML197" s="413"/>
      <c r="MM197" s="413"/>
      <c r="MN197" s="413"/>
      <c r="MO197" s="413"/>
      <c r="MP197" s="413"/>
      <c r="MQ197" s="413"/>
      <c r="MR197" s="413"/>
      <c r="MS197" s="413"/>
      <c r="MT197" s="413"/>
      <c r="MU197" s="413"/>
      <c r="MV197" s="413"/>
      <c r="MW197" s="413"/>
      <c r="MX197" s="413"/>
      <c r="MY197" s="413"/>
      <c r="MZ197" s="413"/>
      <c r="NA197" s="413"/>
      <c r="NB197" s="413"/>
      <c r="NC197" s="413"/>
      <c r="ND197" s="413"/>
      <c r="NE197" s="413"/>
      <c r="NF197" s="414"/>
      <c r="NG197" s="414"/>
      <c r="NH197" s="414"/>
      <c r="NI197" s="414"/>
      <c r="NJ197" s="414"/>
      <c r="NK197" s="413"/>
      <c r="NL197" s="413"/>
      <c r="NM197" s="414"/>
      <c r="NN197" s="414"/>
      <c r="NO197" s="413"/>
      <c r="NP197" s="413"/>
      <c r="NQ197" s="414"/>
      <c r="NR197" s="414"/>
      <c r="NS197" s="413"/>
      <c r="NT197" s="413"/>
      <c r="NU197" s="413"/>
      <c r="NV197" s="413"/>
      <c r="NW197" s="413"/>
      <c r="NX197" s="413"/>
      <c r="NY197" s="413"/>
      <c r="NZ197" s="414"/>
      <c r="OA197" s="414"/>
      <c r="OB197" s="413"/>
      <c r="OC197" s="413"/>
      <c r="OD197" s="414"/>
      <c r="OE197" s="414"/>
      <c r="OF197" s="413"/>
      <c r="OG197" s="413"/>
      <c r="OH197" s="413"/>
      <c r="OI197" s="413"/>
      <c r="OJ197" s="413"/>
      <c r="OK197" s="407"/>
      <c r="OL197" s="439"/>
      <c r="OM197" s="413"/>
      <c r="ON197" s="413"/>
      <c r="OO197" s="413"/>
      <c r="OP197" s="413"/>
      <c r="OQ197" s="413"/>
      <c r="OR197" s="413"/>
      <c r="OS197" s="413"/>
      <c r="OT197" s="412"/>
      <c r="OU197" s="412"/>
      <c r="OV197" s="412"/>
      <c r="OW197" s="412"/>
      <c r="OX197" s="412"/>
      <c r="OY197" s="412"/>
      <c r="OZ197" s="412"/>
      <c r="PA197" s="412"/>
      <c r="PB197" s="412"/>
      <c r="PC197" s="412"/>
      <c r="PD197" s="412"/>
      <c r="PE197" s="412"/>
      <c r="PF197" s="412"/>
      <c r="PG197" s="412"/>
      <c r="PH197" s="412"/>
      <c r="PI197" s="412"/>
      <c r="PJ197" s="412"/>
      <c r="PK197" s="412"/>
      <c r="PL197" s="412"/>
      <c r="PM197" s="412"/>
      <c r="PN197" s="412"/>
      <c r="PO197" s="412"/>
      <c r="PP197" s="412"/>
      <c r="PQ197" s="412"/>
      <c r="PR197" s="412"/>
      <c r="PS197" s="412"/>
      <c r="PT197" s="412"/>
      <c r="PU197" s="412"/>
      <c r="PV197" s="412"/>
      <c r="PW197" s="412"/>
      <c r="PX197" s="412"/>
      <c r="PY197" s="412"/>
      <c r="PZ197" s="412"/>
      <c r="QA197" s="412"/>
      <c r="QB197" s="412"/>
      <c r="QC197" s="412"/>
      <c r="QD197" s="412"/>
      <c r="QE197" s="412"/>
      <c r="QF197" s="412"/>
      <c r="QG197" s="412"/>
      <c r="QH197" s="412"/>
      <c r="QI197" s="412"/>
      <c r="QJ197" s="412"/>
      <c r="QK197" s="412"/>
      <c r="QL197" s="413"/>
      <c r="QM197" s="413"/>
      <c r="QN197" s="413"/>
      <c r="QO197" s="413"/>
      <c r="QP197" s="413"/>
      <c r="QQ197" s="413"/>
      <c r="QR197" s="413"/>
      <c r="QS197" s="413"/>
      <c r="QT197" s="413"/>
      <c r="QU197" s="413"/>
      <c r="QV197" s="413"/>
      <c r="QW197" s="413"/>
      <c r="QX197" s="413"/>
      <c r="QY197" s="413"/>
      <c r="QZ197" s="413"/>
      <c r="RA197" s="413"/>
      <c r="RB197" s="413"/>
      <c r="RC197" s="413"/>
      <c r="RD197" s="413"/>
      <c r="RE197" s="413"/>
      <c r="RF197" s="413"/>
      <c r="RG197" s="413"/>
      <c r="RH197" s="413"/>
      <c r="RI197" s="413"/>
      <c r="RJ197" s="414"/>
      <c r="RK197" s="414"/>
      <c r="RL197" s="414"/>
      <c r="RM197" s="414"/>
      <c r="RN197" s="414"/>
      <c r="RO197" s="413"/>
      <c r="RP197" s="413"/>
      <c r="RQ197" s="414"/>
      <c r="RR197" s="414"/>
      <c r="RS197" s="413"/>
      <c r="RT197" s="413"/>
      <c r="RU197" s="414"/>
      <c r="RV197" s="414"/>
      <c r="RW197" s="413"/>
      <c r="RX197" s="413"/>
      <c r="RY197" s="413"/>
      <c r="RZ197" s="413"/>
      <c r="SA197" s="413"/>
      <c r="SB197" s="413"/>
      <c r="SC197" s="413"/>
      <c r="SD197" s="414"/>
      <c r="SE197" s="414"/>
      <c r="SF197" s="413"/>
      <c r="SG197" s="413"/>
      <c r="SH197" s="414"/>
      <c r="SI197" s="414"/>
      <c r="SJ197" s="413"/>
      <c r="SK197" s="413"/>
      <c r="SL197" s="413"/>
      <c r="SM197" s="413"/>
      <c r="SN197" s="413"/>
      <c r="SO197" s="407"/>
      <c r="SP197" s="439"/>
      <c r="SQ197" s="413"/>
      <c r="SR197" s="413"/>
      <c r="SS197" s="413"/>
      <c r="ST197" s="413"/>
      <c r="SU197" s="413"/>
      <c r="SV197" s="413"/>
      <c r="SW197" s="413"/>
      <c r="SX197" s="412"/>
      <c r="SY197" s="412"/>
      <c r="SZ197" s="412"/>
      <c r="TA197" s="412"/>
      <c r="TB197" s="412"/>
      <c r="TC197" s="412"/>
      <c r="TD197" s="412"/>
      <c r="TE197" s="412"/>
      <c r="TF197" s="412"/>
      <c r="TG197" s="412"/>
      <c r="TH197" s="412"/>
      <c r="TI197" s="412"/>
      <c r="TJ197" s="412"/>
      <c r="TK197" s="412"/>
      <c r="TL197" s="412"/>
      <c r="TM197" s="412"/>
      <c r="TN197" s="412"/>
      <c r="TO197" s="412"/>
      <c r="TP197" s="412"/>
      <c r="TQ197" s="412"/>
      <c r="TR197" s="412"/>
      <c r="TS197" s="412"/>
      <c r="TT197" s="412"/>
      <c r="TU197" s="412"/>
      <c r="TV197" s="412"/>
      <c r="TW197" s="412"/>
      <c r="TX197" s="412"/>
      <c r="TY197" s="412"/>
      <c r="TZ197" s="412"/>
      <c r="UA197" s="412"/>
      <c r="UB197" s="412"/>
      <c r="UC197" s="412"/>
      <c r="UD197" s="412"/>
      <c r="UE197" s="412"/>
      <c r="UF197" s="412"/>
      <c r="UG197" s="412"/>
      <c r="UH197" s="412"/>
      <c r="UI197" s="412"/>
      <c r="UJ197" s="412"/>
      <c r="UK197" s="412"/>
      <c r="UL197" s="412"/>
      <c r="UM197" s="412"/>
      <c r="UN197" s="412"/>
      <c r="UO197" s="412"/>
      <c r="UP197" s="413"/>
      <c r="UQ197" s="413"/>
      <c r="UR197" s="413"/>
      <c r="US197" s="413"/>
      <c r="UT197" s="413"/>
      <c r="UU197" s="413"/>
      <c r="UV197" s="413"/>
      <c r="UW197" s="413"/>
      <c r="UX197" s="413"/>
      <c r="UY197" s="413"/>
      <c r="UZ197" s="413"/>
      <c r="VA197" s="413"/>
      <c r="VB197" s="413"/>
      <c r="VC197" s="413"/>
      <c r="VD197" s="413"/>
      <c r="VE197" s="413"/>
      <c r="VF197" s="413"/>
      <c r="VG197" s="413"/>
      <c r="VH197" s="413"/>
      <c r="VI197" s="413"/>
      <c r="VJ197" s="413"/>
      <c r="VK197" s="413"/>
      <c r="VL197" s="413"/>
      <c r="VM197" s="413"/>
      <c r="VN197" s="414"/>
      <c r="VO197" s="414"/>
      <c r="VP197" s="414"/>
      <c r="VQ197" s="414"/>
      <c r="VR197" s="414"/>
      <c r="VS197" s="413"/>
      <c r="VT197" s="413"/>
      <c r="VU197" s="414"/>
      <c r="VV197" s="414"/>
      <c r="VW197" s="413"/>
      <c r="VX197" s="413"/>
      <c r="VY197" s="414"/>
      <c r="VZ197" s="414"/>
      <c r="WA197" s="413"/>
      <c r="WB197" s="413"/>
      <c r="WC197" s="413"/>
      <c r="WD197" s="413"/>
      <c r="WE197" s="413"/>
      <c r="WF197" s="413"/>
      <c r="WG197" s="413"/>
      <c r="WH197" s="414"/>
      <c r="WI197" s="414"/>
      <c r="WJ197" s="413"/>
      <c r="WK197" s="413"/>
      <c r="WL197" s="414"/>
      <c r="WM197" s="414"/>
      <c r="WN197" s="413"/>
      <c r="WO197" s="413"/>
      <c r="WP197" s="413"/>
      <c r="WQ197" s="413"/>
      <c r="WR197" s="413"/>
      <c r="WS197" s="407"/>
      <c r="WT197" s="439"/>
      <c r="WU197" s="413"/>
      <c r="WV197" s="413"/>
      <c r="WW197" s="413"/>
      <c r="WX197" s="413"/>
      <c r="WY197" s="413"/>
      <c r="WZ197" s="413"/>
      <c r="XA197" s="413"/>
      <c r="XB197" s="412"/>
      <c r="XC197" s="412"/>
      <c r="XD197" s="412"/>
      <c r="XE197" s="412"/>
      <c r="XF197" s="412"/>
      <c r="XG197" s="412"/>
      <c r="XH197" s="412"/>
      <c r="XI197" s="412"/>
      <c r="XJ197" s="412"/>
      <c r="XK197" s="412"/>
      <c r="XL197" s="412"/>
      <c r="XM197" s="412"/>
      <c r="XN197" s="412"/>
      <c r="XO197" s="412"/>
      <c r="XP197" s="412"/>
      <c r="XQ197" s="412"/>
      <c r="XR197" s="412"/>
      <c r="XS197" s="412"/>
      <c r="XT197" s="412"/>
      <c r="XU197" s="412"/>
      <c r="XV197" s="412"/>
      <c r="XW197" s="412"/>
      <c r="XX197" s="412"/>
      <c r="XY197" s="412"/>
      <c r="XZ197" s="412"/>
      <c r="YA197" s="412"/>
      <c r="YB197" s="412"/>
      <c r="YC197" s="412"/>
      <c r="YD197" s="412"/>
      <c r="YE197" s="412"/>
      <c r="YF197" s="412"/>
      <c r="YG197" s="412"/>
      <c r="YH197" s="412"/>
      <c r="YI197" s="412"/>
      <c r="YJ197" s="412"/>
      <c r="YK197" s="412"/>
      <c r="YL197" s="412"/>
      <c r="YM197" s="412"/>
      <c r="YN197" s="412"/>
      <c r="YO197" s="412"/>
      <c r="YP197" s="412"/>
      <c r="YQ197" s="412"/>
      <c r="YR197" s="412"/>
      <c r="YS197" s="412"/>
      <c r="YT197" s="413"/>
      <c r="YU197" s="413"/>
      <c r="YV197" s="413"/>
      <c r="YW197" s="413"/>
      <c r="YX197" s="413"/>
      <c r="YY197" s="413"/>
      <c r="YZ197" s="413"/>
      <c r="ZA197" s="413"/>
      <c r="ZB197" s="413"/>
      <c r="ZC197" s="413"/>
      <c r="ZD197" s="413"/>
      <c r="ZE197" s="413"/>
      <c r="ZF197" s="413"/>
      <c r="ZG197" s="413"/>
      <c r="ZH197" s="413"/>
      <c r="ZI197" s="413"/>
      <c r="ZJ197" s="413"/>
      <c r="ZK197" s="413"/>
      <c r="ZL197" s="413"/>
      <c r="ZM197" s="413"/>
      <c r="ZN197" s="413"/>
      <c r="ZO197" s="413"/>
      <c r="ZP197" s="413"/>
      <c r="ZQ197" s="413"/>
      <c r="ZR197" s="414"/>
      <c r="ZS197" s="414"/>
      <c r="ZT197" s="414"/>
      <c r="ZU197" s="414"/>
      <c r="ZV197" s="414"/>
      <c r="ZW197" s="413"/>
      <c r="ZX197" s="413"/>
      <c r="ZY197" s="414"/>
      <c r="ZZ197" s="414"/>
      <c r="AAA197" s="413"/>
      <c r="AAB197" s="413"/>
      <c r="AAC197" s="414"/>
      <c r="AAD197" s="414"/>
      <c r="AAE197" s="413"/>
      <c r="AAF197" s="413"/>
      <c r="AAG197" s="413"/>
      <c r="AAH197" s="413"/>
      <c r="AAI197" s="413"/>
      <c r="AAJ197" s="413"/>
      <c r="AAK197" s="413"/>
      <c r="AAL197" s="414"/>
      <c r="AAM197" s="414"/>
      <c r="AAN197" s="413"/>
      <c r="AAO197" s="413"/>
      <c r="AAP197" s="414"/>
      <c r="AAQ197" s="414"/>
      <c r="AAR197" s="413"/>
      <c r="AAS197" s="413"/>
      <c r="AAT197" s="413"/>
      <c r="AAU197" s="413"/>
      <c r="AAV197" s="413"/>
      <c r="AAW197" s="407"/>
      <c r="AAX197" s="439"/>
      <c r="AAY197" s="413"/>
      <c r="AAZ197" s="413"/>
      <c r="ABA197" s="413"/>
      <c r="ABB197" s="413"/>
      <c r="ABC197" s="413"/>
      <c r="ABD197" s="413"/>
      <c r="ABE197" s="413"/>
      <c r="ABF197" s="412"/>
      <c r="ABG197" s="412"/>
      <c r="ABH197" s="412"/>
      <c r="ABI197" s="412"/>
      <c r="ABJ197" s="412"/>
      <c r="ABK197" s="412"/>
      <c r="ABL197" s="412"/>
      <c r="ABM197" s="412"/>
      <c r="ABN197" s="412"/>
      <c r="ABO197" s="412"/>
      <c r="ABP197" s="412"/>
      <c r="ABQ197" s="412"/>
      <c r="ABR197" s="412"/>
      <c r="ABS197" s="412"/>
      <c r="ABT197" s="412"/>
      <c r="ABU197" s="412"/>
      <c r="ABV197" s="412"/>
      <c r="ABW197" s="412"/>
      <c r="ABX197" s="412"/>
      <c r="ABY197" s="412"/>
      <c r="ABZ197" s="412"/>
      <c r="ACA197" s="412"/>
      <c r="ACB197" s="412"/>
      <c r="ACC197" s="412"/>
      <c r="ACD197" s="412"/>
      <c r="ACE197" s="412"/>
      <c r="ACF197" s="412"/>
      <c r="ACG197" s="412"/>
      <c r="ACH197" s="412"/>
      <c r="ACI197" s="412"/>
      <c r="ACJ197" s="412"/>
      <c r="ACK197" s="412"/>
      <c r="ACL197" s="412"/>
      <c r="ACM197" s="412"/>
      <c r="ACN197" s="412"/>
      <c r="ACO197" s="412"/>
      <c r="ACP197" s="412"/>
      <c r="ACQ197" s="412"/>
      <c r="ACR197" s="412"/>
      <c r="ACS197" s="412"/>
      <c r="ACT197" s="412"/>
      <c r="ACU197" s="412"/>
      <c r="ACV197" s="412"/>
      <c r="ACW197" s="412"/>
      <c r="ACX197" s="413"/>
      <c r="ACY197" s="413"/>
      <c r="ACZ197" s="413"/>
      <c r="ADA197" s="413"/>
      <c r="ADB197" s="413"/>
      <c r="ADC197" s="413"/>
      <c r="ADD197" s="413"/>
      <c r="ADE197" s="413"/>
      <c r="ADF197" s="413"/>
      <c r="ADG197" s="413"/>
      <c r="ADH197" s="413"/>
      <c r="ADI197" s="413"/>
      <c r="ADJ197" s="413"/>
      <c r="ADK197" s="413"/>
      <c r="ADL197" s="413"/>
      <c r="ADM197" s="413"/>
      <c r="ADN197" s="413"/>
      <c r="ADO197" s="413"/>
      <c r="ADP197" s="413"/>
      <c r="ADQ197" s="413"/>
      <c r="ADR197" s="413"/>
      <c r="ADS197" s="413"/>
      <c r="ADT197" s="413"/>
      <c r="ADU197" s="413"/>
      <c r="ADV197" s="414"/>
      <c r="ADW197" s="414"/>
      <c r="ADX197" s="414"/>
      <c r="ADY197" s="414"/>
      <c r="ADZ197" s="414"/>
      <c r="AEA197" s="413"/>
      <c r="AEB197" s="413"/>
      <c r="AEC197" s="414"/>
      <c r="AED197" s="414"/>
      <c r="AEE197" s="413"/>
      <c r="AEF197" s="413"/>
      <c r="AEG197" s="414"/>
      <c r="AEH197" s="414"/>
      <c r="AEI197" s="413"/>
      <c r="AEJ197" s="413"/>
      <c r="AEK197" s="413"/>
      <c r="AEL197" s="413"/>
      <c r="AEM197" s="413"/>
      <c r="AEN197" s="413"/>
      <c r="AEO197" s="413"/>
      <c r="AEP197" s="414"/>
      <c r="AEQ197" s="414"/>
      <c r="AER197" s="413"/>
      <c r="AES197" s="413"/>
      <c r="AET197" s="414"/>
      <c r="AEU197" s="414"/>
      <c r="AEV197" s="413"/>
      <c r="AEW197" s="413"/>
      <c r="AEX197" s="413"/>
      <c r="AEY197" s="413"/>
      <c r="AEZ197" s="413"/>
      <c r="AFA197" s="407"/>
      <c r="AFB197" s="439"/>
      <c r="AFC197" s="413"/>
      <c r="AFD197" s="413"/>
      <c r="AFE197" s="413"/>
      <c r="AFF197" s="413"/>
      <c r="AFG197" s="413"/>
      <c r="AFH197" s="413"/>
      <c r="AFI197" s="413"/>
      <c r="AFJ197" s="412"/>
      <c r="AFK197" s="412"/>
      <c r="AFL197" s="412"/>
      <c r="AFM197" s="412"/>
      <c r="AFN197" s="412"/>
      <c r="AFO197" s="412"/>
      <c r="AFP197" s="412"/>
      <c r="AFQ197" s="412"/>
      <c r="AFR197" s="412"/>
      <c r="AFS197" s="412"/>
      <c r="AFT197" s="412"/>
      <c r="AFU197" s="412"/>
      <c r="AFV197" s="412"/>
      <c r="AFW197" s="412"/>
      <c r="AFX197" s="412"/>
      <c r="AFY197" s="412"/>
      <c r="AFZ197" s="412"/>
      <c r="AGA197" s="412"/>
      <c r="AGB197" s="412"/>
      <c r="AGC197" s="412"/>
      <c r="AGD197" s="412"/>
      <c r="AGE197" s="412"/>
      <c r="AGF197" s="412"/>
      <c r="AGG197" s="412"/>
      <c r="AGH197" s="412"/>
      <c r="AGI197" s="412"/>
      <c r="AGJ197" s="412"/>
      <c r="AGK197" s="412"/>
      <c r="AGL197" s="412"/>
      <c r="AGM197" s="412"/>
      <c r="AGN197" s="412"/>
      <c r="AGO197" s="412"/>
      <c r="AGP197" s="412"/>
      <c r="AGQ197" s="412"/>
      <c r="AGR197" s="412"/>
      <c r="AGS197" s="412"/>
      <c r="AGT197" s="412"/>
      <c r="AGU197" s="412"/>
      <c r="AGV197" s="412"/>
      <c r="AGW197" s="412"/>
      <c r="AGX197" s="412"/>
      <c r="AGY197" s="412"/>
      <c r="AGZ197" s="412"/>
      <c r="AHA197" s="412"/>
      <c r="AHB197" s="413"/>
      <c r="AHC197" s="413"/>
      <c r="AHD197" s="413"/>
      <c r="AHE197" s="413"/>
      <c r="AHF197" s="413"/>
      <c r="AHG197" s="413"/>
      <c r="AHH197" s="413"/>
      <c r="AHI197" s="413"/>
      <c r="AHJ197" s="413"/>
      <c r="AHK197" s="413"/>
      <c r="AHL197" s="413"/>
      <c r="AHM197" s="413"/>
      <c r="AHN197" s="413"/>
      <c r="AHO197" s="413"/>
      <c r="AHP197" s="413"/>
      <c r="AHQ197" s="413"/>
      <c r="AHR197" s="413"/>
      <c r="AHS197" s="413"/>
      <c r="AHT197" s="413"/>
      <c r="AHU197" s="413"/>
      <c r="AHV197" s="413"/>
      <c r="AHW197" s="413"/>
      <c r="AHX197" s="413"/>
      <c r="AHY197" s="413"/>
      <c r="AHZ197" s="414"/>
      <c r="AIA197" s="414"/>
      <c r="AIB197" s="414"/>
      <c r="AIC197" s="414"/>
      <c r="AID197" s="414"/>
      <c r="AIE197" s="413"/>
      <c r="AIF197" s="413"/>
      <c r="AIG197" s="414"/>
      <c r="AIH197" s="414"/>
      <c r="AII197" s="413"/>
      <c r="AIJ197" s="413"/>
      <c r="AIK197" s="414"/>
      <c r="AIL197" s="414"/>
      <c r="AIM197" s="413"/>
      <c r="AIN197" s="413"/>
      <c r="AIO197" s="413"/>
      <c r="AIP197" s="413"/>
      <c r="AIQ197" s="413"/>
      <c r="AIR197" s="413"/>
      <c r="AIS197" s="413"/>
      <c r="AIT197" s="414"/>
      <c r="AIU197" s="414"/>
      <c r="AIV197" s="413"/>
      <c r="AIW197" s="413"/>
      <c r="AIX197" s="414"/>
      <c r="AIY197" s="414"/>
      <c r="AIZ197" s="413"/>
      <c r="AJA197" s="413"/>
      <c r="AJB197" s="413"/>
      <c r="AJC197" s="413"/>
      <c r="AJD197" s="413"/>
      <c r="AJE197" s="407"/>
      <c r="AJF197" s="439"/>
      <c r="AJG197" s="413"/>
      <c r="AJH197" s="413"/>
      <c r="AJI197" s="413"/>
      <c r="AJJ197" s="413"/>
      <c r="AJK197" s="413"/>
      <c r="AJL197" s="413"/>
      <c r="AJM197" s="413"/>
      <c r="AJN197" s="412"/>
      <c r="AJO197" s="412"/>
      <c r="AJP197" s="412"/>
      <c r="AJQ197" s="412"/>
      <c r="AJR197" s="412"/>
      <c r="AJS197" s="412"/>
      <c r="AJT197" s="412"/>
      <c r="AJU197" s="412"/>
      <c r="AJV197" s="412"/>
      <c r="AJW197" s="412"/>
      <c r="AJX197" s="412"/>
      <c r="AJY197" s="412"/>
      <c r="AJZ197" s="412"/>
      <c r="AKA197" s="412"/>
      <c r="AKB197" s="412"/>
      <c r="AKC197" s="412"/>
      <c r="AKD197" s="412"/>
      <c r="AKE197" s="412"/>
      <c r="AKF197" s="412"/>
      <c r="AKG197" s="412"/>
      <c r="AKH197" s="412"/>
      <c r="AKI197" s="412"/>
      <c r="AKJ197" s="412"/>
      <c r="AKK197" s="412"/>
      <c r="AKL197" s="412"/>
      <c r="AKM197" s="412"/>
      <c r="AKN197" s="412"/>
      <c r="AKO197" s="412"/>
      <c r="AKP197" s="412"/>
      <c r="AKQ197" s="412"/>
      <c r="AKR197" s="412"/>
      <c r="AKS197" s="412"/>
      <c r="AKT197" s="412"/>
      <c r="AKU197" s="412"/>
      <c r="AKV197" s="412"/>
      <c r="AKW197" s="412"/>
      <c r="AKX197" s="412"/>
      <c r="AKY197" s="412"/>
      <c r="AKZ197" s="412"/>
      <c r="ALA197" s="412"/>
      <c r="ALB197" s="412"/>
      <c r="ALC197" s="412"/>
      <c r="ALD197" s="412"/>
      <c r="ALE197" s="412"/>
      <c r="ALF197" s="413"/>
      <c r="ALG197" s="413"/>
      <c r="ALH197" s="413"/>
      <c r="ALI197" s="413"/>
      <c r="ALJ197" s="413"/>
      <c r="ALK197" s="413"/>
      <c r="ALL197" s="413"/>
      <c r="ALM197" s="413"/>
      <c r="ALN197" s="413"/>
      <c r="ALO197" s="413"/>
      <c r="ALP197" s="413"/>
      <c r="ALQ197" s="413"/>
      <c r="ALR197" s="413"/>
      <c r="ALS197" s="413"/>
      <c r="ALT197" s="413"/>
      <c r="ALU197" s="413"/>
      <c r="ALV197" s="413"/>
      <c r="ALW197" s="413"/>
      <c r="ALX197" s="413"/>
      <c r="ALY197" s="413"/>
      <c r="ALZ197" s="413"/>
      <c r="AMA197" s="413"/>
      <c r="AMB197" s="413"/>
      <c r="AMC197" s="413"/>
      <c r="AMD197" s="414"/>
      <c r="AME197" s="414"/>
      <c r="AMF197" s="414"/>
      <c r="AMG197" s="414"/>
      <c r="AMH197" s="414"/>
      <c r="AMI197" s="413"/>
      <c r="AMJ197" s="413"/>
      <c r="AMK197" s="414"/>
      <c r="AML197" s="414"/>
      <c r="AMM197" s="413"/>
      <c r="AMN197" s="413"/>
      <c r="AMO197" s="414"/>
      <c r="AMP197" s="414"/>
      <c r="AMQ197" s="413"/>
      <c r="AMR197" s="413"/>
      <c r="AMS197" s="413"/>
      <c r="AMT197" s="413"/>
      <c r="AMU197" s="413"/>
      <c r="AMV197" s="413"/>
      <c r="AMW197" s="413"/>
      <c r="AMX197" s="414"/>
      <c r="AMY197" s="414"/>
      <c r="AMZ197" s="413"/>
      <c r="ANA197" s="413"/>
      <c r="ANB197" s="414"/>
      <c r="ANC197" s="414"/>
      <c r="AND197" s="413"/>
      <c r="ANE197" s="413"/>
      <c r="ANF197" s="413"/>
      <c r="ANG197" s="413"/>
      <c r="ANH197" s="413"/>
      <c r="ANI197" s="407"/>
      <c r="ANJ197" s="439"/>
      <c r="ANK197" s="413"/>
      <c r="ANL197" s="413"/>
      <c r="ANM197" s="413"/>
      <c r="ANN197" s="413"/>
      <c r="ANO197" s="413"/>
      <c r="ANP197" s="413"/>
      <c r="ANQ197" s="413"/>
      <c r="ANR197" s="412"/>
      <c r="ANS197" s="412"/>
      <c r="ANT197" s="412"/>
      <c r="ANU197" s="412"/>
      <c r="ANV197" s="412"/>
      <c r="ANW197" s="412"/>
      <c r="ANX197" s="412"/>
      <c r="ANY197" s="412"/>
      <c r="ANZ197" s="412"/>
      <c r="AOA197" s="412"/>
      <c r="AOB197" s="412"/>
      <c r="AOC197" s="412"/>
      <c r="AOD197" s="412"/>
      <c r="AOE197" s="412"/>
      <c r="AOF197" s="412"/>
      <c r="AOG197" s="412"/>
      <c r="AOH197" s="412"/>
      <c r="AOI197" s="412"/>
      <c r="AOJ197" s="412"/>
      <c r="AOK197" s="412"/>
      <c r="AOL197" s="412"/>
      <c r="AOM197" s="412"/>
      <c r="AON197" s="412"/>
      <c r="AOO197" s="412"/>
      <c r="AOP197" s="412"/>
      <c r="AOQ197" s="412"/>
      <c r="AOR197" s="412"/>
      <c r="AOS197" s="412"/>
      <c r="AOT197" s="412"/>
      <c r="AOU197" s="412"/>
      <c r="AOV197" s="412"/>
      <c r="AOW197" s="412"/>
      <c r="AOX197" s="412"/>
      <c r="AOY197" s="412"/>
      <c r="AOZ197" s="412"/>
      <c r="APA197" s="412"/>
      <c r="APB197" s="412"/>
      <c r="APC197" s="412"/>
      <c r="APD197" s="412"/>
      <c r="APE197" s="412"/>
      <c r="APF197" s="412"/>
      <c r="APG197" s="412"/>
      <c r="APH197" s="412"/>
      <c r="API197" s="412"/>
      <c r="APJ197" s="413"/>
      <c r="APK197" s="413"/>
      <c r="APL197" s="413"/>
      <c r="APM197" s="413"/>
      <c r="APN197" s="413"/>
      <c r="APO197" s="413"/>
      <c r="APP197" s="413"/>
      <c r="APQ197" s="413"/>
      <c r="APR197" s="413"/>
      <c r="APS197" s="413"/>
      <c r="APT197" s="413"/>
      <c r="APU197" s="413"/>
      <c r="APV197" s="413"/>
      <c r="APW197" s="413"/>
      <c r="APX197" s="413"/>
      <c r="APY197" s="413"/>
      <c r="APZ197" s="413"/>
      <c r="AQA197" s="413"/>
      <c r="AQB197" s="413"/>
      <c r="AQC197" s="413"/>
      <c r="AQD197" s="413"/>
      <c r="AQE197" s="413"/>
      <c r="AQF197" s="413"/>
      <c r="AQG197" s="413"/>
      <c r="AQH197" s="414"/>
      <c r="AQI197" s="414"/>
      <c r="AQJ197" s="414"/>
      <c r="AQK197" s="414"/>
      <c r="AQL197" s="414"/>
      <c r="AQM197" s="413"/>
      <c r="AQN197" s="413"/>
      <c r="AQO197" s="414"/>
      <c r="AQP197" s="414"/>
      <c r="AQQ197" s="413"/>
      <c r="AQR197" s="413"/>
      <c r="AQS197" s="414"/>
      <c r="AQT197" s="414"/>
      <c r="AQU197" s="413"/>
      <c r="AQV197" s="413"/>
      <c r="AQW197" s="413"/>
      <c r="AQX197" s="413"/>
      <c r="AQY197" s="413"/>
      <c r="AQZ197" s="413"/>
      <c r="ARA197" s="413"/>
      <c r="ARB197" s="414"/>
      <c r="ARC197" s="414"/>
      <c r="ARD197" s="413"/>
      <c r="ARE197" s="413"/>
      <c r="ARF197" s="414"/>
      <c r="ARG197" s="414"/>
      <c r="ARH197" s="413"/>
      <c r="ARI197" s="413"/>
      <c r="ARJ197" s="413"/>
      <c r="ARK197" s="413"/>
      <c r="ARL197" s="413"/>
      <c r="ARM197" s="407"/>
      <c r="ARN197" s="439"/>
      <c r="ARO197" s="413"/>
      <c r="ARP197" s="413"/>
      <c r="ARQ197" s="413"/>
      <c r="ARR197" s="413"/>
      <c r="ARS197" s="413"/>
      <c r="ART197" s="413"/>
      <c r="ARU197" s="413"/>
      <c r="ARV197" s="412"/>
      <c r="ARW197" s="412"/>
      <c r="ARX197" s="412"/>
      <c r="ARY197" s="412"/>
      <c r="ARZ197" s="412"/>
      <c r="ASA197" s="412"/>
      <c r="ASB197" s="412"/>
      <c r="ASC197" s="412"/>
      <c r="ASD197" s="412"/>
      <c r="ASE197" s="412"/>
      <c r="ASF197" s="412"/>
      <c r="ASG197" s="412"/>
      <c r="ASH197" s="412"/>
      <c r="ASI197" s="412"/>
      <c r="ASJ197" s="412"/>
      <c r="ASK197" s="412"/>
      <c r="ASL197" s="412"/>
      <c r="ASM197" s="412"/>
      <c r="ASN197" s="412"/>
      <c r="ASO197" s="412"/>
      <c r="ASP197" s="412"/>
      <c r="ASQ197" s="412"/>
      <c r="ASR197" s="412"/>
      <c r="ASS197" s="412"/>
      <c r="AST197" s="412"/>
      <c r="ASU197" s="412"/>
      <c r="ASV197" s="412"/>
      <c r="ASW197" s="412"/>
      <c r="ASX197" s="412"/>
      <c r="ASY197" s="412"/>
      <c r="ASZ197" s="412"/>
      <c r="ATA197" s="412"/>
      <c r="ATB197" s="412"/>
      <c r="ATC197" s="412"/>
      <c r="ATD197" s="412"/>
      <c r="ATE197" s="412"/>
      <c r="ATF197" s="412"/>
      <c r="ATG197" s="412"/>
      <c r="ATH197" s="412"/>
      <c r="ATI197" s="412"/>
      <c r="ATJ197" s="412"/>
      <c r="ATK197" s="412"/>
      <c r="ATL197" s="412"/>
      <c r="ATM197" s="412"/>
      <c r="ATN197" s="413"/>
      <c r="ATO197" s="413"/>
      <c r="ATP197" s="413"/>
      <c r="ATQ197" s="413"/>
      <c r="ATR197" s="413"/>
      <c r="ATS197" s="413"/>
      <c r="ATT197" s="413"/>
      <c r="ATU197" s="413"/>
      <c r="ATV197" s="413"/>
      <c r="ATW197" s="413"/>
      <c r="ATX197" s="413"/>
      <c r="ATY197" s="413"/>
      <c r="ATZ197" s="413"/>
      <c r="AUA197" s="413"/>
      <c r="AUB197" s="413"/>
      <c r="AUC197" s="413"/>
      <c r="AUD197" s="413"/>
      <c r="AUE197" s="413"/>
      <c r="AUF197" s="413"/>
      <c r="AUG197" s="413"/>
      <c r="AUH197" s="413"/>
      <c r="AUI197" s="413"/>
      <c r="AUJ197" s="413"/>
      <c r="AUK197" s="413"/>
      <c r="AUL197" s="414"/>
      <c r="AUM197" s="414"/>
      <c r="AUN197" s="414"/>
      <c r="AUO197" s="414"/>
      <c r="AUP197" s="414"/>
      <c r="AUQ197" s="413"/>
      <c r="AUR197" s="413"/>
      <c r="AUS197" s="414"/>
      <c r="AUT197" s="414"/>
      <c r="AUU197" s="413"/>
      <c r="AUV197" s="413"/>
      <c r="AUW197" s="414"/>
      <c r="AUX197" s="414"/>
      <c r="AUY197" s="413"/>
      <c r="AUZ197" s="413"/>
      <c r="AVA197" s="413"/>
      <c r="AVB197" s="413"/>
      <c r="AVC197" s="413"/>
      <c r="AVD197" s="413"/>
      <c r="AVE197" s="413"/>
      <c r="AVF197" s="414"/>
      <c r="AVG197" s="414"/>
      <c r="AVH197" s="413"/>
      <c r="AVI197" s="413"/>
      <c r="AVJ197" s="414"/>
      <c r="AVK197" s="414"/>
      <c r="AVL197" s="413"/>
      <c r="AVM197" s="413"/>
      <c r="AVN197" s="413"/>
      <c r="AVO197" s="413"/>
      <c r="AVP197" s="413"/>
      <c r="AVQ197" s="407"/>
      <c r="AVR197" s="439"/>
      <c r="AVS197" s="413"/>
      <c r="AVT197" s="413"/>
      <c r="AVU197" s="413"/>
      <c r="AVV197" s="413"/>
      <c r="AVW197" s="413"/>
      <c r="AVX197" s="413"/>
      <c r="AVY197" s="413"/>
      <c r="AVZ197" s="412"/>
      <c r="AWA197" s="412"/>
      <c r="AWB197" s="412"/>
      <c r="AWC197" s="412"/>
      <c r="AWD197" s="412"/>
      <c r="AWE197" s="412"/>
      <c r="AWF197" s="412"/>
      <c r="AWG197" s="412"/>
      <c r="AWH197" s="412"/>
      <c r="AWI197" s="412"/>
      <c r="AWJ197" s="412"/>
      <c r="AWK197" s="412"/>
      <c r="AWL197" s="412"/>
      <c r="AWM197" s="412"/>
      <c r="AWN197" s="412"/>
      <c r="AWO197" s="412"/>
      <c r="AWP197" s="412"/>
      <c r="AWQ197" s="412"/>
      <c r="AWR197" s="412"/>
      <c r="AWS197" s="412"/>
      <c r="AWT197" s="412"/>
      <c r="AWU197" s="412"/>
      <c r="AWV197" s="412"/>
      <c r="AWW197" s="412"/>
      <c r="AWX197" s="412"/>
      <c r="AWY197" s="412"/>
      <c r="AWZ197" s="412"/>
      <c r="AXA197" s="412"/>
      <c r="AXB197" s="412"/>
      <c r="AXC197" s="412"/>
      <c r="AXD197" s="412"/>
      <c r="AXE197" s="412"/>
      <c r="AXF197" s="412"/>
      <c r="AXG197" s="412"/>
      <c r="AXH197" s="412"/>
      <c r="AXI197" s="412"/>
      <c r="AXJ197" s="412"/>
      <c r="AXK197" s="412"/>
      <c r="AXL197" s="412"/>
      <c r="AXM197" s="412"/>
      <c r="AXN197" s="412"/>
      <c r="AXO197" s="412"/>
      <c r="AXP197" s="412"/>
      <c r="AXQ197" s="412"/>
      <c r="AXR197" s="413"/>
      <c r="AXS197" s="413"/>
      <c r="AXT197" s="413"/>
      <c r="AXU197" s="413"/>
      <c r="AXV197" s="413"/>
      <c r="AXW197" s="413"/>
      <c r="AXX197" s="413"/>
      <c r="AXY197" s="413"/>
      <c r="AXZ197" s="413"/>
      <c r="AYA197" s="413"/>
      <c r="AYB197" s="413"/>
      <c r="AYC197" s="413"/>
      <c r="AYD197" s="413"/>
      <c r="AYE197" s="413"/>
      <c r="AYF197" s="413"/>
      <c r="AYG197" s="413"/>
      <c r="AYH197" s="413"/>
      <c r="AYI197" s="413"/>
      <c r="AYJ197" s="413"/>
      <c r="AYK197" s="413"/>
      <c r="AYL197" s="413"/>
      <c r="AYM197" s="413"/>
      <c r="AYN197" s="413"/>
      <c r="AYO197" s="413"/>
      <c r="AYP197" s="414"/>
      <c r="AYQ197" s="414"/>
      <c r="AYR197" s="414"/>
      <c r="AYS197" s="414"/>
      <c r="AYT197" s="414"/>
      <c r="AYU197" s="413"/>
      <c r="AYV197" s="413"/>
      <c r="AYW197" s="414"/>
      <c r="AYX197" s="414"/>
      <c r="AYY197" s="413"/>
      <c r="AYZ197" s="413"/>
      <c r="AZA197" s="414"/>
      <c r="AZB197" s="414"/>
      <c r="AZC197" s="413"/>
      <c r="AZD197" s="413"/>
      <c r="AZE197" s="413"/>
      <c r="AZF197" s="413"/>
      <c r="AZG197" s="413"/>
      <c r="AZH197" s="413"/>
      <c r="AZI197" s="413"/>
      <c r="AZJ197" s="414"/>
      <c r="AZK197" s="414"/>
      <c r="AZL197" s="413"/>
      <c r="AZM197" s="413"/>
      <c r="AZN197" s="414"/>
      <c r="AZO197" s="414"/>
      <c r="AZP197" s="413"/>
      <c r="AZQ197" s="413"/>
      <c r="AZR197" s="413"/>
      <c r="AZS197" s="413"/>
      <c r="AZT197" s="413"/>
      <c r="AZU197" s="407"/>
      <c r="AZV197" s="439"/>
      <c r="AZW197" s="413"/>
      <c r="AZX197" s="413"/>
      <c r="AZY197" s="413"/>
      <c r="AZZ197" s="413"/>
      <c r="BAA197" s="413"/>
      <c r="BAB197" s="413"/>
      <c r="BAC197" s="413"/>
      <c r="BAD197" s="412"/>
      <c r="BAE197" s="412"/>
      <c r="BAF197" s="412"/>
      <c r="BAG197" s="412"/>
      <c r="BAH197" s="412"/>
      <c r="BAI197" s="412"/>
      <c r="BAJ197" s="412"/>
      <c r="BAK197" s="412"/>
      <c r="BAL197" s="412"/>
      <c r="BAM197" s="412"/>
      <c r="BAN197" s="412"/>
      <c r="BAO197" s="412"/>
      <c r="BAP197" s="412"/>
      <c r="BAQ197" s="412"/>
      <c r="BAR197" s="412"/>
      <c r="BAS197" s="412"/>
      <c r="BAT197" s="412"/>
      <c r="BAU197" s="412"/>
      <c r="BAV197" s="412"/>
      <c r="BAW197" s="412"/>
      <c r="BAX197" s="412"/>
      <c r="BAY197" s="412"/>
      <c r="BAZ197" s="412"/>
      <c r="BBA197" s="412"/>
      <c r="BBB197" s="412"/>
      <c r="BBC197" s="412"/>
      <c r="BBD197" s="412"/>
      <c r="BBE197" s="412"/>
      <c r="BBF197" s="412"/>
      <c r="BBG197" s="412"/>
      <c r="BBH197" s="412"/>
      <c r="BBI197" s="412"/>
      <c r="BBJ197" s="412"/>
      <c r="BBK197" s="412"/>
      <c r="BBL197" s="412"/>
      <c r="BBM197" s="412"/>
      <c r="BBN197" s="412"/>
      <c r="BBO197" s="412"/>
      <c r="BBP197" s="412"/>
      <c r="BBQ197" s="412"/>
      <c r="BBR197" s="412"/>
      <c r="BBS197" s="412"/>
      <c r="BBT197" s="412"/>
      <c r="BBU197" s="412"/>
      <c r="BBV197" s="413"/>
      <c r="BBW197" s="413"/>
      <c r="BBX197" s="413"/>
      <c r="BBY197" s="413"/>
      <c r="BBZ197" s="413"/>
      <c r="BCA197" s="413"/>
      <c r="BCB197" s="413"/>
      <c r="BCC197" s="413"/>
      <c r="BCD197" s="413"/>
      <c r="BCE197" s="413"/>
      <c r="BCF197" s="413"/>
      <c r="BCG197" s="413"/>
      <c r="BCH197" s="413"/>
      <c r="BCI197" s="413"/>
      <c r="BCJ197" s="413"/>
      <c r="BCK197" s="413"/>
      <c r="BCL197" s="413"/>
      <c r="BCM197" s="413"/>
      <c r="BCN197" s="413"/>
      <c r="BCO197" s="413"/>
      <c r="BCP197" s="413"/>
      <c r="BCQ197" s="413"/>
      <c r="BCR197" s="413"/>
      <c r="BCS197" s="413"/>
      <c r="BCT197" s="414"/>
      <c r="BCU197" s="414"/>
      <c r="BCV197" s="414"/>
      <c r="BCW197" s="414"/>
      <c r="BCX197" s="414"/>
      <c r="BCY197" s="413"/>
      <c r="BCZ197" s="413"/>
      <c r="BDA197" s="414"/>
      <c r="BDB197" s="414"/>
      <c r="BDC197" s="413"/>
      <c r="BDD197" s="413"/>
      <c r="BDE197" s="414"/>
      <c r="BDF197" s="414"/>
      <c r="BDG197" s="413"/>
      <c r="BDH197" s="413"/>
      <c r="BDI197" s="413"/>
      <c r="BDJ197" s="413"/>
      <c r="BDK197" s="413"/>
      <c r="BDL197" s="413"/>
      <c r="BDM197" s="413"/>
      <c r="BDN197" s="414"/>
      <c r="BDO197" s="414"/>
      <c r="BDP197" s="413"/>
      <c r="BDQ197" s="413"/>
      <c r="BDR197" s="414"/>
      <c r="BDS197" s="414"/>
      <c r="BDT197" s="413"/>
      <c r="BDU197" s="413"/>
      <c r="BDV197" s="413"/>
      <c r="BDW197" s="413"/>
      <c r="BDX197" s="413"/>
      <c r="BDY197" s="407"/>
      <c r="BDZ197" s="439"/>
      <c r="BEA197" s="413"/>
      <c r="BEB197" s="413"/>
      <c r="BEC197" s="413"/>
      <c r="BED197" s="413"/>
      <c r="BEE197" s="413"/>
      <c r="BEF197" s="413"/>
      <c r="BEG197" s="413"/>
      <c r="BEH197" s="412"/>
      <c r="BEI197" s="412"/>
      <c r="BEJ197" s="412"/>
      <c r="BEK197" s="412"/>
      <c r="BEL197" s="412"/>
      <c r="BEM197" s="412"/>
      <c r="BEN197" s="412"/>
      <c r="BEO197" s="412"/>
      <c r="BEP197" s="412"/>
      <c r="BEQ197" s="412"/>
      <c r="BER197" s="412"/>
      <c r="BES197" s="412"/>
      <c r="BET197" s="412"/>
      <c r="BEU197" s="412"/>
      <c r="BEV197" s="412"/>
      <c r="BEW197" s="412"/>
      <c r="BEX197" s="412"/>
      <c r="BEY197" s="412"/>
      <c r="BEZ197" s="412"/>
      <c r="BFA197" s="412"/>
      <c r="BFB197" s="412"/>
      <c r="BFC197" s="412"/>
      <c r="BFD197" s="412"/>
      <c r="BFE197" s="412"/>
      <c r="BFF197" s="412"/>
      <c r="BFG197" s="412"/>
      <c r="BFH197" s="412"/>
      <c r="BFI197" s="412"/>
      <c r="BFJ197" s="412"/>
      <c r="BFK197" s="412"/>
      <c r="BFL197" s="412"/>
      <c r="BFM197" s="412"/>
      <c r="BFN197" s="412"/>
      <c r="BFO197" s="412"/>
      <c r="BFP197" s="412"/>
      <c r="BFQ197" s="412"/>
      <c r="BFR197" s="412"/>
      <c r="BFS197" s="412"/>
      <c r="BFT197" s="412"/>
      <c r="BFU197" s="412"/>
      <c r="BFV197" s="412"/>
      <c r="BFW197" s="412"/>
      <c r="BFX197" s="412"/>
      <c r="BFY197" s="412"/>
      <c r="BFZ197" s="413"/>
      <c r="BGA197" s="413"/>
      <c r="BGB197" s="413"/>
      <c r="BGC197" s="413"/>
      <c r="BGD197" s="413"/>
      <c r="BGE197" s="413"/>
      <c r="BGF197" s="413"/>
      <c r="BGG197" s="413"/>
      <c r="BGH197" s="413"/>
      <c r="BGI197" s="413"/>
      <c r="BGJ197" s="413"/>
      <c r="BGK197" s="413"/>
      <c r="BGL197" s="413"/>
      <c r="BGM197" s="413"/>
      <c r="BGN197" s="413"/>
      <c r="BGO197" s="413"/>
      <c r="BGP197" s="413"/>
      <c r="BGQ197" s="413"/>
      <c r="BGR197" s="413"/>
      <c r="BGS197" s="413"/>
      <c r="BGT197" s="413"/>
      <c r="BGU197" s="413"/>
      <c r="BGV197" s="413"/>
      <c r="BGW197" s="413"/>
      <c r="BGX197" s="414"/>
      <c r="BGY197" s="414"/>
      <c r="BGZ197" s="414"/>
      <c r="BHA197" s="414"/>
      <c r="BHB197" s="414"/>
      <c r="BHC197" s="413"/>
      <c r="BHD197" s="413"/>
      <c r="BHE197" s="414"/>
      <c r="BHF197" s="414"/>
      <c r="BHG197" s="413"/>
      <c r="BHH197" s="413"/>
      <c r="BHI197" s="414"/>
      <c r="BHJ197" s="414"/>
      <c r="BHK197" s="413"/>
      <c r="BHL197" s="413"/>
      <c r="BHM197" s="413"/>
      <c r="BHN197" s="413"/>
      <c r="BHO197" s="413"/>
      <c r="BHP197" s="413"/>
      <c r="BHQ197" s="413"/>
      <c r="BHR197" s="414"/>
      <c r="BHS197" s="414"/>
      <c r="BHT197" s="413"/>
      <c r="BHU197" s="413"/>
      <c r="BHV197" s="414"/>
      <c r="BHW197" s="414"/>
      <c r="BHX197" s="413"/>
      <c r="BHY197" s="413"/>
      <c r="BHZ197" s="413"/>
      <c r="BIA197" s="413"/>
      <c r="BIB197" s="413"/>
      <c r="BIC197" s="407"/>
      <c r="BID197" s="439"/>
      <c r="BIE197" s="413"/>
      <c r="BIF197" s="413"/>
      <c r="BIG197" s="413"/>
      <c r="BIH197" s="413"/>
      <c r="BII197" s="413"/>
      <c r="BIJ197" s="413"/>
      <c r="BIK197" s="413"/>
      <c r="BIL197" s="412"/>
      <c r="BIM197" s="412"/>
      <c r="BIN197" s="412"/>
      <c r="BIO197" s="412"/>
      <c r="BIP197" s="412"/>
      <c r="BIQ197" s="412"/>
      <c r="BIR197" s="412"/>
      <c r="BIS197" s="412"/>
      <c r="BIT197" s="412"/>
      <c r="BIU197" s="412"/>
      <c r="BIV197" s="412"/>
      <c r="BIW197" s="412"/>
      <c r="BIX197" s="412"/>
      <c r="BIY197" s="412"/>
      <c r="BIZ197" s="412"/>
      <c r="BJA197" s="412"/>
      <c r="BJB197" s="412"/>
      <c r="BJC197" s="412"/>
      <c r="BJD197" s="412"/>
      <c r="BJE197" s="412"/>
      <c r="BJF197" s="412"/>
      <c r="BJG197" s="412"/>
      <c r="BJH197" s="412"/>
      <c r="BJI197" s="412"/>
      <c r="BJJ197" s="412"/>
      <c r="BJK197" s="412"/>
      <c r="BJL197" s="412"/>
      <c r="BJM197" s="412"/>
      <c r="BJN197" s="412"/>
      <c r="BJO197" s="412"/>
      <c r="BJP197" s="412"/>
      <c r="BJQ197" s="412"/>
      <c r="BJR197" s="412"/>
      <c r="BJS197" s="412"/>
      <c r="BJT197" s="412"/>
      <c r="BJU197" s="412"/>
      <c r="BJV197" s="412"/>
      <c r="BJW197" s="412"/>
      <c r="BJX197" s="412"/>
      <c r="BJY197" s="412"/>
      <c r="BJZ197" s="412"/>
      <c r="BKA197" s="412"/>
      <c r="BKB197" s="412"/>
      <c r="BKC197" s="412"/>
      <c r="BKD197" s="413"/>
      <c r="BKE197" s="413"/>
      <c r="BKF197" s="413"/>
      <c r="BKG197" s="413"/>
      <c r="BKH197" s="413"/>
      <c r="BKI197" s="413"/>
      <c r="BKJ197" s="413"/>
      <c r="BKK197" s="413"/>
      <c r="BKL197" s="413"/>
      <c r="BKM197" s="413"/>
      <c r="BKN197" s="413"/>
      <c r="BKO197" s="413"/>
      <c r="BKP197" s="413"/>
      <c r="BKQ197" s="413"/>
      <c r="BKR197" s="413"/>
      <c r="BKS197" s="413"/>
      <c r="BKT197" s="413"/>
      <c r="BKU197" s="413"/>
      <c r="BKV197" s="413"/>
      <c r="BKW197" s="413"/>
      <c r="BKX197" s="413"/>
      <c r="BKY197" s="413"/>
      <c r="BKZ197" s="413"/>
      <c r="BLA197" s="413"/>
      <c r="BLB197" s="414"/>
      <c r="BLC197" s="414"/>
      <c r="BLD197" s="414"/>
      <c r="BLE197" s="414"/>
      <c r="BLF197" s="414"/>
      <c r="BLG197" s="413"/>
      <c r="BLH197" s="413"/>
      <c r="BLI197" s="414"/>
      <c r="BLJ197" s="414"/>
      <c r="BLK197" s="413"/>
      <c r="BLL197" s="413"/>
      <c r="BLM197" s="414"/>
      <c r="BLN197" s="414"/>
      <c r="BLO197" s="413"/>
      <c r="BLP197" s="413"/>
      <c r="BLQ197" s="413"/>
      <c r="BLR197" s="413"/>
      <c r="BLS197" s="413"/>
      <c r="BLT197" s="413"/>
      <c r="BLU197" s="413"/>
      <c r="BLV197" s="414"/>
      <c r="BLW197" s="414"/>
      <c r="BLX197" s="413"/>
      <c r="BLY197" s="413"/>
      <c r="BLZ197" s="414"/>
      <c r="BMA197" s="414"/>
      <c r="BMB197" s="413"/>
      <c r="BMC197" s="413"/>
      <c r="BMD197" s="413"/>
      <c r="BME197" s="413"/>
      <c r="BMF197" s="413"/>
      <c r="BMG197" s="407"/>
      <c r="BMH197" s="439"/>
      <c r="BMI197" s="413"/>
      <c r="BMJ197" s="413"/>
      <c r="BMK197" s="413"/>
      <c r="BML197" s="413"/>
      <c r="BMM197" s="413"/>
      <c r="BMN197" s="413"/>
      <c r="BMO197" s="413"/>
      <c r="BMP197" s="412"/>
      <c r="BMQ197" s="412"/>
      <c r="BMR197" s="412"/>
      <c r="BMS197" s="412"/>
      <c r="BMT197" s="412"/>
      <c r="BMU197" s="412"/>
      <c r="BMV197" s="412"/>
      <c r="BMW197" s="412"/>
      <c r="BMX197" s="412"/>
      <c r="BMY197" s="412"/>
      <c r="BMZ197" s="412"/>
      <c r="BNA197" s="412"/>
      <c r="BNB197" s="412"/>
      <c r="BNC197" s="412"/>
      <c r="BND197" s="412"/>
      <c r="BNE197" s="412"/>
      <c r="BNF197" s="412"/>
      <c r="BNG197" s="412"/>
      <c r="BNH197" s="412"/>
      <c r="BNI197" s="412"/>
      <c r="BNJ197" s="412"/>
      <c r="BNK197" s="412"/>
      <c r="BNL197" s="412"/>
      <c r="BNM197" s="412"/>
      <c r="BNN197" s="412"/>
      <c r="BNO197" s="412"/>
      <c r="BNP197" s="412"/>
      <c r="BNQ197" s="412"/>
      <c r="BNR197" s="412"/>
      <c r="BNS197" s="412"/>
      <c r="BNT197" s="412"/>
      <c r="BNU197" s="412"/>
      <c r="BNV197" s="412"/>
      <c r="BNW197" s="412"/>
      <c r="BNX197" s="412"/>
      <c r="BNY197" s="412"/>
      <c r="BNZ197" s="412"/>
      <c r="BOA197" s="412"/>
      <c r="BOB197" s="412"/>
      <c r="BOC197" s="412"/>
      <c r="BOD197" s="412"/>
      <c r="BOE197" s="412"/>
      <c r="BOF197" s="412"/>
      <c r="BOG197" s="412"/>
      <c r="BOH197" s="413"/>
      <c r="BOI197" s="413"/>
      <c r="BOJ197" s="413"/>
      <c r="BOK197" s="413"/>
      <c r="BOL197" s="413"/>
      <c r="BOM197" s="413"/>
      <c r="BON197" s="413"/>
      <c r="BOO197" s="413"/>
      <c r="BOP197" s="413"/>
      <c r="BOQ197" s="413"/>
      <c r="BOR197" s="413"/>
      <c r="BOS197" s="413"/>
      <c r="BOT197" s="413"/>
      <c r="BOU197" s="413"/>
      <c r="BOV197" s="413"/>
      <c r="BOW197" s="413"/>
      <c r="BOX197" s="413"/>
      <c r="BOY197" s="413"/>
      <c r="BOZ197" s="413"/>
      <c r="BPA197" s="413"/>
      <c r="BPB197" s="413"/>
      <c r="BPC197" s="413"/>
      <c r="BPD197" s="413"/>
      <c r="BPE197" s="413"/>
      <c r="BPF197" s="414"/>
      <c r="BPG197" s="414"/>
      <c r="BPH197" s="414"/>
      <c r="BPI197" s="414"/>
      <c r="BPJ197" s="414"/>
      <c r="BPK197" s="413"/>
      <c r="BPL197" s="413"/>
      <c r="BPM197" s="414"/>
      <c r="BPN197" s="414"/>
      <c r="BPO197" s="413"/>
      <c r="BPP197" s="413"/>
      <c r="BPQ197" s="414"/>
      <c r="BPR197" s="414"/>
      <c r="BPS197" s="413"/>
      <c r="BPT197" s="413"/>
      <c r="BPU197" s="413"/>
      <c r="BPV197" s="413"/>
      <c r="BPW197" s="413"/>
      <c r="BPX197" s="413"/>
      <c r="BPY197" s="413"/>
      <c r="BPZ197" s="414"/>
      <c r="BQA197" s="414"/>
      <c r="BQB197" s="413"/>
      <c r="BQC197" s="413"/>
      <c r="BQD197" s="414"/>
      <c r="BQE197" s="414"/>
      <c r="BQF197" s="413"/>
      <c r="BQG197" s="413"/>
      <c r="BQH197" s="413"/>
      <c r="BQI197" s="413"/>
      <c r="BQJ197" s="413"/>
      <c r="BQK197" s="407"/>
      <c r="BQL197" s="439"/>
      <c r="BQM197" s="413"/>
      <c r="BQN197" s="413"/>
      <c r="BQO197" s="413"/>
      <c r="BQP197" s="413"/>
      <c r="BQQ197" s="413"/>
      <c r="BQR197" s="413"/>
      <c r="BQS197" s="413"/>
      <c r="BQT197" s="412"/>
      <c r="BQU197" s="412"/>
      <c r="BQV197" s="412"/>
      <c r="BQW197" s="412"/>
      <c r="BQX197" s="412"/>
      <c r="BQY197" s="412"/>
      <c r="BQZ197" s="412"/>
      <c r="BRA197" s="412"/>
      <c r="BRB197" s="412"/>
      <c r="BRC197" s="412"/>
      <c r="BRD197" s="412"/>
      <c r="BRE197" s="412"/>
      <c r="BRF197" s="412"/>
      <c r="BRG197" s="412"/>
      <c r="BRH197" s="412"/>
      <c r="BRI197" s="412"/>
      <c r="BRJ197" s="412"/>
      <c r="BRK197" s="412"/>
      <c r="BRL197" s="412"/>
      <c r="BRM197" s="412"/>
      <c r="BRN197" s="412"/>
      <c r="BRO197" s="412"/>
      <c r="BRP197" s="412"/>
      <c r="BRQ197" s="412"/>
      <c r="BRR197" s="412"/>
      <c r="BRS197" s="412"/>
      <c r="BRT197" s="412"/>
      <c r="BRU197" s="412"/>
      <c r="BRV197" s="412"/>
      <c r="BRW197" s="412"/>
      <c r="BRX197" s="412"/>
      <c r="BRY197" s="412"/>
      <c r="BRZ197" s="412"/>
      <c r="BSA197" s="412"/>
      <c r="BSB197" s="412"/>
      <c r="BSC197" s="412"/>
      <c r="BSD197" s="412"/>
      <c r="BSE197" s="412"/>
      <c r="BSF197" s="412"/>
      <c r="BSG197" s="412"/>
      <c r="BSH197" s="412"/>
      <c r="BSI197" s="412"/>
      <c r="BSJ197" s="412"/>
      <c r="BSK197" s="412"/>
      <c r="BSL197" s="413"/>
      <c r="BSM197" s="413"/>
      <c r="BSN197" s="413"/>
      <c r="BSO197" s="413"/>
      <c r="BSP197" s="413"/>
      <c r="BSQ197" s="413"/>
      <c r="BSR197" s="413"/>
      <c r="BSS197" s="413"/>
      <c r="BST197" s="413"/>
      <c r="BSU197" s="413"/>
      <c r="BSV197" s="413"/>
      <c r="BSW197" s="413"/>
      <c r="BSX197" s="413"/>
      <c r="BSY197" s="413"/>
      <c r="BSZ197" s="413"/>
      <c r="BTA197" s="413"/>
      <c r="BTB197" s="413"/>
      <c r="BTC197" s="413"/>
      <c r="BTD197" s="413"/>
      <c r="BTE197" s="413"/>
      <c r="BTF197" s="413"/>
      <c r="BTG197" s="413"/>
      <c r="BTH197" s="413"/>
      <c r="BTI197" s="413"/>
      <c r="BTJ197" s="414"/>
      <c r="BTK197" s="414"/>
      <c r="BTL197" s="414"/>
      <c r="BTM197" s="414"/>
      <c r="BTN197" s="414"/>
      <c r="BTO197" s="413"/>
      <c r="BTP197" s="413"/>
      <c r="BTQ197" s="414"/>
      <c r="BTR197" s="414"/>
      <c r="BTS197" s="413"/>
      <c r="BTT197" s="413"/>
      <c r="BTU197" s="414"/>
      <c r="BTV197" s="414"/>
      <c r="BTW197" s="413"/>
      <c r="BTX197" s="413"/>
      <c r="BTY197" s="413"/>
      <c r="BTZ197" s="413"/>
      <c r="BUA197" s="413"/>
      <c r="BUB197" s="413"/>
      <c r="BUC197" s="413"/>
      <c r="BUD197" s="414"/>
      <c r="BUE197" s="414"/>
      <c r="BUF197" s="413"/>
      <c r="BUG197" s="413"/>
      <c r="BUH197" s="414"/>
      <c r="BUI197" s="414"/>
      <c r="BUJ197" s="413"/>
      <c r="BUK197" s="413"/>
      <c r="BUL197" s="413"/>
      <c r="BUM197" s="413"/>
      <c r="BUN197" s="413"/>
      <c r="BUO197" s="407"/>
      <c r="BUP197" s="439"/>
      <c r="BUQ197" s="413"/>
      <c r="BUR197" s="413"/>
      <c r="BUS197" s="413"/>
      <c r="BUT197" s="413"/>
      <c r="BUU197" s="413"/>
      <c r="BUV197" s="413"/>
      <c r="BUW197" s="413"/>
      <c r="BUX197" s="412"/>
      <c r="BUY197" s="412"/>
      <c r="BUZ197" s="412"/>
      <c r="BVA197" s="412"/>
      <c r="BVB197" s="412"/>
      <c r="BVC197" s="412"/>
      <c r="BVD197" s="412"/>
      <c r="BVE197" s="412"/>
      <c r="BVF197" s="412"/>
      <c r="BVG197" s="412"/>
      <c r="BVH197" s="412"/>
      <c r="BVI197" s="412"/>
      <c r="BVJ197" s="412"/>
      <c r="BVK197" s="412"/>
      <c r="BVL197" s="412"/>
      <c r="BVM197" s="412"/>
      <c r="BVN197" s="412"/>
      <c r="BVO197" s="412"/>
      <c r="BVP197" s="412"/>
      <c r="BVQ197" s="412"/>
      <c r="BVR197" s="412"/>
      <c r="BVS197" s="412"/>
      <c r="BVT197" s="412"/>
      <c r="BVU197" s="412"/>
      <c r="BVV197" s="412"/>
      <c r="BVW197" s="412"/>
      <c r="BVX197" s="412"/>
      <c r="BVY197" s="412"/>
      <c r="BVZ197" s="412"/>
      <c r="BWA197" s="412"/>
      <c r="BWB197" s="412"/>
      <c r="BWC197" s="412"/>
      <c r="BWD197" s="412"/>
      <c r="BWE197" s="412"/>
      <c r="BWF197" s="412"/>
      <c r="BWG197" s="412"/>
      <c r="BWH197" s="412"/>
      <c r="BWI197" s="412"/>
      <c r="BWJ197" s="412"/>
      <c r="BWK197" s="412"/>
      <c r="BWL197" s="412"/>
      <c r="BWM197" s="412"/>
      <c r="BWN197" s="412"/>
      <c r="BWO197" s="412"/>
      <c r="BWP197" s="413"/>
      <c r="BWQ197" s="413"/>
      <c r="BWR197" s="413"/>
      <c r="BWS197" s="413"/>
      <c r="BWT197" s="413"/>
      <c r="BWU197" s="413"/>
      <c r="BWV197" s="413"/>
      <c r="BWW197" s="413"/>
      <c r="BWX197" s="413"/>
      <c r="BWY197" s="413"/>
      <c r="BWZ197" s="413"/>
      <c r="BXA197" s="413"/>
      <c r="BXB197" s="413"/>
      <c r="BXC197" s="413"/>
      <c r="BXD197" s="413"/>
      <c r="BXE197" s="413"/>
      <c r="BXF197" s="413"/>
      <c r="BXG197" s="413"/>
      <c r="BXH197" s="413"/>
      <c r="BXI197" s="413"/>
      <c r="BXJ197" s="413"/>
      <c r="BXK197" s="413"/>
      <c r="BXL197" s="413"/>
      <c r="BXM197" s="413"/>
      <c r="BXN197" s="414"/>
      <c r="BXO197" s="414"/>
      <c r="BXP197" s="414"/>
      <c r="BXQ197" s="414"/>
      <c r="BXR197" s="414"/>
      <c r="BXS197" s="413"/>
      <c r="BXT197" s="413"/>
      <c r="BXU197" s="414"/>
      <c r="BXV197" s="414"/>
      <c r="BXW197" s="413"/>
      <c r="BXX197" s="413"/>
      <c r="BXY197" s="414"/>
      <c r="BXZ197" s="414"/>
      <c r="BYA197" s="413"/>
      <c r="BYB197" s="413"/>
      <c r="BYC197" s="413"/>
      <c r="BYD197" s="413"/>
      <c r="BYE197" s="413"/>
      <c r="BYF197" s="413"/>
      <c r="BYG197" s="413"/>
      <c r="BYH197" s="414"/>
      <c r="BYI197" s="414"/>
      <c r="BYJ197" s="413"/>
      <c r="BYK197" s="413"/>
      <c r="BYL197" s="414"/>
      <c r="BYM197" s="414"/>
      <c r="BYN197" s="413"/>
      <c r="BYO197" s="413"/>
      <c r="BYP197" s="413"/>
      <c r="BYQ197" s="413"/>
      <c r="BYR197" s="413"/>
      <c r="BYS197" s="407"/>
      <c r="BYT197" s="439"/>
      <c r="BYU197" s="413"/>
      <c r="BYV197" s="413"/>
      <c r="BYW197" s="413"/>
      <c r="BYX197" s="413"/>
      <c r="BYY197" s="413"/>
      <c r="BYZ197" s="413"/>
      <c r="BZA197" s="413"/>
      <c r="BZB197" s="412"/>
      <c r="BZC197" s="412"/>
      <c r="BZD197" s="412"/>
      <c r="BZE197" s="412"/>
      <c r="BZF197" s="412"/>
      <c r="BZG197" s="412"/>
      <c r="BZH197" s="412"/>
      <c r="BZI197" s="412"/>
      <c r="BZJ197" s="412"/>
      <c r="BZK197" s="412"/>
      <c r="BZL197" s="412"/>
      <c r="BZM197" s="412"/>
      <c r="BZN197" s="412"/>
      <c r="BZO197" s="412"/>
      <c r="BZP197" s="412"/>
      <c r="BZQ197" s="412"/>
      <c r="BZR197" s="412"/>
      <c r="BZS197" s="412"/>
      <c r="BZT197" s="412"/>
      <c r="BZU197" s="412"/>
      <c r="BZV197" s="412"/>
      <c r="BZW197" s="412"/>
      <c r="BZX197" s="412"/>
      <c r="BZY197" s="412"/>
      <c r="BZZ197" s="412"/>
      <c r="CAA197" s="412"/>
      <c r="CAB197" s="412"/>
      <c r="CAC197" s="412"/>
      <c r="CAD197" s="412"/>
      <c r="CAE197" s="412"/>
      <c r="CAF197" s="412"/>
      <c r="CAG197" s="412"/>
      <c r="CAH197" s="412"/>
      <c r="CAI197" s="412"/>
      <c r="CAJ197" s="412"/>
      <c r="CAK197" s="412"/>
      <c r="CAL197" s="412"/>
      <c r="CAM197" s="412"/>
      <c r="CAN197" s="412"/>
      <c r="CAO197" s="412"/>
      <c r="CAP197" s="412"/>
      <c r="CAQ197" s="412"/>
      <c r="CAR197" s="412"/>
      <c r="CAS197" s="412"/>
      <c r="CAT197" s="413"/>
      <c r="CAU197" s="413"/>
      <c r="CAV197" s="413"/>
      <c r="CAW197" s="413"/>
      <c r="CAX197" s="413"/>
      <c r="CAY197" s="413"/>
      <c r="CAZ197" s="413"/>
      <c r="CBA197" s="413"/>
      <c r="CBB197" s="413"/>
      <c r="CBC197" s="413"/>
      <c r="CBD197" s="413"/>
      <c r="CBE197" s="413"/>
      <c r="CBF197" s="413"/>
      <c r="CBG197" s="413"/>
      <c r="CBH197" s="413"/>
      <c r="CBI197" s="413"/>
      <c r="CBJ197" s="413"/>
      <c r="CBK197" s="413"/>
      <c r="CBL197" s="413"/>
      <c r="CBM197" s="413"/>
      <c r="CBN197" s="413"/>
      <c r="CBO197" s="413"/>
      <c r="CBP197" s="413"/>
      <c r="CBQ197" s="413"/>
      <c r="CBR197" s="414"/>
      <c r="CBS197" s="414"/>
      <c r="CBT197" s="414"/>
      <c r="CBU197" s="414"/>
      <c r="CBV197" s="414"/>
      <c r="CBW197" s="413"/>
      <c r="CBX197" s="413"/>
      <c r="CBY197" s="414"/>
      <c r="CBZ197" s="414"/>
      <c r="CCA197" s="413"/>
      <c r="CCB197" s="413"/>
      <c r="CCC197" s="414"/>
      <c r="CCD197" s="414"/>
      <c r="CCE197" s="413"/>
      <c r="CCF197" s="413"/>
      <c r="CCG197" s="413"/>
      <c r="CCH197" s="413"/>
      <c r="CCI197" s="413"/>
      <c r="CCJ197" s="413"/>
      <c r="CCK197" s="413"/>
      <c r="CCL197" s="414"/>
      <c r="CCM197" s="414"/>
      <c r="CCN197" s="413"/>
      <c r="CCO197" s="413"/>
      <c r="CCP197" s="414"/>
      <c r="CCQ197" s="414"/>
      <c r="CCR197" s="413"/>
      <c r="CCS197" s="413"/>
      <c r="CCT197" s="413"/>
      <c r="CCU197" s="413"/>
      <c r="CCV197" s="413"/>
      <c r="CCW197" s="407"/>
      <c r="CCX197" s="439"/>
      <c r="CCY197" s="413"/>
      <c r="CCZ197" s="413"/>
      <c r="CDA197" s="413"/>
      <c r="CDB197" s="413"/>
      <c r="CDC197" s="413"/>
      <c r="CDD197" s="413"/>
      <c r="CDE197" s="413"/>
      <c r="CDF197" s="412"/>
      <c r="CDG197" s="412"/>
      <c r="CDH197" s="412"/>
      <c r="CDI197" s="412"/>
      <c r="CDJ197" s="412"/>
      <c r="CDK197" s="412"/>
      <c r="CDL197" s="412"/>
      <c r="CDM197" s="412"/>
      <c r="CDN197" s="412"/>
      <c r="CDO197" s="412"/>
      <c r="CDP197" s="412"/>
      <c r="CDQ197" s="412"/>
      <c r="CDR197" s="412"/>
      <c r="CDS197" s="412"/>
      <c r="CDT197" s="412"/>
      <c r="CDU197" s="412"/>
      <c r="CDV197" s="412"/>
      <c r="CDW197" s="412"/>
      <c r="CDX197" s="412"/>
      <c r="CDY197" s="412"/>
      <c r="CDZ197" s="412"/>
      <c r="CEA197" s="412"/>
      <c r="CEB197" s="412"/>
      <c r="CEC197" s="412"/>
      <c r="CED197" s="412"/>
      <c r="CEE197" s="412"/>
      <c r="CEF197" s="412"/>
      <c r="CEG197" s="412"/>
      <c r="CEH197" s="412"/>
      <c r="CEI197" s="412"/>
      <c r="CEJ197" s="412"/>
      <c r="CEK197" s="412"/>
      <c r="CEL197" s="412"/>
      <c r="CEM197" s="412"/>
      <c r="CEN197" s="412"/>
      <c r="CEO197" s="412"/>
      <c r="CEP197" s="412"/>
      <c r="CEQ197" s="412"/>
      <c r="CER197" s="412"/>
      <c r="CES197" s="412"/>
      <c r="CET197" s="412"/>
      <c r="CEU197" s="412"/>
      <c r="CEV197" s="412"/>
      <c r="CEW197" s="412"/>
      <c r="CEX197" s="413"/>
      <c r="CEY197" s="413"/>
      <c r="CEZ197" s="413"/>
      <c r="CFA197" s="413"/>
      <c r="CFB197" s="413"/>
      <c r="CFC197" s="413"/>
      <c r="CFD197" s="413"/>
      <c r="CFE197" s="413"/>
      <c r="CFF197" s="413"/>
      <c r="CFG197" s="413"/>
      <c r="CFH197" s="413"/>
      <c r="CFI197" s="413"/>
      <c r="CFJ197" s="413"/>
      <c r="CFK197" s="413"/>
      <c r="CFL197" s="413"/>
      <c r="CFM197" s="413"/>
      <c r="CFN197" s="413"/>
      <c r="CFO197" s="413"/>
      <c r="CFP197" s="413"/>
      <c r="CFQ197" s="413"/>
      <c r="CFR197" s="413"/>
      <c r="CFS197" s="413"/>
      <c r="CFT197" s="413"/>
      <c r="CFU197" s="413"/>
      <c r="CFV197" s="414"/>
      <c r="CFW197" s="414"/>
      <c r="CFX197" s="414"/>
      <c r="CFY197" s="414"/>
      <c r="CFZ197" s="414"/>
      <c r="CGA197" s="413"/>
      <c r="CGB197" s="413"/>
      <c r="CGC197" s="414"/>
      <c r="CGD197" s="414"/>
      <c r="CGE197" s="413"/>
      <c r="CGF197" s="413"/>
      <c r="CGG197" s="414"/>
      <c r="CGH197" s="414"/>
      <c r="CGI197" s="413"/>
      <c r="CGJ197" s="413"/>
      <c r="CGK197" s="413"/>
      <c r="CGL197" s="413"/>
      <c r="CGM197" s="413"/>
      <c r="CGN197" s="413"/>
      <c r="CGO197" s="413"/>
      <c r="CGP197" s="414"/>
      <c r="CGQ197" s="414"/>
      <c r="CGR197" s="413"/>
      <c r="CGS197" s="413"/>
      <c r="CGT197" s="414"/>
      <c r="CGU197" s="414"/>
      <c r="CGV197" s="413"/>
      <c r="CGW197" s="413"/>
      <c r="CGX197" s="413"/>
      <c r="CGY197" s="413"/>
      <c r="CGZ197" s="413"/>
      <c r="CHA197" s="407"/>
      <c r="CHB197" s="439"/>
      <c r="CHC197" s="413"/>
      <c r="CHD197" s="413"/>
      <c r="CHE197" s="413"/>
      <c r="CHF197" s="413"/>
      <c r="CHG197" s="413"/>
      <c r="CHH197" s="413"/>
      <c r="CHI197" s="413"/>
      <c r="CHJ197" s="412"/>
      <c r="CHK197" s="412"/>
      <c r="CHL197" s="412"/>
      <c r="CHM197" s="412"/>
      <c r="CHN197" s="412"/>
      <c r="CHO197" s="412"/>
      <c r="CHP197" s="412"/>
      <c r="CHQ197" s="412"/>
      <c r="CHR197" s="412"/>
      <c r="CHS197" s="412"/>
      <c r="CHT197" s="412"/>
      <c r="CHU197" s="412"/>
      <c r="CHV197" s="412"/>
      <c r="CHW197" s="412"/>
      <c r="CHX197" s="412"/>
      <c r="CHY197" s="412"/>
      <c r="CHZ197" s="412"/>
      <c r="CIA197" s="412"/>
      <c r="CIB197" s="412"/>
      <c r="CIC197" s="412"/>
      <c r="CID197" s="412"/>
      <c r="CIE197" s="412"/>
      <c r="CIF197" s="412"/>
      <c r="CIG197" s="412"/>
      <c r="CIH197" s="412"/>
      <c r="CII197" s="412"/>
      <c r="CIJ197" s="412"/>
      <c r="CIK197" s="412"/>
      <c r="CIL197" s="412"/>
      <c r="CIM197" s="412"/>
      <c r="CIN197" s="412"/>
      <c r="CIO197" s="412"/>
      <c r="CIP197" s="412"/>
      <c r="CIQ197" s="412"/>
      <c r="CIR197" s="412"/>
      <c r="CIS197" s="412"/>
      <c r="CIT197" s="412"/>
      <c r="CIU197" s="412"/>
      <c r="CIV197" s="412"/>
      <c r="CIW197" s="412"/>
      <c r="CIX197" s="412"/>
      <c r="CIY197" s="412"/>
      <c r="CIZ197" s="412"/>
      <c r="CJA197" s="412"/>
      <c r="CJB197" s="413"/>
      <c r="CJC197" s="413"/>
      <c r="CJD197" s="413"/>
      <c r="CJE197" s="413"/>
      <c r="CJF197" s="413"/>
      <c r="CJG197" s="413"/>
      <c r="CJH197" s="413"/>
      <c r="CJI197" s="413"/>
      <c r="CJJ197" s="413"/>
      <c r="CJK197" s="413"/>
      <c r="CJL197" s="413"/>
      <c r="CJM197" s="413"/>
      <c r="CJN197" s="413"/>
      <c r="CJO197" s="413"/>
      <c r="CJP197" s="413"/>
      <c r="CJQ197" s="413"/>
      <c r="CJR197" s="413"/>
      <c r="CJS197" s="413"/>
      <c r="CJT197" s="413"/>
      <c r="CJU197" s="413"/>
      <c r="CJV197" s="413"/>
      <c r="CJW197" s="413"/>
      <c r="CJX197" s="413"/>
      <c r="CJY197" s="413"/>
      <c r="CJZ197" s="414"/>
      <c r="CKA197" s="414"/>
      <c r="CKB197" s="414"/>
      <c r="CKC197" s="414"/>
      <c r="CKD197" s="414"/>
      <c r="CKE197" s="413"/>
      <c r="CKF197" s="413"/>
      <c r="CKG197" s="414"/>
      <c r="CKH197" s="414"/>
      <c r="CKI197" s="413"/>
      <c r="CKJ197" s="413"/>
      <c r="CKK197" s="414"/>
      <c r="CKL197" s="414"/>
      <c r="CKM197" s="413"/>
      <c r="CKN197" s="413"/>
      <c r="CKO197" s="413"/>
      <c r="CKP197" s="413"/>
      <c r="CKQ197" s="413"/>
      <c r="CKR197" s="413"/>
      <c r="CKS197" s="413"/>
      <c r="CKT197" s="414"/>
      <c r="CKU197" s="414"/>
      <c r="CKV197" s="413"/>
      <c r="CKW197" s="413"/>
      <c r="CKX197" s="414"/>
      <c r="CKY197" s="414"/>
      <c r="CKZ197" s="413"/>
      <c r="CLA197" s="413"/>
      <c r="CLB197" s="413"/>
      <c r="CLC197" s="413"/>
      <c r="CLD197" s="413"/>
      <c r="CLE197" s="407"/>
      <c r="CLF197" s="439"/>
      <c r="CLG197" s="413"/>
      <c r="CLH197" s="413"/>
      <c r="CLI197" s="413"/>
      <c r="CLJ197" s="413"/>
      <c r="CLK197" s="413"/>
      <c r="CLL197" s="413"/>
      <c r="CLM197" s="413"/>
      <c r="CLN197" s="412"/>
      <c r="CLO197" s="412"/>
      <c r="CLP197" s="412"/>
      <c r="CLQ197" s="412"/>
      <c r="CLR197" s="412"/>
      <c r="CLS197" s="412"/>
      <c r="CLT197" s="412"/>
      <c r="CLU197" s="412"/>
      <c r="CLV197" s="412"/>
      <c r="CLW197" s="412"/>
      <c r="CLX197" s="412"/>
      <c r="CLY197" s="412"/>
      <c r="CLZ197" s="412"/>
      <c r="CMA197" s="412"/>
      <c r="CMB197" s="412"/>
      <c r="CMC197" s="412"/>
      <c r="CMD197" s="412"/>
      <c r="CME197" s="412"/>
      <c r="CMF197" s="412"/>
      <c r="CMG197" s="412"/>
      <c r="CMH197" s="412"/>
      <c r="CMI197" s="412"/>
      <c r="CMJ197" s="412"/>
      <c r="CMK197" s="412"/>
      <c r="CML197" s="412"/>
      <c r="CMM197" s="412"/>
      <c r="CMN197" s="412"/>
      <c r="CMO197" s="412"/>
      <c r="CMP197" s="412"/>
      <c r="CMQ197" s="412"/>
      <c r="CMR197" s="412"/>
      <c r="CMS197" s="412"/>
      <c r="CMT197" s="412"/>
      <c r="CMU197" s="412"/>
      <c r="CMV197" s="412"/>
      <c r="CMW197" s="412"/>
      <c r="CMX197" s="412"/>
      <c r="CMY197" s="412"/>
      <c r="CMZ197" s="412"/>
      <c r="CNA197" s="412"/>
      <c r="CNB197" s="412"/>
      <c r="CNC197" s="412"/>
      <c r="CND197" s="412"/>
      <c r="CNE197" s="412"/>
      <c r="CNF197" s="413"/>
      <c r="CNG197" s="413"/>
      <c r="CNH197" s="413"/>
      <c r="CNI197" s="413"/>
      <c r="CNJ197" s="413"/>
      <c r="CNK197" s="413"/>
      <c r="CNL197" s="413"/>
      <c r="CNM197" s="413"/>
      <c r="CNN197" s="413"/>
      <c r="CNO197" s="413"/>
      <c r="CNP197" s="413"/>
      <c r="CNQ197" s="413"/>
      <c r="CNR197" s="413"/>
      <c r="CNS197" s="413"/>
      <c r="CNT197" s="413"/>
      <c r="CNU197" s="413"/>
      <c r="CNV197" s="413"/>
      <c r="CNW197" s="413"/>
      <c r="CNX197" s="413"/>
      <c r="CNY197" s="413"/>
      <c r="CNZ197" s="413"/>
      <c r="COA197" s="413"/>
      <c r="COB197" s="413"/>
      <c r="COC197" s="413"/>
      <c r="COD197" s="414"/>
      <c r="COE197" s="414"/>
      <c r="COF197" s="414"/>
      <c r="COG197" s="414"/>
      <c r="COH197" s="414"/>
      <c r="COI197" s="413"/>
      <c r="COJ197" s="413"/>
      <c r="COK197" s="414"/>
      <c r="COL197" s="414"/>
      <c r="COM197" s="413"/>
      <c r="CON197" s="413"/>
      <c r="COO197" s="414"/>
      <c r="COP197" s="414"/>
      <c r="COQ197" s="413"/>
      <c r="COR197" s="413"/>
      <c r="COS197" s="413"/>
      <c r="COT197" s="413"/>
      <c r="COU197" s="413"/>
      <c r="COV197" s="413"/>
      <c r="COW197" s="413"/>
      <c r="COX197" s="414"/>
      <c r="COY197" s="414"/>
      <c r="COZ197" s="413"/>
      <c r="CPA197" s="413"/>
      <c r="CPB197" s="414"/>
      <c r="CPC197" s="414"/>
      <c r="CPD197" s="413"/>
      <c r="CPE197" s="413"/>
      <c r="CPF197" s="413"/>
      <c r="CPG197" s="413"/>
      <c r="CPH197" s="413"/>
      <c r="CPI197" s="407"/>
      <c r="CPJ197" s="439"/>
      <c r="CPK197" s="413"/>
      <c r="CPL197" s="413"/>
      <c r="CPM197" s="413"/>
      <c r="CPN197" s="413"/>
      <c r="CPO197" s="413"/>
      <c r="CPP197" s="413"/>
      <c r="CPQ197" s="413"/>
      <c r="CPR197" s="412"/>
      <c r="CPS197" s="412"/>
      <c r="CPT197" s="412"/>
      <c r="CPU197" s="412"/>
      <c r="CPV197" s="412"/>
      <c r="CPW197" s="412"/>
      <c r="CPX197" s="412"/>
      <c r="CPY197" s="412"/>
      <c r="CPZ197" s="412"/>
      <c r="CQA197" s="412"/>
      <c r="CQB197" s="412"/>
      <c r="CQC197" s="412"/>
      <c r="CQD197" s="412"/>
      <c r="CQE197" s="412"/>
      <c r="CQF197" s="412"/>
      <c r="CQG197" s="412"/>
      <c r="CQH197" s="412"/>
      <c r="CQI197" s="412"/>
      <c r="CQJ197" s="412"/>
      <c r="CQK197" s="412"/>
      <c r="CQL197" s="412"/>
      <c r="CQM197" s="412"/>
      <c r="CQN197" s="412"/>
      <c r="CQO197" s="412"/>
      <c r="CQP197" s="412"/>
      <c r="CQQ197" s="412"/>
      <c r="CQR197" s="412"/>
      <c r="CQS197" s="412"/>
      <c r="CQT197" s="412"/>
      <c r="CQU197" s="412"/>
      <c r="CQV197" s="412"/>
      <c r="CQW197" s="412"/>
      <c r="CQX197" s="412"/>
      <c r="CQY197" s="412"/>
      <c r="CQZ197" s="412"/>
      <c r="CRA197" s="412"/>
      <c r="CRB197" s="412"/>
      <c r="CRC197" s="412"/>
      <c r="CRD197" s="412"/>
      <c r="CRE197" s="412"/>
      <c r="CRF197" s="412"/>
      <c r="CRG197" s="412"/>
      <c r="CRH197" s="412"/>
      <c r="CRI197" s="412"/>
      <c r="CRJ197" s="413"/>
      <c r="CRK197" s="413"/>
      <c r="CRL197" s="413"/>
      <c r="CRM197" s="413"/>
      <c r="CRN197" s="413"/>
      <c r="CRO197" s="413"/>
      <c r="CRP197" s="413"/>
      <c r="CRQ197" s="413"/>
      <c r="CRR197" s="413"/>
      <c r="CRS197" s="413"/>
      <c r="CRT197" s="413"/>
      <c r="CRU197" s="413"/>
      <c r="CRV197" s="413"/>
      <c r="CRW197" s="413"/>
      <c r="CRX197" s="413"/>
      <c r="CRY197" s="413"/>
      <c r="CRZ197" s="413"/>
      <c r="CSA197" s="413"/>
      <c r="CSB197" s="413"/>
      <c r="CSC197" s="413"/>
      <c r="CSD197" s="413"/>
      <c r="CSE197" s="413"/>
      <c r="CSF197" s="413"/>
      <c r="CSG197" s="413"/>
      <c r="CSH197" s="414"/>
      <c r="CSI197" s="414"/>
      <c r="CSJ197" s="414"/>
      <c r="CSK197" s="414"/>
      <c r="CSL197" s="414"/>
      <c r="CSM197" s="413"/>
      <c r="CSN197" s="413"/>
      <c r="CSO197" s="414"/>
      <c r="CSP197" s="414"/>
      <c r="CSQ197" s="413"/>
      <c r="CSR197" s="413"/>
      <c r="CSS197" s="414"/>
      <c r="CST197" s="414"/>
      <c r="CSU197" s="413"/>
      <c r="CSV197" s="413"/>
      <c r="CSW197" s="413"/>
      <c r="CSX197" s="413"/>
      <c r="CSY197" s="413"/>
      <c r="CSZ197" s="413"/>
      <c r="CTA197" s="413"/>
      <c r="CTB197" s="414"/>
      <c r="CTC197" s="414"/>
      <c r="CTD197" s="413"/>
      <c r="CTE197" s="413"/>
      <c r="CTF197" s="414"/>
      <c r="CTG197" s="414"/>
      <c r="CTH197" s="413"/>
      <c r="CTI197" s="413"/>
      <c r="CTJ197" s="413"/>
      <c r="CTK197" s="413"/>
      <c r="CTL197" s="413"/>
      <c r="CTM197" s="407"/>
      <c r="CTN197" s="439"/>
      <c r="CTO197" s="413"/>
      <c r="CTP197" s="413"/>
      <c r="CTQ197" s="413"/>
      <c r="CTR197" s="413"/>
      <c r="CTS197" s="413"/>
      <c r="CTT197" s="413"/>
      <c r="CTU197" s="413"/>
      <c r="CTV197" s="412"/>
      <c r="CTW197" s="412"/>
      <c r="CTX197" s="412"/>
      <c r="CTY197" s="412"/>
      <c r="CTZ197" s="412"/>
      <c r="CUA197" s="412"/>
      <c r="CUB197" s="412"/>
      <c r="CUC197" s="412"/>
      <c r="CUD197" s="412"/>
      <c r="CUE197" s="412"/>
      <c r="CUF197" s="412"/>
      <c r="CUG197" s="412"/>
      <c r="CUH197" s="412"/>
      <c r="CUI197" s="412"/>
      <c r="CUJ197" s="412"/>
      <c r="CUK197" s="412"/>
      <c r="CUL197" s="412"/>
      <c r="CUM197" s="412"/>
      <c r="CUN197" s="412"/>
      <c r="CUO197" s="412"/>
      <c r="CUP197" s="412"/>
      <c r="CUQ197" s="412"/>
      <c r="CUR197" s="412"/>
      <c r="CUS197" s="412"/>
      <c r="CUT197" s="412"/>
      <c r="CUU197" s="412"/>
      <c r="CUV197" s="412"/>
      <c r="CUW197" s="412"/>
      <c r="CUX197" s="412"/>
      <c r="CUY197" s="412"/>
      <c r="CUZ197" s="412"/>
      <c r="CVA197" s="412"/>
      <c r="CVB197" s="412"/>
      <c r="CVC197" s="412"/>
      <c r="CVD197" s="412"/>
      <c r="CVE197" s="412"/>
      <c r="CVF197" s="412"/>
      <c r="CVG197" s="412"/>
      <c r="CVH197" s="412"/>
      <c r="CVI197" s="412"/>
      <c r="CVJ197" s="412"/>
      <c r="CVK197" s="412"/>
      <c r="CVL197" s="412"/>
      <c r="CVM197" s="412"/>
      <c r="CVN197" s="413"/>
      <c r="CVO197" s="413"/>
      <c r="CVP197" s="413"/>
      <c r="CVQ197" s="413"/>
      <c r="CVR197" s="413"/>
      <c r="CVS197" s="413"/>
      <c r="CVT197" s="413"/>
      <c r="CVU197" s="413"/>
      <c r="CVV197" s="413"/>
      <c r="CVW197" s="413"/>
      <c r="CVX197" s="413"/>
      <c r="CVY197" s="413"/>
      <c r="CVZ197" s="413"/>
      <c r="CWA197" s="413"/>
      <c r="CWB197" s="413"/>
      <c r="CWC197" s="413"/>
      <c r="CWD197" s="413"/>
      <c r="CWE197" s="413"/>
      <c r="CWF197" s="413"/>
      <c r="CWG197" s="413"/>
      <c r="CWH197" s="413"/>
      <c r="CWI197" s="413"/>
      <c r="CWJ197" s="413"/>
      <c r="CWK197" s="413"/>
      <c r="CWL197" s="414"/>
      <c r="CWM197" s="414"/>
      <c r="CWN197" s="414"/>
      <c r="CWO197" s="414"/>
      <c r="CWP197" s="414"/>
      <c r="CWQ197" s="413"/>
      <c r="CWR197" s="413"/>
      <c r="CWS197" s="414"/>
      <c r="CWT197" s="414"/>
      <c r="CWU197" s="413"/>
      <c r="CWV197" s="413"/>
      <c r="CWW197" s="414"/>
      <c r="CWX197" s="414"/>
      <c r="CWY197" s="413"/>
      <c r="CWZ197" s="413"/>
      <c r="CXA197" s="413"/>
      <c r="CXB197" s="413"/>
      <c r="CXC197" s="413"/>
      <c r="CXD197" s="413"/>
      <c r="CXE197" s="413"/>
      <c r="CXF197" s="414"/>
      <c r="CXG197" s="414"/>
      <c r="CXH197" s="413"/>
      <c r="CXI197" s="413"/>
      <c r="CXJ197" s="414"/>
      <c r="CXK197" s="414"/>
      <c r="CXL197" s="413"/>
      <c r="CXM197" s="413"/>
      <c r="CXN197" s="413"/>
      <c r="CXO197" s="413"/>
      <c r="CXP197" s="413"/>
      <c r="CXQ197" s="407"/>
      <c r="CXR197" s="439"/>
      <c r="CXS197" s="413"/>
      <c r="CXT197" s="413"/>
      <c r="CXU197" s="413"/>
      <c r="CXV197" s="413"/>
      <c r="CXW197" s="413"/>
      <c r="CXX197" s="413"/>
      <c r="CXY197" s="413"/>
      <c r="CXZ197" s="412"/>
      <c r="CYA197" s="412"/>
      <c r="CYB197" s="412"/>
      <c r="CYC197" s="412"/>
      <c r="CYD197" s="412"/>
      <c r="CYE197" s="412"/>
      <c r="CYF197" s="412"/>
      <c r="CYG197" s="412"/>
      <c r="CYH197" s="412"/>
      <c r="CYI197" s="412"/>
      <c r="CYJ197" s="412"/>
      <c r="CYK197" s="412"/>
      <c r="CYL197" s="412"/>
      <c r="CYM197" s="412"/>
      <c r="CYN197" s="412"/>
      <c r="CYO197" s="412"/>
      <c r="CYP197" s="412"/>
      <c r="CYQ197" s="412"/>
      <c r="CYR197" s="412"/>
      <c r="CYS197" s="412"/>
      <c r="CYT197" s="412"/>
      <c r="CYU197" s="412"/>
      <c r="CYV197" s="412"/>
      <c r="CYW197" s="412"/>
      <c r="CYX197" s="412"/>
      <c r="CYY197" s="412"/>
      <c r="CYZ197" s="412"/>
      <c r="CZA197" s="412"/>
      <c r="CZB197" s="412"/>
      <c r="CZC197" s="412"/>
      <c r="CZD197" s="412"/>
      <c r="CZE197" s="412"/>
      <c r="CZF197" s="412"/>
      <c r="CZG197" s="412"/>
      <c r="CZH197" s="412"/>
      <c r="CZI197" s="412"/>
      <c r="CZJ197" s="412"/>
      <c r="CZK197" s="412"/>
      <c r="CZL197" s="412"/>
      <c r="CZM197" s="412"/>
      <c r="CZN197" s="412"/>
      <c r="CZO197" s="412"/>
      <c r="CZP197" s="412"/>
      <c r="CZQ197" s="412"/>
      <c r="CZR197" s="413"/>
      <c r="CZS197" s="413"/>
      <c r="CZT197" s="413"/>
      <c r="CZU197" s="413"/>
      <c r="CZV197" s="413"/>
      <c r="CZW197" s="413"/>
      <c r="CZX197" s="413"/>
      <c r="CZY197" s="413"/>
      <c r="CZZ197" s="413"/>
      <c r="DAA197" s="413"/>
      <c r="DAB197" s="413"/>
      <c r="DAC197" s="413"/>
      <c r="DAD197" s="413"/>
      <c r="DAE197" s="413"/>
      <c r="DAF197" s="413"/>
      <c r="DAG197" s="413"/>
      <c r="DAH197" s="413"/>
      <c r="DAI197" s="413"/>
      <c r="DAJ197" s="413"/>
      <c r="DAK197" s="413"/>
      <c r="DAL197" s="413"/>
      <c r="DAM197" s="413"/>
      <c r="DAN197" s="413"/>
      <c r="DAO197" s="413"/>
      <c r="DAP197" s="414"/>
      <c r="DAQ197" s="414"/>
      <c r="DAR197" s="414"/>
      <c r="DAS197" s="414"/>
      <c r="DAT197" s="414"/>
      <c r="DAU197" s="413"/>
      <c r="DAV197" s="413"/>
      <c r="DAW197" s="414"/>
      <c r="DAX197" s="414"/>
      <c r="DAY197" s="413"/>
      <c r="DAZ197" s="413"/>
      <c r="DBA197" s="414"/>
      <c r="DBB197" s="414"/>
      <c r="DBC197" s="413"/>
      <c r="DBD197" s="413"/>
      <c r="DBE197" s="413"/>
      <c r="DBF197" s="413"/>
      <c r="DBG197" s="413"/>
      <c r="DBH197" s="413"/>
      <c r="DBI197" s="413"/>
      <c r="DBJ197" s="414"/>
      <c r="DBK197" s="414"/>
      <c r="DBL197" s="413"/>
      <c r="DBM197" s="413"/>
      <c r="DBN197" s="414"/>
      <c r="DBO197" s="414"/>
      <c r="DBP197" s="413"/>
      <c r="DBQ197" s="413"/>
      <c r="DBR197" s="413"/>
      <c r="DBS197" s="413"/>
      <c r="DBT197" s="413"/>
      <c r="DBU197" s="407"/>
      <c r="DBV197" s="439"/>
      <c r="DBW197" s="413"/>
      <c r="DBX197" s="413"/>
      <c r="DBY197" s="413"/>
      <c r="DBZ197" s="413"/>
      <c r="DCA197" s="413"/>
      <c r="DCB197" s="413"/>
      <c r="DCC197" s="413"/>
      <c r="DCD197" s="412"/>
      <c r="DCE197" s="412"/>
      <c r="DCF197" s="412"/>
      <c r="DCG197" s="412"/>
      <c r="DCH197" s="412"/>
      <c r="DCI197" s="412"/>
      <c r="DCJ197" s="412"/>
      <c r="DCK197" s="412"/>
      <c r="DCL197" s="412"/>
      <c r="DCM197" s="412"/>
      <c r="DCN197" s="412"/>
      <c r="DCO197" s="412"/>
      <c r="DCP197" s="412"/>
      <c r="DCQ197" s="412"/>
      <c r="DCR197" s="412"/>
      <c r="DCS197" s="412"/>
      <c r="DCT197" s="412"/>
      <c r="DCU197" s="412"/>
      <c r="DCV197" s="412"/>
      <c r="DCW197" s="412"/>
      <c r="DCX197" s="412"/>
      <c r="DCY197" s="412"/>
      <c r="DCZ197" s="412"/>
      <c r="DDA197" s="412"/>
      <c r="DDB197" s="412"/>
      <c r="DDC197" s="412"/>
      <c r="DDD197" s="412"/>
      <c r="DDE197" s="412"/>
      <c r="DDF197" s="412"/>
      <c r="DDG197" s="412"/>
      <c r="DDH197" s="412"/>
      <c r="DDI197" s="412"/>
      <c r="DDJ197" s="412"/>
      <c r="DDK197" s="412"/>
      <c r="DDL197" s="412"/>
      <c r="DDM197" s="412"/>
      <c r="DDN197" s="412"/>
      <c r="DDO197" s="412"/>
      <c r="DDP197" s="412"/>
      <c r="DDQ197" s="412"/>
      <c r="DDR197" s="412"/>
      <c r="DDS197" s="412"/>
      <c r="DDT197" s="412"/>
      <c r="DDU197" s="412"/>
      <c r="DDV197" s="413"/>
      <c r="DDW197" s="413"/>
      <c r="DDX197" s="413"/>
      <c r="DDY197" s="413"/>
      <c r="DDZ197" s="413"/>
      <c r="DEA197" s="413"/>
      <c r="DEB197" s="413"/>
      <c r="DEC197" s="413"/>
      <c r="DED197" s="413"/>
      <c r="DEE197" s="413"/>
      <c r="DEF197" s="413"/>
      <c r="DEG197" s="413"/>
      <c r="DEH197" s="413"/>
      <c r="DEI197" s="413"/>
      <c r="DEJ197" s="413"/>
      <c r="DEK197" s="413"/>
      <c r="DEL197" s="413"/>
      <c r="DEM197" s="413"/>
      <c r="DEN197" s="413"/>
      <c r="DEO197" s="413"/>
      <c r="DEP197" s="413"/>
      <c r="DEQ197" s="413"/>
      <c r="DER197" s="413"/>
      <c r="DES197" s="413"/>
      <c r="DET197" s="414"/>
      <c r="DEU197" s="414"/>
      <c r="DEV197" s="414"/>
      <c r="DEW197" s="414"/>
      <c r="DEX197" s="414"/>
      <c r="DEY197" s="413"/>
      <c r="DEZ197" s="413"/>
      <c r="DFA197" s="414"/>
      <c r="DFB197" s="414"/>
      <c r="DFC197" s="413"/>
      <c r="DFD197" s="413"/>
      <c r="DFE197" s="414"/>
      <c r="DFF197" s="414"/>
      <c r="DFG197" s="413"/>
      <c r="DFH197" s="413"/>
      <c r="DFI197" s="413"/>
      <c r="DFJ197" s="413"/>
      <c r="DFK197" s="413"/>
      <c r="DFL197" s="413"/>
      <c r="DFM197" s="413"/>
      <c r="DFN197" s="414"/>
      <c r="DFO197" s="414"/>
      <c r="DFP197" s="413"/>
      <c r="DFQ197" s="413"/>
      <c r="DFR197" s="414"/>
      <c r="DFS197" s="414"/>
      <c r="DFT197" s="413"/>
      <c r="DFU197" s="413"/>
      <c r="DFV197" s="413"/>
      <c r="DFW197" s="413"/>
      <c r="DFX197" s="413"/>
      <c r="DFY197" s="407"/>
      <c r="DFZ197" s="439"/>
      <c r="DGA197" s="413"/>
      <c r="DGB197" s="413"/>
      <c r="DGC197" s="413"/>
      <c r="DGD197" s="413"/>
      <c r="DGE197" s="413"/>
      <c r="DGF197" s="413"/>
      <c r="DGG197" s="413"/>
      <c r="DGH197" s="412"/>
      <c r="DGI197" s="412"/>
      <c r="DGJ197" s="412"/>
      <c r="DGK197" s="412"/>
      <c r="DGL197" s="412"/>
      <c r="DGM197" s="412"/>
      <c r="DGN197" s="412"/>
      <c r="DGO197" s="412"/>
      <c r="DGP197" s="412"/>
      <c r="DGQ197" s="412"/>
      <c r="DGR197" s="412"/>
      <c r="DGS197" s="412"/>
      <c r="DGT197" s="412"/>
      <c r="DGU197" s="412"/>
      <c r="DGV197" s="412"/>
      <c r="DGW197" s="412"/>
      <c r="DGX197" s="412"/>
      <c r="DGY197" s="412"/>
      <c r="DGZ197" s="412"/>
      <c r="DHA197" s="412"/>
      <c r="DHB197" s="412"/>
      <c r="DHC197" s="412"/>
      <c r="DHD197" s="412"/>
      <c r="DHE197" s="412"/>
      <c r="DHF197" s="412"/>
      <c r="DHG197" s="412"/>
      <c r="DHH197" s="412"/>
      <c r="DHI197" s="412"/>
      <c r="DHJ197" s="412"/>
      <c r="DHK197" s="412"/>
      <c r="DHL197" s="412"/>
      <c r="DHM197" s="412"/>
      <c r="DHN197" s="412"/>
      <c r="DHO197" s="412"/>
      <c r="DHP197" s="412"/>
      <c r="DHQ197" s="412"/>
      <c r="DHR197" s="412"/>
      <c r="DHS197" s="412"/>
      <c r="DHT197" s="412"/>
      <c r="DHU197" s="412"/>
      <c r="DHV197" s="412"/>
      <c r="DHW197" s="412"/>
      <c r="DHX197" s="412"/>
      <c r="DHY197" s="412"/>
      <c r="DHZ197" s="413"/>
      <c r="DIA197" s="413"/>
      <c r="DIB197" s="413"/>
      <c r="DIC197" s="413"/>
      <c r="DID197" s="413"/>
      <c r="DIE197" s="413"/>
      <c r="DIF197" s="413"/>
      <c r="DIG197" s="413"/>
      <c r="DIH197" s="413"/>
      <c r="DII197" s="413"/>
      <c r="DIJ197" s="413"/>
      <c r="DIK197" s="413"/>
      <c r="DIL197" s="413"/>
      <c r="DIM197" s="413"/>
      <c r="DIN197" s="413"/>
      <c r="DIO197" s="413"/>
      <c r="DIP197" s="413"/>
      <c r="DIQ197" s="413"/>
      <c r="DIR197" s="413"/>
      <c r="DIS197" s="413"/>
      <c r="DIT197" s="413"/>
      <c r="DIU197" s="413"/>
      <c r="DIV197" s="413"/>
      <c r="DIW197" s="413"/>
      <c r="DIX197" s="414"/>
      <c r="DIY197" s="414"/>
      <c r="DIZ197" s="414"/>
      <c r="DJA197" s="414"/>
      <c r="DJB197" s="414"/>
      <c r="DJC197" s="413"/>
      <c r="DJD197" s="413"/>
      <c r="DJE197" s="414"/>
      <c r="DJF197" s="414"/>
      <c r="DJG197" s="413"/>
      <c r="DJH197" s="413"/>
      <c r="DJI197" s="414"/>
      <c r="DJJ197" s="414"/>
      <c r="DJK197" s="413"/>
      <c r="DJL197" s="413"/>
      <c r="DJM197" s="413"/>
      <c r="DJN197" s="413"/>
      <c r="DJO197" s="413"/>
      <c r="DJP197" s="413"/>
      <c r="DJQ197" s="413"/>
      <c r="DJR197" s="414"/>
      <c r="DJS197" s="414"/>
      <c r="DJT197" s="413"/>
      <c r="DJU197" s="413"/>
      <c r="DJV197" s="414"/>
      <c r="DJW197" s="414"/>
      <c r="DJX197" s="413"/>
      <c r="DJY197" s="413"/>
      <c r="DJZ197" s="413"/>
      <c r="DKA197" s="413"/>
      <c r="DKB197" s="413"/>
      <c r="DKC197" s="407"/>
      <c r="DKD197" s="439"/>
      <c r="DKE197" s="413"/>
      <c r="DKF197" s="413"/>
      <c r="DKG197" s="413"/>
      <c r="DKH197" s="413"/>
      <c r="DKI197" s="413"/>
      <c r="DKJ197" s="413"/>
      <c r="DKK197" s="413"/>
      <c r="DKL197" s="412"/>
      <c r="DKM197" s="412"/>
      <c r="DKN197" s="412"/>
      <c r="DKO197" s="412"/>
      <c r="DKP197" s="412"/>
      <c r="DKQ197" s="412"/>
      <c r="DKR197" s="412"/>
      <c r="DKS197" s="412"/>
      <c r="DKT197" s="412"/>
      <c r="DKU197" s="412"/>
      <c r="DKV197" s="412"/>
      <c r="DKW197" s="412"/>
      <c r="DKX197" s="412"/>
      <c r="DKY197" s="412"/>
      <c r="DKZ197" s="412"/>
      <c r="DLA197" s="412"/>
      <c r="DLB197" s="412"/>
      <c r="DLC197" s="412"/>
      <c r="DLD197" s="412"/>
      <c r="DLE197" s="412"/>
      <c r="DLF197" s="412"/>
      <c r="DLG197" s="412"/>
      <c r="DLH197" s="412"/>
      <c r="DLI197" s="412"/>
      <c r="DLJ197" s="412"/>
      <c r="DLK197" s="412"/>
      <c r="DLL197" s="412"/>
      <c r="DLM197" s="412"/>
      <c r="DLN197" s="412"/>
      <c r="DLO197" s="412"/>
      <c r="DLP197" s="412"/>
      <c r="DLQ197" s="412"/>
      <c r="DLR197" s="412"/>
      <c r="DLS197" s="412"/>
      <c r="DLT197" s="412"/>
      <c r="DLU197" s="412"/>
      <c r="DLV197" s="412"/>
      <c r="DLW197" s="412"/>
      <c r="DLX197" s="412"/>
      <c r="DLY197" s="412"/>
      <c r="DLZ197" s="412"/>
      <c r="DMA197" s="412"/>
      <c r="DMB197" s="412"/>
      <c r="DMC197" s="412"/>
      <c r="DMD197" s="413"/>
      <c r="DME197" s="413"/>
      <c r="DMF197" s="413"/>
      <c r="DMG197" s="413"/>
      <c r="DMH197" s="413"/>
      <c r="DMI197" s="413"/>
      <c r="DMJ197" s="413"/>
      <c r="DMK197" s="413"/>
      <c r="DML197" s="413"/>
      <c r="DMM197" s="413"/>
      <c r="DMN197" s="413"/>
      <c r="DMO197" s="413"/>
      <c r="DMP197" s="413"/>
      <c r="DMQ197" s="413"/>
      <c r="DMR197" s="413"/>
      <c r="DMS197" s="413"/>
      <c r="DMT197" s="413"/>
      <c r="DMU197" s="413"/>
      <c r="DMV197" s="413"/>
      <c r="DMW197" s="413"/>
      <c r="DMX197" s="413"/>
      <c r="DMY197" s="413"/>
      <c r="DMZ197" s="413"/>
      <c r="DNA197" s="413"/>
      <c r="DNB197" s="414"/>
      <c r="DNC197" s="414"/>
      <c r="DND197" s="414"/>
      <c r="DNE197" s="414"/>
      <c r="DNF197" s="414"/>
      <c r="DNG197" s="413"/>
      <c r="DNH197" s="413"/>
      <c r="DNI197" s="414"/>
      <c r="DNJ197" s="414"/>
      <c r="DNK197" s="413"/>
      <c r="DNL197" s="413"/>
      <c r="DNM197" s="414"/>
      <c r="DNN197" s="414"/>
      <c r="DNO197" s="413"/>
      <c r="DNP197" s="413"/>
      <c r="DNQ197" s="413"/>
      <c r="DNR197" s="413"/>
      <c r="DNS197" s="413"/>
      <c r="DNT197" s="413"/>
      <c r="DNU197" s="413"/>
      <c r="DNV197" s="414"/>
      <c r="DNW197" s="414"/>
      <c r="DNX197" s="413"/>
      <c r="DNY197" s="413"/>
      <c r="DNZ197" s="414"/>
      <c r="DOA197" s="414"/>
      <c r="DOB197" s="413"/>
      <c r="DOC197" s="413"/>
      <c r="DOD197" s="413"/>
      <c r="DOE197" s="413"/>
      <c r="DOF197" s="413"/>
      <c r="DOG197" s="407"/>
      <c r="DOH197" s="439"/>
      <c r="DOI197" s="413"/>
      <c r="DOJ197" s="413"/>
      <c r="DOK197" s="413"/>
      <c r="DOL197" s="413"/>
      <c r="DOM197" s="413"/>
      <c r="DON197" s="413"/>
      <c r="DOO197" s="413"/>
      <c r="DOP197" s="412"/>
      <c r="DOQ197" s="412"/>
      <c r="DOR197" s="412"/>
      <c r="DOS197" s="412"/>
      <c r="DOT197" s="412"/>
      <c r="DOU197" s="412"/>
      <c r="DOV197" s="412"/>
      <c r="DOW197" s="412"/>
      <c r="DOX197" s="412"/>
      <c r="DOY197" s="412"/>
      <c r="DOZ197" s="412"/>
      <c r="DPA197" s="412"/>
      <c r="DPB197" s="412"/>
      <c r="DPC197" s="412"/>
      <c r="DPD197" s="412"/>
      <c r="DPE197" s="412"/>
      <c r="DPF197" s="412"/>
      <c r="DPG197" s="412"/>
      <c r="DPH197" s="412"/>
      <c r="DPI197" s="412"/>
      <c r="DPJ197" s="412"/>
      <c r="DPK197" s="412"/>
      <c r="DPL197" s="412"/>
      <c r="DPM197" s="412"/>
      <c r="DPN197" s="412"/>
      <c r="DPO197" s="412"/>
      <c r="DPP197" s="412"/>
      <c r="DPQ197" s="412"/>
      <c r="DPR197" s="412"/>
      <c r="DPS197" s="412"/>
      <c r="DPT197" s="412"/>
      <c r="DPU197" s="412"/>
      <c r="DPV197" s="412"/>
      <c r="DPW197" s="412"/>
      <c r="DPX197" s="412"/>
      <c r="DPY197" s="412"/>
      <c r="DPZ197" s="412"/>
      <c r="DQA197" s="412"/>
      <c r="DQB197" s="412"/>
      <c r="DQC197" s="412"/>
      <c r="DQD197" s="412"/>
      <c r="DQE197" s="412"/>
      <c r="DQF197" s="412"/>
      <c r="DQG197" s="412"/>
      <c r="DQH197" s="413"/>
      <c r="DQI197" s="413"/>
      <c r="DQJ197" s="413"/>
      <c r="DQK197" s="413"/>
      <c r="DQL197" s="413"/>
      <c r="DQM197" s="413"/>
      <c r="DQN197" s="413"/>
      <c r="DQO197" s="413"/>
      <c r="DQP197" s="413"/>
      <c r="DQQ197" s="413"/>
      <c r="DQR197" s="413"/>
      <c r="DQS197" s="413"/>
      <c r="DQT197" s="413"/>
      <c r="DQU197" s="413"/>
      <c r="DQV197" s="413"/>
      <c r="DQW197" s="413"/>
      <c r="DQX197" s="413"/>
      <c r="DQY197" s="413"/>
      <c r="DQZ197" s="413"/>
      <c r="DRA197" s="413"/>
      <c r="DRB197" s="413"/>
      <c r="DRC197" s="413"/>
      <c r="DRD197" s="413"/>
      <c r="DRE197" s="413"/>
      <c r="DRF197" s="414"/>
      <c r="DRG197" s="414"/>
      <c r="DRH197" s="414"/>
      <c r="DRI197" s="414"/>
      <c r="DRJ197" s="414"/>
      <c r="DRK197" s="413"/>
      <c r="DRL197" s="413"/>
      <c r="DRM197" s="414"/>
      <c r="DRN197" s="414"/>
      <c r="DRO197" s="413"/>
      <c r="DRP197" s="413"/>
      <c r="DRQ197" s="414"/>
      <c r="DRR197" s="414"/>
      <c r="DRS197" s="413"/>
      <c r="DRT197" s="413"/>
      <c r="DRU197" s="413"/>
      <c r="DRV197" s="413"/>
      <c r="DRW197" s="413"/>
      <c r="DRX197" s="413"/>
      <c r="DRY197" s="413"/>
      <c r="DRZ197" s="414"/>
      <c r="DSA197" s="414"/>
      <c r="DSB197" s="413"/>
      <c r="DSC197" s="413"/>
      <c r="DSD197" s="414"/>
      <c r="DSE197" s="414"/>
      <c r="DSF197" s="413"/>
      <c r="DSG197" s="413"/>
      <c r="DSH197" s="413"/>
      <c r="DSI197" s="413"/>
      <c r="DSJ197" s="413"/>
      <c r="DSK197" s="407"/>
      <c r="DSL197" s="439"/>
      <c r="DSM197" s="413"/>
      <c r="DSN197" s="413"/>
      <c r="DSO197" s="413"/>
      <c r="DSP197" s="413"/>
      <c r="DSQ197" s="413"/>
      <c r="DSR197" s="413"/>
      <c r="DSS197" s="413"/>
      <c r="DST197" s="412"/>
      <c r="DSU197" s="412"/>
      <c r="DSV197" s="412"/>
      <c r="DSW197" s="412"/>
      <c r="DSX197" s="412"/>
      <c r="DSY197" s="412"/>
      <c r="DSZ197" s="412"/>
      <c r="DTA197" s="412"/>
      <c r="DTB197" s="412"/>
      <c r="DTC197" s="412"/>
      <c r="DTD197" s="412"/>
      <c r="DTE197" s="412"/>
      <c r="DTF197" s="412"/>
      <c r="DTG197" s="412"/>
      <c r="DTH197" s="412"/>
      <c r="DTI197" s="412"/>
      <c r="DTJ197" s="412"/>
      <c r="DTK197" s="412"/>
      <c r="DTL197" s="412"/>
      <c r="DTM197" s="412"/>
      <c r="DTN197" s="412"/>
      <c r="DTO197" s="412"/>
      <c r="DTP197" s="412"/>
      <c r="DTQ197" s="412"/>
      <c r="DTR197" s="412"/>
      <c r="DTS197" s="412"/>
      <c r="DTT197" s="412"/>
      <c r="DTU197" s="412"/>
      <c r="DTV197" s="412"/>
      <c r="DTW197" s="412"/>
      <c r="DTX197" s="412"/>
      <c r="DTY197" s="412"/>
      <c r="DTZ197" s="412"/>
      <c r="DUA197" s="412"/>
      <c r="DUB197" s="412"/>
      <c r="DUC197" s="412"/>
      <c r="DUD197" s="412"/>
      <c r="DUE197" s="412"/>
      <c r="DUF197" s="412"/>
      <c r="DUG197" s="412"/>
      <c r="DUH197" s="412"/>
      <c r="DUI197" s="412"/>
      <c r="DUJ197" s="412"/>
      <c r="DUK197" s="412"/>
      <c r="DUL197" s="413"/>
      <c r="DUM197" s="413"/>
      <c r="DUN197" s="413"/>
      <c r="DUO197" s="413"/>
      <c r="DUP197" s="413"/>
      <c r="DUQ197" s="413"/>
      <c r="DUR197" s="413"/>
      <c r="DUS197" s="413"/>
      <c r="DUT197" s="413"/>
      <c r="DUU197" s="413"/>
      <c r="DUV197" s="413"/>
      <c r="DUW197" s="413"/>
      <c r="DUX197" s="413"/>
      <c r="DUY197" s="413"/>
      <c r="DUZ197" s="413"/>
      <c r="DVA197" s="413"/>
      <c r="DVB197" s="413"/>
      <c r="DVC197" s="413"/>
      <c r="DVD197" s="413"/>
      <c r="DVE197" s="413"/>
      <c r="DVF197" s="413"/>
      <c r="DVG197" s="413"/>
      <c r="DVH197" s="413"/>
      <c r="DVI197" s="413"/>
      <c r="DVJ197" s="414"/>
      <c r="DVK197" s="414"/>
      <c r="DVL197" s="414"/>
      <c r="DVM197" s="414"/>
      <c r="DVN197" s="414"/>
      <c r="DVO197" s="413"/>
      <c r="DVP197" s="413"/>
      <c r="DVQ197" s="414"/>
      <c r="DVR197" s="414"/>
      <c r="DVS197" s="413"/>
      <c r="DVT197" s="413"/>
      <c r="DVU197" s="414"/>
      <c r="DVV197" s="414"/>
      <c r="DVW197" s="413"/>
      <c r="DVX197" s="413"/>
      <c r="DVY197" s="413"/>
      <c r="DVZ197" s="413"/>
      <c r="DWA197" s="413"/>
      <c r="DWB197" s="413"/>
      <c r="DWC197" s="413"/>
      <c r="DWD197" s="414"/>
      <c r="DWE197" s="414"/>
      <c r="DWF197" s="413"/>
      <c r="DWG197" s="413"/>
      <c r="DWH197" s="414"/>
      <c r="DWI197" s="414"/>
      <c r="DWJ197" s="413"/>
      <c r="DWK197" s="413"/>
      <c r="DWL197" s="413"/>
      <c r="DWM197" s="413"/>
      <c r="DWN197" s="413"/>
      <c r="DWO197" s="407"/>
      <c r="DWP197" s="439"/>
      <c r="DWQ197" s="413"/>
      <c r="DWR197" s="413"/>
      <c r="DWS197" s="413"/>
      <c r="DWT197" s="413"/>
      <c r="DWU197" s="413"/>
      <c r="DWV197" s="413"/>
      <c r="DWW197" s="413"/>
      <c r="DWX197" s="412"/>
      <c r="DWY197" s="412"/>
      <c r="DWZ197" s="412"/>
      <c r="DXA197" s="412"/>
      <c r="DXB197" s="412"/>
      <c r="DXC197" s="412"/>
      <c r="DXD197" s="412"/>
      <c r="DXE197" s="412"/>
      <c r="DXF197" s="412"/>
      <c r="DXG197" s="412"/>
      <c r="DXH197" s="412"/>
      <c r="DXI197" s="412"/>
      <c r="DXJ197" s="412"/>
      <c r="DXK197" s="412"/>
      <c r="DXL197" s="412"/>
      <c r="DXM197" s="412"/>
      <c r="DXN197" s="412"/>
      <c r="DXO197" s="412"/>
      <c r="DXP197" s="412"/>
      <c r="DXQ197" s="412"/>
      <c r="DXR197" s="412"/>
      <c r="DXS197" s="412"/>
      <c r="DXT197" s="412"/>
      <c r="DXU197" s="412"/>
      <c r="DXV197" s="412"/>
      <c r="DXW197" s="412"/>
      <c r="DXX197" s="412"/>
      <c r="DXY197" s="412"/>
      <c r="DXZ197" s="412"/>
      <c r="DYA197" s="412"/>
      <c r="DYB197" s="412"/>
      <c r="DYC197" s="412"/>
      <c r="DYD197" s="412"/>
      <c r="DYE197" s="412"/>
      <c r="DYF197" s="412"/>
      <c r="DYG197" s="412"/>
      <c r="DYH197" s="412"/>
      <c r="DYI197" s="412"/>
      <c r="DYJ197" s="412"/>
      <c r="DYK197" s="412"/>
      <c r="DYL197" s="412"/>
      <c r="DYM197" s="412"/>
      <c r="DYN197" s="412"/>
      <c r="DYO197" s="412"/>
      <c r="DYP197" s="413"/>
      <c r="DYQ197" s="413"/>
      <c r="DYR197" s="413"/>
      <c r="DYS197" s="413"/>
      <c r="DYT197" s="413"/>
      <c r="DYU197" s="413"/>
      <c r="DYV197" s="413"/>
      <c r="DYW197" s="413"/>
      <c r="DYX197" s="413"/>
      <c r="DYY197" s="413"/>
      <c r="DYZ197" s="413"/>
      <c r="DZA197" s="413"/>
      <c r="DZB197" s="413"/>
      <c r="DZC197" s="413"/>
      <c r="DZD197" s="413"/>
      <c r="DZE197" s="413"/>
      <c r="DZF197" s="413"/>
      <c r="DZG197" s="413"/>
      <c r="DZH197" s="413"/>
      <c r="DZI197" s="413"/>
      <c r="DZJ197" s="413"/>
      <c r="DZK197" s="413"/>
      <c r="DZL197" s="413"/>
      <c r="DZM197" s="413"/>
      <c r="DZN197" s="414"/>
      <c r="DZO197" s="414"/>
      <c r="DZP197" s="414"/>
      <c r="DZQ197" s="414"/>
      <c r="DZR197" s="414"/>
      <c r="DZS197" s="413"/>
      <c r="DZT197" s="413"/>
      <c r="DZU197" s="414"/>
      <c r="DZV197" s="414"/>
      <c r="DZW197" s="413"/>
      <c r="DZX197" s="413"/>
      <c r="DZY197" s="414"/>
      <c r="DZZ197" s="414"/>
      <c r="EAA197" s="413"/>
      <c r="EAB197" s="413"/>
      <c r="EAC197" s="413"/>
      <c r="EAD197" s="413"/>
      <c r="EAE197" s="413"/>
      <c r="EAF197" s="413"/>
      <c r="EAG197" s="413"/>
      <c r="EAH197" s="414"/>
      <c r="EAI197" s="414"/>
      <c r="EAJ197" s="413"/>
      <c r="EAK197" s="413"/>
      <c r="EAL197" s="414"/>
      <c r="EAM197" s="414"/>
      <c r="EAN197" s="413"/>
      <c r="EAO197" s="413"/>
      <c r="EAP197" s="413"/>
      <c r="EAQ197" s="413"/>
      <c r="EAR197" s="413"/>
      <c r="EAS197" s="407"/>
      <c r="EAT197" s="439"/>
      <c r="EAU197" s="413"/>
      <c r="EAV197" s="413"/>
      <c r="EAW197" s="413"/>
      <c r="EAX197" s="413"/>
      <c r="EAY197" s="413"/>
      <c r="EAZ197" s="413"/>
      <c r="EBA197" s="413"/>
      <c r="EBB197" s="412"/>
      <c r="EBC197" s="412"/>
      <c r="EBD197" s="412"/>
      <c r="EBE197" s="412"/>
      <c r="EBF197" s="412"/>
      <c r="EBG197" s="412"/>
      <c r="EBH197" s="412"/>
      <c r="EBI197" s="412"/>
      <c r="EBJ197" s="412"/>
      <c r="EBK197" s="412"/>
      <c r="EBL197" s="412"/>
      <c r="EBM197" s="412"/>
      <c r="EBN197" s="412"/>
      <c r="EBO197" s="412"/>
      <c r="EBP197" s="412"/>
      <c r="EBQ197" s="412"/>
      <c r="EBR197" s="412"/>
      <c r="EBS197" s="412"/>
      <c r="EBT197" s="412"/>
      <c r="EBU197" s="412"/>
      <c r="EBV197" s="412"/>
      <c r="EBW197" s="412"/>
      <c r="EBX197" s="412"/>
      <c r="EBY197" s="412"/>
      <c r="EBZ197" s="412"/>
      <c r="ECA197" s="412"/>
      <c r="ECB197" s="412"/>
      <c r="ECC197" s="412"/>
      <c r="ECD197" s="412"/>
      <c r="ECE197" s="412"/>
      <c r="ECF197" s="412"/>
      <c r="ECG197" s="412"/>
      <c r="ECH197" s="412"/>
      <c r="ECI197" s="412"/>
      <c r="ECJ197" s="412"/>
      <c r="ECK197" s="412"/>
      <c r="ECL197" s="412"/>
      <c r="ECM197" s="412"/>
      <c r="ECN197" s="412"/>
      <c r="ECO197" s="412"/>
      <c r="ECP197" s="412"/>
      <c r="ECQ197" s="412"/>
      <c r="ECR197" s="412"/>
      <c r="ECS197" s="412"/>
      <c r="ECT197" s="413"/>
      <c r="ECU197" s="413"/>
      <c r="ECV197" s="413"/>
      <c r="ECW197" s="413"/>
      <c r="ECX197" s="413"/>
      <c r="ECY197" s="413"/>
      <c r="ECZ197" s="413"/>
      <c r="EDA197" s="413"/>
      <c r="EDB197" s="413"/>
      <c r="EDC197" s="413"/>
      <c r="EDD197" s="413"/>
      <c r="EDE197" s="413"/>
      <c r="EDF197" s="413"/>
      <c r="EDG197" s="413"/>
      <c r="EDH197" s="413"/>
      <c r="EDI197" s="413"/>
      <c r="EDJ197" s="413"/>
      <c r="EDK197" s="413"/>
      <c r="EDL197" s="413"/>
      <c r="EDM197" s="413"/>
      <c r="EDN197" s="413"/>
      <c r="EDO197" s="413"/>
      <c r="EDP197" s="413"/>
      <c r="EDQ197" s="413"/>
      <c r="EDR197" s="414"/>
      <c r="EDS197" s="414"/>
      <c r="EDT197" s="414"/>
      <c r="EDU197" s="414"/>
      <c r="EDV197" s="414"/>
      <c r="EDW197" s="413"/>
      <c r="EDX197" s="413"/>
      <c r="EDY197" s="414"/>
      <c r="EDZ197" s="414"/>
      <c r="EEA197" s="413"/>
      <c r="EEB197" s="413"/>
      <c r="EEC197" s="414"/>
      <c r="EED197" s="414"/>
      <c r="EEE197" s="413"/>
      <c r="EEF197" s="413"/>
      <c r="EEG197" s="413"/>
      <c r="EEH197" s="413"/>
      <c r="EEI197" s="413"/>
      <c r="EEJ197" s="413"/>
      <c r="EEK197" s="413"/>
      <c r="EEL197" s="414"/>
      <c r="EEM197" s="414"/>
      <c r="EEN197" s="413"/>
      <c r="EEO197" s="413"/>
      <c r="EEP197" s="414"/>
      <c r="EEQ197" s="414"/>
      <c r="EER197" s="413"/>
      <c r="EES197" s="413"/>
      <c r="EET197" s="413"/>
      <c r="EEU197" s="413"/>
      <c r="EEV197" s="413"/>
      <c r="EEW197" s="407"/>
      <c r="EEX197" s="439"/>
      <c r="EEY197" s="413"/>
      <c r="EEZ197" s="413"/>
      <c r="EFA197" s="413"/>
      <c r="EFB197" s="413"/>
      <c r="EFC197" s="413"/>
      <c r="EFD197" s="413"/>
      <c r="EFE197" s="413"/>
      <c r="EFF197" s="412"/>
      <c r="EFG197" s="412"/>
      <c r="EFH197" s="412"/>
      <c r="EFI197" s="412"/>
      <c r="EFJ197" s="412"/>
      <c r="EFK197" s="412"/>
      <c r="EFL197" s="412"/>
      <c r="EFM197" s="412"/>
      <c r="EFN197" s="412"/>
      <c r="EFO197" s="412"/>
      <c r="EFP197" s="412"/>
      <c r="EFQ197" s="412"/>
      <c r="EFR197" s="412"/>
      <c r="EFS197" s="412"/>
      <c r="EFT197" s="412"/>
      <c r="EFU197" s="412"/>
      <c r="EFV197" s="412"/>
      <c r="EFW197" s="412"/>
      <c r="EFX197" s="412"/>
      <c r="EFY197" s="412"/>
      <c r="EFZ197" s="412"/>
      <c r="EGA197" s="412"/>
      <c r="EGB197" s="412"/>
      <c r="EGC197" s="412"/>
      <c r="EGD197" s="412"/>
      <c r="EGE197" s="412"/>
      <c r="EGF197" s="412"/>
      <c r="EGG197" s="412"/>
      <c r="EGH197" s="412"/>
      <c r="EGI197" s="412"/>
      <c r="EGJ197" s="412"/>
      <c r="EGK197" s="412"/>
      <c r="EGL197" s="412"/>
      <c r="EGM197" s="412"/>
      <c r="EGN197" s="412"/>
      <c r="EGO197" s="412"/>
      <c r="EGP197" s="412"/>
      <c r="EGQ197" s="412"/>
      <c r="EGR197" s="412"/>
      <c r="EGS197" s="412"/>
      <c r="EGT197" s="412"/>
      <c r="EGU197" s="412"/>
      <c r="EGV197" s="412"/>
      <c r="EGW197" s="412"/>
      <c r="EGX197" s="413"/>
      <c r="EGY197" s="413"/>
      <c r="EGZ197" s="413"/>
      <c r="EHA197" s="413"/>
      <c r="EHB197" s="413"/>
      <c r="EHC197" s="413"/>
      <c r="EHD197" s="413"/>
      <c r="EHE197" s="413"/>
      <c r="EHF197" s="413"/>
      <c r="EHG197" s="413"/>
      <c r="EHH197" s="413"/>
      <c r="EHI197" s="413"/>
      <c r="EHJ197" s="413"/>
      <c r="EHK197" s="413"/>
      <c r="EHL197" s="413"/>
      <c r="EHM197" s="413"/>
      <c r="EHN197" s="413"/>
      <c r="EHO197" s="413"/>
      <c r="EHP197" s="413"/>
      <c r="EHQ197" s="413"/>
      <c r="EHR197" s="413"/>
      <c r="EHS197" s="413"/>
      <c r="EHT197" s="413"/>
      <c r="EHU197" s="413"/>
      <c r="EHV197" s="414"/>
      <c r="EHW197" s="414"/>
      <c r="EHX197" s="414"/>
      <c r="EHY197" s="414"/>
      <c r="EHZ197" s="414"/>
      <c r="EIA197" s="413"/>
      <c r="EIB197" s="413"/>
      <c r="EIC197" s="414"/>
      <c r="EID197" s="414"/>
      <c r="EIE197" s="413"/>
      <c r="EIF197" s="413"/>
      <c r="EIG197" s="414"/>
      <c r="EIH197" s="414"/>
      <c r="EII197" s="413"/>
      <c r="EIJ197" s="413"/>
      <c r="EIK197" s="413"/>
      <c r="EIL197" s="413"/>
      <c r="EIM197" s="413"/>
      <c r="EIN197" s="413"/>
      <c r="EIO197" s="413"/>
      <c r="EIP197" s="414"/>
      <c r="EIQ197" s="414"/>
      <c r="EIR197" s="413"/>
      <c r="EIS197" s="413"/>
      <c r="EIT197" s="414"/>
      <c r="EIU197" s="414"/>
      <c r="EIV197" s="413"/>
      <c r="EIW197" s="413"/>
      <c r="EIX197" s="413"/>
      <c r="EIY197" s="413"/>
      <c r="EIZ197" s="413"/>
      <c r="EJA197" s="407"/>
      <c r="EJB197" s="439"/>
      <c r="EJC197" s="413"/>
      <c r="EJD197" s="413"/>
      <c r="EJE197" s="413"/>
      <c r="EJF197" s="413"/>
      <c r="EJG197" s="413"/>
      <c r="EJH197" s="413"/>
      <c r="EJI197" s="413"/>
      <c r="EJJ197" s="412"/>
      <c r="EJK197" s="412"/>
      <c r="EJL197" s="412"/>
      <c r="EJM197" s="412"/>
      <c r="EJN197" s="412"/>
      <c r="EJO197" s="412"/>
      <c r="EJP197" s="412"/>
      <c r="EJQ197" s="412"/>
      <c r="EJR197" s="412"/>
      <c r="EJS197" s="412"/>
      <c r="EJT197" s="412"/>
      <c r="EJU197" s="412"/>
      <c r="EJV197" s="412"/>
      <c r="EJW197" s="412"/>
      <c r="EJX197" s="412"/>
      <c r="EJY197" s="412"/>
      <c r="EJZ197" s="412"/>
      <c r="EKA197" s="412"/>
      <c r="EKB197" s="412"/>
      <c r="EKC197" s="412"/>
      <c r="EKD197" s="412"/>
      <c r="EKE197" s="412"/>
      <c r="EKF197" s="412"/>
      <c r="EKG197" s="412"/>
      <c r="EKH197" s="412"/>
      <c r="EKI197" s="412"/>
      <c r="EKJ197" s="412"/>
      <c r="EKK197" s="412"/>
      <c r="EKL197" s="412"/>
      <c r="EKM197" s="412"/>
      <c r="EKN197" s="412"/>
      <c r="EKO197" s="412"/>
      <c r="EKP197" s="412"/>
      <c r="EKQ197" s="412"/>
      <c r="EKR197" s="412"/>
      <c r="EKS197" s="412"/>
      <c r="EKT197" s="412"/>
      <c r="EKU197" s="412"/>
      <c r="EKV197" s="412"/>
      <c r="EKW197" s="412"/>
      <c r="EKX197" s="412"/>
      <c r="EKY197" s="412"/>
      <c r="EKZ197" s="412"/>
      <c r="ELA197" s="412"/>
      <c r="ELB197" s="413"/>
      <c r="ELC197" s="413"/>
      <c r="ELD197" s="413"/>
      <c r="ELE197" s="413"/>
      <c r="ELF197" s="413"/>
      <c r="ELG197" s="413"/>
      <c r="ELH197" s="413"/>
      <c r="ELI197" s="413"/>
      <c r="ELJ197" s="413"/>
      <c r="ELK197" s="413"/>
      <c r="ELL197" s="413"/>
      <c r="ELM197" s="413"/>
      <c r="ELN197" s="413"/>
      <c r="ELO197" s="413"/>
      <c r="ELP197" s="413"/>
      <c r="ELQ197" s="413"/>
      <c r="ELR197" s="413"/>
      <c r="ELS197" s="413"/>
      <c r="ELT197" s="413"/>
      <c r="ELU197" s="413"/>
      <c r="ELV197" s="413"/>
      <c r="ELW197" s="413"/>
      <c r="ELX197" s="413"/>
      <c r="ELY197" s="413"/>
      <c r="ELZ197" s="414"/>
      <c r="EMA197" s="414"/>
      <c r="EMB197" s="414"/>
      <c r="EMC197" s="414"/>
      <c r="EMD197" s="414"/>
      <c r="EME197" s="413"/>
      <c r="EMF197" s="413"/>
      <c r="EMG197" s="414"/>
      <c r="EMH197" s="414"/>
      <c r="EMI197" s="413"/>
      <c r="EMJ197" s="413"/>
      <c r="EMK197" s="414"/>
      <c r="EML197" s="414"/>
      <c r="EMM197" s="413"/>
      <c r="EMN197" s="413"/>
      <c r="EMO197" s="413"/>
      <c r="EMP197" s="413"/>
      <c r="EMQ197" s="413"/>
      <c r="EMR197" s="413"/>
      <c r="EMS197" s="413"/>
      <c r="EMT197" s="414"/>
      <c r="EMU197" s="414"/>
      <c r="EMV197" s="413"/>
      <c r="EMW197" s="413"/>
      <c r="EMX197" s="414"/>
      <c r="EMY197" s="414"/>
      <c r="EMZ197" s="413"/>
      <c r="ENA197" s="413"/>
      <c r="ENB197" s="413"/>
      <c r="ENC197" s="413"/>
      <c r="END197" s="413"/>
      <c r="ENE197" s="407"/>
      <c r="ENF197" s="439"/>
      <c r="ENG197" s="413"/>
      <c r="ENH197" s="413"/>
      <c r="ENI197" s="413"/>
      <c r="ENJ197" s="413"/>
      <c r="ENK197" s="413"/>
      <c r="ENL197" s="413"/>
      <c r="ENM197" s="413"/>
      <c r="ENN197" s="412"/>
      <c r="ENO197" s="412"/>
      <c r="ENP197" s="412"/>
      <c r="ENQ197" s="412"/>
      <c r="ENR197" s="412"/>
      <c r="ENS197" s="412"/>
      <c r="ENT197" s="412"/>
      <c r="ENU197" s="412"/>
      <c r="ENV197" s="412"/>
      <c r="ENW197" s="412"/>
      <c r="ENX197" s="412"/>
      <c r="ENY197" s="412"/>
      <c r="ENZ197" s="412"/>
      <c r="EOA197" s="412"/>
      <c r="EOB197" s="412"/>
      <c r="EOC197" s="412"/>
      <c r="EOD197" s="412"/>
      <c r="EOE197" s="412"/>
      <c r="EOF197" s="412"/>
      <c r="EOG197" s="412"/>
      <c r="EOH197" s="412"/>
      <c r="EOI197" s="412"/>
      <c r="EOJ197" s="412"/>
      <c r="EOK197" s="412"/>
      <c r="EOL197" s="412"/>
      <c r="EOM197" s="412"/>
      <c r="EON197" s="412"/>
      <c r="EOO197" s="412"/>
      <c r="EOP197" s="412"/>
      <c r="EOQ197" s="412"/>
      <c r="EOR197" s="412"/>
      <c r="EOS197" s="412"/>
      <c r="EOT197" s="412"/>
      <c r="EOU197" s="412"/>
      <c r="EOV197" s="412"/>
      <c r="EOW197" s="412"/>
      <c r="EOX197" s="412"/>
      <c r="EOY197" s="412"/>
      <c r="EOZ197" s="412"/>
      <c r="EPA197" s="412"/>
      <c r="EPB197" s="412"/>
      <c r="EPC197" s="412"/>
      <c r="EPD197" s="412"/>
      <c r="EPE197" s="412"/>
      <c r="EPF197" s="413"/>
      <c r="EPG197" s="413"/>
      <c r="EPH197" s="413"/>
      <c r="EPI197" s="413"/>
      <c r="EPJ197" s="413"/>
      <c r="EPK197" s="413"/>
      <c r="EPL197" s="413"/>
      <c r="EPM197" s="413"/>
      <c r="EPN197" s="413"/>
      <c r="EPO197" s="413"/>
      <c r="EPP197" s="413"/>
      <c r="EPQ197" s="413"/>
      <c r="EPR197" s="413"/>
      <c r="EPS197" s="413"/>
      <c r="EPT197" s="413"/>
      <c r="EPU197" s="413"/>
      <c r="EPV197" s="413"/>
      <c r="EPW197" s="413"/>
      <c r="EPX197" s="413"/>
      <c r="EPY197" s="413"/>
      <c r="EPZ197" s="413"/>
      <c r="EQA197" s="413"/>
      <c r="EQB197" s="413"/>
      <c r="EQC197" s="413"/>
      <c r="EQD197" s="414"/>
      <c r="EQE197" s="414"/>
      <c r="EQF197" s="414"/>
      <c r="EQG197" s="414"/>
      <c r="EQH197" s="414"/>
      <c r="EQI197" s="413"/>
      <c r="EQJ197" s="413"/>
      <c r="EQK197" s="414"/>
      <c r="EQL197" s="414"/>
      <c r="EQM197" s="413"/>
      <c r="EQN197" s="413"/>
      <c r="EQO197" s="414"/>
      <c r="EQP197" s="414"/>
      <c r="EQQ197" s="413"/>
      <c r="EQR197" s="413"/>
      <c r="EQS197" s="413"/>
      <c r="EQT197" s="413"/>
      <c r="EQU197" s="413"/>
      <c r="EQV197" s="413"/>
      <c r="EQW197" s="413"/>
      <c r="EQX197" s="414"/>
      <c r="EQY197" s="414"/>
      <c r="EQZ197" s="413"/>
      <c r="ERA197" s="413"/>
      <c r="ERB197" s="414"/>
      <c r="ERC197" s="414"/>
      <c r="ERD197" s="413"/>
      <c r="ERE197" s="413"/>
      <c r="ERF197" s="413"/>
      <c r="ERG197" s="413"/>
      <c r="ERH197" s="413"/>
      <c r="ERI197" s="407"/>
      <c r="ERJ197" s="439"/>
      <c r="ERK197" s="413"/>
      <c r="ERL197" s="413"/>
      <c r="ERM197" s="413"/>
      <c r="ERN197" s="413"/>
      <c r="ERO197" s="413"/>
      <c r="ERP197" s="413"/>
      <c r="ERQ197" s="413"/>
      <c r="ERR197" s="412"/>
      <c r="ERS197" s="412"/>
      <c r="ERT197" s="412"/>
      <c r="ERU197" s="412"/>
      <c r="ERV197" s="412"/>
      <c r="ERW197" s="412"/>
      <c r="ERX197" s="412"/>
      <c r="ERY197" s="412"/>
      <c r="ERZ197" s="412"/>
      <c r="ESA197" s="412"/>
      <c r="ESB197" s="412"/>
      <c r="ESC197" s="412"/>
      <c r="ESD197" s="412"/>
      <c r="ESE197" s="412"/>
      <c r="ESF197" s="412"/>
      <c r="ESG197" s="412"/>
      <c r="ESH197" s="412"/>
      <c r="ESI197" s="412"/>
      <c r="ESJ197" s="412"/>
      <c r="ESK197" s="412"/>
      <c r="ESL197" s="412"/>
      <c r="ESM197" s="412"/>
      <c r="ESN197" s="412"/>
      <c r="ESO197" s="412"/>
      <c r="ESP197" s="412"/>
      <c r="ESQ197" s="412"/>
      <c r="ESR197" s="412"/>
      <c r="ESS197" s="412"/>
      <c r="EST197" s="412"/>
      <c r="ESU197" s="412"/>
      <c r="ESV197" s="412"/>
      <c r="ESW197" s="412"/>
      <c r="ESX197" s="412"/>
      <c r="ESY197" s="412"/>
      <c r="ESZ197" s="412"/>
      <c r="ETA197" s="412"/>
      <c r="ETB197" s="412"/>
      <c r="ETC197" s="412"/>
      <c r="ETD197" s="412"/>
      <c r="ETE197" s="412"/>
      <c r="ETF197" s="412"/>
      <c r="ETG197" s="412"/>
      <c r="ETH197" s="412"/>
      <c r="ETI197" s="412"/>
      <c r="ETJ197" s="413"/>
      <c r="ETK197" s="413"/>
      <c r="ETL197" s="413"/>
      <c r="ETM197" s="413"/>
      <c r="ETN197" s="413"/>
      <c r="ETO197" s="413"/>
      <c r="ETP197" s="413"/>
      <c r="ETQ197" s="413"/>
      <c r="ETR197" s="413"/>
      <c r="ETS197" s="413"/>
      <c r="ETT197" s="413"/>
      <c r="ETU197" s="413"/>
      <c r="ETV197" s="413"/>
      <c r="ETW197" s="413"/>
      <c r="ETX197" s="413"/>
      <c r="ETY197" s="413"/>
      <c r="ETZ197" s="413"/>
      <c r="EUA197" s="413"/>
      <c r="EUB197" s="413"/>
      <c r="EUC197" s="413"/>
      <c r="EUD197" s="413"/>
      <c r="EUE197" s="413"/>
      <c r="EUF197" s="413"/>
      <c r="EUG197" s="413"/>
      <c r="EUH197" s="414"/>
      <c r="EUI197" s="414"/>
      <c r="EUJ197" s="414"/>
      <c r="EUK197" s="414"/>
      <c r="EUL197" s="414"/>
      <c r="EUM197" s="413"/>
      <c r="EUN197" s="413"/>
      <c r="EUO197" s="414"/>
      <c r="EUP197" s="414"/>
      <c r="EUQ197" s="413"/>
      <c r="EUR197" s="413"/>
      <c r="EUS197" s="414"/>
      <c r="EUT197" s="414"/>
      <c r="EUU197" s="413"/>
      <c r="EUV197" s="413"/>
      <c r="EUW197" s="413"/>
      <c r="EUX197" s="413"/>
      <c r="EUY197" s="413"/>
      <c r="EUZ197" s="413"/>
      <c r="EVA197" s="413"/>
      <c r="EVB197" s="414"/>
      <c r="EVC197" s="414"/>
      <c r="EVD197" s="413"/>
      <c r="EVE197" s="413"/>
      <c r="EVF197" s="414"/>
      <c r="EVG197" s="414"/>
      <c r="EVH197" s="413"/>
      <c r="EVI197" s="413"/>
      <c r="EVJ197" s="413"/>
      <c r="EVK197" s="413"/>
      <c r="EVL197" s="413"/>
      <c r="EVM197" s="407"/>
      <c r="EVN197" s="439"/>
      <c r="EVO197" s="413"/>
      <c r="EVP197" s="413"/>
      <c r="EVQ197" s="413"/>
      <c r="EVR197" s="413"/>
      <c r="EVS197" s="413"/>
      <c r="EVT197" s="413"/>
      <c r="EVU197" s="413"/>
      <c r="EVV197" s="412"/>
      <c r="EVW197" s="412"/>
      <c r="EVX197" s="412"/>
      <c r="EVY197" s="412"/>
      <c r="EVZ197" s="412"/>
      <c r="EWA197" s="412"/>
      <c r="EWB197" s="412"/>
      <c r="EWC197" s="412"/>
      <c r="EWD197" s="412"/>
      <c r="EWE197" s="412"/>
      <c r="EWF197" s="412"/>
      <c r="EWG197" s="412"/>
      <c r="EWH197" s="412"/>
      <c r="EWI197" s="412"/>
      <c r="EWJ197" s="412"/>
      <c r="EWK197" s="412"/>
      <c r="EWL197" s="412"/>
      <c r="EWM197" s="412"/>
      <c r="EWN197" s="412"/>
      <c r="EWO197" s="412"/>
      <c r="EWP197" s="412"/>
      <c r="EWQ197" s="412"/>
      <c r="EWR197" s="412"/>
      <c r="EWS197" s="412"/>
      <c r="EWT197" s="412"/>
      <c r="EWU197" s="412"/>
      <c r="EWV197" s="412"/>
      <c r="EWW197" s="412"/>
      <c r="EWX197" s="412"/>
      <c r="EWY197" s="412"/>
      <c r="EWZ197" s="412"/>
      <c r="EXA197" s="412"/>
      <c r="EXB197" s="412"/>
      <c r="EXC197" s="412"/>
      <c r="EXD197" s="412"/>
      <c r="EXE197" s="412"/>
      <c r="EXF197" s="412"/>
      <c r="EXG197" s="412"/>
      <c r="EXH197" s="412"/>
      <c r="EXI197" s="412"/>
      <c r="EXJ197" s="412"/>
      <c r="EXK197" s="412"/>
      <c r="EXL197" s="412"/>
      <c r="EXM197" s="412"/>
      <c r="EXN197" s="413"/>
      <c r="EXO197" s="413"/>
      <c r="EXP197" s="413"/>
      <c r="EXQ197" s="413"/>
      <c r="EXR197" s="413"/>
      <c r="EXS197" s="413"/>
      <c r="EXT197" s="413"/>
      <c r="EXU197" s="413"/>
      <c r="EXV197" s="413"/>
      <c r="EXW197" s="413"/>
      <c r="EXX197" s="413"/>
      <c r="EXY197" s="413"/>
      <c r="EXZ197" s="413"/>
      <c r="EYA197" s="413"/>
      <c r="EYB197" s="413"/>
      <c r="EYC197" s="413"/>
      <c r="EYD197" s="413"/>
      <c r="EYE197" s="413"/>
      <c r="EYF197" s="413"/>
      <c r="EYG197" s="413"/>
      <c r="EYH197" s="413"/>
      <c r="EYI197" s="413"/>
      <c r="EYJ197" s="413"/>
      <c r="EYK197" s="413"/>
      <c r="EYL197" s="414"/>
      <c r="EYM197" s="414"/>
      <c r="EYN197" s="414"/>
      <c r="EYO197" s="414"/>
      <c r="EYP197" s="414"/>
      <c r="EYQ197" s="413"/>
      <c r="EYR197" s="413"/>
      <c r="EYS197" s="414"/>
      <c r="EYT197" s="414"/>
      <c r="EYU197" s="413"/>
      <c r="EYV197" s="413"/>
      <c r="EYW197" s="414"/>
      <c r="EYX197" s="414"/>
      <c r="EYY197" s="413"/>
      <c r="EYZ197" s="413"/>
      <c r="EZA197" s="413"/>
      <c r="EZB197" s="413"/>
      <c r="EZC197" s="413"/>
      <c r="EZD197" s="413"/>
      <c r="EZE197" s="413"/>
      <c r="EZF197" s="414"/>
      <c r="EZG197" s="414"/>
      <c r="EZH197" s="413"/>
      <c r="EZI197" s="413"/>
      <c r="EZJ197" s="414"/>
      <c r="EZK197" s="414"/>
      <c r="EZL197" s="413"/>
      <c r="EZM197" s="413"/>
      <c r="EZN197" s="413"/>
      <c r="EZO197" s="413"/>
      <c r="EZP197" s="413"/>
      <c r="EZQ197" s="407"/>
      <c r="EZR197" s="439"/>
      <c r="EZS197" s="413"/>
      <c r="EZT197" s="413"/>
      <c r="EZU197" s="413"/>
      <c r="EZV197" s="413"/>
      <c r="EZW197" s="413"/>
      <c r="EZX197" s="413"/>
      <c r="EZY197" s="413"/>
      <c r="EZZ197" s="412"/>
      <c r="FAA197" s="412"/>
      <c r="FAB197" s="412"/>
      <c r="FAC197" s="412"/>
      <c r="FAD197" s="412"/>
      <c r="FAE197" s="412"/>
      <c r="FAF197" s="412"/>
      <c r="FAG197" s="412"/>
      <c r="FAH197" s="412"/>
      <c r="FAI197" s="412"/>
      <c r="FAJ197" s="412"/>
      <c r="FAK197" s="412"/>
      <c r="FAL197" s="412"/>
      <c r="FAM197" s="412"/>
      <c r="FAN197" s="412"/>
      <c r="FAO197" s="412"/>
      <c r="FAP197" s="412"/>
      <c r="FAQ197" s="412"/>
      <c r="FAR197" s="412"/>
      <c r="FAS197" s="412"/>
      <c r="FAT197" s="412"/>
      <c r="FAU197" s="412"/>
      <c r="FAV197" s="412"/>
      <c r="FAW197" s="412"/>
      <c r="FAX197" s="412"/>
      <c r="FAY197" s="412"/>
      <c r="FAZ197" s="412"/>
      <c r="FBA197" s="412"/>
      <c r="FBB197" s="412"/>
      <c r="FBC197" s="412"/>
      <c r="FBD197" s="412"/>
      <c r="FBE197" s="412"/>
      <c r="FBF197" s="412"/>
      <c r="FBG197" s="412"/>
      <c r="FBH197" s="412"/>
      <c r="FBI197" s="412"/>
      <c r="FBJ197" s="412"/>
      <c r="FBK197" s="412"/>
      <c r="FBL197" s="412"/>
      <c r="FBM197" s="412"/>
      <c r="FBN197" s="412"/>
      <c r="FBO197" s="412"/>
      <c r="FBP197" s="412"/>
      <c r="FBQ197" s="412"/>
      <c r="FBR197" s="413"/>
      <c r="FBS197" s="413"/>
      <c r="FBT197" s="413"/>
      <c r="FBU197" s="413"/>
      <c r="FBV197" s="413"/>
      <c r="FBW197" s="413"/>
      <c r="FBX197" s="413"/>
      <c r="FBY197" s="413"/>
      <c r="FBZ197" s="413"/>
      <c r="FCA197" s="413"/>
      <c r="FCB197" s="413"/>
      <c r="FCC197" s="413"/>
      <c r="FCD197" s="413"/>
      <c r="FCE197" s="413"/>
      <c r="FCF197" s="413"/>
      <c r="FCG197" s="413"/>
      <c r="FCH197" s="413"/>
      <c r="FCI197" s="413"/>
      <c r="FCJ197" s="413"/>
      <c r="FCK197" s="413"/>
      <c r="FCL197" s="413"/>
      <c r="FCM197" s="413"/>
      <c r="FCN197" s="413"/>
      <c r="FCO197" s="413"/>
      <c r="FCP197" s="414"/>
      <c r="FCQ197" s="414"/>
      <c r="FCR197" s="414"/>
      <c r="FCS197" s="414"/>
      <c r="FCT197" s="414"/>
      <c r="FCU197" s="413"/>
      <c r="FCV197" s="413"/>
      <c r="FCW197" s="414"/>
      <c r="FCX197" s="414"/>
      <c r="FCY197" s="413"/>
      <c r="FCZ197" s="413"/>
      <c r="FDA197" s="414"/>
      <c r="FDB197" s="414"/>
      <c r="FDC197" s="413"/>
      <c r="FDD197" s="413"/>
      <c r="FDE197" s="413"/>
      <c r="FDF197" s="413"/>
      <c r="FDG197" s="413"/>
      <c r="FDH197" s="413"/>
      <c r="FDI197" s="413"/>
      <c r="FDJ197" s="414"/>
      <c r="FDK197" s="414"/>
      <c r="FDL197" s="413"/>
      <c r="FDM197" s="413"/>
      <c r="FDN197" s="414"/>
      <c r="FDO197" s="414"/>
      <c r="FDP197" s="413"/>
      <c r="FDQ197" s="413"/>
      <c r="FDR197" s="413"/>
      <c r="FDS197" s="413"/>
      <c r="FDT197" s="413"/>
      <c r="FDU197" s="407"/>
      <c r="FDV197" s="439"/>
      <c r="FDW197" s="413"/>
      <c r="FDX197" s="413"/>
      <c r="FDY197" s="413"/>
      <c r="FDZ197" s="413"/>
      <c r="FEA197" s="413"/>
      <c r="FEB197" s="413"/>
      <c r="FEC197" s="413"/>
      <c r="FED197" s="412"/>
      <c r="FEE197" s="412"/>
      <c r="FEF197" s="412"/>
      <c r="FEG197" s="412"/>
      <c r="FEH197" s="412"/>
      <c r="FEI197" s="412"/>
      <c r="FEJ197" s="412"/>
      <c r="FEK197" s="412"/>
      <c r="FEL197" s="412"/>
      <c r="FEM197" s="412"/>
      <c r="FEN197" s="412"/>
      <c r="FEO197" s="412"/>
      <c r="FEP197" s="412"/>
      <c r="FEQ197" s="412"/>
      <c r="FER197" s="412"/>
      <c r="FES197" s="412"/>
      <c r="FET197" s="412"/>
      <c r="FEU197" s="412"/>
      <c r="FEV197" s="412"/>
      <c r="FEW197" s="412"/>
      <c r="FEX197" s="412"/>
      <c r="FEY197" s="412"/>
      <c r="FEZ197" s="412"/>
      <c r="FFA197" s="412"/>
      <c r="FFB197" s="412"/>
      <c r="FFC197" s="412"/>
      <c r="FFD197" s="412"/>
      <c r="FFE197" s="412"/>
      <c r="FFF197" s="412"/>
      <c r="FFG197" s="412"/>
      <c r="FFH197" s="412"/>
      <c r="FFI197" s="412"/>
      <c r="FFJ197" s="412"/>
      <c r="FFK197" s="412"/>
      <c r="FFL197" s="412"/>
      <c r="FFM197" s="412"/>
      <c r="FFN197" s="412"/>
      <c r="FFO197" s="412"/>
      <c r="FFP197" s="412"/>
      <c r="FFQ197" s="412"/>
      <c r="FFR197" s="412"/>
      <c r="FFS197" s="412"/>
      <c r="FFT197" s="412"/>
      <c r="FFU197" s="412"/>
      <c r="FFV197" s="413"/>
      <c r="FFW197" s="413"/>
      <c r="FFX197" s="413"/>
      <c r="FFY197" s="413"/>
      <c r="FFZ197" s="413"/>
      <c r="FGA197" s="413"/>
      <c r="FGB197" s="413"/>
      <c r="FGC197" s="413"/>
      <c r="FGD197" s="413"/>
      <c r="FGE197" s="413"/>
      <c r="FGF197" s="413"/>
      <c r="FGG197" s="413"/>
      <c r="FGH197" s="413"/>
      <c r="FGI197" s="413"/>
      <c r="FGJ197" s="413"/>
      <c r="FGK197" s="413"/>
      <c r="FGL197" s="413"/>
      <c r="FGM197" s="413"/>
      <c r="FGN197" s="413"/>
      <c r="FGO197" s="413"/>
      <c r="FGP197" s="413"/>
      <c r="FGQ197" s="413"/>
      <c r="FGR197" s="413"/>
      <c r="FGS197" s="413"/>
      <c r="FGT197" s="414"/>
      <c r="FGU197" s="414"/>
      <c r="FGV197" s="414"/>
      <c r="FGW197" s="414"/>
      <c r="FGX197" s="414"/>
      <c r="FGY197" s="413"/>
      <c r="FGZ197" s="413"/>
      <c r="FHA197" s="414"/>
      <c r="FHB197" s="414"/>
      <c r="FHC197" s="413"/>
      <c r="FHD197" s="413"/>
      <c r="FHE197" s="414"/>
      <c r="FHF197" s="414"/>
      <c r="FHG197" s="413"/>
      <c r="FHH197" s="413"/>
      <c r="FHI197" s="413"/>
      <c r="FHJ197" s="413"/>
      <c r="FHK197" s="413"/>
      <c r="FHL197" s="413"/>
      <c r="FHM197" s="413"/>
      <c r="FHN197" s="414"/>
      <c r="FHO197" s="414"/>
      <c r="FHP197" s="413"/>
      <c r="FHQ197" s="413"/>
      <c r="FHR197" s="414"/>
      <c r="FHS197" s="414"/>
      <c r="FHT197" s="413"/>
      <c r="FHU197" s="413"/>
      <c r="FHV197" s="413"/>
      <c r="FHW197" s="413"/>
      <c r="FHX197" s="413"/>
      <c r="FHY197" s="407"/>
      <c r="FHZ197" s="439"/>
      <c r="FIA197" s="413"/>
      <c r="FIB197" s="413"/>
      <c r="FIC197" s="413"/>
      <c r="FID197" s="413"/>
      <c r="FIE197" s="413"/>
      <c r="FIF197" s="413"/>
      <c r="FIG197" s="413"/>
      <c r="FIH197" s="412"/>
      <c r="FII197" s="412"/>
      <c r="FIJ197" s="412"/>
      <c r="FIK197" s="412"/>
      <c r="FIL197" s="412"/>
      <c r="FIM197" s="412"/>
      <c r="FIN197" s="412"/>
      <c r="FIO197" s="412"/>
      <c r="FIP197" s="412"/>
      <c r="FIQ197" s="412"/>
      <c r="FIR197" s="412"/>
      <c r="FIS197" s="412"/>
      <c r="FIT197" s="412"/>
      <c r="FIU197" s="412"/>
      <c r="FIV197" s="412"/>
      <c r="FIW197" s="412"/>
      <c r="FIX197" s="412"/>
      <c r="FIY197" s="412"/>
      <c r="FIZ197" s="412"/>
      <c r="FJA197" s="412"/>
      <c r="FJB197" s="412"/>
      <c r="FJC197" s="412"/>
      <c r="FJD197" s="412"/>
      <c r="FJE197" s="412"/>
      <c r="FJF197" s="412"/>
      <c r="FJG197" s="412"/>
      <c r="FJH197" s="412"/>
      <c r="FJI197" s="412"/>
      <c r="FJJ197" s="412"/>
      <c r="FJK197" s="412"/>
      <c r="FJL197" s="412"/>
      <c r="FJM197" s="412"/>
      <c r="FJN197" s="412"/>
      <c r="FJO197" s="412"/>
      <c r="FJP197" s="412"/>
      <c r="FJQ197" s="412"/>
      <c r="FJR197" s="412"/>
      <c r="FJS197" s="412"/>
      <c r="FJT197" s="412"/>
      <c r="FJU197" s="412"/>
      <c r="FJV197" s="412"/>
      <c r="FJW197" s="412"/>
      <c r="FJX197" s="412"/>
      <c r="FJY197" s="412"/>
      <c r="FJZ197" s="413"/>
      <c r="FKA197" s="413"/>
      <c r="FKB197" s="413"/>
      <c r="FKC197" s="413"/>
      <c r="FKD197" s="413"/>
      <c r="FKE197" s="413"/>
      <c r="FKF197" s="413"/>
      <c r="FKG197" s="413"/>
      <c r="FKH197" s="413"/>
      <c r="FKI197" s="413"/>
      <c r="FKJ197" s="413"/>
      <c r="FKK197" s="413"/>
      <c r="FKL197" s="413"/>
      <c r="FKM197" s="413"/>
      <c r="FKN197" s="413"/>
      <c r="FKO197" s="413"/>
      <c r="FKP197" s="413"/>
      <c r="FKQ197" s="413"/>
      <c r="FKR197" s="413"/>
      <c r="FKS197" s="413"/>
      <c r="FKT197" s="413"/>
      <c r="FKU197" s="413"/>
      <c r="FKV197" s="413"/>
      <c r="FKW197" s="413"/>
      <c r="FKX197" s="414"/>
      <c r="FKY197" s="414"/>
      <c r="FKZ197" s="414"/>
      <c r="FLA197" s="414"/>
      <c r="FLB197" s="414"/>
      <c r="FLC197" s="413"/>
      <c r="FLD197" s="413"/>
      <c r="FLE197" s="414"/>
      <c r="FLF197" s="414"/>
      <c r="FLG197" s="413"/>
      <c r="FLH197" s="413"/>
      <c r="FLI197" s="414"/>
      <c r="FLJ197" s="414"/>
      <c r="FLK197" s="413"/>
      <c r="FLL197" s="413"/>
      <c r="FLM197" s="413"/>
      <c r="FLN197" s="413"/>
      <c r="FLO197" s="413"/>
      <c r="FLP197" s="413"/>
      <c r="FLQ197" s="413"/>
      <c r="FLR197" s="414"/>
      <c r="FLS197" s="414"/>
      <c r="FLT197" s="413"/>
      <c r="FLU197" s="413"/>
      <c r="FLV197" s="414"/>
      <c r="FLW197" s="414"/>
      <c r="FLX197" s="413"/>
      <c r="FLY197" s="413"/>
      <c r="FLZ197" s="413"/>
      <c r="FMA197" s="413"/>
      <c r="FMB197" s="413"/>
      <c r="FMC197" s="407"/>
      <c r="FMD197" s="439"/>
      <c r="FME197" s="413"/>
      <c r="FMF197" s="413"/>
      <c r="FMG197" s="413"/>
      <c r="FMH197" s="413"/>
      <c r="FMI197" s="413"/>
      <c r="FMJ197" s="413"/>
      <c r="FMK197" s="413"/>
      <c r="FML197" s="412"/>
      <c r="FMM197" s="412"/>
      <c r="FMN197" s="412"/>
      <c r="FMO197" s="412"/>
      <c r="FMP197" s="412"/>
      <c r="FMQ197" s="412"/>
      <c r="FMR197" s="412"/>
      <c r="FMS197" s="412"/>
      <c r="FMT197" s="412"/>
      <c r="FMU197" s="412"/>
      <c r="FMV197" s="412"/>
      <c r="FMW197" s="412"/>
      <c r="FMX197" s="412"/>
      <c r="FMY197" s="412"/>
      <c r="FMZ197" s="412"/>
      <c r="FNA197" s="412"/>
      <c r="FNB197" s="412"/>
      <c r="FNC197" s="412"/>
      <c r="FND197" s="412"/>
      <c r="FNE197" s="412"/>
      <c r="FNF197" s="412"/>
      <c r="FNG197" s="412"/>
      <c r="FNH197" s="412"/>
      <c r="FNI197" s="412"/>
      <c r="FNJ197" s="412"/>
      <c r="FNK197" s="412"/>
      <c r="FNL197" s="412"/>
      <c r="FNM197" s="412"/>
      <c r="FNN197" s="412"/>
      <c r="FNO197" s="412"/>
      <c r="FNP197" s="412"/>
      <c r="FNQ197" s="412"/>
      <c r="FNR197" s="412"/>
      <c r="FNS197" s="412"/>
      <c r="FNT197" s="412"/>
      <c r="FNU197" s="412"/>
      <c r="FNV197" s="412"/>
      <c r="FNW197" s="412"/>
      <c r="FNX197" s="412"/>
      <c r="FNY197" s="412"/>
      <c r="FNZ197" s="412"/>
      <c r="FOA197" s="412"/>
      <c r="FOB197" s="412"/>
      <c r="FOC197" s="412"/>
      <c r="FOD197" s="413"/>
      <c r="FOE197" s="413"/>
      <c r="FOF197" s="413"/>
      <c r="FOG197" s="413"/>
      <c r="FOH197" s="413"/>
      <c r="FOI197" s="413"/>
      <c r="FOJ197" s="413"/>
      <c r="FOK197" s="413"/>
      <c r="FOL197" s="413"/>
      <c r="FOM197" s="413"/>
      <c r="FON197" s="413"/>
      <c r="FOO197" s="413"/>
      <c r="FOP197" s="413"/>
      <c r="FOQ197" s="413"/>
      <c r="FOR197" s="413"/>
      <c r="FOS197" s="413"/>
      <c r="FOT197" s="413"/>
      <c r="FOU197" s="413"/>
      <c r="FOV197" s="413"/>
      <c r="FOW197" s="413"/>
      <c r="FOX197" s="413"/>
      <c r="FOY197" s="413"/>
      <c r="FOZ197" s="413"/>
      <c r="FPA197" s="413"/>
      <c r="FPB197" s="414"/>
      <c r="FPC197" s="414"/>
      <c r="FPD197" s="414"/>
      <c r="FPE197" s="414"/>
      <c r="FPF197" s="414"/>
      <c r="FPG197" s="413"/>
      <c r="FPH197" s="413"/>
      <c r="FPI197" s="414"/>
      <c r="FPJ197" s="414"/>
      <c r="FPK197" s="413"/>
      <c r="FPL197" s="413"/>
      <c r="FPM197" s="414"/>
      <c r="FPN197" s="414"/>
      <c r="FPO197" s="413"/>
      <c r="FPP197" s="413"/>
      <c r="FPQ197" s="413"/>
      <c r="FPR197" s="413"/>
      <c r="FPS197" s="413"/>
      <c r="FPT197" s="413"/>
      <c r="FPU197" s="413"/>
      <c r="FPV197" s="414"/>
      <c r="FPW197" s="414"/>
      <c r="FPX197" s="413"/>
      <c r="FPY197" s="413"/>
      <c r="FPZ197" s="414"/>
      <c r="FQA197" s="414"/>
      <c r="FQB197" s="413"/>
      <c r="FQC197" s="413"/>
      <c r="FQD197" s="413"/>
      <c r="FQE197" s="413"/>
      <c r="FQF197" s="413"/>
      <c r="FQG197" s="407"/>
      <c r="FQH197" s="439"/>
      <c r="FQI197" s="413"/>
      <c r="FQJ197" s="413"/>
      <c r="FQK197" s="413"/>
      <c r="FQL197" s="413"/>
      <c r="FQM197" s="413"/>
      <c r="FQN197" s="413"/>
      <c r="FQO197" s="413"/>
      <c r="FQP197" s="412"/>
      <c r="FQQ197" s="412"/>
      <c r="FQR197" s="412"/>
      <c r="FQS197" s="412"/>
      <c r="FQT197" s="412"/>
      <c r="FQU197" s="412"/>
      <c r="FQV197" s="412"/>
      <c r="FQW197" s="412"/>
      <c r="FQX197" s="412"/>
      <c r="FQY197" s="412"/>
      <c r="FQZ197" s="412"/>
      <c r="FRA197" s="412"/>
      <c r="FRB197" s="412"/>
      <c r="FRC197" s="412"/>
      <c r="FRD197" s="412"/>
      <c r="FRE197" s="412"/>
      <c r="FRF197" s="412"/>
      <c r="FRG197" s="412"/>
      <c r="FRH197" s="412"/>
      <c r="FRI197" s="412"/>
      <c r="FRJ197" s="412"/>
      <c r="FRK197" s="412"/>
      <c r="FRL197" s="412"/>
      <c r="FRM197" s="412"/>
      <c r="FRN197" s="412"/>
      <c r="FRO197" s="412"/>
      <c r="FRP197" s="412"/>
      <c r="FRQ197" s="412"/>
      <c r="FRR197" s="412"/>
      <c r="FRS197" s="412"/>
      <c r="FRT197" s="412"/>
      <c r="FRU197" s="412"/>
      <c r="FRV197" s="412"/>
      <c r="FRW197" s="412"/>
      <c r="FRX197" s="412"/>
      <c r="FRY197" s="412"/>
      <c r="FRZ197" s="412"/>
      <c r="FSA197" s="412"/>
      <c r="FSB197" s="412"/>
      <c r="FSC197" s="412"/>
      <c r="FSD197" s="412"/>
      <c r="FSE197" s="412"/>
      <c r="FSF197" s="412"/>
      <c r="FSG197" s="412"/>
      <c r="FSH197" s="413"/>
      <c r="FSI197" s="413"/>
      <c r="FSJ197" s="413"/>
      <c r="FSK197" s="413"/>
      <c r="FSL197" s="413"/>
      <c r="FSM197" s="413"/>
      <c r="FSN197" s="413"/>
      <c r="FSO197" s="413"/>
      <c r="FSP197" s="413"/>
      <c r="FSQ197" s="413"/>
      <c r="FSR197" s="413"/>
      <c r="FSS197" s="413"/>
      <c r="FST197" s="413"/>
      <c r="FSU197" s="413"/>
      <c r="FSV197" s="413"/>
      <c r="FSW197" s="413"/>
      <c r="FSX197" s="413"/>
      <c r="FSY197" s="413"/>
      <c r="FSZ197" s="413"/>
      <c r="FTA197" s="413"/>
      <c r="FTB197" s="413"/>
      <c r="FTC197" s="413"/>
      <c r="FTD197" s="413"/>
      <c r="FTE197" s="413"/>
      <c r="FTF197" s="414"/>
      <c r="FTG197" s="414"/>
      <c r="FTH197" s="414"/>
      <c r="FTI197" s="414"/>
      <c r="FTJ197" s="414"/>
      <c r="FTK197" s="413"/>
      <c r="FTL197" s="413"/>
      <c r="FTM197" s="414"/>
      <c r="FTN197" s="414"/>
      <c r="FTO197" s="413"/>
      <c r="FTP197" s="413"/>
      <c r="FTQ197" s="414"/>
      <c r="FTR197" s="414"/>
      <c r="FTS197" s="413"/>
      <c r="FTT197" s="413"/>
      <c r="FTU197" s="413"/>
      <c r="FTV197" s="413"/>
      <c r="FTW197" s="413"/>
      <c r="FTX197" s="413"/>
      <c r="FTY197" s="413"/>
      <c r="FTZ197" s="414"/>
      <c r="FUA197" s="414"/>
      <c r="FUB197" s="413"/>
      <c r="FUC197" s="413"/>
      <c r="FUD197" s="414"/>
      <c r="FUE197" s="414"/>
      <c r="FUF197" s="413"/>
      <c r="FUG197" s="413"/>
      <c r="FUH197" s="413"/>
      <c r="FUI197" s="413"/>
      <c r="FUJ197" s="413"/>
      <c r="FUK197" s="407"/>
      <c r="FUL197" s="439"/>
      <c r="FUM197" s="413"/>
      <c r="FUN197" s="413"/>
      <c r="FUO197" s="413"/>
      <c r="FUP197" s="413"/>
      <c r="FUQ197" s="413"/>
      <c r="FUR197" s="413"/>
      <c r="FUS197" s="413"/>
      <c r="FUT197" s="412"/>
      <c r="FUU197" s="412"/>
      <c r="FUV197" s="412"/>
      <c r="FUW197" s="412"/>
      <c r="FUX197" s="412"/>
      <c r="FUY197" s="412"/>
      <c r="FUZ197" s="412"/>
      <c r="FVA197" s="412"/>
      <c r="FVB197" s="412"/>
      <c r="FVC197" s="412"/>
      <c r="FVD197" s="412"/>
      <c r="FVE197" s="412"/>
      <c r="FVF197" s="412"/>
      <c r="FVG197" s="412"/>
      <c r="FVH197" s="412"/>
      <c r="FVI197" s="412"/>
      <c r="FVJ197" s="412"/>
      <c r="FVK197" s="412"/>
      <c r="FVL197" s="412"/>
      <c r="FVM197" s="412"/>
      <c r="FVN197" s="412"/>
      <c r="FVO197" s="412"/>
      <c r="FVP197" s="412"/>
      <c r="FVQ197" s="412"/>
      <c r="FVR197" s="412"/>
      <c r="FVS197" s="412"/>
      <c r="FVT197" s="412"/>
      <c r="FVU197" s="412"/>
      <c r="FVV197" s="412"/>
      <c r="FVW197" s="412"/>
      <c r="FVX197" s="412"/>
      <c r="FVY197" s="412"/>
      <c r="FVZ197" s="412"/>
      <c r="FWA197" s="412"/>
      <c r="FWB197" s="412"/>
      <c r="FWC197" s="412"/>
      <c r="FWD197" s="412"/>
      <c r="FWE197" s="412"/>
      <c r="FWF197" s="412"/>
      <c r="FWG197" s="412"/>
      <c r="FWH197" s="412"/>
      <c r="FWI197" s="412"/>
      <c r="FWJ197" s="412"/>
      <c r="FWK197" s="412"/>
      <c r="FWL197" s="413"/>
      <c r="FWM197" s="413"/>
      <c r="FWN197" s="413"/>
      <c r="FWO197" s="413"/>
      <c r="FWP197" s="413"/>
      <c r="FWQ197" s="413"/>
      <c r="FWR197" s="413"/>
      <c r="FWS197" s="413"/>
      <c r="FWT197" s="413"/>
      <c r="FWU197" s="413"/>
      <c r="FWV197" s="413"/>
      <c r="FWW197" s="413"/>
      <c r="FWX197" s="413"/>
      <c r="FWY197" s="413"/>
      <c r="FWZ197" s="413"/>
      <c r="FXA197" s="413"/>
      <c r="FXB197" s="413"/>
      <c r="FXC197" s="413"/>
      <c r="FXD197" s="413"/>
      <c r="FXE197" s="413"/>
      <c r="FXF197" s="413"/>
      <c r="FXG197" s="413"/>
      <c r="FXH197" s="413"/>
      <c r="FXI197" s="413"/>
      <c r="FXJ197" s="414"/>
      <c r="FXK197" s="414"/>
      <c r="FXL197" s="414"/>
      <c r="FXM197" s="414"/>
      <c r="FXN197" s="414"/>
      <c r="FXO197" s="413"/>
      <c r="FXP197" s="413"/>
      <c r="FXQ197" s="414"/>
      <c r="FXR197" s="414"/>
      <c r="FXS197" s="413"/>
      <c r="FXT197" s="413"/>
      <c r="FXU197" s="414"/>
      <c r="FXV197" s="414"/>
      <c r="FXW197" s="413"/>
      <c r="FXX197" s="413"/>
      <c r="FXY197" s="413"/>
      <c r="FXZ197" s="413"/>
      <c r="FYA197" s="413"/>
      <c r="FYB197" s="413"/>
      <c r="FYC197" s="413"/>
      <c r="FYD197" s="414"/>
      <c r="FYE197" s="414"/>
      <c r="FYF197" s="413"/>
      <c r="FYG197" s="413"/>
      <c r="FYH197" s="414"/>
      <c r="FYI197" s="414"/>
      <c r="FYJ197" s="413"/>
      <c r="FYK197" s="413"/>
      <c r="FYL197" s="413"/>
      <c r="FYM197" s="413"/>
      <c r="FYN197" s="413"/>
      <c r="FYO197" s="407"/>
      <c r="FYP197" s="439"/>
      <c r="FYQ197" s="413"/>
      <c r="FYR197" s="413"/>
      <c r="FYS197" s="413"/>
      <c r="FYT197" s="413"/>
      <c r="FYU197" s="413"/>
      <c r="FYV197" s="413"/>
      <c r="FYW197" s="413"/>
      <c r="FYX197" s="412"/>
      <c r="FYY197" s="412"/>
      <c r="FYZ197" s="412"/>
      <c r="FZA197" s="412"/>
      <c r="FZB197" s="412"/>
      <c r="FZC197" s="412"/>
      <c r="FZD197" s="412"/>
      <c r="FZE197" s="412"/>
      <c r="FZF197" s="412"/>
      <c r="FZG197" s="412"/>
      <c r="FZH197" s="412"/>
      <c r="FZI197" s="412"/>
      <c r="FZJ197" s="412"/>
      <c r="FZK197" s="412"/>
      <c r="FZL197" s="412"/>
      <c r="FZM197" s="412"/>
      <c r="FZN197" s="412"/>
      <c r="FZO197" s="412"/>
      <c r="FZP197" s="412"/>
      <c r="FZQ197" s="412"/>
      <c r="FZR197" s="412"/>
      <c r="FZS197" s="412"/>
      <c r="FZT197" s="412"/>
      <c r="FZU197" s="412"/>
      <c r="FZV197" s="412"/>
      <c r="FZW197" s="412"/>
      <c r="FZX197" s="412"/>
      <c r="FZY197" s="412"/>
      <c r="FZZ197" s="412"/>
      <c r="GAA197" s="412"/>
      <c r="GAB197" s="412"/>
      <c r="GAC197" s="412"/>
      <c r="GAD197" s="412"/>
      <c r="GAE197" s="412"/>
      <c r="GAF197" s="412"/>
      <c r="GAG197" s="412"/>
      <c r="GAH197" s="412"/>
      <c r="GAI197" s="412"/>
      <c r="GAJ197" s="412"/>
      <c r="GAK197" s="412"/>
      <c r="GAL197" s="412"/>
      <c r="GAM197" s="412"/>
      <c r="GAN197" s="412"/>
      <c r="GAO197" s="412"/>
      <c r="GAP197" s="413"/>
      <c r="GAQ197" s="413"/>
      <c r="GAR197" s="413"/>
      <c r="GAS197" s="413"/>
      <c r="GAT197" s="413"/>
      <c r="GAU197" s="413"/>
      <c r="GAV197" s="413"/>
      <c r="GAW197" s="413"/>
      <c r="GAX197" s="413"/>
      <c r="GAY197" s="413"/>
      <c r="GAZ197" s="413"/>
      <c r="GBA197" s="413"/>
      <c r="GBB197" s="413"/>
      <c r="GBC197" s="413"/>
      <c r="GBD197" s="413"/>
      <c r="GBE197" s="413"/>
      <c r="GBF197" s="413"/>
      <c r="GBG197" s="413"/>
      <c r="GBH197" s="413"/>
      <c r="GBI197" s="413"/>
      <c r="GBJ197" s="413"/>
      <c r="GBK197" s="413"/>
      <c r="GBL197" s="413"/>
      <c r="GBM197" s="413"/>
      <c r="GBN197" s="414"/>
      <c r="GBO197" s="414"/>
      <c r="GBP197" s="414"/>
      <c r="GBQ197" s="414"/>
      <c r="GBR197" s="414"/>
      <c r="GBS197" s="413"/>
      <c r="GBT197" s="413"/>
      <c r="GBU197" s="414"/>
      <c r="GBV197" s="414"/>
      <c r="GBW197" s="413"/>
      <c r="GBX197" s="413"/>
      <c r="GBY197" s="414"/>
      <c r="GBZ197" s="414"/>
      <c r="GCA197" s="413"/>
      <c r="GCB197" s="413"/>
      <c r="GCC197" s="413"/>
      <c r="GCD197" s="413"/>
      <c r="GCE197" s="413"/>
      <c r="GCF197" s="413"/>
      <c r="GCG197" s="413"/>
      <c r="GCH197" s="414"/>
      <c r="GCI197" s="414"/>
      <c r="GCJ197" s="413"/>
      <c r="GCK197" s="413"/>
      <c r="GCL197" s="414"/>
      <c r="GCM197" s="414"/>
      <c r="GCN197" s="413"/>
      <c r="GCO197" s="413"/>
      <c r="GCP197" s="413"/>
      <c r="GCQ197" s="413"/>
      <c r="GCR197" s="413"/>
      <c r="GCS197" s="407"/>
      <c r="GCT197" s="439"/>
      <c r="GCU197" s="413"/>
      <c r="GCV197" s="413"/>
      <c r="GCW197" s="413"/>
      <c r="GCX197" s="413"/>
      <c r="GCY197" s="413"/>
      <c r="GCZ197" s="413"/>
      <c r="GDA197" s="413"/>
      <c r="GDB197" s="412"/>
      <c r="GDC197" s="412"/>
      <c r="GDD197" s="412"/>
      <c r="GDE197" s="412"/>
      <c r="GDF197" s="412"/>
      <c r="GDG197" s="412"/>
      <c r="GDH197" s="412"/>
      <c r="GDI197" s="412"/>
      <c r="GDJ197" s="412"/>
      <c r="GDK197" s="412"/>
      <c r="GDL197" s="412"/>
      <c r="GDM197" s="412"/>
      <c r="GDN197" s="412"/>
      <c r="GDO197" s="412"/>
      <c r="GDP197" s="412"/>
      <c r="GDQ197" s="412"/>
      <c r="GDR197" s="412"/>
      <c r="GDS197" s="412"/>
      <c r="GDT197" s="412"/>
      <c r="GDU197" s="412"/>
      <c r="GDV197" s="412"/>
      <c r="GDW197" s="412"/>
      <c r="GDX197" s="412"/>
      <c r="GDY197" s="412"/>
      <c r="GDZ197" s="412"/>
      <c r="GEA197" s="412"/>
      <c r="GEB197" s="412"/>
      <c r="GEC197" s="412"/>
      <c r="GED197" s="412"/>
      <c r="GEE197" s="412"/>
      <c r="GEF197" s="412"/>
      <c r="GEG197" s="412"/>
      <c r="GEH197" s="412"/>
      <c r="GEI197" s="412"/>
      <c r="GEJ197" s="412"/>
      <c r="GEK197" s="412"/>
      <c r="GEL197" s="412"/>
      <c r="GEM197" s="412"/>
      <c r="GEN197" s="412"/>
      <c r="GEO197" s="412"/>
      <c r="GEP197" s="412"/>
      <c r="GEQ197" s="412"/>
      <c r="GER197" s="412"/>
      <c r="GES197" s="412"/>
      <c r="GET197" s="413"/>
      <c r="GEU197" s="413"/>
      <c r="GEV197" s="413"/>
      <c r="GEW197" s="413"/>
      <c r="GEX197" s="413"/>
      <c r="GEY197" s="413"/>
      <c r="GEZ197" s="413"/>
      <c r="GFA197" s="413"/>
      <c r="GFB197" s="413"/>
      <c r="GFC197" s="413"/>
      <c r="GFD197" s="413"/>
      <c r="GFE197" s="413"/>
      <c r="GFF197" s="413"/>
      <c r="GFG197" s="413"/>
      <c r="GFH197" s="413"/>
      <c r="GFI197" s="413"/>
      <c r="GFJ197" s="413"/>
      <c r="GFK197" s="413"/>
      <c r="GFL197" s="413"/>
      <c r="GFM197" s="413"/>
      <c r="GFN197" s="413"/>
      <c r="GFO197" s="413"/>
      <c r="GFP197" s="413"/>
      <c r="GFQ197" s="413"/>
      <c r="GFR197" s="414"/>
      <c r="GFS197" s="414"/>
      <c r="GFT197" s="414"/>
      <c r="GFU197" s="414"/>
      <c r="GFV197" s="414"/>
      <c r="GFW197" s="413"/>
      <c r="GFX197" s="413"/>
      <c r="GFY197" s="414"/>
      <c r="GFZ197" s="414"/>
      <c r="GGA197" s="413"/>
      <c r="GGB197" s="413"/>
      <c r="GGC197" s="414"/>
      <c r="GGD197" s="414"/>
      <c r="GGE197" s="413"/>
      <c r="GGF197" s="413"/>
      <c r="GGG197" s="413"/>
      <c r="GGH197" s="413"/>
      <c r="GGI197" s="413"/>
      <c r="GGJ197" s="413"/>
      <c r="GGK197" s="413"/>
      <c r="GGL197" s="414"/>
      <c r="GGM197" s="414"/>
      <c r="GGN197" s="413"/>
      <c r="GGO197" s="413"/>
      <c r="GGP197" s="414"/>
      <c r="GGQ197" s="414"/>
      <c r="GGR197" s="413"/>
      <c r="GGS197" s="413"/>
      <c r="GGT197" s="413"/>
      <c r="GGU197" s="413"/>
      <c r="GGV197" s="413"/>
      <c r="GGW197" s="407"/>
      <c r="GGX197" s="439"/>
      <c r="GGY197" s="413"/>
      <c r="GGZ197" s="413"/>
      <c r="GHA197" s="413"/>
      <c r="GHB197" s="413"/>
      <c r="GHC197" s="413"/>
      <c r="GHD197" s="413"/>
      <c r="GHE197" s="413"/>
      <c r="GHF197" s="412"/>
      <c r="GHG197" s="412"/>
      <c r="GHH197" s="412"/>
      <c r="GHI197" s="412"/>
      <c r="GHJ197" s="412"/>
      <c r="GHK197" s="412"/>
      <c r="GHL197" s="412"/>
      <c r="GHM197" s="412"/>
      <c r="GHN197" s="412"/>
      <c r="GHO197" s="412"/>
      <c r="GHP197" s="412"/>
      <c r="GHQ197" s="412"/>
      <c r="GHR197" s="412"/>
      <c r="GHS197" s="412"/>
      <c r="GHT197" s="412"/>
      <c r="GHU197" s="412"/>
      <c r="GHV197" s="412"/>
      <c r="GHW197" s="412"/>
      <c r="GHX197" s="412"/>
      <c r="GHY197" s="412"/>
      <c r="GHZ197" s="412"/>
      <c r="GIA197" s="412"/>
      <c r="GIB197" s="412"/>
      <c r="GIC197" s="412"/>
      <c r="GID197" s="412"/>
      <c r="GIE197" s="412"/>
      <c r="GIF197" s="412"/>
      <c r="GIG197" s="412"/>
      <c r="GIH197" s="412"/>
      <c r="GII197" s="412"/>
      <c r="GIJ197" s="412"/>
      <c r="GIK197" s="412"/>
      <c r="GIL197" s="412"/>
      <c r="GIM197" s="412"/>
      <c r="GIN197" s="412"/>
      <c r="GIO197" s="412"/>
      <c r="GIP197" s="412"/>
      <c r="GIQ197" s="412"/>
      <c r="GIR197" s="412"/>
      <c r="GIS197" s="412"/>
      <c r="GIT197" s="412"/>
      <c r="GIU197" s="412"/>
      <c r="GIV197" s="412"/>
      <c r="GIW197" s="412"/>
      <c r="GIX197" s="413"/>
      <c r="GIY197" s="413"/>
      <c r="GIZ197" s="413"/>
      <c r="GJA197" s="413"/>
      <c r="GJB197" s="413"/>
      <c r="GJC197" s="413"/>
      <c r="GJD197" s="413"/>
      <c r="GJE197" s="413"/>
      <c r="GJF197" s="413"/>
      <c r="GJG197" s="413"/>
      <c r="GJH197" s="413"/>
      <c r="GJI197" s="413"/>
      <c r="GJJ197" s="413"/>
      <c r="GJK197" s="413"/>
      <c r="GJL197" s="413"/>
      <c r="GJM197" s="413"/>
      <c r="GJN197" s="413"/>
      <c r="GJO197" s="413"/>
      <c r="GJP197" s="413"/>
      <c r="GJQ197" s="413"/>
      <c r="GJR197" s="413"/>
      <c r="GJS197" s="413"/>
      <c r="GJT197" s="413"/>
      <c r="GJU197" s="413"/>
      <c r="GJV197" s="414"/>
      <c r="GJW197" s="414"/>
      <c r="GJX197" s="414"/>
      <c r="GJY197" s="414"/>
      <c r="GJZ197" s="414"/>
      <c r="GKA197" s="413"/>
      <c r="GKB197" s="413"/>
      <c r="GKC197" s="414"/>
      <c r="GKD197" s="414"/>
      <c r="GKE197" s="413"/>
      <c r="GKF197" s="413"/>
      <c r="GKG197" s="414"/>
      <c r="GKH197" s="414"/>
      <c r="GKI197" s="413"/>
      <c r="GKJ197" s="413"/>
      <c r="GKK197" s="413"/>
      <c r="GKL197" s="413"/>
      <c r="GKM197" s="413"/>
      <c r="GKN197" s="413"/>
      <c r="GKO197" s="413"/>
      <c r="GKP197" s="414"/>
      <c r="GKQ197" s="414"/>
      <c r="GKR197" s="413"/>
      <c r="GKS197" s="413"/>
      <c r="GKT197" s="414"/>
      <c r="GKU197" s="414"/>
      <c r="GKV197" s="413"/>
      <c r="GKW197" s="413"/>
      <c r="GKX197" s="413"/>
      <c r="GKY197" s="413"/>
      <c r="GKZ197" s="413"/>
      <c r="GLA197" s="407"/>
      <c r="GLB197" s="439"/>
      <c r="GLC197" s="413"/>
      <c r="GLD197" s="413"/>
      <c r="GLE197" s="413"/>
      <c r="GLF197" s="413"/>
      <c r="GLG197" s="413"/>
      <c r="GLH197" s="413"/>
      <c r="GLI197" s="413"/>
      <c r="GLJ197" s="412"/>
      <c r="GLK197" s="412"/>
      <c r="GLL197" s="412"/>
      <c r="GLM197" s="412"/>
      <c r="GLN197" s="412"/>
      <c r="GLO197" s="412"/>
      <c r="GLP197" s="412"/>
      <c r="GLQ197" s="412"/>
      <c r="GLR197" s="412"/>
      <c r="GLS197" s="412"/>
      <c r="GLT197" s="412"/>
      <c r="GLU197" s="412"/>
      <c r="GLV197" s="412"/>
      <c r="GLW197" s="412"/>
      <c r="GLX197" s="412"/>
      <c r="GLY197" s="412"/>
      <c r="GLZ197" s="412"/>
      <c r="GMA197" s="412"/>
      <c r="GMB197" s="412"/>
      <c r="GMC197" s="412"/>
      <c r="GMD197" s="412"/>
      <c r="GME197" s="412"/>
      <c r="GMF197" s="412"/>
      <c r="GMG197" s="412"/>
      <c r="GMH197" s="412"/>
      <c r="GMI197" s="412"/>
      <c r="GMJ197" s="412"/>
      <c r="GMK197" s="412"/>
      <c r="GML197" s="412"/>
      <c r="GMM197" s="412"/>
      <c r="GMN197" s="412"/>
      <c r="GMO197" s="412"/>
      <c r="GMP197" s="412"/>
      <c r="GMQ197" s="412"/>
      <c r="GMR197" s="412"/>
      <c r="GMS197" s="412"/>
      <c r="GMT197" s="412"/>
      <c r="GMU197" s="412"/>
      <c r="GMV197" s="412"/>
      <c r="GMW197" s="412"/>
      <c r="GMX197" s="412"/>
      <c r="GMY197" s="412"/>
      <c r="GMZ197" s="412"/>
      <c r="GNA197" s="412"/>
      <c r="GNB197" s="413"/>
      <c r="GNC197" s="413"/>
      <c r="GND197" s="413"/>
      <c r="GNE197" s="413"/>
      <c r="GNF197" s="413"/>
      <c r="GNG197" s="413"/>
      <c r="GNH197" s="413"/>
      <c r="GNI197" s="413"/>
      <c r="GNJ197" s="413"/>
      <c r="GNK197" s="413"/>
      <c r="GNL197" s="413"/>
      <c r="GNM197" s="413"/>
      <c r="GNN197" s="413"/>
      <c r="GNO197" s="413"/>
      <c r="GNP197" s="413"/>
      <c r="GNQ197" s="413"/>
      <c r="GNR197" s="413"/>
      <c r="GNS197" s="413"/>
      <c r="GNT197" s="413"/>
      <c r="GNU197" s="413"/>
      <c r="GNV197" s="413"/>
      <c r="GNW197" s="413"/>
      <c r="GNX197" s="413"/>
      <c r="GNY197" s="413"/>
      <c r="GNZ197" s="414"/>
      <c r="GOA197" s="414"/>
      <c r="GOB197" s="414"/>
      <c r="GOC197" s="414"/>
      <c r="GOD197" s="414"/>
      <c r="GOE197" s="413"/>
      <c r="GOF197" s="413"/>
      <c r="GOG197" s="414"/>
      <c r="GOH197" s="414"/>
      <c r="GOI197" s="413"/>
      <c r="GOJ197" s="413"/>
      <c r="GOK197" s="414"/>
      <c r="GOL197" s="414"/>
      <c r="GOM197" s="413"/>
      <c r="GON197" s="413"/>
      <c r="GOO197" s="413"/>
      <c r="GOP197" s="413"/>
      <c r="GOQ197" s="413"/>
      <c r="GOR197" s="413"/>
      <c r="GOS197" s="413"/>
      <c r="GOT197" s="414"/>
      <c r="GOU197" s="414"/>
      <c r="GOV197" s="413"/>
      <c r="GOW197" s="413"/>
      <c r="GOX197" s="414"/>
      <c r="GOY197" s="414"/>
      <c r="GOZ197" s="413"/>
      <c r="GPA197" s="413"/>
      <c r="GPB197" s="413"/>
      <c r="GPC197" s="413"/>
      <c r="GPD197" s="413"/>
      <c r="GPE197" s="407"/>
      <c r="GPF197" s="439"/>
      <c r="GPG197" s="413"/>
      <c r="GPH197" s="413"/>
      <c r="GPI197" s="413"/>
      <c r="GPJ197" s="413"/>
      <c r="GPK197" s="413"/>
      <c r="GPL197" s="413"/>
      <c r="GPM197" s="413"/>
      <c r="GPN197" s="412"/>
      <c r="GPO197" s="412"/>
      <c r="GPP197" s="412"/>
      <c r="GPQ197" s="412"/>
      <c r="GPR197" s="412"/>
      <c r="GPS197" s="412"/>
      <c r="GPT197" s="412"/>
      <c r="GPU197" s="412"/>
      <c r="GPV197" s="412"/>
      <c r="GPW197" s="412"/>
      <c r="GPX197" s="412"/>
      <c r="GPY197" s="412"/>
      <c r="GPZ197" s="412"/>
      <c r="GQA197" s="412"/>
      <c r="GQB197" s="412"/>
      <c r="GQC197" s="412"/>
      <c r="GQD197" s="412"/>
      <c r="GQE197" s="412"/>
      <c r="GQF197" s="412"/>
      <c r="GQG197" s="412"/>
      <c r="GQH197" s="412"/>
      <c r="GQI197" s="412"/>
      <c r="GQJ197" s="412"/>
      <c r="GQK197" s="412"/>
      <c r="GQL197" s="412"/>
      <c r="GQM197" s="412"/>
      <c r="GQN197" s="412"/>
      <c r="GQO197" s="412"/>
      <c r="GQP197" s="412"/>
      <c r="GQQ197" s="412"/>
      <c r="GQR197" s="412"/>
      <c r="GQS197" s="412"/>
      <c r="GQT197" s="412"/>
      <c r="GQU197" s="412"/>
      <c r="GQV197" s="412"/>
      <c r="GQW197" s="412"/>
      <c r="GQX197" s="412"/>
      <c r="GQY197" s="412"/>
      <c r="GQZ197" s="412"/>
      <c r="GRA197" s="412"/>
      <c r="GRB197" s="412"/>
      <c r="GRC197" s="412"/>
      <c r="GRD197" s="412"/>
      <c r="GRE197" s="412"/>
      <c r="GRF197" s="413"/>
      <c r="GRG197" s="413"/>
      <c r="GRH197" s="413"/>
      <c r="GRI197" s="413"/>
      <c r="GRJ197" s="413"/>
      <c r="GRK197" s="413"/>
      <c r="GRL197" s="413"/>
      <c r="GRM197" s="413"/>
      <c r="GRN197" s="413"/>
      <c r="GRO197" s="413"/>
      <c r="GRP197" s="413"/>
      <c r="GRQ197" s="413"/>
      <c r="GRR197" s="413"/>
      <c r="GRS197" s="413"/>
      <c r="GRT197" s="413"/>
      <c r="GRU197" s="413"/>
      <c r="GRV197" s="413"/>
      <c r="GRW197" s="413"/>
      <c r="GRX197" s="413"/>
      <c r="GRY197" s="413"/>
      <c r="GRZ197" s="413"/>
      <c r="GSA197" s="413"/>
      <c r="GSB197" s="413"/>
      <c r="GSC197" s="413"/>
      <c r="GSD197" s="414"/>
      <c r="GSE197" s="414"/>
      <c r="GSF197" s="414"/>
      <c r="GSG197" s="414"/>
      <c r="GSH197" s="414"/>
      <c r="GSI197" s="413"/>
      <c r="GSJ197" s="413"/>
      <c r="GSK197" s="414"/>
      <c r="GSL197" s="414"/>
      <c r="GSM197" s="413"/>
      <c r="GSN197" s="413"/>
      <c r="GSO197" s="414"/>
      <c r="GSP197" s="414"/>
      <c r="GSQ197" s="413"/>
      <c r="GSR197" s="413"/>
      <c r="GSS197" s="413"/>
      <c r="GST197" s="413"/>
      <c r="GSU197" s="413"/>
      <c r="GSV197" s="413"/>
      <c r="GSW197" s="413"/>
      <c r="GSX197" s="414"/>
      <c r="GSY197" s="414"/>
      <c r="GSZ197" s="413"/>
      <c r="GTA197" s="413"/>
      <c r="GTB197" s="414"/>
      <c r="GTC197" s="414"/>
      <c r="GTD197" s="413"/>
      <c r="GTE197" s="413"/>
      <c r="GTF197" s="413"/>
      <c r="GTG197" s="413"/>
      <c r="GTH197" s="413"/>
      <c r="GTI197" s="407"/>
      <c r="GTJ197" s="439"/>
      <c r="GTK197" s="413"/>
      <c r="GTL197" s="413"/>
      <c r="GTM197" s="413"/>
      <c r="GTN197" s="413"/>
      <c r="GTO197" s="413"/>
      <c r="GTP197" s="413"/>
      <c r="GTQ197" s="413"/>
      <c r="GTR197" s="412"/>
      <c r="GTS197" s="412"/>
      <c r="GTT197" s="412"/>
      <c r="GTU197" s="412"/>
      <c r="GTV197" s="412"/>
      <c r="GTW197" s="412"/>
      <c r="GTX197" s="412"/>
      <c r="GTY197" s="412"/>
      <c r="GTZ197" s="412"/>
      <c r="GUA197" s="412"/>
      <c r="GUB197" s="412"/>
      <c r="GUC197" s="412"/>
      <c r="GUD197" s="412"/>
      <c r="GUE197" s="412"/>
      <c r="GUF197" s="412"/>
      <c r="GUG197" s="412"/>
      <c r="GUH197" s="412"/>
      <c r="GUI197" s="412"/>
      <c r="GUJ197" s="412"/>
      <c r="GUK197" s="412"/>
      <c r="GUL197" s="412"/>
      <c r="GUM197" s="412"/>
      <c r="GUN197" s="412"/>
      <c r="GUO197" s="412"/>
      <c r="GUP197" s="412"/>
      <c r="GUQ197" s="412"/>
      <c r="GUR197" s="412"/>
      <c r="GUS197" s="412"/>
      <c r="GUT197" s="412"/>
      <c r="GUU197" s="412"/>
      <c r="GUV197" s="412"/>
      <c r="GUW197" s="412"/>
      <c r="GUX197" s="412"/>
      <c r="GUY197" s="412"/>
      <c r="GUZ197" s="412"/>
      <c r="GVA197" s="412"/>
      <c r="GVB197" s="412"/>
      <c r="GVC197" s="412"/>
      <c r="GVD197" s="412"/>
      <c r="GVE197" s="412"/>
      <c r="GVF197" s="412"/>
      <c r="GVG197" s="412"/>
      <c r="GVH197" s="412"/>
      <c r="GVI197" s="412"/>
      <c r="GVJ197" s="413"/>
      <c r="GVK197" s="413"/>
      <c r="GVL197" s="413"/>
      <c r="GVM197" s="413"/>
      <c r="GVN197" s="413"/>
      <c r="GVO197" s="413"/>
      <c r="GVP197" s="413"/>
      <c r="GVQ197" s="413"/>
      <c r="GVR197" s="413"/>
      <c r="GVS197" s="413"/>
      <c r="GVT197" s="413"/>
      <c r="GVU197" s="413"/>
      <c r="GVV197" s="413"/>
      <c r="GVW197" s="413"/>
      <c r="GVX197" s="413"/>
      <c r="GVY197" s="413"/>
      <c r="GVZ197" s="413"/>
      <c r="GWA197" s="413"/>
      <c r="GWB197" s="413"/>
      <c r="GWC197" s="413"/>
      <c r="GWD197" s="413"/>
      <c r="GWE197" s="413"/>
      <c r="GWF197" s="413"/>
      <c r="GWG197" s="413"/>
      <c r="GWH197" s="414"/>
      <c r="GWI197" s="414"/>
      <c r="GWJ197" s="414"/>
      <c r="GWK197" s="414"/>
      <c r="GWL197" s="414"/>
      <c r="GWM197" s="413"/>
      <c r="GWN197" s="413"/>
      <c r="GWO197" s="414"/>
      <c r="GWP197" s="414"/>
      <c r="GWQ197" s="413"/>
      <c r="GWR197" s="413"/>
      <c r="GWS197" s="414"/>
      <c r="GWT197" s="414"/>
      <c r="GWU197" s="413"/>
      <c r="GWV197" s="413"/>
      <c r="GWW197" s="413"/>
      <c r="GWX197" s="413"/>
      <c r="GWY197" s="413"/>
      <c r="GWZ197" s="413"/>
      <c r="GXA197" s="413"/>
      <c r="GXB197" s="414"/>
      <c r="GXC197" s="414"/>
      <c r="GXD197" s="413"/>
      <c r="GXE197" s="413"/>
      <c r="GXF197" s="414"/>
      <c r="GXG197" s="414"/>
      <c r="GXH197" s="413"/>
      <c r="GXI197" s="413"/>
      <c r="GXJ197" s="413"/>
      <c r="GXK197" s="413"/>
      <c r="GXL197" s="413"/>
      <c r="GXM197" s="407"/>
      <c r="GXN197" s="439"/>
      <c r="GXO197" s="413"/>
      <c r="GXP197" s="413"/>
      <c r="GXQ197" s="413"/>
      <c r="GXR197" s="413"/>
      <c r="GXS197" s="413"/>
      <c r="GXT197" s="413"/>
      <c r="GXU197" s="413"/>
      <c r="GXV197" s="412"/>
      <c r="GXW197" s="412"/>
      <c r="GXX197" s="412"/>
      <c r="GXY197" s="412"/>
      <c r="GXZ197" s="412"/>
      <c r="GYA197" s="412"/>
      <c r="GYB197" s="412"/>
      <c r="GYC197" s="412"/>
      <c r="GYD197" s="412"/>
      <c r="GYE197" s="412"/>
      <c r="GYF197" s="412"/>
      <c r="GYG197" s="412"/>
      <c r="GYH197" s="412"/>
      <c r="GYI197" s="412"/>
      <c r="GYJ197" s="412"/>
      <c r="GYK197" s="412"/>
      <c r="GYL197" s="412"/>
      <c r="GYM197" s="412"/>
      <c r="GYN197" s="412"/>
      <c r="GYO197" s="412"/>
      <c r="GYP197" s="412"/>
      <c r="GYQ197" s="412"/>
      <c r="GYR197" s="412"/>
      <c r="GYS197" s="412"/>
      <c r="GYT197" s="412"/>
      <c r="GYU197" s="412"/>
      <c r="GYV197" s="412"/>
      <c r="GYW197" s="412"/>
      <c r="GYX197" s="412"/>
      <c r="GYY197" s="412"/>
      <c r="GYZ197" s="412"/>
      <c r="GZA197" s="412"/>
      <c r="GZB197" s="412"/>
      <c r="GZC197" s="412"/>
      <c r="GZD197" s="412"/>
      <c r="GZE197" s="412"/>
      <c r="GZF197" s="412"/>
      <c r="GZG197" s="412"/>
      <c r="GZH197" s="412"/>
      <c r="GZI197" s="412"/>
      <c r="GZJ197" s="412"/>
      <c r="GZK197" s="412"/>
      <c r="GZL197" s="412"/>
      <c r="GZM197" s="412"/>
      <c r="GZN197" s="413"/>
      <c r="GZO197" s="413"/>
      <c r="GZP197" s="413"/>
      <c r="GZQ197" s="413"/>
      <c r="GZR197" s="413"/>
      <c r="GZS197" s="413"/>
      <c r="GZT197" s="413"/>
      <c r="GZU197" s="413"/>
      <c r="GZV197" s="413"/>
      <c r="GZW197" s="413"/>
      <c r="GZX197" s="413"/>
      <c r="GZY197" s="413"/>
      <c r="GZZ197" s="413"/>
      <c r="HAA197" s="413"/>
      <c r="HAB197" s="413"/>
      <c r="HAC197" s="413"/>
      <c r="HAD197" s="413"/>
      <c r="HAE197" s="413"/>
      <c r="HAF197" s="413"/>
      <c r="HAG197" s="413"/>
      <c r="HAH197" s="413"/>
      <c r="HAI197" s="413"/>
      <c r="HAJ197" s="413"/>
      <c r="HAK197" s="413"/>
      <c r="HAL197" s="414"/>
      <c r="HAM197" s="414"/>
      <c r="HAN197" s="414"/>
      <c r="HAO197" s="414"/>
      <c r="HAP197" s="414"/>
      <c r="HAQ197" s="413"/>
      <c r="HAR197" s="413"/>
      <c r="HAS197" s="414"/>
      <c r="HAT197" s="414"/>
      <c r="HAU197" s="413"/>
      <c r="HAV197" s="413"/>
      <c r="HAW197" s="414"/>
      <c r="HAX197" s="414"/>
      <c r="HAY197" s="413"/>
      <c r="HAZ197" s="413"/>
      <c r="HBA197" s="413"/>
      <c r="HBB197" s="413"/>
      <c r="HBC197" s="413"/>
      <c r="HBD197" s="413"/>
      <c r="HBE197" s="413"/>
      <c r="HBF197" s="414"/>
      <c r="HBG197" s="414"/>
      <c r="HBH197" s="413"/>
      <c r="HBI197" s="413"/>
      <c r="HBJ197" s="414"/>
      <c r="HBK197" s="414"/>
      <c r="HBL197" s="413"/>
      <c r="HBM197" s="413"/>
      <c r="HBN197" s="413"/>
      <c r="HBO197" s="413"/>
      <c r="HBP197" s="413"/>
      <c r="HBQ197" s="407"/>
      <c r="HBR197" s="439"/>
      <c r="HBS197" s="413"/>
      <c r="HBT197" s="413"/>
      <c r="HBU197" s="413"/>
      <c r="HBV197" s="413"/>
      <c r="HBW197" s="413"/>
      <c r="HBX197" s="413"/>
      <c r="HBY197" s="413"/>
      <c r="HBZ197" s="412"/>
      <c r="HCA197" s="412"/>
      <c r="HCB197" s="412"/>
      <c r="HCC197" s="412"/>
      <c r="HCD197" s="412"/>
      <c r="HCE197" s="412"/>
      <c r="HCF197" s="412"/>
      <c r="HCG197" s="412"/>
      <c r="HCH197" s="412"/>
      <c r="HCI197" s="412"/>
      <c r="HCJ197" s="412"/>
      <c r="HCK197" s="412"/>
      <c r="HCL197" s="412"/>
      <c r="HCM197" s="412"/>
      <c r="HCN197" s="412"/>
      <c r="HCO197" s="412"/>
      <c r="HCP197" s="412"/>
      <c r="HCQ197" s="412"/>
      <c r="HCR197" s="412"/>
      <c r="HCS197" s="412"/>
      <c r="HCT197" s="412"/>
      <c r="HCU197" s="412"/>
      <c r="HCV197" s="412"/>
      <c r="HCW197" s="412"/>
      <c r="HCX197" s="412"/>
      <c r="HCY197" s="412"/>
      <c r="HCZ197" s="412"/>
      <c r="HDA197" s="412"/>
      <c r="HDB197" s="412"/>
      <c r="HDC197" s="412"/>
      <c r="HDD197" s="412"/>
      <c r="HDE197" s="412"/>
      <c r="HDF197" s="412"/>
      <c r="HDG197" s="412"/>
      <c r="HDH197" s="412"/>
      <c r="HDI197" s="412"/>
      <c r="HDJ197" s="412"/>
      <c r="HDK197" s="412"/>
      <c r="HDL197" s="412"/>
      <c r="HDM197" s="412"/>
      <c r="HDN197" s="412"/>
      <c r="HDO197" s="412"/>
      <c r="HDP197" s="412"/>
      <c r="HDQ197" s="412"/>
      <c r="HDR197" s="413"/>
      <c r="HDS197" s="413"/>
      <c r="HDT197" s="413"/>
      <c r="HDU197" s="413"/>
      <c r="HDV197" s="413"/>
      <c r="HDW197" s="413"/>
      <c r="HDX197" s="413"/>
      <c r="HDY197" s="413"/>
      <c r="HDZ197" s="413"/>
      <c r="HEA197" s="413"/>
      <c r="HEB197" s="413"/>
      <c r="HEC197" s="413"/>
      <c r="HED197" s="413"/>
      <c r="HEE197" s="413"/>
      <c r="HEF197" s="413"/>
      <c r="HEG197" s="413"/>
      <c r="HEH197" s="413"/>
      <c r="HEI197" s="413"/>
      <c r="HEJ197" s="413"/>
      <c r="HEK197" s="413"/>
      <c r="HEL197" s="413"/>
      <c r="HEM197" s="413"/>
      <c r="HEN197" s="413"/>
      <c r="HEO197" s="413"/>
      <c r="HEP197" s="414"/>
      <c r="HEQ197" s="414"/>
      <c r="HER197" s="414"/>
      <c r="HES197" s="414"/>
      <c r="HET197" s="414"/>
      <c r="HEU197" s="413"/>
      <c r="HEV197" s="413"/>
      <c r="HEW197" s="414"/>
      <c r="HEX197" s="414"/>
      <c r="HEY197" s="413"/>
      <c r="HEZ197" s="413"/>
      <c r="HFA197" s="414"/>
      <c r="HFB197" s="414"/>
      <c r="HFC197" s="413"/>
      <c r="HFD197" s="413"/>
      <c r="HFE197" s="413"/>
      <c r="HFF197" s="413"/>
      <c r="HFG197" s="413"/>
      <c r="HFH197" s="413"/>
      <c r="HFI197" s="413"/>
      <c r="HFJ197" s="414"/>
      <c r="HFK197" s="414"/>
      <c r="HFL197" s="413"/>
      <c r="HFM197" s="413"/>
      <c r="HFN197" s="414"/>
      <c r="HFO197" s="414"/>
      <c r="HFP197" s="413"/>
      <c r="HFQ197" s="413"/>
      <c r="HFR197" s="413"/>
      <c r="HFS197" s="413"/>
      <c r="HFT197" s="413"/>
      <c r="HFU197" s="407"/>
      <c r="HFV197" s="439"/>
      <c r="HFW197" s="413"/>
      <c r="HFX197" s="413"/>
      <c r="HFY197" s="413"/>
      <c r="HFZ197" s="413"/>
      <c r="HGA197" s="413"/>
      <c r="HGB197" s="413"/>
      <c r="HGC197" s="413"/>
      <c r="HGD197" s="412"/>
      <c r="HGE197" s="412"/>
      <c r="HGF197" s="412"/>
      <c r="HGG197" s="412"/>
      <c r="HGH197" s="412"/>
      <c r="HGI197" s="412"/>
      <c r="HGJ197" s="412"/>
      <c r="HGK197" s="412"/>
      <c r="HGL197" s="412"/>
      <c r="HGM197" s="412"/>
      <c r="HGN197" s="412"/>
      <c r="HGO197" s="412"/>
      <c r="HGP197" s="412"/>
      <c r="HGQ197" s="412"/>
      <c r="HGR197" s="412"/>
      <c r="HGS197" s="412"/>
      <c r="HGT197" s="412"/>
      <c r="HGU197" s="412"/>
      <c r="HGV197" s="412"/>
      <c r="HGW197" s="412"/>
      <c r="HGX197" s="412"/>
      <c r="HGY197" s="412"/>
      <c r="HGZ197" s="412"/>
      <c r="HHA197" s="412"/>
      <c r="HHB197" s="412"/>
      <c r="HHC197" s="412"/>
      <c r="HHD197" s="412"/>
      <c r="HHE197" s="412"/>
      <c r="HHF197" s="412"/>
      <c r="HHG197" s="412"/>
      <c r="HHH197" s="412"/>
      <c r="HHI197" s="412"/>
      <c r="HHJ197" s="412"/>
      <c r="HHK197" s="412"/>
      <c r="HHL197" s="412"/>
      <c r="HHM197" s="412"/>
      <c r="HHN197" s="412"/>
      <c r="HHO197" s="412"/>
      <c r="HHP197" s="412"/>
      <c r="HHQ197" s="412"/>
      <c r="HHR197" s="412"/>
      <c r="HHS197" s="412"/>
      <c r="HHT197" s="412"/>
      <c r="HHU197" s="412"/>
      <c r="HHV197" s="413"/>
      <c r="HHW197" s="413"/>
      <c r="HHX197" s="413"/>
      <c r="HHY197" s="413"/>
      <c r="HHZ197" s="413"/>
      <c r="HIA197" s="413"/>
      <c r="HIB197" s="413"/>
      <c r="HIC197" s="413"/>
      <c r="HID197" s="413"/>
      <c r="HIE197" s="413"/>
      <c r="HIF197" s="413"/>
      <c r="HIG197" s="413"/>
      <c r="HIH197" s="413"/>
      <c r="HII197" s="413"/>
      <c r="HIJ197" s="413"/>
      <c r="HIK197" s="413"/>
      <c r="HIL197" s="413"/>
      <c r="HIM197" s="413"/>
      <c r="HIN197" s="413"/>
      <c r="HIO197" s="413"/>
      <c r="HIP197" s="413"/>
      <c r="HIQ197" s="413"/>
      <c r="HIR197" s="413"/>
      <c r="HIS197" s="413"/>
      <c r="HIT197" s="414"/>
      <c r="HIU197" s="414"/>
      <c r="HIV197" s="414"/>
      <c r="HIW197" s="414"/>
      <c r="HIX197" s="414"/>
      <c r="HIY197" s="413"/>
      <c r="HIZ197" s="413"/>
      <c r="HJA197" s="414"/>
      <c r="HJB197" s="414"/>
      <c r="HJC197" s="413"/>
      <c r="HJD197" s="413"/>
      <c r="HJE197" s="414"/>
      <c r="HJF197" s="414"/>
      <c r="HJG197" s="413"/>
      <c r="HJH197" s="413"/>
      <c r="HJI197" s="413"/>
      <c r="HJJ197" s="413"/>
      <c r="HJK197" s="413"/>
      <c r="HJL197" s="413"/>
      <c r="HJM197" s="413"/>
      <c r="HJN197" s="414"/>
      <c r="HJO197" s="414"/>
      <c r="HJP197" s="413"/>
      <c r="HJQ197" s="413"/>
      <c r="HJR197" s="414"/>
      <c r="HJS197" s="414"/>
      <c r="HJT197" s="413"/>
      <c r="HJU197" s="413"/>
      <c r="HJV197" s="413"/>
      <c r="HJW197" s="413"/>
      <c r="HJX197" s="413"/>
      <c r="HJY197" s="407"/>
      <c r="HJZ197" s="439"/>
      <c r="HKA197" s="413"/>
      <c r="HKB197" s="413"/>
      <c r="HKC197" s="413"/>
      <c r="HKD197" s="413"/>
      <c r="HKE197" s="413"/>
      <c r="HKF197" s="413"/>
      <c r="HKG197" s="413"/>
      <c r="HKH197" s="412"/>
      <c r="HKI197" s="412"/>
      <c r="HKJ197" s="412"/>
      <c r="HKK197" s="412"/>
      <c r="HKL197" s="412"/>
      <c r="HKM197" s="412"/>
      <c r="HKN197" s="412"/>
      <c r="HKO197" s="412"/>
      <c r="HKP197" s="412"/>
      <c r="HKQ197" s="412"/>
      <c r="HKR197" s="412"/>
      <c r="HKS197" s="412"/>
      <c r="HKT197" s="412"/>
      <c r="HKU197" s="412"/>
      <c r="HKV197" s="412"/>
      <c r="HKW197" s="412"/>
      <c r="HKX197" s="412"/>
      <c r="HKY197" s="412"/>
      <c r="HKZ197" s="412"/>
      <c r="HLA197" s="412"/>
      <c r="HLB197" s="412"/>
      <c r="HLC197" s="412"/>
      <c r="HLD197" s="412"/>
      <c r="HLE197" s="412"/>
      <c r="HLF197" s="412"/>
      <c r="HLG197" s="412"/>
      <c r="HLH197" s="412"/>
      <c r="HLI197" s="412"/>
      <c r="HLJ197" s="412"/>
      <c r="HLK197" s="412"/>
      <c r="HLL197" s="412"/>
      <c r="HLM197" s="412"/>
      <c r="HLN197" s="412"/>
      <c r="HLO197" s="412"/>
      <c r="HLP197" s="412"/>
      <c r="HLQ197" s="412"/>
      <c r="HLR197" s="412"/>
      <c r="HLS197" s="412"/>
      <c r="HLT197" s="412"/>
      <c r="HLU197" s="412"/>
      <c r="HLV197" s="412"/>
      <c r="HLW197" s="412"/>
      <c r="HLX197" s="412"/>
      <c r="HLY197" s="412"/>
      <c r="HLZ197" s="413"/>
      <c r="HMA197" s="413"/>
      <c r="HMB197" s="413"/>
      <c r="HMC197" s="413"/>
      <c r="HMD197" s="413"/>
      <c r="HME197" s="413"/>
      <c r="HMF197" s="413"/>
      <c r="HMG197" s="413"/>
      <c r="HMH197" s="413"/>
      <c r="HMI197" s="413"/>
      <c r="HMJ197" s="413"/>
      <c r="HMK197" s="413"/>
      <c r="HML197" s="413"/>
      <c r="HMM197" s="413"/>
      <c r="HMN197" s="413"/>
      <c r="HMO197" s="413"/>
      <c r="HMP197" s="413"/>
      <c r="HMQ197" s="413"/>
      <c r="HMR197" s="413"/>
      <c r="HMS197" s="413"/>
      <c r="HMT197" s="413"/>
      <c r="HMU197" s="413"/>
      <c r="HMV197" s="413"/>
      <c r="HMW197" s="413"/>
      <c r="HMX197" s="414"/>
      <c r="HMY197" s="414"/>
      <c r="HMZ197" s="414"/>
      <c r="HNA197" s="414"/>
      <c r="HNB197" s="414"/>
      <c r="HNC197" s="413"/>
      <c r="HND197" s="413"/>
      <c r="HNE197" s="414"/>
      <c r="HNF197" s="414"/>
      <c r="HNG197" s="413"/>
      <c r="HNH197" s="413"/>
      <c r="HNI197" s="414"/>
      <c r="HNJ197" s="414"/>
      <c r="HNK197" s="413"/>
      <c r="HNL197" s="413"/>
      <c r="HNM197" s="413"/>
      <c r="HNN197" s="413"/>
      <c r="HNO197" s="413"/>
      <c r="HNP197" s="413"/>
      <c r="HNQ197" s="413"/>
      <c r="HNR197" s="414"/>
      <c r="HNS197" s="414"/>
      <c r="HNT197" s="413"/>
      <c r="HNU197" s="413"/>
      <c r="HNV197" s="414"/>
      <c r="HNW197" s="414"/>
      <c r="HNX197" s="413"/>
      <c r="HNY197" s="413"/>
      <c r="HNZ197" s="413"/>
      <c r="HOA197" s="413"/>
      <c r="HOB197" s="413"/>
      <c r="HOC197" s="407"/>
      <c r="HOD197" s="439"/>
      <c r="HOE197" s="413"/>
      <c r="HOF197" s="413"/>
      <c r="HOG197" s="413"/>
      <c r="HOH197" s="413"/>
      <c r="HOI197" s="413"/>
      <c r="HOJ197" s="413"/>
      <c r="HOK197" s="413"/>
      <c r="HOL197" s="412"/>
      <c r="HOM197" s="412"/>
      <c r="HON197" s="412"/>
      <c r="HOO197" s="412"/>
      <c r="HOP197" s="412"/>
      <c r="HOQ197" s="412"/>
      <c r="HOR197" s="412"/>
      <c r="HOS197" s="412"/>
      <c r="HOT197" s="412"/>
      <c r="HOU197" s="412"/>
      <c r="HOV197" s="412"/>
      <c r="HOW197" s="412"/>
      <c r="HOX197" s="412"/>
      <c r="HOY197" s="412"/>
      <c r="HOZ197" s="412"/>
      <c r="HPA197" s="412"/>
      <c r="HPB197" s="412"/>
      <c r="HPC197" s="412"/>
      <c r="HPD197" s="412"/>
      <c r="HPE197" s="412"/>
      <c r="HPF197" s="412"/>
      <c r="HPG197" s="412"/>
      <c r="HPH197" s="412"/>
      <c r="HPI197" s="412"/>
      <c r="HPJ197" s="412"/>
      <c r="HPK197" s="412"/>
      <c r="HPL197" s="412"/>
      <c r="HPM197" s="412"/>
      <c r="HPN197" s="412"/>
      <c r="HPO197" s="412"/>
      <c r="HPP197" s="412"/>
      <c r="HPQ197" s="412"/>
      <c r="HPR197" s="412"/>
      <c r="HPS197" s="412"/>
      <c r="HPT197" s="412"/>
      <c r="HPU197" s="412"/>
      <c r="HPV197" s="412"/>
      <c r="HPW197" s="412"/>
      <c r="HPX197" s="412"/>
      <c r="HPY197" s="412"/>
      <c r="HPZ197" s="412"/>
      <c r="HQA197" s="412"/>
      <c r="HQB197" s="412"/>
      <c r="HQC197" s="412"/>
      <c r="HQD197" s="413"/>
      <c r="HQE197" s="413"/>
      <c r="HQF197" s="413"/>
      <c r="HQG197" s="413"/>
      <c r="HQH197" s="413"/>
      <c r="HQI197" s="413"/>
      <c r="HQJ197" s="413"/>
      <c r="HQK197" s="413"/>
      <c r="HQL197" s="413"/>
      <c r="HQM197" s="413"/>
      <c r="HQN197" s="413"/>
      <c r="HQO197" s="413"/>
      <c r="HQP197" s="413"/>
      <c r="HQQ197" s="413"/>
      <c r="HQR197" s="413"/>
      <c r="HQS197" s="413"/>
      <c r="HQT197" s="413"/>
      <c r="HQU197" s="413"/>
      <c r="HQV197" s="413"/>
      <c r="HQW197" s="413"/>
      <c r="HQX197" s="413"/>
      <c r="HQY197" s="413"/>
      <c r="HQZ197" s="413"/>
      <c r="HRA197" s="413"/>
      <c r="HRB197" s="414"/>
      <c r="HRC197" s="414"/>
      <c r="HRD197" s="414"/>
      <c r="HRE197" s="414"/>
      <c r="HRF197" s="414"/>
      <c r="HRG197" s="413"/>
      <c r="HRH197" s="413"/>
      <c r="HRI197" s="414"/>
      <c r="HRJ197" s="414"/>
      <c r="HRK197" s="413"/>
      <c r="HRL197" s="413"/>
      <c r="HRM197" s="414"/>
      <c r="HRN197" s="414"/>
      <c r="HRO197" s="413"/>
      <c r="HRP197" s="413"/>
      <c r="HRQ197" s="413"/>
      <c r="HRR197" s="413"/>
      <c r="HRS197" s="413"/>
      <c r="HRT197" s="413"/>
      <c r="HRU197" s="413"/>
      <c r="HRV197" s="414"/>
      <c r="HRW197" s="414"/>
      <c r="HRX197" s="413"/>
      <c r="HRY197" s="413"/>
      <c r="HRZ197" s="414"/>
      <c r="HSA197" s="414"/>
      <c r="HSB197" s="413"/>
      <c r="HSC197" s="413"/>
      <c r="HSD197" s="413"/>
      <c r="HSE197" s="413"/>
      <c r="HSF197" s="413"/>
      <c r="HSG197" s="407"/>
      <c r="HSH197" s="439"/>
      <c r="HSI197" s="413"/>
      <c r="HSJ197" s="413"/>
      <c r="HSK197" s="413"/>
      <c r="HSL197" s="413"/>
      <c r="HSM197" s="413"/>
      <c r="HSN197" s="413"/>
      <c r="HSO197" s="413"/>
      <c r="HSP197" s="412"/>
      <c r="HSQ197" s="412"/>
      <c r="HSR197" s="412"/>
      <c r="HSS197" s="412"/>
      <c r="HST197" s="412"/>
      <c r="HSU197" s="412"/>
      <c r="HSV197" s="412"/>
      <c r="HSW197" s="412"/>
      <c r="HSX197" s="412"/>
      <c r="HSY197" s="412"/>
      <c r="HSZ197" s="412"/>
      <c r="HTA197" s="412"/>
      <c r="HTB197" s="412"/>
      <c r="HTC197" s="412"/>
      <c r="HTD197" s="412"/>
      <c r="HTE197" s="412"/>
      <c r="HTF197" s="412"/>
      <c r="HTG197" s="412"/>
      <c r="HTH197" s="412"/>
      <c r="HTI197" s="412"/>
      <c r="HTJ197" s="412"/>
      <c r="HTK197" s="412"/>
      <c r="HTL197" s="412"/>
      <c r="HTM197" s="412"/>
      <c r="HTN197" s="412"/>
      <c r="HTO197" s="412"/>
      <c r="HTP197" s="412"/>
      <c r="HTQ197" s="412"/>
      <c r="HTR197" s="412"/>
      <c r="HTS197" s="412"/>
      <c r="HTT197" s="412"/>
      <c r="HTU197" s="412"/>
      <c r="HTV197" s="412"/>
      <c r="HTW197" s="412"/>
      <c r="HTX197" s="412"/>
      <c r="HTY197" s="412"/>
      <c r="HTZ197" s="412"/>
      <c r="HUA197" s="412"/>
      <c r="HUB197" s="412"/>
      <c r="HUC197" s="412"/>
      <c r="HUD197" s="412"/>
      <c r="HUE197" s="412"/>
      <c r="HUF197" s="412"/>
      <c r="HUG197" s="412"/>
      <c r="HUH197" s="413"/>
      <c r="HUI197" s="413"/>
      <c r="HUJ197" s="413"/>
      <c r="HUK197" s="413"/>
      <c r="HUL197" s="413"/>
      <c r="HUM197" s="413"/>
      <c r="HUN197" s="413"/>
      <c r="HUO197" s="413"/>
      <c r="HUP197" s="413"/>
      <c r="HUQ197" s="413"/>
      <c r="HUR197" s="413"/>
      <c r="HUS197" s="413"/>
      <c r="HUT197" s="413"/>
      <c r="HUU197" s="413"/>
      <c r="HUV197" s="413"/>
      <c r="HUW197" s="413"/>
      <c r="HUX197" s="413"/>
      <c r="HUY197" s="413"/>
      <c r="HUZ197" s="413"/>
      <c r="HVA197" s="413"/>
      <c r="HVB197" s="413"/>
      <c r="HVC197" s="413"/>
      <c r="HVD197" s="413"/>
      <c r="HVE197" s="413"/>
      <c r="HVF197" s="414"/>
      <c r="HVG197" s="414"/>
      <c r="HVH197" s="414"/>
      <c r="HVI197" s="414"/>
      <c r="HVJ197" s="414"/>
      <c r="HVK197" s="413"/>
      <c r="HVL197" s="413"/>
      <c r="HVM197" s="414"/>
      <c r="HVN197" s="414"/>
      <c r="HVO197" s="413"/>
      <c r="HVP197" s="413"/>
      <c r="HVQ197" s="414"/>
      <c r="HVR197" s="414"/>
      <c r="HVS197" s="413"/>
      <c r="HVT197" s="413"/>
      <c r="HVU197" s="413"/>
      <c r="HVV197" s="413"/>
      <c r="HVW197" s="413"/>
      <c r="HVX197" s="413"/>
      <c r="HVY197" s="413"/>
      <c r="HVZ197" s="414"/>
      <c r="HWA197" s="414"/>
      <c r="HWB197" s="413"/>
      <c r="HWC197" s="413"/>
      <c r="HWD197" s="414"/>
      <c r="HWE197" s="414"/>
      <c r="HWF197" s="413"/>
      <c r="HWG197" s="413"/>
      <c r="HWH197" s="413"/>
      <c r="HWI197" s="413"/>
      <c r="HWJ197" s="413"/>
      <c r="HWK197" s="407"/>
      <c r="HWL197" s="439"/>
      <c r="HWM197" s="413"/>
      <c r="HWN197" s="413"/>
      <c r="HWO197" s="413"/>
      <c r="HWP197" s="413"/>
      <c r="HWQ197" s="413"/>
      <c r="HWR197" s="413"/>
      <c r="HWS197" s="413"/>
      <c r="HWT197" s="412"/>
      <c r="HWU197" s="412"/>
      <c r="HWV197" s="412"/>
      <c r="HWW197" s="412"/>
      <c r="HWX197" s="412"/>
      <c r="HWY197" s="412"/>
      <c r="HWZ197" s="412"/>
      <c r="HXA197" s="412"/>
      <c r="HXB197" s="412"/>
      <c r="HXC197" s="412"/>
      <c r="HXD197" s="412"/>
      <c r="HXE197" s="412"/>
      <c r="HXF197" s="412"/>
      <c r="HXG197" s="412"/>
      <c r="HXH197" s="412"/>
      <c r="HXI197" s="412"/>
      <c r="HXJ197" s="412"/>
      <c r="HXK197" s="412"/>
      <c r="HXL197" s="412"/>
      <c r="HXM197" s="412"/>
      <c r="HXN197" s="412"/>
      <c r="HXO197" s="412"/>
      <c r="HXP197" s="412"/>
      <c r="HXQ197" s="412"/>
      <c r="HXR197" s="412"/>
      <c r="HXS197" s="412"/>
      <c r="HXT197" s="412"/>
      <c r="HXU197" s="412"/>
      <c r="HXV197" s="412"/>
      <c r="HXW197" s="412"/>
      <c r="HXX197" s="412"/>
      <c r="HXY197" s="412"/>
      <c r="HXZ197" s="412"/>
      <c r="HYA197" s="412"/>
      <c r="HYB197" s="412"/>
      <c r="HYC197" s="412"/>
      <c r="HYD197" s="412"/>
      <c r="HYE197" s="412"/>
      <c r="HYF197" s="412"/>
      <c r="HYG197" s="412"/>
      <c r="HYH197" s="412"/>
      <c r="HYI197" s="412"/>
      <c r="HYJ197" s="412"/>
      <c r="HYK197" s="412"/>
      <c r="HYL197" s="413"/>
      <c r="HYM197" s="413"/>
      <c r="HYN197" s="413"/>
      <c r="HYO197" s="413"/>
      <c r="HYP197" s="413"/>
      <c r="HYQ197" s="413"/>
      <c r="HYR197" s="413"/>
      <c r="HYS197" s="413"/>
      <c r="HYT197" s="413"/>
      <c r="HYU197" s="413"/>
      <c r="HYV197" s="413"/>
      <c r="HYW197" s="413"/>
      <c r="HYX197" s="413"/>
      <c r="HYY197" s="413"/>
      <c r="HYZ197" s="413"/>
      <c r="HZA197" s="413"/>
      <c r="HZB197" s="413"/>
      <c r="HZC197" s="413"/>
      <c r="HZD197" s="413"/>
      <c r="HZE197" s="413"/>
      <c r="HZF197" s="413"/>
      <c r="HZG197" s="413"/>
      <c r="HZH197" s="413"/>
      <c r="HZI197" s="413"/>
      <c r="HZJ197" s="414"/>
      <c r="HZK197" s="414"/>
      <c r="HZL197" s="414"/>
      <c r="HZM197" s="414"/>
      <c r="HZN197" s="414"/>
      <c r="HZO197" s="413"/>
      <c r="HZP197" s="413"/>
      <c r="HZQ197" s="414"/>
      <c r="HZR197" s="414"/>
      <c r="HZS197" s="413"/>
      <c r="HZT197" s="413"/>
      <c r="HZU197" s="414"/>
      <c r="HZV197" s="414"/>
      <c r="HZW197" s="413"/>
      <c r="HZX197" s="413"/>
      <c r="HZY197" s="413"/>
      <c r="HZZ197" s="413"/>
      <c r="IAA197" s="413"/>
      <c r="IAB197" s="413"/>
      <c r="IAC197" s="413"/>
      <c r="IAD197" s="414"/>
      <c r="IAE197" s="414"/>
      <c r="IAF197" s="413"/>
      <c r="IAG197" s="413"/>
      <c r="IAH197" s="414"/>
      <c r="IAI197" s="414"/>
      <c r="IAJ197" s="413"/>
      <c r="IAK197" s="413"/>
      <c r="IAL197" s="413"/>
      <c r="IAM197" s="413"/>
      <c r="IAN197" s="413"/>
      <c r="IAO197" s="407"/>
      <c r="IAP197" s="439"/>
      <c r="IAQ197" s="413"/>
      <c r="IAR197" s="413"/>
      <c r="IAS197" s="413"/>
      <c r="IAT197" s="413"/>
      <c r="IAU197" s="413"/>
      <c r="IAV197" s="413"/>
      <c r="IAW197" s="413"/>
      <c r="IAX197" s="412"/>
      <c r="IAY197" s="412"/>
      <c r="IAZ197" s="412"/>
      <c r="IBA197" s="412"/>
      <c r="IBB197" s="412"/>
      <c r="IBC197" s="412"/>
      <c r="IBD197" s="412"/>
      <c r="IBE197" s="412"/>
      <c r="IBF197" s="412"/>
      <c r="IBG197" s="412"/>
      <c r="IBH197" s="412"/>
      <c r="IBI197" s="412"/>
      <c r="IBJ197" s="412"/>
      <c r="IBK197" s="412"/>
      <c r="IBL197" s="412"/>
      <c r="IBM197" s="412"/>
      <c r="IBN197" s="412"/>
      <c r="IBO197" s="412"/>
      <c r="IBP197" s="412"/>
      <c r="IBQ197" s="412"/>
      <c r="IBR197" s="412"/>
      <c r="IBS197" s="412"/>
      <c r="IBT197" s="412"/>
      <c r="IBU197" s="412"/>
      <c r="IBV197" s="412"/>
      <c r="IBW197" s="412"/>
      <c r="IBX197" s="412"/>
      <c r="IBY197" s="412"/>
      <c r="IBZ197" s="412"/>
      <c r="ICA197" s="412"/>
      <c r="ICB197" s="412"/>
      <c r="ICC197" s="412"/>
      <c r="ICD197" s="412"/>
      <c r="ICE197" s="412"/>
      <c r="ICF197" s="412"/>
      <c r="ICG197" s="412"/>
      <c r="ICH197" s="412"/>
      <c r="ICI197" s="412"/>
      <c r="ICJ197" s="412"/>
      <c r="ICK197" s="412"/>
      <c r="ICL197" s="412"/>
      <c r="ICM197" s="412"/>
      <c r="ICN197" s="412"/>
      <c r="ICO197" s="412"/>
      <c r="ICP197" s="413"/>
      <c r="ICQ197" s="413"/>
      <c r="ICR197" s="413"/>
      <c r="ICS197" s="413"/>
      <c r="ICT197" s="413"/>
      <c r="ICU197" s="413"/>
      <c r="ICV197" s="413"/>
      <c r="ICW197" s="413"/>
      <c r="ICX197" s="413"/>
      <c r="ICY197" s="413"/>
      <c r="ICZ197" s="413"/>
      <c r="IDA197" s="413"/>
      <c r="IDB197" s="413"/>
      <c r="IDC197" s="413"/>
      <c r="IDD197" s="413"/>
      <c r="IDE197" s="413"/>
      <c r="IDF197" s="413"/>
      <c r="IDG197" s="413"/>
      <c r="IDH197" s="413"/>
      <c r="IDI197" s="413"/>
      <c r="IDJ197" s="413"/>
      <c r="IDK197" s="413"/>
      <c r="IDL197" s="413"/>
      <c r="IDM197" s="413"/>
      <c r="IDN197" s="414"/>
      <c r="IDO197" s="414"/>
      <c r="IDP197" s="414"/>
      <c r="IDQ197" s="414"/>
      <c r="IDR197" s="414"/>
      <c r="IDS197" s="413"/>
      <c r="IDT197" s="413"/>
      <c r="IDU197" s="414"/>
      <c r="IDV197" s="414"/>
      <c r="IDW197" s="413"/>
      <c r="IDX197" s="413"/>
      <c r="IDY197" s="414"/>
      <c r="IDZ197" s="414"/>
      <c r="IEA197" s="413"/>
      <c r="IEB197" s="413"/>
      <c r="IEC197" s="413"/>
      <c r="IED197" s="413"/>
      <c r="IEE197" s="413"/>
      <c r="IEF197" s="413"/>
      <c r="IEG197" s="413"/>
      <c r="IEH197" s="414"/>
      <c r="IEI197" s="414"/>
      <c r="IEJ197" s="413"/>
      <c r="IEK197" s="413"/>
      <c r="IEL197" s="414"/>
      <c r="IEM197" s="414"/>
      <c r="IEN197" s="413"/>
      <c r="IEO197" s="413"/>
      <c r="IEP197" s="413"/>
      <c r="IEQ197" s="413"/>
      <c r="IER197" s="413"/>
      <c r="IES197" s="407"/>
      <c r="IET197" s="439"/>
      <c r="IEU197" s="413"/>
      <c r="IEV197" s="413"/>
      <c r="IEW197" s="413"/>
      <c r="IEX197" s="413"/>
      <c r="IEY197" s="413"/>
      <c r="IEZ197" s="413"/>
      <c r="IFA197" s="413"/>
      <c r="IFB197" s="412"/>
      <c r="IFC197" s="412"/>
      <c r="IFD197" s="412"/>
      <c r="IFE197" s="412"/>
      <c r="IFF197" s="412"/>
      <c r="IFG197" s="412"/>
      <c r="IFH197" s="412"/>
      <c r="IFI197" s="412"/>
      <c r="IFJ197" s="412"/>
      <c r="IFK197" s="412"/>
      <c r="IFL197" s="412"/>
      <c r="IFM197" s="412"/>
      <c r="IFN197" s="412"/>
      <c r="IFO197" s="412"/>
      <c r="IFP197" s="412"/>
      <c r="IFQ197" s="412"/>
      <c r="IFR197" s="412"/>
      <c r="IFS197" s="412"/>
      <c r="IFT197" s="412"/>
      <c r="IFU197" s="412"/>
      <c r="IFV197" s="412"/>
      <c r="IFW197" s="412"/>
      <c r="IFX197" s="412"/>
      <c r="IFY197" s="412"/>
      <c r="IFZ197" s="412"/>
      <c r="IGA197" s="412"/>
      <c r="IGB197" s="412"/>
      <c r="IGC197" s="412"/>
      <c r="IGD197" s="412"/>
      <c r="IGE197" s="412"/>
      <c r="IGF197" s="412"/>
      <c r="IGG197" s="412"/>
      <c r="IGH197" s="412"/>
      <c r="IGI197" s="412"/>
      <c r="IGJ197" s="412"/>
      <c r="IGK197" s="412"/>
      <c r="IGL197" s="412"/>
      <c r="IGM197" s="412"/>
      <c r="IGN197" s="412"/>
      <c r="IGO197" s="412"/>
      <c r="IGP197" s="412"/>
      <c r="IGQ197" s="412"/>
      <c r="IGR197" s="412"/>
      <c r="IGS197" s="412"/>
      <c r="IGT197" s="413"/>
      <c r="IGU197" s="413"/>
      <c r="IGV197" s="413"/>
      <c r="IGW197" s="413"/>
      <c r="IGX197" s="413"/>
      <c r="IGY197" s="413"/>
      <c r="IGZ197" s="413"/>
      <c r="IHA197" s="413"/>
      <c r="IHB197" s="413"/>
      <c r="IHC197" s="413"/>
      <c r="IHD197" s="413"/>
      <c r="IHE197" s="413"/>
      <c r="IHF197" s="413"/>
      <c r="IHG197" s="413"/>
      <c r="IHH197" s="413"/>
      <c r="IHI197" s="413"/>
      <c r="IHJ197" s="413"/>
      <c r="IHK197" s="413"/>
      <c r="IHL197" s="413"/>
      <c r="IHM197" s="413"/>
      <c r="IHN197" s="413"/>
      <c r="IHO197" s="413"/>
      <c r="IHP197" s="413"/>
      <c r="IHQ197" s="413"/>
      <c r="IHR197" s="414"/>
      <c r="IHS197" s="414"/>
      <c r="IHT197" s="414"/>
      <c r="IHU197" s="414"/>
      <c r="IHV197" s="414"/>
      <c r="IHW197" s="413"/>
      <c r="IHX197" s="413"/>
      <c r="IHY197" s="414"/>
      <c r="IHZ197" s="414"/>
      <c r="IIA197" s="413"/>
      <c r="IIB197" s="413"/>
      <c r="IIC197" s="414"/>
      <c r="IID197" s="414"/>
      <c r="IIE197" s="413"/>
      <c r="IIF197" s="413"/>
      <c r="IIG197" s="413"/>
      <c r="IIH197" s="413"/>
      <c r="III197" s="413"/>
      <c r="IIJ197" s="413"/>
      <c r="IIK197" s="413"/>
      <c r="IIL197" s="414"/>
      <c r="IIM197" s="414"/>
      <c r="IIN197" s="413"/>
      <c r="IIO197" s="413"/>
      <c r="IIP197" s="414"/>
      <c r="IIQ197" s="414"/>
      <c r="IIR197" s="413"/>
      <c r="IIS197" s="413"/>
      <c r="IIT197" s="413"/>
      <c r="IIU197" s="413"/>
      <c r="IIV197" s="413"/>
      <c r="IIW197" s="407"/>
      <c r="IIX197" s="439"/>
      <c r="IIY197" s="413"/>
      <c r="IIZ197" s="413"/>
      <c r="IJA197" s="413"/>
      <c r="IJB197" s="413"/>
      <c r="IJC197" s="413"/>
      <c r="IJD197" s="413"/>
      <c r="IJE197" s="413"/>
      <c r="IJF197" s="412"/>
      <c r="IJG197" s="412"/>
      <c r="IJH197" s="412"/>
      <c r="IJI197" s="412"/>
      <c r="IJJ197" s="412"/>
      <c r="IJK197" s="412"/>
      <c r="IJL197" s="412"/>
      <c r="IJM197" s="412"/>
      <c r="IJN197" s="412"/>
      <c r="IJO197" s="412"/>
      <c r="IJP197" s="412"/>
      <c r="IJQ197" s="412"/>
      <c r="IJR197" s="412"/>
      <c r="IJS197" s="412"/>
      <c r="IJT197" s="412"/>
      <c r="IJU197" s="412"/>
      <c r="IJV197" s="412"/>
      <c r="IJW197" s="412"/>
      <c r="IJX197" s="412"/>
      <c r="IJY197" s="412"/>
      <c r="IJZ197" s="412"/>
      <c r="IKA197" s="412"/>
      <c r="IKB197" s="412"/>
      <c r="IKC197" s="412"/>
      <c r="IKD197" s="412"/>
      <c r="IKE197" s="412"/>
      <c r="IKF197" s="412"/>
      <c r="IKG197" s="412"/>
      <c r="IKH197" s="412"/>
      <c r="IKI197" s="412"/>
      <c r="IKJ197" s="412"/>
      <c r="IKK197" s="412"/>
      <c r="IKL197" s="412"/>
      <c r="IKM197" s="412"/>
      <c r="IKN197" s="412"/>
      <c r="IKO197" s="412"/>
      <c r="IKP197" s="412"/>
      <c r="IKQ197" s="412"/>
      <c r="IKR197" s="412"/>
      <c r="IKS197" s="412"/>
      <c r="IKT197" s="412"/>
      <c r="IKU197" s="412"/>
      <c r="IKV197" s="412"/>
      <c r="IKW197" s="412"/>
      <c r="IKX197" s="413"/>
      <c r="IKY197" s="413"/>
      <c r="IKZ197" s="413"/>
      <c r="ILA197" s="413"/>
      <c r="ILB197" s="413"/>
      <c r="ILC197" s="413"/>
      <c r="ILD197" s="413"/>
      <c r="ILE197" s="413"/>
      <c r="ILF197" s="413"/>
      <c r="ILG197" s="413"/>
      <c r="ILH197" s="413"/>
      <c r="ILI197" s="413"/>
      <c r="ILJ197" s="413"/>
      <c r="ILK197" s="413"/>
      <c r="ILL197" s="413"/>
      <c r="ILM197" s="413"/>
      <c r="ILN197" s="413"/>
      <c r="ILO197" s="413"/>
      <c r="ILP197" s="413"/>
      <c r="ILQ197" s="413"/>
      <c r="ILR197" s="413"/>
      <c r="ILS197" s="413"/>
      <c r="ILT197" s="413"/>
      <c r="ILU197" s="413"/>
      <c r="ILV197" s="414"/>
      <c r="ILW197" s="414"/>
      <c r="ILX197" s="414"/>
      <c r="ILY197" s="414"/>
      <c r="ILZ197" s="414"/>
      <c r="IMA197" s="413"/>
      <c r="IMB197" s="413"/>
      <c r="IMC197" s="414"/>
      <c r="IMD197" s="414"/>
      <c r="IME197" s="413"/>
      <c r="IMF197" s="413"/>
      <c r="IMG197" s="414"/>
      <c r="IMH197" s="414"/>
      <c r="IMI197" s="413"/>
      <c r="IMJ197" s="413"/>
      <c r="IMK197" s="413"/>
      <c r="IML197" s="413"/>
      <c r="IMM197" s="413"/>
      <c r="IMN197" s="413"/>
      <c r="IMO197" s="413"/>
      <c r="IMP197" s="414"/>
      <c r="IMQ197" s="414"/>
      <c r="IMR197" s="413"/>
      <c r="IMS197" s="413"/>
      <c r="IMT197" s="414"/>
      <c r="IMU197" s="414"/>
      <c r="IMV197" s="413"/>
      <c r="IMW197" s="413"/>
      <c r="IMX197" s="413"/>
      <c r="IMY197" s="413"/>
      <c r="IMZ197" s="413"/>
      <c r="INA197" s="407"/>
      <c r="INB197" s="439"/>
      <c r="INC197" s="413"/>
      <c r="IND197" s="413"/>
      <c r="INE197" s="413"/>
      <c r="INF197" s="413"/>
      <c r="ING197" s="413"/>
      <c r="INH197" s="413"/>
      <c r="INI197" s="413"/>
      <c r="INJ197" s="412"/>
      <c r="INK197" s="412"/>
      <c r="INL197" s="412"/>
      <c r="INM197" s="412"/>
      <c r="INN197" s="412"/>
      <c r="INO197" s="412"/>
      <c r="INP197" s="412"/>
      <c r="INQ197" s="412"/>
      <c r="INR197" s="412"/>
      <c r="INS197" s="412"/>
      <c r="INT197" s="412"/>
      <c r="INU197" s="412"/>
      <c r="INV197" s="412"/>
      <c r="INW197" s="412"/>
      <c r="INX197" s="412"/>
      <c r="INY197" s="412"/>
      <c r="INZ197" s="412"/>
      <c r="IOA197" s="412"/>
      <c r="IOB197" s="412"/>
      <c r="IOC197" s="412"/>
      <c r="IOD197" s="412"/>
      <c r="IOE197" s="412"/>
      <c r="IOF197" s="412"/>
      <c r="IOG197" s="412"/>
      <c r="IOH197" s="412"/>
      <c r="IOI197" s="412"/>
      <c r="IOJ197" s="412"/>
      <c r="IOK197" s="412"/>
      <c r="IOL197" s="412"/>
      <c r="IOM197" s="412"/>
      <c r="ION197" s="412"/>
      <c r="IOO197" s="412"/>
      <c r="IOP197" s="412"/>
      <c r="IOQ197" s="412"/>
      <c r="IOR197" s="412"/>
      <c r="IOS197" s="412"/>
      <c r="IOT197" s="412"/>
      <c r="IOU197" s="412"/>
      <c r="IOV197" s="412"/>
      <c r="IOW197" s="412"/>
      <c r="IOX197" s="412"/>
      <c r="IOY197" s="412"/>
      <c r="IOZ197" s="412"/>
      <c r="IPA197" s="412"/>
      <c r="IPB197" s="413"/>
      <c r="IPC197" s="413"/>
      <c r="IPD197" s="413"/>
      <c r="IPE197" s="413"/>
      <c r="IPF197" s="413"/>
      <c r="IPG197" s="413"/>
      <c r="IPH197" s="413"/>
      <c r="IPI197" s="413"/>
      <c r="IPJ197" s="413"/>
      <c r="IPK197" s="413"/>
      <c r="IPL197" s="413"/>
      <c r="IPM197" s="413"/>
      <c r="IPN197" s="413"/>
      <c r="IPO197" s="413"/>
      <c r="IPP197" s="413"/>
      <c r="IPQ197" s="413"/>
      <c r="IPR197" s="413"/>
      <c r="IPS197" s="413"/>
      <c r="IPT197" s="413"/>
      <c r="IPU197" s="413"/>
      <c r="IPV197" s="413"/>
      <c r="IPW197" s="413"/>
      <c r="IPX197" s="413"/>
      <c r="IPY197" s="413"/>
      <c r="IPZ197" s="414"/>
      <c r="IQA197" s="414"/>
      <c r="IQB197" s="414"/>
      <c r="IQC197" s="414"/>
      <c r="IQD197" s="414"/>
      <c r="IQE197" s="413"/>
      <c r="IQF197" s="413"/>
      <c r="IQG197" s="414"/>
      <c r="IQH197" s="414"/>
      <c r="IQI197" s="413"/>
      <c r="IQJ197" s="413"/>
      <c r="IQK197" s="414"/>
      <c r="IQL197" s="414"/>
      <c r="IQM197" s="413"/>
      <c r="IQN197" s="413"/>
      <c r="IQO197" s="413"/>
      <c r="IQP197" s="413"/>
      <c r="IQQ197" s="413"/>
      <c r="IQR197" s="413"/>
      <c r="IQS197" s="413"/>
      <c r="IQT197" s="414"/>
      <c r="IQU197" s="414"/>
      <c r="IQV197" s="413"/>
      <c r="IQW197" s="413"/>
      <c r="IQX197" s="414"/>
      <c r="IQY197" s="414"/>
      <c r="IQZ197" s="413"/>
      <c r="IRA197" s="413"/>
      <c r="IRB197" s="413"/>
      <c r="IRC197" s="413"/>
      <c r="IRD197" s="413"/>
      <c r="IRE197" s="407"/>
      <c r="IRF197" s="439"/>
      <c r="IRG197" s="413"/>
      <c r="IRH197" s="413"/>
      <c r="IRI197" s="413"/>
      <c r="IRJ197" s="413"/>
      <c r="IRK197" s="413"/>
      <c r="IRL197" s="413"/>
      <c r="IRM197" s="413"/>
      <c r="IRN197" s="412"/>
      <c r="IRO197" s="412"/>
      <c r="IRP197" s="412"/>
      <c r="IRQ197" s="412"/>
      <c r="IRR197" s="412"/>
      <c r="IRS197" s="412"/>
      <c r="IRT197" s="412"/>
      <c r="IRU197" s="412"/>
      <c r="IRV197" s="412"/>
      <c r="IRW197" s="412"/>
      <c r="IRX197" s="412"/>
      <c r="IRY197" s="412"/>
      <c r="IRZ197" s="412"/>
      <c r="ISA197" s="412"/>
      <c r="ISB197" s="412"/>
      <c r="ISC197" s="412"/>
      <c r="ISD197" s="412"/>
      <c r="ISE197" s="412"/>
      <c r="ISF197" s="412"/>
      <c r="ISG197" s="412"/>
      <c r="ISH197" s="412"/>
      <c r="ISI197" s="412"/>
      <c r="ISJ197" s="412"/>
      <c r="ISK197" s="412"/>
      <c r="ISL197" s="412"/>
      <c r="ISM197" s="412"/>
      <c r="ISN197" s="412"/>
      <c r="ISO197" s="412"/>
      <c r="ISP197" s="412"/>
      <c r="ISQ197" s="412"/>
      <c r="ISR197" s="412"/>
      <c r="ISS197" s="412"/>
      <c r="IST197" s="412"/>
      <c r="ISU197" s="412"/>
      <c r="ISV197" s="412"/>
      <c r="ISW197" s="412"/>
      <c r="ISX197" s="412"/>
      <c r="ISY197" s="412"/>
      <c r="ISZ197" s="412"/>
      <c r="ITA197" s="412"/>
      <c r="ITB197" s="412"/>
      <c r="ITC197" s="412"/>
      <c r="ITD197" s="412"/>
      <c r="ITE197" s="412"/>
      <c r="ITF197" s="413"/>
      <c r="ITG197" s="413"/>
      <c r="ITH197" s="413"/>
      <c r="ITI197" s="413"/>
      <c r="ITJ197" s="413"/>
      <c r="ITK197" s="413"/>
      <c r="ITL197" s="413"/>
      <c r="ITM197" s="413"/>
      <c r="ITN197" s="413"/>
      <c r="ITO197" s="413"/>
      <c r="ITP197" s="413"/>
      <c r="ITQ197" s="413"/>
      <c r="ITR197" s="413"/>
      <c r="ITS197" s="413"/>
      <c r="ITT197" s="413"/>
      <c r="ITU197" s="413"/>
      <c r="ITV197" s="413"/>
      <c r="ITW197" s="413"/>
      <c r="ITX197" s="413"/>
      <c r="ITY197" s="413"/>
      <c r="ITZ197" s="413"/>
      <c r="IUA197" s="413"/>
      <c r="IUB197" s="413"/>
      <c r="IUC197" s="413"/>
      <c r="IUD197" s="414"/>
      <c r="IUE197" s="414"/>
      <c r="IUF197" s="414"/>
      <c r="IUG197" s="414"/>
      <c r="IUH197" s="414"/>
      <c r="IUI197" s="413"/>
      <c r="IUJ197" s="413"/>
      <c r="IUK197" s="414"/>
      <c r="IUL197" s="414"/>
      <c r="IUM197" s="413"/>
      <c r="IUN197" s="413"/>
      <c r="IUO197" s="414"/>
      <c r="IUP197" s="414"/>
      <c r="IUQ197" s="413"/>
      <c r="IUR197" s="413"/>
      <c r="IUS197" s="413"/>
      <c r="IUT197" s="413"/>
      <c r="IUU197" s="413"/>
      <c r="IUV197" s="413"/>
      <c r="IUW197" s="413"/>
      <c r="IUX197" s="414"/>
      <c r="IUY197" s="414"/>
      <c r="IUZ197" s="413"/>
      <c r="IVA197" s="413"/>
      <c r="IVB197" s="414"/>
      <c r="IVC197" s="414"/>
      <c r="IVD197" s="413"/>
      <c r="IVE197" s="413"/>
      <c r="IVF197" s="413"/>
      <c r="IVG197" s="413"/>
      <c r="IVH197" s="413"/>
      <c r="IVI197" s="407"/>
      <c r="IVJ197" s="439"/>
      <c r="IVK197" s="413"/>
      <c r="IVL197" s="413"/>
      <c r="IVM197" s="413"/>
      <c r="IVN197" s="413"/>
      <c r="IVO197" s="413"/>
      <c r="IVP197" s="413"/>
      <c r="IVQ197" s="413"/>
      <c r="IVR197" s="412"/>
      <c r="IVS197" s="412"/>
      <c r="IVT197" s="412"/>
      <c r="IVU197" s="412"/>
      <c r="IVV197" s="412"/>
      <c r="IVW197" s="412"/>
      <c r="IVX197" s="412"/>
      <c r="IVY197" s="412"/>
      <c r="IVZ197" s="412"/>
      <c r="IWA197" s="412"/>
      <c r="IWB197" s="412"/>
      <c r="IWC197" s="412"/>
      <c r="IWD197" s="412"/>
      <c r="IWE197" s="412"/>
      <c r="IWF197" s="412"/>
      <c r="IWG197" s="412"/>
      <c r="IWH197" s="412"/>
      <c r="IWI197" s="412"/>
      <c r="IWJ197" s="412"/>
      <c r="IWK197" s="412"/>
      <c r="IWL197" s="412"/>
      <c r="IWM197" s="412"/>
      <c r="IWN197" s="412"/>
      <c r="IWO197" s="412"/>
      <c r="IWP197" s="412"/>
      <c r="IWQ197" s="412"/>
      <c r="IWR197" s="412"/>
      <c r="IWS197" s="412"/>
      <c r="IWT197" s="412"/>
      <c r="IWU197" s="412"/>
      <c r="IWV197" s="412"/>
      <c r="IWW197" s="412"/>
      <c r="IWX197" s="412"/>
      <c r="IWY197" s="412"/>
      <c r="IWZ197" s="412"/>
      <c r="IXA197" s="412"/>
      <c r="IXB197" s="412"/>
      <c r="IXC197" s="412"/>
      <c r="IXD197" s="412"/>
      <c r="IXE197" s="412"/>
      <c r="IXF197" s="412"/>
      <c r="IXG197" s="412"/>
      <c r="IXH197" s="412"/>
      <c r="IXI197" s="412"/>
      <c r="IXJ197" s="413"/>
      <c r="IXK197" s="413"/>
      <c r="IXL197" s="413"/>
      <c r="IXM197" s="413"/>
      <c r="IXN197" s="413"/>
      <c r="IXO197" s="413"/>
      <c r="IXP197" s="413"/>
      <c r="IXQ197" s="413"/>
      <c r="IXR197" s="413"/>
      <c r="IXS197" s="413"/>
      <c r="IXT197" s="413"/>
      <c r="IXU197" s="413"/>
      <c r="IXV197" s="413"/>
      <c r="IXW197" s="413"/>
      <c r="IXX197" s="413"/>
      <c r="IXY197" s="413"/>
      <c r="IXZ197" s="413"/>
      <c r="IYA197" s="413"/>
      <c r="IYB197" s="413"/>
      <c r="IYC197" s="413"/>
      <c r="IYD197" s="413"/>
      <c r="IYE197" s="413"/>
      <c r="IYF197" s="413"/>
      <c r="IYG197" s="413"/>
      <c r="IYH197" s="414"/>
      <c r="IYI197" s="414"/>
      <c r="IYJ197" s="414"/>
      <c r="IYK197" s="414"/>
      <c r="IYL197" s="414"/>
      <c r="IYM197" s="413"/>
      <c r="IYN197" s="413"/>
      <c r="IYO197" s="414"/>
      <c r="IYP197" s="414"/>
      <c r="IYQ197" s="413"/>
      <c r="IYR197" s="413"/>
      <c r="IYS197" s="414"/>
      <c r="IYT197" s="414"/>
      <c r="IYU197" s="413"/>
      <c r="IYV197" s="413"/>
      <c r="IYW197" s="413"/>
      <c r="IYX197" s="413"/>
      <c r="IYY197" s="413"/>
      <c r="IYZ197" s="413"/>
      <c r="IZA197" s="413"/>
      <c r="IZB197" s="414"/>
      <c r="IZC197" s="414"/>
      <c r="IZD197" s="413"/>
      <c r="IZE197" s="413"/>
      <c r="IZF197" s="414"/>
      <c r="IZG197" s="414"/>
      <c r="IZH197" s="413"/>
      <c r="IZI197" s="413"/>
      <c r="IZJ197" s="413"/>
      <c r="IZK197" s="413"/>
      <c r="IZL197" s="413"/>
      <c r="IZM197" s="407"/>
      <c r="IZN197" s="439"/>
      <c r="IZO197" s="413"/>
      <c r="IZP197" s="413"/>
      <c r="IZQ197" s="413"/>
      <c r="IZR197" s="413"/>
      <c r="IZS197" s="413"/>
      <c r="IZT197" s="413"/>
      <c r="IZU197" s="413"/>
      <c r="IZV197" s="412"/>
      <c r="IZW197" s="412"/>
      <c r="IZX197" s="412"/>
      <c r="IZY197" s="412"/>
      <c r="IZZ197" s="412"/>
      <c r="JAA197" s="412"/>
      <c r="JAB197" s="412"/>
      <c r="JAC197" s="412"/>
      <c r="JAD197" s="412"/>
      <c r="JAE197" s="412"/>
      <c r="JAF197" s="412"/>
      <c r="JAG197" s="412"/>
      <c r="JAH197" s="412"/>
      <c r="JAI197" s="412"/>
      <c r="JAJ197" s="412"/>
      <c r="JAK197" s="412"/>
      <c r="JAL197" s="412"/>
      <c r="JAM197" s="412"/>
      <c r="JAN197" s="412"/>
      <c r="JAO197" s="412"/>
      <c r="JAP197" s="412"/>
      <c r="JAQ197" s="412"/>
      <c r="JAR197" s="412"/>
      <c r="JAS197" s="412"/>
      <c r="JAT197" s="412"/>
      <c r="JAU197" s="412"/>
      <c r="JAV197" s="412"/>
      <c r="JAW197" s="412"/>
      <c r="JAX197" s="412"/>
      <c r="JAY197" s="412"/>
      <c r="JAZ197" s="412"/>
      <c r="JBA197" s="412"/>
      <c r="JBB197" s="412"/>
      <c r="JBC197" s="412"/>
      <c r="JBD197" s="412"/>
      <c r="JBE197" s="412"/>
      <c r="JBF197" s="412"/>
      <c r="JBG197" s="412"/>
      <c r="JBH197" s="412"/>
      <c r="JBI197" s="412"/>
      <c r="JBJ197" s="412"/>
      <c r="JBK197" s="412"/>
      <c r="JBL197" s="412"/>
      <c r="JBM197" s="412"/>
      <c r="JBN197" s="413"/>
      <c r="JBO197" s="413"/>
      <c r="JBP197" s="413"/>
      <c r="JBQ197" s="413"/>
      <c r="JBR197" s="413"/>
      <c r="JBS197" s="413"/>
      <c r="JBT197" s="413"/>
      <c r="JBU197" s="413"/>
      <c r="JBV197" s="413"/>
      <c r="JBW197" s="413"/>
      <c r="JBX197" s="413"/>
      <c r="JBY197" s="413"/>
      <c r="JBZ197" s="413"/>
      <c r="JCA197" s="413"/>
      <c r="JCB197" s="413"/>
      <c r="JCC197" s="413"/>
      <c r="JCD197" s="413"/>
      <c r="JCE197" s="413"/>
      <c r="JCF197" s="413"/>
      <c r="JCG197" s="413"/>
      <c r="JCH197" s="413"/>
      <c r="JCI197" s="413"/>
      <c r="JCJ197" s="413"/>
      <c r="JCK197" s="413"/>
      <c r="JCL197" s="414"/>
      <c r="JCM197" s="414"/>
      <c r="JCN197" s="414"/>
      <c r="JCO197" s="414"/>
      <c r="JCP197" s="414"/>
      <c r="JCQ197" s="413"/>
      <c r="JCR197" s="413"/>
      <c r="JCS197" s="414"/>
      <c r="JCT197" s="414"/>
      <c r="JCU197" s="413"/>
      <c r="JCV197" s="413"/>
      <c r="JCW197" s="414"/>
      <c r="JCX197" s="414"/>
      <c r="JCY197" s="413"/>
      <c r="JCZ197" s="413"/>
      <c r="JDA197" s="413"/>
      <c r="JDB197" s="413"/>
      <c r="JDC197" s="413"/>
      <c r="JDD197" s="413"/>
      <c r="JDE197" s="413"/>
      <c r="JDF197" s="414"/>
      <c r="JDG197" s="414"/>
      <c r="JDH197" s="413"/>
      <c r="JDI197" s="413"/>
      <c r="JDJ197" s="414"/>
      <c r="JDK197" s="414"/>
      <c r="JDL197" s="413"/>
      <c r="JDM197" s="413"/>
      <c r="JDN197" s="413"/>
      <c r="JDO197" s="413"/>
      <c r="JDP197" s="413"/>
      <c r="JDQ197" s="407"/>
      <c r="JDR197" s="439"/>
      <c r="JDS197" s="413"/>
      <c r="JDT197" s="413"/>
      <c r="JDU197" s="413"/>
      <c r="JDV197" s="413"/>
      <c r="JDW197" s="413"/>
      <c r="JDX197" s="413"/>
      <c r="JDY197" s="413"/>
      <c r="JDZ197" s="412"/>
      <c r="JEA197" s="412"/>
      <c r="JEB197" s="412"/>
      <c r="JEC197" s="412"/>
      <c r="JED197" s="412"/>
      <c r="JEE197" s="412"/>
      <c r="JEF197" s="412"/>
      <c r="JEG197" s="412"/>
      <c r="JEH197" s="412"/>
      <c r="JEI197" s="412"/>
      <c r="JEJ197" s="412"/>
      <c r="JEK197" s="412"/>
      <c r="JEL197" s="412"/>
      <c r="JEM197" s="412"/>
      <c r="JEN197" s="412"/>
      <c r="JEO197" s="412"/>
      <c r="JEP197" s="412"/>
      <c r="JEQ197" s="412"/>
      <c r="JER197" s="412"/>
      <c r="JES197" s="412"/>
      <c r="JET197" s="412"/>
      <c r="JEU197" s="412"/>
      <c r="JEV197" s="412"/>
      <c r="JEW197" s="412"/>
      <c r="JEX197" s="412"/>
      <c r="JEY197" s="412"/>
      <c r="JEZ197" s="412"/>
      <c r="JFA197" s="412"/>
      <c r="JFB197" s="412"/>
      <c r="JFC197" s="412"/>
      <c r="JFD197" s="412"/>
      <c r="JFE197" s="412"/>
      <c r="JFF197" s="412"/>
      <c r="JFG197" s="412"/>
      <c r="JFH197" s="412"/>
      <c r="JFI197" s="412"/>
      <c r="JFJ197" s="412"/>
      <c r="JFK197" s="412"/>
      <c r="JFL197" s="412"/>
      <c r="JFM197" s="412"/>
      <c r="JFN197" s="412"/>
      <c r="JFO197" s="412"/>
      <c r="JFP197" s="412"/>
      <c r="JFQ197" s="412"/>
      <c r="JFR197" s="413"/>
      <c r="JFS197" s="413"/>
      <c r="JFT197" s="413"/>
      <c r="JFU197" s="413"/>
      <c r="JFV197" s="413"/>
      <c r="JFW197" s="413"/>
      <c r="JFX197" s="413"/>
      <c r="JFY197" s="413"/>
      <c r="JFZ197" s="413"/>
      <c r="JGA197" s="413"/>
      <c r="JGB197" s="413"/>
      <c r="JGC197" s="413"/>
      <c r="JGD197" s="413"/>
      <c r="JGE197" s="413"/>
      <c r="JGF197" s="413"/>
      <c r="JGG197" s="413"/>
      <c r="JGH197" s="413"/>
      <c r="JGI197" s="413"/>
      <c r="JGJ197" s="413"/>
      <c r="JGK197" s="413"/>
      <c r="JGL197" s="413"/>
      <c r="JGM197" s="413"/>
      <c r="JGN197" s="413"/>
      <c r="JGO197" s="413"/>
      <c r="JGP197" s="414"/>
      <c r="JGQ197" s="414"/>
      <c r="JGR197" s="414"/>
      <c r="JGS197" s="414"/>
      <c r="JGT197" s="414"/>
      <c r="JGU197" s="413"/>
      <c r="JGV197" s="413"/>
      <c r="JGW197" s="414"/>
      <c r="JGX197" s="414"/>
      <c r="JGY197" s="413"/>
      <c r="JGZ197" s="413"/>
      <c r="JHA197" s="414"/>
      <c r="JHB197" s="414"/>
      <c r="JHC197" s="413"/>
      <c r="JHD197" s="413"/>
      <c r="JHE197" s="413"/>
      <c r="JHF197" s="413"/>
      <c r="JHG197" s="413"/>
      <c r="JHH197" s="413"/>
      <c r="JHI197" s="413"/>
      <c r="JHJ197" s="414"/>
      <c r="JHK197" s="414"/>
      <c r="JHL197" s="413"/>
      <c r="JHM197" s="413"/>
      <c r="JHN197" s="414"/>
      <c r="JHO197" s="414"/>
      <c r="JHP197" s="413"/>
      <c r="JHQ197" s="413"/>
      <c r="JHR197" s="413"/>
      <c r="JHS197" s="413"/>
      <c r="JHT197" s="413"/>
      <c r="JHU197" s="407"/>
      <c r="JHV197" s="439"/>
      <c r="JHW197" s="413"/>
      <c r="JHX197" s="413"/>
      <c r="JHY197" s="413"/>
      <c r="JHZ197" s="413"/>
      <c r="JIA197" s="413"/>
      <c r="JIB197" s="413"/>
      <c r="JIC197" s="413"/>
      <c r="JID197" s="412"/>
      <c r="JIE197" s="412"/>
      <c r="JIF197" s="412"/>
      <c r="JIG197" s="412"/>
      <c r="JIH197" s="412"/>
      <c r="JII197" s="412"/>
      <c r="JIJ197" s="412"/>
      <c r="JIK197" s="412"/>
      <c r="JIL197" s="412"/>
      <c r="JIM197" s="412"/>
      <c r="JIN197" s="412"/>
      <c r="JIO197" s="412"/>
      <c r="JIP197" s="412"/>
      <c r="JIQ197" s="412"/>
      <c r="JIR197" s="412"/>
      <c r="JIS197" s="412"/>
      <c r="JIT197" s="412"/>
      <c r="JIU197" s="412"/>
      <c r="JIV197" s="412"/>
      <c r="JIW197" s="412"/>
      <c r="JIX197" s="412"/>
      <c r="JIY197" s="412"/>
      <c r="JIZ197" s="412"/>
      <c r="JJA197" s="412"/>
      <c r="JJB197" s="412"/>
      <c r="JJC197" s="412"/>
      <c r="JJD197" s="412"/>
      <c r="JJE197" s="412"/>
      <c r="JJF197" s="412"/>
      <c r="JJG197" s="412"/>
      <c r="JJH197" s="412"/>
      <c r="JJI197" s="412"/>
      <c r="JJJ197" s="412"/>
      <c r="JJK197" s="412"/>
      <c r="JJL197" s="412"/>
      <c r="JJM197" s="412"/>
      <c r="JJN197" s="412"/>
      <c r="JJO197" s="412"/>
      <c r="JJP197" s="412"/>
      <c r="JJQ197" s="412"/>
      <c r="JJR197" s="412"/>
      <c r="JJS197" s="412"/>
      <c r="JJT197" s="412"/>
      <c r="JJU197" s="412"/>
      <c r="JJV197" s="413"/>
      <c r="JJW197" s="413"/>
      <c r="JJX197" s="413"/>
      <c r="JJY197" s="413"/>
      <c r="JJZ197" s="413"/>
      <c r="JKA197" s="413"/>
      <c r="JKB197" s="413"/>
      <c r="JKC197" s="413"/>
      <c r="JKD197" s="413"/>
      <c r="JKE197" s="413"/>
      <c r="JKF197" s="413"/>
      <c r="JKG197" s="413"/>
      <c r="JKH197" s="413"/>
      <c r="JKI197" s="413"/>
      <c r="JKJ197" s="413"/>
      <c r="JKK197" s="413"/>
      <c r="JKL197" s="413"/>
      <c r="JKM197" s="413"/>
      <c r="JKN197" s="413"/>
      <c r="JKO197" s="413"/>
      <c r="JKP197" s="413"/>
      <c r="JKQ197" s="413"/>
      <c r="JKR197" s="413"/>
      <c r="JKS197" s="413"/>
      <c r="JKT197" s="414"/>
      <c r="JKU197" s="414"/>
      <c r="JKV197" s="414"/>
      <c r="JKW197" s="414"/>
      <c r="JKX197" s="414"/>
      <c r="JKY197" s="413"/>
      <c r="JKZ197" s="413"/>
      <c r="JLA197" s="414"/>
      <c r="JLB197" s="414"/>
      <c r="JLC197" s="413"/>
      <c r="JLD197" s="413"/>
      <c r="JLE197" s="414"/>
      <c r="JLF197" s="414"/>
      <c r="JLG197" s="413"/>
      <c r="JLH197" s="413"/>
      <c r="JLI197" s="413"/>
      <c r="JLJ197" s="413"/>
      <c r="JLK197" s="413"/>
      <c r="JLL197" s="413"/>
      <c r="JLM197" s="413"/>
      <c r="JLN197" s="414"/>
      <c r="JLO197" s="414"/>
      <c r="JLP197" s="413"/>
      <c r="JLQ197" s="413"/>
      <c r="JLR197" s="414"/>
      <c r="JLS197" s="414"/>
      <c r="JLT197" s="413"/>
      <c r="JLU197" s="413"/>
      <c r="JLV197" s="413"/>
      <c r="JLW197" s="413"/>
      <c r="JLX197" s="413"/>
      <c r="JLY197" s="407"/>
      <c r="JLZ197" s="439"/>
      <c r="JMA197" s="413"/>
      <c r="JMB197" s="413"/>
      <c r="JMC197" s="413"/>
      <c r="JMD197" s="413"/>
      <c r="JME197" s="413"/>
      <c r="JMF197" s="413"/>
      <c r="JMG197" s="413"/>
      <c r="JMH197" s="412"/>
      <c r="JMI197" s="412"/>
      <c r="JMJ197" s="412"/>
      <c r="JMK197" s="412"/>
      <c r="JML197" s="412"/>
      <c r="JMM197" s="412"/>
      <c r="JMN197" s="412"/>
      <c r="JMO197" s="412"/>
      <c r="JMP197" s="412"/>
      <c r="JMQ197" s="412"/>
      <c r="JMR197" s="412"/>
      <c r="JMS197" s="412"/>
      <c r="JMT197" s="412"/>
      <c r="JMU197" s="412"/>
      <c r="JMV197" s="412"/>
      <c r="JMW197" s="412"/>
      <c r="JMX197" s="412"/>
      <c r="JMY197" s="412"/>
      <c r="JMZ197" s="412"/>
      <c r="JNA197" s="412"/>
      <c r="JNB197" s="412"/>
      <c r="JNC197" s="412"/>
      <c r="JND197" s="412"/>
      <c r="JNE197" s="412"/>
      <c r="JNF197" s="412"/>
      <c r="JNG197" s="412"/>
      <c r="JNH197" s="412"/>
      <c r="JNI197" s="412"/>
      <c r="JNJ197" s="412"/>
      <c r="JNK197" s="412"/>
      <c r="JNL197" s="412"/>
      <c r="JNM197" s="412"/>
      <c r="JNN197" s="412"/>
      <c r="JNO197" s="412"/>
      <c r="JNP197" s="412"/>
      <c r="JNQ197" s="412"/>
      <c r="JNR197" s="412"/>
      <c r="JNS197" s="412"/>
      <c r="JNT197" s="412"/>
      <c r="JNU197" s="412"/>
      <c r="JNV197" s="412"/>
      <c r="JNW197" s="412"/>
      <c r="JNX197" s="412"/>
      <c r="JNY197" s="412"/>
      <c r="JNZ197" s="413"/>
      <c r="JOA197" s="413"/>
      <c r="JOB197" s="413"/>
      <c r="JOC197" s="413"/>
      <c r="JOD197" s="413"/>
      <c r="JOE197" s="413"/>
      <c r="JOF197" s="413"/>
      <c r="JOG197" s="413"/>
      <c r="JOH197" s="413"/>
      <c r="JOI197" s="413"/>
      <c r="JOJ197" s="413"/>
      <c r="JOK197" s="413"/>
      <c r="JOL197" s="413"/>
      <c r="JOM197" s="413"/>
      <c r="JON197" s="413"/>
      <c r="JOO197" s="413"/>
      <c r="JOP197" s="413"/>
      <c r="JOQ197" s="413"/>
      <c r="JOR197" s="413"/>
      <c r="JOS197" s="413"/>
      <c r="JOT197" s="413"/>
      <c r="JOU197" s="413"/>
      <c r="JOV197" s="413"/>
      <c r="JOW197" s="413"/>
      <c r="JOX197" s="414"/>
      <c r="JOY197" s="414"/>
      <c r="JOZ197" s="414"/>
      <c r="JPA197" s="414"/>
      <c r="JPB197" s="414"/>
      <c r="JPC197" s="413"/>
      <c r="JPD197" s="413"/>
      <c r="JPE197" s="414"/>
      <c r="JPF197" s="414"/>
      <c r="JPG197" s="413"/>
      <c r="JPH197" s="413"/>
      <c r="JPI197" s="414"/>
      <c r="JPJ197" s="414"/>
      <c r="JPK197" s="413"/>
      <c r="JPL197" s="413"/>
      <c r="JPM197" s="413"/>
      <c r="JPN197" s="413"/>
      <c r="JPO197" s="413"/>
      <c r="JPP197" s="413"/>
      <c r="JPQ197" s="413"/>
      <c r="JPR197" s="414"/>
      <c r="JPS197" s="414"/>
      <c r="JPT197" s="413"/>
      <c r="JPU197" s="413"/>
      <c r="JPV197" s="414"/>
      <c r="JPW197" s="414"/>
      <c r="JPX197" s="413"/>
      <c r="JPY197" s="413"/>
      <c r="JPZ197" s="413"/>
      <c r="JQA197" s="413"/>
      <c r="JQB197" s="413"/>
      <c r="JQC197" s="407"/>
      <c r="JQD197" s="439"/>
      <c r="JQE197" s="413"/>
      <c r="JQF197" s="413"/>
      <c r="JQG197" s="413"/>
      <c r="JQH197" s="413"/>
      <c r="JQI197" s="413"/>
      <c r="JQJ197" s="413"/>
      <c r="JQK197" s="413"/>
      <c r="JQL197" s="412"/>
      <c r="JQM197" s="412"/>
      <c r="JQN197" s="412"/>
      <c r="JQO197" s="412"/>
      <c r="JQP197" s="412"/>
      <c r="JQQ197" s="412"/>
      <c r="JQR197" s="412"/>
      <c r="JQS197" s="412"/>
      <c r="JQT197" s="412"/>
      <c r="JQU197" s="412"/>
      <c r="JQV197" s="412"/>
      <c r="JQW197" s="412"/>
      <c r="JQX197" s="412"/>
      <c r="JQY197" s="412"/>
      <c r="JQZ197" s="412"/>
      <c r="JRA197" s="412"/>
      <c r="JRB197" s="412"/>
      <c r="JRC197" s="412"/>
      <c r="JRD197" s="412"/>
      <c r="JRE197" s="412"/>
      <c r="JRF197" s="412"/>
      <c r="JRG197" s="412"/>
      <c r="JRH197" s="412"/>
      <c r="JRI197" s="412"/>
      <c r="JRJ197" s="412"/>
      <c r="JRK197" s="412"/>
      <c r="JRL197" s="412"/>
      <c r="JRM197" s="412"/>
      <c r="JRN197" s="412"/>
      <c r="JRO197" s="412"/>
      <c r="JRP197" s="412"/>
      <c r="JRQ197" s="412"/>
      <c r="JRR197" s="412"/>
      <c r="JRS197" s="412"/>
      <c r="JRT197" s="412"/>
      <c r="JRU197" s="412"/>
      <c r="JRV197" s="412"/>
      <c r="JRW197" s="412"/>
      <c r="JRX197" s="412"/>
      <c r="JRY197" s="412"/>
      <c r="JRZ197" s="412"/>
      <c r="JSA197" s="412"/>
      <c r="JSB197" s="412"/>
      <c r="JSC197" s="412"/>
      <c r="JSD197" s="413"/>
      <c r="JSE197" s="413"/>
      <c r="JSF197" s="413"/>
      <c r="JSG197" s="413"/>
      <c r="JSH197" s="413"/>
      <c r="JSI197" s="413"/>
      <c r="JSJ197" s="413"/>
      <c r="JSK197" s="413"/>
      <c r="JSL197" s="413"/>
      <c r="JSM197" s="413"/>
      <c r="JSN197" s="413"/>
      <c r="JSO197" s="413"/>
      <c r="JSP197" s="413"/>
      <c r="JSQ197" s="413"/>
      <c r="JSR197" s="413"/>
      <c r="JSS197" s="413"/>
      <c r="JST197" s="413"/>
      <c r="JSU197" s="413"/>
      <c r="JSV197" s="413"/>
      <c r="JSW197" s="413"/>
      <c r="JSX197" s="413"/>
      <c r="JSY197" s="413"/>
      <c r="JSZ197" s="413"/>
      <c r="JTA197" s="413"/>
      <c r="JTB197" s="414"/>
      <c r="JTC197" s="414"/>
      <c r="JTD197" s="414"/>
      <c r="JTE197" s="414"/>
      <c r="JTF197" s="414"/>
      <c r="JTG197" s="413"/>
      <c r="JTH197" s="413"/>
      <c r="JTI197" s="414"/>
      <c r="JTJ197" s="414"/>
      <c r="JTK197" s="413"/>
      <c r="JTL197" s="413"/>
      <c r="JTM197" s="414"/>
      <c r="JTN197" s="414"/>
      <c r="JTO197" s="413"/>
      <c r="JTP197" s="413"/>
      <c r="JTQ197" s="413"/>
      <c r="JTR197" s="413"/>
      <c r="JTS197" s="413"/>
      <c r="JTT197" s="413"/>
      <c r="JTU197" s="413"/>
      <c r="JTV197" s="414"/>
      <c r="JTW197" s="414"/>
      <c r="JTX197" s="413"/>
      <c r="JTY197" s="413"/>
      <c r="JTZ197" s="414"/>
      <c r="JUA197" s="414"/>
      <c r="JUB197" s="413"/>
      <c r="JUC197" s="413"/>
      <c r="JUD197" s="413"/>
      <c r="JUE197" s="413"/>
      <c r="JUF197" s="413"/>
      <c r="JUG197" s="407"/>
      <c r="JUH197" s="439"/>
      <c r="JUI197" s="413"/>
      <c r="JUJ197" s="413"/>
      <c r="JUK197" s="413"/>
      <c r="JUL197" s="413"/>
      <c r="JUM197" s="413"/>
      <c r="JUN197" s="413"/>
      <c r="JUO197" s="413"/>
      <c r="JUP197" s="412"/>
      <c r="JUQ197" s="412"/>
      <c r="JUR197" s="412"/>
      <c r="JUS197" s="412"/>
      <c r="JUT197" s="412"/>
      <c r="JUU197" s="412"/>
      <c r="JUV197" s="412"/>
      <c r="JUW197" s="412"/>
      <c r="JUX197" s="412"/>
      <c r="JUY197" s="412"/>
      <c r="JUZ197" s="412"/>
      <c r="JVA197" s="412"/>
      <c r="JVB197" s="412"/>
      <c r="JVC197" s="412"/>
      <c r="JVD197" s="412"/>
      <c r="JVE197" s="412"/>
      <c r="JVF197" s="412"/>
      <c r="JVG197" s="412"/>
      <c r="JVH197" s="412"/>
      <c r="JVI197" s="412"/>
      <c r="JVJ197" s="412"/>
      <c r="JVK197" s="412"/>
      <c r="JVL197" s="412"/>
      <c r="JVM197" s="412"/>
      <c r="JVN197" s="412"/>
      <c r="JVO197" s="412"/>
      <c r="JVP197" s="412"/>
      <c r="JVQ197" s="412"/>
      <c r="JVR197" s="412"/>
      <c r="JVS197" s="412"/>
      <c r="JVT197" s="412"/>
      <c r="JVU197" s="412"/>
      <c r="JVV197" s="412"/>
      <c r="JVW197" s="412"/>
      <c r="JVX197" s="412"/>
      <c r="JVY197" s="412"/>
      <c r="JVZ197" s="412"/>
      <c r="JWA197" s="412"/>
      <c r="JWB197" s="412"/>
      <c r="JWC197" s="412"/>
      <c r="JWD197" s="412"/>
      <c r="JWE197" s="412"/>
      <c r="JWF197" s="412"/>
      <c r="JWG197" s="412"/>
      <c r="JWH197" s="413"/>
      <c r="JWI197" s="413"/>
      <c r="JWJ197" s="413"/>
      <c r="JWK197" s="413"/>
      <c r="JWL197" s="413"/>
      <c r="JWM197" s="413"/>
      <c r="JWN197" s="413"/>
      <c r="JWO197" s="413"/>
      <c r="JWP197" s="413"/>
      <c r="JWQ197" s="413"/>
      <c r="JWR197" s="413"/>
      <c r="JWS197" s="413"/>
      <c r="JWT197" s="413"/>
      <c r="JWU197" s="413"/>
      <c r="JWV197" s="413"/>
      <c r="JWW197" s="413"/>
      <c r="JWX197" s="413"/>
      <c r="JWY197" s="413"/>
      <c r="JWZ197" s="413"/>
      <c r="JXA197" s="413"/>
      <c r="JXB197" s="413"/>
      <c r="JXC197" s="413"/>
      <c r="JXD197" s="413"/>
      <c r="JXE197" s="413"/>
      <c r="JXF197" s="414"/>
      <c r="JXG197" s="414"/>
      <c r="JXH197" s="414"/>
      <c r="JXI197" s="414"/>
      <c r="JXJ197" s="414"/>
      <c r="JXK197" s="413"/>
      <c r="JXL197" s="413"/>
      <c r="JXM197" s="414"/>
      <c r="JXN197" s="414"/>
      <c r="JXO197" s="413"/>
      <c r="JXP197" s="413"/>
      <c r="JXQ197" s="414"/>
      <c r="JXR197" s="414"/>
      <c r="JXS197" s="413"/>
      <c r="JXT197" s="413"/>
      <c r="JXU197" s="413"/>
      <c r="JXV197" s="413"/>
      <c r="JXW197" s="413"/>
      <c r="JXX197" s="413"/>
      <c r="JXY197" s="413"/>
      <c r="JXZ197" s="414"/>
      <c r="JYA197" s="414"/>
      <c r="JYB197" s="413"/>
      <c r="JYC197" s="413"/>
      <c r="JYD197" s="414"/>
      <c r="JYE197" s="414"/>
      <c r="JYF197" s="413"/>
      <c r="JYG197" s="413"/>
      <c r="JYH197" s="413"/>
      <c r="JYI197" s="413"/>
      <c r="JYJ197" s="413"/>
      <c r="JYK197" s="407"/>
      <c r="JYL197" s="439"/>
      <c r="JYM197" s="413"/>
      <c r="JYN197" s="413"/>
      <c r="JYO197" s="413"/>
      <c r="JYP197" s="413"/>
      <c r="JYQ197" s="413"/>
      <c r="JYR197" s="413"/>
      <c r="JYS197" s="413"/>
      <c r="JYT197" s="412"/>
      <c r="JYU197" s="412"/>
      <c r="JYV197" s="412"/>
      <c r="JYW197" s="412"/>
      <c r="JYX197" s="412"/>
      <c r="JYY197" s="412"/>
      <c r="JYZ197" s="412"/>
      <c r="JZA197" s="412"/>
      <c r="JZB197" s="412"/>
      <c r="JZC197" s="412"/>
      <c r="JZD197" s="412"/>
      <c r="JZE197" s="412"/>
      <c r="JZF197" s="412"/>
      <c r="JZG197" s="412"/>
      <c r="JZH197" s="412"/>
      <c r="JZI197" s="412"/>
      <c r="JZJ197" s="412"/>
      <c r="JZK197" s="412"/>
      <c r="JZL197" s="412"/>
      <c r="JZM197" s="412"/>
      <c r="JZN197" s="412"/>
      <c r="JZO197" s="412"/>
      <c r="JZP197" s="412"/>
      <c r="JZQ197" s="412"/>
      <c r="JZR197" s="412"/>
      <c r="JZS197" s="412"/>
      <c r="JZT197" s="412"/>
      <c r="JZU197" s="412"/>
      <c r="JZV197" s="412"/>
      <c r="JZW197" s="412"/>
      <c r="JZX197" s="412"/>
      <c r="JZY197" s="412"/>
      <c r="JZZ197" s="412"/>
      <c r="KAA197" s="412"/>
      <c r="KAB197" s="412"/>
      <c r="KAC197" s="412"/>
      <c r="KAD197" s="412"/>
      <c r="KAE197" s="412"/>
      <c r="KAF197" s="412"/>
      <c r="KAG197" s="412"/>
      <c r="KAH197" s="412"/>
      <c r="KAI197" s="412"/>
      <c r="KAJ197" s="412"/>
      <c r="KAK197" s="412"/>
      <c r="KAL197" s="413"/>
      <c r="KAM197" s="413"/>
      <c r="KAN197" s="413"/>
      <c r="KAO197" s="413"/>
      <c r="KAP197" s="413"/>
      <c r="KAQ197" s="413"/>
      <c r="KAR197" s="413"/>
      <c r="KAS197" s="413"/>
      <c r="KAT197" s="413"/>
      <c r="KAU197" s="413"/>
      <c r="KAV197" s="413"/>
      <c r="KAW197" s="413"/>
      <c r="KAX197" s="413"/>
      <c r="KAY197" s="413"/>
      <c r="KAZ197" s="413"/>
      <c r="KBA197" s="413"/>
      <c r="KBB197" s="413"/>
      <c r="KBC197" s="413"/>
      <c r="KBD197" s="413"/>
      <c r="KBE197" s="413"/>
      <c r="KBF197" s="413"/>
      <c r="KBG197" s="413"/>
      <c r="KBH197" s="413"/>
      <c r="KBI197" s="413"/>
      <c r="KBJ197" s="414"/>
      <c r="KBK197" s="414"/>
      <c r="KBL197" s="414"/>
      <c r="KBM197" s="414"/>
      <c r="KBN197" s="414"/>
      <c r="KBO197" s="413"/>
      <c r="KBP197" s="413"/>
      <c r="KBQ197" s="414"/>
      <c r="KBR197" s="414"/>
      <c r="KBS197" s="413"/>
      <c r="KBT197" s="413"/>
      <c r="KBU197" s="414"/>
      <c r="KBV197" s="414"/>
      <c r="KBW197" s="413"/>
      <c r="KBX197" s="413"/>
      <c r="KBY197" s="413"/>
      <c r="KBZ197" s="413"/>
      <c r="KCA197" s="413"/>
      <c r="KCB197" s="413"/>
      <c r="KCC197" s="413"/>
      <c r="KCD197" s="414"/>
      <c r="KCE197" s="414"/>
      <c r="KCF197" s="413"/>
      <c r="KCG197" s="413"/>
      <c r="KCH197" s="414"/>
      <c r="KCI197" s="414"/>
      <c r="KCJ197" s="413"/>
      <c r="KCK197" s="413"/>
      <c r="KCL197" s="413"/>
      <c r="KCM197" s="413"/>
      <c r="KCN197" s="413"/>
      <c r="KCO197" s="407"/>
      <c r="KCP197" s="439"/>
      <c r="KCQ197" s="413"/>
      <c r="KCR197" s="413"/>
      <c r="KCS197" s="413"/>
      <c r="KCT197" s="413"/>
      <c r="KCU197" s="413"/>
      <c r="KCV197" s="413"/>
      <c r="KCW197" s="413"/>
      <c r="KCX197" s="412"/>
      <c r="KCY197" s="412"/>
      <c r="KCZ197" s="412"/>
      <c r="KDA197" s="412"/>
      <c r="KDB197" s="412"/>
      <c r="KDC197" s="412"/>
      <c r="KDD197" s="412"/>
      <c r="KDE197" s="412"/>
      <c r="KDF197" s="412"/>
      <c r="KDG197" s="412"/>
      <c r="KDH197" s="412"/>
      <c r="KDI197" s="412"/>
      <c r="KDJ197" s="412"/>
      <c r="KDK197" s="412"/>
      <c r="KDL197" s="412"/>
      <c r="KDM197" s="412"/>
      <c r="KDN197" s="412"/>
      <c r="KDO197" s="412"/>
      <c r="KDP197" s="412"/>
      <c r="KDQ197" s="412"/>
      <c r="KDR197" s="412"/>
      <c r="KDS197" s="412"/>
      <c r="KDT197" s="412"/>
      <c r="KDU197" s="412"/>
      <c r="KDV197" s="412"/>
      <c r="KDW197" s="412"/>
      <c r="KDX197" s="412"/>
      <c r="KDY197" s="412"/>
      <c r="KDZ197" s="412"/>
      <c r="KEA197" s="412"/>
      <c r="KEB197" s="412"/>
      <c r="KEC197" s="412"/>
      <c r="KED197" s="412"/>
      <c r="KEE197" s="412"/>
      <c r="KEF197" s="412"/>
      <c r="KEG197" s="412"/>
      <c r="KEH197" s="412"/>
      <c r="KEI197" s="412"/>
      <c r="KEJ197" s="412"/>
      <c r="KEK197" s="412"/>
      <c r="KEL197" s="412"/>
      <c r="KEM197" s="412"/>
      <c r="KEN197" s="412"/>
      <c r="KEO197" s="412"/>
      <c r="KEP197" s="413"/>
      <c r="KEQ197" s="413"/>
      <c r="KER197" s="413"/>
      <c r="KES197" s="413"/>
      <c r="KET197" s="413"/>
      <c r="KEU197" s="413"/>
      <c r="KEV197" s="413"/>
      <c r="KEW197" s="413"/>
      <c r="KEX197" s="413"/>
      <c r="KEY197" s="413"/>
      <c r="KEZ197" s="413"/>
      <c r="KFA197" s="413"/>
      <c r="KFB197" s="413"/>
      <c r="KFC197" s="413"/>
      <c r="KFD197" s="413"/>
      <c r="KFE197" s="413"/>
      <c r="KFF197" s="413"/>
      <c r="KFG197" s="413"/>
      <c r="KFH197" s="413"/>
      <c r="KFI197" s="413"/>
      <c r="KFJ197" s="413"/>
      <c r="KFK197" s="413"/>
      <c r="KFL197" s="413"/>
      <c r="KFM197" s="413"/>
      <c r="KFN197" s="414"/>
      <c r="KFO197" s="414"/>
      <c r="KFP197" s="414"/>
      <c r="KFQ197" s="414"/>
      <c r="KFR197" s="414"/>
      <c r="KFS197" s="413"/>
      <c r="KFT197" s="413"/>
      <c r="KFU197" s="414"/>
      <c r="KFV197" s="414"/>
      <c r="KFW197" s="413"/>
      <c r="KFX197" s="413"/>
      <c r="KFY197" s="414"/>
      <c r="KFZ197" s="414"/>
      <c r="KGA197" s="413"/>
      <c r="KGB197" s="413"/>
      <c r="KGC197" s="413"/>
      <c r="KGD197" s="413"/>
      <c r="KGE197" s="413"/>
      <c r="KGF197" s="413"/>
      <c r="KGG197" s="413"/>
      <c r="KGH197" s="414"/>
      <c r="KGI197" s="414"/>
      <c r="KGJ197" s="413"/>
      <c r="KGK197" s="413"/>
      <c r="KGL197" s="414"/>
      <c r="KGM197" s="414"/>
      <c r="KGN197" s="413"/>
      <c r="KGO197" s="413"/>
      <c r="KGP197" s="413"/>
      <c r="KGQ197" s="413"/>
      <c r="KGR197" s="413"/>
      <c r="KGS197" s="407"/>
      <c r="KGT197" s="439"/>
      <c r="KGU197" s="413"/>
      <c r="KGV197" s="413"/>
      <c r="KGW197" s="413"/>
      <c r="KGX197" s="413"/>
      <c r="KGY197" s="413"/>
      <c r="KGZ197" s="413"/>
      <c r="KHA197" s="413"/>
      <c r="KHB197" s="412"/>
      <c r="KHC197" s="412"/>
      <c r="KHD197" s="412"/>
      <c r="KHE197" s="412"/>
      <c r="KHF197" s="412"/>
      <c r="KHG197" s="412"/>
      <c r="KHH197" s="412"/>
      <c r="KHI197" s="412"/>
      <c r="KHJ197" s="412"/>
      <c r="KHK197" s="412"/>
      <c r="KHL197" s="412"/>
      <c r="KHM197" s="412"/>
      <c r="KHN197" s="412"/>
      <c r="KHO197" s="412"/>
      <c r="KHP197" s="412"/>
      <c r="KHQ197" s="412"/>
      <c r="KHR197" s="412"/>
      <c r="KHS197" s="412"/>
      <c r="KHT197" s="412"/>
      <c r="KHU197" s="412"/>
      <c r="KHV197" s="412"/>
      <c r="KHW197" s="412"/>
      <c r="KHX197" s="412"/>
      <c r="KHY197" s="412"/>
      <c r="KHZ197" s="412"/>
      <c r="KIA197" s="412"/>
      <c r="KIB197" s="412"/>
      <c r="KIC197" s="412"/>
      <c r="KID197" s="412"/>
      <c r="KIE197" s="412"/>
      <c r="KIF197" s="412"/>
      <c r="KIG197" s="412"/>
      <c r="KIH197" s="412"/>
      <c r="KII197" s="412"/>
      <c r="KIJ197" s="412"/>
      <c r="KIK197" s="412"/>
      <c r="KIL197" s="412"/>
      <c r="KIM197" s="412"/>
      <c r="KIN197" s="412"/>
      <c r="KIO197" s="412"/>
      <c r="KIP197" s="412"/>
      <c r="KIQ197" s="412"/>
      <c r="KIR197" s="412"/>
      <c r="KIS197" s="412"/>
      <c r="KIT197" s="413"/>
      <c r="KIU197" s="413"/>
      <c r="KIV197" s="413"/>
      <c r="KIW197" s="413"/>
      <c r="KIX197" s="413"/>
      <c r="KIY197" s="413"/>
      <c r="KIZ197" s="413"/>
      <c r="KJA197" s="413"/>
      <c r="KJB197" s="413"/>
      <c r="KJC197" s="413"/>
      <c r="KJD197" s="413"/>
      <c r="KJE197" s="413"/>
      <c r="KJF197" s="413"/>
      <c r="KJG197" s="413"/>
      <c r="KJH197" s="413"/>
      <c r="KJI197" s="413"/>
      <c r="KJJ197" s="413"/>
      <c r="KJK197" s="413"/>
      <c r="KJL197" s="413"/>
      <c r="KJM197" s="413"/>
      <c r="KJN197" s="413"/>
      <c r="KJO197" s="413"/>
      <c r="KJP197" s="413"/>
      <c r="KJQ197" s="413"/>
      <c r="KJR197" s="414"/>
      <c r="KJS197" s="414"/>
      <c r="KJT197" s="414"/>
      <c r="KJU197" s="414"/>
      <c r="KJV197" s="414"/>
      <c r="KJW197" s="413"/>
      <c r="KJX197" s="413"/>
      <c r="KJY197" s="414"/>
      <c r="KJZ197" s="414"/>
      <c r="KKA197" s="413"/>
      <c r="KKB197" s="413"/>
      <c r="KKC197" s="414"/>
      <c r="KKD197" s="414"/>
      <c r="KKE197" s="413"/>
      <c r="KKF197" s="413"/>
      <c r="KKG197" s="413"/>
      <c r="KKH197" s="413"/>
      <c r="KKI197" s="413"/>
      <c r="KKJ197" s="413"/>
      <c r="KKK197" s="413"/>
      <c r="KKL197" s="414"/>
      <c r="KKM197" s="414"/>
      <c r="KKN197" s="413"/>
      <c r="KKO197" s="413"/>
      <c r="KKP197" s="414"/>
      <c r="KKQ197" s="414"/>
      <c r="KKR197" s="413"/>
      <c r="KKS197" s="413"/>
      <c r="KKT197" s="413"/>
      <c r="KKU197" s="413"/>
      <c r="KKV197" s="413"/>
      <c r="KKW197" s="407"/>
      <c r="KKX197" s="439"/>
      <c r="KKY197" s="413"/>
      <c r="KKZ197" s="413"/>
      <c r="KLA197" s="413"/>
      <c r="KLB197" s="413"/>
      <c r="KLC197" s="413"/>
      <c r="KLD197" s="413"/>
      <c r="KLE197" s="413"/>
      <c r="KLF197" s="412"/>
      <c r="KLG197" s="412"/>
      <c r="KLH197" s="412"/>
      <c r="KLI197" s="412"/>
      <c r="KLJ197" s="412"/>
      <c r="KLK197" s="412"/>
      <c r="KLL197" s="412"/>
      <c r="KLM197" s="412"/>
      <c r="KLN197" s="412"/>
      <c r="KLO197" s="412"/>
      <c r="KLP197" s="412"/>
      <c r="KLQ197" s="412"/>
      <c r="KLR197" s="412"/>
      <c r="KLS197" s="412"/>
      <c r="KLT197" s="412"/>
      <c r="KLU197" s="412"/>
      <c r="KLV197" s="412"/>
      <c r="KLW197" s="412"/>
      <c r="KLX197" s="412"/>
      <c r="KLY197" s="412"/>
      <c r="KLZ197" s="412"/>
      <c r="KMA197" s="412"/>
      <c r="KMB197" s="412"/>
      <c r="KMC197" s="412"/>
      <c r="KMD197" s="412"/>
      <c r="KME197" s="412"/>
      <c r="KMF197" s="412"/>
      <c r="KMG197" s="412"/>
      <c r="KMH197" s="412"/>
      <c r="KMI197" s="412"/>
      <c r="KMJ197" s="412"/>
      <c r="KMK197" s="412"/>
      <c r="KML197" s="412"/>
      <c r="KMM197" s="412"/>
      <c r="KMN197" s="412"/>
      <c r="KMO197" s="412"/>
      <c r="KMP197" s="412"/>
      <c r="KMQ197" s="412"/>
      <c r="KMR197" s="412"/>
      <c r="KMS197" s="412"/>
      <c r="KMT197" s="412"/>
      <c r="KMU197" s="412"/>
      <c r="KMV197" s="412"/>
      <c r="KMW197" s="412"/>
      <c r="KMX197" s="413"/>
      <c r="KMY197" s="413"/>
      <c r="KMZ197" s="413"/>
      <c r="KNA197" s="413"/>
      <c r="KNB197" s="413"/>
      <c r="KNC197" s="413"/>
      <c r="KND197" s="413"/>
      <c r="KNE197" s="413"/>
      <c r="KNF197" s="413"/>
      <c r="KNG197" s="413"/>
      <c r="KNH197" s="413"/>
      <c r="KNI197" s="413"/>
      <c r="KNJ197" s="413"/>
      <c r="KNK197" s="413"/>
      <c r="KNL197" s="413"/>
      <c r="KNM197" s="413"/>
      <c r="KNN197" s="413"/>
      <c r="KNO197" s="413"/>
      <c r="KNP197" s="413"/>
      <c r="KNQ197" s="413"/>
      <c r="KNR197" s="413"/>
      <c r="KNS197" s="413"/>
      <c r="KNT197" s="413"/>
      <c r="KNU197" s="413"/>
      <c r="KNV197" s="414"/>
      <c r="KNW197" s="414"/>
      <c r="KNX197" s="414"/>
      <c r="KNY197" s="414"/>
      <c r="KNZ197" s="414"/>
      <c r="KOA197" s="413"/>
      <c r="KOB197" s="413"/>
      <c r="KOC197" s="414"/>
      <c r="KOD197" s="414"/>
      <c r="KOE197" s="413"/>
      <c r="KOF197" s="413"/>
      <c r="KOG197" s="414"/>
      <c r="KOH197" s="414"/>
      <c r="KOI197" s="413"/>
      <c r="KOJ197" s="413"/>
      <c r="KOK197" s="413"/>
      <c r="KOL197" s="413"/>
      <c r="KOM197" s="413"/>
      <c r="KON197" s="413"/>
      <c r="KOO197" s="413"/>
      <c r="KOP197" s="414"/>
      <c r="KOQ197" s="414"/>
      <c r="KOR197" s="413"/>
      <c r="KOS197" s="413"/>
      <c r="KOT197" s="414"/>
      <c r="KOU197" s="414"/>
      <c r="KOV197" s="413"/>
      <c r="KOW197" s="413"/>
      <c r="KOX197" s="413"/>
      <c r="KOY197" s="413"/>
      <c r="KOZ197" s="413"/>
      <c r="KPA197" s="407"/>
      <c r="KPB197" s="439"/>
      <c r="KPC197" s="413"/>
      <c r="KPD197" s="413"/>
      <c r="KPE197" s="413"/>
      <c r="KPF197" s="413"/>
      <c r="KPG197" s="413"/>
      <c r="KPH197" s="413"/>
      <c r="KPI197" s="413"/>
      <c r="KPJ197" s="412"/>
      <c r="KPK197" s="412"/>
      <c r="KPL197" s="412"/>
      <c r="KPM197" s="412"/>
      <c r="KPN197" s="412"/>
      <c r="KPO197" s="412"/>
      <c r="KPP197" s="412"/>
      <c r="KPQ197" s="412"/>
      <c r="KPR197" s="412"/>
      <c r="KPS197" s="412"/>
      <c r="KPT197" s="412"/>
      <c r="KPU197" s="412"/>
      <c r="KPV197" s="412"/>
      <c r="KPW197" s="412"/>
      <c r="KPX197" s="412"/>
      <c r="KPY197" s="412"/>
      <c r="KPZ197" s="412"/>
      <c r="KQA197" s="412"/>
      <c r="KQB197" s="412"/>
      <c r="KQC197" s="412"/>
      <c r="KQD197" s="412"/>
      <c r="KQE197" s="412"/>
      <c r="KQF197" s="412"/>
      <c r="KQG197" s="412"/>
      <c r="KQH197" s="412"/>
      <c r="KQI197" s="412"/>
      <c r="KQJ197" s="412"/>
      <c r="KQK197" s="412"/>
      <c r="KQL197" s="412"/>
      <c r="KQM197" s="412"/>
      <c r="KQN197" s="412"/>
      <c r="KQO197" s="412"/>
      <c r="KQP197" s="412"/>
      <c r="KQQ197" s="412"/>
      <c r="KQR197" s="412"/>
      <c r="KQS197" s="412"/>
      <c r="KQT197" s="412"/>
      <c r="KQU197" s="412"/>
      <c r="KQV197" s="412"/>
      <c r="KQW197" s="412"/>
      <c r="KQX197" s="412"/>
      <c r="KQY197" s="412"/>
      <c r="KQZ197" s="412"/>
      <c r="KRA197" s="412"/>
      <c r="KRB197" s="413"/>
      <c r="KRC197" s="413"/>
      <c r="KRD197" s="413"/>
      <c r="KRE197" s="413"/>
      <c r="KRF197" s="413"/>
      <c r="KRG197" s="413"/>
      <c r="KRH197" s="413"/>
      <c r="KRI197" s="413"/>
      <c r="KRJ197" s="413"/>
      <c r="KRK197" s="413"/>
      <c r="KRL197" s="413"/>
      <c r="KRM197" s="413"/>
      <c r="KRN197" s="413"/>
      <c r="KRO197" s="413"/>
      <c r="KRP197" s="413"/>
      <c r="KRQ197" s="413"/>
      <c r="KRR197" s="413"/>
      <c r="KRS197" s="413"/>
      <c r="KRT197" s="413"/>
      <c r="KRU197" s="413"/>
      <c r="KRV197" s="413"/>
      <c r="KRW197" s="413"/>
      <c r="KRX197" s="413"/>
      <c r="KRY197" s="413"/>
      <c r="KRZ197" s="414"/>
      <c r="KSA197" s="414"/>
      <c r="KSB197" s="414"/>
      <c r="KSC197" s="414"/>
      <c r="KSD197" s="414"/>
      <c r="KSE197" s="413"/>
      <c r="KSF197" s="413"/>
      <c r="KSG197" s="414"/>
      <c r="KSH197" s="414"/>
      <c r="KSI197" s="413"/>
      <c r="KSJ197" s="413"/>
      <c r="KSK197" s="414"/>
      <c r="KSL197" s="414"/>
      <c r="KSM197" s="413"/>
      <c r="KSN197" s="413"/>
      <c r="KSO197" s="413"/>
      <c r="KSP197" s="413"/>
      <c r="KSQ197" s="413"/>
      <c r="KSR197" s="413"/>
      <c r="KSS197" s="413"/>
      <c r="KST197" s="414"/>
      <c r="KSU197" s="414"/>
      <c r="KSV197" s="413"/>
      <c r="KSW197" s="413"/>
      <c r="KSX197" s="414"/>
      <c r="KSY197" s="414"/>
      <c r="KSZ197" s="413"/>
      <c r="KTA197" s="413"/>
      <c r="KTB197" s="413"/>
      <c r="KTC197" s="413"/>
      <c r="KTD197" s="413"/>
      <c r="KTE197" s="407"/>
      <c r="KTF197" s="439"/>
      <c r="KTG197" s="413"/>
      <c r="KTH197" s="413"/>
      <c r="KTI197" s="413"/>
      <c r="KTJ197" s="413"/>
      <c r="KTK197" s="413"/>
      <c r="KTL197" s="413"/>
      <c r="KTM197" s="413"/>
      <c r="KTN197" s="412"/>
      <c r="KTO197" s="412"/>
      <c r="KTP197" s="412"/>
      <c r="KTQ197" s="412"/>
      <c r="KTR197" s="412"/>
      <c r="KTS197" s="412"/>
      <c r="KTT197" s="412"/>
      <c r="KTU197" s="412"/>
      <c r="KTV197" s="412"/>
      <c r="KTW197" s="412"/>
      <c r="KTX197" s="412"/>
      <c r="KTY197" s="412"/>
      <c r="KTZ197" s="412"/>
      <c r="KUA197" s="412"/>
      <c r="KUB197" s="412"/>
      <c r="KUC197" s="412"/>
      <c r="KUD197" s="412"/>
      <c r="KUE197" s="412"/>
      <c r="KUF197" s="412"/>
      <c r="KUG197" s="412"/>
      <c r="KUH197" s="412"/>
      <c r="KUI197" s="412"/>
      <c r="KUJ197" s="412"/>
      <c r="KUK197" s="412"/>
      <c r="KUL197" s="412"/>
      <c r="KUM197" s="412"/>
      <c r="KUN197" s="412"/>
      <c r="KUO197" s="412"/>
      <c r="KUP197" s="412"/>
      <c r="KUQ197" s="412"/>
      <c r="KUR197" s="412"/>
      <c r="KUS197" s="412"/>
      <c r="KUT197" s="412"/>
      <c r="KUU197" s="412"/>
      <c r="KUV197" s="412"/>
      <c r="KUW197" s="412"/>
      <c r="KUX197" s="412"/>
      <c r="KUY197" s="412"/>
      <c r="KUZ197" s="412"/>
      <c r="KVA197" s="412"/>
      <c r="KVB197" s="412"/>
      <c r="KVC197" s="412"/>
      <c r="KVD197" s="412"/>
      <c r="KVE197" s="412"/>
      <c r="KVF197" s="413"/>
      <c r="KVG197" s="413"/>
      <c r="KVH197" s="413"/>
      <c r="KVI197" s="413"/>
      <c r="KVJ197" s="413"/>
      <c r="KVK197" s="413"/>
      <c r="KVL197" s="413"/>
      <c r="KVM197" s="413"/>
      <c r="KVN197" s="413"/>
      <c r="KVO197" s="413"/>
      <c r="KVP197" s="413"/>
      <c r="KVQ197" s="413"/>
      <c r="KVR197" s="413"/>
      <c r="KVS197" s="413"/>
      <c r="KVT197" s="413"/>
      <c r="KVU197" s="413"/>
      <c r="KVV197" s="413"/>
      <c r="KVW197" s="413"/>
      <c r="KVX197" s="413"/>
      <c r="KVY197" s="413"/>
      <c r="KVZ197" s="413"/>
      <c r="KWA197" s="413"/>
      <c r="KWB197" s="413"/>
      <c r="KWC197" s="413"/>
      <c r="KWD197" s="414"/>
      <c r="KWE197" s="414"/>
      <c r="KWF197" s="414"/>
      <c r="KWG197" s="414"/>
      <c r="KWH197" s="414"/>
      <c r="KWI197" s="413"/>
      <c r="KWJ197" s="413"/>
      <c r="KWK197" s="414"/>
      <c r="KWL197" s="414"/>
      <c r="KWM197" s="413"/>
      <c r="KWN197" s="413"/>
      <c r="KWO197" s="414"/>
      <c r="KWP197" s="414"/>
      <c r="KWQ197" s="413"/>
      <c r="KWR197" s="413"/>
      <c r="KWS197" s="413"/>
      <c r="KWT197" s="413"/>
      <c r="KWU197" s="413"/>
      <c r="KWV197" s="413"/>
      <c r="KWW197" s="413"/>
      <c r="KWX197" s="414"/>
      <c r="KWY197" s="414"/>
      <c r="KWZ197" s="413"/>
      <c r="KXA197" s="413"/>
      <c r="KXB197" s="414"/>
      <c r="KXC197" s="414"/>
      <c r="KXD197" s="413"/>
      <c r="KXE197" s="413"/>
      <c r="KXF197" s="413"/>
      <c r="KXG197" s="413"/>
      <c r="KXH197" s="413"/>
      <c r="KXI197" s="407"/>
      <c r="KXJ197" s="439"/>
      <c r="KXK197" s="413"/>
      <c r="KXL197" s="413"/>
      <c r="KXM197" s="413"/>
      <c r="KXN197" s="413"/>
      <c r="KXO197" s="413"/>
      <c r="KXP197" s="413"/>
      <c r="KXQ197" s="413"/>
      <c r="KXR197" s="412"/>
      <c r="KXS197" s="412"/>
      <c r="KXT197" s="412"/>
      <c r="KXU197" s="412"/>
      <c r="KXV197" s="412"/>
      <c r="KXW197" s="412"/>
      <c r="KXX197" s="412"/>
      <c r="KXY197" s="412"/>
      <c r="KXZ197" s="412"/>
      <c r="KYA197" s="412"/>
      <c r="KYB197" s="412"/>
      <c r="KYC197" s="412"/>
      <c r="KYD197" s="412"/>
      <c r="KYE197" s="412"/>
      <c r="KYF197" s="412"/>
      <c r="KYG197" s="412"/>
      <c r="KYH197" s="412"/>
      <c r="KYI197" s="412"/>
      <c r="KYJ197" s="412"/>
      <c r="KYK197" s="412"/>
      <c r="KYL197" s="412"/>
      <c r="KYM197" s="412"/>
      <c r="KYN197" s="412"/>
      <c r="KYO197" s="412"/>
      <c r="KYP197" s="412"/>
      <c r="KYQ197" s="412"/>
      <c r="KYR197" s="412"/>
      <c r="KYS197" s="412"/>
      <c r="KYT197" s="412"/>
      <c r="KYU197" s="412"/>
      <c r="KYV197" s="412"/>
      <c r="KYW197" s="412"/>
      <c r="KYX197" s="412"/>
      <c r="KYY197" s="412"/>
      <c r="KYZ197" s="412"/>
      <c r="KZA197" s="412"/>
      <c r="KZB197" s="412"/>
      <c r="KZC197" s="412"/>
      <c r="KZD197" s="412"/>
      <c r="KZE197" s="412"/>
      <c r="KZF197" s="412"/>
      <c r="KZG197" s="412"/>
      <c r="KZH197" s="412"/>
      <c r="KZI197" s="412"/>
      <c r="KZJ197" s="413"/>
      <c r="KZK197" s="413"/>
      <c r="KZL197" s="413"/>
      <c r="KZM197" s="413"/>
      <c r="KZN197" s="413"/>
      <c r="KZO197" s="413"/>
      <c r="KZP197" s="413"/>
      <c r="KZQ197" s="413"/>
      <c r="KZR197" s="413"/>
      <c r="KZS197" s="413"/>
      <c r="KZT197" s="413"/>
      <c r="KZU197" s="413"/>
      <c r="KZV197" s="413"/>
      <c r="KZW197" s="413"/>
      <c r="KZX197" s="413"/>
      <c r="KZY197" s="413"/>
      <c r="KZZ197" s="413"/>
      <c r="LAA197" s="413"/>
      <c r="LAB197" s="413"/>
      <c r="LAC197" s="413"/>
      <c r="LAD197" s="413"/>
      <c r="LAE197" s="413"/>
      <c r="LAF197" s="413"/>
      <c r="LAG197" s="413"/>
      <c r="LAH197" s="414"/>
      <c r="LAI197" s="414"/>
      <c r="LAJ197" s="414"/>
      <c r="LAK197" s="414"/>
      <c r="LAL197" s="414"/>
      <c r="LAM197" s="413"/>
      <c r="LAN197" s="413"/>
      <c r="LAO197" s="414"/>
      <c r="LAP197" s="414"/>
      <c r="LAQ197" s="413"/>
      <c r="LAR197" s="413"/>
      <c r="LAS197" s="414"/>
      <c r="LAT197" s="414"/>
      <c r="LAU197" s="413"/>
      <c r="LAV197" s="413"/>
      <c r="LAW197" s="413"/>
      <c r="LAX197" s="413"/>
      <c r="LAY197" s="413"/>
      <c r="LAZ197" s="413"/>
      <c r="LBA197" s="413"/>
      <c r="LBB197" s="414"/>
      <c r="LBC197" s="414"/>
      <c r="LBD197" s="413"/>
      <c r="LBE197" s="413"/>
      <c r="LBF197" s="414"/>
      <c r="LBG197" s="414"/>
      <c r="LBH197" s="413"/>
      <c r="LBI197" s="413"/>
      <c r="LBJ197" s="413"/>
      <c r="LBK197" s="413"/>
      <c r="LBL197" s="413"/>
      <c r="LBM197" s="407"/>
      <c r="LBN197" s="439"/>
      <c r="LBO197" s="413"/>
      <c r="LBP197" s="413"/>
      <c r="LBQ197" s="413"/>
      <c r="LBR197" s="413"/>
      <c r="LBS197" s="413"/>
      <c r="LBT197" s="413"/>
      <c r="LBU197" s="413"/>
      <c r="LBV197" s="412"/>
      <c r="LBW197" s="412"/>
      <c r="LBX197" s="412"/>
      <c r="LBY197" s="412"/>
      <c r="LBZ197" s="412"/>
      <c r="LCA197" s="412"/>
      <c r="LCB197" s="412"/>
      <c r="LCC197" s="412"/>
      <c r="LCD197" s="412"/>
      <c r="LCE197" s="412"/>
      <c r="LCF197" s="412"/>
      <c r="LCG197" s="412"/>
      <c r="LCH197" s="412"/>
      <c r="LCI197" s="412"/>
      <c r="LCJ197" s="412"/>
      <c r="LCK197" s="412"/>
      <c r="LCL197" s="412"/>
      <c r="LCM197" s="412"/>
      <c r="LCN197" s="412"/>
      <c r="LCO197" s="412"/>
      <c r="LCP197" s="412"/>
      <c r="LCQ197" s="412"/>
      <c r="LCR197" s="412"/>
      <c r="LCS197" s="412"/>
      <c r="LCT197" s="412"/>
      <c r="LCU197" s="412"/>
      <c r="LCV197" s="412"/>
      <c r="LCW197" s="412"/>
      <c r="LCX197" s="412"/>
      <c r="LCY197" s="412"/>
      <c r="LCZ197" s="412"/>
      <c r="LDA197" s="412"/>
      <c r="LDB197" s="412"/>
      <c r="LDC197" s="412"/>
      <c r="LDD197" s="412"/>
      <c r="LDE197" s="412"/>
      <c r="LDF197" s="412"/>
      <c r="LDG197" s="412"/>
      <c r="LDH197" s="412"/>
      <c r="LDI197" s="412"/>
      <c r="LDJ197" s="412"/>
      <c r="LDK197" s="412"/>
      <c r="LDL197" s="412"/>
      <c r="LDM197" s="412"/>
      <c r="LDN197" s="413"/>
      <c r="LDO197" s="413"/>
      <c r="LDP197" s="413"/>
      <c r="LDQ197" s="413"/>
      <c r="LDR197" s="413"/>
      <c r="LDS197" s="413"/>
      <c r="LDT197" s="413"/>
      <c r="LDU197" s="413"/>
      <c r="LDV197" s="413"/>
      <c r="LDW197" s="413"/>
      <c r="LDX197" s="413"/>
      <c r="LDY197" s="413"/>
      <c r="LDZ197" s="413"/>
      <c r="LEA197" s="413"/>
      <c r="LEB197" s="413"/>
      <c r="LEC197" s="413"/>
      <c r="LED197" s="413"/>
      <c r="LEE197" s="413"/>
      <c r="LEF197" s="413"/>
      <c r="LEG197" s="413"/>
      <c r="LEH197" s="413"/>
      <c r="LEI197" s="413"/>
      <c r="LEJ197" s="413"/>
      <c r="LEK197" s="413"/>
      <c r="LEL197" s="414"/>
      <c r="LEM197" s="414"/>
      <c r="LEN197" s="414"/>
      <c r="LEO197" s="414"/>
      <c r="LEP197" s="414"/>
      <c r="LEQ197" s="413"/>
      <c r="LER197" s="413"/>
      <c r="LES197" s="414"/>
      <c r="LET197" s="414"/>
      <c r="LEU197" s="413"/>
      <c r="LEV197" s="413"/>
      <c r="LEW197" s="414"/>
      <c r="LEX197" s="414"/>
      <c r="LEY197" s="413"/>
      <c r="LEZ197" s="413"/>
      <c r="LFA197" s="413"/>
      <c r="LFB197" s="413"/>
      <c r="LFC197" s="413"/>
      <c r="LFD197" s="413"/>
      <c r="LFE197" s="413"/>
      <c r="LFF197" s="414"/>
      <c r="LFG197" s="414"/>
      <c r="LFH197" s="413"/>
      <c r="LFI197" s="413"/>
      <c r="LFJ197" s="414"/>
      <c r="LFK197" s="414"/>
      <c r="LFL197" s="413"/>
      <c r="LFM197" s="413"/>
      <c r="LFN197" s="413"/>
      <c r="LFO197" s="413"/>
      <c r="LFP197" s="413"/>
      <c r="LFQ197" s="407"/>
      <c r="LFR197" s="439"/>
      <c r="LFS197" s="413"/>
      <c r="LFT197" s="413"/>
      <c r="LFU197" s="413"/>
      <c r="LFV197" s="413"/>
      <c r="LFW197" s="413"/>
      <c r="LFX197" s="413"/>
      <c r="LFY197" s="413"/>
      <c r="LFZ197" s="412"/>
      <c r="LGA197" s="412"/>
      <c r="LGB197" s="412"/>
      <c r="LGC197" s="412"/>
      <c r="LGD197" s="412"/>
      <c r="LGE197" s="412"/>
      <c r="LGF197" s="412"/>
      <c r="LGG197" s="412"/>
      <c r="LGH197" s="412"/>
      <c r="LGI197" s="412"/>
      <c r="LGJ197" s="412"/>
      <c r="LGK197" s="412"/>
      <c r="LGL197" s="412"/>
      <c r="LGM197" s="412"/>
      <c r="LGN197" s="412"/>
      <c r="LGO197" s="412"/>
      <c r="LGP197" s="412"/>
      <c r="LGQ197" s="412"/>
      <c r="LGR197" s="412"/>
      <c r="LGS197" s="412"/>
      <c r="LGT197" s="412"/>
      <c r="LGU197" s="412"/>
      <c r="LGV197" s="412"/>
      <c r="LGW197" s="412"/>
      <c r="LGX197" s="412"/>
      <c r="LGY197" s="412"/>
      <c r="LGZ197" s="412"/>
      <c r="LHA197" s="412"/>
      <c r="LHB197" s="412"/>
      <c r="LHC197" s="412"/>
      <c r="LHD197" s="412"/>
      <c r="LHE197" s="412"/>
      <c r="LHF197" s="412"/>
      <c r="LHG197" s="412"/>
      <c r="LHH197" s="412"/>
      <c r="LHI197" s="412"/>
      <c r="LHJ197" s="412"/>
      <c r="LHK197" s="412"/>
      <c r="LHL197" s="412"/>
      <c r="LHM197" s="412"/>
      <c r="LHN197" s="412"/>
      <c r="LHO197" s="412"/>
      <c r="LHP197" s="412"/>
      <c r="LHQ197" s="412"/>
      <c r="LHR197" s="413"/>
      <c r="LHS197" s="413"/>
      <c r="LHT197" s="413"/>
      <c r="LHU197" s="413"/>
      <c r="LHV197" s="413"/>
      <c r="LHW197" s="413"/>
      <c r="LHX197" s="413"/>
      <c r="LHY197" s="413"/>
      <c r="LHZ197" s="413"/>
      <c r="LIA197" s="413"/>
      <c r="LIB197" s="413"/>
      <c r="LIC197" s="413"/>
      <c r="LID197" s="413"/>
      <c r="LIE197" s="413"/>
      <c r="LIF197" s="413"/>
      <c r="LIG197" s="413"/>
      <c r="LIH197" s="413"/>
      <c r="LII197" s="413"/>
      <c r="LIJ197" s="413"/>
      <c r="LIK197" s="413"/>
      <c r="LIL197" s="413"/>
      <c r="LIM197" s="413"/>
      <c r="LIN197" s="413"/>
      <c r="LIO197" s="413"/>
      <c r="LIP197" s="414"/>
      <c r="LIQ197" s="414"/>
      <c r="LIR197" s="414"/>
      <c r="LIS197" s="414"/>
      <c r="LIT197" s="414"/>
      <c r="LIU197" s="413"/>
      <c r="LIV197" s="413"/>
      <c r="LIW197" s="414"/>
      <c r="LIX197" s="414"/>
      <c r="LIY197" s="413"/>
      <c r="LIZ197" s="413"/>
      <c r="LJA197" s="414"/>
      <c r="LJB197" s="414"/>
      <c r="LJC197" s="413"/>
      <c r="LJD197" s="413"/>
      <c r="LJE197" s="413"/>
      <c r="LJF197" s="413"/>
      <c r="LJG197" s="413"/>
      <c r="LJH197" s="413"/>
      <c r="LJI197" s="413"/>
      <c r="LJJ197" s="414"/>
      <c r="LJK197" s="414"/>
      <c r="LJL197" s="413"/>
      <c r="LJM197" s="413"/>
      <c r="LJN197" s="414"/>
      <c r="LJO197" s="414"/>
      <c r="LJP197" s="413"/>
      <c r="LJQ197" s="413"/>
      <c r="LJR197" s="413"/>
      <c r="LJS197" s="413"/>
      <c r="LJT197" s="413"/>
      <c r="LJU197" s="407"/>
      <c r="LJV197" s="439"/>
      <c r="LJW197" s="413"/>
      <c r="LJX197" s="413"/>
      <c r="LJY197" s="413"/>
      <c r="LJZ197" s="413"/>
      <c r="LKA197" s="413"/>
      <c r="LKB197" s="413"/>
      <c r="LKC197" s="413"/>
      <c r="LKD197" s="412"/>
      <c r="LKE197" s="412"/>
      <c r="LKF197" s="412"/>
      <c r="LKG197" s="412"/>
      <c r="LKH197" s="412"/>
      <c r="LKI197" s="412"/>
      <c r="LKJ197" s="412"/>
      <c r="LKK197" s="412"/>
      <c r="LKL197" s="412"/>
      <c r="LKM197" s="412"/>
      <c r="LKN197" s="412"/>
      <c r="LKO197" s="412"/>
      <c r="LKP197" s="412"/>
      <c r="LKQ197" s="412"/>
      <c r="LKR197" s="412"/>
      <c r="LKS197" s="412"/>
      <c r="LKT197" s="412"/>
      <c r="LKU197" s="412"/>
      <c r="LKV197" s="412"/>
      <c r="LKW197" s="412"/>
      <c r="LKX197" s="412"/>
      <c r="LKY197" s="412"/>
      <c r="LKZ197" s="412"/>
      <c r="LLA197" s="412"/>
      <c r="LLB197" s="412"/>
      <c r="LLC197" s="412"/>
      <c r="LLD197" s="412"/>
      <c r="LLE197" s="412"/>
      <c r="LLF197" s="412"/>
      <c r="LLG197" s="412"/>
      <c r="LLH197" s="412"/>
      <c r="LLI197" s="412"/>
      <c r="LLJ197" s="412"/>
      <c r="LLK197" s="412"/>
      <c r="LLL197" s="412"/>
      <c r="LLM197" s="412"/>
      <c r="LLN197" s="412"/>
      <c r="LLO197" s="412"/>
      <c r="LLP197" s="412"/>
      <c r="LLQ197" s="412"/>
      <c r="LLR197" s="412"/>
      <c r="LLS197" s="412"/>
      <c r="LLT197" s="412"/>
      <c r="LLU197" s="412"/>
      <c r="LLV197" s="413"/>
      <c r="LLW197" s="413"/>
      <c r="LLX197" s="413"/>
      <c r="LLY197" s="413"/>
      <c r="LLZ197" s="413"/>
      <c r="LMA197" s="413"/>
      <c r="LMB197" s="413"/>
      <c r="LMC197" s="413"/>
      <c r="LMD197" s="413"/>
      <c r="LME197" s="413"/>
      <c r="LMF197" s="413"/>
      <c r="LMG197" s="413"/>
      <c r="LMH197" s="413"/>
      <c r="LMI197" s="413"/>
      <c r="LMJ197" s="413"/>
      <c r="LMK197" s="413"/>
      <c r="LML197" s="413"/>
      <c r="LMM197" s="413"/>
      <c r="LMN197" s="413"/>
      <c r="LMO197" s="413"/>
      <c r="LMP197" s="413"/>
      <c r="LMQ197" s="413"/>
      <c r="LMR197" s="413"/>
      <c r="LMS197" s="413"/>
      <c r="LMT197" s="414"/>
      <c r="LMU197" s="414"/>
      <c r="LMV197" s="414"/>
      <c r="LMW197" s="414"/>
      <c r="LMX197" s="414"/>
      <c r="LMY197" s="413"/>
      <c r="LMZ197" s="413"/>
      <c r="LNA197" s="414"/>
      <c r="LNB197" s="414"/>
      <c r="LNC197" s="413"/>
      <c r="LND197" s="413"/>
      <c r="LNE197" s="414"/>
      <c r="LNF197" s="414"/>
      <c r="LNG197" s="413"/>
      <c r="LNH197" s="413"/>
      <c r="LNI197" s="413"/>
      <c r="LNJ197" s="413"/>
      <c r="LNK197" s="413"/>
      <c r="LNL197" s="413"/>
      <c r="LNM197" s="413"/>
      <c r="LNN197" s="414"/>
      <c r="LNO197" s="414"/>
      <c r="LNP197" s="413"/>
      <c r="LNQ197" s="413"/>
      <c r="LNR197" s="414"/>
      <c r="LNS197" s="414"/>
      <c r="LNT197" s="413"/>
      <c r="LNU197" s="413"/>
      <c r="LNV197" s="413"/>
      <c r="LNW197" s="413"/>
      <c r="LNX197" s="413"/>
      <c r="LNY197" s="407"/>
      <c r="LNZ197" s="439"/>
      <c r="LOA197" s="413"/>
      <c r="LOB197" s="413"/>
      <c r="LOC197" s="413"/>
      <c r="LOD197" s="413"/>
      <c r="LOE197" s="413"/>
      <c r="LOF197" s="413"/>
      <c r="LOG197" s="413"/>
      <c r="LOH197" s="412"/>
      <c r="LOI197" s="412"/>
      <c r="LOJ197" s="412"/>
      <c r="LOK197" s="412"/>
      <c r="LOL197" s="412"/>
      <c r="LOM197" s="412"/>
      <c r="LON197" s="412"/>
      <c r="LOO197" s="412"/>
      <c r="LOP197" s="412"/>
      <c r="LOQ197" s="412"/>
      <c r="LOR197" s="412"/>
      <c r="LOS197" s="412"/>
      <c r="LOT197" s="412"/>
      <c r="LOU197" s="412"/>
      <c r="LOV197" s="412"/>
      <c r="LOW197" s="412"/>
      <c r="LOX197" s="412"/>
      <c r="LOY197" s="412"/>
      <c r="LOZ197" s="412"/>
      <c r="LPA197" s="412"/>
      <c r="LPB197" s="412"/>
      <c r="LPC197" s="412"/>
      <c r="LPD197" s="412"/>
      <c r="LPE197" s="412"/>
      <c r="LPF197" s="412"/>
      <c r="LPG197" s="412"/>
      <c r="LPH197" s="412"/>
      <c r="LPI197" s="412"/>
      <c r="LPJ197" s="412"/>
      <c r="LPK197" s="412"/>
      <c r="LPL197" s="412"/>
      <c r="LPM197" s="412"/>
      <c r="LPN197" s="412"/>
      <c r="LPO197" s="412"/>
      <c r="LPP197" s="412"/>
      <c r="LPQ197" s="412"/>
      <c r="LPR197" s="412"/>
      <c r="LPS197" s="412"/>
      <c r="LPT197" s="412"/>
      <c r="LPU197" s="412"/>
      <c r="LPV197" s="412"/>
      <c r="LPW197" s="412"/>
      <c r="LPX197" s="412"/>
      <c r="LPY197" s="412"/>
      <c r="LPZ197" s="413"/>
      <c r="LQA197" s="413"/>
      <c r="LQB197" s="413"/>
      <c r="LQC197" s="413"/>
      <c r="LQD197" s="413"/>
      <c r="LQE197" s="413"/>
      <c r="LQF197" s="413"/>
      <c r="LQG197" s="413"/>
      <c r="LQH197" s="413"/>
      <c r="LQI197" s="413"/>
      <c r="LQJ197" s="413"/>
      <c r="LQK197" s="413"/>
      <c r="LQL197" s="413"/>
      <c r="LQM197" s="413"/>
      <c r="LQN197" s="413"/>
      <c r="LQO197" s="413"/>
      <c r="LQP197" s="413"/>
      <c r="LQQ197" s="413"/>
      <c r="LQR197" s="413"/>
      <c r="LQS197" s="413"/>
      <c r="LQT197" s="413"/>
      <c r="LQU197" s="413"/>
      <c r="LQV197" s="413"/>
      <c r="LQW197" s="413"/>
      <c r="LQX197" s="414"/>
      <c r="LQY197" s="414"/>
      <c r="LQZ197" s="414"/>
      <c r="LRA197" s="414"/>
      <c r="LRB197" s="414"/>
      <c r="LRC197" s="413"/>
      <c r="LRD197" s="413"/>
      <c r="LRE197" s="414"/>
      <c r="LRF197" s="414"/>
      <c r="LRG197" s="413"/>
      <c r="LRH197" s="413"/>
      <c r="LRI197" s="414"/>
      <c r="LRJ197" s="414"/>
      <c r="LRK197" s="413"/>
      <c r="LRL197" s="413"/>
      <c r="LRM197" s="413"/>
      <c r="LRN197" s="413"/>
      <c r="LRO197" s="413"/>
      <c r="LRP197" s="413"/>
      <c r="LRQ197" s="413"/>
      <c r="LRR197" s="414"/>
      <c r="LRS197" s="414"/>
      <c r="LRT197" s="413"/>
      <c r="LRU197" s="413"/>
      <c r="LRV197" s="414"/>
      <c r="LRW197" s="414"/>
      <c r="LRX197" s="413"/>
      <c r="LRY197" s="413"/>
      <c r="LRZ197" s="413"/>
      <c r="LSA197" s="413"/>
      <c r="LSB197" s="413"/>
      <c r="LSC197" s="407"/>
      <c r="LSD197" s="439"/>
      <c r="LSE197" s="413"/>
      <c r="LSF197" s="413"/>
      <c r="LSG197" s="413"/>
      <c r="LSH197" s="413"/>
      <c r="LSI197" s="413"/>
      <c r="LSJ197" s="413"/>
      <c r="LSK197" s="413"/>
      <c r="LSL197" s="412"/>
      <c r="LSM197" s="412"/>
      <c r="LSN197" s="412"/>
      <c r="LSO197" s="412"/>
      <c r="LSP197" s="412"/>
      <c r="LSQ197" s="412"/>
      <c r="LSR197" s="412"/>
      <c r="LSS197" s="412"/>
      <c r="LST197" s="412"/>
      <c r="LSU197" s="412"/>
      <c r="LSV197" s="412"/>
      <c r="LSW197" s="412"/>
      <c r="LSX197" s="412"/>
      <c r="LSY197" s="412"/>
      <c r="LSZ197" s="412"/>
      <c r="LTA197" s="412"/>
      <c r="LTB197" s="412"/>
      <c r="LTC197" s="412"/>
      <c r="LTD197" s="412"/>
      <c r="LTE197" s="412"/>
      <c r="LTF197" s="412"/>
      <c r="LTG197" s="412"/>
      <c r="LTH197" s="412"/>
      <c r="LTI197" s="412"/>
      <c r="LTJ197" s="412"/>
      <c r="LTK197" s="412"/>
      <c r="LTL197" s="412"/>
      <c r="LTM197" s="412"/>
      <c r="LTN197" s="412"/>
      <c r="LTO197" s="412"/>
      <c r="LTP197" s="412"/>
      <c r="LTQ197" s="412"/>
      <c r="LTR197" s="412"/>
      <c r="LTS197" s="412"/>
      <c r="LTT197" s="412"/>
      <c r="LTU197" s="412"/>
      <c r="LTV197" s="412"/>
      <c r="LTW197" s="412"/>
      <c r="LTX197" s="412"/>
      <c r="LTY197" s="412"/>
      <c r="LTZ197" s="412"/>
      <c r="LUA197" s="412"/>
      <c r="LUB197" s="412"/>
      <c r="LUC197" s="412"/>
      <c r="LUD197" s="413"/>
      <c r="LUE197" s="413"/>
      <c r="LUF197" s="413"/>
      <c r="LUG197" s="413"/>
      <c r="LUH197" s="413"/>
      <c r="LUI197" s="413"/>
      <c r="LUJ197" s="413"/>
      <c r="LUK197" s="413"/>
      <c r="LUL197" s="413"/>
      <c r="LUM197" s="413"/>
      <c r="LUN197" s="413"/>
      <c r="LUO197" s="413"/>
      <c r="LUP197" s="413"/>
      <c r="LUQ197" s="413"/>
      <c r="LUR197" s="413"/>
      <c r="LUS197" s="413"/>
      <c r="LUT197" s="413"/>
      <c r="LUU197" s="413"/>
      <c r="LUV197" s="413"/>
      <c r="LUW197" s="413"/>
      <c r="LUX197" s="413"/>
      <c r="LUY197" s="413"/>
      <c r="LUZ197" s="413"/>
      <c r="LVA197" s="413"/>
      <c r="LVB197" s="414"/>
      <c r="LVC197" s="414"/>
      <c r="LVD197" s="414"/>
      <c r="LVE197" s="414"/>
      <c r="LVF197" s="414"/>
      <c r="LVG197" s="413"/>
      <c r="LVH197" s="413"/>
      <c r="LVI197" s="414"/>
      <c r="LVJ197" s="414"/>
      <c r="LVK197" s="413"/>
      <c r="LVL197" s="413"/>
      <c r="LVM197" s="414"/>
      <c r="LVN197" s="414"/>
      <c r="LVO197" s="413"/>
      <c r="LVP197" s="413"/>
      <c r="LVQ197" s="413"/>
      <c r="LVR197" s="413"/>
      <c r="LVS197" s="413"/>
      <c r="LVT197" s="413"/>
      <c r="LVU197" s="413"/>
      <c r="LVV197" s="414"/>
      <c r="LVW197" s="414"/>
      <c r="LVX197" s="413"/>
      <c r="LVY197" s="413"/>
      <c r="LVZ197" s="414"/>
      <c r="LWA197" s="414"/>
      <c r="LWB197" s="413"/>
      <c r="LWC197" s="413"/>
      <c r="LWD197" s="413"/>
      <c r="LWE197" s="413"/>
      <c r="LWF197" s="413"/>
      <c r="LWG197" s="407"/>
      <c r="LWH197" s="439"/>
      <c r="LWI197" s="413"/>
      <c r="LWJ197" s="413"/>
      <c r="LWK197" s="413"/>
      <c r="LWL197" s="413"/>
      <c r="LWM197" s="413"/>
      <c r="LWN197" s="413"/>
      <c r="LWO197" s="413"/>
      <c r="LWP197" s="412"/>
      <c r="LWQ197" s="412"/>
      <c r="LWR197" s="412"/>
      <c r="LWS197" s="412"/>
      <c r="LWT197" s="412"/>
      <c r="LWU197" s="412"/>
      <c r="LWV197" s="412"/>
      <c r="LWW197" s="412"/>
      <c r="LWX197" s="412"/>
      <c r="LWY197" s="412"/>
      <c r="LWZ197" s="412"/>
      <c r="LXA197" s="412"/>
      <c r="LXB197" s="412"/>
      <c r="LXC197" s="412"/>
      <c r="LXD197" s="412"/>
      <c r="LXE197" s="412"/>
      <c r="LXF197" s="412"/>
      <c r="LXG197" s="412"/>
      <c r="LXH197" s="412"/>
      <c r="LXI197" s="412"/>
      <c r="LXJ197" s="412"/>
      <c r="LXK197" s="412"/>
      <c r="LXL197" s="412"/>
      <c r="LXM197" s="412"/>
      <c r="LXN197" s="412"/>
      <c r="LXO197" s="412"/>
      <c r="LXP197" s="412"/>
      <c r="LXQ197" s="412"/>
      <c r="LXR197" s="412"/>
      <c r="LXS197" s="412"/>
      <c r="LXT197" s="412"/>
      <c r="LXU197" s="412"/>
      <c r="LXV197" s="412"/>
      <c r="LXW197" s="412"/>
      <c r="LXX197" s="412"/>
      <c r="LXY197" s="412"/>
      <c r="LXZ197" s="412"/>
      <c r="LYA197" s="412"/>
      <c r="LYB197" s="412"/>
      <c r="LYC197" s="412"/>
      <c r="LYD197" s="412"/>
      <c r="LYE197" s="412"/>
      <c r="LYF197" s="412"/>
      <c r="LYG197" s="412"/>
      <c r="LYH197" s="413"/>
      <c r="LYI197" s="413"/>
      <c r="LYJ197" s="413"/>
      <c r="LYK197" s="413"/>
      <c r="LYL197" s="413"/>
      <c r="LYM197" s="413"/>
      <c r="LYN197" s="413"/>
      <c r="LYO197" s="413"/>
      <c r="LYP197" s="413"/>
      <c r="LYQ197" s="413"/>
      <c r="LYR197" s="413"/>
      <c r="LYS197" s="413"/>
      <c r="LYT197" s="413"/>
      <c r="LYU197" s="413"/>
      <c r="LYV197" s="413"/>
      <c r="LYW197" s="413"/>
      <c r="LYX197" s="413"/>
      <c r="LYY197" s="413"/>
      <c r="LYZ197" s="413"/>
      <c r="LZA197" s="413"/>
      <c r="LZB197" s="413"/>
      <c r="LZC197" s="413"/>
      <c r="LZD197" s="413"/>
      <c r="LZE197" s="413"/>
      <c r="LZF197" s="414"/>
      <c r="LZG197" s="414"/>
      <c r="LZH197" s="414"/>
      <c r="LZI197" s="414"/>
      <c r="LZJ197" s="414"/>
      <c r="LZK197" s="413"/>
      <c r="LZL197" s="413"/>
      <c r="LZM197" s="414"/>
      <c r="LZN197" s="414"/>
      <c r="LZO197" s="413"/>
      <c r="LZP197" s="413"/>
      <c r="LZQ197" s="414"/>
      <c r="LZR197" s="414"/>
      <c r="LZS197" s="413"/>
      <c r="LZT197" s="413"/>
      <c r="LZU197" s="413"/>
      <c r="LZV197" s="413"/>
      <c r="LZW197" s="413"/>
      <c r="LZX197" s="413"/>
      <c r="LZY197" s="413"/>
      <c r="LZZ197" s="414"/>
      <c r="MAA197" s="414"/>
      <c r="MAB197" s="413"/>
      <c r="MAC197" s="413"/>
      <c r="MAD197" s="414"/>
      <c r="MAE197" s="414"/>
      <c r="MAF197" s="413"/>
      <c r="MAG197" s="413"/>
      <c r="MAH197" s="413"/>
      <c r="MAI197" s="413"/>
      <c r="MAJ197" s="413"/>
      <c r="MAK197" s="407"/>
      <c r="MAL197" s="439"/>
      <c r="MAM197" s="413"/>
      <c r="MAN197" s="413"/>
      <c r="MAO197" s="413"/>
      <c r="MAP197" s="413"/>
      <c r="MAQ197" s="413"/>
      <c r="MAR197" s="413"/>
      <c r="MAS197" s="413"/>
      <c r="MAT197" s="412"/>
      <c r="MAU197" s="412"/>
      <c r="MAV197" s="412"/>
      <c r="MAW197" s="412"/>
      <c r="MAX197" s="412"/>
      <c r="MAY197" s="412"/>
      <c r="MAZ197" s="412"/>
      <c r="MBA197" s="412"/>
      <c r="MBB197" s="412"/>
      <c r="MBC197" s="412"/>
      <c r="MBD197" s="412"/>
      <c r="MBE197" s="412"/>
      <c r="MBF197" s="412"/>
      <c r="MBG197" s="412"/>
      <c r="MBH197" s="412"/>
      <c r="MBI197" s="412"/>
      <c r="MBJ197" s="412"/>
      <c r="MBK197" s="412"/>
      <c r="MBL197" s="412"/>
      <c r="MBM197" s="412"/>
      <c r="MBN197" s="412"/>
      <c r="MBO197" s="412"/>
      <c r="MBP197" s="412"/>
      <c r="MBQ197" s="412"/>
      <c r="MBR197" s="412"/>
      <c r="MBS197" s="412"/>
      <c r="MBT197" s="412"/>
      <c r="MBU197" s="412"/>
      <c r="MBV197" s="412"/>
      <c r="MBW197" s="412"/>
      <c r="MBX197" s="412"/>
      <c r="MBY197" s="412"/>
      <c r="MBZ197" s="412"/>
      <c r="MCA197" s="412"/>
      <c r="MCB197" s="412"/>
      <c r="MCC197" s="412"/>
      <c r="MCD197" s="412"/>
      <c r="MCE197" s="412"/>
      <c r="MCF197" s="412"/>
      <c r="MCG197" s="412"/>
      <c r="MCH197" s="412"/>
      <c r="MCI197" s="412"/>
      <c r="MCJ197" s="412"/>
      <c r="MCK197" s="412"/>
      <c r="MCL197" s="413"/>
      <c r="MCM197" s="413"/>
      <c r="MCN197" s="413"/>
      <c r="MCO197" s="413"/>
      <c r="MCP197" s="413"/>
      <c r="MCQ197" s="413"/>
      <c r="MCR197" s="413"/>
      <c r="MCS197" s="413"/>
      <c r="MCT197" s="413"/>
      <c r="MCU197" s="413"/>
      <c r="MCV197" s="413"/>
      <c r="MCW197" s="413"/>
      <c r="MCX197" s="413"/>
      <c r="MCY197" s="413"/>
      <c r="MCZ197" s="413"/>
      <c r="MDA197" s="413"/>
      <c r="MDB197" s="413"/>
      <c r="MDC197" s="413"/>
      <c r="MDD197" s="413"/>
      <c r="MDE197" s="413"/>
      <c r="MDF197" s="413"/>
      <c r="MDG197" s="413"/>
      <c r="MDH197" s="413"/>
      <c r="MDI197" s="413"/>
      <c r="MDJ197" s="414"/>
      <c r="MDK197" s="414"/>
      <c r="MDL197" s="414"/>
      <c r="MDM197" s="414"/>
      <c r="MDN197" s="414"/>
      <c r="MDO197" s="413"/>
      <c r="MDP197" s="413"/>
      <c r="MDQ197" s="414"/>
      <c r="MDR197" s="414"/>
      <c r="MDS197" s="413"/>
      <c r="MDT197" s="413"/>
      <c r="MDU197" s="414"/>
      <c r="MDV197" s="414"/>
      <c r="MDW197" s="413"/>
      <c r="MDX197" s="413"/>
      <c r="MDY197" s="413"/>
      <c r="MDZ197" s="413"/>
      <c r="MEA197" s="413"/>
      <c r="MEB197" s="413"/>
      <c r="MEC197" s="413"/>
      <c r="MED197" s="414"/>
      <c r="MEE197" s="414"/>
      <c r="MEF197" s="413"/>
      <c r="MEG197" s="413"/>
      <c r="MEH197" s="414"/>
      <c r="MEI197" s="414"/>
      <c r="MEJ197" s="413"/>
      <c r="MEK197" s="413"/>
      <c r="MEL197" s="413"/>
      <c r="MEM197" s="413"/>
      <c r="MEN197" s="413"/>
      <c r="MEO197" s="407"/>
      <c r="MEP197" s="439"/>
      <c r="MEQ197" s="413"/>
      <c r="MER197" s="413"/>
      <c r="MES197" s="413"/>
      <c r="MET197" s="413"/>
      <c r="MEU197" s="413"/>
      <c r="MEV197" s="413"/>
      <c r="MEW197" s="413"/>
      <c r="MEX197" s="412"/>
      <c r="MEY197" s="412"/>
      <c r="MEZ197" s="412"/>
      <c r="MFA197" s="412"/>
      <c r="MFB197" s="412"/>
      <c r="MFC197" s="412"/>
      <c r="MFD197" s="412"/>
      <c r="MFE197" s="412"/>
      <c r="MFF197" s="412"/>
      <c r="MFG197" s="412"/>
      <c r="MFH197" s="412"/>
      <c r="MFI197" s="412"/>
      <c r="MFJ197" s="412"/>
      <c r="MFK197" s="412"/>
      <c r="MFL197" s="412"/>
      <c r="MFM197" s="412"/>
      <c r="MFN197" s="412"/>
      <c r="MFO197" s="412"/>
      <c r="MFP197" s="412"/>
      <c r="MFQ197" s="412"/>
      <c r="MFR197" s="412"/>
      <c r="MFS197" s="412"/>
      <c r="MFT197" s="412"/>
      <c r="MFU197" s="412"/>
      <c r="MFV197" s="412"/>
      <c r="MFW197" s="412"/>
      <c r="MFX197" s="412"/>
      <c r="MFY197" s="412"/>
      <c r="MFZ197" s="412"/>
      <c r="MGA197" s="412"/>
      <c r="MGB197" s="412"/>
      <c r="MGC197" s="412"/>
      <c r="MGD197" s="412"/>
      <c r="MGE197" s="412"/>
      <c r="MGF197" s="412"/>
      <c r="MGG197" s="412"/>
      <c r="MGH197" s="412"/>
      <c r="MGI197" s="412"/>
      <c r="MGJ197" s="412"/>
      <c r="MGK197" s="412"/>
      <c r="MGL197" s="412"/>
      <c r="MGM197" s="412"/>
      <c r="MGN197" s="412"/>
      <c r="MGO197" s="412"/>
      <c r="MGP197" s="413"/>
      <c r="MGQ197" s="413"/>
      <c r="MGR197" s="413"/>
      <c r="MGS197" s="413"/>
      <c r="MGT197" s="413"/>
      <c r="MGU197" s="413"/>
      <c r="MGV197" s="413"/>
      <c r="MGW197" s="413"/>
      <c r="MGX197" s="413"/>
      <c r="MGY197" s="413"/>
      <c r="MGZ197" s="413"/>
      <c r="MHA197" s="413"/>
      <c r="MHB197" s="413"/>
      <c r="MHC197" s="413"/>
      <c r="MHD197" s="413"/>
      <c r="MHE197" s="413"/>
      <c r="MHF197" s="413"/>
      <c r="MHG197" s="413"/>
      <c r="MHH197" s="413"/>
      <c r="MHI197" s="413"/>
      <c r="MHJ197" s="413"/>
      <c r="MHK197" s="413"/>
      <c r="MHL197" s="413"/>
      <c r="MHM197" s="413"/>
      <c r="MHN197" s="414"/>
      <c r="MHO197" s="414"/>
      <c r="MHP197" s="414"/>
      <c r="MHQ197" s="414"/>
      <c r="MHR197" s="414"/>
      <c r="MHS197" s="413"/>
      <c r="MHT197" s="413"/>
      <c r="MHU197" s="414"/>
      <c r="MHV197" s="414"/>
      <c r="MHW197" s="413"/>
      <c r="MHX197" s="413"/>
      <c r="MHY197" s="414"/>
      <c r="MHZ197" s="414"/>
      <c r="MIA197" s="413"/>
      <c r="MIB197" s="413"/>
      <c r="MIC197" s="413"/>
      <c r="MID197" s="413"/>
      <c r="MIE197" s="413"/>
      <c r="MIF197" s="413"/>
      <c r="MIG197" s="413"/>
      <c r="MIH197" s="414"/>
      <c r="MII197" s="414"/>
      <c r="MIJ197" s="413"/>
      <c r="MIK197" s="413"/>
      <c r="MIL197" s="414"/>
      <c r="MIM197" s="414"/>
      <c r="MIN197" s="413"/>
      <c r="MIO197" s="413"/>
      <c r="MIP197" s="413"/>
      <c r="MIQ197" s="413"/>
      <c r="MIR197" s="413"/>
      <c r="MIS197" s="407"/>
      <c r="MIT197" s="439"/>
      <c r="MIU197" s="413"/>
      <c r="MIV197" s="413"/>
      <c r="MIW197" s="413"/>
      <c r="MIX197" s="413"/>
      <c r="MIY197" s="413"/>
      <c r="MIZ197" s="413"/>
      <c r="MJA197" s="413"/>
      <c r="MJB197" s="412"/>
      <c r="MJC197" s="412"/>
      <c r="MJD197" s="412"/>
      <c r="MJE197" s="412"/>
      <c r="MJF197" s="412"/>
      <c r="MJG197" s="412"/>
      <c r="MJH197" s="412"/>
      <c r="MJI197" s="412"/>
      <c r="MJJ197" s="412"/>
      <c r="MJK197" s="412"/>
      <c r="MJL197" s="412"/>
      <c r="MJM197" s="412"/>
      <c r="MJN197" s="412"/>
      <c r="MJO197" s="412"/>
      <c r="MJP197" s="412"/>
      <c r="MJQ197" s="412"/>
      <c r="MJR197" s="412"/>
      <c r="MJS197" s="412"/>
      <c r="MJT197" s="412"/>
      <c r="MJU197" s="412"/>
      <c r="MJV197" s="412"/>
      <c r="MJW197" s="412"/>
      <c r="MJX197" s="412"/>
      <c r="MJY197" s="412"/>
      <c r="MJZ197" s="412"/>
      <c r="MKA197" s="412"/>
      <c r="MKB197" s="412"/>
      <c r="MKC197" s="412"/>
      <c r="MKD197" s="412"/>
      <c r="MKE197" s="412"/>
      <c r="MKF197" s="412"/>
      <c r="MKG197" s="412"/>
      <c r="MKH197" s="412"/>
      <c r="MKI197" s="412"/>
      <c r="MKJ197" s="412"/>
      <c r="MKK197" s="412"/>
      <c r="MKL197" s="412"/>
      <c r="MKM197" s="412"/>
      <c r="MKN197" s="412"/>
      <c r="MKO197" s="412"/>
      <c r="MKP197" s="412"/>
      <c r="MKQ197" s="412"/>
      <c r="MKR197" s="412"/>
      <c r="MKS197" s="412"/>
      <c r="MKT197" s="413"/>
      <c r="MKU197" s="413"/>
      <c r="MKV197" s="413"/>
      <c r="MKW197" s="413"/>
      <c r="MKX197" s="413"/>
      <c r="MKY197" s="413"/>
      <c r="MKZ197" s="413"/>
      <c r="MLA197" s="413"/>
      <c r="MLB197" s="413"/>
      <c r="MLC197" s="413"/>
      <c r="MLD197" s="413"/>
      <c r="MLE197" s="413"/>
      <c r="MLF197" s="413"/>
      <c r="MLG197" s="413"/>
      <c r="MLH197" s="413"/>
      <c r="MLI197" s="413"/>
      <c r="MLJ197" s="413"/>
      <c r="MLK197" s="413"/>
      <c r="MLL197" s="413"/>
      <c r="MLM197" s="413"/>
      <c r="MLN197" s="413"/>
      <c r="MLO197" s="413"/>
      <c r="MLP197" s="413"/>
      <c r="MLQ197" s="413"/>
      <c r="MLR197" s="414"/>
      <c r="MLS197" s="414"/>
      <c r="MLT197" s="414"/>
      <c r="MLU197" s="414"/>
      <c r="MLV197" s="414"/>
      <c r="MLW197" s="413"/>
      <c r="MLX197" s="413"/>
      <c r="MLY197" s="414"/>
      <c r="MLZ197" s="414"/>
      <c r="MMA197" s="413"/>
      <c r="MMB197" s="413"/>
      <c r="MMC197" s="414"/>
      <c r="MMD197" s="414"/>
      <c r="MME197" s="413"/>
      <c r="MMF197" s="413"/>
      <c r="MMG197" s="413"/>
      <c r="MMH197" s="413"/>
      <c r="MMI197" s="413"/>
      <c r="MMJ197" s="413"/>
      <c r="MMK197" s="413"/>
      <c r="MML197" s="414"/>
      <c r="MMM197" s="414"/>
      <c r="MMN197" s="413"/>
      <c r="MMO197" s="413"/>
      <c r="MMP197" s="414"/>
      <c r="MMQ197" s="414"/>
      <c r="MMR197" s="413"/>
      <c r="MMS197" s="413"/>
      <c r="MMT197" s="413"/>
      <c r="MMU197" s="413"/>
      <c r="MMV197" s="413"/>
      <c r="MMW197" s="407"/>
      <c r="MMX197" s="439"/>
      <c r="MMY197" s="413"/>
      <c r="MMZ197" s="413"/>
      <c r="MNA197" s="413"/>
      <c r="MNB197" s="413"/>
      <c r="MNC197" s="413"/>
      <c r="MND197" s="413"/>
      <c r="MNE197" s="413"/>
      <c r="MNF197" s="412"/>
      <c r="MNG197" s="412"/>
      <c r="MNH197" s="412"/>
      <c r="MNI197" s="412"/>
      <c r="MNJ197" s="412"/>
      <c r="MNK197" s="412"/>
      <c r="MNL197" s="412"/>
      <c r="MNM197" s="412"/>
      <c r="MNN197" s="412"/>
      <c r="MNO197" s="412"/>
      <c r="MNP197" s="412"/>
      <c r="MNQ197" s="412"/>
      <c r="MNR197" s="412"/>
      <c r="MNS197" s="412"/>
      <c r="MNT197" s="412"/>
      <c r="MNU197" s="412"/>
      <c r="MNV197" s="412"/>
      <c r="MNW197" s="412"/>
      <c r="MNX197" s="412"/>
      <c r="MNY197" s="412"/>
      <c r="MNZ197" s="412"/>
      <c r="MOA197" s="412"/>
      <c r="MOB197" s="412"/>
      <c r="MOC197" s="412"/>
      <c r="MOD197" s="412"/>
      <c r="MOE197" s="412"/>
      <c r="MOF197" s="412"/>
      <c r="MOG197" s="412"/>
      <c r="MOH197" s="412"/>
      <c r="MOI197" s="412"/>
      <c r="MOJ197" s="412"/>
      <c r="MOK197" s="412"/>
      <c r="MOL197" s="412"/>
      <c r="MOM197" s="412"/>
      <c r="MON197" s="412"/>
      <c r="MOO197" s="412"/>
      <c r="MOP197" s="412"/>
      <c r="MOQ197" s="412"/>
      <c r="MOR197" s="412"/>
      <c r="MOS197" s="412"/>
      <c r="MOT197" s="412"/>
      <c r="MOU197" s="412"/>
      <c r="MOV197" s="412"/>
      <c r="MOW197" s="412"/>
      <c r="MOX197" s="413"/>
      <c r="MOY197" s="413"/>
      <c r="MOZ197" s="413"/>
      <c r="MPA197" s="413"/>
      <c r="MPB197" s="413"/>
      <c r="MPC197" s="413"/>
      <c r="MPD197" s="413"/>
      <c r="MPE197" s="413"/>
      <c r="MPF197" s="413"/>
      <c r="MPG197" s="413"/>
      <c r="MPH197" s="413"/>
      <c r="MPI197" s="413"/>
      <c r="MPJ197" s="413"/>
      <c r="MPK197" s="413"/>
      <c r="MPL197" s="413"/>
      <c r="MPM197" s="413"/>
      <c r="MPN197" s="413"/>
      <c r="MPO197" s="413"/>
      <c r="MPP197" s="413"/>
      <c r="MPQ197" s="413"/>
      <c r="MPR197" s="413"/>
      <c r="MPS197" s="413"/>
      <c r="MPT197" s="413"/>
      <c r="MPU197" s="413"/>
      <c r="MPV197" s="414"/>
      <c r="MPW197" s="414"/>
      <c r="MPX197" s="414"/>
      <c r="MPY197" s="414"/>
      <c r="MPZ197" s="414"/>
      <c r="MQA197" s="413"/>
      <c r="MQB197" s="413"/>
      <c r="MQC197" s="414"/>
      <c r="MQD197" s="414"/>
      <c r="MQE197" s="413"/>
      <c r="MQF197" s="413"/>
      <c r="MQG197" s="414"/>
      <c r="MQH197" s="414"/>
      <c r="MQI197" s="413"/>
      <c r="MQJ197" s="413"/>
      <c r="MQK197" s="413"/>
      <c r="MQL197" s="413"/>
      <c r="MQM197" s="413"/>
      <c r="MQN197" s="413"/>
      <c r="MQO197" s="413"/>
      <c r="MQP197" s="414"/>
      <c r="MQQ197" s="414"/>
      <c r="MQR197" s="413"/>
      <c r="MQS197" s="413"/>
      <c r="MQT197" s="414"/>
      <c r="MQU197" s="414"/>
      <c r="MQV197" s="413"/>
      <c r="MQW197" s="413"/>
      <c r="MQX197" s="413"/>
      <c r="MQY197" s="413"/>
      <c r="MQZ197" s="413"/>
      <c r="MRA197" s="407"/>
      <c r="MRB197" s="439"/>
      <c r="MRC197" s="413"/>
      <c r="MRD197" s="413"/>
      <c r="MRE197" s="413"/>
      <c r="MRF197" s="413"/>
      <c r="MRG197" s="413"/>
      <c r="MRH197" s="413"/>
      <c r="MRI197" s="413"/>
      <c r="MRJ197" s="412"/>
      <c r="MRK197" s="412"/>
      <c r="MRL197" s="412"/>
      <c r="MRM197" s="412"/>
      <c r="MRN197" s="412"/>
      <c r="MRO197" s="412"/>
      <c r="MRP197" s="412"/>
      <c r="MRQ197" s="412"/>
      <c r="MRR197" s="412"/>
      <c r="MRS197" s="412"/>
      <c r="MRT197" s="412"/>
      <c r="MRU197" s="412"/>
      <c r="MRV197" s="412"/>
      <c r="MRW197" s="412"/>
      <c r="MRX197" s="412"/>
      <c r="MRY197" s="412"/>
      <c r="MRZ197" s="412"/>
      <c r="MSA197" s="412"/>
      <c r="MSB197" s="412"/>
      <c r="MSC197" s="412"/>
      <c r="MSD197" s="412"/>
      <c r="MSE197" s="412"/>
      <c r="MSF197" s="412"/>
      <c r="MSG197" s="412"/>
      <c r="MSH197" s="412"/>
      <c r="MSI197" s="412"/>
      <c r="MSJ197" s="412"/>
      <c r="MSK197" s="412"/>
      <c r="MSL197" s="412"/>
      <c r="MSM197" s="412"/>
      <c r="MSN197" s="412"/>
      <c r="MSO197" s="412"/>
      <c r="MSP197" s="412"/>
      <c r="MSQ197" s="412"/>
      <c r="MSR197" s="412"/>
      <c r="MSS197" s="412"/>
      <c r="MST197" s="412"/>
      <c r="MSU197" s="412"/>
      <c r="MSV197" s="412"/>
      <c r="MSW197" s="412"/>
      <c r="MSX197" s="412"/>
      <c r="MSY197" s="412"/>
      <c r="MSZ197" s="412"/>
      <c r="MTA197" s="412"/>
      <c r="MTB197" s="413"/>
      <c r="MTC197" s="413"/>
      <c r="MTD197" s="413"/>
      <c r="MTE197" s="413"/>
      <c r="MTF197" s="413"/>
      <c r="MTG197" s="413"/>
      <c r="MTH197" s="413"/>
      <c r="MTI197" s="413"/>
      <c r="MTJ197" s="413"/>
      <c r="MTK197" s="413"/>
      <c r="MTL197" s="413"/>
      <c r="MTM197" s="413"/>
      <c r="MTN197" s="413"/>
      <c r="MTO197" s="413"/>
      <c r="MTP197" s="413"/>
      <c r="MTQ197" s="413"/>
      <c r="MTR197" s="413"/>
      <c r="MTS197" s="413"/>
      <c r="MTT197" s="413"/>
      <c r="MTU197" s="413"/>
      <c r="MTV197" s="413"/>
      <c r="MTW197" s="413"/>
      <c r="MTX197" s="413"/>
      <c r="MTY197" s="413"/>
      <c r="MTZ197" s="414"/>
      <c r="MUA197" s="414"/>
      <c r="MUB197" s="414"/>
      <c r="MUC197" s="414"/>
      <c r="MUD197" s="414"/>
      <c r="MUE197" s="413"/>
      <c r="MUF197" s="413"/>
      <c r="MUG197" s="414"/>
      <c r="MUH197" s="414"/>
      <c r="MUI197" s="413"/>
      <c r="MUJ197" s="413"/>
      <c r="MUK197" s="414"/>
      <c r="MUL197" s="414"/>
      <c r="MUM197" s="413"/>
      <c r="MUN197" s="413"/>
      <c r="MUO197" s="413"/>
      <c r="MUP197" s="413"/>
      <c r="MUQ197" s="413"/>
      <c r="MUR197" s="413"/>
      <c r="MUS197" s="413"/>
      <c r="MUT197" s="414"/>
      <c r="MUU197" s="414"/>
      <c r="MUV197" s="413"/>
      <c r="MUW197" s="413"/>
      <c r="MUX197" s="414"/>
      <c r="MUY197" s="414"/>
      <c r="MUZ197" s="413"/>
      <c r="MVA197" s="413"/>
      <c r="MVB197" s="413"/>
      <c r="MVC197" s="413"/>
      <c r="MVD197" s="413"/>
      <c r="MVE197" s="407"/>
      <c r="MVF197" s="439"/>
      <c r="MVG197" s="413"/>
      <c r="MVH197" s="413"/>
      <c r="MVI197" s="413"/>
      <c r="MVJ197" s="413"/>
      <c r="MVK197" s="413"/>
      <c r="MVL197" s="413"/>
      <c r="MVM197" s="413"/>
      <c r="MVN197" s="412"/>
      <c r="MVO197" s="412"/>
      <c r="MVP197" s="412"/>
      <c r="MVQ197" s="412"/>
      <c r="MVR197" s="412"/>
      <c r="MVS197" s="412"/>
      <c r="MVT197" s="412"/>
      <c r="MVU197" s="412"/>
      <c r="MVV197" s="412"/>
      <c r="MVW197" s="412"/>
      <c r="MVX197" s="412"/>
      <c r="MVY197" s="412"/>
      <c r="MVZ197" s="412"/>
      <c r="MWA197" s="412"/>
      <c r="MWB197" s="412"/>
      <c r="MWC197" s="412"/>
      <c r="MWD197" s="412"/>
      <c r="MWE197" s="412"/>
      <c r="MWF197" s="412"/>
      <c r="MWG197" s="412"/>
      <c r="MWH197" s="412"/>
      <c r="MWI197" s="412"/>
      <c r="MWJ197" s="412"/>
      <c r="MWK197" s="412"/>
      <c r="MWL197" s="412"/>
      <c r="MWM197" s="412"/>
      <c r="MWN197" s="412"/>
      <c r="MWO197" s="412"/>
      <c r="MWP197" s="412"/>
      <c r="MWQ197" s="412"/>
      <c r="MWR197" s="412"/>
      <c r="MWS197" s="412"/>
      <c r="MWT197" s="412"/>
      <c r="MWU197" s="412"/>
      <c r="MWV197" s="412"/>
      <c r="MWW197" s="412"/>
      <c r="MWX197" s="412"/>
      <c r="MWY197" s="412"/>
      <c r="MWZ197" s="412"/>
      <c r="MXA197" s="412"/>
      <c r="MXB197" s="412"/>
      <c r="MXC197" s="412"/>
      <c r="MXD197" s="412"/>
      <c r="MXE197" s="412"/>
      <c r="MXF197" s="413"/>
      <c r="MXG197" s="413"/>
      <c r="MXH197" s="413"/>
      <c r="MXI197" s="413"/>
      <c r="MXJ197" s="413"/>
      <c r="MXK197" s="413"/>
      <c r="MXL197" s="413"/>
      <c r="MXM197" s="413"/>
      <c r="MXN197" s="413"/>
      <c r="MXO197" s="413"/>
      <c r="MXP197" s="413"/>
      <c r="MXQ197" s="413"/>
      <c r="MXR197" s="413"/>
      <c r="MXS197" s="413"/>
      <c r="MXT197" s="413"/>
      <c r="MXU197" s="413"/>
      <c r="MXV197" s="413"/>
      <c r="MXW197" s="413"/>
      <c r="MXX197" s="413"/>
      <c r="MXY197" s="413"/>
      <c r="MXZ197" s="413"/>
      <c r="MYA197" s="413"/>
      <c r="MYB197" s="413"/>
      <c r="MYC197" s="413"/>
      <c r="MYD197" s="414"/>
      <c r="MYE197" s="414"/>
      <c r="MYF197" s="414"/>
      <c r="MYG197" s="414"/>
      <c r="MYH197" s="414"/>
      <c r="MYI197" s="413"/>
      <c r="MYJ197" s="413"/>
      <c r="MYK197" s="414"/>
      <c r="MYL197" s="414"/>
      <c r="MYM197" s="413"/>
      <c r="MYN197" s="413"/>
      <c r="MYO197" s="414"/>
      <c r="MYP197" s="414"/>
      <c r="MYQ197" s="413"/>
      <c r="MYR197" s="413"/>
      <c r="MYS197" s="413"/>
      <c r="MYT197" s="413"/>
      <c r="MYU197" s="413"/>
      <c r="MYV197" s="413"/>
      <c r="MYW197" s="413"/>
      <c r="MYX197" s="414"/>
      <c r="MYY197" s="414"/>
      <c r="MYZ197" s="413"/>
      <c r="MZA197" s="413"/>
      <c r="MZB197" s="414"/>
      <c r="MZC197" s="414"/>
      <c r="MZD197" s="413"/>
      <c r="MZE197" s="413"/>
      <c r="MZF197" s="413"/>
      <c r="MZG197" s="413"/>
      <c r="MZH197" s="413"/>
      <c r="MZI197" s="407"/>
      <c r="MZJ197" s="439"/>
      <c r="MZK197" s="413"/>
      <c r="MZL197" s="413"/>
      <c r="MZM197" s="413"/>
      <c r="MZN197" s="413"/>
      <c r="MZO197" s="413"/>
      <c r="MZP197" s="413"/>
      <c r="MZQ197" s="413"/>
      <c r="MZR197" s="412"/>
      <c r="MZS197" s="412"/>
      <c r="MZT197" s="412"/>
      <c r="MZU197" s="412"/>
      <c r="MZV197" s="412"/>
      <c r="MZW197" s="412"/>
      <c r="MZX197" s="412"/>
      <c r="MZY197" s="412"/>
      <c r="MZZ197" s="412"/>
      <c r="NAA197" s="412"/>
      <c r="NAB197" s="412"/>
      <c r="NAC197" s="412"/>
      <c r="NAD197" s="412"/>
      <c r="NAE197" s="412"/>
      <c r="NAF197" s="412"/>
      <c r="NAG197" s="412"/>
      <c r="NAH197" s="412"/>
      <c r="NAI197" s="412"/>
      <c r="NAJ197" s="412"/>
      <c r="NAK197" s="412"/>
      <c r="NAL197" s="412"/>
      <c r="NAM197" s="412"/>
      <c r="NAN197" s="412"/>
      <c r="NAO197" s="412"/>
      <c r="NAP197" s="412"/>
      <c r="NAQ197" s="412"/>
      <c r="NAR197" s="412"/>
      <c r="NAS197" s="412"/>
      <c r="NAT197" s="412"/>
      <c r="NAU197" s="412"/>
      <c r="NAV197" s="412"/>
      <c r="NAW197" s="412"/>
      <c r="NAX197" s="412"/>
      <c r="NAY197" s="412"/>
      <c r="NAZ197" s="412"/>
      <c r="NBA197" s="412"/>
      <c r="NBB197" s="412"/>
      <c r="NBC197" s="412"/>
      <c r="NBD197" s="412"/>
      <c r="NBE197" s="412"/>
      <c r="NBF197" s="412"/>
      <c r="NBG197" s="412"/>
      <c r="NBH197" s="412"/>
      <c r="NBI197" s="412"/>
      <c r="NBJ197" s="413"/>
      <c r="NBK197" s="413"/>
      <c r="NBL197" s="413"/>
      <c r="NBM197" s="413"/>
      <c r="NBN197" s="413"/>
      <c r="NBO197" s="413"/>
      <c r="NBP197" s="413"/>
      <c r="NBQ197" s="413"/>
      <c r="NBR197" s="413"/>
      <c r="NBS197" s="413"/>
      <c r="NBT197" s="413"/>
      <c r="NBU197" s="413"/>
      <c r="NBV197" s="413"/>
      <c r="NBW197" s="413"/>
      <c r="NBX197" s="413"/>
      <c r="NBY197" s="413"/>
      <c r="NBZ197" s="413"/>
      <c r="NCA197" s="413"/>
      <c r="NCB197" s="413"/>
      <c r="NCC197" s="413"/>
      <c r="NCD197" s="413"/>
      <c r="NCE197" s="413"/>
      <c r="NCF197" s="413"/>
      <c r="NCG197" s="413"/>
      <c r="NCH197" s="414"/>
      <c r="NCI197" s="414"/>
      <c r="NCJ197" s="414"/>
      <c r="NCK197" s="414"/>
      <c r="NCL197" s="414"/>
      <c r="NCM197" s="413"/>
      <c r="NCN197" s="413"/>
      <c r="NCO197" s="414"/>
      <c r="NCP197" s="414"/>
      <c r="NCQ197" s="413"/>
      <c r="NCR197" s="413"/>
      <c r="NCS197" s="414"/>
      <c r="NCT197" s="414"/>
      <c r="NCU197" s="413"/>
      <c r="NCV197" s="413"/>
      <c r="NCW197" s="413"/>
      <c r="NCX197" s="413"/>
      <c r="NCY197" s="413"/>
      <c r="NCZ197" s="413"/>
      <c r="NDA197" s="413"/>
      <c r="NDB197" s="414"/>
      <c r="NDC197" s="414"/>
      <c r="NDD197" s="413"/>
      <c r="NDE197" s="413"/>
      <c r="NDF197" s="414"/>
      <c r="NDG197" s="414"/>
      <c r="NDH197" s="413"/>
      <c r="NDI197" s="413"/>
      <c r="NDJ197" s="413"/>
      <c r="NDK197" s="413"/>
      <c r="NDL197" s="413"/>
      <c r="NDM197" s="407"/>
      <c r="NDN197" s="439"/>
      <c r="NDO197" s="413"/>
      <c r="NDP197" s="413"/>
      <c r="NDQ197" s="413"/>
      <c r="NDR197" s="413"/>
      <c r="NDS197" s="413"/>
      <c r="NDT197" s="413"/>
      <c r="NDU197" s="413"/>
      <c r="NDV197" s="412"/>
      <c r="NDW197" s="412"/>
      <c r="NDX197" s="412"/>
      <c r="NDY197" s="412"/>
      <c r="NDZ197" s="412"/>
      <c r="NEA197" s="412"/>
      <c r="NEB197" s="412"/>
      <c r="NEC197" s="412"/>
      <c r="NED197" s="412"/>
      <c r="NEE197" s="412"/>
      <c r="NEF197" s="412"/>
      <c r="NEG197" s="412"/>
      <c r="NEH197" s="412"/>
      <c r="NEI197" s="412"/>
      <c r="NEJ197" s="412"/>
      <c r="NEK197" s="412"/>
      <c r="NEL197" s="412"/>
      <c r="NEM197" s="412"/>
      <c r="NEN197" s="412"/>
      <c r="NEO197" s="412"/>
      <c r="NEP197" s="412"/>
      <c r="NEQ197" s="412"/>
      <c r="NER197" s="412"/>
      <c r="NES197" s="412"/>
      <c r="NET197" s="412"/>
      <c r="NEU197" s="412"/>
      <c r="NEV197" s="412"/>
      <c r="NEW197" s="412"/>
      <c r="NEX197" s="412"/>
      <c r="NEY197" s="412"/>
      <c r="NEZ197" s="412"/>
      <c r="NFA197" s="412"/>
      <c r="NFB197" s="412"/>
      <c r="NFC197" s="412"/>
      <c r="NFD197" s="412"/>
      <c r="NFE197" s="412"/>
      <c r="NFF197" s="412"/>
      <c r="NFG197" s="412"/>
      <c r="NFH197" s="412"/>
      <c r="NFI197" s="412"/>
      <c r="NFJ197" s="412"/>
      <c r="NFK197" s="412"/>
      <c r="NFL197" s="412"/>
      <c r="NFM197" s="412"/>
      <c r="NFN197" s="413"/>
      <c r="NFO197" s="413"/>
      <c r="NFP197" s="413"/>
      <c r="NFQ197" s="413"/>
      <c r="NFR197" s="413"/>
      <c r="NFS197" s="413"/>
      <c r="NFT197" s="413"/>
      <c r="NFU197" s="413"/>
      <c r="NFV197" s="413"/>
      <c r="NFW197" s="413"/>
      <c r="NFX197" s="413"/>
      <c r="NFY197" s="413"/>
      <c r="NFZ197" s="413"/>
      <c r="NGA197" s="413"/>
      <c r="NGB197" s="413"/>
      <c r="NGC197" s="413"/>
      <c r="NGD197" s="413"/>
      <c r="NGE197" s="413"/>
      <c r="NGF197" s="413"/>
      <c r="NGG197" s="413"/>
      <c r="NGH197" s="413"/>
      <c r="NGI197" s="413"/>
      <c r="NGJ197" s="413"/>
      <c r="NGK197" s="413"/>
      <c r="NGL197" s="414"/>
      <c r="NGM197" s="414"/>
      <c r="NGN197" s="414"/>
      <c r="NGO197" s="414"/>
      <c r="NGP197" s="414"/>
      <c r="NGQ197" s="413"/>
      <c r="NGR197" s="413"/>
      <c r="NGS197" s="414"/>
      <c r="NGT197" s="414"/>
      <c r="NGU197" s="413"/>
      <c r="NGV197" s="413"/>
      <c r="NGW197" s="414"/>
      <c r="NGX197" s="414"/>
      <c r="NGY197" s="413"/>
      <c r="NGZ197" s="413"/>
      <c r="NHA197" s="413"/>
      <c r="NHB197" s="413"/>
      <c r="NHC197" s="413"/>
      <c r="NHD197" s="413"/>
      <c r="NHE197" s="413"/>
      <c r="NHF197" s="414"/>
      <c r="NHG197" s="414"/>
      <c r="NHH197" s="413"/>
      <c r="NHI197" s="413"/>
      <c r="NHJ197" s="414"/>
      <c r="NHK197" s="414"/>
      <c r="NHL197" s="413"/>
      <c r="NHM197" s="413"/>
      <c r="NHN197" s="413"/>
      <c r="NHO197" s="413"/>
      <c r="NHP197" s="413"/>
      <c r="NHQ197" s="407"/>
      <c r="NHR197" s="439"/>
      <c r="NHS197" s="413"/>
      <c r="NHT197" s="413"/>
      <c r="NHU197" s="413"/>
      <c r="NHV197" s="413"/>
      <c r="NHW197" s="413"/>
      <c r="NHX197" s="413"/>
      <c r="NHY197" s="413"/>
      <c r="NHZ197" s="412"/>
      <c r="NIA197" s="412"/>
      <c r="NIB197" s="412"/>
      <c r="NIC197" s="412"/>
      <c r="NID197" s="412"/>
      <c r="NIE197" s="412"/>
      <c r="NIF197" s="412"/>
      <c r="NIG197" s="412"/>
      <c r="NIH197" s="412"/>
      <c r="NII197" s="412"/>
      <c r="NIJ197" s="412"/>
      <c r="NIK197" s="412"/>
      <c r="NIL197" s="412"/>
      <c r="NIM197" s="412"/>
      <c r="NIN197" s="412"/>
      <c r="NIO197" s="412"/>
      <c r="NIP197" s="412"/>
      <c r="NIQ197" s="412"/>
      <c r="NIR197" s="412"/>
      <c r="NIS197" s="412"/>
      <c r="NIT197" s="412"/>
      <c r="NIU197" s="412"/>
      <c r="NIV197" s="412"/>
      <c r="NIW197" s="412"/>
      <c r="NIX197" s="412"/>
      <c r="NIY197" s="412"/>
      <c r="NIZ197" s="412"/>
      <c r="NJA197" s="412"/>
      <c r="NJB197" s="412"/>
      <c r="NJC197" s="412"/>
      <c r="NJD197" s="412"/>
      <c r="NJE197" s="412"/>
      <c r="NJF197" s="412"/>
      <c r="NJG197" s="412"/>
      <c r="NJH197" s="412"/>
      <c r="NJI197" s="412"/>
      <c r="NJJ197" s="412"/>
      <c r="NJK197" s="412"/>
      <c r="NJL197" s="412"/>
      <c r="NJM197" s="412"/>
      <c r="NJN197" s="412"/>
      <c r="NJO197" s="412"/>
      <c r="NJP197" s="412"/>
      <c r="NJQ197" s="412"/>
      <c r="NJR197" s="413"/>
      <c r="NJS197" s="413"/>
      <c r="NJT197" s="413"/>
      <c r="NJU197" s="413"/>
      <c r="NJV197" s="413"/>
      <c r="NJW197" s="413"/>
      <c r="NJX197" s="413"/>
      <c r="NJY197" s="413"/>
      <c r="NJZ197" s="413"/>
      <c r="NKA197" s="413"/>
      <c r="NKB197" s="413"/>
      <c r="NKC197" s="413"/>
      <c r="NKD197" s="413"/>
      <c r="NKE197" s="413"/>
      <c r="NKF197" s="413"/>
      <c r="NKG197" s="413"/>
      <c r="NKH197" s="413"/>
      <c r="NKI197" s="413"/>
      <c r="NKJ197" s="413"/>
      <c r="NKK197" s="413"/>
      <c r="NKL197" s="413"/>
      <c r="NKM197" s="413"/>
      <c r="NKN197" s="413"/>
      <c r="NKO197" s="413"/>
      <c r="NKP197" s="414"/>
      <c r="NKQ197" s="414"/>
      <c r="NKR197" s="414"/>
      <c r="NKS197" s="414"/>
      <c r="NKT197" s="414"/>
      <c r="NKU197" s="413"/>
      <c r="NKV197" s="413"/>
      <c r="NKW197" s="414"/>
      <c r="NKX197" s="414"/>
      <c r="NKY197" s="413"/>
      <c r="NKZ197" s="413"/>
      <c r="NLA197" s="414"/>
      <c r="NLB197" s="414"/>
      <c r="NLC197" s="413"/>
      <c r="NLD197" s="413"/>
      <c r="NLE197" s="413"/>
      <c r="NLF197" s="413"/>
      <c r="NLG197" s="413"/>
      <c r="NLH197" s="413"/>
      <c r="NLI197" s="413"/>
      <c r="NLJ197" s="414"/>
      <c r="NLK197" s="414"/>
      <c r="NLL197" s="413"/>
      <c r="NLM197" s="413"/>
      <c r="NLN197" s="414"/>
      <c r="NLO197" s="414"/>
      <c r="NLP197" s="413"/>
      <c r="NLQ197" s="413"/>
      <c r="NLR197" s="413"/>
      <c r="NLS197" s="413"/>
      <c r="NLT197" s="413"/>
      <c r="NLU197" s="407"/>
      <c r="NLV197" s="439"/>
      <c r="NLW197" s="413"/>
      <c r="NLX197" s="413"/>
      <c r="NLY197" s="413"/>
      <c r="NLZ197" s="413"/>
      <c r="NMA197" s="413"/>
      <c r="NMB197" s="413"/>
      <c r="NMC197" s="413"/>
      <c r="NMD197" s="412"/>
      <c r="NME197" s="412"/>
      <c r="NMF197" s="412"/>
      <c r="NMG197" s="412"/>
      <c r="NMH197" s="412"/>
      <c r="NMI197" s="412"/>
      <c r="NMJ197" s="412"/>
      <c r="NMK197" s="412"/>
      <c r="NML197" s="412"/>
      <c r="NMM197" s="412"/>
      <c r="NMN197" s="412"/>
      <c r="NMO197" s="412"/>
      <c r="NMP197" s="412"/>
      <c r="NMQ197" s="412"/>
      <c r="NMR197" s="412"/>
      <c r="NMS197" s="412"/>
      <c r="NMT197" s="412"/>
      <c r="NMU197" s="412"/>
      <c r="NMV197" s="412"/>
      <c r="NMW197" s="412"/>
      <c r="NMX197" s="412"/>
      <c r="NMY197" s="412"/>
      <c r="NMZ197" s="412"/>
      <c r="NNA197" s="412"/>
      <c r="NNB197" s="412"/>
      <c r="NNC197" s="412"/>
      <c r="NND197" s="412"/>
      <c r="NNE197" s="412"/>
      <c r="NNF197" s="412"/>
      <c r="NNG197" s="412"/>
      <c r="NNH197" s="412"/>
      <c r="NNI197" s="412"/>
      <c r="NNJ197" s="412"/>
      <c r="NNK197" s="412"/>
      <c r="NNL197" s="412"/>
      <c r="NNM197" s="412"/>
      <c r="NNN197" s="412"/>
      <c r="NNO197" s="412"/>
      <c r="NNP197" s="412"/>
      <c r="NNQ197" s="412"/>
      <c r="NNR197" s="412"/>
      <c r="NNS197" s="412"/>
      <c r="NNT197" s="412"/>
      <c r="NNU197" s="412"/>
      <c r="NNV197" s="413"/>
      <c r="NNW197" s="413"/>
      <c r="NNX197" s="413"/>
      <c r="NNY197" s="413"/>
      <c r="NNZ197" s="413"/>
      <c r="NOA197" s="413"/>
      <c r="NOB197" s="413"/>
      <c r="NOC197" s="413"/>
      <c r="NOD197" s="413"/>
      <c r="NOE197" s="413"/>
      <c r="NOF197" s="413"/>
      <c r="NOG197" s="413"/>
      <c r="NOH197" s="413"/>
      <c r="NOI197" s="413"/>
      <c r="NOJ197" s="413"/>
      <c r="NOK197" s="413"/>
      <c r="NOL197" s="413"/>
      <c r="NOM197" s="413"/>
      <c r="NON197" s="413"/>
      <c r="NOO197" s="413"/>
      <c r="NOP197" s="413"/>
      <c r="NOQ197" s="413"/>
      <c r="NOR197" s="413"/>
      <c r="NOS197" s="413"/>
      <c r="NOT197" s="414"/>
      <c r="NOU197" s="414"/>
      <c r="NOV197" s="414"/>
      <c r="NOW197" s="414"/>
      <c r="NOX197" s="414"/>
      <c r="NOY197" s="413"/>
      <c r="NOZ197" s="413"/>
      <c r="NPA197" s="414"/>
      <c r="NPB197" s="414"/>
      <c r="NPC197" s="413"/>
      <c r="NPD197" s="413"/>
      <c r="NPE197" s="414"/>
      <c r="NPF197" s="414"/>
      <c r="NPG197" s="413"/>
      <c r="NPH197" s="413"/>
      <c r="NPI197" s="413"/>
      <c r="NPJ197" s="413"/>
      <c r="NPK197" s="413"/>
      <c r="NPL197" s="413"/>
      <c r="NPM197" s="413"/>
      <c r="NPN197" s="414"/>
      <c r="NPO197" s="414"/>
      <c r="NPP197" s="413"/>
      <c r="NPQ197" s="413"/>
      <c r="NPR197" s="414"/>
      <c r="NPS197" s="414"/>
      <c r="NPT197" s="413"/>
      <c r="NPU197" s="413"/>
      <c r="NPV197" s="413"/>
      <c r="NPW197" s="413"/>
      <c r="NPX197" s="413"/>
      <c r="NPY197" s="407"/>
      <c r="NPZ197" s="439"/>
      <c r="NQA197" s="413"/>
      <c r="NQB197" s="413"/>
      <c r="NQC197" s="413"/>
      <c r="NQD197" s="413"/>
      <c r="NQE197" s="413"/>
      <c r="NQF197" s="413"/>
      <c r="NQG197" s="413"/>
      <c r="NQH197" s="412"/>
      <c r="NQI197" s="412"/>
      <c r="NQJ197" s="412"/>
      <c r="NQK197" s="412"/>
      <c r="NQL197" s="412"/>
      <c r="NQM197" s="412"/>
      <c r="NQN197" s="412"/>
      <c r="NQO197" s="412"/>
      <c r="NQP197" s="412"/>
      <c r="NQQ197" s="412"/>
      <c r="NQR197" s="412"/>
      <c r="NQS197" s="412"/>
      <c r="NQT197" s="412"/>
      <c r="NQU197" s="412"/>
      <c r="NQV197" s="412"/>
      <c r="NQW197" s="412"/>
      <c r="NQX197" s="412"/>
      <c r="NQY197" s="412"/>
      <c r="NQZ197" s="412"/>
      <c r="NRA197" s="412"/>
      <c r="NRB197" s="412"/>
      <c r="NRC197" s="412"/>
      <c r="NRD197" s="412"/>
      <c r="NRE197" s="412"/>
      <c r="NRF197" s="412"/>
      <c r="NRG197" s="412"/>
      <c r="NRH197" s="412"/>
      <c r="NRI197" s="412"/>
      <c r="NRJ197" s="412"/>
      <c r="NRK197" s="412"/>
      <c r="NRL197" s="412"/>
      <c r="NRM197" s="412"/>
      <c r="NRN197" s="412"/>
      <c r="NRO197" s="412"/>
      <c r="NRP197" s="412"/>
      <c r="NRQ197" s="412"/>
      <c r="NRR197" s="412"/>
      <c r="NRS197" s="412"/>
      <c r="NRT197" s="412"/>
      <c r="NRU197" s="412"/>
      <c r="NRV197" s="412"/>
      <c r="NRW197" s="412"/>
      <c r="NRX197" s="412"/>
      <c r="NRY197" s="412"/>
      <c r="NRZ197" s="413"/>
      <c r="NSA197" s="413"/>
      <c r="NSB197" s="413"/>
      <c r="NSC197" s="413"/>
      <c r="NSD197" s="413"/>
      <c r="NSE197" s="413"/>
      <c r="NSF197" s="413"/>
      <c r="NSG197" s="413"/>
      <c r="NSH197" s="413"/>
      <c r="NSI197" s="413"/>
      <c r="NSJ197" s="413"/>
      <c r="NSK197" s="413"/>
      <c r="NSL197" s="413"/>
      <c r="NSM197" s="413"/>
      <c r="NSN197" s="413"/>
      <c r="NSO197" s="413"/>
      <c r="NSP197" s="413"/>
      <c r="NSQ197" s="413"/>
      <c r="NSR197" s="413"/>
      <c r="NSS197" s="413"/>
      <c r="NST197" s="413"/>
      <c r="NSU197" s="413"/>
      <c r="NSV197" s="413"/>
      <c r="NSW197" s="413"/>
      <c r="NSX197" s="414"/>
      <c r="NSY197" s="414"/>
      <c r="NSZ197" s="414"/>
      <c r="NTA197" s="414"/>
      <c r="NTB197" s="414"/>
      <c r="NTC197" s="413"/>
      <c r="NTD197" s="413"/>
      <c r="NTE197" s="414"/>
      <c r="NTF197" s="414"/>
      <c r="NTG197" s="413"/>
      <c r="NTH197" s="413"/>
      <c r="NTI197" s="414"/>
      <c r="NTJ197" s="414"/>
      <c r="NTK197" s="413"/>
      <c r="NTL197" s="413"/>
      <c r="NTM197" s="413"/>
      <c r="NTN197" s="413"/>
      <c r="NTO197" s="413"/>
      <c r="NTP197" s="413"/>
      <c r="NTQ197" s="413"/>
      <c r="NTR197" s="414"/>
      <c r="NTS197" s="414"/>
      <c r="NTT197" s="413"/>
      <c r="NTU197" s="413"/>
      <c r="NTV197" s="414"/>
      <c r="NTW197" s="414"/>
      <c r="NTX197" s="413"/>
      <c r="NTY197" s="413"/>
      <c r="NTZ197" s="413"/>
      <c r="NUA197" s="413"/>
      <c r="NUB197" s="413"/>
      <c r="NUC197" s="407"/>
      <c r="NUD197" s="439"/>
      <c r="NUE197" s="413"/>
      <c r="NUF197" s="413"/>
      <c r="NUG197" s="413"/>
      <c r="NUH197" s="413"/>
      <c r="NUI197" s="413"/>
      <c r="NUJ197" s="413"/>
      <c r="NUK197" s="413"/>
      <c r="NUL197" s="412"/>
      <c r="NUM197" s="412"/>
      <c r="NUN197" s="412"/>
      <c r="NUO197" s="412"/>
      <c r="NUP197" s="412"/>
      <c r="NUQ197" s="412"/>
      <c r="NUR197" s="412"/>
      <c r="NUS197" s="412"/>
      <c r="NUT197" s="412"/>
      <c r="NUU197" s="412"/>
      <c r="NUV197" s="412"/>
      <c r="NUW197" s="412"/>
      <c r="NUX197" s="412"/>
      <c r="NUY197" s="412"/>
      <c r="NUZ197" s="412"/>
      <c r="NVA197" s="412"/>
      <c r="NVB197" s="412"/>
      <c r="NVC197" s="412"/>
      <c r="NVD197" s="412"/>
      <c r="NVE197" s="412"/>
      <c r="NVF197" s="412"/>
      <c r="NVG197" s="412"/>
      <c r="NVH197" s="412"/>
      <c r="NVI197" s="412"/>
      <c r="NVJ197" s="412"/>
      <c r="NVK197" s="412"/>
      <c r="NVL197" s="412"/>
      <c r="NVM197" s="412"/>
      <c r="NVN197" s="412"/>
      <c r="NVO197" s="412"/>
      <c r="NVP197" s="412"/>
      <c r="NVQ197" s="412"/>
      <c r="NVR197" s="412"/>
      <c r="NVS197" s="412"/>
      <c r="NVT197" s="412"/>
      <c r="NVU197" s="412"/>
      <c r="NVV197" s="412"/>
      <c r="NVW197" s="412"/>
      <c r="NVX197" s="412"/>
      <c r="NVY197" s="412"/>
      <c r="NVZ197" s="412"/>
      <c r="NWA197" s="412"/>
      <c r="NWB197" s="412"/>
      <c r="NWC197" s="412"/>
      <c r="NWD197" s="413"/>
      <c r="NWE197" s="413"/>
      <c r="NWF197" s="413"/>
      <c r="NWG197" s="413"/>
      <c r="NWH197" s="413"/>
      <c r="NWI197" s="413"/>
      <c r="NWJ197" s="413"/>
      <c r="NWK197" s="413"/>
      <c r="NWL197" s="413"/>
      <c r="NWM197" s="413"/>
      <c r="NWN197" s="413"/>
      <c r="NWO197" s="413"/>
      <c r="NWP197" s="413"/>
      <c r="NWQ197" s="413"/>
      <c r="NWR197" s="413"/>
      <c r="NWS197" s="413"/>
      <c r="NWT197" s="413"/>
      <c r="NWU197" s="413"/>
      <c r="NWV197" s="413"/>
      <c r="NWW197" s="413"/>
      <c r="NWX197" s="413"/>
      <c r="NWY197" s="413"/>
      <c r="NWZ197" s="413"/>
      <c r="NXA197" s="413"/>
      <c r="NXB197" s="414"/>
      <c r="NXC197" s="414"/>
      <c r="NXD197" s="414"/>
      <c r="NXE197" s="414"/>
      <c r="NXF197" s="414"/>
      <c r="NXG197" s="413"/>
      <c r="NXH197" s="413"/>
      <c r="NXI197" s="414"/>
      <c r="NXJ197" s="414"/>
      <c r="NXK197" s="413"/>
      <c r="NXL197" s="413"/>
      <c r="NXM197" s="414"/>
      <c r="NXN197" s="414"/>
      <c r="NXO197" s="413"/>
      <c r="NXP197" s="413"/>
      <c r="NXQ197" s="413"/>
      <c r="NXR197" s="413"/>
      <c r="NXS197" s="413"/>
      <c r="NXT197" s="413"/>
      <c r="NXU197" s="413"/>
      <c r="NXV197" s="414"/>
      <c r="NXW197" s="414"/>
      <c r="NXX197" s="413"/>
      <c r="NXY197" s="413"/>
      <c r="NXZ197" s="414"/>
      <c r="NYA197" s="414"/>
      <c r="NYB197" s="413"/>
      <c r="NYC197" s="413"/>
      <c r="NYD197" s="413"/>
      <c r="NYE197" s="413"/>
      <c r="NYF197" s="413"/>
      <c r="NYG197" s="407"/>
      <c r="NYH197" s="439"/>
      <c r="NYI197" s="413"/>
      <c r="NYJ197" s="413"/>
      <c r="NYK197" s="413"/>
      <c r="NYL197" s="413"/>
      <c r="NYM197" s="413"/>
      <c r="NYN197" s="413"/>
      <c r="NYO197" s="413"/>
      <c r="NYP197" s="412"/>
      <c r="NYQ197" s="412"/>
      <c r="NYR197" s="412"/>
      <c r="NYS197" s="412"/>
      <c r="NYT197" s="412"/>
      <c r="NYU197" s="412"/>
      <c r="NYV197" s="412"/>
      <c r="NYW197" s="412"/>
      <c r="NYX197" s="412"/>
      <c r="NYY197" s="412"/>
      <c r="NYZ197" s="412"/>
      <c r="NZA197" s="412"/>
      <c r="NZB197" s="412"/>
      <c r="NZC197" s="412"/>
      <c r="NZD197" s="412"/>
      <c r="NZE197" s="412"/>
      <c r="NZF197" s="412"/>
      <c r="NZG197" s="412"/>
      <c r="NZH197" s="412"/>
      <c r="NZI197" s="412"/>
      <c r="NZJ197" s="412"/>
      <c r="NZK197" s="412"/>
      <c r="NZL197" s="412"/>
      <c r="NZM197" s="412"/>
      <c r="NZN197" s="412"/>
      <c r="NZO197" s="412"/>
      <c r="NZP197" s="412"/>
      <c r="NZQ197" s="412"/>
      <c r="NZR197" s="412"/>
      <c r="NZS197" s="412"/>
      <c r="NZT197" s="412"/>
      <c r="NZU197" s="412"/>
      <c r="NZV197" s="412"/>
      <c r="NZW197" s="412"/>
      <c r="NZX197" s="412"/>
      <c r="NZY197" s="412"/>
      <c r="NZZ197" s="412"/>
      <c r="OAA197" s="412"/>
      <c r="OAB197" s="412"/>
      <c r="OAC197" s="412"/>
      <c r="OAD197" s="412"/>
      <c r="OAE197" s="412"/>
      <c r="OAF197" s="412"/>
      <c r="OAG197" s="412"/>
      <c r="OAH197" s="413"/>
      <c r="OAI197" s="413"/>
      <c r="OAJ197" s="413"/>
      <c r="OAK197" s="413"/>
      <c r="OAL197" s="413"/>
      <c r="OAM197" s="413"/>
      <c r="OAN197" s="413"/>
      <c r="OAO197" s="413"/>
      <c r="OAP197" s="413"/>
      <c r="OAQ197" s="413"/>
      <c r="OAR197" s="413"/>
      <c r="OAS197" s="413"/>
      <c r="OAT197" s="413"/>
      <c r="OAU197" s="413"/>
      <c r="OAV197" s="413"/>
      <c r="OAW197" s="413"/>
      <c r="OAX197" s="413"/>
      <c r="OAY197" s="413"/>
      <c r="OAZ197" s="413"/>
      <c r="OBA197" s="413"/>
      <c r="OBB197" s="413"/>
      <c r="OBC197" s="413"/>
      <c r="OBD197" s="413"/>
      <c r="OBE197" s="413"/>
      <c r="OBF197" s="414"/>
      <c r="OBG197" s="414"/>
      <c r="OBH197" s="414"/>
      <c r="OBI197" s="414"/>
      <c r="OBJ197" s="414"/>
      <c r="OBK197" s="413"/>
      <c r="OBL197" s="413"/>
      <c r="OBM197" s="414"/>
      <c r="OBN197" s="414"/>
      <c r="OBO197" s="413"/>
      <c r="OBP197" s="413"/>
      <c r="OBQ197" s="414"/>
      <c r="OBR197" s="414"/>
      <c r="OBS197" s="413"/>
      <c r="OBT197" s="413"/>
      <c r="OBU197" s="413"/>
      <c r="OBV197" s="413"/>
      <c r="OBW197" s="413"/>
      <c r="OBX197" s="413"/>
      <c r="OBY197" s="413"/>
      <c r="OBZ197" s="414"/>
      <c r="OCA197" s="414"/>
      <c r="OCB197" s="413"/>
      <c r="OCC197" s="413"/>
      <c r="OCD197" s="414"/>
      <c r="OCE197" s="414"/>
      <c r="OCF197" s="413"/>
      <c r="OCG197" s="413"/>
      <c r="OCH197" s="413"/>
      <c r="OCI197" s="413"/>
      <c r="OCJ197" s="413"/>
      <c r="OCK197" s="407"/>
      <c r="OCL197" s="439"/>
      <c r="OCM197" s="413"/>
      <c r="OCN197" s="413"/>
      <c r="OCO197" s="413"/>
      <c r="OCP197" s="413"/>
      <c r="OCQ197" s="413"/>
      <c r="OCR197" s="413"/>
      <c r="OCS197" s="413"/>
      <c r="OCT197" s="412"/>
      <c r="OCU197" s="412"/>
      <c r="OCV197" s="412"/>
      <c r="OCW197" s="412"/>
      <c r="OCX197" s="412"/>
      <c r="OCY197" s="412"/>
      <c r="OCZ197" s="412"/>
      <c r="ODA197" s="412"/>
      <c r="ODB197" s="412"/>
      <c r="ODC197" s="412"/>
      <c r="ODD197" s="412"/>
      <c r="ODE197" s="412"/>
      <c r="ODF197" s="412"/>
      <c r="ODG197" s="412"/>
      <c r="ODH197" s="412"/>
      <c r="ODI197" s="412"/>
      <c r="ODJ197" s="412"/>
      <c r="ODK197" s="412"/>
      <c r="ODL197" s="412"/>
      <c r="ODM197" s="412"/>
      <c r="ODN197" s="412"/>
      <c r="ODO197" s="412"/>
      <c r="ODP197" s="412"/>
      <c r="ODQ197" s="412"/>
      <c r="ODR197" s="412"/>
      <c r="ODS197" s="412"/>
      <c r="ODT197" s="412"/>
      <c r="ODU197" s="412"/>
      <c r="ODV197" s="412"/>
      <c r="ODW197" s="412"/>
      <c r="ODX197" s="412"/>
      <c r="ODY197" s="412"/>
      <c r="ODZ197" s="412"/>
      <c r="OEA197" s="412"/>
      <c r="OEB197" s="412"/>
      <c r="OEC197" s="412"/>
      <c r="OED197" s="412"/>
      <c r="OEE197" s="412"/>
      <c r="OEF197" s="412"/>
      <c r="OEG197" s="412"/>
      <c r="OEH197" s="412"/>
      <c r="OEI197" s="412"/>
      <c r="OEJ197" s="412"/>
      <c r="OEK197" s="412"/>
      <c r="OEL197" s="413"/>
      <c r="OEM197" s="413"/>
      <c r="OEN197" s="413"/>
      <c r="OEO197" s="413"/>
      <c r="OEP197" s="413"/>
      <c r="OEQ197" s="413"/>
      <c r="OER197" s="413"/>
      <c r="OES197" s="413"/>
      <c r="OET197" s="413"/>
      <c r="OEU197" s="413"/>
      <c r="OEV197" s="413"/>
      <c r="OEW197" s="413"/>
      <c r="OEX197" s="413"/>
      <c r="OEY197" s="413"/>
      <c r="OEZ197" s="413"/>
      <c r="OFA197" s="413"/>
      <c r="OFB197" s="413"/>
      <c r="OFC197" s="413"/>
      <c r="OFD197" s="413"/>
      <c r="OFE197" s="413"/>
      <c r="OFF197" s="413"/>
      <c r="OFG197" s="413"/>
      <c r="OFH197" s="413"/>
      <c r="OFI197" s="413"/>
      <c r="OFJ197" s="414"/>
      <c r="OFK197" s="414"/>
      <c r="OFL197" s="414"/>
      <c r="OFM197" s="414"/>
      <c r="OFN197" s="414"/>
      <c r="OFO197" s="413"/>
      <c r="OFP197" s="413"/>
      <c r="OFQ197" s="414"/>
      <c r="OFR197" s="414"/>
      <c r="OFS197" s="413"/>
      <c r="OFT197" s="413"/>
      <c r="OFU197" s="414"/>
      <c r="OFV197" s="414"/>
      <c r="OFW197" s="413"/>
      <c r="OFX197" s="413"/>
      <c r="OFY197" s="413"/>
      <c r="OFZ197" s="413"/>
      <c r="OGA197" s="413"/>
      <c r="OGB197" s="413"/>
      <c r="OGC197" s="413"/>
      <c r="OGD197" s="414"/>
      <c r="OGE197" s="414"/>
      <c r="OGF197" s="413"/>
      <c r="OGG197" s="413"/>
      <c r="OGH197" s="414"/>
      <c r="OGI197" s="414"/>
      <c r="OGJ197" s="413"/>
      <c r="OGK197" s="413"/>
      <c r="OGL197" s="413"/>
      <c r="OGM197" s="413"/>
      <c r="OGN197" s="413"/>
      <c r="OGO197" s="407"/>
      <c r="OGP197" s="439"/>
      <c r="OGQ197" s="413"/>
      <c r="OGR197" s="413"/>
      <c r="OGS197" s="413"/>
      <c r="OGT197" s="413"/>
      <c r="OGU197" s="413"/>
      <c r="OGV197" s="413"/>
      <c r="OGW197" s="413"/>
      <c r="OGX197" s="412"/>
      <c r="OGY197" s="412"/>
      <c r="OGZ197" s="412"/>
      <c r="OHA197" s="412"/>
      <c r="OHB197" s="412"/>
      <c r="OHC197" s="412"/>
      <c r="OHD197" s="412"/>
      <c r="OHE197" s="412"/>
      <c r="OHF197" s="412"/>
      <c r="OHG197" s="412"/>
      <c r="OHH197" s="412"/>
      <c r="OHI197" s="412"/>
      <c r="OHJ197" s="412"/>
      <c r="OHK197" s="412"/>
      <c r="OHL197" s="412"/>
      <c r="OHM197" s="412"/>
      <c r="OHN197" s="412"/>
      <c r="OHO197" s="412"/>
      <c r="OHP197" s="412"/>
      <c r="OHQ197" s="412"/>
      <c r="OHR197" s="412"/>
      <c r="OHS197" s="412"/>
      <c r="OHT197" s="412"/>
      <c r="OHU197" s="412"/>
      <c r="OHV197" s="412"/>
      <c r="OHW197" s="412"/>
      <c r="OHX197" s="412"/>
      <c r="OHY197" s="412"/>
      <c r="OHZ197" s="412"/>
      <c r="OIA197" s="412"/>
      <c r="OIB197" s="412"/>
      <c r="OIC197" s="412"/>
      <c r="OID197" s="412"/>
      <c r="OIE197" s="412"/>
      <c r="OIF197" s="412"/>
      <c r="OIG197" s="412"/>
      <c r="OIH197" s="412"/>
      <c r="OII197" s="412"/>
      <c r="OIJ197" s="412"/>
      <c r="OIK197" s="412"/>
      <c r="OIL197" s="412"/>
      <c r="OIM197" s="412"/>
      <c r="OIN197" s="412"/>
      <c r="OIO197" s="412"/>
      <c r="OIP197" s="413"/>
      <c r="OIQ197" s="413"/>
      <c r="OIR197" s="413"/>
      <c r="OIS197" s="413"/>
      <c r="OIT197" s="413"/>
      <c r="OIU197" s="413"/>
      <c r="OIV197" s="413"/>
      <c r="OIW197" s="413"/>
      <c r="OIX197" s="413"/>
      <c r="OIY197" s="413"/>
      <c r="OIZ197" s="413"/>
      <c r="OJA197" s="413"/>
      <c r="OJB197" s="413"/>
      <c r="OJC197" s="413"/>
      <c r="OJD197" s="413"/>
      <c r="OJE197" s="413"/>
      <c r="OJF197" s="413"/>
      <c r="OJG197" s="413"/>
      <c r="OJH197" s="413"/>
      <c r="OJI197" s="413"/>
      <c r="OJJ197" s="413"/>
      <c r="OJK197" s="413"/>
      <c r="OJL197" s="413"/>
      <c r="OJM197" s="413"/>
      <c r="OJN197" s="414"/>
      <c r="OJO197" s="414"/>
      <c r="OJP197" s="414"/>
      <c r="OJQ197" s="414"/>
      <c r="OJR197" s="414"/>
      <c r="OJS197" s="413"/>
      <c r="OJT197" s="413"/>
      <c r="OJU197" s="414"/>
      <c r="OJV197" s="414"/>
      <c r="OJW197" s="413"/>
      <c r="OJX197" s="413"/>
      <c r="OJY197" s="414"/>
      <c r="OJZ197" s="414"/>
      <c r="OKA197" s="413"/>
      <c r="OKB197" s="413"/>
      <c r="OKC197" s="413"/>
      <c r="OKD197" s="413"/>
      <c r="OKE197" s="413"/>
      <c r="OKF197" s="413"/>
      <c r="OKG197" s="413"/>
      <c r="OKH197" s="414"/>
      <c r="OKI197" s="414"/>
      <c r="OKJ197" s="413"/>
      <c r="OKK197" s="413"/>
      <c r="OKL197" s="414"/>
      <c r="OKM197" s="414"/>
      <c r="OKN197" s="413"/>
      <c r="OKO197" s="413"/>
      <c r="OKP197" s="413"/>
      <c r="OKQ197" s="413"/>
      <c r="OKR197" s="413"/>
      <c r="OKS197" s="407"/>
      <c r="OKT197" s="439"/>
      <c r="OKU197" s="413"/>
      <c r="OKV197" s="413"/>
      <c r="OKW197" s="413"/>
      <c r="OKX197" s="413"/>
      <c r="OKY197" s="413"/>
      <c r="OKZ197" s="413"/>
      <c r="OLA197" s="413"/>
      <c r="OLB197" s="412"/>
      <c r="OLC197" s="412"/>
      <c r="OLD197" s="412"/>
      <c r="OLE197" s="412"/>
      <c r="OLF197" s="412"/>
      <c r="OLG197" s="412"/>
      <c r="OLH197" s="412"/>
      <c r="OLI197" s="412"/>
      <c r="OLJ197" s="412"/>
      <c r="OLK197" s="412"/>
      <c r="OLL197" s="412"/>
      <c r="OLM197" s="412"/>
      <c r="OLN197" s="412"/>
      <c r="OLO197" s="412"/>
      <c r="OLP197" s="412"/>
      <c r="OLQ197" s="412"/>
      <c r="OLR197" s="412"/>
      <c r="OLS197" s="412"/>
      <c r="OLT197" s="412"/>
      <c r="OLU197" s="412"/>
      <c r="OLV197" s="412"/>
      <c r="OLW197" s="412"/>
      <c r="OLX197" s="412"/>
      <c r="OLY197" s="412"/>
      <c r="OLZ197" s="412"/>
      <c r="OMA197" s="412"/>
      <c r="OMB197" s="412"/>
      <c r="OMC197" s="412"/>
      <c r="OMD197" s="412"/>
      <c r="OME197" s="412"/>
      <c r="OMF197" s="412"/>
      <c r="OMG197" s="412"/>
      <c r="OMH197" s="412"/>
      <c r="OMI197" s="412"/>
      <c r="OMJ197" s="412"/>
      <c r="OMK197" s="412"/>
      <c r="OML197" s="412"/>
      <c r="OMM197" s="412"/>
      <c r="OMN197" s="412"/>
      <c r="OMO197" s="412"/>
      <c r="OMP197" s="412"/>
      <c r="OMQ197" s="412"/>
      <c r="OMR197" s="412"/>
      <c r="OMS197" s="412"/>
      <c r="OMT197" s="413"/>
      <c r="OMU197" s="413"/>
      <c r="OMV197" s="413"/>
      <c r="OMW197" s="413"/>
      <c r="OMX197" s="413"/>
      <c r="OMY197" s="413"/>
      <c r="OMZ197" s="413"/>
      <c r="ONA197" s="413"/>
      <c r="ONB197" s="413"/>
      <c r="ONC197" s="413"/>
      <c r="OND197" s="413"/>
      <c r="ONE197" s="413"/>
      <c r="ONF197" s="413"/>
      <c r="ONG197" s="413"/>
      <c r="ONH197" s="413"/>
      <c r="ONI197" s="413"/>
      <c r="ONJ197" s="413"/>
      <c r="ONK197" s="413"/>
      <c r="ONL197" s="413"/>
      <c r="ONM197" s="413"/>
      <c r="ONN197" s="413"/>
      <c r="ONO197" s="413"/>
      <c r="ONP197" s="413"/>
      <c r="ONQ197" s="413"/>
      <c r="ONR197" s="414"/>
      <c r="ONS197" s="414"/>
      <c r="ONT197" s="414"/>
      <c r="ONU197" s="414"/>
      <c r="ONV197" s="414"/>
      <c r="ONW197" s="413"/>
      <c r="ONX197" s="413"/>
      <c r="ONY197" s="414"/>
      <c r="ONZ197" s="414"/>
      <c r="OOA197" s="413"/>
      <c r="OOB197" s="413"/>
      <c r="OOC197" s="414"/>
      <c r="OOD197" s="414"/>
      <c r="OOE197" s="413"/>
      <c r="OOF197" s="413"/>
      <c r="OOG197" s="413"/>
      <c r="OOH197" s="413"/>
      <c r="OOI197" s="413"/>
      <c r="OOJ197" s="413"/>
      <c r="OOK197" s="413"/>
      <c r="OOL197" s="414"/>
      <c r="OOM197" s="414"/>
      <c r="OON197" s="413"/>
      <c r="OOO197" s="413"/>
      <c r="OOP197" s="414"/>
      <c r="OOQ197" s="414"/>
      <c r="OOR197" s="413"/>
      <c r="OOS197" s="413"/>
      <c r="OOT197" s="413"/>
      <c r="OOU197" s="413"/>
      <c r="OOV197" s="413"/>
      <c r="OOW197" s="407"/>
      <c r="OOX197" s="439"/>
      <c r="OOY197" s="413"/>
      <c r="OOZ197" s="413"/>
      <c r="OPA197" s="413"/>
      <c r="OPB197" s="413"/>
      <c r="OPC197" s="413"/>
      <c r="OPD197" s="413"/>
      <c r="OPE197" s="413"/>
      <c r="OPF197" s="412"/>
      <c r="OPG197" s="412"/>
      <c r="OPH197" s="412"/>
      <c r="OPI197" s="412"/>
      <c r="OPJ197" s="412"/>
      <c r="OPK197" s="412"/>
      <c r="OPL197" s="412"/>
      <c r="OPM197" s="412"/>
      <c r="OPN197" s="412"/>
      <c r="OPO197" s="412"/>
      <c r="OPP197" s="412"/>
      <c r="OPQ197" s="412"/>
      <c r="OPR197" s="412"/>
      <c r="OPS197" s="412"/>
      <c r="OPT197" s="412"/>
      <c r="OPU197" s="412"/>
      <c r="OPV197" s="412"/>
      <c r="OPW197" s="412"/>
      <c r="OPX197" s="412"/>
      <c r="OPY197" s="412"/>
      <c r="OPZ197" s="412"/>
      <c r="OQA197" s="412"/>
      <c r="OQB197" s="412"/>
      <c r="OQC197" s="412"/>
      <c r="OQD197" s="412"/>
      <c r="OQE197" s="412"/>
      <c r="OQF197" s="412"/>
      <c r="OQG197" s="412"/>
      <c r="OQH197" s="412"/>
      <c r="OQI197" s="412"/>
      <c r="OQJ197" s="412"/>
      <c r="OQK197" s="412"/>
      <c r="OQL197" s="412"/>
      <c r="OQM197" s="412"/>
      <c r="OQN197" s="412"/>
      <c r="OQO197" s="412"/>
      <c r="OQP197" s="412"/>
      <c r="OQQ197" s="412"/>
      <c r="OQR197" s="412"/>
      <c r="OQS197" s="412"/>
      <c r="OQT197" s="412"/>
      <c r="OQU197" s="412"/>
      <c r="OQV197" s="412"/>
      <c r="OQW197" s="412"/>
      <c r="OQX197" s="413"/>
      <c r="OQY197" s="413"/>
      <c r="OQZ197" s="413"/>
      <c r="ORA197" s="413"/>
      <c r="ORB197" s="413"/>
      <c r="ORC197" s="413"/>
      <c r="ORD197" s="413"/>
      <c r="ORE197" s="413"/>
      <c r="ORF197" s="413"/>
      <c r="ORG197" s="413"/>
      <c r="ORH197" s="413"/>
      <c r="ORI197" s="413"/>
      <c r="ORJ197" s="413"/>
      <c r="ORK197" s="413"/>
      <c r="ORL197" s="413"/>
      <c r="ORM197" s="413"/>
      <c r="ORN197" s="413"/>
      <c r="ORO197" s="413"/>
      <c r="ORP197" s="413"/>
      <c r="ORQ197" s="413"/>
      <c r="ORR197" s="413"/>
      <c r="ORS197" s="413"/>
      <c r="ORT197" s="413"/>
      <c r="ORU197" s="413"/>
      <c r="ORV197" s="414"/>
      <c r="ORW197" s="414"/>
      <c r="ORX197" s="414"/>
      <c r="ORY197" s="414"/>
      <c r="ORZ197" s="414"/>
      <c r="OSA197" s="413"/>
      <c r="OSB197" s="413"/>
      <c r="OSC197" s="414"/>
      <c r="OSD197" s="414"/>
      <c r="OSE197" s="413"/>
      <c r="OSF197" s="413"/>
      <c r="OSG197" s="414"/>
      <c r="OSH197" s="414"/>
      <c r="OSI197" s="413"/>
      <c r="OSJ197" s="413"/>
      <c r="OSK197" s="413"/>
      <c r="OSL197" s="413"/>
      <c r="OSM197" s="413"/>
      <c r="OSN197" s="413"/>
      <c r="OSO197" s="413"/>
      <c r="OSP197" s="414"/>
      <c r="OSQ197" s="414"/>
      <c r="OSR197" s="413"/>
      <c r="OSS197" s="413"/>
      <c r="OST197" s="414"/>
      <c r="OSU197" s="414"/>
      <c r="OSV197" s="413"/>
      <c r="OSW197" s="413"/>
      <c r="OSX197" s="413"/>
      <c r="OSY197" s="413"/>
      <c r="OSZ197" s="413"/>
      <c r="OTA197" s="407"/>
      <c r="OTB197" s="439"/>
      <c r="OTC197" s="413"/>
      <c r="OTD197" s="413"/>
      <c r="OTE197" s="413"/>
      <c r="OTF197" s="413"/>
      <c r="OTG197" s="413"/>
      <c r="OTH197" s="413"/>
      <c r="OTI197" s="413"/>
      <c r="OTJ197" s="412"/>
      <c r="OTK197" s="412"/>
      <c r="OTL197" s="412"/>
      <c r="OTM197" s="412"/>
      <c r="OTN197" s="412"/>
      <c r="OTO197" s="412"/>
      <c r="OTP197" s="412"/>
      <c r="OTQ197" s="412"/>
      <c r="OTR197" s="412"/>
      <c r="OTS197" s="412"/>
      <c r="OTT197" s="412"/>
      <c r="OTU197" s="412"/>
      <c r="OTV197" s="412"/>
      <c r="OTW197" s="412"/>
      <c r="OTX197" s="412"/>
      <c r="OTY197" s="412"/>
      <c r="OTZ197" s="412"/>
      <c r="OUA197" s="412"/>
      <c r="OUB197" s="412"/>
      <c r="OUC197" s="412"/>
      <c r="OUD197" s="412"/>
      <c r="OUE197" s="412"/>
      <c r="OUF197" s="412"/>
      <c r="OUG197" s="412"/>
      <c r="OUH197" s="412"/>
      <c r="OUI197" s="412"/>
      <c r="OUJ197" s="412"/>
      <c r="OUK197" s="412"/>
      <c r="OUL197" s="412"/>
      <c r="OUM197" s="412"/>
      <c r="OUN197" s="412"/>
      <c r="OUO197" s="412"/>
      <c r="OUP197" s="412"/>
      <c r="OUQ197" s="412"/>
      <c r="OUR197" s="412"/>
      <c r="OUS197" s="412"/>
      <c r="OUT197" s="412"/>
      <c r="OUU197" s="412"/>
      <c r="OUV197" s="412"/>
      <c r="OUW197" s="412"/>
      <c r="OUX197" s="412"/>
      <c r="OUY197" s="412"/>
      <c r="OUZ197" s="412"/>
      <c r="OVA197" s="412"/>
      <c r="OVB197" s="413"/>
      <c r="OVC197" s="413"/>
      <c r="OVD197" s="413"/>
      <c r="OVE197" s="413"/>
      <c r="OVF197" s="413"/>
      <c r="OVG197" s="413"/>
      <c r="OVH197" s="413"/>
      <c r="OVI197" s="413"/>
      <c r="OVJ197" s="413"/>
      <c r="OVK197" s="413"/>
      <c r="OVL197" s="413"/>
      <c r="OVM197" s="413"/>
      <c r="OVN197" s="413"/>
      <c r="OVO197" s="413"/>
      <c r="OVP197" s="413"/>
      <c r="OVQ197" s="413"/>
      <c r="OVR197" s="413"/>
      <c r="OVS197" s="413"/>
      <c r="OVT197" s="413"/>
      <c r="OVU197" s="413"/>
      <c r="OVV197" s="413"/>
      <c r="OVW197" s="413"/>
      <c r="OVX197" s="413"/>
      <c r="OVY197" s="413"/>
      <c r="OVZ197" s="414"/>
      <c r="OWA197" s="414"/>
      <c r="OWB197" s="414"/>
      <c r="OWC197" s="414"/>
      <c r="OWD197" s="414"/>
      <c r="OWE197" s="413"/>
      <c r="OWF197" s="413"/>
      <c r="OWG197" s="414"/>
      <c r="OWH197" s="414"/>
      <c r="OWI197" s="413"/>
      <c r="OWJ197" s="413"/>
      <c r="OWK197" s="414"/>
      <c r="OWL197" s="414"/>
      <c r="OWM197" s="413"/>
      <c r="OWN197" s="413"/>
      <c r="OWO197" s="413"/>
      <c r="OWP197" s="413"/>
      <c r="OWQ197" s="413"/>
      <c r="OWR197" s="413"/>
      <c r="OWS197" s="413"/>
      <c r="OWT197" s="414"/>
      <c r="OWU197" s="414"/>
      <c r="OWV197" s="413"/>
      <c r="OWW197" s="413"/>
      <c r="OWX197" s="414"/>
      <c r="OWY197" s="414"/>
      <c r="OWZ197" s="413"/>
      <c r="OXA197" s="413"/>
      <c r="OXB197" s="413"/>
      <c r="OXC197" s="413"/>
      <c r="OXD197" s="413"/>
      <c r="OXE197" s="407"/>
      <c r="OXF197" s="439"/>
      <c r="OXG197" s="413"/>
      <c r="OXH197" s="413"/>
      <c r="OXI197" s="413"/>
      <c r="OXJ197" s="413"/>
      <c r="OXK197" s="413"/>
      <c r="OXL197" s="413"/>
      <c r="OXM197" s="413"/>
      <c r="OXN197" s="412"/>
      <c r="OXO197" s="412"/>
      <c r="OXP197" s="412"/>
      <c r="OXQ197" s="412"/>
      <c r="OXR197" s="412"/>
      <c r="OXS197" s="412"/>
      <c r="OXT197" s="412"/>
      <c r="OXU197" s="412"/>
      <c r="OXV197" s="412"/>
      <c r="OXW197" s="412"/>
      <c r="OXX197" s="412"/>
      <c r="OXY197" s="412"/>
      <c r="OXZ197" s="412"/>
      <c r="OYA197" s="412"/>
      <c r="OYB197" s="412"/>
      <c r="OYC197" s="412"/>
      <c r="OYD197" s="412"/>
      <c r="OYE197" s="412"/>
      <c r="OYF197" s="412"/>
      <c r="OYG197" s="412"/>
      <c r="OYH197" s="412"/>
      <c r="OYI197" s="412"/>
      <c r="OYJ197" s="412"/>
      <c r="OYK197" s="412"/>
      <c r="OYL197" s="412"/>
      <c r="OYM197" s="412"/>
      <c r="OYN197" s="412"/>
      <c r="OYO197" s="412"/>
      <c r="OYP197" s="412"/>
      <c r="OYQ197" s="412"/>
      <c r="OYR197" s="412"/>
      <c r="OYS197" s="412"/>
      <c r="OYT197" s="412"/>
      <c r="OYU197" s="412"/>
      <c r="OYV197" s="412"/>
      <c r="OYW197" s="412"/>
      <c r="OYX197" s="412"/>
      <c r="OYY197" s="412"/>
      <c r="OYZ197" s="412"/>
      <c r="OZA197" s="412"/>
      <c r="OZB197" s="412"/>
      <c r="OZC197" s="412"/>
      <c r="OZD197" s="412"/>
      <c r="OZE197" s="412"/>
      <c r="OZF197" s="413"/>
      <c r="OZG197" s="413"/>
      <c r="OZH197" s="413"/>
      <c r="OZI197" s="413"/>
      <c r="OZJ197" s="413"/>
      <c r="OZK197" s="413"/>
      <c r="OZL197" s="413"/>
      <c r="OZM197" s="413"/>
      <c r="OZN197" s="413"/>
      <c r="OZO197" s="413"/>
      <c r="OZP197" s="413"/>
      <c r="OZQ197" s="413"/>
      <c r="OZR197" s="413"/>
      <c r="OZS197" s="413"/>
      <c r="OZT197" s="413"/>
      <c r="OZU197" s="413"/>
      <c r="OZV197" s="413"/>
      <c r="OZW197" s="413"/>
      <c r="OZX197" s="413"/>
      <c r="OZY197" s="413"/>
      <c r="OZZ197" s="413"/>
      <c r="PAA197" s="413"/>
      <c r="PAB197" s="413"/>
      <c r="PAC197" s="413"/>
      <c r="PAD197" s="414"/>
      <c r="PAE197" s="414"/>
      <c r="PAF197" s="414"/>
      <c r="PAG197" s="414"/>
      <c r="PAH197" s="414"/>
      <c r="PAI197" s="413"/>
      <c r="PAJ197" s="413"/>
      <c r="PAK197" s="414"/>
      <c r="PAL197" s="414"/>
      <c r="PAM197" s="413"/>
      <c r="PAN197" s="413"/>
      <c r="PAO197" s="414"/>
      <c r="PAP197" s="414"/>
      <c r="PAQ197" s="413"/>
      <c r="PAR197" s="413"/>
      <c r="PAS197" s="413"/>
      <c r="PAT197" s="413"/>
      <c r="PAU197" s="413"/>
      <c r="PAV197" s="413"/>
      <c r="PAW197" s="413"/>
      <c r="PAX197" s="414"/>
      <c r="PAY197" s="414"/>
      <c r="PAZ197" s="413"/>
      <c r="PBA197" s="413"/>
      <c r="PBB197" s="414"/>
      <c r="PBC197" s="414"/>
      <c r="PBD197" s="413"/>
      <c r="PBE197" s="413"/>
      <c r="PBF197" s="413"/>
      <c r="PBG197" s="413"/>
      <c r="PBH197" s="413"/>
      <c r="PBI197" s="407"/>
      <c r="PBJ197" s="439"/>
      <c r="PBK197" s="413"/>
      <c r="PBL197" s="413"/>
      <c r="PBM197" s="413"/>
      <c r="PBN197" s="413"/>
      <c r="PBO197" s="413"/>
      <c r="PBP197" s="413"/>
      <c r="PBQ197" s="413"/>
      <c r="PBR197" s="412"/>
      <c r="PBS197" s="412"/>
      <c r="PBT197" s="412"/>
      <c r="PBU197" s="412"/>
      <c r="PBV197" s="412"/>
      <c r="PBW197" s="412"/>
      <c r="PBX197" s="412"/>
      <c r="PBY197" s="412"/>
      <c r="PBZ197" s="412"/>
      <c r="PCA197" s="412"/>
      <c r="PCB197" s="412"/>
      <c r="PCC197" s="412"/>
      <c r="PCD197" s="412"/>
      <c r="PCE197" s="412"/>
      <c r="PCF197" s="412"/>
      <c r="PCG197" s="412"/>
      <c r="PCH197" s="412"/>
      <c r="PCI197" s="412"/>
      <c r="PCJ197" s="412"/>
      <c r="PCK197" s="412"/>
      <c r="PCL197" s="412"/>
      <c r="PCM197" s="412"/>
      <c r="PCN197" s="412"/>
      <c r="PCO197" s="412"/>
      <c r="PCP197" s="412"/>
      <c r="PCQ197" s="412"/>
      <c r="PCR197" s="412"/>
      <c r="PCS197" s="412"/>
      <c r="PCT197" s="412"/>
      <c r="PCU197" s="412"/>
      <c r="PCV197" s="412"/>
      <c r="PCW197" s="412"/>
      <c r="PCX197" s="412"/>
      <c r="PCY197" s="412"/>
      <c r="PCZ197" s="412"/>
      <c r="PDA197" s="412"/>
      <c r="PDB197" s="412"/>
      <c r="PDC197" s="412"/>
      <c r="PDD197" s="412"/>
      <c r="PDE197" s="412"/>
      <c r="PDF197" s="412"/>
      <c r="PDG197" s="412"/>
      <c r="PDH197" s="412"/>
      <c r="PDI197" s="412"/>
      <c r="PDJ197" s="413"/>
      <c r="PDK197" s="413"/>
      <c r="PDL197" s="413"/>
      <c r="PDM197" s="413"/>
      <c r="PDN197" s="413"/>
      <c r="PDO197" s="413"/>
      <c r="PDP197" s="413"/>
      <c r="PDQ197" s="413"/>
      <c r="PDR197" s="413"/>
      <c r="PDS197" s="413"/>
      <c r="PDT197" s="413"/>
      <c r="PDU197" s="413"/>
      <c r="PDV197" s="413"/>
      <c r="PDW197" s="413"/>
      <c r="PDX197" s="413"/>
      <c r="PDY197" s="413"/>
      <c r="PDZ197" s="413"/>
      <c r="PEA197" s="413"/>
      <c r="PEB197" s="413"/>
      <c r="PEC197" s="413"/>
      <c r="PED197" s="413"/>
      <c r="PEE197" s="413"/>
      <c r="PEF197" s="413"/>
      <c r="PEG197" s="413"/>
      <c r="PEH197" s="414"/>
      <c r="PEI197" s="414"/>
      <c r="PEJ197" s="414"/>
      <c r="PEK197" s="414"/>
      <c r="PEL197" s="414"/>
      <c r="PEM197" s="413"/>
      <c r="PEN197" s="413"/>
      <c r="PEO197" s="414"/>
      <c r="PEP197" s="414"/>
      <c r="PEQ197" s="413"/>
      <c r="PER197" s="413"/>
      <c r="PES197" s="414"/>
      <c r="PET197" s="414"/>
      <c r="PEU197" s="413"/>
      <c r="PEV197" s="413"/>
      <c r="PEW197" s="413"/>
      <c r="PEX197" s="413"/>
      <c r="PEY197" s="413"/>
      <c r="PEZ197" s="413"/>
      <c r="PFA197" s="413"/>
      <c r="PFB197" s="414"/>
      <c r="PFC197" s="414"/>
      <c r="PFD197" s="413"/>
      <c r="PFE197" s="413"/>
      <c r="PFF197" s="414"/>
      <c r="PFG197" s="414"/>
      <c r="PFH197" s="413"/>
      <c r="PFI197" s="413"/>
      <c r="PFJ197" s="413"/>
      <c r="PFK197" s="413"/>
      <c r="PFL197" s="413"/>
      <c r="PFM197" s="407"/>
      <c r="PFN197" s="439"/>
      <c r="PFO197" s="413"/>
      <c r="PFP197" s="413"/>
      <c r="PFQ197" s="413"/>
      <c r="PFR197" s="413"/>
      <c r="PFS197" s="413"/>
      <c r="PFT197" s="413"/>
      <c r="PFU197" s="413"/>
      <c r="PFV197" s="412"/>
      <c r="PFW197" s="412"/>
      <c r="PFX197" s="412"/>
      <c r="PFY197" s="412"/>
      <c r="PFZ197" s="412"/>
      <c r="PGA197" s="412"/>
      <c r="PGB197" s="412"/>
      <c r="PGC197" s="412"/>
      <c r="PGD197" s="412"/>
      <c r="PGE197" s="412"/>
      <c r="PGF197" s="412"/>
      <c r="PGG197" s="412"/>
      <c r="PGH197" s="412"/>
      <c r="PGI197" s="412"/>
      <c r="PGJ197" s="412"/>
      <c r="PGK197" s="412"/>
      <c r="PGL197" s="412"/>
      <c r="PGM197" s="412"/>
      <c r="PGN197" s="412"/>
      <c r="PGO197" s="412"/>
      <c r="PGP197" s="412"/>
      <c r="PGQ197" s="412"/>
      <c r="PGR197" s="412"/>
      <c r="PGS197" s="412"/>
      <c r="PGT197" s="412"/>
      <c r="PGU197" s="412"/>
      <c r="PGV197" s="412"/>
      <c r="PGW197" s="412"/>
      <c r="PGX197" s="412"/>
      <c r="PGY197" s="412"/>
      <c r="PGZ197" s="412"/>
      <c r="PHA197" s="412"/>
      <c r="PHB197" s="412"/>
      <c r="PHC197" s="412"/>
      <c r="PHD197" s="412"/>
      <c r="PHE197" s="412"/>
      <c r="PHF197" s="412"/>
      <c r="PHG197" s="412"/>
      <c r="PHH197" s="412"/>
      <c r="PHI197" s="412"/>
      <c r="PHJ197" s="412"/>
      <c r="PHK197" s="412"/>
      <c r="PHL197" s="412"/>
      <c r="PHM197" s="412"/>
      <c r="PHN197" s="413"/>
      <c r="PHO197" s="413"/>
      <c r="PHP197" s="413"/>
      <c r="PHQ197" s="413"/>
      <c r="PHR197" s="413"/>
      <c r="PHS197" s="413"/>
      <c r="PHT197" s="413"/>
      <c r="PHU197" s="413"/>
      <c r="PHV197" s="413"/>
      <c r="PHW197" s="413"/>
      <c r="PHX197" s="413"/>
      <c r="PHY197" s="413"/>
      <c r="PHZ197" s="413"/>
      <c r="PIA197" s="413"/>
      <c r="PIB197" s="413"/>
      <c r="PIC197" s="413"/>
      <c r="PID197" s="413"/>
      <c r="PIE197" s="413"/>
      <c r="PIF197" s="413"/>
      <c r="PIG197" s="413"/>
      <c r="PIH197" s="413"/>
      <c r="PII197" s="413"/>
      <c r="PIJ197" s="413"/>
      <c r="PIK197" s="413"/>
      <c r="PIL197" s="414"/>
      <c r="PIM197" s="414"/>
      <c r="PIN197" s="414"/>
      <c r="PIO197" s="414"/>
      <c r="PIP197" s="414"/>
      <c r="PIQ197" s="413"/>
      <c r="PIR197" s="413"/>
      <c r="PIS197" s="414"/>
      <c r="PIT197" s="414"/>
      <c r="PIU197" s="413"/>
      <c r="PIV197" s="413"/>
      <c r="PIW197" s="414"/>
      <c r="PIX197" s="414"/>
      <c r="PIY197" s="413"/>
      <c r="PIZ197" s="413"/>
      <c r="PJA197" s="413"/>
      <c r="PJB197" s="413"/>
      <c r="PJC197" s="413"/>
      <c r="PJD197" s="413"/>
      <c r="PJE197" s="413"/>
      <c r="PJF197" s="414"/>
      <c r="PJG197" s="414"/>
      <c r="PJH197" s="413"/>
      <c r="PJI197" s="413"/>
      <c r="PJJ197" s="414"/>
      <c r="PJK197" s="414"/>
      <c r="PJL197" s="413"/>
      <c r="PJM197" s="413"/>
      <c r="PJN197" s="413"/>
      <c r="PJO197" s="413"/>
      <c r="PJP197" s="413"/>
      <c r="PJQ197" s="407"/>
      <c r="PJR197" s="439"/>
      <c r="PJS197" s="413"/>
      <c r="PJT197" s="413"/>
      <c r="PJU197" s="413"/>
      <c r="PJV197" s="413"/>
      <c r="PJW197" s="413"/>
      <c r="PJX197" s="413"/>
      <c r="PJY197" s="413"/>
      <c r="PJZ197" s="412"/>
      <c r="PKA197" s="412"/>
      <c r="PKB197" s="412"/>
      <c r="PKC197" s="412"/>
      <c r="PKD197" s="412"/>
      <c r="PKE197" s="412"/>
      <c r="PKF197" s="412"/>
      <c r="PKG197" s="412"/>
      <c r="PKH197" s="412"/>
      <c r="PKI197" s="412"/>
      <c r="PKJ197" s="412"/>
      <c r="PKK197" s="412"/>
      <c r="PKL197" s="412"/>
      <c r="PKM197" s="412"/>
      <c r="PKN197" s="412"/>
      <c r="PKO197" s="412"/>
      <c r="PKP197" s="412"/>
      <c r="PKQ197" s="412"/>
      <c r="PKR197" s="412"/>
      <c r="PKS197" s="412"/>
      <c r="PKT197" s="412"/>
      <c r="PKU197" s="412"/>
      <c r="PKV197" s="412"/>
      <c r="PKW197" s="412"/>
      <c r="PKX197" s="412"/>
      <c r="PKY197" s="412"/>
      <c r="PKZ197" s="412"/>
      <c r="PLA197" s="412"/>
      <c r="PLB197" s="412"/>
      <c r="PLC197" s="412"/>
      <c r="PLD197" s="412"/>
      <c r="PLE197" s="412"/>
      <c r="PLF197" s="412"/>
      <c r="PLG197" s="412"/>
      <c r="PLH197" s="412"/>
      <c r="PLI197" s="412"/>
      <c r="PLJ197" s="412"/>
      <c r="PLK197" s="412"/>
      <c r="PLL197" s="412"/>
      <c r="PLM197" s="412"/>
      <c r="PLN197" s="412"/>
      <c r="PLO197" s="412"/>
      <c r="PLP197" s="412"/>
      <c r="PLQ197" s="412"/>
      <c r="PLR197" s="413"/>
      <c r="PLS197" s="413"/>
      <c r="PLT197" s="413"/>
      <c r="PLU197" s="413"/>
      <c r="PLV197" s="413"/>
      <c r="PLW197" s="413"/>
      <c r="PLX197" s="413"/>
      <c r="PLY197" s="413"/>
      <c r="PLZ197" s="413"/>
      <c r="PMA197" s="413"/>
      <c r="PMB197" s="413"/>
      <c r="PMC197" s="413"/>
      <c r="PMD197" s="413"/>
      <c r="PME197" s="413"/>
      <c r="PMF197" s="413"/>
      <c r="PMG197" s="413"/>
      <c r="PMH197" s="413"/>
      <c r="PMI197" s="413"/>
      <c r="PMJ197" s="413"/>
      <c r="PMK197" s="413"/>
      <c r="PML197" s="413"/>
      <c r="PMM197" s="413"/>
      <c r="PMN197" s="413"/>
      <c r="PMO197" s="413"/>
      <c r="PMP197" s="414"/>
      <c r="PMQ197" s="414"/>
      <c r="PMR197" s="414"/>
      <c r="PMS197" s="414"/>
      <c r="PMT197" s="414"/>
      <c r="PMU197" s="413"/>
      <c r="PMV197" s="413"/>
      <c r="PMW197" s="414"/>
      <c r="PMX197" s="414"/>
      <c r="PMY197" s="413"/>
      <c r="PMZ197" s="413"/>
      <c r="PNA197" s="414"/>
      <c r="PNB197" s="414"/>
      <c r="PNC197" s="413"/>
      <c r="PND197" s="413"/>
      <c r="PNE197" s="413"/>
      <c r="PNF197" s="413"/>
      <c r="PNG197" s="413"/>
      <c r="PNH197" s="413"/>
      <c r="PNI197" s="413"/>
      <c r="PNJ197" s="414"/>
      <c r="PNK197" s="414"/>
      <c r="PNL197" s="413"/>
      <c r="PNM197" s="413"/>
      <c r="PNN197" s="414"/>
      <c r="PNO197" s="414"/>
      <c r="PNP197" s="413"/>
      <c r="PNQ197" s="413"/>
      <c r="PNR197" s="413"/>
      <c r="PNS197" s="413"/>
      <c r="PNT197" s="413"/>
      <c r="PNU197" s="407"/>
      <c r="PNV197" s="439"/>
      <c r="PNW197" s="413"/>
      <c r="PNX197" s="413"/>
      <c r="PNY197" s="413"/>
      <c r="PNZ197" s="413"/>
      <c r="POA197" s="413"/>
      <c r="POB197" s="413"/>
      <c r="POC197" s="413"/>
      <c r="POD197" s="412"/>
      <c r="POE197" s="412"/>
      <c r="POF197" s="412"/>
      <c r="POG197" s="412"/>
      <c r="POH197" s="412"/>
      <c r="POI197" s="412"/>
      <c r="POJ197" s="412"/>
      <c r="POK197" s="412"/>
      <c r="POL197" s="412"/>
      <c r="POM197" s="412"/>
      <c r="PON197" s="412"/>
      <c r="POO197" s="412"/>
      <c r="POP197" s="412"/>
      <c r="POQ197" s="412"/>
      <c r="POR197" s="412"/>
      <c r="POS197" s="412"/>
      <c r="POT197" s="412"/>
      <c r="POU197" s="412"/>
      <c r="POV197" s="412"/>
      <c r="POW197" s="412"/>
      <c r="POX197" s="412"/>
      <c r="POY197" s="412"/>
      <c r="POZ197" s="412"/>
      <c r="PPA197" s="412"/>
      <c r="PPB197" s="412"/>
      <c r="PPC197" s="412"/>
      <c r="PPD197" s="412"/>
      <c r="PPE197" s="412"/>
      <c r="PPF197" s="412"/>
      <c r="PPG197" s="412"/>
      <c r="PPH197" s="412"/>
      <c r="PPI197" s="412"/>
      <c r="PPJ197" s="412"/>
      <c r="PPK197" s="412"/>
      <c r="PPL197" s="412"/>
      <c r="PPM197" s="412"/>
      <c r="PPN197" s="412"/>
      <c r="PPO197" s="412"/>
      <c r="PPP197" s="412"/>
      <c r="PPQ197" s="412"/>
      <c r="PPR197" s="412"/>
      <c r="PPS197" s="412"/>
      <c r="PPT197" s="412"/>
      <c r="PPU197" s="412"/>
      <c r="PPV197" s="413"/>
      <c r="PPW197" s="413"/>
      <c r="PPX197" s="413"/>
      <c r="PPY197" s="413"/>
      <c r="PPZ197" s="413"/>
      <c r="PQA197" s="413"/>
      <c r="PQB197" s="413"/>
      <c r="PQC197" s="413"/>
      <c r="PQD197" s="413"/>
      <c r="PQE197" s="413"/>
      <c r="PQF197" s="413"/>
      <c r="PQG197" s="413"/>
      <c r="PQH197" s="413"/>
      <c r="PQI197" s="413"/>
      <c r="PQJ197" s="413"/>
      <c r="PQK197" s="413"/>
      <c r="PQL197" s="413"/>
      <c r="PQM197" s="413"/>
      <c r="PQN197" s="413"/>
      <c r="PQO197" s="413"/>
      <c r="PQP197" s="413"/>
      <c r="PQQ197" s="413"/>
      <c r="PQR197" s="413"/>
      <c r="PQS197" s="413"/>
      <c r="PQT197" s="414"/>
      <c r="PQU197" s="414"/>
      <c r="PQV197" s="414"/>
      <c r="PQW197" s="414"/>
      <c r="PQX197" s="414"/>
      <c r="PQY197" s="413"/>
      <c r="PQZ197" s="413"/>
      <c r="PRA197" s="414"/>
      <c r="PRB197" s="414"/>
      <c r="PRC197" s="413"/>
      <c r="PRD197" s="413"/>
      <c r="PRE197" s="414"/>
      <c r="PRF197" s="414"/>
      <c r="PRG197" s="413"/>
      <c r="PRH197" s="413"/>
      <c r="PRI197" s="413"/>
      <c r="PRJ197" s="413"/>
      <c r="PRK197" s="413"/>
      <c r="PRL197" s="413"/>
      <c r="PRM197" s="413"/>
      <c r="PRN197" s="414"/>
      <c r="PRO197" s="414"/>
      <c r="PRP197" s="413"/>
      <c r="PRQ197" s="413"/>
      <c r="PRR197" s="414"/>
      <c r="PRS197" s="414"/>
      <c r="PRT197" s="413"/>
      <c r="PRU197" s="413"/>
      <c r="PRV197" s="413"/>
      <c r="PRW197" s="413"/>
      <c r="PRX197" s="413"/>
      <c r="PRY197" s="407"/>
      <c r="PRZ197" s="439"/>
      <c r="PSA197" s="413"/>
      <c r="PSB197" s="413"/>
      <c r="PSC197" s="413"/>
      <c r="PSD197" s="413"/>
      <c r="PSE197" s="413"/>
      <c r="PSF197" s="413"/>
      <c r="PSG197" s="413"/>
      <c r="PSH197" s="412"/>
      <c r="PSI197" s="412"/>
      <c r="PSJ197" s="412"/>
      <c r="PSK197" s="412"/>
      <c r="PSL197" s="412"/>
      <c r="PSM197" s="412"/>
      <c r="PSN197" s="412"/>
      <c r="PSO197" s="412"/>
      <c r="PSP197" s="412"/>
      <c r="PSQ197" s="412"/>
      <c r="PSR197" s="412"/>
      <c r="PSS197" s="412"/>
      <c r="PST197" s="412"/>
      <c r="PSU197" s="412"/>
      <c r="PSV197" s="412"/>
      <c r="PSW197" s="412"/>
      <c r="PSX197" s="412"/>
      <c r="PSY197" s="412"/>
      <c r="PSZ197" s="412"/>
      <c r="PTA197" s="412"/>
      <c r="PTB197" s="412"/>
      <c r="PTC197" s="412"/>
      <c r="PTD197" s="412"/>
      <c r="PTE197" s="412"/>
      <c r="PTF197" s="412"/>
      <c r="PTG197" s="412"/>
      <c r="PTH197" s="412"/>
      <c r="PTI197" s="412"/>
      <c r="PTJ197" s="412"/>
      <c r="PTK197" s="412"/>
      <c r="PTL197" s="412"/>
      <c r="PTM197" s="412"/>
      <c r="PTN197" s="412"/>
      <c r="PTO197" s="412"/>
      <c r="PTP197" s="412"/>
      <c r="PTQ197" s="412"/>
      <c r="PTR197" s="412"/>
      <c r="PTS197" s="412"/>
      <c r="PTT197" s="412"/>
      <c r="PTU197" s="412"/>
      <c r="PTV197" s="412"/>
      <c r="PTW197" s="412"/>
      <c r="PTX197" s="412"/>
      <c r="PTY197" s="412"/>
      <c r="PTZ197" s="413"/>
      <c r="PUA197" s="413"/>
      <c r="PUB197" s="413"/>
      <c r="PUC197" s="413"/>
      <c r="PUD197" s="413"/>
      <c r="PUE197" s="413"/>
      <c r="PUF197" s="413"/>
      <c r="PUG197" s="413"/>
      <c r="PUH197" s="413"/>
      <c r="PUI197" s="413"/>
      <c r="PUJ197" s="413"/>
      <c r="PUK197" s="413"/>
      <c r="PUL197" s="413"/>
      <c r="PUM197" s="413"/>
      <c r="PUN197" s="413"/>
      <c r="PUO197" s="413"/>
      <c r="PUP197" s="413"/>
      <c r="PUQ197" s="413"/>
      <c r="PUR197" s="413"/>
      <c r="PUS197" s="413"/>
      <c r="PUT197" s="413"/>
      <c r="PUU197" s="413"/>
      <c r="PUV197" s="413"/>
      <c r="PUW197" s="413"/>
      <c r="PUX197" s="414"/>
      <c r="PUY197" s="414"/>
      <c r="PUZ197" s="414"/>
      <c r="PVA197" s="414"/>
      <c r="PVB197" s="414"/>
      <c r="PVC197" s="413"/>
      <c r="PVD197" s="413"/>
      <c r="PVE197" s="414"/>
      <c r="PVF197" s="414"/>
      <c r="PVG197" s="413"/>
      <c r="PVH197" s="413"/>
      <c r="PVI197" s="414"/>
      <c r="PVJ197" s="414"/>
      <c r="PVK197" s="413"/>
      <c r="PVL197" s="413"/>
      <c r="PVM197" s="413"/>
      <c r="PVN197" s="413"/>
      <c r="PVO197" s="413"/>
      <c r="PVP197" s="413"/>
      <c r="PVQ197" s="413"/>
      <c r="PVR197" s="414"/>
      <c r="PVS197" s="414"/>
      <c r="PVT197" s="413"/>
      <c r="PVU197" s="413"/>
      <c r="PVV197" s="414"/>
      <c r="PVW197" s="414"/>
      <c r="PVX197" s="413"/>
      <c r="PVY197" s="413"/>
      <c r="PVZ197" s="413"/>
      <c r="PWA197" s="413"/>
      <c r="PWB197" s="413"/>
      <c r="PWC197" s="407"/>
      <c r="PWD197" s="439"/>
      <c r="PWE197" s="413"/>
      <c r="PWF197" s="413"/>
      <c r="PWG197" s="413"/>
      <c r="PWH197" s="413"/>
      <c r="PWI197" s="413"/>
      <c r="PWJ197" s="413"/>
      <c r="PWK197" s="413"/>
      <c r="PWL197" s="412"/>
      <c r="PWM197" s="412"/>
      <c r="PWN197" s="412"/>
      <c r="PWO197" s="412"/>
      <c r="PWP197" s="412"/>
      <c r="PWQ197" s="412"/>
      <c r="PWR197" s="412"/>
      <c r="PWS197" s="412"/>
      <c r="PWT197" s="412"/>
      <c r="PWU197" s="412"/>
      <c r="PWV197" s="412"/>
      <c r="PWW197" s="412"/>
      <c r="PWX197" s="412"/>
      <c r="PWY197" s="412"/>
      <c r="PWZ197" s="412"/>
      <c r="PXA197" s="412"/>
      <c r="PXB197" s="412"/>
      <c r="PXC197" s="412"/>
      <c r="PXD197" s="412"/>
      <c r="PXE197" s="412"/>
      <c r="PXF197" s="412"/>
      <c r="PXG197" s="412"/>
      <c r="PXH197" s="412"/>
      <c r="PXI197" s="412"/>
      <c r="PXJ197" s="412"/>
      <c r="PXK197" s="412"/>
      <c r="PXL197" s="412"/>
      <c r="PXM197" s="412"/>
      <c r="PXN197" s="412"/>
      <c r="PXO197" s="412"/>
      <c r="PXP197" s="412"/>
      <c r="PXQ197" s="412"/>
      <c r="PXR197" s="412"/>
      <c r="PXS197" s="412"/>
      <c r="PXT197" s="412"/>
      <c r="PXU197" s="412"/>
      <c r="PXV197" s="412"/>
      <c r="PXW197" s="412"/>
      <c r="PXX197" s="412"/>
      <c r="PXY197" s="412"/>
      <c r="PXZ197" s="412"/>
      <c r="PYA197" s="412"/>
      <c r="PYB197" s="412"/>
      <c r="PYC197" s="412"/>
      <c r="PYD197" s="413"/>
      <c r="PYE197" s="413"/>
      <c r="PYF197" s="413"/>
      <c r="PYG197" s="413"/>
      <c r="PYH197" s="413"/>
      <c r="PYI197" s="413"/>
      <c r="PYJ197" s="413"/>
      <c r="PYK197" s="413"/>
      <c r="PYL197" s="413"/>
      <c r="PYM197" s="413"/>
      <c r="PYN197" s="413"/>
      <c r="PYO197" s="413"/>
      <c r="PYP197" s="413"/>
      <c r="PYQ197" s="413"/>
      <c r="PYR197" s="413"/>
      <c r="PYS197" s="413"/>
      <c r="PYT197" s="413"/>
      <c r="PYU197" s="413"/>
      <c r="PYV197" s="413"/>
      <c r="PYW197" s="413"/>
      <c r="PYX197" s="413"/>
      <c r="PYY197" s="413"/>
      <c r="PYZ197" s="413"/>
      <c r="PZA197" s="413"/>
      <c r="PZB197" s="414"/>
      <c r="PZC197" s="414"/>
      <c r="PZD197" s="414"/>
      <c r="PZE197" s="414"/>
      <c r="PZF197" s="414"/>
      <c r="PZG197" s="413"/>
      <c r="PZH197" s="413"/>
      <c r="PZI197" s="414"/>
      <c r="PZJ197" s="414"/>
      <c r="PZK197" s="413"/>
      <c r="PZL197" s="413"/>
      <c r="PZM197" s="414"/>
      <c r="PZN197" s="414"/>
      <c r="PZO197" s="413"/>
      <c r="PZP197" s="413"/>
      <c r="PZQ197" s="413"/>
      <c r="PZR197" s="413"/>
      <c r="PZS197" s="413"/>
      <c r="PZT197" s="413"/>
      <c r="PZU197" s="413"/>
      <c r="PZV197" s="414"/>
      <c r="PZW197" s="414"/>
      <c r="PZX197" s="413"/>
      <c r="PZY197" s="413"/>
      <c r="PZZ197" s="414"/>
      <c r="QAA197" s="414"/>
      <c r="QAB197" s="413"/>
      <c r="QAC197" s="413"/>
      <c r="QAD197" s="413"/>
      <c r="QAE197" s="413"/>
      <c r="QAF197" s="413"/>
      <c r="QAG197" s="407"/>
      <c r="QAH197" s="439"/>
      <c r="QAI197" s="413"/>
      <c r="QAJ197" s="413"/>
      <c r="QAK197" s="413"/>
      <c r="QAL197" s="413"/>
      <c r="QAM197" s="413"/>
      <c r="QAN197" s="413"/>
      <c r="QAO197" s="413"/>
      <c r="QAP197" s="412"/>
      <c r="QAQ197" s="412"/>
      <c r="QAR197" s="412"/>
      <c r="QAS197" s="412"/>
      <c r="QAT197" s="412"/>
      <c r="QAU197" s="412"/>
      <c r="QAV197" s="412"/>
      <c r="QAW197" s="412"/>
      <c r="QAX197" s="412"/>
      <c r="QAY197" s="412"/>
      <c r="QAZ197" s="412"/>
      <c r="QBA197" s="412"/>
      <c r="QBB197" s="412"/>
      <c r="QBC197" s="412"/>
      <c r="QBD197" s="412"/>
      <c r="QBE197" s="412"/>
      <c r="QBF197" s="412"/>
      <c r="QBG197" s="412"/>
      <c r="QBH197" s="412"/>
      <c r="QBI197" s="412"/>
      <c r="QBJ197" s="412"/>
      <c r="QBK197" s="412"/>
      <c r="QBL197" s="412"/>
      <c r="QBM197" s="412"/>
      <c r="QBN197" s="412"/>
      <c r="QBO197" s="412"/>
      <c r="QBP197" s="412"/>
      <c r="QBQ197" s="412"/>
      <c r="QBR197" s="412"/>
      <c r="QBS197" s="412"/>
      <c r="QBT197" s="412"/>
      <c r="QBU197" s="412"/>
      <c r="QBV197" s="412"/>
      <c r="QBW197" s="412"/>
      <c r="QBX197" s="412"/>
      <c r="QBY197" s="412"/>
      <c r="QBZ197" s="412"/>
      <c r="QCA197" s="412"/>
      <c r="QCB197" s="412"/>
      <c r="QCC197" s="412"/>
      <c r="QCD197" s="412"/>
      <c r="QCE197" s="412"/>
      <c r="QCF197" s="412"/>
      <c r="QCG197" s="412"/>
      <c r="QCH197" s="413"/>
      <c r="QCI197" s="413"/>
      <c r="QCJ197" s="413"/>
      <c r="QCK197" s="413"/>
      <c r="QCL197" s="413"/>
      <c r="QCM197" s="413"/>
      <c r="QCN197" s="413"/>
      <c r="QCO197" s="413"/>
      <c r="QCP197" s="413"/>
      <c r="QCQ197" s="413"/>
      <c r="QCR197" s="413"/>
      <c r="QCS197" s="413"/>
      <c r="QCT197" s="413"/>
      <c r="QCU197" s="413"/>
      <c r="QCV197" s="413"/>
      <c r="QCW197" s="413"/>
      <c r="QCX197" s="413"/>
      <c r="QCY197" s="413"/>
      <c r="QCZ197" s="413"/>
      <c r="QDA197" s="413"/>
      <c r="QDB197" s="413"/>
      <c r="QDC197" s="413"/>
      <c r="QDD197" s="413"/>
      <c r="QDE197" s="413"/>
      <c r="QDF197" s="414"/>
      <c r="QDG197" s="414"/>
      <c r="QDH197" s="414"/>
      <c r="QDI197" s="414"/>
      <c r="QDJ197" s="414"/>
      <c r="QDK197" s="413"/>
      <c r="QDL197" s="413"/>
      <c r="QDM197" s="414"/>
      <c r="QDN197" s="414"/>
      <c r="QDO197" s="413"/>
      <c r="QDP197" s="413"/>
      <c r="QDQ197" s="414"/>
      <c r="QDR197" s="414"/>
      <c r="QDS197" s="413"/>
      <c r="QDT197" s="413"/>
      <c r="QDU197" s="413"/>
      <c r="QDV197" s="413"/>
      <c r="QDW197" s="413"/>
      <c r="QDX197" s="413"/>
      <c r="QDY197" s="413"/>
      <c r="QDZ197" s="414"/>
      <c r="QEA197" s="414"/>
      <c r="QEB197" s="413"/>
      <c r="QEC197" s="413"/>
      <c r="QED197" s="414"/>
      <c r="QEE197" s="414"/>
      <c r="QEF197" s="413"/>
      <c r="QEG197" s="413"/>
      <c r="QEH197" s="413"/>
      <c r="QEI197" s="413"/>
      <c r="QEJ197" s="413"/>
      <c r="QEK197" s="407"/>
      <c r="QEL197" s="439"/>
      <c r="QEM197" s="413"/>
      <c r="QEN197" s="413"/>
      <c r="QEO197" s="413"/>
      <c r="QEP197" s="413"/>
      <c r="QEQ197" s="413"/>
      <c r="QER197" s="413"/>
      <c r="QES197" s="413"/>
      <c r="QET197" s="412"/>
      <c r="QEU197" s="412"/>
      <c r="QEV197" s="412"/>
      <c r="QEW197" s="412"/>
      <c r="QEX197" s="412"/>
      <c r="QEY197" s="412"/>
      <c r="QEZ197" s="412"/>
      <c r="QFA197" s="412"/>
      <c r="QFB197" s="412"/>
      <c r="QFC197" s="412"/>
      <c r="QFD197" s="412"/>
      <c r="QFE197" s="412"/>
      <c r="QFF197" s="412"/>
      <c r="QFG197" s="412"/>
      <c r="QFH197" s="412"/>
      <c r="QFI197" s="412"/>
      <c r="QFJ197" s="412"/>
      <c r="QFK197" s="412"/>
      <c r="QFL197" s="412"/>
      <c r="QFM197" s="412"/>
      <c r="QFN197" s="412"/>
      <c r="QFO197" s="412"/>
      <c r="QFP197" s="412"/>
      <c r="QFQ197" s="412"/>
      <c r="QFR197" s="412"/>
      <c r="QFS197" s="412"/>
      <c r="QFT197" s="412"/>
      <c r="QFU197" s="412"/>
      <c r="QFV197" s="412"/>
      <c r="QFW197" s="412"/>
      <c r="QFX197" s="412"/>
      <c r="QFY197" s="412"/>
      <c r="QFZ197" s="412"/>
      <c r="QGA197" s="412"/>
      <c r="QGB197" s="412"/>
      <c r="QGC197" s="412"/>
      <c r="QGD197" s="412"/>
      <c r="QGE197" s="412"/>
      <c r="QGF197" s="412"/>
      <c r="QGG197" s="412"/>
      <c r="QGH197" s="412"/>
      <c r="QGI197" s="412"/>
      <c r="QGJ197" s="412"/>
      <c r="QGK197" s="412"/>
      <c r="QGL197" s="413"/>
      <c r="QGM197" s="413"/>
      <c r="QGN197" s="413"/>
      <c r="QGO197" s="413"/>
      <c r="QGP197" s="413"/>
      <c r="QGQ197" s="413"/>
      <c r="QGR197" s="413"/>
      <c r="QGS197" s="413"/>
      <c r="QGT197" s="413"/>
      <c r="QGU197" s="413"/>
      <c r="QGV197" s="413"/>
      <c r="QGW197" s="413"/>
      <c r="QGX197" s="413"/>
      <c r="QGY197" s="413"/>
      <c r="QGZ197" s="413"/>
      <c r="QHA197" s="413"/>
      <c r="QHB197" s="413"/>
      <c r="QHC197" s="413"/>
      <c r="QHD197" s="413"/>
      <c r="QHE197" s="413"/>
      <c r="QHF197" s="413"/>
      <c r="QHG197" s="413"/>
      <c r="QHH197" s="413"/>
      <c r="QHI197" s="413"/>
      <c r="QHJ197" s="414"/>
      <c r="QHK197" s="414"/>
      <c r="QHL197" s="414"/>
      <c r="QHM197" s="414"/>
      <c r="QHN197" s="414"/>
      <c r="QHO197" s="413"/>
      <c r="QHP197" s="413"/>
      <c r="QHQ197" s="414"/>
      <c r="QHR197" s="414"/>
      <c r="QHS197" s="413"/>
      <c r="QHT197" s="413"/>
      <c r="QHU197" s="414"/>
      <c r="QHV197" s="414"/>
      <c r="QHW197" s="413"/>
      <c r="QHX197" s="413"/>
      <c r="QHY197" s="413"/>
      <c r="QHZ197" s="413"/>
      <c r="QIA197" s="413"/>
      <c r="QIB197" s="413"/>
      <c r="QIC197" s="413"/>
      <c r="QID197" s="414"/>
      <c r="QIE197" s="414"/>
      <c r="QIF197" s="413"/>
      <c r="QIG197" s="413"/>
      <c r="QIH197" s="414"/>
      <c r="QII197" s="414"/>
      <c r="QIJ197" s="413"/>
      <c r="QIK197" s="413"/>
      <c r="QIL197" s="413"/>
      <c r="QIM197" s="413"/>
      <c r="QIN197" s="413"/>
      <c r="QIO197" s="407"/>
      <c r="QIP197" s="439"/>
      <c r="QIQ197" s="413"/>
      <c r="QIR197" s="413"/>
      <c r="QIS197" s="413"/>
      <c r="QIT197" s="413"/>
      <c r="QIU197" s="413"/>
      <c r="QIV197" s="413"/>
      <c r="QIW197" s="413"/>
      <c r="QIX197" s="412"/>
      <c r="QIY197" s="412"/>
      <c r="QIZ197" s="412"/>
      <c r="QJA197" s="412"/>
      <c r="QJB197" s="412"/>
      <c r="QJC197" s="412"/>
      <c r="QJD197" s="412"/>
      <c r="QJE197" s="412"/>
      <c r="QJF197" s="412"/>
      <c r="QJG197" s="412"/>
      <c r="QJH197" s="412"/>
      <c r="QJI197" s="412"/>
      <c r="QJJ197" s="412"/>
      <c r="QJK197" s="412"/>
      <c r="QJL197" s="412"/>
      <c r="QJM197" s="412"/>
      <c r="QJN197" s="412"/>
      <c r="QJO197" s="412"/>
      <c r="QJP197" s="412"/>
      <c r="QJQ197" s="412"/>
      <c r="QJR197" s="412"/>
      <c r="QJS197" s="412"/>
      <c r="QJT197" s="412"/>
      <c r="QJU197" s="412"/>
      <c r="QJV197" s="412"/>
      <c r="QJW197" s="412"/>
      <c r="QJX197" s="412"/>
      <c r="QJY197" s="412"/>
      <c r="QJZ197" s="412"/>
      <c r="QKA197" s="412"/>
      <c r="QKB197" s="412"/>
      <c r="QKC197" s="412"/>
      <c r="QKD197" s="412"/>
      <c r="QKE197" s="412"/>
      <c r="QKF197" s="412"/>
      <c r="QKG197" s="412"/>
      <c r="QKH197" s="412"/>
      <c r="QKI197" s="412"/>
      <c r="QKJ197" s="412"/>
      <c r="QKK197" s="412"/>
      <c r="QKL197" s="412"/>
      <c r="QKM197" s="412"/>
      <c r="QKN197" s="412"/>
      <c r="QKO197" s="412"/>
      <c r="QKP197" s="413"/>
      <c r="QKQ197" s="413"/>
      <c r="QKR197" s="413"/>
      <c r="QKS197" s="413"/>
      <c r="QKT197" s="413"/>
      <c r="QKU197" s="413"/>
      <c r="QKV197" s="413"/>
      <c r="QKW197" s="413"/>
      <c r="QKX197" s="413"/>
      <c r="QKY197" s="413"/>
      <c r="QKZ197" s="413"/>
      <c r="QLA197" s="413"/>
      <c r="QLB197" s="413"/>
      <c r="QLC197" s="413"/>
      <c r="QLD197" s="413"/>
      <c r="QLE197" s="413"/>
      <c r="QLF197" s="413"/>
      <c r="QLG197" s="413"/>
      <c r="QLH197" s="413"/>
      <c r="QLI197" s="413"/>
      <c r="QLJ197" s="413"/>
      <c r="QLK197" s="413"/>
      <c r="QLL197" s="413"/>
      <c r="QLM197" s="413"/>
      <c r="QLN197" s="414"/>
      <c r="QLO197" s="414"/>
      <c r="QLP197" s="414"/>
      <c r="QLQ197" s="414"/>
      <c r="QLR197" s="414"/>
      <c r="QLS197" s="413"/>
      <c r="QLT197" s="413"/>
      <c r="QLU197" s="414"/>
      <c r="QLV197" s="414"/>
      <c r="QLW197" s="413"/>
      <c r="QLX197" s="413"/>
      <c r="QLY197" s="414"/>
      <c r="QLZ197" s="414"/>
      <c r="QMA197" s="413"/>
      <c r="QMB197" s="413"/>
      <c r="QMC197" s="413"/>
      <c r="QMD197" s="413"/>
      <c r="QME197" s="413"/>
      <c r="QMF197" s="413"/>
      <c r="QMG197" s="413"/>
      <c r="QMH197" s="414"/>
      <c r="QMI197" s="414"/>
      <c r="QMJ197" s="413"/>
      <c r="QMK197" s="413"/>
      <c r="QML197" s="414"/>
      <c r="QMM197" s="414"/>
      <c r="QMN197" s="413"/>
      <c r="QMO197" s="413"/>
      <c r="QMP197" s="413"/>
      <c r="QMQ197" s="413"/>
      <c r="QMR197" s="413"/>
      <c r="QMS197" s="407"/>
      <c r="QMT197" s="439"/>
      <c r="QMU197" s="413"/>
      <c r="QMV197" s="413"/>
      <c r="QMW197" s="413"/>
      <c r="QMX197" s="413"/>
      <c r="QMY197" s="413"/>
      <c r="QMZ197" s="413"/>
      <c r="QNA197" s="413"/>
      <c r="QNB197" s="412"/>
      <c r="QNC197" s="412"/>
      <c r="QND197" s="412"/>
      <c r="QNE197" s="412"/>
      <c r="QNF197" s="412"/>
      <c r="QNG197" s="412"/>
      <c r="QNH197" s="412"/>
      <c r="QNI197" s="412"/>
      <c r="QNJ197" s="412"/>
      <c r="QNK197" s="412"/>
      <c r="QNL197" s="412"/>
      <c r="QNM197" s="412"/>
      <c r="QNN197" s="412"/>
      <c r="QNO197" s="412"/>
      <c r="QNP197" s="412"/>
      <c r="QNQ197" s="412"/>
      <c r="QNR197" s="412"/>
      <c r="QNS197" s="412"/>
      <c r="QNT197" s="412"/>
      <c r="QNU197" s="412"/>
      <c r="QNV197" s="412"/>
      <c r="QNW197" s="412"/>
      <c r="QNX197" s="412"/>
      <c r="QNY197" s="412"/>
      <c r="QNZ197" s="412"/>
      <c r="QOA197" s="412"/>
      <c r="QOB197" s="412"/>
      <c r="QOC197" s="412"/>
      <c r="QOD197" s="412"/>
      <c r="QOE197" s="412"/>
      <c r="QOF197" s="412"/>
      <c r="QOG197" s="412"/>
      <c r="QOH197" s="412"/>
      <c r="QOI197" s="412"/>
      <c r="QOJ197" s="412"/>
      <c r="QOK197" s="412"/>
      <c r="QOL197" s="412"/>
      <c r="QOM197" s="412"/>
      <c r="QON197" s="412"/>
      <c r="QOO197" s="412"/>
      <c r="QOP197" s="412"/>
      <c r="QOQ197" s="412"/>
      <c r="QOR197" s="412"/>
      <c r="QOS197" s="412"/>
      <c r="QOT197" s="413"/>
      <c r="QOU197" s="413"/>
      <c r="QOV197" s="413"/>
      <c r="QOW197" s="413"/>
      <c r="QOX197" s="413"/>
      <c r="QOY197" s="413"/>
      <c r="QOZ197" s="413"/>
      <c r="QPA197" s="413"/>
      <c r="QPB197" s="413"/>
      <c r="QPC197" s="413"/>
      <c r="QPD197" s="413"/>
      <c r="QPE197" s="413"/>
      <c r="QPF197" s="413"/>
      <c r="QPG197" s="413"/>
      <c r="QPH197" s="413"/>
      <c r="QPI197" s="413"/>
      <c r="QPJ197" s="413"/>
      <c r="QPK197" s="413"/>
      <c r="QPL197" s="413"/>
      <c r="QPM197" s="413"/>
      <c r="QPN197" s="413"/>
      <c r="QPO197" s="413"/>
      <c r="QPP197" s="413"/>
      <c r="QPQ197" s="413"/>
      <c r="QPR197" s="414"/>
      <c r="QPS197" s="414"/>
      <c r="QPT197" s="414"/>
      <c r="QPU197" s="414"/>
      <c r="QPV197" s="414"/>
      <c r="QPW197" s="413"/>
      <c r="QPX197" s="413"/>
      <c r="QPY197" s="414"/>
      <c r="QPZ197" s="414"/>
      <c r="QQA197" s="413"/>
      <c r="QQB197" s="413"/>
      <c r="QQC197" s="414"/>
      <c r="QQD197" s="414"/>
      <c r="QQE197" s="413"/>
      <c r="QQF197" s="413"/>
      <c r="QQG197" s="413"/>
      <c r="QQH197" s="413"/>
      <c r="QQI197" s="413"/>
      <c r="QQJ197" s="413"/>
      <c r="QQK197" s="413"/>
      <c r="QQL197" s="414"/>
      <c r="QQM197" s="414"/>
      <c r="QQN197" s="413"/>
      <c r="QQO197" s="413"/>
      <c r="QQP197" s="414"/>
      <c r="QQQ197" s="414"/>
      <c r="QQR197" s="413"/>
      <c r="QQS197" s="413"/>
      <c r="QQT197" s="413"/>
      <c r="QQU197" s="413"/>
      <c r="QQV197" s="413"/>
      <c r="QQW197" s="407"/>
      <c r="QQX197" s="439"/>
      <c r="QQY197" s="413"/>
      <c r="QQZ197" s="413"/>
      <c r="QRA197" s="413"/>
      <c r="QRB197" s="413"/>
      <c r="QRC197" s="413"/>
      <c r="QRD197" s="413"/>
      <c r="QRE197" s="413"/>
      <c r="QRF197" s="412"/>
      <c r="QRG197" s="412"/>
      <c r="QRH197" s="412"/>
      <c r="QRI197" s="412"/>
      <c r="QRJ197" s="412"/>
      <c r="QRK197" s="412"/>
      <c r="QRL197" s="412"/>
      <c r="QRM197" s="412"/>
      <c r="QRN197" s="412"/>
      <c r="QRO197" s="412"/>
      <c r="QRP197" s="412"/>
      <c r="QRQ197" s="412"/>
      <c r="QRR197" s="412"/>
      <c r="QRS197" s="412"/>
      <c r="QRT197" s="412"/>
      <c r="QRU197" s="412"/>
      <c r="QRV197" s="412"/>
      <c r="QRW197" s="412"/>
      <c r="QRX197" s="412"/>
      <c r="QRY197" s="412"/>
      <c r="QRZ197" s="412"/>
      <c r="QSA197" s="412"/>
      <c r="QSB197" s="412"/>
      <c r="QSC197" s="412"/>
      <c r="QSD197" s="412"/>
      <c r="QSE197" s="412"/>
      <c r="QSF197" s="412"/>
      <c r="QSG197" s="412"/>
      <c r="QSH197" s="412"/>
      <c r="QSI197" s="412"/>
      <c r="QSJ197" s="412"/>
      <c r="QSK197" s="412"/>
      <c r="QSL197" s="412"/>
      <c r="QSM197" s="412"/>
      <c r="QSN197" s="412"/>
      <c r="QSO197" s="412"/>
      <c r="QSP197" s="412"/>
      <c r="QSQ197" s="412"/>
      <c r="QSR197" s="412"/>
      <c r="QSS197" s="412"/>
      <c r="QST197" s="412"/>
      <c r="QSU197" s="412"/>
      <c r="QSV197" s="412"/>
      <c r="QSW197" s="412"/>
      <c r="QSX197" s="413"/>
      <c r="QSY197" s="413"/>
      <c r="QSZ197" s="413"/>
      <c r="QTA197" s="413"/>
      <c r="QTB197" s="413"/>
      <c r="QTC197" s="413"/>
      <c r="QTD197" s="413"/>
      <c r="QTE197" s="413"/>
      <c r="QTF197" s="413"/>
      <c r="QTG197" s="413"/>
      <c r="QTH197" s="413"/>
      <c r="QTI197" s="413"/>
      <c r="QTJ197" s="413"/>
      <c r="QTK197" s="413"/>
      <c r="QTL197" s="413"/>
      <c r="QTM197" s="413"/>
      <c r="QTN197" s="413"/>
      <c r="QTO197" s="413"/>
      <c r="QTP197" s="413"/>
      <c r="QTQ197" s="413"/>
      <c r="QTR197" s="413"/>
      <c r="QTS197" s="413"/>
      <c r="QTT197" s="413"/>
      <c r="QTU197" s="413"/>
      <c r="QTV197" s="414"/>
      <c r="QTW197" s="414"/>
      <c r="QTX197" s="414"/>
      <c r="QTY197" s="414"/>
      <c r="QTZ197" s="414"/>
      <c r="QUA197" s="413"/>
      <c r="QUB197" s="413"/>
      <c r="QUC197" s="414"/>
      <c r="QUD197" s="414"/>
      <c r="QUE197" s="413"/>
      <c r="QUF197" s="413"/>
      <c r="QUG197" s="414"/>
      <c r="QUH197" s="414"/>
      <c r="QUI197" s="413"/>
      <c r="QUJ197" s="413"/>
      <c r="QUK197" s="413"/>
      <c r="QUL197" s="413"/>
      <c r="QUM197" s="413"/>
      <c r="QUN197" s="413"/>
      <c r="QUO197" s="413"/>
      <c r="QUP197" s="414"/>
      <c r="QUQ197" s="414"/>
      <c r="QUR197" s="413"/>
      <c r="QUS197" s="413"/>
      <c r="QUT197" s="414"/>
      <c r="QUU197" s="414"/>
      <c r="QUV197" s="413"/>
      <c r="QUW197" s="413"/>
      <c r="QUX197" s="413"/>
      <c r="QUY197" s="413"/>
      <c r="QUZ197" s="413"/>
      <c r="QVA197" s="407"/>
      <c r="QVB197" s="439"/>
      <c r="QVC197" s="413"/>
      <c r="QVD197" s="413"/>
      <c r="QVE197" s="413"/>
      <c r="QVF197" s="413"/>
      <c r="QVG197" s="413"/>
      <c r="QVH197" s="413"/>
      <c r="QVI197" s="413"/>
      <c r="QVJ197" s="412"/>
      <c r="QVK197" s="412"/>
      <c r="QVL197" s="412"/>
      <c r="QVM197" s="412"/>
      <c r="QVN197" s="412"/>
      <c r="QVO197" s="412"/>
      <c r="QVP197" s="412"/>
      <c r="QVQ197" s="412"/>
      <c r="QVR197" s="412"/>
      <c r="QVS197" s="412"/>
      <c r="QVT197" s="412"/>
      <c r="QVU197" s="412"/>
      <c r="QVV197" s="412"/>
      <c r="QVW197" s="412"/>
      <c r="QVX197" s="412"/>
      <c r="QVY197" s="412"/>
      <c r="QVZ197" s="412"/>
      <c r="QWA197" s="412"/>
      <c r="QWB197" s="412"/>
      <c r="QWC197" s="412"/>
      <c r="QWD197" s="412"/>
      <c r="QWE197" s="412"/>
      <c r="QWF197" s="412"/>
      <c r="QWG197" s="412"/>
      <c r="QWH197" s="412"/>
      <c r="QWI197" s="412"/>
      <c r="QWJ197" s="412"/>
      <c r="QWK197" s="412"/>
      <c r="QWL197" s="412"/>
      <c r="QWM197" s="412"/>
      <c r="QWN197" s="412"/>
      <c r="QWO197" s="412"/>
      <c r="QWP197" s="412"/>
      <c r="QWQ197" s="412"/>
      <c r="QWR197" s="412"/>
      <c r="QWS197" s="412"/>
      <c r="QWT197" s="412"/>
      <c r="QWU197" s="412"/>
      <c r="QWV197" s="412"/>
      <c r="QWW197" s="412"/>
      <c r="QWX197" s="412"/>
      <c r="QWY197" s="412"/>
      <c r="QWZ197" s="412"/>
      <c r="QXA197" s="412"/>
      <c r="QXB197" s="413"/>
      <c r="QXC197" s="413"/>
      <c r="QXD197" s="413"/>
      <c r="QXE197" s="413"/>
      <c r="QXF197" s="413"/>
      <c r="QXG197" s="413"/>
      <c r="QXH197" s="413"/>
      <c r="QXI197" s="413"/>
      <c r="QXJ197" s="413"/>
      <c r="QXK197" s="413"/>
      <c r="QXL197" s="413"/>
      <c r="QXM197" s="413"/>
      <c r="QXN197" s="413"/>
      <c r="QXO197" s="413"/>
      <c r="QXP197" s="413"/>
      <c r="QXQ197" s="413"/>
      <c r="QXR197" s="413"/>
      <c r="QXS197" s="413"/>
      <c r="QXT197" s="413"/>
      <c r="QXU197" s="413"/>
      <c r="QXV197" s="413"/>
      <c r="QXW197" s="413"/>
      <c r="QXX197" s="413"/>
      <c r="QXY197" s="413"/>
      <c r="QXZ197" s="414"/>
      <c r="QYA197" s="414"/>
      <c r="QYB197" s="414"/>
      <c r="QYC197" s="414"/>
      <c r="QYD197" s="414"/>
      <c r="QYE197" s="413"/>
      <c r="QYF197" s="413"/>
      <c r="QYG197" s="414"/>
      <c r="QYH197" s="414"/>
      <c r="QYI197" s="413"/>
      <c r="QYJ197" s="413"/>
      <c r="QYK197" s="414"/>
      <c r="QYL197" s="414"/>
      <c r="QYM197" s="413"/>
      <c r="QYN197" s="413"/>
      <c r="QYO197" s="413"/>
      <c r="QYP197" s="413"/>
      <c r="QYQ197" s="413"/>
      <c r="QYR197" s="413"/>
      <c r="QYS197" s="413"/>
      <c r="QYT197" s="414"/>
      <c r="QYU197" s="414"/>
      <c r="QYV197" s="413"/>
      <c r="QYW197" s="413"/>
      <c r="QYX197" s="414"/>
      <c r="QYY197" s="414"/>
      <c r="QYZ197" s="413"/>
      <c r="QZA197" s="413"/>
      <c r="QZB197" s="413"/>
      <c r="QZC197" s="413"/>
      <c r="QZD197" s="413"/>
      <c r="QZE197" s="407"/>
      <c r="QZF197" s="439"/>
      <c r="QZG197" s="413"/>
      <c r="QZH197" s="413"/>
      <c r="QZI197" s="413"/>
      <c r="QZJ197" s="413"/>
      <c r="QZK197" s="413"/>
      <c r="QZL197" s="413"/>
      <c r="QZM197" s="413"/>
      <c r="QZN197" s="412"/>
      <c r="QZO197" s="412"/>
      <c r="QZP197" s="412"/>
      <c r="QZQ197" s="412"/>
      <c r="QZR197" s="412"/>
      <c r="QZS197" s="412"/>
      <c r="QZT197" s="412"/>
      <c r="QZU197" s="412"/>
      <c r="QZV197" s="412"/>
      <c r="QZW197" s="412"/>
      <c r="QZX197" s="412"/>
      <c r="QZY197" s="412"/>
      <c r="QZZ197" s="412"/>
      <c r="RAA197" s="412"/>
      <c r="RAB197" s="412"/>
      <c r="RAC197" s="412"/>
      <c r="RAD197" s="412"/>
      <c r="RAE197" s="412"/>
      <c r="RAF197" s="412"/>
      <c r="RAG197" s="412"/>
      <c r="RAH197" s="412"/>
      <c r="RAI197" s="412"/>
      <c r="RAJ197" s="412"/>
      <c r="RAK197" s="412"/>
      <c r="RAL197" s="412"/>
      <c r="RAM197" s="412"/>
      <c r="RAN197" s="412"/>
      <c r="RAO197" s="412"/>
      <c r="RAP197" s="412"/>
      <c r="RAQ197" s="412"/>
      <c r="RAR197" s="412"/>
      <c r="RAS197" s="412"/>
      <c r="RAT197" s="412"/>
      <c r="RAU197" s="412"/>
      <c r="RAV197" s="412"/>
      <c r="RAW197" s="412"/>
      <c r="RAX197" s="412"/>
      <c r="RAY197" s="412"/>
      <c r="RAZ197" s="412"/>
      <c r="RBA197" s="412"/>
      <c r="RBB197" s="412"/>
      <c r="RBC197" s="412"/>
      <c r="RBD197" s="412"/>
      <c r="RBE197" s="412"/>
      <c r="RBF197" s="413"/>
      <c r="RBG197" s="413"/>
      <c r="RBH197" s="413"/>
      <c r="RBI197" s="413"/>
      <c r="RBJ197" s="413"/>
      <c r="RBK197" s="413"/>
      <c r="RBL197" s="413"/>
      <c r="RBM197" s="413"/>
      <c r="RBN197" s="413"/>
      <c r="RBO197" s="413"/>
      <c r="RBP197" s="413"/>
      <c r="RBQ197" s="413"/>
      <c r="RBR197" s="413"/>
      <c r="RBS197" s="413"/>
      <c r="RBT197" s="413"/>
      <c r="RBU197" s="413"/>
      <c r="RBV197" s="413"/>
      <c r="RBW197" s="413"/>
      <c r="RBX197" s="413"/>
      <c r="RBY197" s="413"/>
      <c r="RBZ197" s="413"/>
      <c r="RCA197" s="413"/>
      <c r="RCB197" s="413"/>
    </row>
    <row r="198" spans="1:12248" s="518" customFormat="1" ht="54.75" customHeight="1" x14ac:dyDescent="0.25">
      <c r="B198" s="207"/>
      <c r="C198" s="115" t="s">
        <v>32</v>
      </c>
      <c r="D198" s="192">
        <f t="shared" si="741"/>
        <v>145129.60000000001</v>
      </c>
      <c r="E198" s="192">
        <v>145129.60000000001</v>
      </c>
      <c r="F198" s="192"/>
      <c r="G198" s="195"/>
      <c r="H198" s="249"/>
      <c r="I198" s="192">
        <f>K198+M198+O198+Q198</f>
        <v>145129.60000000001</v>
      </c>
      <c r="J198" s="591">
        <f t="shared" si="733"/>
        <v>1</v>
      </c>
      <c r="K198" s="192">
        <v>145129.60000000001</v>
      </c>
      <c r="L198" s="591">
        <f>K198/E198</f>
        <v>1</v>
      </c>
      <c r="M198" s="664"/>
      <c r="N198" s="300"/>
      <c r="O198" s="24"/>
      <c r="P198" s="300"/>
      <c r="Q198" s="300"/>
      <c r="R198" s="300"/>
      <c r="S198" s="116">
        <f>U198+W198+Y198+AA198</f>
        <v>145129.60000000001</v>
      </c>
      <c r="T198" s="597">
        <f>S198/D198</f>
        <v>1</v>
      </c>
      <c r="U198" s="192">
        <v>145129.60000000001</v>
      </c>
      <c r="V198" s="597">
        <f t="shared" ref="V198:V212" si="744">U198/E198</f>
        <v>1</v>
      </c>
      <c r="W198" s="664"/>
      <c r="X198" s="597"/>
      <c r="Y198" s="24"/>
      <c r="Z198" s="597"/>
      <c r="AA198" s="300"/>
      <c r="AB198" s="597"/>
      <c r="AC198" s="192">
        <f t="shared" ref="AC198:AC262" si="745">AE198+AG198+AI198+AK198</f>
        <v>145129.60000000001</v>
      </c>
      <c r="AD198" s="633">
        <f t="shared" ref="AD198:AD259" si="746">AC198/D198</f>
        <v>1</v>
      </c>
      <c r="AE198" s="192">
        <f>U198</f>
        <v>145129.60000000001</v>
      </c>
      <c r="AF198" s="633">
        <f t="shared" si="742"/>
        <v>1</v>
      </c>
      <c r="AG198" s="664"/>
      <c r="AH198" s="633"/>
      <c r="AI198" s="24"/>
      <c r="AJ198" s="633">
        <v>0</v>
      </c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664">
        <f>AW198-E198</f>
        <v>0</v>
      </c>
      <c r="AV198" s="664">
        <f t="shared" si="729"/>
        <v>145129.60000000001</v>
      </c>
      <c r="AW198" s="664">
        <v>145129.60000000001</v>
      </c>
      <c r="AX198" s="664"/>
      <c r="AY198" s="24"/>
      <c r="AZ198" s="300"/>
      <c r="BA198" s="664">
        <f t="shared" si="602"/>
        <v>0</v>
      </c>
      <c r="BB198" s="664">
        <f>BF198-E198</f>
        <v>0</v>
      </c>
      <c r="BC198" s="116"/>
      <c r="BD198" s="116"/>
      <c r="BE198" s="664">
        <f t="shared" si="600"/>
        <v>145129.60000000001</v>
      </c>
      <c r="BF198" s="664">
        <f>E198</f>
        <v>145129.60000000001</v>
      </c>
      <c r="BG198" s="24"/>
      <c r="BH198" s="300"/>
      <c r="BI198" s="664">
        <f t="shared" si="743"/>
        <v>0</v>
      </c>
      <c r="BJ198" s="664">
        <v>0</v>
      </c>
      <c r="BK198" s="664"/>
      <c r="BL198" s="24"/>
      <c r="BM198" s="300"/>
      <c r="BN198" s="664">
        <f>BP198-BJ198</f>
        <v>0</v>
      </c>
      <c r="BO198" s="664">
        <f t="shared" si="731"/>
        <v>0</v>
      </c>
      <c r="BP198" s="664">
        <v>0</v>
      </c>
      <c r="BQ198" s="664"/>
      <c r="BR198" s="24"/>
      <c r="BS198" s="300"/>
      <c r="BT198" s="24"/>
      <c r="BU198" s="300"/>
      <c r="BV198" s="664">
        <f t="shared" si="655"/>
        <v>0</v>
      </c>
      <c r="BW198" s="664">
        <v>0</v>
      </c>
      <c r="BX198" s="664"/>
      <c r="BY198" s="24"/>
      <c r="BZ198" s="300"/>
      <c r="CA198" s="664">
        <f t="shared" ref="CA198" si="747">CB198+CC198+CD198</f>
        <v>0</v>
      </c>
      <c r="CB198" s="192"/>
      <c r="CC198" s="195"/>
      <c r="CD198" s="249"/>
      <c r="CE198" s="664">
        <f t="shared" si="617"/>
        <v>0</v>
      </c>
      <c r="CF198" s="192">
        <v>0</v>
      </c>
      <c r="CG198" s="192"/>
      <c r="CH198" s="195"/>
      <c r="CI198" s="249"/>
      <c r="CJ198" s="664"/>
      <c r="CK198" s="664">
        <f t="shared" si="656"/>
        <v>0</v>
      </c>
      <c r="CL198" s="664">
        <v>0</v>
      </c>
      <c r="CM198" s="664"/>
      <c r="CN198" s="24"/>
      <c r="CO198" s="300"/>
    </row>
    <row r="199" spans="1:12248" s="52" customFormat="1" ht="54" customHeight="1" x14ac:dyDescent="0.25">
      <c r="B199" s="206"/>
      <c r="C199" s="111" t="s">
        <v>418</v>
      </c>
      <c r="D199" s="182">
        <f t="shared" si="741"/>
        <v>71481.789529999995</v>
      </c>
      <c r="E199" s="182">
        <v>71481.789529999995</v>
      </c>
      <c r="F199" s="182"/>
      <c r="G199" s="247"/>
      <c r="H199" s="247"/>
      <c r="I199" s="182">
        <f>K199+M199+O199+Q199</f>
        <v>71481.743860000002</v>
      </c>
      <c r="J199" s="603">
        <f t="shared" si="733"/>
        <v>0.99999936109601772</v>
      </c>
      <c r="K199" s="182">
        <v>71481.743860000002</v>
      </c>
      <c r="L199" s="603">
        <f>K199/E199</f>
        <v>0.99999936109601772</v>
      </c>
      <c r="M199" s="663"/>
      <c r="N199" s="33"/>
      <c r="O199" s="33"/>
      <c r="P199" s="33"/>
      <c r="Q199" s="33"/>
      <c r="R199" s="33"/>
      <c r="S199" s="128">
        <f t="shared" ref="S199:S263" si="748">U199+W199+Y199+AA199</f>
        <v>71481.743860000002</v>
      </c>
      <c r="T199" s="621">
        <f t="shared" ref="T199:T263" si="749">S199/D199</f>
        <v>0.99999936109601772</v>
      </c>
      <c r="U199" s="182">
        <v>71481.743860000002</v>
      </c>
      <c r="V199" s="621">
        <f t="shared" si="744"/>
        <v>0.99999936109601772</v>
      </c>
      <c r="W199" s="663"/>
      <c r="X199" s="621"/>
      <c r="Y199" s="33"/>
      <c r="Z199" s="621"/>
      <c r="AA199" s="33"/>
      <c r="AB199" s="621"/>
      <c r="AC199" s="182">
        <f t="shared" si="745"/>
        <v>71481.743860000002</v>
      </c>
      <c r="AD199" s="641">
        <f t="shared" si="746"/>
        <v>0.99999936109601772</v>
      </c>
      <c r="AE199" s="182">
        <f>U199</f>
        <v>71481.743860000002</v>
      </c>
      <c r="AF199" s="641">
        <f t="shared" si="742"/>
        <v>0.99999936109601772</v>
      </c>
      <c r="AG199" s="663"/>
      <c r="AH199" s="641"/>
      <c r="AI199" s="33"/>
      <c r="AJ199" s="641">
        <v>0</v>
      </c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663">
        <f>AW199-E199</f>
        <v>0</v>
      </c>
      <c r="AV199" s="663">
        <f t="shared" si="729"/>
        <v>71481.789529999995</v>
      </c>
      <c r="AW199" s="663">
        <v>71481.789529999995</v>
      </c>
      <c r="AX199" s="663"/>
      <c r="AY199" s="33"/>
      <c r="AZ199" s="33"/>
      <c r="BA199" s="663">
        <f t="shared" si="602"/>
        <v>0</v>
      </c>
      <c r="BB199" s="663">
        <v>0</v>
      </c>
      <c r="BC199" s="33"/>
      <c r="BD199" s="33"/>
      <c r="BE199" s="663">
        <f t="shared" si="600"/>
        <v>71481.789529999995</v>
      </c>
      <c r="BF199" s="663">
        <f>E199</f>
        <v>71481.789529999995</v>
      </c>
      <c r="BG199" s="33"/>
      <c r="BH199" s="33"/>
      <c r="BI199" s="663">
        <f t="shared" si="743"/>
        <v>0</v>
      </c>
      <c r="BJ199" s="663">
        <v>0</v>
      </c>
      <c r="BK199" s="663"/>
      <c r="BL199" s="33"/>
      <c r="BM199" s="33"/>
      <c r="BN199" s="663">
        <f>BP199-BJ199</f>
        <v>0</v>
      </c>
      <c r="BO199" s="663">
        <f t="shared" si="731"/>
        <v>0</v>
      </c>
      <c r="BP199" s="663">
        <v>0</v>
      </c>
      <c r="BQ199" s="663"/>
      <c r="BR199" s="33"/>
      <c r="BS199" s="33"/>
      <c r="BT199" s="33"/>
      <c r="BU199" s="33"/>
      <c r="BV199" s="663">
        <f t="shared" si="655"/>
        <v>0</v>
      </c>
      <c r="BW199" s="663">
        <v>0</v>
      </c>
      <c r="BX199" s="663"/>
      <c r="BY199" s="33"/>
      <c r="BZ199" s="33"/>
      <c r="CA199" s="663">
        <f>CB199</f>
        <v>0</v>
      </c>
      <c r="CB199" s="182">
        <f>CF199-BW199</f>
        <v>0</v>
      </c>
      <c r="CC199" s="247"/>
      <c r="CD199" s="247"/>
      <c r="CE199" s="663">
        <f t="shared" si="617"/>
        <v>0</v>
      </c>
      <c r="CF199" s="182">
        <v>0</v>
      </c>
      <c r="CG199" s="182"/>
      <c r="CH199" s="247"/>
      <c r="CI199" s="247"/>
      <c r="CJ199" s="663"/>
      <c r="CK199" s="663">
        <f t="shared" si="656"/>
        <v>0</v>
      </c>
      <c r="CL199" s="663">
        <v>0</v>
      </c>
      <c r="CM199" s="663"/>
      <c r="CN199" s="33"/>
      <c r="CO199" s="33"/>
    </row>
    <row r="200" spans="1:12248" s="52" customFormat="1" ht="132.75" hidden="1" customHeight="1" x14ac:dyDescent="0.25">
      <c r="B200" s="206" t="s">
        <v>73</v>
      </c>
      <c r="C200" s="114" t="s">
        <v>478</v>
      </c>
      <c r="D200" s="182">
        <f t="shared" si="741"/>
        <v>0</v>
      </c>
      <c r="E200" s="182">
        <f>E201</f>
        <v>0</v>
      </c>
      <c r="F200" s="182">
        <f>F201</f>
        <v>0</v>
      </c>
      <c r="G200" s="182">
        <f t="shared" ref="G200:H200" si="750">G201</f>
        <v>0</v>
      </c>
      <c r="H200" s="182">
        <f t="shared" si="750"/>
        <v>200305.9638</v>
      </c>
      <c r="I200" s="182"/>
      <c r="J200" s="603" t="e">
        <f t="shared" si="733"/>
        <v>#DIV/0!</v>
      </c>
      <c r="K200" s="182"/>
      <c r="L200" s="663"/>
      <c r="M200" s="663">
        <f>M201</f>
        <v>0</v>
      </c>
      <c r="N200" s="663"/>
      <c r="O200" s="663">
        <f t="shared" ref="O200" si="751">O201</f>
        <v>0</v>
      </c>
      <c r="P200" s="663"/>
      <c r="Q200" s="663">
        <f t="shared" ref="Q200" si="752">Q201</f>
        <v>66540.950259999998</v>
      </c>
      <c r="R200" s="663"/>
      <c r="S200" s="128">
        <f t="shared" si="748"/>
        <v>0</v>
      </c>
      <c r="T200" s="621" t="e">
        <f t="shared" si="749"/>
        <v>#DIV/0!</v>
      </c>
      <c r="U200" s="663"/>
      <c r="V200" s="621" t="e">
        <f t="shared" si="744"/>
        <v>#DIV/0!</v>
      </c>
      <c r="W200" s="663">
        <f>W201</f>
        <v>0</v>
      </c>
      <c r="X200" s="621"/>
      <c r="Y200" s="663"/>
      <c r="Z200" s="621"/>
      <c r="AA200" s="663"/>
      <c r="AB200" s="621"/>
      <c r="AC200" s="182">
        <f t="shared" si="745"/>
        <v>199541.43257999999</v>
      </c>
      <c r="AD200" s="641" t="e">
        <f t="shared" si="746"/>
        <v>#DIV/0!</v>
      </c>
      <c r="AE200" s="182"/>
      <c r="AF200" s="641" t="e">
        <f t="shared" si="742"/>
        <v>#DIV/0!</v>
      </c>
      <c r="AG200" s="663">
        <f>AG201</f>
        <v>0</v>
      </c>
      <c r="AH200" s="641"/>
      <c r="AI200" s="663">
        <f t="shared" ref="AI200" si="753">AI201</f>
        <v>0</v>
      </c>
      <c r="AJ200" s="641">
        <v>0</v>
      </c>
      <c r="AK200" s="663">
        <f t="shared" ref="AK200" si="754">AK201</f>
        <v>199541.43257999999</v>
      </c>
      <c r="AL200" s="663"/>
      <c r="AM200" s="663"/>
      <c r="AN200" s="663"/>
      <c r="AO200" s="663"/>
      <c r="AP200" s="663"/>
      <c r="AQ200" s="663"/>
      <c r="AR200" s="663"/>
      <c r="AS200" s="663"/>
      <c r="AT200" s="663"/>
      <c r="AU200" s="663">
        <f t="shared" ref="AU200:AU208" si="755">AW200-E200</f>
        <v>0</v>
      </c>
      <c r="AV200" s="663">
        <f t="shared" si="729"/>
        <v>0</v>
      </c>
      <c r="AW200" s="663">
        <f>AW201</f>
        <v>0</v>
      </c>
      <c r="AX200" s="663">
        <f>AX201</f>
        <v>0</v>
      </c>
      <c r="AY200" s="663">
        <f t="shared" ref="AY200:AZ200" si="756">AY201</f>
        <v>0</v>
      </c>
      <c r="AZ200" s="663">
        <f t="shared" si="756"/>
        <v>0</v>
      </c>
      <c r="BA200" s="663" t="e">
        <f>BB200+BC200+BD200</f>
        <v>#REF!</v>
      </c>
      <c r="BB200" s="663" t="e">
        <f>BB201+BB202</f>
        <v>#REF!</v>
      </c>
      <c r="BC200" s="21"/>
      <c r="BD200" s="21"/>
      <c r="BE200" s="663" t="e">
        <f>BF200+BG200+BH200</f>
        <v>#REF!</v>
      </c>
      <c r="BF200" s="663" t="e">
        <f>BF201+BF202</f>
        <v>#REF!</v>
      </c>
      <c r="BG200" s="21"/>
      <c r="BH200" s="21"/>
      <c r="BI200" s="663">
        <f>BJ200+BL200+BM200+BK200</f>
        <v>0</v>
      </c>
      <c r="BJ200" s="663">
        <f>BJ201</f>
        <v>0</v>
      </c>
      <c r="BK200" s="663">
        <f>BK201</f>
        <v>0</v>
      </c>
      <c r="BL200" s="663">
        <f t="shared" ref="BL200" si="757">BL201</f>
        <v>0</v>
      </c>
      <c r="BM200" s="663">
        <f t="shared" ref="BM200" si="758">BM201</f>
        <v>0</v>
      </c>
      <c r="BN200" s="663"/>
      <c r="BO200" s="663">
        <f>BP200+BR200+BS200+BQ200</f>
        <v>0</v>
      </c>
      <c r="BP200" s="663">
        <f>BP201</f>
        <v>0</v>
      </c>
      <c r="BQ200" s="663">
        <f>BQ201</f>
        <v>0</v>
      </c>
      <c r="BR200" s="663">
        <f t="shared" ref="BR200:BS200" si="759">BR201</f>
        <v>0</v>
      </c>
      <c r="BS200" s="663">
        <f t="shared" si="759"/>
        <v>0</v>
      </c>
      <c r="BT200" s="21"/>
      <c r="BU200" s="21"/>
      <c r="BV200" s="663">
        <f>BW200+BY200+BZ200+BX200</f>
        <v>0</v>
      </c>
      <c r="BW200" s="663">
        <f>BW201</f>
        <v>0</v>
      </c>
      <c r="BX200" s="663">
        <f>BX201</f>
        <v>0</v>
      </c>
      <c r="BY200" s="663">
        <f t="shared" ref="BY200" si="760">BY201</f>
        <v>0</v>
      </c>
      <c r="BZ200" s="663">
        <f t="shared" ref="BZ200" si="761">BZ201</f>
        <v>0</v>
      </c>
      <c r="CA200" s="663" t="e">
        <f>CB200+CC200+CD200</f>
        <v>#REF!</v>
      </c>
      <c r="CB200" s="182" t="e">
        <f>CB201+CB202</f>
        <v>#REF!</v>
      </c>
      <c r="CC200" s="248"/>
      <c r="CD200" s="248"/>
      <c r="CE200" s="663" t="e">
        <f>CF200+CH200+CI200</f>
        <v>#REF!</v>
      </c>
      <c r="CF200" s="182" t="e">
        <f>CF201+CF202</f>
        <v>#REF!</v>
      </c>
      <c r="CG200" s="182"/>
      <c r="CH200" s="248"/>
      <c r="CI200" s="248"/>
      <c r="CJ200" s="663"/>
      <c r="CK200" s="663">
        <f>CL200+CN200+CO200+CM200</f>
        <v>0</v>
      </c>
      <c r="CL200" s="663">
        <f>CL201</f>
        <v>0</v>
      </c>
      <c r="CM200" s="663">
        <f>CM201</f>
        <v>0</v>
      </c>
      <c r="CN200" s="663">
        <f t="shared" ref="CN200:CO200" si="762">CN201</f>
        <v>0</v>
      </c>
      <c r="CO200" s="663">
        <f t="shared" si="762"/>
        <v>0</v>
      </c>
    </row>
    <row r="201" spans="1:12248" s="47" customFormat="1" ht="41.25" hidden="1" customHeight="1" x14ac:dyDescent="0.25">
      <c r="B201" s="206"/>
      <c r="C201" s="111" t="s">
        <v>385</v>
      </c>
      <c r="D201" s="182">
        <f t="shared" si="741"/>
        <v>0</v>
      </c>
      <c r="E201" s="193">
        <v>0</v>
      </c>
      <c r="F201" s="193">
        <f>F204</f>
        <v>0</v>
      </c>
      <c r="G201" s="193">
        <f>G204</f>
        <v>0</v>
      </c>
      <c r="H201" s="193">
        <f>H204</f>
        <v>200305.9638</v>
      </c>
      <c r="I201" s="193"/>
      <c r="J201" s="603" t="e">
        <f t="shared" si="733"/>
        <v>#DIV/0!</v>
      </c>
      <c r="K201" s="193"/>
      <c r="L201" s="112"/>
      <c r="M201" s="112">
        <f>M204</f>
        <v>0</v>
      </c>
      <c r="N201" s="112"/>
      <c r="O201" s="112">
        <f>O204</f>
        <v>0</v>
      </c>
      <c r="P201" s="112"/>
      <c r="Q201" s="112">
        <f>Q204</f>
        <v>66540.950259999998</v>
      </c>
      <c r="R201" s="112"/>
      <c r="S201" s="128">
        <f t="shared" si="748"/>
        <v>0</v>
      </c>
      <c r="T201" s="621" t="e">
        <f t="shared" si="749"/>
        <v>#DIV/0!</v>
      </c>
      <c r="U201" s="112"/>
      <c r="V201" s="621" t="e">
        <f t="shared" si="744"/>
        <v>#DIV/0!</v>
      </c>
      <c r="W201" s="112">
        <f>W204</f>
        <v>0</v>
      </c>
      <c r="X201" s="621"/>
      <c r="Y201" s="112"/>
      <c r="Z201" s="621"/>
      <c r="AA201" s="112"/>
      <c r="AB201" s="621"/>
      <c r="AC201" s="182">
        <f t="shared" si="745"/>
        <v>199541.43257999999</v>
      </c>
      <c r="AD201" s="641" t="e">
        <f t="shared" si="746"/>
        <v>#DIV/0!</v>
      </c>
      <c r="AE201" s="182"/>
      <c r="AF201" s="641" t="e">
        <f t="shared" si="742"/>
        <v>#DIV/0!</v>
      </c>
      <c r="AG201" s="112">
        <f>AG204</f>
        <v>0</v>
      </c>
      <c r="AH201" s="641"/>
      <c r="AI201" s="112">
        <f>AI204</f>
        <v>0</v>
      </c>
      <c r="AJ201" s="641">
        <v>0</v>
      </c>
      <c r="AK201" s="112">
        <f>AK204</f>
        <v>199541.43257999999</v>
      </c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663">
        <f t="shared" si="755"/>
        <v>0</v>
      </c>
      <c r="AV201" s="663">
        <f t="shared" si="729"/>
        <v>0</v>
      </c>
      <c r="AW201" s="112">
        <v>0</v>
      </c>
      <c r="AX201" s="112">
        <f>AX204</f>
        <v>0</v>
      </c>
      <c r="AY201" s="112">
        <f>AY204</f>
        <v>0</v>
      </c>
      <c r="AZ201" s="112">
        <f>AZ204</f>
        <v>0</v>
      </c>
      <c r="BA201" s="112">
        <f>BB201+BC201+BD201</f>
        <v>0</v>
      </c>
      <c r="BB201" s="112">
        <f>BB205+BB215+BB222</f>
        <v>0</v>
      </c>
      <c r="BC201" s="112"/>
      <c r="BD201" s="112"/>
      <c r="BE201" s="112">
        <f>BF201+BG201+BH201</f>
        <v>91927.594379999995</v>
      </c>
      <c r="BF201" s="112">
        <f>BF205+BF215+BF222</f>
        <v>91927.594379999995</v>
      </c>
      <c r="BG201" s="112"/>
      <c r="BH201" s="112"/>
      <c r="BI201" s="112">
        <f>BJ201+BK201+BL201+BM201</f>
        <v>0</v>
      </c>
      <c r="BJ201" s="112">
        <f>BJ204</f>
        <v>0</v>
      </c>
      <c r="BK201" s="112">
        <f>BK204</f>
        <v>0</v>
      </c>
      <c r="BL201" s="112">
        <f>BL204</f>
        <v>0</v>
      </c>
      <c r="BM201" s="112">
        <f>BM204</f>
        <v>0</v>
      </c>
      <c r="BN201" s="112"/>
      <c r="BO201" s="112">
        <f>BP201+BQ201+BR201+BS201</f>
        <v>0</v>
      </c>
      <c r="BP201" s="112">
        <f>BP204</f>
        <v>0</v>
      </c>
      <c r="BQ201" s="112">
        <f>BQ204</f>
        <v>0</v>
      </c>
      <c r="BR201" s="112">
        <f>BR204</f>
        <v>0</v>
      </c>
      <c r="BS201" s="112">
        <f>BS204</f>
        <v>0</v>
      </c>
      <c r="BT201" s="112"/>
      <c r="BU201" s="112"/>
      <c r="BV201" s="112">
        <f>BW201+BX201+BY201+BZ201</f>
        <v>0</v>
      </c>
      <c r="BW201" s="112">
        <f>BW204</f>
        <v>0</v>
      </c>
      <c r="BX201" s="112">
        <f>BX204</f>
        <v>0</v>
      </c>
      <c r="BY201" s="112">
        <f>BY204</f>
        <v>0</v>
      </c>
      <c r="BZ201" s="112">
        <f>BZ204</f>
        <v>0</v>
      </c>
      <c r="CA201" s="112">
        <f>CB201+CC201+CD201</f>
        <v>4558424.4847999997</v>
      </c>
      <c r="CB201" s="112">
        <f>CB205+CB215+CB222+CB233+CB236+CB289+CB292+CB295+CB298</f>
        <v>4558424.4847999997</v>
      </c>
      <c r="CC201" s="112">
        <f>CC205+CC215+CC222+CC233+CC236+CC289+CC292+CC295+CC298</f>
        <v>0</v>
      </c>
      <c r="CD201" s="112">
        <f>CD205+CD215+CD222+CD233+CD236+CD289+CD292+CD295+CD298</f>
        <v>0</v>
      </c>
      <c r="CE201" s="112">
        <f>CF201+CH201+CI201</f>
        <v>6277830.1947999997</v>
      </c>
      <c r="CF201" s="112">
        <f>CF205+CF215+CF222+CF233+CF236+CF289+CF292+CF295+CF298</f>
        <v>6277830.1947999997</v>
      </c>
      <c r="CG201" s="112"/>
      <c r="CH201" s="112">
        <f>CH205+CH215+CH222+CH233+CH236+CH289+CH292+CH295+CH298</f>
        <v>0</v>
      </c>
      <c r="CI201" s="112">
        <f>CI205+CI215+CI222+CI233+CI236+CI289+CI292+CI295+CI298</f>
        <v>0</v>
      </c>
      <c r="CJ201" s="112"/>
      <c r="CK201" s="112">
        <f>CL201+CM201+CN201+CO201</f>
        <v>0</v>
      </c>
      <c r="CL201" s="112">
        <f>CL204</f>
        <v>0</v>
      </c>
      <c r="CM201" s="112">
        <f>CM204</f>
        <v>0</v>
      </c>
      <c r="CN201" s="112">
        <f>CN204</f>
        <v>0</v>
      </c>
      <c r="CO201" s="112">
        <f>CO204</f>
        <v>0</v>
      </c>
    </row>
    <row r="202" spans="1:12248" s="52" customFormat="1" ht="67.5" hidden="1" customHeight="1" x14ac:dyDescent="0.25">
      <c r="B202" s="206"/>
      <c r="C202" s="111" t="s">
        <v>32</v>
      </c>
      <c r="D202" s="182" t="e">
        <f t="shared" si="741"/>
        <v>#REF!</v>
      </c>
      <c r="E202" s="182" t="e">
        <f>#REF!+E206</f>
        <v>#REF!</v>
      </c>
      <c r="F202" s="182" t="e">
        <f>#REF!+F206</f>
        <v>#REF!</v>
      </c>
      <c r="G202" s="182" t="e">
        <f>#REF!+G206</f>
        <v>#REF!</v>
      </c>
      <c r="H202" s="182" t="e">
        <f>#REF!+H206</f>
        <v>#REF!</v>
      </c>
      <c r="I202" s="182"/>
      <c r="J202" s="603" t="e">
        <f t="shared" si="733"/>
        <v>#REF!</v>
      </c>
      <c r="K202" s="182"/>
      <c r="L202" s="663"/>
      <c r="M202" s="663" t="e">
        <f>#REF!+M206</f>
        <v>#REF!</v>
      </c>
      <c r="N202" s="663"/>
      <c r="O202" s="663" t="e">
        <f>#REF!+O206</f>
        <v>#REF!</v>
      </c>
      <c r="P202" s="663"/>
      <c r="Q202" s="663" t="e">
        <f>#REF!+Q206</f>
        <v>#REF!</v>
      </c>
      <c r="R202" s="663"/>
      <c r="S202" s="128" t="e">
        <f t="shared" si="748"/>
        <v>#REF!</v>
      </c>
      <c r="T202" s="621" t="e">
        <f t="shared" si="749"/>
        <v>#REF!</v>
      </c>
      <c r="U202" s="663"/>
      <c r="V202" s="621" t="e">
        <f t="shared" si="744"/>
        <v>#REF!</v>
      </c>
      <c r="W202" s="663" t="e">
        <f>#REF!+W206</f>
        <v>#REF!</v>
      </c>
      <c r="X202" s="621"/>
      <c r="Y202" s="663"/>
      <c r="Z202" s="621"/>
      <c r="AA202" s="663"/>
      <c r="AB202" s="621"/>
      <c r="AC202" s="182" t="e">
        <f t="shared" si="745"/>
        <v>#REF!</v>
      </c>
      <c r="AD202" s="641" t="e">
        <f t="shared" si="746"/>
        <v>#REF!</v>
      </c>
      <c r="AE202" s="182"/>
      <c r="AF202" s="641" t="e">
        <f t="shared" si="742"/>
        <v>#REF!</v>
      </c>
      <c r="AG202" s="663" t="e">
        <f>#REF!+AG206</f>
        <v>#REF!</v>
      </c>
      <c r="AH202" s="641"/>
      <c r="AI202" s="663" t="e">
        <f>#REF!+AI206</f>
        <v>#REF!</v>
      </c>
      <c r="AJ202" s="641">
        <v>0</v>
      </c>
      <c r="AK202" s="663" t="e">
        <f>#REF!+AK206</f>
        <v>#REF!</v>
      </c>
      <c r="AL202" s="663"/>
      <c r="AM202" s="663"/>
      <c r="AN202" s="663"/>
      <c r="AO202" s="663"/>
      <c r="AP202" s="663"/>
      <c r="AQ202" s="663"/>
      <c r="AR202" s="663"/>
      <c r="AS202" s="663"/>
      <c r="AT202" s="663"/>
      <c r="AU202" s="663" t="e">
        <f t="shared" si="755"/>
        <v>#REF!</v>
      </c>
      <c r="AV202" s="663" t="e">
        <f t="shared" si="729"/>
        <v>#REF!</v>
      </c>
      <c r="AW202" s="663" t="e">
        <f>#REF!+AW206</f>
        <v>#REF!</v>
      </c>
      <c r="AX202" s="663" t="e">
        <f>#REF!+AX206</f>
        <v>#REF!</v>
      </c>
      <c r="AY202" s="663" t="e">
        <f>#REF!+AY206</f>
        <v>#REF!</v>
      </c>
      <c r="AZ202" s="663" t="e">
        <f>#REF!+AZ206</f>
        <v>#REF!</v>
      </c>
      <c r="BA202" s="663" t="e">
        <f>#REF!+BA206</f>
        <v>#REF!</v>
      </c>
      <c r="BB202" s="663" t="e">
        <f>#REF!+BB206</f>
        <v>#REF!</v>
      </c>
      <c r="BC202" s="663" t="e">
        <f>#REF!+BC206</f>
        <v>#REF!</v>
      </c>
      <c r="BD202" s="663" t="e">
        <f>#REF!+BD206</f>
        <v>#REF!</v>
      </c>
      <c r="BE202" s="663" t="e">
        <f>#REF!+BE206</f>
        <v>#REF!</v>
      </c>
      <c r="BF202" s="663" t="e">
        <f>#REF!+BF206</f>
        <v>#REF!</v>
      </c>
      <c r="BG202" s="663" t="e">
        <f>#REF!+BG206</f>
        <v>#REF!</v>
      </c>
      <c r="BH202" s="663" t="e">
        <f>#REF!+BH206</f>
        <v>#REF!</v>
      </c>
      <c r="BI202" s="663" t="e">
        <f>BJ202+BK202+BL202+BM202</f>
        <v>#REF!</v>
      </c>
      <c r="BJ202" s="663" t="e">
        <f>#REF!+BJ206</f>
        <v>#REF!</v>
      </c>
      <c r="BK202" s="663" t="e">
        <f>#REF!+BK206</f>
        <v>#REF!</v>
      </c>
      <c r="BL202" s="663" t="e">
        <f>#REF!+BL206</f>
        <v>#REF!</v>
      </c>
      <c r="BM202" s="663" t="e">
        <f>#REF!+BM206</f>
        <v>#REF!</v>
      </c>
      <c r="BN202" s="663"/>
      <c r="BO202" s="663" t="e">
        <f>BP202+BQ202+BR202+BS202</f>
        <v>#REF!</v>
      </c>
      <c r="BP202" s="663" t="e">
        <f>#REF!+BP206</f>
        <v>#REF!</v>
      </c>
      <c r="BQ202" s="663" t="e">
        <f>#REF!+BQ206</f>
        <v>#REF!</v>
      </c>
      <c r="BR202" s="663" t="e">
        <f>#REF!+BR206</f>
        <v>#REF!</v>
      </c>
      <c r="BS202" s="663" t="e">
        <f>#REF!+BS206</f>
        <v>#REF!</v>
      </c>
      <c r="BT202" s="21"/>
      <c r="BU202" s="21"/>
      <c r="BV202" s="663" t="e">
        <f>BW202+BX202+BY202+BZ202</f>
        <v>#REF!</v>
      </c>
      <c r="BW202" s="663" t="e">
        <f>#REF!+BW206</f>
        <v>#REF!</v>
      </c>
      <c r="BX202" s="663" t="e">
        <f>#REF!+BX206</f>
        <v>#REF!</v>
      </c>
      <c r="BY202" s="663" t="e">
        <f>#REF!+BY206</f>
        <v>#REF!</v>
      </c>
      <c r="BZ202" s="663" t="e">
        <f>#REF!+BZ206</f>
        <v>#REF!</v>
      </c>
      <c r="CA202" s="663" t="e">
        <f>CB202+CC202+CD202</f>
        <v>#REF!</v>
      </c>
      <c r="CB202" s="663" t="e">
        <f>#REF!+CB214+CB218+CB221+CB232+CB235+CB288+CB291+CB294+CB297</f>
        <v>#REF!</v>
      </c>
      <c r="CC202" s="663" t="e">
        <f>#REF!+CC214+CC218+CC221+CC232+CC235+CC288+CC291+CC294+CC297</f>
        <v>#REF!</v>
      </c>
      <c r="CD202" s="663" t="e">
        <f>#REF!+CD214+CD218+CD221+CD232+CD235+CD288+CD291+CD294+CD297</f>
        <v>#REF!</v>
      </c>
      <c r="CE202" s="663" t="e">
        <f>CF202+CH202+CI202</f>
        <v>#REF!</v>
      </c>
      <c r="CF202" s="663" t="e">
        <f>#REF!+CF214+CF218+CF221+CF232+CF235+CF288+CF291+CF294+CF297</f>
        <v>#REF!</v>
      </c>
      <c r="CG202" s="663"/>
      <c r="CH202" s="663" t="e">
        <f>#REF!+CH214+CH218+CH221+CH232+CH235+CH288+CH291+CH294+CH297</f>
        <v>#REF!</v>
      </c>
      <c r="CI202" s="663" t="e">
        <f>#REF!+CI214+CI218+CI221+CI232+CI235+CI288+CI291+CI294+CI297</f>
        <v>#REF!</v>
      </c>
      <c r="CJ202" s="663"/>
      <c r="CK202" s="663" t="e">
        <f>CL202+CM202+CN202+CO202</f>
        <v>#REF!</v>
      </c>
      <c r="CL202" s="663" t="e">
        <f>#REF!+CL206</f>
        <v>#REF!</v>
      </c>
      <c r="CM202" s="663" t="e">
        <f>#REF!+CM206</f>
        <v>#REF!</v>
      </c>
      <c r="CN202" s="663" t="e">
        <f>#REF!+CN206</f>
        <v>#REF!</v>
      </c>
      <c r="CO202" s="663" t="e">
        <f>#REF!+CO206</f>
        <v>#REF!</v>
      </c>
    </row>
    <row r="203" spans="1:12248" s="52" customFormat="1" ht="144.75" hidden="1" customHeight="1" x14ac:dyDescent="0.25">
      <c r="B203" s="206"/>
      <c r="C203" s="114" t="s">
        <v>478</v>
      </c>
      <c r="D203" s="182">
        <f t="shared" si="741"/>
        <v>174786.89406707394</v>
      </c>
      <c r="E203" s="182">
        <f>E204</f>
        <v>174786.89406707394</v>
      </c>
      <c r="F203" s="182">
        <f>F204</f>
        <v>0</v>
      </c>
      <c r="G203" s="247"/>
      <c r="H203" s="247"/>
      <c r="I203" s="247"/>
      <c r="J203" s="603">
        <f t="shared" si="733"/>
        <v>0</v>
      </c>
      <c r="K203" s="182"/>
      <c r="L203" s="33"/>
      <c r="M203" s="663">
        <f>M204</f>
        <v>0</v>
      </c>
      <c r="N203" s="33"/>
      <c r="O203" s="33"/>
      <c r="P203" s="33"/>
      <c r="Q203" s="33"/>
      <c r="R203" s="33"/>
      <c r="S203" s="128">
        <f t="shared" si="748"/>
        <v>0</v>
      </c>
      <c r="T203" s="621">
        <f t="shared" si="749"/>
        <v>0</v>
      </c>
      <c r="U203" s="663"/>
      <c r="V203" s="621">
        <f t="shared" si="744"/>
        <v>0</v>
      </c>
      <c r="W203" s="663">
        <f>W204</f>
        <v>0</v>
      </c>
      <c r="X203" s="621"/>
      <c r="Y203" s="33"/>
      <c r="Z203" s="621"/>
      <c r="AA203" s="33"/>
      <c r="AB203" s="621"/>
      <c r="AC203" s="182">
        <f t="shared" si="745"/>
        <v>0</v>
      </c>
      <c r="AD203" s="641">
        <f t="shared" si="746"/>
        <v>0</v>
      </c>
      <c r="AE203" s="182"/>
      <c r="AF203" s="641">
        <f t="shared" si="742"/>
        <v>0</v>
      </c>
      <c r="AG203" s="663">
        <f>AG204</f>
        <v>0</v>
      </c>
      <c r="AH203" s="641"/>
      <c r="AI203" s="33"/>
      <c r="AJ203" s="641">
        <v>0</v>
      </c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663">
        <f t="shared" si="755"/>
        <v>0</v>
      </c>
      <c r="AV203" s="663">
        <f t="shared" si="729"/>
        <v>174786.89406707394</v>
      </c>
      <c r="AW203" s="663">
        <f>AW204</f>
        <v>174786.89406707394</v>
      </c>
      <c r="AX203" s="663">
        <f>AX204</f>
        <v>0</v>
      </c>
      <c r="AY203" s="33"/>
      <c r="AZ203" s="33"/>
      <c r="BA203" s="663"/>
      <c r="BB203" s="663"/>
      <c r="BC203" s="33"/>
      <c r="BD203" s="33"/>
      <c r="BE203" s="663"/>
      <c r="BF203" s="663"/>
      <c r="BG203" s="33"/>
      <c r="BH203" s="33"/>
      <c r="BI203" s="663">
        <f>BK203</f>
        <v>0</v>
      </c>
      <c r="BJ203" s="663"/>
      <c r="BK203" s="663">
        <f>BK204</f>
        <v>0</v>
      </c>
      <c r="BL203" s="33"/>
      <c r="BM203" s="33"/>
      <c r="BN203" s="663"/>
      <c r="BO203" s="663">
        <f>BQ203</f>
        <v>0</v>
      </c>
      <c r="BP203" s="663"/>
      <c r="BQ203" s="663">
        <f>BQ204</f>
        <v>0</v>
      </c>
      <c r="BR203" s="33"/>
      <c r="BS203" s="33"/>
      <c r="BT203" s="33"/>
      <c r="BU203" s="33"/>
      <c r="BV203" s="663">
        <f>BX203</f>
        <v>0</v>
      </c>
      <c r="BW203" s="663"/>
      <c r="BX203" s="663">
        <f>BX204</f>
        <v>0</v>
      </c>
      <c r="BY203" s="33"/>
      <c r="BZ203" s="33"/>
      <c r="CA203" s="663"/>
      <c r="CB203" s="182"/>
      <c r="CC203" s="247"/>
      <c r="CD203" s="247"/>
      <c r="CE203" s="663"/>
      <c r="CF203" s="182"/>
      <c r="CG203" s="182"/>
      <c r="CH203" s="247"/>
      <c r="CI203" s="247"/>
      <c r="CJ203" s="663"/>
      <c r="CK203" s="663">
        <f>CM203</f>
        <v>0</v>
      </c>
      <c r="CL203" s="663"/>
      <c r="CM203" s="663">
        <f>CM204</f>
        <v>0</v>
      </c>
      <c r="CN203" s="33"/>
      <c r="CO203" s="33"/>
    </row>
    <row r="204" spans="1:12248" s="47" customFormat="1" ht="41.25" hidden="1" customHeight="1" x14ac:dyDescent="0.25">
      <c r="B204" s="206"/>
      <c r="C204" s="111" t="s">
        <v>31</v>
      </c>
      <c r="D204" s="182">
        <f t="shared" si="741"/>
        <v>174786.89406707394</v>
      </c>
      <c r="E204" s="193">
        <f>[5]Лист1!$X$12+[5]Лист1!$X$15+[5]Лист1!$X$16</f>
        <v>174786.89406707394</v>
      </c>
      <c r="F204" s="193">
        <v>0</v>
      </c>
      <c r="G204" s="193"/>
      <c r="H204" s="193">
        <f>H207+H219+H225+H236+H281+H292+H295+H298+H301</f>
        <v>200305.9638</v>
      </c>
      <c r="I204" s="193"/>
      <c r="J204" s="603">
        <f t="shared" si="733"/>
        <v>0</v>
      </c>
      <c r="K204" s="193"/>
      <c r="L204" s="112"/>
      <c r="M204" s="112">
        <v>0</v>
      </c>
      <c r="N204" s="112"/>
      <c r="O204" s="112"/>
      <c r="P204" s="112"/>
      <c r="Q204" s="112">
        <f>Q207+Q219+Q225+Q236+Q281+Q292+Q295+Q298+Q301</f>
        <v>66540.950259999998</v>
      </c>
      <c r="R204" s="112"/>
      <c r="S204" s="128">
        <f t="shared" si="748"/>
        <v>0</v>
      </c>
      <c r="T204" s="621">
        <f t="shared" si="749"/>
        <v>0</v>
      </c>
      <c r="U204" s="112"/>
      <c r="V204" s="621">
        <f t="shared" si="744"/>
        <v>0</v>
      </c>
      <c r="W204" s="112">
        <v>0</v>
      </c>
      <c r="X204" s="621"/>
      <c r="Y204" s="112"/>
      <c r="Z204" s="621"/>
      <c r="AA204" s="112"/>
      <c r="AB204" s="621"/>
      <c r="AC204" s="182">
        <f t="shared" si="745"/>
        <v>199541.43257999999</v>
      </c>
      <c r="AD204" s="641">
        <f t="shared" si="746"/>
        <v>1.1416269717764227</v>
      </c>
      <c r="AE204" s="182"/>
      <c r="AF204" s="641">
        <f t="shared" si="742"/>
        <v>0</v>
      </c>
      <c r="AG204" s="112">
        <v>0</v>
      </c>
      <c r="AH204" s="641"/>
      <c r="AI204" s="112"/>
      <c r="AJ204" s="641">
        <v>0</v>
      </c>
      <c r="AK204" s="112">
        <f>AK207+AK219+AK225+AK236+AK281+AK292+AK295+AK298+AK301</f>
        <v>199541.43257999999</v>
      </c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663">
        <f t="shared" si="755"/>
        <v>0</v>
      </c>
      <c r="AV204" s="663">
        <f t="shared" si="729"/>
        <v>174786.89406707394</v>
      </c>
      <c r="AW204" s="112">
        <f>[5]Лист1!$X$12+[5]Лист1!$X$15+[5]Лист1!$X$16</f>
        <v>174786.89406707394</v>
      </c>
      <c r="AX204" s="112">
        <v>0</v>
      </c>
      <c r="AY204" s="112"/>
      <c r="AZ204" s="112">
        <f>AZ207+AZ219+AZ225+AZ236+AZ281+AZ292+AZ295+AZ298+AZ301</f>
        <v>0</v>
      </c>
      <c r="BA204" s="112">
        <f>BB204+BC204+BD204</f>
        <v>0</v>
      </c>
      <c r="BB204" s="112">
        <f>BB207+BB219+BB225</f>
        <v>0</v>
      </c>
      <c r="BC204" s="112"/>
      <c r="BD204" s="112"/>
      <c r="BE204" s="112">
        <f>BF204+BG204+BH204</f>
        <v>91927.594379999995</v>
      </c>
      <c r="BF204" s="112">
        <f>BF207+BF219+BF225</f>
        <v>91927.594379999995</v>
      </c>
      <c r="BG204" s="112"/>
      <c r="BH204" s="112"/>
      <c r="BI204" s="112">
        <f t="shared" ref="BI204" si="763">BJ204+BK204+BL204+BM204</f>
        <v>0</v>
      </c>
      <c r="BJ204" s="112">
        <v>0</v>
      </c>
      <c r="BK204" s="112"/>
      <c r="BL204" s="112"/>
      <c r="BM204" s="112">
        <f>BM207+BM219+BM225+BM236+BM281+BM292+BM295+BM298+BM301</f>
        <v>0</v>
      </c>
      <c r="BN204" s="112"/>
      <c r="BO204" s="112">
        <f t="shared" ref="BO204:BO211" si="764">BP204+BQ204+BR204+BS204</f>
        <v>0</v>
      </c>
      <c r="BP204" s="112">
        <v>0</v>
      </c>
      <c r="BQ204" s="112"/>
      <c r="BR204" s="112"/>
      <c r="BS204" s="112">
        <f>BS207+BS219+BS225+BS236+BS281+BS292+BS295+BS298+BS301</f>
        <v>0</v>
      </c>
      <c r="BT204" s="112"/>
      <c r="BU204" s="112"/>
      <c r="BV204" s="112">
        <f t="shared" ref="BV204" si="765">BW204+BX204+BY204+BZ204</f>
        <v>0</v>
      </c>
      <c r="BW204" s="112">
        <v>0</v>
      </c>
      <c r="BX204" s="112"/>
      <c r="BY204" s="112"/>
      <c r="BZ204" s="112">
        <f>BZ207+BZ219+BZ225+BZ236+BZ281+BZ292+BZ295+BZ298+BZ301</f>
        <v>0</v>
      </c>
      <c r="CA204" s="112">
        <f>CB204+CC204+CD204</f>
        <v>2279212.2423999999</v>
      </c>
      <c r="CB204" s="112">
        <f>CB207+CB219+CB225+CB236+CB281+CB292+CB295+CB298+CB301</f>
        <v>2279212.2423999999</v>
      </c>
      <c r="CC204" s="112">
        <f>CC207+CC219+CC225+CC236+CC281+CC292+CC295+CC298+CC301</f>
        <v>0</v>
      </c>
      <c r="CD204" s="112">
        <f>CD207+CD219+CD225+CD236+CD281+CD292+CD295+CD298+CD301</f>
        <v>0</v>
      </c>
      <c r="CE204" s="112">
        <f>CF204+CH204+CI204</f>
        <v>2279212.2423999999</v>
      </c>
      <c r="CF204" s="112">
        <f>CF207+CF219+CF225+CF236+CF281+CF292+CF295+CF298+CF301</f>
        <v>2279212.2423999999</v>
      </c>
      <c r="CG204" s="112"/>
      <c r="CH204" s="112">
        <f>CH207+CH219+CH225+CH236+CH281+CH292+CH295+CH298+CH301</f>
        <v>0</v>
      </c>
      <c r="CI204" s="112">
        <f>CI207+CI219+CI225+CI236+CI281+CI292+CI295+CI298+CI301</f>
        <v>0</v>
      </c>
      <c r="CJ204" s="112"/>
      <c r="CK204" s="112">
        <f t="shared" ref="CK204:CK211" si="766">CL204+CM204+CN204+CO204</f>
        <v>0</v>
      </c>
      <c r="CL204" s="112">
        <v>0</v>
      </c>
      <c r="CM204" s="112"/>
      <c r="CN204" s="112"/>
      <c r="CO204" s="112">
        <f>CO207+CO219+CO225+CO236+CO281+CO292+CO295+CO298+CO301</f>
        <v>0</v>
      </c>
    </row>
    <row r="205" spans="1:12248" s="729" customFormat="1" ht="179.25" hidden="1" customHeight="1" x14ac:dyDescent="0.25">
      <c r="B205" s="730" t="s">
        <v>7</v>
      </c>
      <c r="C205" s="731" t="s">
        <v>329</v>
      </c>
      <c r="D205" s="182">
        <f t="shared" si="741"/>
        <v>278568.43956999999</v>
      </c>
      <c r="E205" s="732">
        <f>E206+E207</f>
        <v>278568.43956999999</v>
      </c>
      <c r="F205" s="732">
        <f t="shared" ref="F205:H205" si="767">F206+F207</f>
        <v>2262940.4224799997</v>
      </c>
      <c r="G205" s="732">
        <f t="shared" si="767"/>
        <v>0</v>
      </c>
      <c r="H205" s="732">
        <f t="shared" si="767"/>
        <v>0</v>
      </c>
      <c r="I205" s="732"/>
      <c r="J205" s="603">
        <f t="shared" si="733"/>
        <v>0</v>
      </c>
      <c r="K205" s="732"/>
      <c r="L205" s="733"/>
      <c r="M205" s="733">
        <f t="shared" ref="M205" si="768">M206+M207</f>
        <v>1412788.4398699999</v>
      </c>
      <c r="N205" s="733"/>
      <c r="O205" s="733">
        <f t="shared" ref="O205" si="769">O206+O207</f>
        <v>0</v>
      </c>
      <c r="P205" s="733"/>
      <c r="Q205" s="733">
        <f t="shared" ref="Q205" si="770">Q206+Q207</f>
        <v>0</v>
      </c>
      <c r="R205" s="733"/>
      <c r="S205" s="128">
        <f t="shared" si="748"/>
        <v>496494.69733999996</v>
      </c>
      <c r="T205" s="621">
        <f t="shared" si="749"/>
        <v>1.7823077808325749</v>
      </c>
      <c r="U205" s="733"/>
      <c r="V205" s="621">
        <f t="shared" si="744"/>
        <v>0</v>
      </c>
      <c r="W205" s="733">
        <f t="shared" ref="W205" si="771">W206+W207</f>
        <v>496494.69733999996</v>
      </c>
      <c r="X205" s="621"/>
      <c r="Y205" s="733"/>
      <c r="Z205" s="621"/>
      <c r="AA205" s="733"/>
      <c r="AB205" s="621"/>
      <c r="AC205" s="182">
        <f t="shared" si="745"/>
        <v>2262940.4224799997</v>
      </c>
      <c r="AD205" s="641">
        <f t="shared" si="746"/>
        <v>8.1234630382863511</v>
      </c>
      <c r="AE205" s="182"/>
      <c r="AF205" s="641">
        <f t="shared" si="742"/>
        <v>0</v>
      </c>
      <c r="AG205" s="733">
        <f t="shared" ref="AG205" si="772">AG206+AG207</f>
        <v>2262940.4224799997</v>
      </c>
      <c r="AH205" s="641"/>
      <c r="AI205" s="733">
        <f t="shared" ref="AI205" si="773">AI206+AI207</f>
        <v>0</v>
      </c>
      <c r="AJ205" s="641">
        <v>0</v>
      </c>
      <c r="AK205" s="733">
        <f t="shared" ref="AK205" si="774">AK206+AK207</f>
        <v>0</v>
      </c>
      <c r="AL205" s="663"/>
      <c r="AM205" s="733"/>
      <c r="AN205" s="733"/>
      <c r="AO205" s="733"/>
      <c r="AP205" s="733"/>
      <c r="AQ205" s="733"/>
      <c r="AR205" s="733"/>
      <c r="AS205" s="733"/>
      <c r="AT205" s="733"/>
      <c r="AU205" s="663">
        <f t="shared" si="755"/>
        <v>0</v>
      </c>
      <c r="AV205" s="663">
        <f t="shared" si="729"/>
        <v>278568.43956999999</v>
      </c>
      <c r="AW205" s="733">
        <f>AW206+AW207</f>
        <v>278568.43956999999</v>
      </c>
      <c r="AX205" s="733">
        <f t="shared" ref="AX205:AZ205" si="775">AX206+AX207</f>
        <v>2262940.4224800002</v>
      </c>
      <c r="AY205" s="733">
        <f t="shared" si="775"/>
        <v>0</v>
      </c>
      <c r="AZ205" s="733">
        <f t="shared" si="775"/>
        <v>0</v>
      </c>
      <c r="BA205" s="733"/>
      <c r="BB205" s="733"/>
      <c r="BC205" s="734"/>
      <c r="BD205" s="734"/>
      <c r="BE205" s="733"/>
      <c r="BF205" s="733"/>
      <c r="BG205" s="734"/>
      <c r="BH205" s="734"/>
      <c r="BI205" s="663">
        <f t="shared" ref="BI205:BI211" si="776">BJ205+BK205+BL205+BM205</f>
        <v>7361044.2000099998</v>
      </c>
      <c r="BJ205" s="733">
        <f>BJ206+BJ207</f>
        <v>3122450.0272499998</v>
      </c>
      <c r="BK205" s="733">
        <f t="shared" ref="BK205" si="777">BK206+BK207</f>
        <v>4238594.1727600005</v>
      </c>
      <c r="BL205" s="733">
        <f t="shared" ref="BL205" si="778">BL206+BL207</f>
        <v>0</v>
      </c>
      <c r="BM205" s="734"/>
      <c r="BN205" s="733"/>
      <c r="BO205" s="663">
        <f t="shared" si="764"/>
        <v>7361044.2000099998</v>
      </c>
      <c r="BP205" s="663">
        <f>BP206+BP207</f>
        <v>3122450.0272499998</v>
      </c>
      <c r="BQ205" s="733">
        <f t="shared" ref="BQ205:BR205" si="779">BQ206+BQ207</f>
        <v>4238594.1727600005</v>
      </c>
      <c r="BR205" s="733">
        <f t="shared" si="779"/>
        <v>0</v>
      </c>
      <c r="BS205" s="734"/>
      <c r="BT205" s="734"/>
      <c r="BU205" s="734"/>
      <c r="BV205" s="663">
        <f t="shared" ref="BV205:BV211" si="780">BW205+BX205+BY205+BZ205</f>
        <v>0</v>
      </c>
      <c r="BW205" s="733">
        <f>BW206+BW207</f>
        <v>0</v>
      </c>
      <c r="BX205" s="733">
        <f t="shared" ref="BX205" si="781">BX206+BX207</f>
        <v>0</v>
      </c>
      <c r="BY205" s="733">
        <f t="shared" ref="BY205" si="782">BY206+BY207</f>
        <v>0</v>
      </c>
      <c r="BZ205" s="734"/>
      <c r="CA205" s="733">
        <f>CB205</f>
        <v>2279212.2423999999</v>
      </c>
      <c r="CB205" s="733">
        <f>CB206+CB207</f>
        <v>2279212.2423999999</v>
      </c>
      <c r="CC205" s="735"/>
      <c r="CD205" s="735"/>
      <c r="CE205" s="733">
        <f>CF205</f>
        <v>3998617.9523999998</v>
      </c>
      <c r="CF205" s="733">
        <f>CF206+CF207</f>
        <v>3998617.9523999998</v>
      </c>
      <c r="CG205" s="733"/>
      <c r="CH205" s="735"/>
      <c r="CI205" s="735"/>
      <c r="CJ205" s="733"/>
      <c r="CK205" s="663">
        <f t="shared" si="766"/>
        <v>16363077.300001379</v>
      </c>
      <c r="CL205" s="733">
        <f>CL206+CL207</f>
        <v>3998617.9523999998</v>
      </c>
      <c r="CM205" s="733">
        <f t="shared" ref="CM205:CN205" si="783">CM206+CM207</f>
        <v>12364459.34760138</v>
      </c>
      <c r="CN205" s="733">
        <f t="shared" si="783"/>
        <v>0</v>
      </c>
      <c r="CO205" s="734"/>
    </row>
    <row r="206" spans="1:12248" s="736" customFormat="1" ht="49.5" hidden="1" customHeight="1" x14ac:dyDescent="0.25">
      <c r="B206" s="662"/>
      <c r="C206" s="111" t="s">
        <v>32</v>
      </c>
      <c r="D206" s="182">
        <f t="shared" si="741"/>
        <v>186640.84518999999</v>
      </c>
      <c r="E206" s="182">
        <f>E210</f>
        <v>186640.84518999999</v>
      </c>
      <c r="F206" s="182">
        <f t="shared" ref="F206:H206" si="784">F210</f>
        <v>1516170.0548099999</v>
      </c>
      <c r="G206" s="182">
        <f t="shared" si="784"/>
        <v>0</v>
      </c>
      <c r="H206" s="182">
        <f t="shared" si="784"/>
        <v>0</v>
      </c>
      <c r="I206" s="182"/>
      <c r="J206" s="603">
        <f t="shared" si="733"/>
        <v>0</v>
      </c>
      <c r="K206" s="182"/>
      <c r="L206" s="663"/>
      <c r="M206" s="663">
        <f t="shared" ref="M206" si="785">M210</f>
        <v>946568.23491</v>
      </c>
      <c r="N206" s="663"/>
      <c r="O206" s="663">
        <f t="shared" ref="O206" si="786">O210</f>
        <v>0</v>
      </c>
      <c r="P206" s="663"/>
      <c r="Q206" s="663">
        <f t="shared" ref="Q206" si="787">Q210</f>
        <v>0</v>
      </c>
      <c r="R206" s="663"/>
      <c r="S206" s="128">
        <f t="shared" si="748"/>
        <v>332651.43844999996</v>
      </c>
      <c r="T206" s="621">
        <f t="shared" si="749"/>
        <v>1.7823078228742562</v>
      </c>
      <c r="U206" s="663"/>
      <c r="V206" s="621">
        <f t="shared" si="744"/>
        <v>0</v>
      </c>
      <c r="W206" s="663">
        <f t="shared" ref="W206:W207" si="788">W210</f>
        <v>332651.43844999996</v>
      </c>
      <c r="X206" s="621"/>
      <c r="Y206" s="663"/>
      <c r="Z206" s="621"/>
      <c r="AA206" s="663"/>
      <c r="AB206" s="621"/>
      <c r="AC206" s="182">
        <f t="shared" si="745"/>
        <v>1516170.0548099999</v>
      </c>
      <c r="AD206" s="641">
        <f t="shared" si="746"/>
        <v>8.1234632926492694</v>
      </c>
      <c r="AE206" s="182"/>
      <c r="AF206" s="641">
        <f t="shared" si="742"/>
        <v>0</v>
      </c>
      <c r="AG206" s="663">
        <f t="shared" ref="AG206:AG207" si="789">AG210</f>
        <v>1516170.0548099999</v>
      </c>
      <c r="AH206" s="641"/>
      <c r="AI206" s="663">
        <f t="shared" ref="AI206:AI207" si="790">AI210</f>
        <v>0</v>
      </c>
      <c r="AJ206" s="641">
        <v>0</v>
      </c>
      <c r="AK206" s="663">
        <f t="shared" ref="AK206:AK207" si="791">AK210</f>
        <v>0</v>
      </c>
      <c r="AL206" s="663"/>
      <c r="AM206" s="663"/>
      <c r="AN206" s="663"/>
      <c r="AO206" s="663"/>
      <c r="AP206" s="663"/>
      <c r="AQ206" s="663"/>
      <c r="AR206" s="663"/>
      <c r="AS206" s="663"/>
      <c r="AT206" s="663"/>
      <c r="AU206" s="663">
        <f t="shared" si="755"/>
        <v>0</v>
      </c>
      <c r="AV206" s="663">
        <f t="shared" si="729"/>
        <v>186640.84518999999</v>
      </c>
      <c r="AW206" s="663">
        <f>AW210</f>
        <v>186640.84518999999</v>
      </c>
      <c r="AX206" s="663">
        <f t="shared" ref="AX206:AZ206" si="792">AX210</f>
        <v>1516170.0548099999</v>
      </c>
      <c r="AY206" s="663">
        <f t="shared" si="792"/>
        <v>0</v>
      </c>
      <c r="AZ206" s="663">
        <f t="shared" si="792"/>
        <v>0</v>
      </c>
      <c r="BA206" s="663">
        <f t="shared" ref="BA206:BA207" si="793">BB206+BC206+BD206</f>
        <v>0</v>
      </c>
      <c r="BB206" s="663">
        <f>BF206-E206</f>
        <v>0</v>
      </c>
      <c r="BC206" s="128"/>
      <c r="BD206" s="128"/>
      <c r="BE206" s="663">
        <f t="shared" ref="BE206:BE207" si="794">BF206+BG206+BH206</f>
        <v>186640.84518999999</v>
      </c>
      <c r="BF206" s="663">
        <f>E206</f>
        <v>186640.84518999999</v>
      </c>
      <c r="BG206" s="43"/>
      <c r="BH206" s="21"/>
      <c r="BI206" s="663">
        <f t="shared" si="776"/>
        <v>4931899.5999999996</v>
      </c>
      <c r="BJ206" s="663">
        <f>BJ210</f>
        <v>2092041.51232</v>
      </c>
      <c r="BK206" s="663">
        <f t="shared" ref="BK206:BL206" si="795">BK210</f>
        <v>2839858.0876799999</v>
      </c>
      <c r="BL206" s="663">
        <f t="shared" si="795"/>
        <v>0</v>
      </c>
      <c r="BM206" s="21"/>
      <c r="BN206" s="663"/>
      <c r="BO206" s="663">
        <f t="shared" si="764"/>
        <v>4931899.5999999996</v>
      </c>
      <c r="BP206" s="663">
        <f>BP210</f>
        <v>2092041.51232</v>
      </c>
      <c r="BQ206" s="663">
        <f t="shared" ref="BQ206:BR206" si="796">BQ210</f>
        <v>2839858.0876799999</v>
      </c>
      <c r="BR206" s="663">
        <f t="shared" si="796"/>
        <v>0</v>
      </c>
      <c r="BS206" s="21"/>
      <c r="BT206" s="43"/>
      <c r="BU206" s="21"/>
      <c r="BV206" s="663">
        <f t="shared" si="780"/>
        <v>0</v>
      </c>
      <c r="BW206" s="663">
        <f>BW210</f>
        <v>0</v>
      </c>
      <c r="BX206" s="663">
        <f t="shared" ref="BX206:BY206" si="797">BX210</f>
        <v>0</v>
      </c>
      <c r="BY206" s="663">
        <f t="shared" si="797"/>
        <v>0</v>
      </c>
      <c r="BZ206" s="21"/>
      <c r="CA206" s="663">
        <f t="shared" ref="CA206:CA207" si="798">CB206</f>
        <v>0</v>
      </c>
      <c r="CB206" s="663">
        <f>CB210</f>
        <v>0</v>
      </c>
      <c r="CC206" s="276"/>
      <c r="CD206" s="248"/>
      <c r="CE206" s="663">
        <f t="shared" ref="CE206:CE207" si="799">CF206</f>
        <v>1719405.71</v>
      </c>
      <c r="CF206" s="663">
        <f>CF210</f>
        <v>1719405.71</v>
      </c>
      <c r="CG206" s="663"/>
      <c r="CH206" s="276"/>
      <c r="CI206" s="248"/>
      <c r="CJ206" s="663"/>
      <c r="CK206" s="663">
        <f t="shared" si="766"/>
        <v>7036123.2000000002</v>
      </c>
      <c r="CL206" s="663">
        <f>CL210</f>
        <v>1719405.71</v>
      </c>
      <c r="CM206" s="663">
        <f t="shared" ref="CM206:CN206" si="800">CM210</f>
        <v>5316717.49</v>
      </c>
      <c r="CN206" s="663">
        <f t="shared" si="800"/>
        <v>0</v>
      </c>
      <c r="CO206" s="21"/>
    </row>
    <row r="207" spans="1:12248" s="52" customFormat="1" ht="54" hidden="1" customHeight="1" x14ac:dyDescent="0.25">
      <c r="B207" s="206"/>
      <c r="C207" s="111" t="s">
        <v>31</v>
      </c>
      <c r="D207" s="182">
        <f t="shared" si="741"/>
        <v>91927.594379999995</v>
      </c>
      <c r="E207" s="182">
        <f>E211+E222</f>
        <v>91927.594379999995</v>
      </c>
      <c r="F207" s="182">
        <f t="shared" ref="F207:H207" si="801">F211</f>
        <v>746770.36766999995</v>
      </c>
      <c r="G207" s="182">
        <f t="shared" si="801"/>
        <v>0</v>
      </c>
      <c r="H207" s="182">
        <f t="shared" si="801"/>
        <v>0</v>
      </c>
      <c r="I207" s="182"/>
      <c r="J207" s="603">
        <f t="shared" si="733"/>
        <v>0</v>
      </c>
      <c r="K207" s="182"/>
      <c r="L207" s="663"/>
      <c r="M207" s="663">
        <f t="shared" ref="M207" si="802">M211</f>
        <v>466220.20495999994</v>
      </c>
      <c r="N207" s="663"/>
      <c r="O207" s="663">
        <f t="shared" ref="O207" si="803">O211</f>
        <v>0</v>
      </c>
      <c r="P207" s="663"/>
      <c r="Q207" s="663">
        <f t="shared" ref="Q207" si="804">Q211</f>
        <v>0</v>
      </c>
      <c r="R207" s="663"/>
      <c r="S207" s="128">
        <f t="shared" si="748"/>
        <v>163843.25889</v>
      </c>
      <c r="T207" s="621">
        <f t="shared" si="749"/>
        <v>1.7823076954752355</v>
      </c>
      <c r="U207" s="663"/>
      <c r="V207" s="621">
        <f t="shared" si="744"/>
        <v>0</v>
      </c>
      <c r="W207" s="663">
        <f t="shared" si="788"/>
        <v>163843.25889</v>
      </c>
      <c r="X207" s="621"/>
      <c r="Y207" s="663"/>
      <c r="Z207" s="621"/>
      <c r="AA207" s="663"/>
      <c r="AB207" s="621"/>
      <c r="AC207" s="182">
        <f t="shared" si="745"/>
        <v>746770.36766999995</v>
      </c>
      <c r="AD207" s="641">
        <f t="shared" si="746"/>
        <v>8.1234625218526251</v>
      </c>
      <c r="AE207" s="182"/>
      <c r="AF207" s="641">
        <f t="shared" si="742"/>
        <v>0</v>
      </c>
      <c r="AG207" s="663">
        <f t="shared" si="789"/>
        <v>746770.36766999995</v>
      </c>
      <c r="AH207" s="641"/>
      <c r="AI207" s="663">
        <f t="shared" si="790"/>
        <v>0</v>
      </c>
      <c r="AJ207" s="641">
        <v>0</v>
      </c>
      <c r="AK207" s="663">
        <f t="shared" si="791"/>
        <v>0</v>
      </c>
      <c r="AL207" s="663"/>
      <c r="AM207" s="663"/>
      <c r="AN207" s="663"/>
      <c r="AO207" s="663"/>
      <c r="AP207" s="663"/>
      <c r="AQ207" s="663"/>
      <c r="AR207" s="663"/>
      <c r="AS207" s="663"/>
      <c r="AT207" s="663"/>
      <c r="AU207" s="663">
        <f t="shared" si="755"/>
        <v>0</v>
      </c>
      <c r="AV207" s="663">
        <f t="shared" si="729"/>
        <v>91927.594379999995</v>
      </c>
      <c r="AW207" s="663">
        <f>AW211+AW222</f>
        <v>91927.594379999995</v>
      </c>
      <c r="AX207" s="663">
        <f t="shared" ref="AX207:AZ207" si="805">AX211</f>
        <v>746770.36767000007</v>
      </c>
      <c r="AY207" s="663">
        <f t="shared" si="805"/>
        <v>0</v>
      </c>
      <c r="AZ207" s="663">
        <f t="shared" si="805"/>
        <v>0</v>
      </c>
      <c r="BA207" s="663">
        <f t="shared" si="793"/>
        <v>0</v>
      </c>
      <c r="BB207" s="663">
        <v>0</v>
      </c>
      <c r="BC207" s="33"/>
      <c r="BD207" s="33"/>
      <c r="BE207" s="663">
        <f t="shared" si="794"/>
        <v>91927.594379999995</v>
      </c>
      <c r="BF207" s="663">
        <f>E207</f>
        <v>91927.594379999995</v>
      </c>
      <c r="BG207" s="33"/>
      <c r="BH207" s="33"/>
      <c r="BI207" s="663">
        <f t="shared" si="776"/>
        <v>2429144.6000100002</v>
      </c>
      <c r="BJ207" s="663">
        <f>BJ211</f>
        <v>1030408.5149299999</v>
      </c>
      <c r="BK207" s="663">
        <f t="shared" ref="BK207:BL207" si="806">BK211</f>
        <v>1398736.0850800001</v>
      </c>
      <c r="BL207" s="663">
        <f t="shared" si="806"/>
        <v>0</v>
      </c>
      <c r="BM207" s="33"/>
      <c r="BN207" s="663"/>
      <c r="BO207" s="663">
        <f t="shared" si="764"/>
        <v>2429144.6000100002</v>
      </c>
      <c r="BP207" s="663">
        <f>BP211</f>
        <v>1030408.5149299999</v>
      </c>
      <c r="BQ207" s="663">
        <f t="shared" ref="BQ207:BR207" si="807">BQ211</f>
        <v>1398736.0850800001</v>
      </c>
      <c r="BR207" s="663">
        <f t="shared" si="807"/>
        <v>0</v>
      </c>
      <c r="BS207" s="33"/>
      <c r="BT207" s="33"/>
      <c r="BU207" s="33"/>
      <c r="BV207" s="663">
        <f t="shared" si="780"/>
        <v>0</v>
      </c>
      <c r="BW207" s="663">
        <f>BW211</f>
        <v>0</v>
      </c>
      <c r="BX207" s="663">
        <f t="shared" ref="BX207:BY207" si="808">BX211</f>
        <v>0</v>
      </c>
      <c r="BY207" s="663">
        <f t="shared" si="808"/>
        <v>0</v>
      </c>
      <c r="BZ207" s="33"/>
      <c r="CA207" s="663">
        <f t="shared" si="798"/>
        <v>2279212.2423999999</v>
      </c>
      <c r="CB207" s="663">
        <f>CB211</f>
        <v>2279212.2423999999</v>
      </c>
      <c r="CC207" s="247"/>
      <c r="CD207" s="247"/>
      <c r="CE207" s="663">
        <f t="shared" si="799"/>
        <v>2279212.2423999999</v>
      </c>
      <c r="CF207" s="663">
        <f>CF211</f>
        <v>2279212.2423999999</v>
      </c>
      <c r="CG207" s="663"/>
      <c r="CH207" s="247"/>
      <c r="CI207" s="247"/>
      <c r="CJ207" s="663"/>
      <c r="CK207" s="663">
        <f t="shared" si="766"/>
        <v>9326954.1000013798</v>
      </c>
      <c r="CL207" s="663">
        <f>CL211</f>
        <v>2279212.2423999999</v>
      </c>
      <c r="CM207" s="663">
        <f t="shared" ref="CM207:CN207" si="809">CM211</f>
        <v>7047741.8576013809</v>
      </c>
      <c r="CN207" s="663">
        <f t="shared" si="809"/>
        <v>0</v>
      </c>
      <c r="CO207" s="33"/>
    </row>
    <row r="208" spans="1:12248" s="52" customFormat="1" ht="54" hidden="1" customHeight="1" x14ac:dyDescent="0.25">
      <c r="B208" s="206"/>
      <c r="C208" s="111" t="s">
        <v>31</v>
      </c>
      <c r="D208" s="182">
        <f t="shared" si="741"/>
        <v>0</v>
      </c>
      <c r="E208" s="182">
        <v>0</v>
      </c>
      <c r="F208" s="182"/>
      <c r="G208" s="182"/>
      <c r="H208" s="182"/>
      <c r="I208" s="182">
        <f t="shared" ref="I208:I214" si="810">K208+M208+O208+Q208</f>
        <v>0</v>
      </c>
      <c r="J208" s="603" t="e">
        <f t="shared" si="733"/>
        <v>#DIV/0!</v>
      </c>
      <c r="K208" s="182"/>
      <c r="L208" s="663"/>
      <c r="M208" s="663"/>
      <c r="N208" s="663"/>
      <c r="O208" s="663"/>
      <c r="P208" s="663"/>
      <c r="Q208" s="663"/>
      <c r="R208" s="663"/>
      <c r="S208" s="128">
        <f t="shared" si="748"/>
        <v>0</v>
      </c>
      <c r="T208" s="621" t="e">
        <f t="shared" si="749"/>
        <v>#DIV/0!</v>
      </c>
      <c r="U208" s="663"/>
      <c r="V208" s="621" t="e">
        <f t="shared" si="744"/>
        <v>#DIV/0!</v>
      </c>
      <c r="W208" s="663"/>
      <c r="X208" s="621"/>
      <c r="Y208" s="663"/>
      <c r="Z208" s="621"/>
      <c r="AA208" s="663"/>
      <c r="AB208" s="621"/>
      <c r="AC208" s="182">
        <f t="shared" si="745"/>
        <v>0</v>
      </c>
      <c r="AD208" s="641" t="e">
        <f t="shared" si="746"/>
        <v>#DIV/0!</v>
      </c>
      <c r="AE208" s="182"/>
      <c r="AF208" s="641" t="e">
        <f t="shared" si="742"/>
        <v>#DIV/0!</v>
      </c>
      <c r="AG208" s="663"/>
      <c r="AH208" s="641"/>
      <c r="AI208" s="663"/>
      <c r="AJ208" s="641">
        <v>0</v>
      </c>
      <c r="AK208" s="663"/>
      <c r="AL208" s="663"/>
      <c r="AM208" s="663"/>
      <c r="AN208" s="663"/>
      <c r="AO208" s="663"/>
      <c r="AP208" s="663"/>
      <c r="AQ208" s="663"/>
      <c r="AR208" s="663"/>
      <c r="AS208" s="663"/>
      <c r="AT208" s="663"/>
      <c r="AU208" s="663">
        <f t="shared" si="755"/>
        <v>0</v>
      </c>
      <c r="AV208" s="663">
        <f t="shared" si="729"/>
        <v>0</v>
      </c>
      <c r="AW208" s="663">
        <v>0</v>
      </c>
      <c r="AX208" s="663"/>
      <c r="AY208" s="663"/>
      <c r="AZ208" s="663"/>
      <c r="BA208" s="663"/>
      <c r="BB208" s="663"/>
      <c r="BC208" s="33"/>
      <c r="BD208" s="33"/>
      <c r="BE208" s="663"/>
      <c r="BF208" s="663"/>
      <c r="BG208" s="33"/>
      <c r="BH208" s="33"/>
      <c r="BI208" s="663"/>
      <c r="BJ208" s="663"/>
      <c r="BK208" s="663"/>
      <c r="BL208" s="663"/>
      <c r="BM208" s="33"/>
      <c r="BN208" s="663"/>
      <c r="BO208" s="663"/>
      <c r="BP208" s="663"/>
      <c r="BQ208" s="663"/>
      <c r="BR208" s="663"/>
      <c r="BS208" s="33"/>
      <c r="BT208" s="33"/>
      <c r="BU208" s="33"/>
      <c r="BV208" s="663"/>
      <c r="BW208" s="663"/>
      <c r="BX208" s="663"/>
      <c r="BY208" s="663"/>
      <c r="BZ208" s="33"/>
      <c r="CA208" s="663"/>
      <c r="CB208" s="663"/>
      <c r="CC208" s="247"/>
      <c r="CD208" s="247"/>
      <c r="CE208" s="663"/>
      <c r="CF208" s="663"/>
      <c r="CG208" s="663"/>
      <c r="CH208" s="247"/>
      <c r="CI208" s="247"/>
      <c r="CJ208" s="663"/>
      <c r="CK208" s="663"/>
      <c r="CL208" s="663"/>
      <c r="CM208" s="663"/>
      <c r="CN208" s="663"/>
      <c r="CO208" s="33"/>
    </row>
    <row r="209" spans="1:12248" s="762" customFormat="1" ht="108" customHeight="1" x14ac:dyDescent="0.3">
      <c r="A209" s="407"/>
      <c r="B209" s="499">
        <v>2</v>
      </c>
      <c r="C209" s="440" t="s">
        <v>396</v>
      </c>
      <c r="D209" s="412">
        <f t="shared" ref="D209:D212" si="811">E209+F209+G209+H209</f>
        <v>2541508.8620499996</v>
      </c>
      <c r="E209" s="412">
        <f>E213+E217</f>
        <v>278568.43956999999</v>
      </c>
      <c r="F209" s="412">
        <f>F210+F211+F212</f>
        <v>2262940.4224799997</v>
      </c>
      <c r="G209" s="412">
        <f t="shared" ref="G209:H209" si="812">G213+G217</f>
        <v>0</v>
      </c>
      <c r="H209" s="412">
        <f t="shared" si="812"/>
        <v>0</v>
      </c>
      <c r="I209" s="412">
        <f t="shared" si="810"/>
        <v>1682674.7988099998</v>
      </c>
      <c r="J209" s="613">
        <f t="shared" si="733"/>
        <v>0.66207709283875649</v>
      </c>
      <c r="K209" s="412">
        <f>K213+K217</f>
        <v>269886.35894000001</v>
      </c>
      <c r="L209" s="613">
        <f>K209/E209</f>
        <v>0.96883322230112756</v>
      </c>
      <c r="M209" s="412">
        <f>M210+M211+M212</f>
        <v>1412788.4398699999</v>
      </c>
      <c r="N209" s="613">
        <f>M209/F209</f>
        <v>0.624315349107467</v>
      </c>
      <c r="O209" s="413"/>
      <c r="P209" s="413"/>
      <c r="Q209" s="413"/>
      <c r="R209" s="413"/>
      <c r="S209" s="405">
        <f t="shared" si="748"/>
        <v>787791.50031999999</v>
      </c>
      <c r="T209" s="584">
        <f t="shared" si="749"/>
        <v>0.30996999935092162</v>
      </c>
      <c r="U209" s="412">
        <f>U213+U217</f>
        <v>291296.80298000004</v>
      </c>
      <c r="V209" s="584">
        <f t="shared" si="744"/>
        <v>1.0456920512232026</v>
      </c>
      <c r="W209" s="405">
        <f>W210+W211+W212</f>
        <v>496494.69733999996</v>
      </c>
      <c r="X209" s="584">
        <f t="shared" si="735"/>
        <v>0.2194024608018102</v>
      </c>
      <c r="Y209" s="413">
        <f t="shared" ref="Y209:Y211" si="813">Y213+Y217</f>
        <v>0</v>
      </c>
      <c r="Z209" s="584"/>
      <c r="AA209" s="413">
        <f t="shared" ref="AA209:AA211" si="814">AA213+AA217</f>
        <v>0</v>
      </c>
      <c r="AB209" s="584"/>
      <c r="AC209" s="412">
        <f t="shared" si="745"/>
        <v>2541508.8620499996</v>
      </c>
      <c r="AD209" s="628">
        <f t="shared" si="746"/>
        <v>1</v>
      </c>
      <c r="AE209" s="412">
        <f>AE213+AE217</f>
        <v>278568.43956999999</v>
      </c>
      <c r="AF209" s="628">
        <f t="shared" si="742"/>
        <v>1</v>
      </c>
      <c r="AG209" s="412">
        <f>AG210+AG211+AG212</f>
        <v>2262940.4224799997</v>
      </c>
      <c r="AH209" s="628">
        <f t="shared" si="739"/>
        <v>1</v>
      </c>
      <c r="AI209" s="413">
        <f t="shared" ref="AI209:AI211" si="815">AI213+AI217</f>
        <v>0</v>
      </c>
      <c r="AJ209" s="628">
        <v>0</v>
      </c>
      <c r="AK209" s="413">
        <f t="shared" ref="AK209:AK211" si="816">AK213+AK217</f>
        <v>0</v>
      </c>
      <c r="AL209" s="628"/>
      <c r="AM209" s="413"/>
      <c r="AN209" s="413"/>
      <c r="AO209" s="413"/>
      <c r="AP209" s="413"/>
      <c r="AQ209" s="413"/>
      <c r="AR209" s="413"/>
      <c r="AS209" s="413"/>
      <c r="AT209" s="413"/>
      <c r="AU209" s="413">
        <f>AU210+AU211+AU212</f>
        <v>0</v>
      </c>
      <c r="AV209" s="413">
        <f t="shared" ref="AV209" si="817">AW209+AX209+AY209+AZ209</f>
        <v>2541508.8620500001</v>
      </c>
      <c r="AW209" s="413">
        <f>AW213+AW217</f>
        <v>278568.43956999999</v>
      </c>
      <c r="AX209" s="413">
        <f>AX210+AX211</f>
        <v>2262940.4224800002</v>
      </c>
      <c r="AY209" s="413">
        <f t="shared" ref="AY209" si="818">AY213+AY217</f>
        <v>0</v>
      </c>
      <c r="AZ209" s="413">
        <f t="shared" ref="AZ209" si="819">AZ213+AZ217</f>
        <v>0</v>
      </c>
      <c r="BA209" s="413">
        <f>BB209</f>
        <v>746770.36766999995</v>
      </c>
      <c r="BB209" s="413">
        <f>BB210+BB211</f>
        <v>746770.36766999995</v>
      </c>
      <c r="BC209" s="413"/>
      <c r="BD209" s="413"/>
      <c r="BE209" s="413">
        <f t="shared" si="600"/>
        <v>1025338.80724</v>
      </c>
      <c r="BF209" s="413">
        <f>BF210+BF211</f>
        <v>1025338.80724</v>
      </c>
      <c r="BG209" s="413"/>
      <c r="BH209" s="413"/>
      <c r="BI209" s="413">
        <f t="shared" si="776"/>
        <v>7361044.2000099998</v>
      </c>
      <c r="BJ209" s="413">
        <f>BJ213+BJ217</f>
        <v>3122450.0272499998</v>
      </c>
      <c r="BK209" s="413">
        <f>BK210+BK211</f>
        <v>4238594.1727600005</v>
      </c>
      <c r="BL209" s="413">
        <f t="shared" ref="BL209:BM209" si="820">BL213+BL217</f>
        <v>0</v>
      </c>
      <c r="BM209" s="413">
        <f t="shared" si="820"/>
        <v>0</v>
      </c>
      <c r="BN209" s="413">
        <f>BN210+BN211</f>
        <v>0</v>
      </c>
      <c r="BO209" s="413">
        <f t="shared" si="764"/>
        <v>7361044.2000099998</v>
      </c>
      <c r="BP209" s="413">
        <f>BP213+BP217</f>
        <v>3122450.0272499998</v>
      </c>
      <c r="BQ209" s="413">
        <f>BQ210+BQ211</f>
        <v>4238594.1727600005</v>
      </c>
      <c r="BR209" s="413">
        <f t="shared" ref="BR209:BS209" si="821">BR213+BR217</f>
        <v>0</v>
      </c>
      <c r="BS209" s="413">
        <f t="shared" si="821"/>
        <v>0</v>
      </c>
      <c r="BT209" s="413"/>
      <c r="BU209" s="413"/>
      <c r="BV209" s="413">
        <f t="shared" si="780"/>
        <v>0</v>
      </c>
      <c r="BW209" s="413">
        <f>BW213+BW217</f>
        <v>0</v>
      </c>
      <c r="BX209" s="413">
        <f t="shared" ref="BX209:BZ209" si="822">BX213+BX217</f>
        <v>0</v>
      </c>
      <c r="BY209" s="413">
        <f t="shared" si="822"/>
        <v>0</v>
      </c>
      <c r="BZ209" s="413">
        <f t="shared" si="822"/>
        <v>0</v>
      </c>
      <c r="CA209" s="413">
        <f t="shared" ref="CA209:CA210" si="823">CB209+CC209+CD209</f>
        <v>2279212.2423999999</v>
      </c>
      <c r="CB209" s="413">
        <f>CB210+CB211</f>
        <v>2279212.2423999999</v>
      </c>
      <c r="CC209" s="413"/>
      <c r="CD209" s="413"/>
      <c r="CE209" s="413">
        <f t="shared" ref="CE209:CE211" si="824">CF209+CG209+CH209+CI209</f>
        <v>16363077.300001379</v>
      </c>
      <c r="CF209" s="413">
        <f>CF210+CF211</f>
        <v>3998617.9523999998</v>
      </c>
      <c r="CG209" s="413">
        <f>CG210+CG211</f>
        <v>12364459.34760138</v>
      </c>
      <c r="CH209" s="413"/>
      <c r="CI209" s="413"/>
      <c r="CJ209" s="413">
        <v>0</v>
      </c>
      <c r="CK209" s="413">
        <f t="shared" si="766"/>
        <v>16363077.300001379</v>
      </c>
      <c r="CL209" s="413">
        <f>CL213+CL217</f>
        <v>3998617.9523999998</v>
      </c>
      <c r="CM209" s="413">
        <f>CM210+CM211</f>
        <v>12364459.34760138</v>
      </c>
      <c r="CN209" s="413">
        <f t="shared" ref="CN209:CO209" si="825">CN213+CN217</f>
        <v>0</v>
      </c>
      <c r="CO209" s="407">
        <f t="shared" si="825"/>
        <v>0</v>
      </c>
      <c r="CP209" s="413"/>
      <c r="CQ209" s="413"/>
      <c r="CR209" s="413"/>
      <c r="CS209" s="413"/>
      <c r="CT209" s="413"/>
      <c r="CU209" s="413"/>
      <c r="CV209" s="413"/>
      <c r="CW209" s="413"/>
      <c r="CX209" s="413"/>
      <c r="CY209" s="413"/>
      <c r="CZ209" s="413"/>
      <c r="DA209" s="413"/>
      <c r="DB209" s="413"/>
      <c r="DC209" s="414"/>
      <c r="DD209" s="414"/>
      <c r="DE209" s="414"/>
      <c r="DF209" s="414"/>
      <c r="DG209" s="412"/>
      <c r="DH209" s="412"/>
      <c r="DI209" s="412"/>
      <c r="DJ209" s="412"/>
      <c r="DK209" s="412"/>
      <c r="DL209" s="412"/>
      <c r="DM209" s="412"/>
      <c r="DN209" s="412"/>
      <c r="DO209" s="412"/>
      <c r="DP209" s="412"/>
      <c r="DQ209" s="412"/>
      <c r="DR209" s="412"/>
      <c r="DS209" s="412"/>
      <c r="DT209" s="412"/>
      <c r="DU209" s="412"/>
      <c r="DV209" s="412"/>
      <c r="DW209" s="412"/>
      <c r="DX209" s="412"/>
      <c r="DY209" s="412"/>
      <c r="DZ209" s="413"/>
      <c r="EA209" s="413"/>
      <c r="EB209" s="413"/>
      <c r="EC209" s="413"/>
      <c r="ED209" s="413"/>
      <c r="EE209" s="413"/>
      <c r="EF209" s="413"/>
      <c r="EG209" s="413"/>
      <c r="EH209" s="413"/>
      <c r="EI209" s="413"/>
      <c r="EJ209" s="413"/>
      <c r="EK209" s="413"/>
      <c r="EL209" s="413"/>
      <c r="EM209" s="413"/>
      <c r="EN209" s="413"/>
      <c r="EO209" s="413"/>
      <c r="EP209" s="413"/>
      <c r="EQ209" s="413"/>
      <c r="ER209" s="413"/>
      <c r="ES209" s="413"/>
      <c r="ET209" s="413"/>
      <c r="EU209" s="413"/>
      <c r="EV209" s="413"/>
      <c r="EW209" s="413"/>
      <c r="EX209" s="414"/>
      <c r="EY209" s="414"/>
      <c r="EZ209" s="414"/>
      <c r="FA209" s="414"/>
      <c r="FB209" s="414"/>
      <c r="FC209" s="413"/>
      <c r="FD209" s="413"/>
      <c r="FE209" s="414"/>
      <c r="FF209" s="414"/>
      <c r="FG209" s="413"/>
      <c r="FH209" s="413"/>
      <c r="FI209" s="414"/>
      <c r="FJ209" s="414"/>
      <c r="FK209" s="413"/>
      <c r="FL209" s="413"/>
      <c r="FM209" s="413"/>
      <c r="FN209" s="413"/>
      <c r="FO209" s="413"/>
      <c r="FP209" s="413"/>
      <c r="FQ209" s="413"/>
      <c r="FR209" s="414"/>
      <c r="FS209" s="414"/>
      <c r="FT209" s="413"/>
      <c r="FU209" s="413"/>
      <c r="FV209" s="414"/>
      <c r="FW209" s="414"/>
      <c r="FX209" s="413"/>
      <c r="FY209" s="413"/>
      <c r="FZ209" s="413"/>
      <c r="GA209" s="413"/>
      <c r="GB209" s="413"/>
      <c r="GC209" s="407"/>
      <c r="GD209" s="439"/>
      <c r="GE209" s="413"/>
      <c r="GF209" s="413"/>
      <c r="GG209" s="413"/>
      <c r="GH209" s="413"/>
      <c r="GI209" s="413"/>
      <c r="GJ209" s="413"/>
      <c r="GK209" s="413"/>
      <c r="GL209" s="412"/>
      <c r="GM209" s="412"/>
      <c r="GN209" s="412"/>
      <c r="GO209" s="412"/>
      <c r="GP209" s="412"/>
      <c r="GQ209" s="412"/>
      <c r="GR209" s="412"/>
      <c r="GS209" s="412"/>
      <c r="GT209" s="412"/>
      <c r="GU209" s="412"/>
      <c r="GV209" s="412"/>
      <c r="GW209" s="412"/>
      <c r="GX209" s="412"/>
      <c r="GY209" s="412"/>
      <c r="GZ209" s="412"/>
      <c r="HA209" s="412"/>
      <c r="HB209" s="412"/>
      <c r="HC209" s="412"/>
      <c r="HD209" s="412"/>
      <c r="HE209" s="412"/>
      <c r="HF209" s="412"/>
      <c r="HG209" s="412"/>
      <c r="HH209" s="412"/>
      <c r="HI209" s="412"/>
      <c r="HJ209" s="412"/>
      <c r="HK209" s="412"/>
      <c r="HL209" s="412"/>
      <c r="HM209" s="412"/>
      <c r="HN209" s="412"/>
      <c r="HO209" s="412"/>
      <c r="HP209" s="412"/>
      <c r="HQ209" s="412"/>
      <c r="HR209" s="412"/>
      <c r="HS209" s="412"/>
      <c r="HT209" s="412"/>
      <c r="HU209" s="412"/>
      <c r="HV209" s="412"/>
      <c r="HW209" s="412"/>
      <c r="HX209" s="412"/>
      <c r="HY209" s="412"/>
      <c r="HZ209" s="412"/>
      <c r="IA209" s="412"/>
      <c r="IB209" s="412"/>
      <c r="IC209" s="412"/>
      <c r="ID209" s="413"/>
      <c r="IE209" s="413"/>
      <c r="IF209" s="413"/>
      <c r="IG209" s="413"/>
      <c r="IH209" s="413"/>
      <c r="II209" s="413"/>
      <c r="IJ209" s="413"/>
      <c r="IK209" s="413"/>
      <c r="IL209" s="413"/>
      <c r="IM209" s="413"/>
      <c r="IN209" s="413"/>
      <c r="IO209" s="413"/>
      <c r="IP209" s="413"/>
      <c r="IQ209" s="413"/>
      <c r="IR209" s="413"/>
      <c r="IS209" s="413"/>
      <c r="IT209" s="413"/>
      <c r="IU209" s="413"/>
      <c r="IV209" s="413"/>
      <c r="IW209" s="413"/>
      <c r="IX209" s="413"/>
      <c r="IY209" s="413"/>
      <c r="IZ209" s="413"/>
      <c r="JA209" s="413"/>
      <c r="JB209" s="414"/>
      <c r="JC209" s="414"/>
      <c r="JD209" s="414"/>
      <c r="JE209" s="414"/>
      <c r="JF209" s="414"/>
      <c r="JG209" s="413"/>
      <c r="JH209" s="413"/>
      <c r="JI209" s="414"/>
      <c r="JJ209" s="414"/>
      <c r="JK209" s="413"/>
      <c r="JL209" s="413"/>
      <c r="JM209" s="414"/>
      <c r="JN209" s="414"/>
      <c r="JO209" s="413"/>
      <c r="JP209" s="413"/>
      <c r="JQ209" s="413"/>
      <c r="JR209" s="413"/>
      <c r="JS209" s="413"/>
      <c r="JT209" s="413"/>
      <c r="JU209" s="413"/>
      <c r="JV209" s="414"/>
      <c r="JW209" s="414"/>
      <c r="JX209" s="413"/>
      <c r="JY209" s="413"/>
      <c r="JZ209" s="414"/>
      <c r="KA209" s="414"/>
      <c r="KB209" s="413"/>
      <c r="KC209" s="413"/>
      <c r="KD209" s="413"/>
      <c r="KE209" s="413"/>
      <c r="KF209" s="413"/>
      <c r="KG209" s="407"/>
      <c r="KH209" s="439"/>
      <c r="KI209" s="413"/>
      <c r="KJ209" s="413"/>
      <c r="KK209" s="413"/>
      <c r="KL209" s="413"/>
      <c r="KM209" s="413"/>
      <c r="KN209" s="413"/>
      <c r="KO209" s="413"/>
      <c r="KP209" s="412"/>
      <c r="KQ209" s="412"/>
      <c r="KR209" s="412"/>
      <c r="KS209" s="412"/>
      <c r="KT209" s="412"/>
      <c r="KU209" s="412"/>
      <c r="KV209" s="412"/>
      <c r="KW209" s="412"/>
      <c r="KX209" s="412"/>
      <c r="KY209" s="412"/>
      <c r="KZ209" s="412"/>
      <c r="LA209" s="412"/>
      <c r="LB209" s="412"/>
      <c r="LC209" s="412"/>
      <c r="LD209" s="412"/>
      <c r="LE209" s="412"/>
      <c r="LF209" s="412"/>
      <c r="LG209" s="412"/>
      <c r="LH209" s="412"/>
      <c r="LI209" s="412"/>
      <c r="LJ209" s="412"/>
      <c r="LK209" s="412"/>
      <c r="LL209" s="412"/>
      <c r="LM209" s="412"/>
      <c r="LN209" s="412"/>
      <c r="LO209" s="412"/>
      <c r="LP209" s="412"/>
      <c r="LQ209" s="412"/>
      <c r="LR209" s="412"/>
      <c r="LS209" s="412"/>
      <c r="LT209" s="412"/>
      <c r="LU209" s="412"/>
      <c r="LV209" s="412"/>
      <c r="LW209" s="412"/>
      <c r="LX209" s="412"/>
      <c r="LY209" s="412"/>
      <c r="LZ209" s="412"/>
      <c r="MA209" s="412"/>
      <c r="MB209" s="412"/>
      <c r="MC209" s="412"/>
      <c r="MD209" s="412"/>
      <c r="ME209" s="412"/>
      <c r="MF209" s="412"/>
      <c r="MG209" s="412"/>
      <c r="MH209" s="413"/>
      <c r="MI209" s="413"/>
      <c r="MJ209" s="413"/>
      <c r="MK209" s="413"/>
      <c r="ML209" s="413"/>
      <c r="MM209" s="413"/>
      <c r="MN209" s="413"/>
      <c r="MO209" s="413"/>
      <c r="MP209" s="413"/>
      <c r="MQ209" s="413"/>
      <c r="MR209" s="413"/>
      <c r="MS209" s="413"/>
      <c r="MT209" s="413"/>
      <c r="MU209" s="413"/>
      <c r="MV209" s="413"/>
      <c r="MW209" s="413"/>
      <c r="MX209" s="413"/>
      <c r="MY209" s="413"/>
      <c r="MZ209" s="413"/>
      <c r="NA209" s="413"/>
      <c r="NB209" s="413"/>
      <c r="NC209" s="413"/>
      <c r="ND209" s="413"/>
      <c r="NE209" s="413"/>
      <c r="NF209" s="414"/>
      <c r="NG209" s="414"/>
      <c r="NH209" s="414"/>
      <c r="NI209" s="414"/>
      <c r="NJ209" s="414"/>
      <c r="NK209" s="413"/>
      <c r="NL209" s="413"/>
      <c r="NM209" s="414"/>
      <c r="NN209" s="414"/>
      <c r="NO209" s="413"/>
      <c r="NP209" s="413"/>
      <c r="NQ209" s="414"/>
      <c r="NR209" s="414"/>
      <c r="NS209" s="413"/>
      <c r="NT209" s="413"/>
      <c r="NU209" s="413"/>
      <c r="NV209" s="413"/>
      <c r="NW209" s="413"/>
      <c r="NX209" s="413"/>
      <c r="NY209" s="413"/>
      <c r="NZ209" s="414"/>
      <c r="OA209" s="414"/>
      <c r="OB209" s="413"/>
      <c r="OC209" s="413"/>
      <c r="OD209" s="414"/>
      <c r="OE209" s="414"/>
      <c r="OF209" s="413"/>
      <c r="OG209" s="413"/>
      <c r="OH209" s="413"/>
      <c r="OI209" s="413"/>
      <c r="OJ209" s="413"/>
      <c r="OK209" s="407"/>
      <c r="OL209" s="439"/>
      <c r="OM209" s="413"/>
      <c r="ON209" s="413"/>
      <c r="OO209" s="413"/>
      <c r="OP209" s="413"/>
      <c r="OQ209" s="413"/>
      <c r="OR209" s="413"/>
      <c r="OS209" s="413"/>
      <c r="OT209" s="412"/>
      <c r="OU209" s="412"/>
      <c r="OV209" s="412"/>
      <c r="OW209" s="412"/>
      <c r="OX209" s="412"/>
      <c r="OY209" s="412"/>
      <c r="OZ209" s="412"/>
      <c r="PA209" s="412"/>
      <c r="PB209" s="412"/>
      <c r="PC209" s="412"/>
      <c r="PD209" s="412"/>
      <c r="PE209" s="412"/>
      <c r="PF209" s="412"/>
      <c r="PG209" s="412"/>
      <c r="PH209" s="412"/>
      <c r="PI209" s="412"/>
      <c r="PJ209" s="412"/>
      <c r="PK209" s="412"/>
      <c r="PL209" s="412"/>
      <c r="PM209" s="412"/>
      <c r="PN209" s="412"/>
      <c r="PO209" s="412"/>
      <c r="PP209" s="412"/>
      <c r="PQ209" s="412"/>
      <c r="PR209" s="412"/>
      <c r="PS209" s="412"/>
      <c r="PT209" s="412"/>
      <c r="PU209" s="412"/>
      <c r="PV209" s="412"/>
      <c r="PW209" s="412"/>
      <c r="PX209" s="412"/>
      <c r="PY209" s="412"/>
      <c r="PZ209" s="412"/>
      <c r="QA209" s="412"/>
      <c r="QB209" s="412"/>
      <c r="QC209" s="412"/>
      <c r="QD209" s="412"/>
      <c r="QE209" s="412"/>
      <c r="QF209" s="412"/>
      <c r="QG209" s="412"/>
      <c r="QH209" s="412"/>
      <c r="QI209" s="412"/>
      <c r="QJ209" s="412"/>
      <c r="QK209" s="412"/>
      <c r="QL209" s="413"/>
      <c r="QM209" s="413"/>
      <c r="QN209" s="413"/>
      <c r="QO209" s="413"/>
      <c r="QP209" s="413"/>
      <c r="QQ209" s="413"/>
      <c r="QR209" s="413"/>
      <c r="QS209" s="413"/>
      <c r="QT209" s="413"/>
      <c r="QU209" s="413"/>
      <c r="QV209" s="413"/>
      <c r="QW209" s="413"/>
      <c r="QX209" s="413"/>
      <c r="QY209" s="413"/>
      <c r="QZ209" s="413"/>
      <c r="RA209" s="413"/>
      <c r="RB209" s="413"/>
      <c r="RC209" s="413"/>
      <c r="RD209" s="413"/>
      <c r="RE209" s="413"/>
      <c r="RF209" s="413"/>
      <c r="RG209" s="413"/>
      <c r="RH209" s="413"/>
      <c r="RI209" s="413"/>
      <c r="RJ209" s="414"/>
      <c r="RK209" s="414"/>
      <c r="RL209" s="414"/>
      <c r="RM209" s="414"/>
      <c r="RN209" s="414"/>
      <c r="RO209" s="413"/>
      <c r="RP209" s="413"/>
      <c r="RQ209" s="414"/>
      <c r="RR209" s="414"/>
      <c r="RS209" s="413"/>
      <c r="RT209" s="413"/>
      <c r="RU209" s="414"/>
      <c r="RV209" s="414"/>
      <c r="RW209" s="413"/>
      <c r="RX209" s="413"/>
      <c r="RY209" s="413"/>
      <c r="RZ209" s="413"/>
      <c r="SA209" s="413"/>
      <c r="SB209" s="413"/>
      <c r="SC209" s="413"/>
      <c r="SD209" s="414"/>
      <c r="SE209" s="414"/>
      <c r="SF209" s="413"/>
      <c r="SG209" s="413"/>
      <c r="SH209" s="414"/>
      <c r="SI209" s="414"/>
      <c r="SJ209" s="413"/>
      <c r="SK209" s="413"/>
      <c r="SL209" s="413"/>
      <c r="SM209" s="413"/>
      <c r="SN209" s="413"/>
      <c r="SO209" s="407"/>
      <c r="SP209" s="439"/>
      <c r="SQ209" s="413"/>
      <c r="SR209" s="413"/>
      <c r="SS209" s="413"/>
      <c r="ST209" s="413"/>
      <c r="SU209" s="413"/>
      <c r="SV209" s="413"/>
      <c r="SW209" s="413"/>
      <c r="SX209" s="412"/>
      <c r="SY209" s="412"/>
      <c r="SZ209" s="412"/>
      <c r="TA209" s="412"/>
      <c r="TB209" s="412"/>
      <c r="TC209" s="412"/>
      <c r="TD209" s="412"/>
      <c r="TE209" s="412"/>
      <c r="TF209" s="412"/>
      <c r="TG209" s="412"/>
      <c r="TH209" s="412"/>
      <c r="TI209" s="412"/>
      <c r="TJ209" s="412"/>
      <c r="TK209" s="412"/>
      <c r="TL209" s="412"/>
      <c r="TM209" s="412"/>
      <c r="TN209" s="412"/>
      <c r="TO209" s="412"/>
      <c r="TP209" s="412"/>
      <c r="TQ209" s="412"/>
      <c r="TR209" s="412"/>
      <c r="TS209" s="412"/>
      <c r="TT209" s="412"/>
      <c r="TU209" s="412"/>
      <c r="TV209" s="412"/>
      <c r="TW209" s="412"/>
      <c r="TX209" s="412"/>
      <c r="TY209" s="412"/>
      <c r="TZ209" s="412"/>
      <c r="UA209" s="412"/>
      <c r="UB209" s="412"/>
      <c r="UC209" s="412"/>
      <c r="UD209" s="412"/>
      <c r="UE209" s="412"/>
      <c r="UF209" s="412"/>
      <c r="UG209" s="412"/>
      <c r="UH209" s="412"/>
      <c r="UI209" s="412"/>
      <c r="UJ209" s="412"/>
      <c r="UK209" s="412"/>
      <c r="UL209" s="412"/>
      <c r="UM209" s="412"/>
      <c r="UN209" s="412"/>
      <c r="UO209" s="412"/>
      <c r="UP209" s="413"/>
      <c r="UQ209" s="413"/>
      <c r="UR209" s="413"/>
      <c r="US209" s="413"/>
      <c r="UT209" s="413"/>
      <c r="UU209" s="413"/>
      <c r="UV209" s="413"/>
      <c r="UW209" s="413"/>
      <c r="UX209" s="413"/>
      <c r="UY209" s="413"/>
      <c r="UZ209" s="413"/>
      <c r="VA209" s="413"/>
      <c r="VB209" s="413"/>
      <c r="VC209" s="413"/>
      <c r="VD209" s="413"/>
      <c r="VE209" s="413"/>
      <c r="VF209" s="413"/>
      <c r="VG209" s="413"/>
      <c r="VH209" s="413"/>
      <c r="VI209" s="413"/>
      <c r="VJ209" s="413"/>
      <c r="VK209" s="413"/>
      <c r="VL209" s="413"/>
      <c r="VM209" s="413"/>
      <c r="VN209" s="414"/>
      <c r="VO209" s="414"/>
      <c r="VP209" s="414"/>
      <c r="VQ209" s="414"/>
      <c r="VR209" s="414"/>
      <c r="VS209" s="413"/>
      <c r="VT209" s="413"/>
      <c r="VU209" s="414"/>
      <c r="VV209" s="414"/>
      <c r="VW209" s="413"/>
      <c r="VX209" s="413"/>
      <c r="VY209" s="414"/>
      <c r="VZ209" s="414"/>
      <c r="WA209" s="413"/>
      <c r="WB209" s="413"/>
      <c r="WC209" s="413"/>
      <c r="WD209" s="413"/>
      <c r="WE209" s="413"/>
      <c r="WF209" s="413"/>
      <c r="WG209" s="413"/>
      <c r="WH209" s="414"/>
      <c r="WI209" s="414"/>
      <c r="WJ209" s="413"/>
      <c r="WK209" s="413"/>
      <c r="WL209" s="414"/>
      <c r="WM209" s="414"/>
      <c r="WN209" s="413"/>
      <c r="WO209" s="413"/>
      <c r="WP209" s="413"/>
      <c r="WQ209" s="413"/>
      <c r="WR209" s="413"/>
      <c r="WS209" s="407"/>
      <c r="WT209" s="439"/>
      <c r="WU209" s="413"/>
      <c r="WV209" s="413"/>
      <c r="WW209" s="413"/>
      <c r="WX209" s="413"/>
      <c r="WY209" s="413"/>
      <c r="WZ209" s="413"/>
      <c r="XA209" s="413"/>
      <c r="XB209" s="412"/>
      <c r="XC209" s="412"/>
      <c r="XD209" s="412"/>
      <c r="XE209" s="412"/>
      <c r="XF209" s="412"/>
      <c r="XG209" s="412"/>
      <c r="XH209" s="412"/>
      <c r="XI209" s="412"/>
      <c r="XJ209" s="412"/>
      <c r="XK209" s="412"/>
      <c r="XL209" s="412"/>
      <c r="XM209" s="412"/>
      <c r="XN209" s="412"/>
      <c r="XO209" s="412"/>
      <c r="XP209" s="412"/>
      <c r="XQ209" s="412"/>
      <c r="XR209" s="412"/>
      <c r="XS209" s="412"/>
      <c r="XT209" s="412"/>
      <c r="XU209" s="412"/>
      <c r="XV209" s="412"/>
      <c r="XW209" s="412"/>
      <c r="XX209" s="412"/>
      <c r="XY209" s="412"/>
      <c r="XZ209" s="412"/>
      <c r="YA209" s="412"/>
      <c r="YB209" s="412"/>
      <c r="YC209" s="412"/>
      <c r="YD209" s="412"/>
      <c r="YE209" s="412"/>
      <c r="YF209" s="412"/>
      <c r="YG209" s="412"/>
      <c r="YH209" s="412"/>
      <c r="YI209" s="412"/>
      <c r="YJ209" s="412"/>
      <c r="YK209" s="412"/>
      <c r="YL209" s="412"/>
      <c r="YM209" s="412"/>
      <c r="YN209" s="412"/>
      <c r="YO209" s="412"/>
      <c r="YP209" s="412"/>
      <c r="YQ209" s="412"/>
      <c r="YR209" s="412"/>
      <c r="YS209" s="412"/>
      <c r="YT209" s="413"/>
      <c r="YU209" s="413"/>
      <c r="YV209" s="413"/>
      <c r="YW209" s="413"/>
      <c r="YX209" s="413"/>
      <c r="YY209" s="413"/>
      <c r="YZ209" s="413"/>
      <c r="ZA209" s="413"/>
      <c r="ZB209" s="413"/>
      <c r="ZC209" s="413"/>
      <c r="ZD209" s="413"/>
      <c r="ZE209" s="413"/>
      <c r="ZF209" s="413"/>
      <c r="ZG209" s="413"/>
      <c r="ZH209" s="413"/>
      <c r="ZI209" s="413"/>
      <c r="ZJ209" s="413"/>
      <c r="ZK209" s="413"/>
      <c r="ZL209" s="413"/>
      <c r="ZM209" s="413"/>
      <c r="ZN209" s="413"/>
      <c r="ZO209" s="413"/>
      <c r="ZP209" s="413"/>
      <c r="ZQ209" s="413"/>
      <c r="ZR209" s="414"/>
      <c r="ZS209" s="414"/>
      <c r="ZT209" s="414"/>
      <c r="ZU209" s="414"/>
      <c r="ZV209" s="414"/>
      <c r="ZW209" s="413"/>
      <c r="ZX209" s="413"/>
      <c r="ZY209" s="414"/>
      <c r="ZZ209" s="414"/>
      <c r="AAA209" s="413"/>
      <c r="AAB209" s="413"/>
      <c r="AAC209" s="414"/>
      <c r="AAD209" s="414"/>
      <c r="AAE209" s="413"/>
      <c r="AAF209" s="413"/>
      <c r="AAG209" s="413"/>
      <c r="AAH209" s="413"/>
      <c r="AAI209" s="413"/>
      <c r="AAJ209" s="413"/>
      <c r="AAK209" s="413"/>
      <c r="AAL209" s="414"/>
      <c r="AAM209" s="414"/>
      <c r="AAN209" s="413"/>
      <c r="AAO209" s="413"/>
      <c r="AAP209" s="414"/>
      <c r="AAQ209" s="414"/>
      <c r="AAR209" s="413"/>
      <c r="AAS209" s="413"/>
      <c r="AAT209" s="413"/>
      <c r="AAU209" s="413"/>
      <c r="AAV209" s="413"/>
      <c r="AAW209" s="407"/>
      <c r="AAX209" s="439"/>
      <c r="AAY209" s="413"/>
      <c r="AAZ209" s="413"/>
      <c r="ABA209" s="413"/>
      <c r="ABB209" s="413"/>
      <c r="ABC209" s="413"/>
      <c r="ABD209" s="413"/>
      <c r="ABE209" s="413"/>
      <c r="ABF209" s="412"/>
      <c r="ABG209" s="412"/>
      <c r="ABH209" s="412"/>
      <c r="ABI209" s="412"/>
      <c r="ABJ209" s="412"/>
      <c r="ABK209" s="412"/>
      <c r="ABL209" s="412"/>
      <c r="ABM209" s="412"/>
      <c r="ABN209" s="412"/>
      <c r="ABO209" s="412"/>
      <c r="ABP209" s="412"/>
      <c r="ABQ209" s="412"/>
      <c r="ABR209" s="412"/>
      <c r="ABS209" s="412"/>
      <c r="ABT209" s="412"/>
      <c r="ABU209" s="412"/>
      <c r="ABV209" s="412"/>
      <c r="ABW209" s="412"/>
      <c r="ABX209" s="412"/>
      <c r="ABY209" s="412"/>
      <c r="ABZ209" s="412"/>
      <c r="ACA209" s="412"/>
      <c r="ACB209" s="412"/>
      <c r="ACC209" s="412"/>
      <c r="ACD209" s="412"/>
      <c r="ACE209" s="412"/>
      <c r="ACF209" s="412"/>
      <c r="ACG209" s="412"/>
      <c r="ACH209" s="412"/>
      <c r="ACI209" s="412"/>
      <c r="ACJ209" s="412"/>
      <c r="ACK209" s="412"/>
      <c r="ACL209" s="412"/>
      <c r="ACM209" s="412"/>
      <c r="ACN209" s="412"/>
      <c r="ACO209" s="412"/>
      <c r="ACP209" s="412"/>
      <c r="ACQ209" s="412"/>
      <c r="ACR209" s="412"/>
      <c r="ACS209" s="412"/>
      <c r="ACT209" s="412"/>
      <c r="ACU209" s="412"/>
      <c r="ACV209" s="412"/>
      <c r="ACW209" s="412"/>
      <c r="ACX209" s="413"/>
      <c r="ACY209" s="413"/>
      <c r="ACZ209" s="413"/>
      <c r="ADA209" s="413"/>
      <c r="ADB209" s="413"/>
      <c r="ADC209" s="413"/>
      <c r="ADD209" s="413"/>
      <c r="ADE209" s="413"/>
      <c r="ADF209" s="413"/>
      <c r="ADG209" s="413"/>
      <c r="ADH209" s="413"/>
      <c r="ADI209" s="413"/>
      <c r="ADJ209" s="413"/>
      <c r="ADK209" s="413"/>
      <c r="ADL209" s="413"/>
      <c r="ADM209" s="413"/>
      <c r="ADN209" s="413"/>
      <c r="ADO209" s="413"/>
      <c r="ADP209" s="413"/>
      <c r="ADQ209" s="413"/>
      <c r="ADR209" s="413"/>
      <c r="ADS209" s="413"/>
      <c r="ADT209" s="413"/>
      <c r="ADU209" s="413"/>
      <c r="ADV209" s="414"/>
      <c r="ADW209" s="414"/>
      <c r="ADX209" s="414"/>
      <c r="ADY209" s="414"/>
      <c r="ADZ209" s="414"/>
      <c r="AEA209" s="413"/>
      <c r="AEB209" s="413"/>
      <c r="AEC209" s="414"/>
      <c r="AED209" s="414"/>
      <c r="AEE209" s="413"/>
      <c r="AEF209" s="413"/>
      <c r="AEG209" s="414"/>
      <c r="AEH209" s="414"/>
      <c r="AEI209" s="413"/>
      <c r="AEJ209" s="413"/>
      <c r="AEK209" s="413"/>
      <c r="AEL209" s="413"/>
      <c r="AEM209" s="413"/>
      <c r="AEN209" s="413"/>
      <c r="AEO209" s="413"/>
      <c r="AEP209" s="414"/>
      <c r="AEQ209" s="414"/>
      <c r="AER209" s="413"/>
      <c r="AES209" s="413"/>
      <c r="AET209" s="414"/>
      <c r="AEU209" s="414"/>
      <c r="AEV209" s="413"/>
      <c r="AEW209" s="413"/>
      <c r="AEX209" s="413"/>
      <c r="AEY209" s="413"/>
      <c r="AEZ209" s="413"/>
      <c r="AFA209" s="407"/>
      <c r="AFB209" s="439"/>
      <c r="AFC209" s="413"/>
      <c r="AFD209" s="413"/>
      <c r="AFE209" s="413"/>
      <c r="AFF209" s="413"/>
      <c r="AFG209" s="413"/>
      <c r="AFH209" s="413"/>
      <c r="AFI209" s="413"/>
      <c r="AFJ209" s="412"/>
      <c r="AFK209" s="412"/>
      <c r="AFL209" s="412"/>
      <c r="AFM209" s="412"/>
      <c r="AFN209" s="412"/>
      <c r="AFO209" s="412"/>
      <c r="AFP209" s="412"/>
      <c r="AFQ209" s="412"/>
      <c r="AFR209" s="412"/>
      <c r="AFS209" s="412"/>
      <c r="AFT209" s="412"/>
      <c r="AFU209" s="412"/>
      <c r="AFV209" s="412"/>
      <c r="AFW209" s="412"/>
      <c r="AFX209" s="412"/>
      <c r="AFY209" s="412"/>
      <c r="AFZ209" s="412"/>
      <c r="AGA209" s="412"/>
      <c r="AGB209" s="412"/>
      <c r="AGC209" s="412"/>
      <c r="AGD209" s="412"/>
      <c r="AGE209" s="412"/>
      <c r="AGF209" s="412"/>
      <c r="AGG209" s="412"/>
      <c r="AGH209" s="412"/>
      <c r="AGI209" s="412"/>
      <c r="AGJ209" s="412"/>
      <c r="AGK209" s="412"/>
      <c r="AGL209" s="412"/>
      <c r="AGM209" s="412"/>
      <c r="AGN209" s="412"/>
      <c r="AGO209" s="412"/>
      <c r="AGP209" s="412"/>
      <c r="AGQ209" s="412"/>
      <c r="AGR209" s="412"/>
      <c r="AGS209" s="412"/>
      <c r="AGT209" s="412"/>
      <c r="AGU209" s="412"/>
      <c r="AGV209" s="412"/>
      <c r="AGW209" s="412"/>
      <c r="AGX209" s="412"/>
      <c r="AGY209" s="412"/>
      <c r="AGZ209" s="412"/>
      <c r="AHA209" s="412"/>
      <c r="AHB209" s="413"/>
      <c r="AHC209" s="413"/>
      <c r="AHD209" s="413"/>
      <c r="AHE209" s="413"/>
      <c r="AHF209" s="413"/>
      <c r="AHG209" s="413"/>
      <c r="AHH209" s="413"/>
      <c r="AHI209" s="413"/>
      <c r="AHJ209" s="413"/>
      <c r="AHK209" s="413"/>
      <c r="AHL209" s="413"/>
      <c r="AHM209" s="413"/>
      <c r="AHN209" s="413"/>
      <c r="AHO209" s="413"/>
      <c r="AHP209" s="413"/>
      <c r="AHQ209" s="413"/>
      <c r="AHR209" s="413"/>
      <c r="AHS209" s="413"/>
      <c r="AHT209" s="413"/>
      <c r="AHU209" s="413"/>
      <c r="AHV209" s="413"/>
      <c r="AHW209" s="413"/>
      <c r="AHX209" s="413"/>
      <c r="AHY209" s="413"/>
      <c r="AHZ209" s="414"/>
      <c r="AIA209" s="414"/>
      <c r="AIB209" s="414"/>
      <c r="AIC209" s="414"/>
      <c r="AID209" s="414"/>
      <c r="AIE209" s="413"/>
      <c r="AIF209" s="413"/>
      <c r="AIG209" s="414"/>
      <c r="AIH209" s="414"/>
      <c r="AII209" s="413"/>
      <c r="AIJ209" s="413"/>
      <c r="AIK209" s="414"/>
      <c r="AIL209" s="414"/>
      <c r="AIM209" s="413"/>
      <c r="AIN209" s="413"/>
      <c r="AIO209" s="413"/>
      <c r="AIP209" s="413"/>
      <c r="AIQ209" s="413"/>
      <c r="AIR209" s="413"/>
      <c r="AIS209" s="413"/>
      <c r="AIT209" s="414"/>
      <c r="AIU209" s="414"/>
      <c r="AIV209" s="413"/>
      <c r="AIW209" s="413"/>
      <c r="AIX209" s="414"/>
      <c r="AIY209" s="414"/>
      <c r="AIZ209" s="413"/>
      <c r="AJA209" s="413"/>
      <c r="AJB209" s="413"/>
      <c r="AJC209" s="413"/>
      <c r="AJD209" s="413"/>
      <c r="AJE209" s="407"/>
      <c r="AJF209" s="439"/>
      <c r="AJG209" s="413"/>
      <c r="AJH209" s="413"/>
      <c r="AJI209" s="413"/>
      <c r="AJJ209" s="413"/>
      <c r="AJK209" s="413"/>
      <c r="AJL209" s="413"/>
      <c r="AJM209" s="413"/>
      <c r="AJN209" s="412"/>
      <c r="AJO209" s="412"/>
      <c r="AJP209" s="412"/>
      <c r="AJQ209" s="412"/>
      <c r="AJR209" s="412"/>
      <c r="AJS209" s="412"/>
      <c r="AJT209" s="412"/>
      <c r="AJU209" s="412"/>
      <c r="AJV209" s="412"/>
      <c r="AJW209" s="412"/>
      <c r="AJX209" s="412"/>
      <c r="AJY209" s="412"/>
      <c r="AJZ209" s="412"/>
      <c r="AKA209" s="412"/>
      <c r="AKB209" s="412"/>
      <c r="AKC209" s="412"/>
      <c r="AKD209" s="412"/>
      <c r="AKE209" s="412"/>
      <c r="AKF209" s="412"/>
      <c r="AKG209" s="412"/>
      <c r="AKH209" s="412"/>
      <c r="AKI209" s="412"/>
      <c r="AKJ209" s="412"/>
      <c r="AKK209" s="412"/>
      <c r="AKL209" s="412"/>
      <c r="AKM209" s="412"/>
      <c r="AKN209" s="412"/>
      <c r="AKO209" s="412"/>
      <c r="AKP209" s="412"/>
      <c r="AKQ209" s="412"/>
      <c r="AKR209" s="412"/>
      <c r="AKS209" s="412"/>
      <c r="AKT209" s="412"/>
      <c r="AKU209" s="412"/>
      <c r="AKV209" s="412"/>
      <c r="AKW209" s="412"/>
      <c r="AKX209" s="412"/>
      <c r="AKY209" s="412"/>
      <c r="AKZ209" s="412"/>
      <c r="ALA209" s="412"/>
      <c r="ALB209" s="412"/>
      <c r="ALC209" s="412"/>
      <c r="ALD209" s="412"/>
      <c r="ALE209" s="412"/>
      <c r="ALF209" s="413"/>
      <c r="ALG209" s="413"/>
      <c r="ALH209" s="413"/>
      <c r="ALI209" s="413"/>
      <c r="ALJ209" s="413"/>
      <c r="ALK209" s="413"/>
      <c r="ALL209" s="413"/>
      <c r="ALM209" s="413"/>
      <c r="ALN209" s="413"/>
      <c r="ALO209" s="413"/>
      <c r="ALP209" s="413"/>
      <c r="ALQ209" s="413"/>
      <c r="ALR209" s="413"/>
      <c r="ALS209" s="413"/>
      <c r="ALT209" s="413"/>
      <c r="ALU209" s="413"/>
      <c r="ALV209" s="413"/>
      <c r="ALW209" s="413"/>
      <c r="ALX209" s="413"/>
      <c r="ALY209" s="413"/>
      <c r="ALZ209" s="413"/>
      <c r="AMA209" s="413"/>
      <c r="AMB209" s="413"/>
      <c r="AMC209" s="413"/>
      <c r="AMD209" s="414"/>
      <c r="AME209" s="414"/>
      <c r="AMF209" s="414"/>
      <c r="AMG209" s="414"/>
      <c r="AMH209" s="414"/>
      <c r="AMI209" s="413"/>
      <c r="AMJ209" s="413"/>
      <c r="AMK209" s="414"/>
      <c r="AML209" s="414"/>
      <c r="AMM209" s="413"/>
      <c r="AMN209" s="413"/>
      <c r="AMO209" s="414"/>
      <c r="AMP209" s="414"/>
      <c r="AMQ209" s="413"/>
      <c r="AMR209" s="413"/>
      <c r="AMS209" s="413"/>
      <c r="AMT209" s="413"/>
      <c r="AMU209" s="413"/>
      <c r="AMV209" s="413"/>
      <c r="AMW209" s="413"/>
      <c r="AMX209" s="414"/>
      <c r="AMY209" s="414"/>
      <c r="AMZ209" s="413"/>
      <c r="ANA209" s="413"/>
      <c r="ANB209" s="414"/>
      <c r="ANC209" s="414"/>
      <c r="AND209" s="413"/>
      <c r="ANE209" s="413"/>
      <c r="ANF209" s="413"/>
      <c r="ANG209" s="413"/>
      <c r="ANH209" s="413"/>
      <c r="ANI209" s="407"/>
      <c r="ANJ209" s="439"/>
      <c r="ANK209" s="413"/>
      <c r="ANL209" s="413"/>
      <c r="ANM209" s="413"/>
      <c r="ANN209" s="413"/>
      <c r="ANO209" s="413"/>
      <c r="ANP209" s="413"/>
      <c r="ANQ209" s="413"/>
      <c r="ANR209" s="412"/>
      <c r="ANS209" s="412"/>
      <c r="ANT209" s="412"/>
      <c r="ANU209" s="412"/>
      <c r="ANV209" s="412"/>
      <c r="ANW209" s="412"/>
      <c r="ANX209" s="412"/>
      <c r="ANY209" s="412"/>
      <c r="ANZ209" s="412"/>
      <c r="AOA209" s="412"/>
      <c r="AOB209" s="412"/>
      <c r="AOC209" s="412"/>
      <c r="AOD209" s="412"/>
      <c r="AOE209" s="412"/>
      <c r="AOF209" s="412"/>
      <c r="AOG209" s="412"/>
      <c r="AOH209" s="412"/>
      <c r="AOI209" s="412"/>
      <c r="AOJ209" s="412"/>
      <c r="AOK209" s="412"/>
      <c r="AOL209" s="412"/>
      <c r="AOM209" s="412"/>
      <c r="AON209" s="412"/>
      <c r="AOO209" s="412"/>
      <c r="AOP209" s="412"/>
      <c r="AOQ209" s="412"/>
      <c r="AOR209" s="412"/>
      <c r="AOS209" s="412"/>
      <c r="AOT209" s="412"/>
      <c r="AOU209" s="412"/>
      <c r="AOV209" s="412"/>
      <c r="AOW209" s="412"/>
      <c r="AOX209" s="412"/>
      <c r="AOY209" s="412"/>
      <c r="AOZ209" s="412"/>
      <c r="APA209" s="412"/>
      <c r="APB209" s="412"/>
      <c r="APC209" s="412"/>
      <c r="APD209" s="412"/>
      <c r="APE209" s="412"/>
      <c r="APF209" s="412"/>
      <c r="APG209" s="412"/>
      <c r="APH209" s="412"/>
      <c r="API209" s="412"/>
      <c r="APJ209" s="413"/>
      <c r="APK209" s="413"/>
      <c r="APL209" s="413"/>
      <c r="APM209" s="413"/>
      <c r="APN209" s="413"/>
      <c r="APO209" s="413"/>
      <c r="APP209" s="413"/>
      <c r="APQ209" s="413"/>
      <c r="APR209" s="413"/>
      <c r="APS209" s="413"/>
      <c r="APT209" s="413"/>
      <c r="APU209" s="413"/>
      <c r="APV209" s="413"/>
      <c r="APW209" s="413"/>
      <c r="APX209" s="413"/>
      <c r="APY209" s="413"/>
      <c r="APZ209" s="413"/>
      <c r="AQA209" s="413"/>
      <c r="AQB209" s="413"/>
      <c r="AQC209" s="413"/>
      <c r="AQD209" s="413"/>
      <c r="AQE209" s="413"/>
      <c r="AQF209" s="413"/>
      <c r="AQG209" s="413"/>
      <c r="AQH209" s="414"/>
      <c r="AQI209" s="414"/>
      <c r="AQJ209" s="414"/>
      <c r="AQK209" s="414"/>
      <c r="AQL209" s="414"/>
      <c r="AQM209" s="413"/>
      <c r="AQN209" s="413"/>
      <c r="AQO209" s="414"/>
      <c r="AQP209" s="414"/>
      <c r="AQQ209" s="413"/>
      <c r="AQR209" s="413"/>
      <c r="AQS209" s="414"/>
      <c r="AQT209" s="414"/>
      <c r="AQU209" s="413"/>
      <c r="AQV209" s="413"/>
      <c r="AQW209" s="413"/>
      <c r="AQX209" s="413"/>
      <c r="AQY209" s="413"/>
      <c r="AQZ209" s="413"/>
      <c r="ARA209" s="413"/>
      <c r="ARB209" s="414"/>
      <c r="ARC209" s="414"/>
      <c r="ARD209" s="413"/>
      <c r="ARE209" s="413"/>
      <c r="ARF209" s="414"/>
      <c r="ARG209" s="414"/>
      <c r="ARH209" s="413"/>
      <c r="ARI209" s="413"/>
      <c r="ARJ209" s="413"/>
      <c r="ARK209" s="413"/>
      <c r="ARL209" s="413"/>
      <c r="ARM209" s="407"/>
      <c r="ARN209" s="439"/>
      <c r="ARO209" s="413"/>
      <c r="ARP209" s="413"/>
      <c r="ARQ209" s="413"/>
      <c r="ARR209" s="413"/>
      <c r="ARS209" s="413"/>
      <c r="ART209" s="413"/>
      <c r="ARU209" s="413"/>
      <c r="ARV209" s="412"/>
      <c r="ARW209" s="412"/>
      <c r="ARX209" s="412"/>
      <c r="ARY209" s="412"/>
      <c r="ARZ209" s="412"/>
      <c r="ASA209" s="412"/>
      <c r="ASB209" s="412"/>
      <c r="ASC209" s="412"/>
      <c r="ASD209" s="412"/>
      <c r="ASE209" s="412"/>
      <c r="ASF209" s="412"/>
      <c r="ASG209" s="412"/>
      <c r="ASH209" s="412"/>
      <c r="ASI209" s="412"/>
      <c r="ASJ209" s="412"/>
      <c r="ASK209" s="412"/>
      <c r="ASL209" s="412"/>
      <c r="ASM209" s="412"/>
      <c r="ASN209" s="412"/>
      <c r="ASO209" s="412"/>
      <c r="ASP209" s="412"/>
      <c r="ASQ209" s="412"/>
      <c r="ASR209" s="412"/>
      <c r="ASS209" s="412"/>
      <c r="AST209" s="412"/>
      <c r="ASU209" s="412"/>
      <c r="ASV209" s="412"/>
      <c r="ASW209" s="412"/>
      <c r="ASX209" s="412"/>
      <c r="ASY209" s="412"/>
      <c r="ASZ209" s="412"/>
      <c r="ATA209" s="412"/>
      <c r="ATB209" s="412"/>
      <c r="ATC209" s="412"/>
      <c r="ATD209" s="412"/>
      <c r="ATE209" s="412"/>
      <c r="ATF209" s="412"/>
      <c r="ATG209" s="412"/>
      <c r="ATH209" s="412"/>
      <c r="ATI209" s="412"/>
      <c r="ATJ209" s="412"/>
      <c r="ATK209" s="412"/>
      <c r="ATL209" s="412"/>
      <c r="ATM209" s="412"/>
      <c r="ATN209" s="413"/>
      <c r="ATO209" s="413"/>
      <c r="ATP209" s="413"/>
      <c r="ATQ209" s="413"/>
      <c r="ATR209" s="413"/>
      <c r="ATS209" s="413"/>
      <c r="ATT209" s="413"/>
      <c r="ATU209" s="413"/>
      <c r="ATV209" s="413"/>
      <c r="ATW209" s="413"/>
      <c r="ATX209" s="413"/>
      <c r="ATY209" s="413"/>
      <c r="ATZ209" s="413"/>
      <c r="AUA209" s="413"/>
      <c r="AUB209" s="413"/>
      <c r="AUC209" s="413"/>
      <c r="AUD209" s="413"/>
      <c r="AUE209" s="413"/>
      <c r="AUF209" s="413"/>
      <c r="AUG209" s="413"/>
      <c r="AUH209" s="413"/>
      <c r="AUI209" s="413"/>
      <c r="AUJ209" s="413"/>
      <c r="AUK209" s="413"/>
      <c r="AUL209" s="414"/>
      <c r="AUM209" s="414"/>
      <c r="AUN209" s="414"/>
      <c r="AUO209" s="414"/>
      <c r="AUP209" s="414"/>
      <c r="AUQ209" s="413"/>
      <c r="AUR209" s="413"/>
      <c r="AUS209" s="414"/>
      <c r="AUT209" s="414"/>
      <c r="AUU209" s="413"/>
      <c r="AUV209" s="413"/>
      <c r="AUW209" s="414"/>
      <c r="AUX209" s="414"/>
      <c r="AUY209" s="413"/>
      <c r="AUZ209" s="413"/>
      <c r="AVA209" s="413"/>
      <c r="AVB209" s="413"/>
      <c r="AVC209" s="413"/>
      <c r="AVD209" s="413"/>
      <c r="AVE209" s="413"/>
      <c r="AVF209" s="414"/>
      <c r="AVG209" s="414"/>
      <c r="AVH209" s="413"/>
      <c r="AVI209" s="413"/>
      <c r="AVJ209" s="414"/>
      <c r="AVK209" s="414"/>
      <c r="AVL209" s="413"/>
      <c r="AVM209" s="413"/>
      <c r="AVN209" s="413"/>
      <c r="AVO209" s="413"/>
      <c r="AVP209" s="413"/>
      <c r="AVQ209" s="407"/>
      <c r="AVR209" s="439"/>
      <c r="AVS209" s="413"/>
      <c r="AVT209" s="413"/>
      <c r="AVU209" s="413"/>
      <c r="AVV209" s="413"/>
      <c r="AVW209" s="413"/>
      <c r="AVX209" s="413"/>
      <c r="AVY209" s="413"/>
      <c r="AVZ209" s="412"/>
      <c r="AWA209" s="412"/>
      <c r="AWB209" s="412"/>
      <c r="AWC209" s="412"/>
      <c r="AWD209" s="412"/>
      <c r="AWE209" s="412"/>
      <c r="AWF209" s="412"/>
      <c r="AWG209" s="412"/>
      <c r="AWH209" s="412"/>
      <c r="AWI209" s="412"/>
      <c r="AWJ209" s="412"/>
      <c r="AWK209" s="412"/>
      <c r="AWL209" s="412"/>
      <c r="AWM209" s="412"/>
      <c r="AWN209" s="412"/>
      <c r="AWO209" s="412"/>
      <c r="AWP209" s="412"/>
      <c r="AWQ209" s="412"/>
      <c r="AWR209" s="412"/>
      <c r="AWS209" s="412"/>
      <c r="AWT209" s="412"/>
      <c r="AWU209" s="412"/>
      <c r="AWV209" s="412"/>
      <c r="AWW209" s="412"/>
      <c r="AWX209" s="412"/>
      <c r="AWY209" s="412"/>
      <c r="AWZ209" s="412"/>
      <c r="AXA209" s="412"/>
      <c r="AXB209" s="412"/>
      <c r="AXC209" s="412"/>
      <c r="AXD209" s="412"/>
      <c r="AXE209" s="412"/>
      <c r="AXF209" s="412"/>
      <c r="AXG209" s="412"/>
      <c r="AXH209" s="412"/>
      <c r="AXI209" s="412"/>
      <c r="AXJ209" s="412"/>
      <c r="AXK209" s="412"/>
      <c r="AXL209" s="412"/>
      <c r="AXM209" s="412"/>
      <c r="AXN209" s="412"/>
      <c r="AXO209" s="412"/>
      <c r="AXP209" s="412"/>
      <c r="AXQ209" s="412"/>
      <c r="AXR209" s="413"/>
      <c r="AXS209" s="413"/>
      <c r="AXT209" s="413"/>
      <c r="AXU209" s="413"/>
      <c r="AXV209" s="413"/>
      <c r="AXW209" s="413"/>
      <c r="AXX209" s="413"/>
      <c r="AXY209" s="413"/>
      <c r="AXZ209" s="413"/>
      <c r="AYA209" s="413"/>
      <c r="AYB209" s="413"/>
      <c r="AYC209" s="413"/>
      <c r="AYD209" s="413"/>
      <c r="AYE209" s="413"/>
      <c r="AYF209" s="413"/>
      <c r="AYG209" s="413"/>
      <c r="AYH209" s="413"/>
      <c r="AYI209" s="413"/>
      <c r="AYJ209" s="413"/>
      <c r="AYK209" s="413"/>
      <c r="AYL209" s="413"/>
      <c r="AYM209" s="413"/>
      <c r="AYN209" s="413"/>
      <c r="AYO209" s="413"/>
      <c r="AYP209" s="414"/>
      <c r="AYQ209" s="414"/>
      <c r="AYR209" s="414"/>
      <c r="AYS209" s="414"/>
      <c r="AYT209" s="414"/>
      <c r="AYU209" s="413"/>
      <c r="AYV209" s="413"/>
      <c r="AYW209" s="414"/>
      <c r="AYX209" s="414"/>
      <c r="AYY209" s="413"/>
      <c r="AYZ209" s="413"/>
      <c r="AZA209" s="414"/>
      <c r="AZB209" s="414"/>
      <c r="AZC209" s="413"/>
      <c r="AZD209" s="413"/>
      <c r="AZE209" s="413"/>
      <c r="AZF209" s="413"/>
      <c r="AZG209" s="413"/>
      <c r="AZH209" s="413"/>
      <c r="AZI209" s="413"/>
      <c r="AZJ209" s="414"/>
      <c r="AZK209" s="414"/>
      <c r="AZL209" s="413"/>
      <c r="AZM209" s="413"/>
      <c r="AZN209" s="414"/>
      <c r="AZO209" s="414"/>
      <c r="AZP209" s="413"/>
      <c r="AZQ209" s="413"/>
      <c r="AZR209" s="413"/>
      <c r="AZS209" s="413"/>
      <c r="AZT209" s="413"/>
      <c r="AZU209" s="407"/>
      <c r="AZV209" s="439"/>
      <c r="AZW209" s="413"/>
      <c r="AZX209" s="413"/>
      <c r="AZY209" s="413"/>
      <c r="AZZ209" s="413"/>
      <c r="BAA209" s="413"/>
      <c r="BAB209" s="413"/>
      <c r="BAC209" s="413"/>
      <c r="BAD209" s="412"/>
      <c r="BAE209" s="412"/>
      <c r="BAF209" s="412"/>
      <c r="BAG209" s="412"/>
      <c r="BAH209" s="412"/>
      <c r="BAI209" s="412"/>
      <c r="BAJ209" s="412"/>
      <c r="BAK209" s="412"/>
      <c r="BAL209" s="412"/>
      <c r="BAM209" s="412"/>
      <c r="BAN209" s="412"/>
      <c r="BAO209" s="412"/>
      <c r="BAP209" s="412"/>
      <c r="BAQ209" s="412"/>
      <c r="BAR209" s="412"/>
      <c r="BAS209" s="412"/>
      <c r="BAT209" s="412"/>
      <c r="BAU209" s="412"/>
      <c r="BAV209" s="412"/>
      <c r="BAW209" s="412"/>
      <c r="BAX209" s="412"/>
      <c r="BAY209" s="412"/>
      <c r="BAZ209" s="412"/>
      <c r="BBA209" s="412"/>
      <c r="BBB209" s="412"/>
      <c r="BBC209" s="412"/>
      <c r="BBD209" s="412"/>
      <c r="BBE209" s="412"/>
      <c r="BBF209" s="412"/>
      <c r="BBG209" s="412"/>
      <c r="BBH209" s="412"/>
      <c r="BBI209" s="412"/>
      <c r="BBJ209" s="412"/>
      <c r="BBK209" s="412"/>
      <c r="BBL209" s="412"/>
      <c r="BBM209" s="412"/>
      <c r="BBN209" s="412"/>
      <c r="BBO209" s="412"/>
      <c r="BBP209" s="412"/>
      <c r="BBQ209" s="412"/>
      <c r="BBR209" s="412"/>
      <c r="BBS209" s="412"/>
      <c r="BBT209" s="412"/>
      <c r="BBU209" s="412"/>
      <c r="BBV209" s="413"/>
      <c r="BBW209" s="413"/>
      <c r="BBX209" s="413"/>
      <c r="BBY209" s="413"/>
      <c r="BBZ209" s="413"/>
      <c r="BCA209" s="413"/>
      <c r="BCB209" s="413"/>
      <c r="BCC209" s="413"/>
      <c r="BCD209" s="413"/>
      <c r="BCE209" s="413"/>
      <c r="BCF209" s="413"/>
      <c r="BCG209" s="413"/>
      <c r="BCH209" s="413"/>
      <c r="BCI209" s="413"/>
      <c r="BCJ209" s="413"/>
      <c r="BCK209" s="413"/>
      <c r="BCL209" s="413"/>
      <c r="BCM209" s="413"/>
      <c r="BCN209" s="413"/>
      <c r="BCO209" s="413"/>
      <c r="BCP209" s="413"/>
      <c r="BCQ209" s="413"/>
      <c r="BCR209" s="413"/>
      <c r="BCS209" s="413"/>
      <c r="BCT209" s="414"/>
      <c r="BCU209" s="414"/>
      <c r="BCV209" s="414"/>
      <c r="BCW209" s="414"/>
      <c r="BCX209" s="414"/>
      <c r="BCY209" s="413"/>
      <c r="BCZ209" s="413"/>
      <c r="BDA209" s="414"/>
      <c r="BDB209" s="414"/>
      <c r="BDC209" s="413"/>
      <c r="BDD209" s="413"/>
      <c r="BDE209" s="414"/>
      <c r="BDF209" s="414"/>
      <c r="BDG209" s="413"/>
      <c r="BDH209" s="413"/>
      <c r="BDI209" s="413"/>
      <c r="BDJ209" s="413"/>
      <c r="BDK209" s="413"/>
      <c r="BDL209" s="413"/>
      <c r="BDM209" s="413"/>
      <c r="BDN209" s="414"/>
      <c r="BDO209" s="414"/>
      <c r="BDP209" s="413"/>
      <c r="BDQ209" s="413"/>
      <c r="BDR209" s="414"/>
      <c r="BDS209" s="414"/>
      <c r="BDT209" s="413"/>
      <c r="BDU209" s="413"/>
      <c r="BDV209" s="413"/>
      <c r="BDW209" s="413"/>
      <c r="BDX209" s="413"/>
      <c r="BDY209" s="407"/>
      <c r="BDZ209" s="439"/>
      <c r="BEA209" s="413"/>
      <c r="BEB209" s="413"/>
      <c r="BEC209" s="413"/>
      <c r="BED209" s="413"/>
      <c r="BEE209" s="413"/>
      <c r="BEF209" s="413"/>
      <c r="BEG209" s="413"/>
      <c r="BEH209" s="412"/>
      <c r="BEI209" s="412"/>
      <c r="BEJ209" s="412"/>
      <c r="BEK209" s="412"/>
      <c r="BEL209" s="412"/>
      <c r="BEM209" s="412"/>
      <c r="BEN209" s="412"/>
      <c r="BEO209" s="412"/>
      <c r="BEP209" s="412"/>
      <c r="BEQ209" s="412"/>
      <c r="BER209" s="412"/>
      <c r="BES209" s="412"/>
      <c r="BET209" s="412"/>
      <c r="BEU209" s="412"/>
      <c r="BEV209" s="412"/>
      <c r="BEW209" s="412"/>
      <c r="BEX209" s="412"/>
      <c r="BEY209" s="412"/>
      <c r="BEZ209" s="412"/>
      <c r="BFA209" s="412"/>
      <c r="BFB209" s="412"/>
      <c r="BFC209" s="412"/>
      <c r="BFD209" s="412"/>
      <c r="BFE209" s="412"/>
      <c r="BFF209" s="412"/>
      <c r="BFG209" s="412"/>
      <c r="BFH209" s="412"/>
      <c r="BFI209" s="412"/>
      <c r="BFJ209" s="412"/>
      <c r="BFK209" s="412"/>
      <c r="BFL209" s="412"/>
      <c r="BFM209" s="412"/>
      <c r="BFN209" s="412"/>
      <c r="BFO209" s="412"/>
      <c r="BFP209" s="412"/>
      <c r="BFQ209" s="412"/>
      <c r="BFR209" s="412"/>
      <c r="BFS209" s="412"/>
      <c r="BFT209" s="412"/>
      <c r="BFU209" s="412"/>
      <c r="BFV209" s="412"/>
      <c r="BFW209" s="412"/>
      <c r="BFX209" s="412"/>
      <c r="BFY209" s="412"/>
      <c r="BFZ209" s="413"/>
      <c r="BGA209" s="413"/>
      <c r="BGB209" s="413"/>
      <c r="BGC209" s="413"/>
      <c r="BGD209" s="413"/>
      <c r="BGE209" s="413"/>
      <c r="BGF209" s="413"/>
      <c r="BGG209" s="413"/>
      <c r="BGH209" s="413"/>
      <c r="BGI209" s="413"/>
      <c r="BGJ209" s="413"/>
      <c r="BGK209" s="413"/>
      <c r="BGL209" s="413"/>
      <c r="BGM209" s="413"/>
      <c r="BGN209" s="413"/>
      <c r="BGO209" s="413"/>
      <c r="BGP209" s="413"/>
      <c r="BGQ209" s="413"/>
      <c r="BGR209" s="413"/>
      <c r="BGS209" s="413"/>
      <c r="BGT209" s="413"/>
      <c r="BGU209" s="413"/>
      <c r="BGV209" s="413"/>
      <c r="BGW209" s="413"/>
      <c r="BGX209" s="414"/>
      <c r="BGY209" s="414"/>
      <c r="BGZ209" s="414"/>
      <c r="BHA209" s="414"/>
      <c r="BHB209" s="414"/>
      <c r="BHC209" s="413"/>
      <c r="BHD209" s="413"/>
      <c r="BHE209" s="414"/>
      <c r="BHF209" s="414"/>
      <c r="BHG209" s="413"/>
      <c r="BHH209" s="413"/>
      <c r="BHI209" s="414"/>
      <c r="BHJ209" s="414"/>
      <c r="BHK209" s="413"/>
      <c r="BHL209" s="413"/>
      <c r="BHM209" s="413"/>
      <c r="BHN209" s="413"/>
      <c r="BHO209" s="413"/>
      <c r="BHP209" s="413"/>
      <c r="BHQ209" s="413"/>
      <c r="BHR209" s="414"/>
      <c r="BHS209" s="414"/>
      <c r="BHT209" s="413"/>
      <c r="BHU209" s="413"/>
      <c r="BHV209" s="414"/>
      <c r="BHW209" s="414"/>
      <c r="BHX209" s="413"/>
      <c r="BHY209" s="413"/>
      <c r="BHZ209" s="413"/>
      <c r="BIA209" s="413"/>
      <c r="BIB209" s="413"/>
      <c r="BIC209" s="407"/>
      <c r="BID209" s="439"/>
      <c r="BIE209" s="413"/>
      <c r="BIF209" s="413"/>
      <c r="BIG209" s="413"/>
      <c r="BIH209" s="413"/>
      <c r="BII209" s="413"/>
      <c r="BIJ209" s="413"/>
      <c r="BIK209" s="413"/>
      <c r="BIL209" s="412"/>
      <c r="BIM209" s="412"/>
      <c r="BIN209" s="412"/>
      <c r="BIO209" s="412"/>
      <c r="BIP209" s="412"/>
      <c r="BIQ209" s="412"/>
      <c r="BIR209" s="412"/>
      <c r="BIS209" s="412"/>
      <c r="BIT209" s="412"/>
      <c r="BIU209" s="412"/>
      <c r="BIV209" s="412"/>
      <c r="BIW209" s="412"/>
      <c r="BIX209" s="412"/>
      <c r="BIY209" s="412"/>
      <c r="BIZ209" s="412"/>
      <c r="BJA209" s="412"/>
      <c r="BJB209" s="412"/>
      <c r="BJC209" s="412"/>
      <c r="BJD209" s="412"/>
      <c r="BJE209" s="412"/>
      <c r="BJF209" s="412"/>
      <c r="BJG209" s="412"/>
      <c r="BJH209" s="412"/>
      <c r="BJI209" s="412"/>
      <c r="BJJ209" s="412"/>
      <c r="BJK209" s="412"/>
      <c r="BJL209" s="412"/>
      <c r="BJM209" s="412"/>
      <c r="BJN209" s="412"/>
      <c r="BJO209" s="412"/>
      <c r="BJP209" s="412"/>
      <c r="BJQ209" s="412"/>
      <c r="BJR209" s="412"/>
      <c r="BJS209" s="412"/>
      <c r="BJT209" s="412"/>
      <c r="BJU209" s="412"/>
      <c r="BJV209" s="412"/>
      <c r="BJW209" s="412"/>
      <c r="BJX209" s="412"/>
      <c r="BJY209" s="412"/>
      <c r="BJZ209" s="412"/>
      <c r="BKA209" s="412"/>
      <c r="BKB209" s="412"/>
      <c r="BKC209" s="412"/>
      <c r="BKD209" s="413"/>
      <c r="BKE209" s="413"/>
      <c r="BKF209" s="413"/>
      <c r="BKG209" s="413"/>
      <c r="BKH209" s="413"/>
      <c r="BKI209" s="413"/>
      <c r="BKJ209" s="413"/>
      <c r="BKK209" s="413"/>
      <c r="BKL209" s="413"/>
      <c r="BKM209" s="413"/>
      <c r="BKN209" s="413"/>
      <c r="BKO209" s="413"/>
      <c r="BKP209" s="413"/>
      <c r="BKQ209" s="413"/>
      <c r="BKR209" s="413"/>
      <c r="BKS209" s="413"/>
      <c r="BKT209" s="413"/>
      <c r="BKU209" s="413"/>
      <c r="BKV209" s="413"/>
      <c r="BKW209" s="413"/>
      <c r="BKX209" s="413"/>
      <c r="BKY209" s="413"/>
      <c r="BKZ209" s="413"/>
      <c r="BLA209" s="413"/>
      <c r="BLB209" s="414"/>
      <c r="BLC209" s="414"/>
      <c r="BLD209" s="414"/>
      <c r="BLE209" s="414"/>
      <c r="BLF209" s="414"/>
      <c r="BLG209" s="413"/>
      <c r="BLH209" s="413"/>
      <c r="BLI209" s="414"/>
      <c r="BLJ209" s="414"/>
      <c r="BLK209" s="413"/>
      <c r="BLL209" s="413"/>
      <c r="BLM209" s="414"/>
      <c r="BLN209" s="414"/>
      <c r="BLO209" s="413"/>
      <c r="BLP209" s="413"/>
      <c r="BLQ209" s="413"/>
      <c r="BLR209" s="413"/>
      <c r="BLS209" s="413"/>
      <c r="BLT209" s="413"/>
      <c r="BLU209" s="413"/>
      <c r="BLV209" s="414"/>
      <c r="BLW209" s="414"/>
      <c r="BLX209" s="413"/>
      <c r="BLY209" s="413"/>
      <c r="BLZ209" s="414"/>
      <c r="BMA209" s="414"/>
      <c r="BMB209" s="413"/>
      <c r="BMC209" s="413"/>
      <c r="BMD209" s="413"/>
      <c r="BME209" s="413"/>
      <c r="BMF209" s="413"/>
      <c r="BMG209" s="407"/>
      <c r="BMH209" s="439"/>
      <c r="BMI209" s="413"/>
      <c r="BMJ209" s="413"/>
      <c r="BMK209" s="413"/>
      <c r="BML209" s="413"/>
      <c r="BMM209" s="413"/>
      <c r="BMN209" s="413"/>
      <c r="BMO209" s="413"/>
      <c r="BMP209" s="412"/>
      <c r="BMQ209" s="412"/>
      <c r="BMR209" s="412"/>
      <c r="BMS209" s="412"/>
      <c r="BMT209" s="412"/>
      <c r="BMU209" s="412"/>
      <c r="BMV209" s="412"/>
      <c r="BMW209" s="412"/>
      <c r="BMX209" s="412"/>
      <c r="BMY209" s="412"/>
      <c r="BMZ209" s="412"/>
      <c r="BNA209" s="412"/>
      <c r="BNB209" s="412"/>
      <c r="BNC209" s="412"/>
      <c r="BND209" s="412"/>
      <c r="BNE209" s="412"/>
      <c r="BNF209" s="412"/>
      <c r="BNG209" s="412"/>
      <c r="BNH209" s="412"/>
      <c r="BNI209" s="412"/>
      <c r="BNJ209" s="412"/>
      <c r="BNK209" s="412"/>
      <c r="BNL209" s="412"/>
      <c r="BNM209" s="412"/>
      <c r="BNN209" s="412"/>
      <c r="BNO209" s="412"/>
      <c r="BNP209" s="412"/>
      <c r="BNQ209" s="412"/>
      <c r="BNR209" s="412"/>
      <c r="BNS209" s="412"/>
      <c r="BNT209" s="412"/>
      <c r="BNU209" s="412"/>
      <c r="BNV209" s="412"/>
      <c r="BNW209" s="412"/>
      <c r="BNX209" s="412"/>
      <c r="BNY209" s="412"/>
      <c r="BNZ209" s="412"/>
      <c r="BOA209" s="412"/>
      <c r="BOB209" s="412"/>
      <c r="BOC209" s="412"/>
      <c r="BOD209" s="412"/>
      <c r="BOE209" s="412"/>
      <c r="BOF209" s="412"/>
      <c r="BOG209" s="412"/>
      <c r="BOH209" s="413"/>
      <c r="BOI209" s="413"/>
      <c r="BOJ209" s="413"/>
      <c r="BOK209" s="413"/>
      <c r="BOL209" s="413"/>
      <c r="BOM209" s="413"/>
      <c r="BON209" s="413"/>
      <c r="BOO209" s="413"/>
      <c r="BOP209" s="413"/>
      <c r="BOQ209" s="413"/>
      <c r="BOR209" s="413"/>
      <c r="BOS209" s="413"/>
      <c r="BOT209" s="413"/>
      <c r="BOU209" s="413"/>
      <c r="BOV209" s="413"/>
      <c r="BOW209" s="413"/>
      <c r="BOX209" s="413"/>
      <c r="BOY209" s="413"/>
      <c r="BOZ209" s="413"/>
      <c r="BPA209" s="413"/>
      <c r="BPB209" s="413"/>
      <c r="BPC209" s="413"/>
      <c r="BPD209" s="413"/>
      <c r="BPE209" s="413"/>
      <c r="BPF209" s="414"/>
      <c r="BPG209" s="414"/>
      <c r="BPH209" s="414"/>
      <c r="BPI209" s="414"/>
      <c r="BPJ209" s="414"/>
      <c r="BPK209" s="413"/>
      <c r="BPL209" s="413"/>
      <c r="BPM209" s="414"/>
      <c r="BPN209" s="414"/>
      <c r="BPO209" s="413"/>
      <c r="BPP209" s="413"/>
      <c r="BPQ209" s="414"/>
      <c r="BPR209" s="414"/>
      <c r="BPS209" s="413"/>
      <c r="BPT209" s="413"/>
      <c r="BPU209" s="413"/>
      <c r="BPV209" s="413"/>
      <c r="BPW209" s="413"/>
      <c r="BPX209" s="413"/>
      <c r="BPY209" s="413"/>
      <c r="BPZ209" s="414"/>
      <c r="BQA209" s="414"/>
      <c r="BQB209" s="413"/>
      <c r="BQC209" s="413"/>
      <c r="BQD209" s="414"/>
      <c r="BQE209" s="414"/>
      <c r="BQF209" s="413"/>
      <c r="BQG209" s="413"/>
      <c r="BQH209" s="413"/>
      <c r="BQI209" s="413"/>
      <c r="BQJ209" s="413"/>
      <c r="BQK209" s="407"/>
      <c r="BQL209" s="439"/>
      <c r="BQM209" s="413"/>
      <c r="BQN209" s="413"/>
      <c r="BQO209" s="413"/>
      <c r="BQP209" s="413"/>
      <c r="BQQ209" s="413"/>
      <c r="BQR209" s="413"/>
      <c r="BQS209" s="413"/>
      <c r="BQT209" s="412"/>
      <c r="BQU209" s="412"/>
      <c r="BQV209" s="412"/>
      <c r="BQW209" s="412"/>
      <c r="BQX209" s="412"/>
      <c r="BQY209" s="412"/>
      <c r="BQZ209" s="412"/>
      <c r="BRA209" s="412"/>
      <c r="BRB209" s="412"/>
      <c r="BRC209" s="412"/>
      <c r="BRD209" s="412"/>
      <c r="BRE209" s="412"/>
      <c r="BRF209" s="412"/>
      <c r="BRG209" s="412"/>
      <c r="BRH209" s="412"/>
      <c r="BRI209" s="412"/>
      <c r="BRJ209" s="412"/>
      <c r="BRK209" s="412"/>
      <c r="BRL209" s="412"/>
      <c r="BRM209" s="412"/>
      <c r="BRN209" s="412"/>
      <c r="BRO209" s="412"/>
      <c r="BRP209" s="412"/>
      <c r="BRQ209" s="412"/>
      <c r="BRR209" s="412"/>
      <c r="BRS209" s="412"/>
      <c r="BRT209" s="412"/>
      <c r="BRU209" s="412"/>
      <c r="BRV209" s="412"/>
      <c r="BRW209" s="412"/>
      <c r="BRX209" s="412"/>
      <c r="BRY209" s="412"/>
      <c r="BRZ209" s="412"/>
      <c r="BSA209" s="412"/>
      <c r="BSB209" s="412"/>
      <c r="BSC209" s="412"/>
      <c r="BSD209" s="412"/>
      <c r="BSE209" s="412"/>
      <c r="BSF209" s="412"/>
      <c r="BSG209" s="412"/>
      <c r="BSH209" s="412"/>
      <c r="BSI209" s="412"/>
      <c r="BSJ209" s="412"/>
      <c r="BSK209" s="412"/>
      <c r="BSL209" s="413"/>
      <c r="BSM209" s="413"/>
      <c r="BSN209" s="413"/>
      <c r="BSO209" s="413"/>
      <c r="BSP209" s="413"/>
      <c r="BSQ209" s="413"/>
      <c r="BSR209" s="413"/>
      <c r="BSS209" s="413"/>
      <c r="BST209" s="413"/>
      <c r="BSU209" s="413"/>
      <c r="BSV209" s="413"/>
      <c r="BSW209" s="413"/>
      <c r="BSX209" s="413"/>
      <c r="BSY209" s="413"/>
      <c r="BSZ209" s="413"/>
      <c r="BTA209" s="413"/>
      <c r="BTB209" s="413"/>
      <c r="BTC209" s="413"/>
      <c r="BTD209" s="413"/>
      <c r="BTE209" s="413"/>
      <c r="BTF209" s="413"/>
      <c r="BTG209" s="413"/>
      <c r="BTH209" s="413"/>
      <c r="BTI209" s="413"/>
      <c r="BTJ209" s="414"/>
      <c r="BTK209" s="414"/>
      <c r="BTL209" s="414"/>
      <c r="BTM209" s="414"/>
      <c r="BTN209" s="414"/>
      <c r="BTO209" s="413"/>
      <c r="BTP209" s="413"/>
      <c r="BTQ209" s="414"/>
      <c r="BTR209" s="414"/>
      <c r="BTS209" s="413"/>
      <c r="BTT209" s="413"/>
      <c r="BTU209" s="414"/>
      <c r="BTV209" s="414"/>
      <c r="BTW209" s="413"/>
      <c r="BTX209" s="413"/>
      <c r="BTY209" s="413"/>
      <c r="BTZ209" s="413"/>
      <c r="BUA209" s="413"/>
      <c r="BUB209" s="413"/>
      <c r="BUC209" s="413"/>
      <c r="BUD209" s="414"/>
      <c r="BUE209" s="414"/>
      <c r="BUF209" s="413"/>
      <c r="BUG209" s="413"/>
      <c r="BUH209" s="414"/>
      <c r="BUI209" s="414"/>
      <c r="BUJ209" s="413"/>
      <c r="BUK209" s="413"/>
      <c r="BUL209" s="413"/>
      <c r="BUM209" s="413"/>
      <c r="BUN209" s="413"/>
      <c r="BUO209" s="407"/>
      <c r="BUP209" s="439"/>
      <c r="BUQ209" s="413"/>
      <c r="BUR209" s="413"/>
      <c r="BUS209" s="413"/>
      <c r="BUT209" s="413"/>
      <c r="BUU209" s="413"/>
      <c r="BUV209" s="413"/>
      <c r="BUW209" s="413"/>
      <c r="BUX209" s="412"/>
      <c r="BUY209" s="412"/>
      <c r="BUZ209" s="412"/>
      <c r="BVA209" s="412"/>
      <c r="BVB209" s="412"/>
      <c r="BVC209" s="412"/>
      <c r="BVD209" s="412"/>
      <c r="BVE209" s="412"/>
      <c r="BVF209" s="412"/>
      <c r="BVG209" s="412"/>
      <c r="BVH209" s="412"/>
      <c r="BVI209" s="412"/>
      <c r="BVJ209" s="412"/>
      <c r="BVK209" s="412"/>
      <c r="BVL209" s="412"/>
      <c r="BVM209" s="412"/>
      <c r="BVN209" s="412"/>
      <c r="BVO209" s="412"/>
      <c r="BVP209" s="412"/>
      <c r="BVQ209" s="412"/>
      <c r="BVR209" s="412"/>
      <c r="BVS209" s="412"/>
      <c r="BVT209" s="412"/>
      <c r="BVU209" s="412"/>
      <c r="BVV209" s="412"/>
      <c r="BVW209" s="412"/>
      <c r="BVX209" s="412"/>
      <c r="BVY209" s="412"/>
      <c r="BVZ209" s="412"/>
      <c r="BWA209" s="412"/>
      <c r="BWB209" s="412"/>
      <c r="BWC209" s="412"/>
      <c r="BWD209" s="412"/>
      <c r="BWE209" s="412"/>
      <c r="BWF209" s="412"/>
      <c r="BWG209" s="412"/>
      <c r="BWH209" s="412"/>
      <c r="BWI209" s="412"/>
      <c r="BWJ209" s="412"/>
      <c r="BWK209" s="412"/>
      <c r="BWL209" s="412"/>
      <c r="BWM209" s="412"/>
      <c r="BWN209" s="412"/>
      <c r="BWO209" s="412"/>
      <c r="BWP209" s="413"/>
      <c r="BWQ209" s="413"/>
      <c r="BWR209" s="413"/>
      <c r="BWS209" s="413"/>
      <c r="BWT209" s="413"/>
      <c r="BWU209" s="413"/>
      <c r="BWV209" s="413"/>
      <c r="BWW209" s="413"/>
      <c r="BWX209" s="413"/>
      <c r="BWY209" s="413"/>
      <c r="BWZ209" s="413"/>
      <c r="BXA209" s="413"/>
      <c r="BXB209" s="413"/>
      <c r="BXC209" s="413"/>
      <c r="BXD209" s="413"/>
      <c r="BXE209" s="413"/>
      <c r="BXF209" s="413"/>
      <c r="BXG209" s="413"/>
      <c r="BXH209" s="413"/>
      <c r="BXI209" s="413"/>
      <c r="BXJ209" s="413"/>
      <c r="BXK209" s="413"/>
      <c r="BXL209" s="413"/>
      <c r="BXM209" s="413"/>
      <c r="BXN209" s="414"/>
      <c r="BXO209" s="414"/>
      <c r="BXP209" s="414"/>
      <c r="BXQ209" s="414"/>
      <c r="BXR209" s="414"/>
      <c r="BXS209" s="413"/>
      <c r="BXT209" s="413"/>
      <c r="BXU209" s="414"/>
      <c r="BXV209" s="414"/>
      <c r="BXW209" s="413"/>
      <c r="BXX209" s="413"/>
      <c r="BXY209" s="414"/>
      <c r="BXZ209" s="414"/>
      <c r="BYA209" s="413"/>
      <c r="BYB209" s="413"/>
      <c r="BYC209" s="413"/>
      <c r="BYD209" s="413"/>
      <c r="BYE209" s="413"/>
      <c r="BYF209" s="413"/>
      <c r="BYG209" s="413"/>
      <c r="BYH209" s="414"/>
      <c r="BYI209" s="414"/>
      <c r="BYJ209" s="413"/>
      <c r="BYK209" s="413"/>
      <c r="BYL209" s="414"/>
      <c r="BYM209" s="414"/>
      <c r="BYN209" s="413"/>
      <c r="BYO209" s="413"/>
      <c r="BYP209" s="413"/>
      <c r="BYQ209" s="413"/>
      <c r="BYR209" s="413"/>
      <c r="BYS209" s="407"/>
      <c r="BYT209" s="439"/>
      <c r="BYU209" s="413"/>
      <c r="BYV209" s="413"/>
      <c r="BYW209" s="413"/>
      <c r="BYX209" s="413"/>
      <c r="BYY209" s="413"/>
      <c r="BYZ209" s="413"/>
      <c r="BZA209" s="413"/>
      <c r="BZB209" s="412"/>
      <c r="BZC209" s="412"/>
      <c r="BZD209" s="412"/>
      <c r="BZE209" s="412"/>
      <c r="BZF209" s="412"/>
      <c r="BZG209" s="412"/>
      <c r="BZH209" s="412"/>
      <c r="BZI209" s="412"/>
      <c r="BZJ209" s="412"/>
      <c r="BZK209" s="412"/>
      <c r="BZL209" s="412"/>
      <c r="BZM209" s="412"/>
      <c r="BZN209" s="412"/>
      <c r="BZO209" s="412"/>
      <c r="BZP209" s="412"/>
      <c r="BZQ209" s="412"/>
      <c r="BZR209" s="412"/>
      <c r="BZS209" s="412"/>
      <c r="BZT209" s="412"/>
      <c r="BZU209" s="412"/>
      <c r="BZV209" s="412"/>
      <c r="BZW209" s="412"/>
      <c r="BZX209" s="412"/>
      <c r="BZY209" s="412"/>
      <c r="BZZ209" s="412"/>
      <c r="CAA209" s="412"/>
      <c r="CAB209" s="412"/>
      <c r="CAC209" s="412"/>
      <c r="CAD209" s="412"/>
      <c r="CAE209" s="412"/>
      <c r="CAF209" s="412"/>
      <c r="CAG209" s="412"/>
      <c r="CAH209" s="412"/>
      <c r="CAI209" s="412"/>
      <c r="CAJ209" s="412"/>
      <c r="CAK209" s="412"/>
      <c r="CAL209" s="412"/>
      <c r="CAM209" s="412"/>
      <c r="CAN209" s="412"/>
      <c r="CAO209" s="412"/>
      <c r="CAP209" s="412"/>
      <c r="CAQ209" s="412"/>
      <c r="CAR209" s="412"/>
      <c r="CAS209" s="412"/>
      <c r="CAT209" s="413"/>
      <c r="CAU209" s="413"/>
      <c r="CAV209" s="413"/>
      <c r="CAW209" s="413"/>
      <c r="CAX209" s="413"/>
      <c r="CAY209" s="413"/>
      <c r="CAZ209" s="413"/>
      <c r="CBA209" s="413"/>
      <c r="CBB209" s="413"/>
      <c r="CBC209" s="413"/>
      <c r="CBD209" s="413"/>
      <c r="CBE209" s="413"/>
      <c r="CBF209" s="413"/>
      <c r="CBG209" s="413"/>
      <c r="CBH209" s="413"/>
      <c r="CBI209" s="413"/>
      <c r="CBJ209" s="413"/>
      <c r="CBK209" s="413"/>
      <c r="CBL209" s="413"/>
      <c r="CBM209" s="413"/>
      <c r="CBN209" s="413"/>
      <c r="CBO209" s="413"/>
      <c r="CBP209" s="413"/>
      <c r="CBQ209" s="413"/>
      <c r="CBR209" s="414"/>
      <c r="CBS209" s="414"/>
      <c r="CBT209" s="414"/>
      <c r="CBU209" s="414"/>
      <c r="CBV209" s="414"/>
      <c r="CBW209" s="413"/>
      <c r="CBX209" s="413"/>
      <c r="CBY209" s="414"/>
      <c r="CBZ209" s="414"/>
      <c r="CCA209" s="413"/>
      <c r="CCB209" s="413"/>
      <c r="CCC209" s="414"/>
      <c r="CCD209" s="414"/>
      <c r="CCE209" s="413"/>
      <c r="CCF209" s="413"/>
      <c r="CCG209" s="413"/>
      <c r="CCH209" s="413"/>
      <c r="CCI209" s="413"/>
      <c r="CCJ209" s="413"/>
      <c r="CCK209" s="413"/>
      <c r="CCL209" s="414"/>
      <c r="CCM209" s="414"/>
      <c r="CCN209" s="413"/>
      <c r="CCO209" s="413"/>
      <c r="CCP209" s="414"/>
      <c r="CCQ209" s="414"/>
      <c r="CCR209" s="413"/>
      <c r="CCS209" s="413"/>
      <c r="CCT209" s="413"/>
      <c r="CCU209" s="413"/>
      <c r="CCV209" s="413"/>
      <c r="CCW209" s="407"/>
      <c r="CCX209" s="439"/>
      <c r="CCY209" s="413"/>
      <c r="CCZ209" s="413"/>
      <c r="CDA209" s="413"/>
      <c r="CDB209" s="413"/>
      <c r="CDC209" s="413"/>
      <c r="CDD209" s="413"/>
      <c r="CDE209" s="413"/>
      <c r="CDF209" s="412"/>
      <c r="CDG209" s="412"/>
      <c r="CDH209" s="412"/>
      <c r="CDI209" s="412"/>
      <c r="CDJ209" s="412"/>
      <c r="CDK209" s="412"/>
      <c r="CDL209" s="412"/>
      <c r="CDM209" s="412"/>
      <c r="CDN209" s="412"/>
      <c r="CDO209" s="412"/>
      <c r="CDP209" s="412"/>
      <c r="CDQ209" s="412"/>
      <c r="CDR209" s="412"/>
      <c r="CDS209" s="412"/>
      <c r="CDT209" s="412"/>
      <c r="CDU209" s="412"/>
      <c r="CDV209" s="412"/>
      <c r="CDW209" s="412"/>
      <c r="CDX209" s="412"/>
      <c r="CDY209" s="412"/>
      <c r="CDZ209" s="412"/>
      <c r="CEA209" s="412"/>
      <c r="CEB209" s="412"/>
      <c r="CEC209" s="412"/>
      <c r="CED209" s="412"/>
      <c r="CEE209" s="412"/>
      <c r="CEF209" s="412"/>
      <c r="CEG209" s="412"/>
      <c r="CEH209" s="412"/>
      <c r="CEI209" s="412"/>
      <c r="CEJ209" s="412"/>
      <c r="CEK209" s="412"/>
      <c r="CEL209" s="412"/>
      <c r="CEM209" s="412"/>
      <c r="CEN209" s="412"/>
      <c r="CEO209" s="412"/>
      <c r="CEP209" s="412"/>
      <c r="CEQ209" s="412"/>
      <c r="CER209" s="412"/>
      <c r="CES209" s="412"/>
      <c r="CET209" s="412"/>
      <c r="CEU209" s="412"/>
      <c r="CEV209" s="412"/>
      <c r="CEW209" s="412"/>
      <c r="CEX209" s="413"/>
      <c r="CEY209" s="413"/>
      <c r="CEZ209" s="413"/>
      <c r="CFA209" s="413"/>
      <c r="CFB209" s="413"/>
      <c r="CFC209" s="413"/>
      <c r="CFD209" s="413"/>
      <c r="CFE209" s="413"/>
      <c r="CFF209" s="413"/>
      <c r="CFG209" s="413"/>
      <c r="CFH209" s="413"/>
      <c r="CFI209" s="413"/>
      <c r="CFJ209" s="413"/>
      <c r="CFK209" s="413"/>
      <c r="CFL209" s="413"/>
      <c r="CFM209" s="413"/>
      <c r="CFN209" s="413"/>
      <c r="CFO209" s="413"/>
      <c r="CFP209" s="413"/>
      <c r="CFQ209" s="413"/>
      <c r="CFR209" s="413"/>
      <c r="CFS209" s="413"/>
      <c r="CFT209" s="413"/>
      <c r="CFU209" s="413"/>
      <c r="CFV209" s="414"/>
      <c r="CFW209" s="414"/>
      <c r="CFX209" s="414"/>
      <c r="CFY209" s="414"/>
      <c r="CFZ209" s="414"/>
      <c r="CGA209" s="413"/>
      <c r="CGB209" s="413"/>
      <c r="CGC209" s="414"/>
      <c r="CGD209" s="414"/>
      <c r="CGE209" s="413"/>
      <c r="CGF209" s="413"/>
      <c r="CGG209" s="414"/>
      <c r="CGH209" s="414"/>
      <c r="CGI209" s="413"/>
      <c r="CGJ209" s="413"/>
      <c r="CGK209" s="413"/>
      <c r="CGL209" s="413"/>
      <c r="CGM209" s="413"/>
      <c r="CGN209" s="413"/>
      <c r="CGO209" s="413"/>
      <c r="CGP209" s="414"/>
      <c r="CGQ209" s="414"/>
      <c r="CGR209" s="413"/>
      <c r="CGS209" s="413"/>
      <c r="CGT209" s="414"/>
      <c r="CGU209" s="414"/>
      <c r="CGV209" s="413"/>
      <c r="CGW209" s="413"/>
      <c r="CGX209" s="413"/>
      <c r="CGY209" s="413"/>
      <c r="CGZ209" s="413"/>
      <c r="CHA209" s="407"/>
      <c r="CHB209" s="439"/>
      <c r="CHC209" s="413"/>
      <c r="CHD209" s="413"/>
      <c r="CHE209" s="413"/>
      <c r="CHF209" s="413"/>
      <c r="CHG209" s="413"/>
      <c r="CHH209" s="413"/>
      <c r="CHI209" s="413"/>
      <c r="CHJ209" s="412"/>
      <c r="CHK209" s="412"/>
      <c r="CHL209" s="412"/>
      <c r="CHM209" s="412"/>
      <c r="CHN209" s="412"/>
      <c r="CHO209" s="412"/>
      <c r="CHP209" s="412"/>
      <c r="CHQ209" s="412"/>
      <c r="CHR209" s="412"/>
      <c r="CHS209" s="412"/>
      <c r="CHT209" s="412"/>
      <c r="CHU209" s="412"/>
      <c r="CHV209" s="412"/>
      <c r="CHW209" s="412"/>
      <c r="CHX209" s="412"/>
      <c r="CHY209" s="412"/>
      <c r="CHZ209" s="412"/>
      <c r="CIA209" s="412"/>
      <c r="CIB209" s="412"/>
      <c r="CIC209" s="412"/>
      <c r="CID209" s="412"/>
      <c r="CIE209" s="412"/>
      <c r="CIF209" s="412"/>
      <c r="CIG209" s="412"/>
      <c r="CIH209" s="412"/>
      <c r="CII209" s="412"/>
      <c r="CIJ209" s="412"/>
      <c r="CIK209" s="412"/>
      <c r="CIL209" s="412"/>
      <c r="CIM209" s="412"/>
      <c r="CIN209" s="412"/>
      <c r="CIO209" s="412"/>
      <c r="CIP209" s="412"/>
      <c r="CIQ209" s="412"/>
      <c r="CIR209" s="412"/>
      <c r="CIS209" s="412"/>
      <c r="CIT209" s="412"/>
      <c r="CIU209" s="412"/>
      <c r="CIV209" s="412"/>
      <c r="CIW209" s="412"/>
      <c r="CIX209" s="412"/>
      <c r="CIY209" s="412"/>
      <c r="CIZ209" s="412"/>
      <c r="CJA209" s="412"/>
      <c r="CJB209" s="413"/>
      <c r="CJC209" s="413"/>
      <c r="CJD209" s="413"/>
      <c r="CJE209" s="413"/>
      <c r="CJF209" s="413"/>
      <c r="CJG209" s="413"/>
      <c r="CJH209" s="413"/>
      <c r="CJI209" s="413"/>
      <c r="CJJ209" s="413"/>
      <c r="CJK209" s="413"/>
      <c r="CJL209" s="413"/>
      <c r="CJM209" s="413"/>
      <c r="CJN209" s="413"/>
      <c r="CJO209" s="413"/>
      <c r="CJP209" s="413"/>
      <c r="CJQ209" s="413"/>
      <c r="CJR209" s="413"/>
      <c r="CJS209" s="413"/>
      <c r="CJT209" s="413"/>
      <c r="CJU209" s="413"/>
      <c r="CJV209" s="413"/>
      <c r="CJW209" s="413"/>
      <c r="CJX209" s="413"/>
      <c r="CJY209" s="413"/>
      <c r="CJZ209" s="414"/>
      <c r="CKA209" s="414"/>
      <c r="CKB209" s="414"/>
      <c r="CKC209" s="414"/>
      <c r="CKD209" s="414"/>
      <c r="CKE209" s="413"/>
      <c r="CKF209" s="413"/>
      <c r="CKG209" s="414"/>
      <c r="CKH209" s="414"/>
      <c r="CKI209" s="413"/>
      <c r="CKJ209" s="413"/>
      <c r="CKK209" s="414"/>
      <c r="CKL209" s="414"/>
      <c r="CKM209" s="413"/>
      <c r="CKN209" s="413"/>
      <c r="CKO209" s="413"/>
      <c r="CKP209" s="413"/>
      <c r="CKQ209" s="413"/>
      <c r="CKR209" s="413"/>
      <c r="CKS209" s="413"/>
      <c r="CKT209" s="414"/>
      <c r="CKU209" s="414"/>
      <c r="CKV209" s="413"/>
      <c r="CKW209" s="413"/>
      <c r="CKX209" s="414"/>
      <c r="CKY209" s="414"/>
      <c r="CKZ209" s="413"/>
      <c r="CLA209" s="413"/>
      <c r="CLB209" s="413"/>
      <c r="CLC209" s="413"/>
      <c r="CLD209" s="413"/>
      <c r="CLE209" s="407"/>
      <c r="CLF209" s="439"/>
      <c r="CLG209" s="413"/>
      <c r="CLH209" s="413"/>
      <c r="CLI209" s="413"/>
      <c r="CLJ209" s="413"/>
      <c r="CLK209" s="413"/>
      <c r="CLL209" s="413"/>
      <c r="CLM209" s="413"/>
      <c r="CLN209" s="412"/>
      <c r="CLO209" s="412"/>
      <c r="CLP209" s="412"/>
      <c r="CLQ209" s="412"/>
      <c r="CLR209" s="412"/>
      <c r="CLS209" s="412"/>
      <c r="CLT209" s="412"/>
      <c r="CLU209" s="412"/>
      <c r="CLV209" s="412"/>
      <c r="CLW209" s="412"/>
      <c r="CLX209" s="412"/>
      <c r="CLY209" s="412"/>
      <c r="CLZ209" s="412"/>
      <c r="CMA209" s="412"/>
      <c r="CMB209" s="412"/>
      <c r="CMC209" s="412"/>
      <c r="CMD209" s="412"/>
      <c r="CME209" s="412"/>
      <c r="CMF209" s="412"/>
      <c r="CMG209" s="412"/>
      <c r="CMH209" s="412"/>
      <c r="CMI209" s="412"/>
      <c r="CMJ209" s="412"/>
      <c r="CMK209" s="412"/>
      <c r="CML209" s="412"/>
      <c r="CMM209" s="412"/>
      <c r="CMN209" s="412"/>
      <c r="CMO209" s="412"/>
      <c r="CMP209" s="412"/>
      <c r="CMQ209" s="412"/>
      <c r="CMR209" s="412"/>
      <c r="CMS209" s="412"/>
      <c r="CMT209" s="412"/>
      <c r="CMU209" s="412"/>
      <c r="CMV209" s="412"/>
      <c r="CMW209" s="412"/>
      <c r="CMX209" s="412"/>
      <c r="CMY209" s="412"/>
      <c r="CMZ209" s="412"/>
      <c r="CNA209" s="412"/>
      <c r="CNB209" s="412"/>
      <c r="CNC209" s="412"/>
      <c r="CND209" s="412"/>
      <c r="CNE209" s="412"/>
      <c r="CNF209" s="413"/>
      <c r="CNG209" s="413"/>
      <c r="CNH209" s="413"/>
      <c r="CNI209" s="413"/>
      <c r="CNJ209" s="413"/>
      <c r="CNK209" s="413"/>
      <c r="CNL209" s="413"/>
      <c r="CNM209" s="413"/>
      <c r="CNN209" s="413"/>
      <c r="CNO209" s="413"/>
      <c r="CNP209" s="413"/>
      <c r="CNQ209" s="413"/>
      <c r="CNR209" s="413"/>
      <c r="CNS209" s="413"/>
      <c r="CNT209" s="413"/>
      <c r="CNU209" s="413"/>
      <c r="CNV209" s="413"/>
      <c r="CNW209" s="413"/>
      <c r="CNX209" s="413"/>
      <c r="CNY209" s="413"/>
      <c r="CNZ209" s="413"/>
      <c r="COA209" s="413"/>
      <c r="COB209" s="413"/>
      <c r="COC209" s="413"/>
      <c r="COD209" s="414"/>
      <c r="COE209" s="414"/>
      <c r="COF209" s="414"/>
      <c r="COG209" s="414"/>
      <c r="COH209" s="414"/>
      <c r="COI209" s="413"/>
      <c r="COJ209" s="413"/>
      <c r="COK209" s="414"/>
      <c r="COL209" s="414"/>
      <c r="COM209" s="413"/>
      <c r="CON209" s="413"/>
      <c r="COO209" s="414"/>
      <c r="COP209" s="414"/>
      <c r="COQ209" s="413"/>
      <c r="COR209" s="413"/>
      <c r="COS209" s="413"/>
      <c r="COT209" s="413"/>
      <c r="COU209" s="413"/>
      <c r="COV209" s="413"/>
      <c r="COW209" s="413"/>
      <c r="COX209" s="414"/>
      <c r="COY209" s="414"/>
      <c r="COZ209" s="413"/>
      <c r="CPA209" s="413"/>
      <c r="CPB209" s="414"/>
      <c r="CPC209" s="414"/>
      <c r="CPD209" s="413"/>
      <c r="CPE209" s="413"/>
      <c r="CPF209" s="413"/>
      <c r="CPG209" s="413"/>
      <c r="CPH209" s="413"/>
      <c r="CPI209" s="407"/>
      <c r="CPJ209" s="439"/>
      <c r="CPK209" s="413"/>
      <c r="CPL209" s="413"/>
      <c r="CPM209" s="413"/>
      <c r="CPN209" s="413"/>
      <c r="CPO209" s="413"/>
      <c r="CPP209" s="413"/>
      <c r="CPQ209" s="413"/>
      <c r="CPR209" s="412"/>
      <c r="CPS209" s="412"/>
      <c r="CPT209" s="412"/>
      <c r="CPU209" s="412"/>
      <c r="CPV209" s="412"/>
      <c r="CPW209" s="412"/>
      <c r="CPX209" s="412"/>
      <c r="CPY209" s="412"/>
      <c r="CPZ209" s="412"/>
      <c r="CQA209" s="412"/>
      <c r="CQB209" s="412"/>
      <c r="CQC209" s="412"/>
      <c r="CQD209" s="412"/>
      <c r="CQE209" s="412"/>
      <c r="CQF209" s="412"/>
      <c r="CQG209" s="412"/>
      <c r="CQH209" s="412"/>
      <c r="CQI209" s="412"/>
      <c r="CQJ209" s="412"/>
      <c r="CQK209" s="412"/>
      <c r="CQL209" s="412"/>
      <c r="CQM209" s="412"/>
      <c r="CQN209" s="412"/>
      <c r="CQO209" s="412"/>
      <c r="CQP209" s="412"/>
      <c r="CQQ209" s="412"/>
      <c r="CQR209" s="412"/>
      <c r="CQS209" s="412"/>
      <c r="CQT209" s="412"/>
      <c r="CQU209" s="412"/>
      <c r="CQV209" s="412"/>
      <c r="CQW209" s="412"/>
      <c r="CQX209" s="412"/>
      <c r="CQY209" s="412"/>
      <c r="CQZ209" s="412"/>
      <c r="CRA209" s="412"/>
      <c r="CRB209" s="412"/>
      <c r="CRC209" s="412"/>
      <c r="CRD209" s="412"/>
      <c r="CRE209" s="412"/>
      <c r="CRF209" s="412"/>
      <c r="CRG209" s="412"/>
      <c r="CRH209" s="412"/>
      <c r="CRI209" s="412"/>
      <c r="CRJ209" s="413"/>
      <c r="CRK209" s="413"/>
      <c r="CRL209" s="413"/>
      <c r="CRM209" s="413"/>
      <c r="CRN209" s="413"/>
      <c r="CRO209" s="413"/>
      <c r="CRP209" s="413"/>
      <c r="CRQ209" s="413"/>
      <c r="CRR209" s="413"/>
      <c r="CRS209" s="413"/>
      <c r="CRT209" s="413"/>
      <c r="CRU209" s="413"/>
      <c r="CRV209" s="413"/>
      <c r="CRW209" s="413"/>
      <c r="CRX209" s="413"/>
      <c r="CRY209" s="413"/>
      <c r="CRZ209" s="413"/>
      <c r="CSA209" s="413"/>
      <c r="CSB209" s="413"/>
      <c r="CSC209" s="413"/>
      <c r="CSD209" s="413"/>
      <c r="CSE209" s="413"/>
      <c r="CSF209" s="413"/>
      <c r="CSG209" s="413"/>
      <c r="CSH209" s="414"/>
      <c r="CSI209" s="414"/>
      <c r="CSJ209" s="414"/>
      <c r="CSK209" s="414"/>
      <c r="CSL209" s="414"/>
      <c r="CSM209" s="413"/>
      <c r="CSN209" s="413"/>
      <c r="CSO209" s="414"/>
      <c r="CSP209" s="414"/>
      <c r="CSQ209" s="413"/>
      <c r="CSR209" s="413"/>
      <c r="CSS209" s="414"/>
      <c r="CST209" s="414"/>
      <c r="CSU209" s="413"/>
      <c r="CSV209" s="413"/>
      <c r="CSW209" s="413"/>
      <c r="CSX209" s="413"/>
      <c r="CSY209" s="413"/>
      <c r="CSZ209" s="413"/>
      <c r="CTA209" s="413"/>
      <c r="CTB209" s="414"/>
      <c r="CTC209" s="414"/>
      <c r="CTD209" s="413"/>
      <c r="CTE209" s="413"/>
      <c r="CTF209" s="414"/>
      <c r="CTG209" s="414"/>
      <c r="CTH209" s="413"/>
      <c r="CTI209" s="413"/>
      <c r="CTJ209" s="413"/>
      <c r="CTK209" s="413"/>
      <c r="CTL209" s="413"/>
      <c r="CTM209" s="407"/>
      <c r="CTN209" s="439"/>
      <c r="CTO209" s="413"/>
      <c r="CTP209" s="413"/>
      <c r="CTQ209" s="413"/>
      <c r="CTR209" s="413"/>
      <c r="CTS209" s="413"/>
      <c r="CTT209" s="413"/>
      <c r="CTU209" s="413"/>
      <c r="CTV209" s="412"/>
      <c r="CTW209" s="412"/>
      <c r="CTX209" s="412"/>
      <c r="CTY209" s="412"/>
      <c r="CTZ209" s="412"/>
      <c r="CUA209" s="412"/>
      <c r="CUB209" s="412"/>
      <c r="CUC209" s="412"/>
      <c r="CUD209" s="412"/>
      <c r="CUE209" s="412"/>
      <c r="CUF209" s="412"/>
      <c r="CUG209" s="412"/>
      <c r="CUH209" s="412"/>
      <c r="CUI209" s="412"/>
      <c r="CUJ209" s="412"/>
      <c r="CUK209" s="412"/>
      <c r="CUL209" s="412"/>
      <c r="CUM209" s="412"/>
      <c r="CUN209" s="412"/>
      <c r="CUO209" s="412"/>
      <c r="CUP209" s="412"/>
      <c r="CUQ209" s="412"/>
      <c r="CUR209" s="412"/>
      <c r="CUS209" s="412"/>
      <c r="CUT209" s="412"/>
      <c r="CUU209" s="412"/>
      <c r="CUV209" s="412"/>
      <c r="CUW209" s="412"/>
      <c r="CUX209" s="412"/>
      <c r="CUY209" s="412"/>
      <c r="CUZ209" s="412"/>
      <c r="CVA209" s="412"/>
      <c r="CVB209" s="412"/>
      <c r="CVC209" s="412"/>
      <c r="CVD209" s="412"/>
      <c r="CVE209" s="412"/>
      <c r="CVF209" s="412"/>
      <c r="CVG209" s="412"/>
      <c r="CVH209" s="412"/>
      <c r="CVI209" s="412"/>
      <c r="CVJ209" s="412"/>
      <c r="CVK209" s="412"/>
      <c r="CVL209" s="412"/>
      <c r="CVM209" s="412"/>
      <c r="CVN209" s="413"/>
      <c r="CVO209" s="413"/>
      <c r="CVP209" s="413"/>
      <c r="CVQ209" s="413"/>
      <c r="CVR209" s="413"/>
      <c r="CVS209" s="413"/>
      <c r="CVT209" s="413"/>
      <c r="CVU209" s="413"/>
      <c r="CVV209" s="413"/>
      <c r="CVW209" s="413"/>
      <c r="CVX209" s="413"/>
      <c r="CVY209" s="413"/>
      <c r="CVZ209" s="413"/>
      <c r="CWA209" s="413"/>
      <c r="CWB209" s="413"/>
      <c r="CWC209" s="413"/>
      <c r="CWD209" s="413"/>
      <c r="CWE209" s="413"/>
      <c r="CWF209" s="413"/>
      <c r="CWG209" s="413"/>
      <c r="CWH209" s="413"/>
      <c r="CWI209" s="413"/>
      <c r="CWJ209" s="413"/>
      <c r="CWK209" s="413"/>
      <c r="CWL209" s="414"/>
      <c r="CWM209" s="414"/>
      <c r="CWN209" s="414"/>
      <c r="CWO209" s="414"/>
      <c r="CWP209" s="414"/>
      <c r="CWQ209" s="413"/>
      <c r="CWR209" s="413"/>
      <c r="CWS209" s="414"/>
      <c r="CWT209" s="414"/>
      <c r="CWU209" s="413"/>
      <c r="CWV209" s="413"/>
      <c r="CWW209" s="414"/>
      <c r="CWX209" s="414"/>
      <c r="CWY209" s="413"/>
      <c r="CWZ209" s="413"/>
      <c r="CXA209" s="413"/>
      <c r="CXB209" s="413"/>
      <c r="CXC209" s="413"/>
      <c r="CXD209" s="413"/>
      <c r="CXE209" s="413"/>
      <c r="CXF209" s="414"/>
      <c r="CXG209" s="414"/>
      <c r="CXH209" s="413"/>
      <c r="CXI209" s="413"/>
      <c r="CXJ209" s="414"/>
      <c r="CXK209" s="414"/>
      <c r="CXL209" s="413"/>
      <c r="CXM209" s="413"/>
      <c r="CXN209" s="413"/>
      <c r="CXO209" s="413"/>
      <c r="CXP209" s="413"/>
      <c r="CXQ209" s="407"/>
      <c r="CXR209" s="439"/>
      <c r="CXS209" s="413"/>
      <c r="CXT209" s="413"/>
      <c r="CXU209" s="413"/>
      <c r="CXV209" s="413"/>
      <c r="CXW209" s="413"/>
      <c r="CXX209" s="413"/>
      <c r="CXY209" s="413"/>
      <c r="CXZ209" s="412"/>
      <c r="CYA209" s="412"/>
      <c r="CYB209" s="412"/>
      <c r="CYC209" s="412"/>
      <c r="CYD209" s="412"/>
      <c r="CYE209" s="412"/>
      <c r="CYF209" s="412"/>
      <c r="CYG209" s="412"/>
      <c r="CYH209" s="412"/>
      <c r="CYI209" s="412"/>
      <c r="CYJ209" s="412"/>
      <c r="CYK209" s="412"/>
      <c r="CYL209" s="412"/>
      <c r="CYM209" s="412"/>
      <c r="CYN209" s="412"/>
      <c r="CYO209" s="412"/>
      <c r="CYP209" s="412"/>
      <c r="CYQ209" s="412"/>
      <c r="CYR209" s="412"/>
      <c r="CYS209" s="412"/>
      <c r="CYT209" s="412"/>
      <c r="CYU209" s="412"/>
      <c r="CYV209" s="412"/>
      <c r="CYW209" s="412"/>
      <c r="CYX209" s="412"/>
      <c r="CYY209" s="412"/>
      <c r="CYZ209" s="412"/>
      <c r="CZA209" s="412"/>
      <c r="CZB209" s="412"/>
      <c r="CZC209" s="412"/>
      <c r="CZD209" s="412"/>
      <c r="CZE209" s="412"/>
      <c r="CZF209" s="412"/>
      <c r="CZG209" s="412"/>
      <c r="CZH209" s="412"/>
      <c r="CZI209" s="412"/>
      <c r="CZJ209" s="412"/>
      <c r="CZK209" s="412"/>
      <c r="CZL209" s="412"/>
      <c r="CZM209" s="412"/>
      <c r="CZN209" s="412"/>
      <c r="CZO209" s="412"/>
      <c r="CZP209" s="412"/>
      <c r="CZQ209" s="412"/>
      <c r="CZR209" s="413"/>
      <c r="CZS209" s="413"/>
      <c r="CZT209" s="413"/>
      <c r="CZU209" s="413"/>
      <c r="CZV209" s="413"/>
      <c r="CZW209" s="413"/>
      <c r="CZX209" s="413"/>
      <c r="CZY209" s="413"/>
      <c r="CZZ209" s="413"/>
      <c r="DAA209" s="413"/>
      <c r="DAB209" s="413"/>
      <c r="DAC209" s="413"/>
      <c r="DAD209" s="413"/>
      <c r="DAE209" s="413"/>
      <c r="DAF209" s="413"/>
      <c r="DAG209" s="413"/>
      <c r="DAH209" s="413"/>
      <c r="DAI209" s="413"/>
      <c r="DAJ209" s="413"/>
      <c r="DAK209" s="413"/>
      <c r="DAL209" s="413"/>
      <c r="DAM209" s="413"/>
      <c r="DAN209" s="413"/>
      <c r="DAO209" s="413"/>
      <c r="DAP209" s="414"/>
      <c r="DAQ209" s="414"/>
      <c r="DAR209" s="414"/>
      <c r="DAS209" s="414"/>
      <c r="DAT209" s="414"/>
      <c r="DAU209" s="413"/>
      <c r="DAV209" s="413"/>
      <c r="DAW209" s="414"/>
      <c r="DAX209" s="414"/>
      <c r="DAY209" s="413"/>
      <c r="DAZ209" s="413"/>
      <c r="DBA209" s="414"/>
      <c r="DBB209" s="414"/>
      <c r="DBC209" s="413"/>
      <c r="DBD209" s="413"/>
      <c r="DBE209" s="413"/>
      <c r="DBF209" s="413"/>
      <c r="DBG209" s="413"/>
      <c r="DBH209" s="413"/>
      <c r="DBI209" s="413"/>
      <c r="DBJ209" s="414"/>
      <c r="DBK209" s="414"/>
      <c r="DBL209" s="413"/>
      <c r="DBM209" s="413"/>
      <c r="DBN209" s="414"/>
      <c r="DBO209" s="414"/>
      <c r="DBP209" s="413"/>
      <c r="DBQ209" s="413"/>
      <c r="DBR209" s="413"/>
      <c r="DBS209" s="413"/>
      <c r="DBT209" s="413"/>
      <c r="DBU209" s="407"/>
      <c r="DBV209" s="439"/>
      <c r="DBW209" s="413"/>
      <c r="DBX209" s="413"/>
      <c r="DBY209" s="413"/>
      <c r="DBZ209" s="413"/>
      <c r="DCA209" s="413"/>
      <c r="DCB209" s="413"/>
      <c r="DCC209" s="413"/>
      <c r="DCD209" s="412"/>
      <c r="DCE209" s="412"/>
      <c r="DCF209" s="412"/>
      <c r="DCG209" s="412"/>
      <c r="DCH209" s="412"/>
      <c r="DCI209" s="412"/>
      <c r="DCJ209" s="412"/>
      <c r="DCK209" s="412"/>
      <c r="DCL209" s="412"/>
      <c r="DCM209" s="412"/>
      <c r="DCN209" s="412"/>
      <c r="DCO209" s="412"/>
      <c r="DCP209" s="412"/>
      <c r="DCQ209" s="412"/>
      <c r="DCR209" s="412"/>
      <c r="DCS209" s="412"/>
      <c r="DCT209" s="412"/>
      <c r="DCU209" s="412"/>
      <c r="DCV209" s="412"/>
      <c r="DCW209" s="412"/>
      <c r="DCX209" s="412"/>
      <c r="DCY209" s="412"/>
      <c r="DCZ209" s="412"/>
      <c r="DDA209" s="412"/>
      <c r="DDB209" s="412"/>
      <c r="DDC209" s="412"/>
      <c r="DDD209" s="412"/>
      <c r="DDE209" s="412"/>
      <c r="DDF209" s="412"/>
      <c r="DDG209" s="412"/>
      <c r="DDH209" s="412"/>
      <c r="DDI209" s="412"/>
      <c r="DDJ209" s="412"/>
      <c r="DDK209" s="412"/>
      <c r="DDL209" s="412"/>
      <c r="DDM209" s="412"/>
      <c r="DDN209" s="412"/>
      <c r="DDO209" s="412"/>
      <c r="DDP209" s="412"/>
      <c r="DDQ209" s="412"/>
      <c r="DDR209" s="412"/>
      <c r="DDS209" s="412"/>
      <c r="DDT209" s="412"/>
      <c r="DDU209" s="412"/>
      <c r="DDV209" s="413"/>
      <c r="DDW209" s="413"/>
      <c r="DDX209" s="413"/>
      <c r="DDY209" s="413"/>
      <c r="DDZ209" s="413"/>
      <c r="DEA209" s="413"/>
      <c r="DEB209" s="413"/>
      <c r="DEC209" s="413"/>
      <c r="DED209" s="413"/>
      <c r="DEE209" s="413"/>
      <c r="DEF209" s="413"/>
      <c r="DEG209" s="413"/>
      <c r="DEH209" s="413"/>
      <c r="DEI209" s="413"/>
      <c r="DEJ209" s="413"/>
      <c r="DEK209" s="413"/>
      <c r="DEL209" s="413"/>
      <c r="DEM209" s="413"/>
      <c r="DEN209" s="413"/>
      <c r="DEO209" s="413"/>
      <c r="DEP209" s="413"/>
      <c r="DEQ209" s="413"/>
      <c r="DER209" s="413"/>
      <c r="DES209" s="413"/>
      <c r="DET209" s="414"/>
      <c r="DEU209" s="414"/>
      <c r="DEV209" s="414"/>
      <c r="DEW209" s="414"/>
      <c r="DEX209" s="414"/>
      <c r="DEY209" s="413"/>
      <c r="DEZ209" s="413"/>
      <c r="DFA209" s="414"/>
      <c r="DFB209" s="414"/>
      <c r="DFC209" s="413"/>
      <c r="DFD209" s="413"/>
      <c r="DFE209" s="414"/>
      <c r="DFF209" s="414"/>
      <c r="DFG209" s="413"/>
      <c r="DFH209" s="413"/>
      <c r="DFI209" s="413"/>
      <c r="DFJ209" s="413"/>
      <c r="DFK209" s="413"/>
      <c r="DFL209" s="413"/>
      <c r="DFM209" s="413"/>
      <c r="DFN209" s="414"/>
      <c r="DFO209" s="414"/>
      <c r="DFP209" s="413"/>
      <c r="DFQ209" s="413"/>
      <c r="DFR209" s="414"/>
      <c r="DFS209" s="414"/>
      <c r="DFT209" s="413"/>
      <c r="DFU209" s="413"/>
      <c r="DFV209" s="413"/>
      <c r="DFW209" s="413"/>
      <c r="DFX209" s="413"/>
      <c r="DFY209" s="407"/>
      <c r="DFZ209" s="439"/>
      <c r="DGA209" s="413"/>
      <c r="DGB209" s="413"/>
      <c r="DGC209" s="413"/>
      <c r="DGD209" s="413"/>
      <c r="DGE209" s="413"/>
      <c r="DGF209" s="413"/>
      <c r="DGG209" s="413"/>
      <c r="DGH209" s="412"/>
      <c r="DGI209" s="412"/>
      <c r="DGJ209" s="412"/>
      <c r="DGK209" s="412"/>
      <c r="DGL209" s="412"/>
      <c r="DGM209" s="412"/>
      <c r="DGN209" s="412"/>
      <c r="DGO209" s="412"/>
      <c r="DGP209" s="412"/>
      <c r="DGQ209" s="412"/>
      <c r="DGR209" s="412"/>
      <c r="DGS209" s="412"/>
      <c r="DGT209" s="412"/>
      <c r="DGU209" s="412"/>
      <c r="DGV209" s="412"/>
      <c r="DGW209" s="412"/>
      <c r="DGX209" s="412"/>
      <c r="DGY209" s="412"/>
      <c r="DGZ209" s="412"/>
      <c r="DHA209" s="412"/>
      <c r="DHB209" s="412"/>
      <c r="DHC209" s="412"/>
      <c r="DHD209" s="412"/>
      <c r="DHE209" s="412"/>
      <c r="DHF209" s="412"/>
      <c r="DHG209" s="412"/>
      <c r="DHH209" s="412"/>
      <c r="DHI209" s="412"/>
      <c r="DHJ209" s="412"/>
      <c r="DHK209" s="412"/>
      <c r="DHL209" s="412"/>
      <c r="DHM209" s="412"/>
      <c r="DHN209" s="412"/>
      <c r="DHO209" s="412"/>
      <c r="DHP209" s="412"/>
      <c r="DHQ209" s="412"/>
      <c r="DHR209" s="412"/>
      <c r="DHS209" s="412"/>
      <c r="DHT209" s="412"/>
      <c r="DHU209" s="412"/>
      <c r="DHV209" s="412"/>
      <c r="DHW209" s="412"/>
      <c r="DHX209" s="412"/>
      <c r="DHY209" s="412"/>
      <c r="DHZ209" s="413"/>
      <c r="DIA209" s="413"/>
      <c r="DIB209" s="413"/>
      <c r="DIC209" s="413"/>
      <c r="DID209" s="413"/>
      <c r="DIE209" s="413"/>
      <c r="DIF209" s="413"/>
      <c r="DIG209" s="413"/>
      <c r="DIH209" s="413"/>
      <c r="DII209" s="413"/>
      <c r="DIJ209" s="413"/>
      <c r="DIK209" s="413"/>
      <c r="DIL209" s="413"/>
      <c r="DIM209" s="413"/>
      <c r="DIN209" s="413"/>
      <c r="DIO209" s="413"/>
      <c r="DIP209" s="413"/>
      <c r="DIQ209" s="413"/>
      <c r="DIR209" s="413"/>
      <c r="DIS209" s="413"/>
      <c r="DIT209" s="413"/>
      <c r="DIU209" s="413"/>
      <c r="DIV209" s="413"/>
      <c r="DIW209" s="413"/>
      <c r="DIX209" s="414"/>
      <c r="DIY209" s="414"/>
      <c r="DIZ209" s="414"/>
      <c r="DJA209" s="414"/>
      <c r="DJB209" s="414"/>
      <c r="DJC209" s="413"/>
      <c r="DJD209" s="413"/>
      <c r="DJE209" s="414"/>
      <c r="DJF209" s="414"/>
      <c r="DJG209" s="413"/>
      <c r="DJH209" s="413"/>
      <c r="DJI209" s="414"/>
      <c r="DJJ209" s="414"/>
      <c r="DJK209" s="413"/>
      <c r="DJL209" s="413"/>
      <c r="DJM209" s="413"/>
      <c r="DJN209" s="413"/>
      <c r="DJO209" s="413"/>
      <c r="DJP209" s="413"/>
      <c r="DJQ209" s="413"/>
      <c r="DJR209" s="414"/>
      <c r="DJS209" s="414"/>
      <c r="DJT209" s="413"/>
      <c r="DJU209" s="413"/>
      <c r="DJV209" s="414"/>
      <c r="DJW209" s="414"/>
      <c r="DJX209" s="413"/>
      <c r="DJY209" s="413"/>
      <c r="DJZ209" s="413"/>
      <c r="DKA209" s="413"/>
      <c r="DKB209" s="413"/>
      <c r="DKC209" s="407"/>
      <c r="DKD209" s="439"/>
      <c r="DKE209" s="413"/>
      <c r="DKF209" s="413"/>
      <c r="DKG209" s="413"/>
      <c r="DKH209" s="413"/>
      <c r="DKI209" s="413"/>
      <c r="DKJ209" s="413"/>
      <c r="DKK209" s="413"/>
      <c r="DKL209" s="412"/>
      <c r="DKM209" s="412"/>
      <c r="DKN209" s="412"/>
      <c r="DKO209" s="412"/>
      <c r="DKP209" s="412"/>
      <c r="DKQ209" s="412"/>
      <c r="DKR209" s="412"/>
      <c r="DKS209" s="412"/>
      <c r="DKT209" s="412"/>
      <c r="DKU209" s="412"/>
      <c r="DKV209" s="412"/>
      <c r="DKW209" s="412"/>
      <c r="DKX209" s="412"/>
      <c r="DKY209" s="412"/>
      <c r="DKZ209" s="412"/>
      <c r="DLA209" s="412"/>
      <c r="DLB209" s="412"/>
      <c r="DLC209" s="412"/>
      <c r="DLD209" s="412"/>
      <c r="DLE209" s="412"/>
      <c r="DLF209" s="412"/>
      <c r="DLG209" s="412"/>
      <c r="DLH209" s="412"/>
      <c r="DLI209" s="412"/>
      <c r="DLJ209" s="412"/>
      <c r="DLK209" s="412"/>
      <c r="DLL209" s="412"/>
      <c r="DLM209" s="412"/>
      <c r="DLN209" s="412"/>
      <c r="DLO209" s="412"/>
      <c r="DLP209" s="412"/>
      <c r="DLQ209" s="412"/>
      <c r="DLR209" s="412"/>
      <c r="DLS209" s="412"/>
      <c r="DLT209" s="412"/>
      <c r="DLU209" s="412"/>
      <c r="DLV209" s="412"/>
      <c r="DLW209" s="412"/>
      <c r="DLX209" s="412"/>
      <c r="DLY209" s="412"/>
      <c r="DLZ209" s="412"/>
      <c r="DMA209" s="412"/>
      <c r="DMB209" s="412"/>
      <c r="DMC209" s="412"/>
      <c r="DMD209" s="413"/>
      <c r="DME209" s="413"/>
      <c r="DMF209" s="413"/>
      <c r="DMG209" s="413"/>
      <c r="DMH209" s="413"/>
      <c r="DMI209" s="413"/>
      <c r="DMJ209" s="413"/>
      <c r="DMK209" s="413"/>
      <c r="DML209" s="413"/>
      <c r="DMM209" s="413"/>
      <c r="DMN209" s="413"/>
      <c r="DMO209" s="413"/>
      <c r="DMP209" s="413"/>
      <c r="DMQ209" s="413"/>
      <c r="DMR209" s="413"/>
      <c r="DMS209" s="413"/>
      <c r="DMT209" s="413"/>
      <c r="DMU209" s="413"/>
      <c r="DMV209" s="413"/>
      <c r="DMW209" s="413"/>
      <c r="DMX209" s="413"/>
      <c r="DMY209" s="413"/>
      <c r="DMZ209" s="413"/>
      <c r="DNA209" s="413"/>
      <c r="DNB209" s="414"/>
      <c r="DNC209" s="414"/>
      <c r="DND209" s="414"/>
      <c r="DNE209" s="414"/>
      <c r="DNF209" s="414"/>
      <c r="DNG209" s="413"/>
      <c r="DNH209" s="413"/>
      <c r="DNI209" s="414"/>
      <c r="DNJ209" s="414"/>
      <c r="DNK209" s="413"/>
      <c r="DNL209" s="413"/>
      <c r="DNM209" s="414"/>
      <c r="DNN209" s="414"/>
      <c r="DNO209" s="413"/>
      <c r="DNP209" s="413"/>
      <c r="DNQ209" s="413"/>
      <c r="DNR209" s="413"/>
      <c r="DNS209" s="413"/>
      <c r="DNT209" s="413"/>
      <c r="DNU209" s="413"/>
      <c r="DNV209" s="414"/>
      <c r="DNW209" s="414"/>
      <c r="DNX209" s="413"/>
      <c r="DNY209" s="413"/>
      <c r="DNZ209" s="414"/>
      <c r="DOA209" s="414"/>
      <c r="DOB209" s="413"/>
      <c r="DOC209" s="413"/>
      <c r="DOD209" s="413"/>
      <c r="DOE209" s="413"/>
      <c r="DOF209" s="413"/>
      <c r="DOG209" s="407"/>
      <c r="DOH209" s="439"/>
      <c r="DOI209" s="413"/>
      <c r="DOJ209" s="413"/>
      <c r="DOK209" s="413"/>
      <c r="DOL209" s="413"/>
      <c r="DOM209" s="413"/>
      <c r="DON209" s="413"/>
      <c r="DOO209" s="413"/>
      <c r="DOP209" s="412"/>
      <c r="DOQ209" s="412"/>
      <c r="DOR209" s="412"/>
      <c r="DOS209" s="412"/>
      <c r="DOT209" s="412"/>
      <c r="DOU209" s="412"/>
      <c r="DOV209" s="412"/>
      <c r="DOW209" s="412"/>
      <c r="DOX209" s="412"/>
      <c r="DOY209" s="412"/>
      <c r="DOZ209" s="412"/>
      <c r="DPA209" s="412"/>
      <c r="DPB209" s="412"/>
      <c r="DPC209" s="412"/>
      <c r="DPD209" s="412"/>
      <c r="DPE209" s="412"/>
      <c r="DPF209" s="412"/>
      <c r="DPG209" s="412"/>
      <c r="DPH209" s="412"/>
      <c r="DPI209" s="412"/>
      <c r="DPJ209" s="412"/>
      <c r="DPK209" s="412"/>
      <c r="DPL209" s="412"/>
      <c r="DPM209" s="412"/>
      <c r="DPN209" s="412"/>
      <c r="DPO209" s="412"/>
      <c r="DPP209" s="412"/>
      <c r="DPQ209" s="412"/>
      <c r="DPR209" s="412"/>
      <c r="DPS209" s="412"/>
      <c r="DPT209" s="412"/>
      <c r="DPU209" s="412"/>
      <c r="DPV209" s="412"/>
      <c r="DPW209" s="412"/>
      <c r="DPX209" s="412"/>
      <c r="DPY209" s="412"/>
      <c r="DPZ209" s="412"/>
      <c r="DQA209" s="412"/>
      <c r="DQB209" s="412"/>
      <c r="DQC209" s="412"/>
      <c r="DQD209" s="412"/>
      <c r="DQE209" s="412"/>
      <c r="DQF209" s="412"/>
      <c r="DQG209" s="412"/>
      <c r="DQH209" s="413"/>
      <c r="DQI209" s="413"/>
      <c r="DQJ209" s="413"/>
      <c r="DQK209" s="413"/>
      <c r="DQL209" s="413"/>
      <c r="DQM209" s="413"/>
      <c r="DQN209" s="413"/>
      <c r="DQO209" s="413"/>
      <c r="DQP209" s="413"/>
      <c r="DQQ209" s="413"/>
      <c r="DQR209" s="413"/>
      <c r="DQS209" s="413"/>
      <c r="DQT209" s="413"/>
      <c r="DQU209" s="413"/>
      <c r="DQV209" s="413"/>
      <c r="DQW209" s="413"/>
      <c r="DQX209" s="413"/>
      <c r="DQY209" s="413"/>
      <c r="DQZ209" s="413"/>
      <c r="DRA209" s="413"/>
      <c r="DRB209" s="413"/>
      <c r="DRC209" s="413"/>
      <c r="DRD209" s="413"/>
      <c r="DRE209" s="413"/>
      <c r="DRF209" s="414"/>
      <c r="DRG209" s="414"/>
      <c r="DRH209" s="414"/>
      <c r="DRI209" s="414"/>
      <c r="DRJ209" s="414"/>
      <c r="DRK209" s="413"/>
      <c r="DRL209" s="413"/>
      <c r="DRM209" s="414"/>
      <c r="DRN209" s="414"/>
      <c r="DRO209" s="413"/>
      <c r="DRP209" s="413"/>
      <c r="DRQ209" s="414"/>
      <c r="DRR209" s="414"/>
      <c r="DRS209" s="413"/>
      <c r="DRT209" s="413"/>
      <c r="DRU209" s="413"/>
      <c r="DRV209" s="413"/>
      <c r="DRW209" s="413"/>
      <c r="DRX209" s="413"/>
      <c r="DRY209" s="413"/>
      <c r="DRZ209" s="414"/>
      <c r="DSA209" s="414"/>
      <c r="DSB209" s="413"/>
      <c r="DSC209" s="413"/>
      <c r="DSD209" s="414"/>
      <c r="DSE209" s="414"/>
      <c r="DSF209" s="413"/>
      <c r="DSG209" s="413"/>
      <c r="DSH209" s="413"/>
      <c r="DSI209" s="413"/>
      <c r="DSJ209" s="413"/>
      <c r="DSK209" s="407"/>
      <c r="DSL209" s="439"/>
      <c r="DSM209" s="413"/>
      <c r="DSN209" s="413"/>
      <c r="DSO209" s="413"/>
      <c r="DSP209" s="413"/>
      <c r="DSQ209" s="413"/>
      <c r="DSR209" s="413"/>
      <c r="DSS209" s="413"/>
      <c r="DST209" s="412"/>
      <c r="DSU209" s="412"/>
      <c r="DSV209" s="412"/>
      <c r="DSW209" s="412"/>
      <c r="DSX209" s="412"/>
      <c r="DSY209" s="412"/>
      <c r="DSZ209" s="412"/>
      <c r="DTA209" s="412"/>
      <c r="DTB209" s="412"/>
      <c r="DTC209" s="412"/>
      <c r="DTD209" s="412"/>
      <c r="DTE209" s="412"/>
      <c r="DTF209" s="412"/>
      <c r="DTG209" s="412"/>
      <c r="DTH209" s="412"/>
      <c r="DTI209" s="412"/>
      <c r="DTJ209" s="412"/>
      <c r="DTK209" s="412"/>
      <c r="DTL209" s="412"/>
      <c r="DTM209" s="412"/>
      <c r="DTN209" s="412"/>
      <c r="DTO209" s="412"/>
      <c r="DTP209" s="412"/>
      <c r="DTQ209" s="412"/>
      <c r="DTR209" s="412"/>
      <c r="DTS209" s="412"/>
      <c r="DTT209" s="412"/>
      <c r="DTU209" s="412"/>
      <c r="DTV209" s="412"/>
      <c r="DTW209" s="412"/>
      <c r="DTX209" s="412"/>
      <c r="DTY209" s="412"/>
      <c r="DTZ209" s="412"/>
      <c r="DUA209" s="412"/>
      <c r="DUB209" s="412"/>
      <c r="DUC209" s="412"/>
      <c r="DUD209" s="412"/>
      <c r="DUE209" s="412"/>
      <c r="DUF209" s="412"/>
      <c r="DUG209" s="412"/>
      <c r="DUH209" s="412"/>
      <c r="DUI209" s="412"/>
      <c r="DUJ209" s="412"/>
      <c r="DUK209" s="412"/>
      <c r="DUL209" s="413"/>
      <c r="DUM209" s="413"/>
      <c r="DUN209" s="413"/>
      <c r="DUO209" s="413"/>
      <c r="DUP209" s="413"/>
      <c r="DUQ209" s="413"/>
      <c r="DUR209" s="413"/>
      <c r="DUS209" s="413"/>
      <c r="DUT209" s="413"/>
      <c r="DUU209" s="413"/>
      <c r="DUV209" s="413"/>
      <c r="DUW209" s="413"/>
      <c r="DUX209" s="413"/>
      <c r="DUY209" s="413"/>
      <c r="DUZ209" s="413"/>
      <c r="DVA209" s="413"/>
      <c r="DVB209" s="413"/>
      <c r="DVC209" s="413"/>
      <c r="DVD209" s="413"/>
      <c r="DVE209" s="413"/>
      <c r="DVF209" s="413"/>
      <c r="DVG209" s="413"/>
      <c r="DVH209" s="413"/>
      <c r="DVI209" s="413"/>
      <c r="DVJ209" s="414"/>
      <c r="DVK209" s="414"/>
      <c r="DVL209" s="414"/>
      <c r="DVM209" s="414"/>
      <c r="DVN209" s="414"/>
      <c r="DVO209" s="413"/>
      <c r="DVP209" s="413"/>
      <c r="DVQ209" s="414"/>
      <c r="DVR209" s="414"/>
      <c r="DVS209" s="413"/>
      <c r="DVT209" s="413"/>
      <c r="DVU209" s="414"/>
      <c r="DVV209" s="414"/>
      <c r="DVW209" s="413"/>
      <c r="DVX209" s="413"/>
      <c r="DVY209" s="413"/>
      <c r="DVZ209" s="413"/>
      <c r="DWA209" s="413"/>
      <c r="DWB209" s="413"/>
      <c r="DWC209" s="413"/>
      <c r="DWD209" s="414"/>
      <c r="DWE209" s="414"/>
      <c r="DWF209" s="413"/>
      <c r="DWG209" s="413"/>
      <c r="DWH209" s="414"/>
      <c r="DWI209" s="414"/>
      <c r="DWJ209" s="413"/>
      <c r="DWK209" s="413"/>
      <c r="DWL209" s="413"/>
      <c r="DWM209" s="413"/>
      <c r="DWN209" s="413"/>
      <c r="DWO209" s="407"/>
      <c r="DWP209" s="439"/>
      <c r="DWQ209" s="413"/>
      <c r="DWR209" s="413"/>
      <c r="DWS209" s="413"/>
      <c r="DWT209" s="413"/>
      <c r="DWU209" s="413"/>
      <c r="DWV209" s="413"/>
      <c r="DWW209" s="413"/>
      <c r="DWX209" s="412"/>
      <c r="DWY209" s="412"/>
      <c r="DWZ209" s="412"/>
      <c r="DXA209" s="412"/>
      <c r="DXB209" s="412"/>
      <c r="DXC209" s="412"/>
      <c r="DXD209" s="412"/>
      <c r="DXE209" s="412"/>
      <c r="DXF209" s="412"/>
      <c r="DXG209" s="412"/>
      <c r="DXH209" s="412"/>
      <c r="DXI209" s="412"/>
      <c r="DXJ209" s="412"/>
      <c r="DXK209" s="412"/>
      <c r="DXL209" s="412"/>
      <c r="DXM209" s="412"/>
      <c r="DXN209" s="412"/>
      <c r="DXO209" s="412"/>
      <c r="DXP209" s="412"/>
      <c r="DXQ209" s="412"/>
      <c r="DXR209" s="412"/>
      <c r="DXS209" s="412"/>
      <c r="DXT209" s="412"/>
      <c r="DXU209" s="412"/>
      <c r="DXV209" s="412"/>
      <c r="DXW209" s="412"/>
      <c r="DXX209" s="412"/>
      <c r="DXY209" s="412"/>
      <c r="DXZ209" s="412"/>
      <c r="DYA209" s="412"/>
      <c r="DYB209" s="412"/>
      <c r="DYC209" s="412"/>
      <c r="DYD209" s="412"/>
      <c r="DYE209" s="412"/>
      <c r="DYF209" s="412"/>
      <c r="DYG209" s="412"/>
      <c r="DYH209" s="412"/>
      <c r="DYI209" s="412"/>
      <c r="DYJ209" s="412"/>
      <c r="DYK209" s="412"/>
      <c r="DYL209" s="412"/>
      <c r="DYM209" s="412"/>
      <c r="DYN209" s="412"/>
      <c r="DYO209" s="412"/>
      <c r="DYP209" s="413"/>
      <c r="DYQ209" s="413"/>
      <c r="DYR209" s="413"/>
      <c r="DYS209" s="413"/>
      <c r="DYT209" s="413"/>
      <c r="DYU209" s="413"/>
      <c r="DYV209" s="413"/>
      <c r="DYW209" s="413"/>
      <c r="DYX209" s="413"/>
      <c r="DYY209" s="413"/>
      <c r="DYZ209" s="413"/>
      <c r="DZA209" s="413"/>
      <c r="DZB209" s="413"/>
      <c r="DZC209" s="413"/>
      <c r="DZD209" s="413"/>
      <c r="DZE209" s="413"/>
      <c r="DZF209" s="413"/>
      <c r="DZG209" s="413"/>
      <c r="DZH209" s="413"/>
      <c r="DZI209" s="413"/>
      <c r="DZJ209" s="413"/>
      <c r="DZK209" s="413"/>
      <c r="DZL209" s="413"/>
      <c r="DZM209" s="413"/>
      <c r="DZN209" s="414"/>
      <c r="DZO209" s="414"/>
      <c r="DZP209" s="414"/>
      <c r="DZQ209" s="414"/>
      <c r="DZR209" s="414"/>
      <c r="DZS209" s="413"/>
      <c r="DZT209" s="413"/>
      <c r="DZU209" s="414"/>
      <c r="DZV209" s="414"/>
      <c r="DZW209" s="413"/>
      <c r="DZX209" s="413"/>
      <c r="DZY209" s="414"/>
      <c r="DZZ209" s="414"/>
      <c r="EAA209" s="413"/>
      <c r="EAB209" s="413"/>
      <c r="EAC209" s="413"/>
      <c r="EAD209" s="413"/>
      <c r="EAE209" s="413"/>
      <c r="EAF209" s="413"/>
      <c r="EAG209" s="413"/>
      <c r="EAH209" s="414"/>
      <c r="EAI209" s="414"/>
      <c r="EAJ209" s="413"/>
      <c r="EAK209" s="413"/>
      <c r="EAL209" s="414"/>
      <c r="EAM209" s="414"/>
      <c r="EAN209" s="413"/>
      <c r="EAO209" s="413"/>
      <c r="EAP209" s="413"/>
      <c r="EAQ209" s="413"/>
      <c r="EAR209" s="413"/>
      <c r="EAS209" s="407"/>
      <c r="EAT209" s="439"/>
      <c r="EAU209" s="413"/>
      <c r="EAV209" s="413"/>
      <c r="EAW209" s="413"/>
      <c r="EAX209" s="413"/>
      <c r="EAY209" s="413"/>
      <c r="EAZ209" s="413"/>
      <c r="EBA209" s="413"/>
      <c r="EBB209" s="412"/>
      <c r="EBC209" s="412"/>
      <c r="EBD209" s="412"/>
      <c r="EBE209" s="412"/>
      <c r="EBF209" s="412"/>
      <c r="EBG209" s="412"/>
      <c r="EBH209" s="412"/>
      <c r="EBI209" s="412"/>
      <c r="EBJ209" s="412"/>
      <c r="EBK209" s="412"/>
      <c r="EBL209" s="412"/>
      <c r="EBM209" s="412"/>
      <c r="EBN209" s="412"/>
      <c r="EBO209" s="412"/>
      <c r="EBP209" s="412"/>
      <c r="EBQ209" s="412"/>
      <c r="EBR209" s="412"/>
      <c r="EBS209" s="412"/>
      <c r="EBT209" s="412"/>
      <c r="EBU209" s="412"/>
      <c r="EBV209" s="412"/>
      <c r="EBW209" s="412"/>
      <c r="EBX209" s="412"/>
      <c r="EBY209" s="412"/>
      <c r="EBZ209" s="412"/>
      <c r="ECA209" s="412"/>
      <c r="ECB209" s="412"/>
      <c r="ECC209" s="412"/>
      <c r="ECD209" s="412"/>
      <c r="ECE209" s="412"/>
      <c r="ECF209" s="412"/>
      <c r="ECG209" s="412"/>
      <c r="ECH209" s="412"/>
      <c r="ECI209" s="412"/>
      <c r="ECJ209" s="412"/>
      <c r="ECK209" s="412"/>
      <c r="ECL209" s="412"/>
      <c r="ECM209" s="412"/>
      <c r="ECN209" s="412"/>
      <c r="ECO209" s="412"/>
      <c r="ECP209" s="412"/>
      <c r="ECQ209" s="412"/>
      <c r="ECR209" s="412"/>
      <c r="ECS209" s="412"/>
      <c r="ECT209" s="413"/>
      <c r="ECU209" s="413"/>
      <c r="ECV209" s="413"/>
      <c r="ECW209" s="413"/>
      <c r="ECX209" s="413"/>
      <c r="ECY209" s="413"/>
      <c r="ECZ209" s="413"/>
      <c r="EDA209" s="413"/>
      <c r="EDB209" s="413"/>
      <c r="EDC209" s="413"/>
      <c r="EDD209" s="413"/>
      <c r="EDE209" s="413"/>
      <c r="EDF209" s="413"/>
      <c r="EDG209" s="413"/>
      <c r="EDH209" s="413"/>
      <c r="EDI209" s="413"/>
      <c r="EDJ209" s="413"/>
      <c r="EDK209" s="413"/>
      <c r="EDL209" s="413"/>
      <c r="EDM209" s="413"/>
      <c r="EDN209" s="413"/>
      <c r="EDO209" s="413"/>
      <c r="EDP209" s="413"/>
      <c r="EDQ209" s="413"/>
      <c r="EDR209" s="414"/>
      <c r="EDS209" s="414"/>
      <c r="EDT209" s="414"/>
      <c r="EDU209" s="414"/>
      <c r="EDV209" s="414"/>
      <c r="EDW209" s="413"/>
      <c r="EDX209" s="413"/>
      <c r="EDY209" s="414"/>
      <c r="EDZ209" s="414"/>
      <c r="EEA209" s="413"/>
      <c r="EEB209" s="413"/>
      <c r="EEC209" s="414"/>
      <c r="EED209" s="414"/>
      <c r="EEE209" s="413"/>
      <c r="EEF209" s="413"/>
      <c r="EEG209" s="413"/>
      <c r="EEH209" s="413"/>
      <c r="EEI209" s="413"/>
      <c r="EEJ209" s="413"/>
      <c r="EEK209" s="413"/>
      <c r="EEL209" s="414"/>
      <c r="EEM209" s="414"/>
      <c r="EEN209" s="413"/>
      <c r="EEO209" s="413"/>
      <c r="EEP209" s="414"/>
      <c r="EEQ209" s="414"/>
      <c r="EER209" s="413"/>
      <c r="EES209" s="413"/>
      <c r="EET209" s="413"/>
      <c r="EEU209" s="413"/>
      <c r="EEV209" s="413"/>
      <c r="EEW209" s="407"/>
      <c r="EEX209" s="439"/>
      <c r="EEY209" s="413"/>
      <c r="EEZ209" s="413"/>
      <c r="EFA209" s="413"/>
      <c r="EFB209" s="413"/>
      <c r="EFC209" s="413"/>
      <c r="EFD209" s="413"/>
      <c r="EFE209" s="413"/>
      <c r="EFF209" s="412"/>
      <c r="EFG209" s="412"/>
      <c r="EFH209" s="412"/>
      <c r="EFI209" s="412"/>
      <c r="EFJ209" s="412"/>
      <c r="EFK209" s="412"/>
      <c r="EFL209" s="412"/>
      <c r="EFM209" s="412"/>
      <c r="EFN209" s="412"/>
      <c r="EFO209" s="412"/>
      <c r="EFP209" s="412"/>
      <c r="EFQ209" s="412"/>
      <c r="EFR209" s="412"/>
      <c r="EFS209" s="412"/>
      <c r="EFT209" s="412"/>
      <c r="EFU209" s="412"/>
      <c r="EFV209" s="412"/>
      <c r="EFW209" s="412"/>
      <c r="EFX209" s="412"/>
      <c r="EFY209" s="412"/>
      <c r="EFZ209" s="412"/>
      <c r="EGA209" s="412"/>
      <c r="EGB209" s="412"/>
      <c r="EGC209" s="412"/>
      <c r="EGD209" s="412"/>
      <c r="EGE209" s="412"/>
      <c r="EGF209" s="412"/>
      <c r="EGG209" s="412"/>
      <c r="EGH209" s="412"/>
      <c r="EGI209" s="412"/>
      <c r="EGJ209" s="412"/>
      <c r="EGK209" s="412"/>
      <c r="EGL209" s="412"/>
      <c r="EGM209" s="412"/>
      <c r="EGN209" s="412"/>
      <c r="EGO209" s="412"/>
      <c r="EGP209" s="412"/>
      <c r="EGQ209" s="412"/>
      <c r="EGR209" s="412"/>
      <c r="EGS209" s="412"/>
      <c r="EGT209" s="412"/>
      <c r="EGU209" s="412"/>
      <c r="EGV209" s="412"/>
      <c r="EGW209" s="412"/>
      <c r="EGX209" s="413"/>
      <c r="EGY209" s="413"/>
      <c r="EGZ209" s="413"/>
      <c r="EHA209" s="413"/>
      <c r="EHB209" s="413"/>
      <c r="EHC209" s="413"/>
      <c r="EHD209" s="413"/>
      <c r="EHE209" s="413"/>
      <c r="EHF209" s="413"/>
      <c r="EHG209" s="413"/>
      <c r="EHH209" s="413"/>
      <c r="EHI209" s="413"/>
      <c r="EHJ209" s="413"/>
      <c r="EHK209" s="413"/>
      <c r="EHL209" s="413"/>
      <c r="EHM209" s="413"/>
      <c r="EHN209" s="413"/>
      <c r="EHO209" s="413"/>
      <c r="EHP209" s="413"/>
      <c r="EHQ209" s="413"/>
      <c r="EHR209" s="413"/>
      <c r="EHS209" s="413"/>
      <c r="EHT209" s="413"/>
      <c r="EHU209" s="413"/>
      <c r="EHV209" s="414"/>
      <c r="EHW209" s="414"/>
      <c r="EHX209" s="414"/>
      <c r="EHY209" s="414"/>
      <c r="EHZ209" s="414"/>
      <c r="EIA209" s="413"/>
      <c r="EIB209" s="413"/>
      <c r="EIC209" s="414"/>
      <c r="EID209" s="414"/>
      <c r="EIE209" s="413"/>
      <c r="EIF209" s="413"/>
      <c r="EIG209" s="414"/>
      <c r="EIH209" s="414"/>
      <c r="EII209" s="413"/>
      <c r="EIJ209" s="413"/>
      <c r="EIK209" s="413"/>
      <c r="EIL209" s="413"/>
      <c r="EIM209" s="413"/>
      <c r="EIN209" s="413"/>
      <c r="EIO209" s="413"/>
      <c r="EIP209" s="414"/>
      <c r="EIQ209" s="414"/>
      <c r="EIR209" s="413"/>
      <c r="EIS209" s="413"/>
      <c r="EIT209" s="414"/>
      <c r="EIU209" s="414"/>
      <c r="EIV209" s="413"/>
      <c r="EIW209" s="413"/>
      <c r="EIX209" s="413"/>
      <c r="EIY209" s="413"/>
      <c r="EIZ209" s="413"/>
      <c r="EJA209" s="407"/>
      <c r="EJB209" s="439"/>
      <c r="EJC209" s="413"/>
      <c r="EJD209" s="413"/>
      <c r="EJE209" s="413"/>
      <c r="EJF209" s="413"/>
      <c r="EJG209" s="413"/>
      <c r="EJH209" s="413"/>
      <c r="EJI209" s="413"/>
      <c r="EJJ209" s="412"/>
      <c r="EJK209" s="412"/>
      <c r="EJL209" s="412"/>
      <c r="EJM209" s="412"/>
      <c r="EJN209" s="412"/>
      <c r="EJO209" s="412"/>
      <c r="EJP209" s="412"/>
      <c r="EJQ209" s="412"/>
      <c r="EJR209" s="412"/>
      <c r="EJS209" s="412"/>
      <c r="EJT209" s="412"/>
      <c r="EJU209" s="412"/>
      <c r="EJV209" s="412"/>
      <c r="EJW209" s="412"/>
      <c r="EJX209" s="412"/>
      <c r="EJY209" s="412"/>
      <c r="EJZ209" s="412"/>
      <c r="EKA209" s="412"/>
      <c r="EKB209" s="412"/>
      <c r="EKC209" s="412"/>
      <c r="EKD209" s="412"/>
      <c r="EKE209" s="412"/>
      <c r="EKF209" s="412"/>
      <c r="EKG209" s="412"/>
      <c r="EKH209" s="412"/>
      <c r="EKI209" s="412"/>
      <c r="EKJ209" s="412"/>
      <c r="EKK209" s="412"/>
      <c r="EKL209" s="412"/>
      <c r="EKM209" s="412"/>
      <c r="EKN209" s="412"/>
      <c r="EKO209" s="412"/>
      <c r="EKP209" s="412"/>
      <c r="EKQ209" s="412"/>
      <c r="EKR209" s="412"/>
      <c r="EKS209" s="412"/>
      <c r="EKT209" s="412"/>
      <c r="EKU209" s="412"/>
      <c r="EKV209" s="412"/>
      <c r="EKW209" s="412"/>
      <c r="EKX209" s="412"/>
      <c r="EKY209" s="412"/>
      <c r="EKZ209" s="412"/>
      <c r="ELA209" s="412"/>
      <c r="ELB209" s="413"/>
      <c r="ELC209" s="413"/>
      <c r="ELD209" s="413"/>
      <c r="ELE209" s="413"/>
      <c r="ELF209" s="413"/>
      <c r="ELG209" s="413"/>
      <c r="ELH209" s="413"/>
      <c r="ELI209" s="413"/>
      <c r="ELJ209" s="413"/>
      <c r="ELK209" s="413"/>
      <c r="ELL209" s="413"/>
      <c r="ELM209" s="413"/>
      <c r="ELN209" s="413"/>
      <c r="ELO209" s="413"/>
      <c r="ELP209" s="413"/>
      <c r="ELQ209" s="413"/>
      <c r="ELR209" s="413"/>
      <c r="ELS209" s="413"/>
      <c r="ELT209" s="413"/>
      <c r="ELU209" s="413"/>
      <c r="ELV209" s="413"/>
      <c r="ELW209" s="413"/>
      <c r="ELX209" s="413"/>
      <c r="ELY209" s="413"/>
      <c r="ELZ209" s="414"/>
      <c r="EMA209" s="414"/>
      <c r="EMB209" s="414"/>
      <c r="EMC209" s="414"/>
      <c r="EMD209" s="414"/>
      <c r="EME209" s="413"/>
      <c r="EMF209" s="413"/>
      <c r="EMG209" s="414"/>
      <c r="EMH209" s="414"/>
      <c r="EMI209" s="413"/>
      <c r="EMJ209" s="413"/>
      <c r="EMK209" s="414"/>
      <c r="EML209" s="414"/>
      <c r="EMM209" s="413"/>
      <c r="EMN209" s="413"/>
      <c r="EMO209" s="413"/>
      <c r="EMP209" s="413"/>
      <c r="EMQ209" s="413"/>
      <c r="EMR209" s="413"/>
      <c r="EMS209" s="413"/>
      <c r="EMT209" s="414"/>
      <c r="EMU209" s="414"/>
      <c r="EMV209" s="413"/>
      <c r="EMW209" s="413"/>
      <c r="EMX209" s="414"/>
      <c r="EMY209" s="414"/>
      <c r="EMZ209" s="413"/>
      <c r="ENA209" s="413"/>
      <c r="ENB209" s="413"/>
      <c r="ENC209" s="413"/>
      <c r="END209" s="413"/>
      <c r="ENE209" s="407"/>
      <c r="ENF209" s="439"/>
      <c r="ENG209" s="413"/>
      <c r="ENH209" s="413"/>
      <c r="ENI209" s="413"/>
      <c r="ENJ209" s="413"/>
      <c r="ENK209" s="413"/>
      <c r="ENL209" s="413"/>
      <c r="ENM209" s="413"/>
      <c r="ENN209" s="412"/>
      <c r="ENO209" s="412"/>
      <c r="ENP209" s="412"/>
      <c r="ENQ209" s="412"/>
      <c r="ENR209" s="412"/>
      <c r="ENS209" s="412"/>
      <c r="ENT209" s="412"/>
      <c r="ENU209" s="412"/>
      <c r="ENV209" s="412"/>
      <c r="ENW209" s="412"/>
      <c r="ENX209" s="412"/>
      <c r="ENY209" s="412"/>
      <c r="ENZ209" s="412"/>
      <c r="EOA209" s="412"/>
      <c r="EOB209" s="412"/>
      <c r="EOC209" s="412"/>
      <c r="EOD209" s="412"/>
      <c r="EOE209" s="412"/>
      <c r="EOF209" s="412"/>
      <c r="EOG209" s="412"/>
      <c r="EOH209" s="412"/>
      <c r="EOI209" s="412"/>
      <c r="EOJ209" s="412"/>
      <c r="EOK209" s="412"/>
      <c r="EOL209" s="412"/>
      <c r="EOM209" s="412"/>
      <c r="EON209" s="412"/>
      <c r="EOO209" s="412"/>
      <c r="EOP209" s="412"/>
      <c r="EOQ209" s="412"/>
      <c r="EOR209" s="412"/>
      <c r="EOS209" s="412"/>
      <c r="EOT209" s="412"/>
      <c r="EOU209" s="412"/>
      <c r="EOV209" s="412"/>
      <c r="EOW209" s="412"/>
      <c r="EOX209" s="412"/>
      <c r="EOY209" s="412"/>
      <c r="EOZ209" s="412"/>
      <c r="EPA209" s="412"/>
      <c r="EPB209" s="412"/>
      <c r="EPC209" s="412"/>
      <c r="EPD209" s="412"/>
      <c r="EPE209" s="412"/>
      <c r="EPF209" s="413"/>
      <c r="EPG209" s="413"/>
      <c r="EPH209" s="413"/>
      <c r="EPI209" s="413"/>
      <c r="EPJ209" s="413"/>
      <c r="EPK209" s="413"/>
      <c r="EPL209" s="413"/>
      <c r="EPM209" s="413"/>
      <c r="EPN209" s="413"/>
      <c r="EPO209" s="413"/>
      <c r="EPP209" s="413"/>
      <c r="EPQ209" s="413"/>
      <c r="EPR209" s="413"/>
      <c r="EPS209" s="413"/>
      <c r="EPT209" s="413"/>
      <c r="EPU209" s="413"/>
      <c r="EPV209" s="413"/>
      <c r="EPW209" s="413"/>
      <c r="EPX209" s="413"/>
      <c r="EPY209" s="413"/>
      <c r="EPZ209" s="413"/>
      <c r="EQA209" s="413"/>
      <c r="EQB209" s="413"/>
      <c r="EQC209" s="413"/>
      <c r="EQD209" s="414"/>
      <c r="EQE209" s="414"/>
      <c r="EQF209" s="414"/>
      <c r="EQG209" s="414"/>
      <c r="EQH209" s="414"/>
      <c r="EQI209" s="413"/>
      <c r="EQJ209" s="413"/>
      <c r="EQK209" s="414"/>
      <c r="EQL209" s="414"/>
      <c r="EQM209" s="413"/>
      <c r="EQN209" s="413"/>
      <c r="EQO209" s="414"/>
      <c r="EQP209" s="414"/>
      <c r="EQQ209" s="413"/>
      <c r="EQR209" s="413"/>
      <c r="EQS209" s="413"/>
      <c r="EQT209" s="413"/>
      <c r="EQU209" s="413"/>
      <c r="EQV209" s="413"/>
      <c r="EQW209" s="413"/>
      <c r="EQX209" s="414"/>
      <c r="EQY209" s="414"/>
      <c r="EQZ209" s="413"/>
      <c r="ERA209" s="413"/>
      <c r="ERB209" s="414"/>
      <c r="ERC209" s="414"/>
      <c r="ERD209" s="413"/>
      <c r="ERE209" s="413"/>
      <c r="ERF209" s="413"/>
      <c r="ERG209" s="413"/>
      <c r="ERH209" s="413"/>
      <c r="ERI209" s="407"/>
      <c r="ERJ209" s="439"/>
      <c r="ERK209" s="413"/>
      <c r="ERL209" s="413"/>
      <c r="ERM209" s="413"/>
      <c r="ERN209" s="413"/>
      <c r="ERO209" s="413"/>
      <c r="ERP209" s="413"/>
      <c r="ERQ209" s="413"/>
      <c r="ERR209" s="412"/>
      <c r="ERS209" s="412"/>
      <c r="ERT209" s="412"/>
      <c r="ERU209" s="412"/>
      <c r="ERV209" s="412"/>
      <c r="ERW209" s="412"/>
      <c r="ERX209" s="412"/>
      <c r="ERY209" s="412"/>
      <c r="ERZ209" s="412"/>
      <c r="ESA209" s="412"/>
      <c r="ESB209" s="412"/>
      <c r="ESC209" s="412"/>
      <c r="ESD209" s="412"/>
      <c r="ESE209" s="412"/>
      <c r="ESF209" s="412"/>
      <c r="ESG209" s="412"/>
      <c r="ESH209" s="412"/>
      <c r="ESI209" s="412"/>
      <c r="ESJ209" s="412"/>
      <c r="ESK209" s="412"/>
      <c r="ESL209" s="412"/>
      <c r="ESM209" s="412"/>
      <c r="ESN209" s="412"/>
      <c r="ESO209" s="412"/>
      <c r="ESP209" s="412"/>
      <c r="ESQ209" s="412"/>
      <c r="ESR209" s="412"/>
      <c r="ESS209" s="412"/>
      <c r="EST209" s="412"/>
      <c r="ESU209" s="412"/>
      <c r="ESV209" s="412"/>
      <c r="ESW209" s="412"/>
      <c r="ESX209" s="412"/>
      <c r="ESY209" s="412"/>
      <c r="ESZ209" s="412"/>
      <c r="ETA209" s="412"/>
      <c r="ETB209" s="412"/>
      <c r="ETC209" s="412"/>
      <c r="ETD209" s="412"/>
      <c r="ETE209" s="412"/>
      <c r="ETF209" s="412"/>
      <c r="ETG209" s="412"/>
      <c r="ETH209" s="412"/>
      <c r="ETI209" s="412"/>
      <c r="ETJ209" s="413"/>
      <c r="ETK209" s="413"/>
      <c r="ETL209" s="413"/>
      <c r="ETM209" s="413"/>
      <c r="ETN209" s="413"/>
      <c r="ETO209" s="413"/>
      <c r="ETP209" s="413"/>
      <c r="ETQ209" s="413"/>
      <c r="ETR209" s="413"/>
      <c r="ETS209" s="413"/>
      <c r="ETT209" s="413"/>
      <c r="ETU209" s="413"/>
      <c r="ETV209" s="413"/>
      <c r="ETW209" s="413"/>
      <c r="ETX209" s="413"/>
      <c r="ETY209" s="413"/>
      <c r="ETZ209" s="413"/>
      <c r="EUA209" s="413"/>
      <c r="EUB209" s="413"/>
      <c r="EUC209" s="413"/>
      <c r="EUD209" s="413"/>
      <c r="EUE209" s="413"/>
      <c r="EUF209" s="413"/>
      <c r="EUG209" s="413"/>
      <c r="EUH209" s="414"/>
      <c r="EUI209" s="414"/>
      <c r="EUJ209" s="414"/>
      <c r="EUK209" s="414"/>
      <c r="EUL209" s="414"/>
      <c r="EUM209" s="413"/>
      <c r="EUN209" s="413"/>
      <c r="EUO209" s="414"/>
      <c r="EUP209" s="414"/>
      <c r="EUQ209" s="413"/>
      <c r="EUR209" s="413"/>
      <c r="EUS209" s="414"/>
      <c r="EUT209" s="414"/>
      <c r="EUU209" s="413"/>
      <c r="EUV209" s="413"/>
      <c r="EUW209" s="413"/>
      <c r="EUX209" s="413"/>
      <c r="EUY209" s="413"/>
      <c r="EUZ209" s="413"/>
      <c r="EVA209" s="413"/>
      <c r="EVB209" s="414"/>
      <c r="EVC209" s="414"/>
      <c r="EVD209" s="413"/>
      <c r="EVE209" s="413"/>
      <c r="EVF209" s="414"/>
      <c r="EVG209" s="414"/>
      <c r="EVH209" s="413"/>
      <c r="EVI209" s="413"/>
      <c r="EVJ209" s="413"/>
      <c r="EVK209" s="413"/>
      <c r="EVL209" s="413"/>
      <c r="EVM209" s="407"/>
      <c r="EVN209" s="439"/>
      <c r="EVO209" s="413"/>
      <c r="EVP209" s="413"/>
      <c r="EVQ209" s="413"/>
      <c r="EVR209" s="413"/>
      <c r="EVS209" s="413"/>
      <c r="EVT209" s="413"/>
      <c r="EVU209" s="413"/>
      <c r="EVV209" s="412"/>
      <c r="EVW209" s="412"/>
      <c r="EVX209" s="412"/>
      <c r="EVY209" s="412"/>
      <c r="EVZ209" s="412"/>
      <c r="EWA209" s="412"/>
      <c r="EWB209" s="412"/>
      <c r="EWC209" s="412"/>
      <c r="EWD209" s="412"/>
      <c r="EWE209" s="412"/>
      <c r="EWF209" s="412"/>
      <c r="EWG209" s="412"/>
      <c r="EWH209" s="412"/>
      <c r="EWI209" s="412"/>
      <c r="EWJ209" s="412"/>
      <c r="EWK209" s="412"/>
      <c r="EWL209" s="412"/>
      <c r="EWM209" s="412"/>
      <c r="EWN209" s="412"/>
      <c r="EWO209" s="412"/>
      <c r="EWP209" s="412"/>
      <c r="EWQ209" s="412"/>
      <c r="EWR209" s="412"/>
      <c r="EWS209" s="412"/>
      <c r="EWT209" s="412"/>
      <c r="EWU209" s="412"/>
      <c r="EWV209" s="412"/>
      <c r="EWW209" s="412"/>
      <c r="EWX209" s="412"/>
      <c r="EWY209" s="412"/>
      <c r="EWZ209" s="412"/>
      <c r="EXA209" s="412"/>
      <c r="EXB209" s="412"/>
      <c r="EXC209" s="412"/>
      <c r="EXD209" s="412"/>
      <c r="EXE209" s="412"/>
      <c r="EXF209" s="412"/>
      <c r="EXG209" s="412"/>
      <c r="EXH209" s="412"/>
      <c r="EXI209" s="412"/>
      <c r="EXJ209" s="412"/>
      <c r="EXK209" s="412"/>
      <c r="EXL209" s="412"/>
      <c r="EXM209" s="412"/>
      <c r="EXN209" s="413"/>
      <c r="EXO209" s="413"/>
      <c r="EXP209" s="413"/>
      <c r="EXQ209" s="413"/>
      <c r="EXR209" s="413"/>
      <c r="EXS209" s="413"/>
      <c r="EXT209" s="413"/>
      <c r="EXU209" s="413"/>
      <c r="EXV209" s="413"/>
      <c r="EXW209" s="413"/>
      <c r="EXX209" s="413"/>
      <c r="EXY209" s="413"/>
      <c r="EXZ209" s="413"/>
      <c r="EYA209" s="413"/>
      <c r="EYB209" s="413"/>
      <c r="EYC209" s="413"/>
      <c r="EYD209" s="413"/>
      <c r="EYE209" s="413"/>
      <c r="EYF209" s="413"/>
      <c r="EYG209" s="413"/>
      <c r="EYH209" s="413"/>
      <c r="EYI209" s="413"/>
      <c r="EYJ209" s="413"/>
      <c r="EYK209" s="413"/>
      <c r="EYL209" s="414"/>
      <c r="EYM209" s="414"/>
      <c r="EYN209" s="414"/>
      <c r="EYO209" s="414"/>
      <c r="EYP209" s="414"/>
      <c r="EYQ209" s="413"/>
      <c r="EYR209" s="413"/>
      <c r="EYS209" s="414"/>
      <c r="EYT209" s="414"/>
      <c r="EYU209" s="413"/>
      <c r="EYV209" s="413"/>
      <c r="EYW209" s="414"/>
      <c r="EYX209" s="414"/>
      <c r="EYY209" s="413"/>
      <c r="EYZ209" s="413"/>
      <c r="EZA209" s="413"/>
      <c r="EZB209" s="413"/>
      <c r="EZC209" s="413"/>
      <c r="EZD209" s="413"/>
      <c r="EZE209" s="413"/>
      <c r="EZF209" s="414"/>
      <c r="EZG209" s="414"/>
      <c r="EZH209" s="413"/>
      <c r="EZI209" s="413"/>
      <c r="EZJ209" s="414"/>
      <c r="EZK209" s="414"/>
      <c r="EZL209" s="413"/>
      <c r="EZM209" s="413"/>
      <c r="EZN209" s="413"/>
      <c r="EZO209" s="413"/>
      <c r="EZP209" s="413"/>
      <c r="EZQ209" s="407"/>
      <c r="EZR209" s="439"/>
      <c r="EZS209" s="413"/>
      <c r="EZT209" s="413"/>
      <c r="EZU209" s="413"/>
      <c r="EZV209" s="413"/>
      <c r="EZW209" s="413"/>
      <c r="EZX209" s="413"/>
      <c r="EZY209" s="413"/>
      <c r="EZZ209" s="412"/>
      <c r="FAA209" s="412"/>
      <c r="FAB209" s="412"/>
      <c r="FAC209" s="412"/>
      <c r="FAD209" s="412"/>
      <c r="FAE209" s="412"/>
      <c r="FAF209" s="412"/>
      <c r="FAG209" s="412"/>
      <c r="FAH209" s="412"/>
      <c r="FAI209" s="412"/>
      <c r="FAJ209" s="412"/>
      <c r="FAK209" s="412"/>
      <c r="FAL209" s="412"/>
      <c r="FAM209" s="412"/>
      <c r="FAN209" s="412"/>
      <c r="FAO209" s="412"/>
      <c r="FAP209" s="412"/>
      <c r="FAQ209" s="412"/>
      <c r="FAR209" s="412"/>
      <c r="FAS209" s="412"/>
      <c r="FAT209" s="412"/>
      <c r="FAU209" s="412"/>
      <c r="FAV209" s="412"/>
      <c r="FAW209" s="412"/>
      <c r="FAX209" s="412"/>
      <c r="FAY209" s="412"/>
      <c r="FAZ209" s="412"/>
      <c r="FBA209" s="412"/>
      <c r="FBB209" s="412"/>
      <c r="FBC209" s="412"/>
      <c r="FBD209" s="412"/>
      <c r="FBE209" s="412"/>
      <c r="FBF209" s="412"/>
      <c r="FBG209" s="412"/>
      <c r="FBH209" s="412"/>
      <c r="FBI209" s="412"/>
      <c r="FBJ209" s="412"/>
      <c r="FBK209" s="412"/>
      <c r="FBL209" s="412"/>
      <c r="FBM209" s="412"/>
      <c r="FBN209" s="412"/>
      <c r="FBO209" s="412"/>
      <c r="FBP209" s="412"/>
      <c r="FBQ209" s="412"/>
      <c r="FBR209" s="413"/>
      <c r="FBS209" s="413"/>
      <c r="FBT209" s="413"/>
      <c r="FBU209" s="413"/>
      <c r="FBV209" s="413"/>
      <c r="FBW209" s="413"/>
      <c r="FBX209" s="413"/>
      <c r="FBY209" s="413"/>
      <c r="FBZ209" s="413"/>
      <c r="FCA209" s="413"/>
      <c r="FCB209" s="413"/>
      <c r="FCC209" s="413"/>
      <c r="FCD209" s="413"/>
      <c r="FCE209" s="413"/>
      <c r="FCF209" s="413"/>
      <c r="FCG209" s="413"/>
      <c r="FCH209" s="413"/>
      <c r="FCI209" s="413"/>
      <c r="FCJ209" s="413"/>
      <c r="FCK209" s="413"/>
      <c r="FCL209" s="413"/>
      <c r="FCM209" s="413"/>
      <c r="FCN209" s="413"/>
      <c r="FCO209" s="413"/>
      <c r="FCP209" s="414"/>
      <c r="FCQ209" s="414"/>
      <c r="FCR209" s="414"/>
      <c r="FCS209" s="414"/>
      <c r="FCT209" s="414"/>
      <c r="FCU209" s="413"/>
      <c r="FCV209" s="413"/>
      <c r="FCW209" s="414"/>
      <c r="FCX209" s="414"/>
      <c r="FCY209" s="413"/>
      <c r="FCZ209" s="413"/>
      <c r="FDA209" s="414"/>
      <c r="FDB209" s="414"/>
      <c r="FDC209" s="413"/>
      <c r="FDD209" s="413"/>
      <c r="FDE209" s="413"/>
      <c r="FDF209" s="413"/>
      <c r="FDG209" s="413"/>
      <c r="FDH209" s="413"/>
      <c r="FDI209" s="413"/>
      <c r="FDJ209" s="414"/>
      <c r="FDK209" s="414"/>
      <c r="FDL209" s="413"/>
      <c r="FDM209" s="413"/>
      <c r="FDN209" s="414"/>
      <c r="FDO209" s="414"/>
      <c r="FDP209" s="413"/>
      <c r="FDQ209" s="413"/>
      <c r="FDR209" s="413"/>
      <c r="FDS209" s="413"/>
      <c r="FDT209" s="413"/>
      <c r="FDU209" s="407"/>
      <c r="FDV209" s="439"/>
      <c r="FDW209" s="413"/>
      <c r="FDX209" s="413"/>
      <c r="FDY209" s="413"/>
      <c r="FDZ209" s="413"/>
      <c r="FEA209" s="413"/>
      <c r="FEB209" s="413"/>
      <c r="FEC209" s="413"/>
      <c r="FED209" s="412"/>
      <c r="FEE209" s="412"/>
      <c r="FEF209" s="412"/>
      <c r="FEG209" s="412"/>
      <c r="FEH209" s="412"/>
      <c r="FEI209" s="412"/>
      <c r="FEJ209" s="412"/>
      <c r="FEK209" s="412"/>
      <c r="FEL209" s="412"/>
      <c r="FEM209" s="412"/>
      <c r="FEN209" s="412"/>
      <c r="FEO209" s="412"/>
      <c r="FEP209" s="412"/>
      <c r="FEQ209" s="412"/>
      <c r="FER209" s="412"/>
      <c r="FES209" s="412"/>
      <c r="FET209" s="412"/>
      <c r="FEU209" s="412"/>
      <c r="FEV209" s="412"/>
      <c r="FEW209" s="412"/>
      <c r="FEX209" s="412"/>
      <c r="FEY209" s="412"/>
      <c r="FEZ209" s="412"/>
      <c r="FFA209" s="412"/>
      <c r="FFB209" s="412"/>
      <c r="FFC209" s="412"/>
      <c r="FFD209" s="412"/>
      <c r="FFE209" s="412"/>
      <c r="FFF209" s="412"/>
      <c r="FFG209" s="412"/>
      <c r="FFH209" s="412"/>
      <c r="FFI209" s="412"/>
      <c r="FFJ209" s="412"/>
      <c r="FFK209" s="412"/>
      <c r="FFL209" s="412"/>
      <c r="FFM209" s="412"/>
      <c r="FFN209" s="412"/>
      <c r="FFO209" s="412"/>
      <c r="FFP209" s="412"/>
      <c r="FFQ209" s="412"/>
      <c r="FFR209" s="412"/>
      <c r="FFS209" s="412"/>
      <c r="FFT209" s="412"/>
      <c r="FFU209" s="412"/>
      <c r="FFV209" s="413"/>
      <c r="FFW209" s="413"/>
      <c r="FFX209" s="413"/>
      <c r="FFY209" s="413"/>
      <c r="FFZ209" s="413"/>
      <c r="FGA209" s="413"/>
      <c r="FGB209" s="413"/>
      <c r="FGC209" s="413"/>
      <c r="FGD209" s="413"/>
      <c r="FGE209" s="413"/>
      <c r="FGF209" s="413"/>
      <c r="FGG209" s="413"/>
      <c r="FGH209" s="413"/>
      <c r="FGI209" s="413"/>
      <c r="FGJ209" s="413"/>
      <c r="FGK209" s="413"/>
      <c r="FGL209" s="413"/>
      <c r="FGM209" s="413"/>
      <c r="FGN209" s="413"/>
      <c r="FGO209" s="413"/>
      <c r="FGP209" s="413"/>
      <c r="FGQ209" s="413"/>
      <c r="FGR209" s="413"/>
      <c r="FGS209" s="413"/>
      <c r="FGT209" s="414"/>
      <c r="FGU209" s="414"/>
      <c r="FGV209" s="414"/>
      <c r="FGW209" s="414"/>
      <c r="FGX209" s="414"/>
      <c r="FGY209" s="413"/>
      <c r="FGZ209" s="413"/>
      <c r="FHA209" s="414"/>
      <c r="FHB209" s="414"/>
      <c r="FHC209" s="413"/>
      <c r="FHD209" s="413"/>
      <c r="FHE209" s="414"/>
      <c r="FHF209" s="414"/>
      <c r="FHG209" s="413"/>
      <c r="FHH209" s="413"/>
      <c r="FHI209" s="413"/>
      <c r="FHJ209" s="413"/>
      <c r="FHK209" s="413"/>
      <c r="FHL209" s="413"/>
      <c r="FHM209" s="413"/>
      <c r="FHN209" s="414"/>
      <c r="FHO209" s="414"/>
      <c r="FHP209" s="413"/>
      <c r="FHQ209" s="413"/>
      <c r="FHR209" s="414"/>
      <c r="FHS209" s="414"/>
      <c r="FHT209" s="413"/>
      <c r="FHU209" s="413"/>
      <c r="FHV209" s="413"/>
      <c r="FHW209" s="413"/>
      <c r="FHX209" s="413"/>
      <c r="FHY209" s="407"/>
      <c r="FHZ209" s="439"/>
      <c r="FIA209" s="413"/>
      <c r="FIB209" s="413"/>
      <c r="FIC209" s="413"/>
      <c r="FID209" s="413"/>
      <c r="FIE209" s="413"/>
      <c r="FIF209" s="413"/>
      <c r="FIG209" s="413"/>
      <c r="FIH209" s="412"/>
      <c r="FII209" s="412"/>
      <c r="FIJ209" s="412"/>
      <c r="FIK209" s="412"/>
      <c r="FIL209" s="412"/>
      <c r="FIM209" s="412"/>
      <c r="FIN209" s="412"/>
      <c r="FIO209" s="412"/>
      <c r="FIP209" s="412"/>
      <c r="FIQ209" s="412"/>
      <c r="FIR209" s="412"/>
      <c r="FIS209" s="412"/>
      <c r="FIT209" s="412"/>
      <c r="FIU209" s="412"/>
      <c r="FIV209" s="412"/>
      <c r="FIW209" s="412"/>
      <c r="FIX209" s="412"/>
      <c r="FIY209" s="412"/>
      <c r="FIZ209" s="412"/>
      <c r="FJA209" s="412"/>
      <c r="FJB209" s="412"/>
      <c r="FJC209" s="412"/>
      <c r="FJD209" s="412"/>
      <c r="FJE209" s="412"/>
      <c r="FJF209" s="412"/>
      <c r="FJG209" s="412"/>
      <c r="FJH209" s="412"/>
      <c r="FJI209" s="412"/>
      <c r="FJJ209" s="412"/>
      <c r="FJK209" s="412"/>
      <c r="FJL209" s="412"/>
      <c r="FJM209" s="412"/>
      <c r="FJN209" s="412"/>
      <c r="FJO209" s="412"/>
      <c r="FJP209" s="412"/>
      <c r="FJQ209" s="412"/>
      <c r="FJR209" s="412"/>
      <c r="FJS209" s="412"/>
      <c r="FJT209" s="412"/>
      <c r="FJU209" s="412"/>
      <c r="FJV209" s="412"/>
      <c r="FJW209" s="412"/>
      <c r="FJX209" s="412"/>
      <c r="FJY209" s="412"/>
      <c r="FJZ209" s="413"/>
      <c r="FKA209" s="413"/>
      <c r="FKB209" s="413"/>
      <c r="FKC209" s="413"/>
      <c r="FKD209" s="413"/>
      <c r="FKE209" s="413"/>
      <c r="FKF209" s="413"/>
      <c r="FKG209" s="413"/>
      <c r="FKH209" s="413"/>
      <c r="FKI209" s="413"/>
      <c r="FKJ209" s="413"/>
      <c r="FKK209" s="413"/>
      <c r="FKL209" s="413"/>
      <c r="FKM209" s="413"/>
      <c r="FKN209" s="413"/>
      <c r="FKO209" s="413"/>
      <c r="FKP209" s="413"/>
      <c r="FKQ209" s="413"/>
      <c r="FKR209" s="413"/>
      <c r="FKS209" s="413"/>
      <c r="FKT209" s="413"/>
      <c r="FKU209" s="413"/>
      <c r="FKV209" s="413"/>
      <c r="FKW209" s="413"/>
      <c r="FKX209" s="414"/>
      <c r="FKY209" s="414"/>
      <c r="FKZ209" s="414"/>
      <c r="FLA209" s="414"/>
      <c r="FLB209" s="414"/>
      <c r="FLC209" s="413"/>
      <c r="FLD209" s="413"/>
      <c r="FLE209" s="414"/>
      <c r="FLF209" s="414"/>
      <c r="FLG209" s="413"/>
      <c r="FLH209" s="413"/>
      <c r="FLI209" s="414"/>
      <c r="FLJ209" s="414"/>
      <c r="FLK209" s="413"/>
      <c r="FLL209" s="413"/>
      <c r="FLM209" s="413"/>
      <c r="FLN209" s="413"/>
      <c r="FLO209" s="413"/>
      <c r="FLP209" s="413"/>
      <c r="FLQ209" s="413"/>
      <c r="FLR209" s="414"/>
      <c r="FLS209" s="414"/>
      <c r="FLT209" s="413"/>
      <c r="FLU209" s="413"/>
      <c r="FLV209" s="414"/>
      <c r="FLW209" s="414"/>
      <c r="FLX209" s="413"/>
      <c r="FLY209" s="413"/>
      <c r="FLZ209" s="413"/>
      <c r="FMA209" s="413"/>
      <c r="FMB209" s="413"/>
      <c r="FMC209" s="407"/>
      <c r="FMD209" s="439"/>
      <c r="FME209" s="413"/>
      <c r="FMF209" s="413"/>
      <c r="FMG209" s="413"/>
      <c r="FMH209" s="413"/>
      <c r="FMI209" s="413"/>
      <c r="FMJ209" s="413"/>
      <c r="FMK209" s="413"/>
      <c r="FML209" s="412"/>
      <c r="FMM209" s="412"/>
      <c r="FMN209" s="412"/>
      <c r="FMO209" s="412"/>
      <c r="FMP209" s="412"/>
      <c r="FMQ209" s="412"/>
      <c r="FMR209" s="412"/>
      <c r="FMS209" s="412"/>
      <c r="FMT209" s="412"/>
      <c r="FMU209" s="412"/>
      <c r="FMV209" s="412"/>
      <c r="FMW209" s="412"/>
      <c r="FMX209" s="412"/>
      <c r="FMY209" s="412"/>
      <c r="FMZ209" s="412"/>
      <c r="FNA209" s="412"/>
      <c r="FNB209" s="412"/>
      <c r="FNC209" s="412"/>
      <c r="FND209" s="412"/>
      <c r="FNE209" s="412"/>
      <c r="FNF209" s="412"/>
      <c r="FNG209" s="412"/>
      <c r="FNH209" s="412"/>
      <c r="FNI209" s="412"/>
      <c r="FNJ209" s="412"/>
      <c r="FNK209" s="412"/>
      <c r="FNL209" s="412"/>
      <c r="FNM209" s="412"/>
      <c r="FNN209" s="412"/>
      <c r="FNO209" s="412"/>
      <c r="FNP209" s="412"/>
      <c r="FNQ209" s="412"/>
      <c r="FNR209" s="412"/>
      <c r="FNS209" s="412"/>
      <c r="FNT209" s="412"/>
      <c r="FNU209" s="412"/>
      <c r="FNV209" s="412"/>
      <c r="FNW209" s="412"/>
      <c r="FNX209" s="412"/>
      <c r="FNY209" s="412"/>
      <c r="FNZ209" s="412"/>
      <c r="FOA209" s="412"/>
      <c r="FOB209" s="412"/>
      <c r="FOC209" s="412"/>
      <c r="FOD209" s="413"/>
      <c r="FOE209" s="413"/>
      <c r="FOF209" s="413"/>
      <c r="FOG209" s="413"/>
      <c r="FOH209" s="413"/>
      <c r="FOI209" s="413"/>
      <c r="FOJ209" s="413"/>
      <c r="FOK209" s="413"/>
      <c r="FOL209" s="413"/>
      <c r="FOM209" s="413"/>
      <c r="FON209" s="413"/>
      <c r="FOO209" s="413"/>
      <c r="FOP209" s="413"/>
      <c r="FOQ209" s="413"/>
      <c r="FOR209" s="413"/>
      <c r="FOS209" s="413"/>
      <c r="FOT209" s="413"/>
      <c r="FOU209" s="413"/>
      <c r="FOV209" s="413"/>
      <c r="FOW209" s="413"/>
      <c r="FOX209" s="413"/>
      <c r="FOY209" s="413"/>
      <c r="FOZ209" s="413"/>
      <c r="FPA209" s="413"/>
      <c r="FPB209" s="414"/>
      <c r="FPC209" s="414"/>
      <c r="FPD209" s="414"/>
      <c r="FPE209" s="414"/>
      <c r="FPF209" s="414"/>
      <c r="FPG209" s="413"/>
      <c r="FPH209" s="413"/>
      <c r="FPI209" s="414"/>
      <c r="FPJ209" s="414"/>
      <c r="FPK209" s="413"/>
      <c r="FPL209" s="413"/>
      <c r="FPM209" s="414"/>
      <c r="FPN209" s="414"/>
      <c r="FPO209" s="413"/>
      <c r="FPP209" s="413"/>
      <c r="FPQ209" s="413"/>
      <c r="FPR209" s="413"/>
      <c r="FPS209" s="413"/>
      <c r="FPT209" s="413"/>
      <c r="FPU209" s="413"/>
      <c r="FPV209" s="414"/>
      <c r="FPW209" s="414"/>
      <c r="FPX209" s="413"/>
      <c r="FPY209" s="413"/>
      <c r="FPZ209" s="414"/>
      <c r="FQA209" s="414"/>
      <c r="FQB209" s="413"/>
      <c r="FQC209" s="413"/>
      <c r="FQD209" s="413"/>
      <c r="FQE209" s="413"/>
      <c r="FQF209" s="413"/>
      <c r="FQG209" s="407"/>
      <c r="FQH209" s="439"/>
      <c r="FQI209" s="413"/>
      <c r="FQJ209" s="413"/>
      <c r="FQK209" s="413"/>
      <c r="FQL209" s="413"/>
      <c r="FQM209" s="413"/>
      <c r="FQN209" s="413"/>
      <c r="FQO209" s="413"/>
      <c r="FQP209" s="412"/>
      <c r="FQQ209" s="412"/>
      <c r="FQR209" s="412"/>
      <c r="FQS209" s="412"/>
      <c r="FQT209" s="412"/>
      <c r="FQU209" s="412"/>
      <c r="FQV209" s="412"/>
      <c r="FQW209" s="412"/>
      <c r="FQX209" s="412"/>
      <c r="FQY209" s="412"/>
      <c r="FQZ209" s="412"/>
      <c r="FRA209" s="412"/>
      <c r="FRB209" s="412"/>
      <c r="FRC209" s="412"/>
      <c r="FRD209" s="412"/>
      <c r="FRE209" s="412"/>
      <c r="FRF209" s="412"/>
      <c r="FRG209" s="412"/>
      <c r="FRH209" s="412"/>
      <c r="FRI209" s="412"/>
      <c r="FRJ209" s="412"/>
      <c r="FRK209" s="412"/>
      <c r="FRL209" s="412"/>
      <c r="FRM209" s="412"/>
      <c r="FRN209" s="412"/>
      <c r="FRO209" s="412"/>
      <c r="FRP209" s="412"/>
      <c r="FRQ209" s="412"/>
      <c r="FRR209" s="412"/>
      <c r="FRS209" s="412"/>
      <c r="FRT209" s="412"/>
      <c r="FRU209" s="412"/>
      <c r="FRV209" s="412"/>
      <c r="FRW209" s="412"/>
      <c r="FRX209" s="412"/>
      <c r="FRY209" s="412"/>
      <c r="FRZ209" s="412"/>
      <c r="FSA209" s="412"/>
      <c r="FSB209" s="412"/>
      <c r="FSC209" s="412"/>
      <c r="FSD209" s="412"/>
      <c r="FSE209" s="412"/>
      <c r="FSF209" s="412"/>
      <c r="FSG209" s="412"/>
      <c r="FSH209" s="413"/>
      <c r="FSI209" s="413"/>
      <c r="FSJ209" s="413"/>
      <c r="FSK209" s="413"/>
      <c r="FSL209" s="413"/>
      <c r="FSM209" s="413"/>
      <c r="FSN209" s="413"/>
      <c r="FSO209" s="413"/>
      <c r="FSP209" s="413"/>
      <c r="FSQ209" s="413"/>
      <c r="FSR209" s="413"/>
      <c r="FSS209" s="413"/>
      <c r="FST209" s="413"/>
      <c r="FSU209" s="413"/>
      <c r="FSV209" s="413"/>
      <c r="FSW209" s="413"/>
      <c r="FSX209" s="413"/>
      <c r="FSY209" s="413"/>
      <c r="FSZ209" s="413"/>
      <c r="FTA209" s="413"/>
      <c r="FTB209" s="413"/>
      <c r="FTC209" s="413"/>
      <c r="FTD209" s="413"/>
      <c r="FTE209" s="413"/>
      <c r="FTF209" s="414"/>
      <c r="FTG209" s="414"/>
      <c r="FTH209" s="414"/>
      <c r="FTI209" s="414"/>
      <c r="FTJ209" s="414"/>
      <c r="FTK209" s="413"/>
      <c r="FTL209" s="413"/>
      <c r="FTM209" s="414"/>
      <c r="FTN209" s="414"/>
      <c r="FTO209" s="413"/>
      <c r="FTP209" s="413"/>
      <c r="FTQ209" s="414"/>
      <c r="FTR209" s="414"/>
      <c r="FTS209" s="413"/>
      <c r="FTT209" s="413"/>
      <c r="FTU209" s="413"/>
      <c r="FTV209" s="413"/>
      <c r="FTW209" s="413"/>
      <c r="FTX209" s="413"/>
      <c r="FTY209" s="413"/>
      <c r="FTZ209" s="414"/>
      <c r="FUA209" s="414"/>
      <c r="FUB209" s="413"/>
      <c r="FUC209" s="413"/>
      <c r="FUD209" s="414"/>
      <c r="FUE209" s="414"/>
      <c r="FUF209" s="413"/>
      <c r="FUG209" s="413"/>
      <c r="FUH209" s="413"/>
      <c r="FUI209" s="413"/>
      <c r="FUJ209" s="413"/>
      <c r="FUK209" s="407"/>
      <c r="FUL209" s="439"/>
      <c r="FUM209" s="413"/>
      <c r="FUN209" s="413"/>
      <c r="FUO209" s="413"/>
      <c r="FUP209" s="413"/>
      <c r="FUQ209" s="413"/>
      <c r="FUR209" s="413"/>
      <c r="FUS209" s="413"/>
      <c r="FUT209" s="412"/>
      <c r="FUU209" s="412"/>
      <c r="FUV209" s="412"/>
      <c r="FUW209" s="412"/>
      <c r="FUX209" s="412"/>
      <c r="FUY209" s="412"/>
      <c r="FUZ209" s="412"/>
      <c r="FVA209" s="412"/>
      <c r="FVB209" s="412"/>
      <c r="FVC209" s="412"/>
      <c r="FVD209" s="412"/>
      <c r="FVE209" s="412"/>
      <c r="FVF209" s="412"/>
      <c r="FVG209" s="412"/>
      <c r="FVH209" s="412"/>
      <c r="FVI209" s="412"/>
      <c r="FVJ209" s="412"/>
      <c r="FVK209" s="412"/>
      <c r="FVL209" s="412"/>
      <c r="FVM209" s="412"/>
      <c r="FVN209" s="412"/>
      <c r="FVO209" s="412"/>
      <c r="FVP209" s="412"/>
      <c r="FVQ209" s="412"/>
      <c r="FVR209" s="412"/>
      <c r="FVS209" s="412"/>
      <c r="FVT209" s="412"/>
      <c r="FVU209" s="412"/>
      <c r="FVV209" s="412"/>
      <c r="FVW209" s="412"/>
      <c r="FVX209" s="412"/>
      <c r="FVY209" s="412"/>
      <c r="FVZ209" s="412"/>
      <c r="FWA209" s="412"/>
      <c r="FWB209" s="412"/>
      <c r="FWC209" s="412"/>
      <c r="FWD209" s="412"/>
      <c r="FWE209" s="412"/>
      <c r="FWF209" s="412"/>
      <c r="FWG209" s="412"/>
      <c r="FWH209" s="412"/>
      <c r="FWI209" s="412"/>
      <c r="FWJ209" s="412"/>
      <c r="FWK209" s="412"/>
      <c r="FWL209" s="413"/>
      <c r="FWM209" s="413"/>
      <c r="FWN209" s="413"/>
      <c r="FWO209" s="413"/>
      <c r="FWP209" s="413"/>
      <c r="FWQ209" s="413"/>
      <c r="FWR209" s="413"/>
      <c r="FWS209" s="413"/>
      <c r="FWT209" s="413"/>
      <c r="FWU209" s="413"/>
      <c r="FWV209" s="413"/>
      <c r="FWW209" s="413"/>
      <c r="FWX209" s="413"/>
      <c r="FWY209" s="413"/>
      <c r="FWZ209" s="413"/>
      <c r="FXA209" s="413"/>
      <c r="FXB209" s="413"/>
      <c r="FXC209" s="413"/>
      <c r="FXD209" s="413"/>
      <c r="FXE209" s="413"/>
      <c r="FXF209" s="413"/>
      <c r="FXG209" s="413"/>
      <c r="FXH209" s="413"/>
      <c r="FXI209" s="413"/>
      <c r="FXJ209" s="414"/>
      <c r="FXK209" s="414"/>
      <c r="FXL209" s="414"/>
      <c r="FXM209" s="414"/>
      <c r="FXN209" s="414"/>
      <c r="FXO209" s="413"/>
      <c r="FXP209" s="413"/>
      <c r="FXQ209" s="414"/>
      <c r="FXR209" s="414"/>
      <c r="FXS209" s="413"/>
      <c r="FXT209" s="413"/>
      <c r="FXU209" s="414"/>
      <c r="FXV209" s="414"/>
      <c r="FXW209" s="413"/>
      <c r="FXX209" s="413"/>
      <c r="FXY209" s="413"/>
      <c r="FXZ209" s="413"/>
      <c r="FYA209" s="413"/>
      <c r="FYB209" s="413"/>
      <c r="FYC209" s="413"/>
      <c r="FYD209" s="414"/>
      <c r="FYE209" s="414"/>
      <c r="FYF209" s="413"/>
      <c r="FYG209" s="413"/>
      <c r="FYH209" s="414"/>
      <c r="FYI209" s="414"/>
      <c r="FYJ209" s="413"/>
      <c r="FYK209" s="413"/>
      <c r="FYL209" s="413"/>
      <c r="FYM209" s="413"/>
      <c r="FYN209" s="413"/>
      <c r="FYO209" s="407"/>
      <c r="FYP209" s="439"/>
      <c r="FYQ209" s="413"/>
      <c r="FYR209" s="413"/>
      <c r="FYS209" s="413"/>
      <c r="FYT209" s="413"/>
      <c r="FYU209" s="413"/>
      <c r="FYV209" s="413"/>
      <c r="FYW209" s="413"/>
      <c r="FYX209" s="412"/>
      <c r="FYY209" s="412"/>
      <c r="FYZ209" s="412"/>
      <c r="FZA209" s="412"/>
      <c r="FZB209" s="412"/>
      <c r="FZC209" s="412"/>
      <c r="FZD209" s="412"/>
      <c r="FZE209" s="412"/>
      <c r="FZF209" s="412"/>
      <c r="FZG209" s="412"/>
      <c r="FZH209" s="412"/>
      <c r="FZI209" s="412"/>
      <c r="FZJ209" s="412"/>
      <c r="FZK209" s="412"/>
      <c r="FZL209" s="412"/>
      <c r="FZM209" s="412"/>
      <c r="FZN209" s="412"/>
      <c r="FZO209" s="412"/>
      <c r="FZP209" s="412"/>
      <c r="FZQ209" s="412"/>
      <c r="FZR209" s="412"/>
      <c r="FZS209" s="412"/>
      <c r="FZT209" s="412"/>
      <c r="FZU209" s="412"/>
      <c r="FZV209" s="412"/>
      <c r="FZW209" s="412"/>
      <c r="FZX209" s="412"/>
      <c r="FZY209" s="412"/>
      <c r="FZZ209" s="412"/>
      <c r="GAA209" s="412"/>
      <c r="GAB209" s="412"/>
      <c r="GAC209" s="412"/>
      <c r="GAD209" s="412"/>
      <c r="GAE209" s="412"/>
      <c r="GAF209" s="412"/>
      <c r="GAG209" s="412"/>
      <c r="GAH209" s="412"/>
      <c r="GAI209" s="412"/>
      <c r="GAJ209" s="412"/>
      <c r="GAK209" s="412"/>
      <c r="GAL209" s="412"/>
      <c r="GAM209" s="412"/>
      <c r="GAN209" s="412"/>
      <c r="GAO209" s="412"/>
      <c r="GAP209" s="413"/>
      <c r="GAQ209" s="413"/>
      <c r="GAR209" s="413"/>
      <c r="GAS209" s="413"/>
      <c r="GAT209" s="413"/>
      <c r="GAU209" s="413"/>
      <c r="GAV209" s="413"/>
      <c r="GAW209" s="413"/>
      <c r="GAX209" s="413"/>
      <c r="GAY209" s="413"/>
      <c r="GAZ209" s="413"/>
      <c r="GBA209" s="413"/>
      <c r="GBB209" s="413"/>
      <c r="GBC209" s="413"/>
      <c r="GBD209" s="413"/>
      <c r="GBE209" s="413"/>
      <c r="GBF209" s="413"/>
      <c r="GBG209" s="413"/>
      <c r="GBH209" s="413"/>
      <c r="GBI209" s="413"/>
      <c r="GBJ209" s="413"/>
      <c r="GBK209" s="413"/>
      <c r="GBL209" s="413"/>
      <c r="GBM209" s="413"/>
      <c r="GBN209" s="414"/>
      <c r="GBO209" s="414"/>
      <c r="GBP209" s="414"/>
      <c r="GBQ209" s="414"/>
      <c r="GBR209" s="414"/>
      <c r="GBS209" s="413"/>
      <c r="GBT209" s="413"/>
      <c r="GBU209" s="414"/>
      <c r="GBV209" s="414"/>
      <c r="GBW209" s="413"/>
      <c r="GBX209" s="413"/>
      <c r="GBY209" s="414"/>
      <c r="GBZ209" s="414"/>
      <c r="GCA209" s="413"/>
      <c r="GCB209" s="413"/>
      <c r="GCC209" s="413"/>
      <c r="GCD209" s="413"/>
      <c r="GCE209" s="413"/>
      <c r="GCF209" s="413"/>
      <c r="GCG209" s="413"/>
      <c r="GCH209" s="414"/>
      <c r="GCI209" s="414"/>
      <c r="GCJ209" s="413"/>
      <c r="GCK209" s="413"/>
      <c r="GCL209" s="414"/>
      <c r="GCM209" s="414"/>
      <c r="GCN209" s="413"/>
      <c r="GCO209" s="413"/>
      <c r="GCP209" s="413"/>
      <c r="GCQ209" s="413"/>
      <c r="GCR209" s="413"/>
      <c r="GCS209" s="407"/>
      <c r="GCT209" s="439"/>
      <c r="GCU209" s="413"/>
      <c r="GCV209" s="413"/>
      <c r="GCW209" s="413"/>
      <c r="GCX209" s="413"/>
      <c r="GCY209" s="413"/>
      <c r="GCZ209" s="413"/>
      <c r="GDA209" s="413"/>
      <c r="GDB209" s="412"/>
      <c r="GDC209" s="412"/>
      <c r="GDD209" s="412"/>
      <c r="GDE209" s="412"/>
      <c r="GDF209" s="412"/>
      <c r="GDG209" s="412"/>
      <c r="GDH209" s="412"/>
      <c r="GDI209" s="412"/>
      <c r="GDJ209" s="412"/>
      <c r="GDK209" s="412"/>
      <c r="GDL209" s="412"/>
      <c r="GDM209" s="412"/>
      <c r="GDN209" s="412"/>
      <c r="GDO209" s="412"/>
      <c r="GDP209" s="412"/>
      <c r="GDQ209" s="412"/>
      <c r="GDR209" s="412"/>
      <c r="GDS209" s="412"/>
      <c r="GDT209" s="412"/>
      <c r="GDU209" s="412"/>
      <c r="GDV209" s="412"/>
      <c r="GDW209" s="412"/>
      <c r="GDX209" s="412"/>
      <c r="GDY209" s="412"/>
      <c r="GDZ209" s="412"/>
      <c r="GEA209" s="412"/>
      <c r="GEB209" s="412"/>
      <c r="GEC209" s="412"/>
      <c r="GED209" s="412"/>
      <c r="GEE209" s="412"/>
      <c r="GEF209" s="412"/>
      <c r="GEG209" s="412"/>
      <c r="GEH209" s="412"/>
      <c r="GEI209" s="412"/>
      <c r="GEJ209" s="412"/>
      <c r="GEK209" s="412"/>
      <c r="GEL209" s="412"/>
      <c r="GEM209" s="412"/>
      <c r="GEN209" s="412"/>
      <c r="GEO209" s="412"/>
      <c r="GEP209" s="412"/>
      <c r="GEQ209" s="412"/>
      <c r="GER209" s="412"/>
      <c r="GES209" s="412"/>
      <c r="GET209" s="413"/>
      <c r="GEU209" s="413"/>
      <c r="GEV209" s="413"/>
      <c r="GEW209" s="413"/>
      <c r="GEX209" s="413"/>
      <c r="GEY209" s="413"/>
      <c r="GEZ209" s="413"/>
      <c r="GFA209" s="413"/>
      <c r="GFB209" s="413"/>
      <c r="GFC209" s="413"/>
      <c r="GFD209" s="413"/>
      <c r="GFE209" s="413"/>
      <c r="GFF209" s="413"/>
      <c r="GFG209" s="413"/>
      <c r="GFH209" s="413"/>
      <c r="GFI209" s="413"/>
      <c r="GFJ209" s="413"/>
      <c r="GFK209" s="413"/>
      <c r="GFL209" s="413"/>
      <c r="GFM209" s="413"/>
      <c r="GFN209" s="413"/>
      <c r="GFO209" s="413"/>
      <c r="GFP209" s="413"/>
      <c r="GFQ209" s="413"/>
      <c r="GFR209" s="414"/>
      <c r="GFS209" s="414"/>
      <c r="GFT209" s="414"/>
      <c r="GFU209" s="414"/>
      <c r="GFV209" s="414"/>
      <c r="GFW209" s="413"/>
      <c r="GFX209" s="413"/>
      <c r="GFY209" s="414"/>
      <c r="GFZ209" s="414"/>
      <c r="GGA209" s="413"/>
      <c r="GGB209" s="413"/>
      <c r="GGC209" s="414"/>
      <c r="GGD209" s="414"/>
      <c r="GGE209" s="413"/>
      <c r="GGF209" s="413"/>
      <c r="GGG209" s="413"/>
      <c r="GGH209" s="413"/>
      <c r="GGI209" s="413"/>
      <c r="GGJ209" s="413"/>
      <c r="GGK209" s="413"/>
      <c r="GGL209" s="414"/>
      <c r="GGM209" s="414"/>
      <c r="GGN209" s="413"/>
      <c r="GGO209" s="413"/>
      <c r="GGP209" s="414"/>
      <c r="GGQ209" s="414"/>
      <c r="GGR209" s="413"/>
      <c r="GGS209" s="413"/>
      <c r="GGT209" s="413"/>
      <c r="GGU209" s="413"/>
      <c r="GGV209" s="413"/>
      <c r="GGW209" s="407"/>
      <c r="GGX209" s="439"/>
      <c r="GGY209" s="413"/>
      <c r="GGZ209" s="413"/>
      <c r="GHA209" s="413"/>
      <c r="GHB209" s="413"/>
      <c r="GHC209" s="413"/>
      <c r="GHD209" s="413"/>
      <c r="GHE209" s="413"/>
      <c r="GHF209" s="412"/>
      <c r="GHG209" s="412"/>
      <c r="GHH209" s="412"/>
      <c r="GHI209" s="412"/>
      <c r="GHJ209" s="412"/>
      <c r="GHK209" s="412"/>
      <c r="GHL209" s="412"/>
      <c r="GHM209" s="412"/>
      <c r="GHN209" s="412"/>
      <c r="GHO209" s="412"/>
      <c r="GHP209" s="412"/>
      <c r="GHQ209" s="412"/>
      <c r="GHR209" s="412"/>
      <c r="GHS209" s="412"/>
      <c r="GHT209" s="412"/>
      <c r="GHU209" s="412"/>
      <c r="GHV209" s="412"/>
      <c r="GHW209" s="412"/>
      <c r="GHX209" s="412"/>
      <c r="GHY209" s="412"/>
      <c r="GHZ209" s="412"/>
      <c r="GIA209" s="412"/>
      <c r="GIB209" s="412"/>
      <c r="GIC209" s="412"/>
      <c r="GID209" s="412"/>
      <c r="GIE209" s="412"/>
      <c r="GIF209" s="412"/>
      <c r="GIG209" s="412"/>
      <c r="GIH209" s="412"/>
      <c r="GII209" s="412"/>
      <c r="GIJ209" s="412"/>
      <c r="GIK209" s="412"/>
      <c r="GIL209" s="412"/>
      <c r="GIM209" s="412"/>
      <c r="GIN209" s="412"/>
      <c r="GIO209" s="412"/>
      <c r="GIP209" s="412"/>
      <c r="GIQ209" s="412"/>
      <c r="GIR209" s="412"/>
      <c r="GIS209" s="412"/>
      <c r="GIT209" s="412"/>
      <c r="GIU209" s="412"/>
      <c r="GIV209" s="412"/>
      <c r="GIW209" s="412"/>
      <c r="GIX209" s="413"/>
      <c r="GIY209" s="413"/>
      <c r="GIZ209" s="413"/>
      <c r="GJA209" s="413"/>
      <c r="GJB209" s="413"/>
      <c r="GJC209" s="413"/>
      <c r="GJD209" s="413"/>
      <c r="GJE209" s="413"/>
      <c r="GJF209" s="413"/>
      <c r="GJG209" s="413"/>
      <c r="GJH209" s="413"/>
      <c r="GJI209" s="413"/>
      <c r="GJJ209" s="413"/>
      <c r="GJK209" s="413"/>
      <c r="GJL209" s="413"/>
      <c r="GJM209" s="413"/>
      <c r="GJN209" s="413"/>
      <c r="GJO209" s="413"/>
      <c r="GJP209" s="413"/>
      <c r="GJQ209" s="413"/>
      <c r="GJR209" s="413"/>
      <c r="GJS209" s="413"/>
      <c r="GJT209" s="413"/>
      <c r="GJU209" s="413"/>
      <c r="GJV209" s="414"/>
      <c r="GJW209" s="414"/>
      <c r="GJX209" s="414"/>
      <c r="GJY209" s="414"/>
      <c r="GJZ209" s="414"/>
      <c r="GKA209" s="413"/>
      <c r="GKB209" s="413"/>
      <c r="GKC209" s="414"/>
      <c r="GKD209" s="414"/>
      <c r="GKE209" s="413"/>
      <c r="GKF209" s="413"/>
      <c r="GKG209" s="414"/>
      <c r="GKH209" s="414"/>
      <c r="GKI209" s="413"/>
      <c r="GKJ209" s="413"/>
      <c r="GKK209" s="413"/>
      <c r="GKL209" s="413"/>
      <c r="GKM209" s="413"/>
      <c r="GKN209" s="413"/>
      <c r="GKO209" s="413"/>
      <c r="GKP209" s="414"/>
      <c r="GKQ209" s="414"/>
      <c r="GKR209" s="413"/>
      <c r="GKS209" s="413"/>
      <c r="GKT209" s="414"/>
      <c r="GKU209" s="414"/>
      <c r="GKV209" s="413"/>
      <c r="GKW209" s="413"/>
      <c r="GKX209" s="413"/>
      <c r="GKY209" s="413"/>
      <c r="GKZ209" s="413"/>
      <c r="GLA209" s="407"/>
      <c r="GLB209" s="439"/>
      <c r="GLC209" s="413"/>
      <c r="GLD209" s="413"/>
      <c r="GLE209" s="413"/>
      <c r="GLF209" s="413"/>
      <c r="GLG209" s="413"/>
      <c r="GLH209" s="413"/>
      <c r="GLI209" s="413"/>
      <c r="GLJ209" s="412"/>
      <c r="GLK209" s="412"/>
      <c r="GLL209" s="412"/>
      <c r="GLM209" s="412"/>
      <c r="GLN209" s="412"/>
      <c r="GLO209" s="412"/>
      <c r="GLP209" s="412"/>
      <c r="GLQ209" s="412"/>
      <c r="GLR209" s="412"/>
      <c r="GLS209" s="412"/>
      <c r="GLT209" s="412"/>
      <c r="GLU209" s="412"/>
      <c r="GLV209" s="412"/>
      <c r="GLW209" s="412"/>
      <c r="GLX209" s="412"/>
      <c r="GLY209" s="412"/>
      <c r="GLZ209" s="412"/>
      <c r="GMA209" s="412"/>
      <c r="GMB209" s="412"/>
      <c r="GMC209" s="412"/>
      <c r="GMD209" s="412"/>
      <c r="GME209" s="412"/>
      <c r="GMF209" s="412"/>
      <c r="GMG209" s="412"/>
      <c r="GMH209" s="412"/>
      <c r="GMI209" s="412"/>
      <c r="GMJ209" s="412"/>
      <c r="GMK209" s="412"/>
      <c r="GML209" s="412"/>
      <c r="GMM209" s="412"/>
      <c r="GMN209" s="412"/>
      <c r="GMO209" s="412"/>
      <c r="GMP209" s="412"/>
      <c r="GMQ209" s="412"/>
      <c r="GMR209" s="412"/>
      <c r="GMS209" s="412"/>
      <c r="GMT209" s="412"/>
      <c r="GMU209" s="412"/>
      <c r="GMV209" s="412"/>
      <c r="GMW209" s="412"/>
      <c r="GMX209" s="412"/>
      <c r="GMY209" s="412"/>
      <c r="GMZ209" s="412"/>
      <c r="GNA209" s="412"/>
      <c r="GNB209" s="413"/>
      <c r="GNC209" s="413"/>
      <c r="GND209" s="413"/>
      <c r="GNE209" s="413"/>
      <c r="GNF209" s="413"/>
      <c r="GNG209" s="413"/>
      <c r="GNH209" s="413"/>
      <c r="GNI209" s="413"/>
      <c r="GNJ209" s="413"/>
      <c r="GNK209" s="413"/>
      <c r="GNL209" s="413"/>
      <c r="GNM209" s="413"/>
      <c r="GNN209" s="413"/>
      <c r="GNO209" s="413"/>
      <c r="GNP209" s="413"/>
      <c r="GNQ209" s="413"/>
      <c r="GNR209" s="413"/>
      <c r="GNS209" s="413"/>
      <c r="GNT209" s="413"/>
      <c r="GNU209" s="413"/>
      <c r="GNV209" s="413"/>
      <c r="GNW209" s="413"/>
      <c r="GNX209" s="413"/>
      <c r="GNY209" s="413"/>
      <c r="GNZ209" s="414"/>
      <c r="GOA209" s="414"/>
      <c r="GOB209" s="414"/>
      <c r="GOC209" s="414"/>
      <c r="GOD209" s="414"/>
      <c r="GOE209" s="413"/>
      <c r="GOF209" s="413"/>
      <c r="GOG209" s="414"/>
      <c r="GOH209" s="414"/>
      <c r="GOI209" s="413"/>
      <c r="GOJ209" s="413"/>
      <c r="GOK209" s="414"/>
      <c r="GOL209" s="414"/>
      <c r="GOM209" s="413"/>
      <c r="GON209" s="413"/>
      <c r="GOO209" s="413"/>
      <c r="GOP209" s="413"/>
      <c r="GOQ209" s="413"/>
      <c r="GOR209" s="413"/>
      <c r="GOS209" s="413"/>
      <c r="GOT209" s="414"/>
      <c r="GOU209" s="414"/>
      <c r="GOV209" s="413"/>
      <c r="GOW209" s="413"/>
      <c r="GOX209" s="414"/>
      <c r="GOY209" s="414"/>
      <c r="GOZ209" s="413"/>
      <c r="GPA209" s="413"/>
      <c r="GPB209" s="413"/>
      <c r="GPC209" s="413"/>
      <c r="GPD209" s="413"/>
      <c r="GPE209" s="407"/>
      <c r="GPF209" s="439"/>
      <c r="GPG209" s="413"/>
      <c r="GPH209" s="413"/>
      <c r="GPI209" s="413"/>
      <c r="GPJ209" s="413"/>
      <c r="GPK209" s="413"/>
      <c r="GPL209" s="413"/>
      <c r="GPM209" s="413"/>
      <c r="GPN209" s="412"/>
      <c r="GPO209" s="412"/>
      <c r="GPP209" s="412"/>
      <c r="GPQ209" s="412"/>
      <c r="GPR209" s="412"/>
      <c r="GPS209" s="412"/>
      <c r="GPT209" s="412"/>
      <c r="GPU209" s="412"/>
      <c r="GPV209" s="412"/>
      <c r="GPW209" s="412"/>
      <c r="GPX209" s="412"/>
      <c r="GPY209" s="412"/>
      <c r="GPZ209" s="412"/>
      <c r="GQA209" s="412"/>
      <c r="GQB209" s="412"/>
      <c r="GQC209" s="412"/>
      <c r="GQD209" s="412"/>
      <c r="GQE209" s="412"/>
      <c r="GQF209" s="412"/>
      <c r="GQG209" s="412"/>
      <c r="GQH209" s="412"/>
      <c r="GQI209" s="412"/>
      <c r="GQJ209" s="412"/>
      <c r="GQK209" s="412"/>
      <c r="GQL209" s="412"/>
      <c r="GQM209" s="412"/>
      <c r="GQN209" s="412"/>
      <c r="GQO209" s="412"/>
      <c r="GQP209" s="412"/>
      <c r="GQQ209" s="412"/>
      <c r="GQR209" s="412"/>
      <c r="GQS209" s="412"/>
      <c r="GQT209" s="412"/>
      <c r="GQU209" s="412"/>
      <c r="GQV209" s="412"/>
      <c r="GQW209" s="412"/>
      <c r="GQX209" s="412"/>
      <c r="GQY209" s="412"/>
      <c r="GQZ209" s="412"/>
      <c r="GRA209" s="412"/>
      <c r="GRB209" s="412"/>
      <c r="GRC209" s="412"/>
      <c r="GRD209" s="412"/>
      <c r="GRE209" s="412"/>
      <c r="GRF209" s="413"/>
      <c r="GRG209" s="413"/>
      <c r="GRH209" s="413"/>
      <c r="GRI209" s="413"/>
      <c r="GRJ209" s="413"/>
      <c r="GRK209" s="413"/>
      <c r="GRL209" s="413"/>
      <c r="GRM209" s="413"/>
      <c r="GRN209" s="413"/>
      <c r="GRO209" s="413"/>
      <c r="GRP209" s="413"/>
      <c r="GRQ209" s="413"/>
      <c r="GRR209" s="413"/>
      <c r="GRS209" s="413"/>
      <c r="GRT209" s="413"/>
      <c r="GRU209" s="413"/>
      <c r="GRV209" s="413"/>
      <c r="GRW209" s="413"/>
      <c r="GRX209" s="413"/>
      <c r="GRY209" s="413"/>
      <c r="GRZ209" s="413"/>
      <c r="GSA209" s="413"/>
      <c r="GSB209" s="413"/>
      <c r="GSC209" s="413"/>
      <c r="GSD209" s="414"/>
      <c r="GSE209" s="414"/>
      <c r="GSF209" s="414"/>
      <c r="GSG209" s="414"/>
      <c r="GSH209" s="414"/>
      <c r="GSI209" s="413"/>
      <c r="GSJ209" s="413"/>
      <c r="GSK209" s="414"/>
      <c r="GSL209" s="414"/>
      <c r="GSM209" s="413"/>
      <c r="GSN209" s="413"/>
      <c r="GSO209" s="414"/>
      <c r="GSP209" s="414"/>
      <c r="GSQ209" s="413"/>
      <c r="GSR209" s="413"/>
      <c r="GSS209" s="413"/>
      <c r="GST209" s="413"/>
      <c r="GSU209" s="413"/>
      <c r="GSV209" s="413"/>
      <c r="GSW209" s="413"/>
      <c r="GSX209" s="414"/>
      <c r="GSY209" s="414"/>
      <c r="GSZ209" s="413"/>
      <c r="GTA209" s="413"/>
      <c r="GTB209" s="414"/>
      <c r="GTC209" s="414"/>
      <c r="GTD209" s="413"/>
      <c r="GTE209" s="413"/>
      <c r="GTF209" s="413"/>
      <c r="GTG209" s="413"/>
      <c r="GTH209" s="413"/>
      <c r="GTI209" s="407"/>
      <c r="GTJ209" s="439"/>
      <c r="GTK209" s="413"/>
      <c r="GTL209" s="413"/>
      <c r="GTM209" s="413"/>
      <c r="GTN209" s="413"/>
      <c r="GTO209" s="413"/>
      <c r="GTP209" s="413"/>
      <c r="GTQ209" s="413"/>
      <c r="GTR209" s="412"/>
      <c r="GTS209" s="412"/>
      <c r="GTT209" s="412"/>
      <c r="GTU209" s="412"/>
      <c r="GTV209" s="412"/>
      <c r="GTW209" s="412"/>
      <c r="GTX209" s="412"/>
      <c r="GTY209" s="412"/>
      <c r="GTZ209" s="412"/>
      <c r="GUA209" s="412"/>
      <c r="GUB209" s="412"/>
      <c r="GUC209" s="412"/>
      <c r="GUD209" s="412"/>
      <c r="GUE209" s="412"/>
      <c r="GUF209" s="412"/>
      <c r="GUG209" s="412"/>
      <c r="GUH209" s="412"/>
      <c r="GUI209" s="412"/>
      <c r="GUJ209" s="412"/>
      <c r="GUK209" s="412"/>
      <c r="GUL209" s="412"/>
      <c r="GUM209" s="412"/>
      <c r="GUN209" s="412"/>
      <c r="GUO209" s="412"/>
      <c r="GUP209" s="412"/>
      <c r="GUQ209" s="412"/>
      <c r="GUR209" s="412"/>
      <c r="GUS209" s="412"/>
      <c r="GUT209" s="412"/>
      <c r="GUU209" s="412"/>
      <c r="GUV209" s="412"/>
      <c r="GUW209" s="412"/>
      <c r="GUX209" s="412"/>
      <c r="GUY209" s="412"/>
      <c r="GUZ209" s="412"/>
      <c r="GVA209" s="412"/>
      <c r="GVB209" s="412"/>
      <c r="GVC209" s="412"/>
      <c r="GVD209" s="412"/>
      <c r="GVE209" s="412"/>
      <c r="GVF209" s="412"/>
      <c r="GVG209" s="412"/>
      <c r="GVH209" s="412"/>
      <c r="GVI209" s="412"/>
      <c r="GVJ209" s="413"/>
      <c r="GVK209" s="413"/>
      <c r="GVL209" s="413"/>
      <c r="GVM209" s="413"/>
      <c r="GVN209" s="413"/>
      <c r="GVO209" s="413"/>
      <c r="GVP209" s="413"/>
      <c r="GVQ209" s="413"/>
      <c r="GVR209" s="413"/>
      <c r="GVS209" s="413"/>
      <c r="GVT209" s="413"/>
      <c r="GVU209" s="413"/>
      <c r="GVV209" s="413"/>
      <c r="GVW209" s="413"/>
      <c r="GVX209" s="413"/>
      <c r="GVY209" s="413"/>
      <c r="GVZ209" s="413"/>
      <c r="GWA209" s="413"/>
      <c r="GWB209" s="413"/>
      <c r="GWC209" s="413"/>
      <c r="GWD209" s="413"/>
      <c r="GWE209" s="413"/>
      <c r="GWF209" s="413"/>
      <c r="GWG209" s="413"/>
      <c r="GWH209" s="414"/>
      <c r="GWI209" s="414"/>
      <c r="GWJ209" s="414"/>
      <c r="GWK209" s="414"/>
      <c r="GWL209" s="414"/>
      <c r="GWM209" s="413"/>
      <c r="GWN209" s="413"/>
      <c r="GWO209" s="414"/>
      <c r="GWP209" s="414"/>
      <c r="GWQ209" s="413"/>
      <c r="GWR209" s="413"/>
      <c r="GWS209" s="414"/>
      <c r="GWT209" s="414"/>
      <c r="GWU209" s="413"/>
      <c r="GWV209" s="413"/>
      <c r="GWW209" s="413"/>
      <c r="GWX209" s="413"/>
      <c r="GWY209" s="413"/>
      <c r="GWZ209" s="413"/>
      <c r="GXA209" s="413"/>
      <c r="GXB209" s="414"/>
      <c r="GXC209" s="414"/>
      <c r="GXD209" s="413"/>
      <c r="GXE209" s="413"/>
      <c r="GXF209" s="414"/>
      <c r="GXG209" s="414"/>
      <c r="GXH209" s="413"/>
      <c r="GXI209" s="413"/>
      <c r="GXJ209" s="413"/>
      <c r="GXK209" s="413"/>
      <c r="GXL209" s="413"/>
      <c r="GXM209" s="407"/>
      <c r="GXN209" s="439"/>
      <c r="GXO209" s="413"/>
      <c r="GXP209" s="413"/>
      <c r="GXQ209" s="413"/>
      <c r="GXR209" s="413"/>
      <c r="GXS209" s="413"/>
      <c r="GXT209" s="413"/>
      <c r="GXU209" s="413"/>
      <c r="GXV209" s="412"/>
      <c r="GXW209" s="412"/>
      <c r="GXX209" s="412"/>
      <c r="GXY209" s="412"/>
      <c r="GXZ209" s="412"/>
      <c r="GYA209" s="412"/>
      <c r="GYB209" s="412"/>
      <c r="GYC209" s="412"/>
      <c r="GYD209" s="412"/>
      <c r="GYE209" s="412"/>
      <c r="GYF209" s="412"/>
      <c r="GYG209" s="412"/>
      <c r="GYH209" s="412"/>
      <c r="GYI209" s="412"/>
      <c r="GYJ209" s="412"/>
      <c r="GYK209" s="412"/>
      <c r="GYL209" s="412"/>
      <c r="GYM209" s="412"/>
      <c r="GYN209" s="412"/>
      <c r="GYO209" s="412"/>
      <c r="GYP209" s="412"/>
      <c r="GYQ209" s="412"/>
      <c r="GYR209" s="412"/>
      <c r="GYS209" s="412"/>
      <c r="GYT209" s="412"/>
      <c r="GYU209" s="412"/>
      <c r="GYV209" s="412"/>
      <c r="GYW209" s="412"/>
      <c r="GYX209" s="412"/>
      <c r="GYY209" s="412"/>
      <c r="GYZ209" s="412"/>
      <c r="GZA209" s="412"/>
      <c r="GZB209" s="412"/>
      <c r="GZC209" s="412"/>
      <c r="GZD209" s="412"/>
      <c r="GZE209" s="412"/>
      <c r="GZF209" s="412"/>
      <c r="GZG209" s="412"/>
      <c r="GZH209" s="412"/>
      <c r="GZI209" s="412"/>
      <c r="GZJ209" s="412"/>
      <c r="GZK209" s="412"/>
      <c r="GZL209" s="412"/>
      <c r="GZM209" s="412"/>
      <c r="GZN209" s="413"/>
      <c r="GZO209" s="413"/>
      <c r="GZP209" s="413"/>
      <c r="GZQ209" s="413"/>
      <c r="GZR209" s="413"/>
      <c r="GZS209" s="413"/>
      <c r="GZT209" s="413"/>
      <c r="GZU209" s="413"/>
      <c r="GZV209" s="413"/>
      <c r="GZW209" s="413"/>
      <c r="GZX209" s="413"/>
      <c r="GZY209" s="413"/>
      <c r="GZZ209" s="413"/>
      <c r="HAA209" s="413"/>
      <c r="HAB209" s="413"/>
      <c r="HAC209" s="413"/>
      <c r="HAD209" s="413"/>
      <c r="HAE209" s="413"/>
      <c r="HAF209" s="413"/>
      <c r="HAG209" s="413"/>
      <c r="HAH209" s="413"/>
      <c r="HAI209" s="413"/>
      <c r="HAJ209" s="413"/>
      <c r="HAK209" s="413"/>
      <c r="HAL209" s="414"/>
      <c r="HAM209" s="414"/>
      <c r="HAN209" s="414"/>
      <c r="HAO209" s="414"/>
      <c r="HAP209" s="414"/>
      <c r="HAQ209" s="413"/>
      <c r="HAR209" s="413"/>
      <c r="HAS209" s="414"/>
      <c r="HAT209" s="414"/>
      <c r="HAU209" s="413"/>
      <c r="HAV209" s="413"/>
      <c r="HAW209" s="414"/>
      <c r="HAX209" s="414"/>
      <c r="HAY209" s="413"/>
      <c r="HAZ209" s="413"/>
      <c r="HBA209" s="413"/>
      <c r="HBB209" s="413"/>
      <c r="HBC209" s="413"/>
      <c r="HBD209" s="413"/>
      <c r="HBE209" s="413"/>
      <c r="HBF209" s="414"/>
      <c r="HBG209" s="414"/>
      <c r="HBH209" s="413"/>
      <c r="HBI209" s="413"/>
      <c r="HBJ209" s="414"/>
      <c r="HBK209" s="414"/>
      <c r="HBL209" s="413"/>
      <c r="HBM209" s="413"/>
      <c r="HBN209" s="413"/>
      <c r="HBO209" s="413"/>
      <c r="HBP209" s="413"/>
      <c r="HBQ209" s="407"/>
      <c r="HBR209" s="439"/>
      <c r="HBS209" s="413"/>
      <c r="HBT209" s="413"/>
      <c r="HBU209" s="413"/>
      <c r="HBV209" s="413"/>
      <c r="HBW209" s="413"/>
      <c r="HBX209" s="413"/>
      <c r="HBY209" s="413"/>
      <c r="HBZ209" s="412"/>
      <c r="HCA209" s="412"/>
      <c r="HCB209" s="412"/>
      <c r="HCC209" s="412"/>
      <c r="HCD209" s="412"/>
      <c r="HCE209" s="412"/>
      <c r="HCF209" s="412"/>
      <c r="HCG209" s="412"/>
      <c r="HCH209" s="412"/>
      <c r="HCI209" s="412"/>
      <c r="HCJ209" s="412"/>
      <c r="HCK209" s="412"/>
      <c r="HCL209" s="412"/>
      <c r="HCM209" s="412"/>
      <c r="HCN209" s="412"/>
      <c r="HCO209" s="412"/>
      <c r="HCP209" s="412"/>
      <c r="HCQ209" s="412"/>
      <c r="HCR209" s="412"/>
      <c r="HCS209" s="412"/>
      <c r="HCT209" s="412"/>
      <c r="HCU209" s="412"/>
      <c r="HCV209" s="412"/>
      <c r="HCW209" s="412"/>
      <c r="HCX209" s="412"/>
      <c r="HCY209" s="412"/>
      <c r="HCZ209" s="412"/>
      <c r="HDA209" s="412"/>
      <c r="HDB209" s="412"/>
      <c r="HDC209" s="412"/>
      <c r="HDD209" s="412"/>
      <c r="HDE209" s="412"/>
      <c r="HDF209" s="412"/>
      <c r="HDG209" s="412"/>
      <c r="HDH209" s="412"/>
      <c r="HDI209" s="412"/>
      <c r="HDJ209" s="412"/>
      <c r="HDK209" s="412"/>
      <c r="HDL209" s="412"/>
      <c r="HDM209" s="412"/>
      <c r="HDN209" s="412"/>
      <c r="HDO209" s="412"/>
      <c r="HDP209" s="412"/>
      <c r="HDQ209" s="412"/>
      <c r="HDR209" s="413"/>
      <c r="HDS209" s="413"/>
      <c r="HDT209" s="413"/>
      <c r="HDU209" s="413"/>
      <c r="HDV209" s="413"/>
      <c r="HDW209" s="413"/>
      <c r="HDX209" s="413"/>
      <c r="HDY209" s="413"/>
      <c r="HDZ209" s="413"/>
      <c r="HEA209" s="413"/>
      <c r="HEB209" s="413"/>
      <c r="HEC209" s="413"/>
      <c r="HED209" s="413"/>
      <c r="HEE209" s="413"/>
      <c r="HEF209" s="413"/>
      <c r="HEG209" s="413"/>
      <c r="HEH209" s="413"/>
      <c r="HEI209" s="413"/>
      <c r="HEJ209" s="413"/>
      <c r="HEK209" s="413"/>
      <c r="HEL209" s="413"/>
      <c r="HEM209" s="413"/>
      <c r="HEN209" s="413"/>
      <c r="HEO209" s="413"/>
      <c r="HEP209" s="414"/>
      <c r="HEQ209" s="414"/>
      <c r="HER209" s="414"/>
      <c r="HES209" s="414"/>
      <c r="HET209" s="414"/>
      <c r="HEU209" s="413"/>
      <c r="HEV209" s="413"/>
      <c r="HEW209" s="414"/>
      <c r="HEX209" s="414"/>
      <c r="HEY209" s="413"/>
      <c r="HEZ209" s="413"/>
      <c r="HFA209" s="414"/>
      <c r="HFB209" s="414"/>
      <c r="HFC209" s="413"/>
      <c r="HFD209" s="413"/>
      <c r="HFE209" s="413"/>
      <c r="HFF209" s="413"/>
      <c r="HFG209" s="413"/>
      <c r="HFH209" s="413"/>
      <c r="HFI209" s="413"/>
      <c r="HFJ209" s="414"/>
      <c r="HFK209" s="414"/>
      <c r="HFL209" s="413"/>
      <c r="HFM209" s="413"/>
      <c r="HFN209" s="414"/>
      <c r="HFO209" s="414"/>
      <c r="HFP209" s="413"/>
      <c r="HFQ209" s="413"/>
      <c r="HFR209" s="413"/>
      <c r="HFS209" s="413"/>
      <c r="HFT209" s="413"/>
      <c r="HFU209" s="407"/>
      <c r="HFV209" s="439"/>
      <c r="HFW209" s="413"/>
      <c r="HFX209" s="413"/>
      <c r="HFY209" s="413"/>
      <c r="HFZ209" s="413"/>
      <c r="HGA209" s="413"/>
      <c r="HGB209" s="413"/>
      <c r="HGC209" s="413"/>
      <c r="HGD209" s="412"/>
      <c r="HGE209" s="412"/>
      <c r="HGF209" s="412"/>
      <c r="HGG209" s="412"/>
      <c r="HGH209" s="412"/>
      <c r="HGI209" s="412"/>
      <c r="HGJ209" s="412"/>
      <c r="HGK209" s="412"/>
      <c r="HGL209" s="412"/>
      <c r="HGM209" s="412"/>
      <c r="HGN209" s="412"/>
      <c r="HGO209" s="412"/>
      <c r="HGP209" s="412"/>
      <c r="HGQ209" s="412"/>
      <c r="HGR209" s="412"/>
      <c r="HGS209" s="412"/>
      <c r="HGT209" s="412"/>
      <c r="HGU209" s="412"/>
      <c r="HGV209" s="412"/>
      <c r="HGW209" s="412"/>
      <c r="HGX209" s="412"/>
      <c r="HGY209" s="412"/>
      <c r="HGZ209" s="412"/>
      <c r="HHA209" s="412"/>
      <c r="HHB209" s="412"/>
      <c r="HHC209" s="412"/>
      <c r="HHD209" s="412"/>
      <c r="HHE209" s="412"/>
      <c r="HHF209" s="412"/>
      <c r="HHG209" s="412"/>
      <c r="HHH209" s="412"/>
      <c r="HHI209" s="412"/>
      <c r="HHJ209" s="412"/>
      <c r="HHK209" s="412"/>
      <c r="HHL209" s="412"/>
      <c r="HHM209" s="412"/>
      <c r="HHN209" s="412"/>
      <c r="HHO209" s="412"/>
      <c r="HHP209" s="412"/>
      <c r="HHQ209" s="412"/>
      <c r="HHR209" s="412"/>
      <c r="HHS209" s="412"/>
      <c r="HHT209" s="412"/>
      <c r="HHU209" s="412"/>
      <c r="HHV209" s="413"/>
      <c r="HHW209" s="413"/>
      <c r="HHX209" s="413"/>
      <c r="HHY209" s="413"/>
      <c r="HHZ209" s="413"/>
      <c r="HIA209" s="413"/>
      <c r="HIB209" s="413"/>
      <c r="HIC209" s="413"/>
      <c r="HID209" s="413"/>
      <c r="HIE209" s="413"/>
      <c r="HIF209" s="413"/>
      <c r="HIG209" s="413"/>
      <c r="HIH209" s="413"/>
      <c r="HII209" s="413"/>
      <c r="HIJ209" s="413"/>
      <c r="HIK209" s="413"/>
      <c r="HIL209" s="413"/>
      <c r="HIM209" s="413"/>
      <c r="HIN209" s="413"/>
      <c r="HIO209" s="413"/>
      <c r="HIP209" s="413"/>
      <c r="HIQ209" s="413"/>
      <c r="HIR209" s="413"/>
      <c r="HIS209" s="413"/>
      <c r="HIT209" s="414"/>
      <c r="HIU209" s="414"/>
      <c r="HIV209" s="414"/>
      <c r="HIW209" s="414"/>
      <c r="HIX209" s="414"/>
      <c r="HIY209" s="413"/>
      <c r="HIZ209" s="413"/>
      <c r="HJA209" s="414"/>
      <c r="HJB209" s="414"/>
      <c r="HJC209" s="413"/>
      <c r="HJD209" s="413"/>
      <c r="HJE209" s="414"/>
      <c r="HJF209" s="414"/>
      <c r="HJG209" s="413"/>
      <c r="HJH209" s="413"/>
      <c r="HJI209" s="413"/>
      <c r="HJJ209" s="413"/>
      <c r="HJK209" s="413"/>
      <c r="HJL209" s="413"/>
      <c r="HJM209" s="413"/>
      <c r="HJN209" s="414"/>
      <c r="HJO209" s="414"/>
      <c r="HJP209" s="413"/>
      <c r="HJQ209" s="413"/>
      <c r="HJR209" s="414"/>
      <c r="HJS209" s="414"/>
      <c r="HJT209" s="413"/>
      <c r="HJU209" s="413"/>
      <c r="HJV209" s="413"/>
      <c r="HJW209" s="413"/>
      <c r="HJX209" s="413"/>
      <c r="HJY209" s="407"/>
      <c r="HJZ209" s="439"/>
      <c r="HKA209" s="413"/>
      <c r="HKB209" s="413"/>
      <c r="HKC209" s="413"/>
      <c r="HKD209" s="413"/>
      <c r="HKE209" s="413"/>
      <c r="HKF209" s="413"/>
      <c r="HKG209" s="413"/>
      <c r="HKH209" s="412"/>
      <c r="HKI209" s="412"/>
      <c r="HKJ209" s="412"/>
      <c r="HKK209" s="412"/>
      <c r="HKL209" s="412"/>
      <c r="HKM209" s="412"/>
      <c r="HKN209" s="412"/>
      <c r="HKO209" s="412"/>
      <c r="HKP209" s="412"/>
      <c r="HKQ209" s="412"/>
      <c r="HKR209" s="412"/>
      <c r="HKS209" s="412"/>
      <c r="HKT209" s="412"/>
      <c r="HKU209" s="412"/>
      <c r="HKV209" s="412"/>
      <c r="HKW209" s="412"/>
      <c r="HKX209" s="412"/>
      <c r="HKY209" s="412"/>
      <c r="HKZ209" s="412"/>
      <c r="HLA209" s="412"/>
      <c r="HLB209" s="412"/>
      <c r="HLC209" s="412"/>
      <c r="HLD209" s="412"/>
      <c r="HLE209" s="412"/>
      <c r="HLF209" s="412"/>
      <c r="HLG209" s="412"/>
      <c r="HLH209" s="412"/>
      <c r="HLI209" s="412"/>
      <c r="HLJ209" s="412"/>
      <c r="HLK209" s="412"/>
      <c r="HLL209" s="412"/>
      <c r="HLM209" s="412"/>
      <c r="HLN209" s="412"/>
      <c r="HLO209" s="412"/>
      <c r="HLP209" s="412"/>
      <c r="HLQ209" s="412"/>
      <c r="HLR209" s="412"/>
      <c r="HLS209" s="412"/>
      <c r="HLT209" s="412"/>
      <c r="HLU209" s="412"/>
      <c r="HLV209" s="412"/>
      <c r="HLW209" s="412"/>
      <c r="HLX209" s="412"/>
      <c r="HLY209" s="412"/>
      <c r="HLZ209" s="413"/>
      <c r="HMA209" s="413"/>
      <c r="HMB209" s="413"/>
      <c r="HMC209" s="413"/>
      <c r="HMD209" s="413"/>
      <c r="HME209" s="413"/>
      <c r="HMF209" s="413"/>
      <c r="HMG209" s="413"/>
      <c r="HMH209" s="413"/>
      <c r="HMI209" s="413"/>
      <c r="HMJ209" s="413"/>
      <c r="HMK209" s="413"/>
      <c r="HML209" s="413"/>
      <c r="HMM209" s="413"/>
      <c r="HMN209" s="413"/>
      <c r="HMO209" s="413"/>
      <c r="HMP209" s="413"/>
      <c r="HMQ209" s="413"/>
      <c r="HMR209" s="413"/>
      <c r="HMS209" s="413"/>
      <c r="HMT209" s="413"/>
      <c r="HMU209" s="413"/>
      <c r="HMV209" s="413"/>
      <c r="HMW209" s="413"/>
      <c r="HMX209" s="414"/>
      <c r="HMY209" s="414"/>
      <c r="HMZ209" s="414"/>
      <c r="HNA209" s="414"/>
      <c r="HNB209" s="414"/>
      <c r="HNC209" s="413"/>
      <c r="HND209" s="413"/>
      <c r="HNE209" s="414"/>
      <c r="HNF209" s="414"/>
      <c r="HNG209" s="413"/>
      <c r="HNH209" s="413"/>
      <c r="HNI209" s="414"/>
      <c r="HNJ209" s="414"/>
      <c r="HNK209" s="413"/>
      <c r="HNL209" s="413"/>
      <c r="HNM209" s="413"/>
      <c r="HNN209" s="413"/>
      <c r="HNO209" s="413"/>
      <c r="HNP209" s="413"/>
      <c r="HNQ209" s="413"/>
      <c r="HNR209" s="414"/>
      <c r="HNS209" s="414"/>
      <c r="HNT209" s="413"/>
      <c r="HNU209" s="413"/>
      <c r="HNV209" s="414"/>
      <c r="HNW209" s="414"/>
      <c r="HNX209" s="413"/>
      <c r="HNY209" s="413"/>
      <c r="HNZ209" s="413"/>
      <c r="HOA209" s="413"/>
      <c r="HOB209" s="413"/>
      <c r="HOC209" s="407"/>
      <c r="HOD209" s="439"/>
      <c r="HOE209" s="413"/>
      <c r="HOF209" s="413"/>
      <c r="HOG209" s="413"/>
      <c r="HOH209" s="413"/>
      <c r="HOI209" s="413"/>
      <c r="HOJ209" s="413"/>
      <c r="HOK209" s="413"/>
      <c r="HOL209" s="412"/>
      <c r="HOM209" s="412"/>
      <c r="HON209" s="412"/>
      <c r="HOO209" s="412"/>
      <c r="HOP209" s="412"/>
      <c r="HOQ209" s="412"/>
      <c r="HOR209" s="412"/>
      <c r="HOS209" s="412"/>
      <c r="HOT209" s="412"/>
      <c r="HOU209" s="412"/>
      <c r="HOV209" s="412"/>
      <c r="HOW209" s="412"/>
      <c r="HOX209" s="412"/>
      <c r="HOY209" s="412"/>
      <c r="HOZ209" s="412"/>
      <c r="HPA209" s="412"/>
      <c r="HPB209" s="412"/>
      <c r="HPC209" s="412"/>
      <c r="HPD209" s="412"/>
      <c r="HPE209" s="412"/>
      <c r="HPF209" s="412"/>
      <c r="HPG209" s="412"/>
      <c r="HPH209" s="412"/>
      <c r="HPI209" s="412"/>
      <c r="HPJ209" s="412"/>
      <c r="HPK209" s="412"/>
      <c r="HPL209" s="412"/>
      <c r="HPM209" s="412"/>
      <c r="HPN209" s="412"/>
      <c r="HPO209" s="412"/>
      <c r="HPP209" s="412"/>
      <c r="HPQ209" s="412"/>
      <c r="HPR209" s="412"/>
      <c r="HPS209" s="412"/>
      <c r="HPT209" s="412"/>
      <c r="HPU209" s="412"/>
      <c r="HPV209" s="412"/>
      <c r="HPW209" s="412"/>
      <c r="HPX209" s="412"/>
      <c r="HPY209" s="412"/>
      <c r="HPZ209" s="412"/>
      <c r="HQA209" s="412"/>
      <c r="HQB209" s="412"/>
      <c r="HQC209" s="412"/>
      <c r="HQD209" s="413"/>
      <c r="HQE209" s="413"/>
      <c r="HQF209" s="413"/>
      <c r="HQG209" s="413"/>
      <c r="HQH209" s="413"/>
      <c r="HQI209" s="413"/>
      <c r="HQJ209" s="413"/>
      <c r="HQK209" s="413"/>
      <c r="HQL209" s="413"/>
      <c r="HQM209" s="413"/>
      <c r="HQN209" s="413"/>
      <c r="HQO209" s="413"/>
      <c r="HQP209" s="413"/>
      <c r="HQQ209" s="413"/>
      <c r="HQR209" s="413"/>
      <c r="HQS209" s="413"/>
      <c r="HQT209" s="413"/>
      <c r="HQU209" s="413"/>
      <c r="HQV209" s="413"/>
      <c r="HQW209" s="413"/>
      <c r="HQX209" s="413"/>
      <c r="HQY209" s="413"/>
      <c r="HQZ209" s="413"/>
      <c r="HRA209" s="413"/>
      <c r="HRB209" s="414"/>
      <c r="HRC209" s="414"/>
      <c r="HRD209" s="414"/>
      <c r="HRE209" s="414"/>
      <c r="HRF209" s="414"/>
      <c r="HRG209" s="413"/>
      <c r="HRH209" s="413"/>
      <c r="HRI209" s="414"/>
      <c r="HRJ209" s="414"/>
      <c r="HRK209" s="413"/>
      <c r="HRL209" s="413"/>
      <c r="HRM209" s="414"/>
      <c r="HRN209" s="414"/>
      <c r="HRO209" s="413"/>
      <c r="HRP209" s="413"/>
      <c r="HRQ209" s="413"/>
      <c r="HRR209" s="413"/>
      <c r="HRS209" s="413"/>
      <c r="HRT209" s="413"/>
      <c r="HRU209" s="413"/>
      <c r="HRV209" s="414"/>
      <c r="HRW209" s="414"/>
      <c r="HRX209" s="413"/>
      <c r="HRY209" s="413"/>
      <c r="HRZ209" s="414"/>
      <c r="HSA209" s="414"/>
      <c r="HSB209" s="413"/>
      <c r="HSC209" s="413"/>
      <c r="HSD209" s="413"/>
      <c r="HSE209" s="413"/>
      <c r="HSF209" s="413"/>
      <c r="HSG209" s="407"/>
      <c r="HSH209" s="439"/>
      <c r="HSI209" s="413"/>
      <c r="HSJ209" s="413"/>
      <c r="HSK209" s="413"/>
      <c r="HSL209" s="413"/>
      <c r="HSM209" s="413"/>
      <c r="HSN209" s="413"/>
      <c r="HSO209" s="413"/>
      <c r="HSP209" s="412"/>
      <c r="HSQ209" s="412"/>
      <c r="HSR209" s="412"/>
      <c r="HSS209" s="412"/>
      <c r="HST209" s="412"/>
      <c r="HSU209" s="412"/>
      <c r="HSV209" s="412"/>
      <c r="HSW209" s="412"/>
      <c r="HSX209" s="412"/>
      <c r="HSY209" s="412"/>
      <c r="HSZ209" s="412"/>
      <c r="HTA209" s="412"/>
      <c r="HTB209" s="412"/>
      <c r="HTC209" s="412"/>
      <c r="HTD209" s="412"/>
      <c r="HTE209" s="412"/>
      <c r="HTF209" s="412"/>
      <c r="HTG209" s="412"/>
      <c r="HTH209" s="412"/>
      <c r="HTI209" s="412"/>
      <c r="HTJ209" s="412"/>
      <c r="HTK209" s="412"/>
      <c r="HTL209" s="412"/>
      <c r="HTM209" s="412"/>
      <c r="HTN209" s="412"/>
      <c r="HTO209" s="412"/>
      <c r="HTP209" s="412"/>
      <c r="HTQ209" s="412"/>
      <c r="HTR209" s="412"/>
      <c r="HTS209" s="412"/>
      <c r="HTT209" s="412"/>
      <c r="HTU209" s="412"/>
      <c r="HTV209" s="412"/>
      <c r="HTW209" s="412"/>
      <c r="HTX209" s="412"/>
      <c r="HTY209" s="412"/>
      <c r="HTZ209" s="412"/>
      <c r="HUA209" s="412"/>
      <c r="HUB209" s="412"/>
      <c r="HUC209" s="412"/>
      <c r="HUD209" s="412"/>
      <c r="HUE209" s="412"/>
      <c r="HUF209" s="412"/>
      <c r="HUG209" s="412"/>
      <c r="HUH209" s="413"/>
      <c r="HUI209" s="413"/>
      <c r="HUJ209" s="413"/>
      <c r="HUK209" s="413"/>
      <c r="HUL209" s="413"/>
      <c r="HUM209" s="413"/>
      <c r="HUN209" s="413"/>
      <c r="HUO209" s="413"/>
      <c r="HUP209" s="413"/>
      <c r="HUQ209" s="413"/>
      <c r="HUR209" s="413"/>
      <c r="HUS209" s="413"/>
      <c r="HUT209" s="413"/>
      <c r="HUU209" s="413"/>
      <c r="HUV209" s="413"/>
      <c r="HUW209" s="413"/>
      <c r="HUX209" s="413"/>
      <c r="HUY209" s="413"/>
      <c r="HUZ209" s="413"/>
      <c r="HVA209" s="413"/>
      <c r="HVB209" s="413"/>
      <c r="HVC209" s="413"/>
      <c r="HVD209" s="413"/>
      <c r="HVE209" s="413"/>
      <c r="HVF209" s="414"/>
      <c r="HVG209" s="414"/>
      <c r="HVH209" s="414"/>
      <c r="HVI209" s="414"/>
      <c r="HVJ209" s="414"/>
      <c r="HVK209" s="413"/>
      <c r="HVL209" s="413"/>
      <c r="HVM209" s="414"/>
      <c r="HVN209" s="414"/>
      <c r="HVO209" s="413"/>
      <c r="HVP209" s="413"/>
      <c r="HVQ209" s="414"/>
      <c r="HVR209" s="414"/>
      <c r="HVS209" s="413"/>
      <c r="HVT209" s="413"/>
      <c r="HVU209" s="413"/>
      <c r="HVV209" s="413"/>
      <c r="HVW209" s="413"/>
      <c r="HVX209" s="413"/>
      <c r="HVY209" s="413"/>
      <c r="HVZ209" s="414"/>
      <c r="HWA209" s="414"/>
      <c r="HWB209" s="413"/>
      <c r="HWC209" s="413"/>
      <c r="HWD209" s="414"/>
      <c r="HWE209" s="414"/>
      <c r="HWF209" s="413"/>
      <c r="HWG209" s="413"/>
      <c r="HWH209" s="413"/>
      <c r="HWI209" s="413"/>
      <c r="HWJ209" s="413"/>
      <c r="HWK209" s="407"/>
      <c r="HWL209" s="439"/>
      <c r="HWM209" s="413"/>
      <c r="HWN209" s="413"/>
      <c r="HWO209" s="413"/>
      <c r="HWP209" s="413"/>
      <c r="HWQ209" s="413"/>
      <c r="HWR209" s="413"/>
      <c r="HWS209" s="413"/>
      <c r="HWT209" s="412"/>
      <c r="HWU209" s="412"/>
      <c r="HWV209" s="412"/>
      <c r="HWW209" s="412"/>
      <c r="HWX209" s="412"/>
      <c r="HWY209" s="412"/>
      <c r="HWZ209" s="412"/>
      <c r="HXA209" s="412"/>
      <c r="HXB209" s="412"/>
      <c r="HXC209" s="412"/>
      <c r="HXD209" s="412"/>
      <c r="HXE209" s="412"/>
      <c r="HXF209" s="412"/>
      <c r="HXG209" s="412"/>
      <c r="HXH209" s="412"/>
      <c r="HXI209" s="412"/>
      <c r="HXJ209" s="412"/>
      <c r="HXK209" s="412"/>
      <c r="HXL209" s="412"/>
      <c r="HXM209" s="412"/>
      <c r="HXN209" s="412"/>
      <c r="HXO209" s="412"/>
      <c r="HXP209" s="412"/>
      <c r="HXQ209" s="412"/>
      <c r="HXR209" s="412"/>
      <c r="HXS209" s="412"/>
      <c r="HXT209" s="412"/>
      <c r="HXU209" s="412"/>
      <c r="HXV209" s="412"/>
      <c r="HXW209" s="412"/>
      <c r="HXX209" s="412"/>
      <c r="HXY209" s="412"/>
      <c r="HXZ209" s="412"/>
      <c r="HYA209" s="412"/>
      <c r="HYB209" s="412"/>
      <c r="HYC209" s="412"/>
      <c r="HYD209" s="412"/>
      <c r="HYE209" s="412"/>
      <c r="HYF209" s="412"/>
      <c r="HYG209" s="412"/>
      <c r="HYH209" s="412"/>
      <c r="HYI209" s="412"/>
      <c r="HYJ209" s="412"/>
      <c r="HYK209" s="412"/>
      <c r="HYL209" s="413"/>
      <c r="HYM209" s="413"/>
      <c r="HYN209" s="413"/>
      <c r="HYO209" s="413"/>
      <c r="HYP209" s="413"/>
      <c r="HYQ209" s="413"/>
      <c r="HYR209" s="413"/>
      <c r="HYS209" s="413"/>
      <c r="HYT209" s="413"/>
      <c r="HYU209" s="413"/>
      <c r="HYV209" s="413"/>
      <c r="HYW209" s="413"/>
      <c r="HYX209" s="413"/>
      <c r="HYY209" s="413"/>
      <c r="HYZ209" s="413"/>
      <c r="HZA209" s="413"/>
      <c r="HZB209" s="413"/>
      <c r="HZC209" s="413"/>
      <c r="HZD209" s="413"/>
      <c r="HZE209" s="413"/>
      <c r="HZF209" s="413"/>
      <c r="HZG209" s="413"/>
      <c r="HZH209" s="413"/>
      <c r="HZI209" s="413"/>
      <c r="HZJ209" s="414"/>
      <c r="HZK209" s="414"/>
      <c r="HZL209" s="414"/>
      <c r="HZM209" s="414"/>
      <c r="HZN209" s="414"/>
      <c r="HZO209" s="413"/>
      <c r="HZP209" s="413"/>
      <c r="HZQ209" s="414"/>
      <c r="HZR209" s="414"/>
      <c r="HZS209" s="413"/>
      <c r="HZT209" s="413"/>
      <c r="HZU209" s="414"/>
      <c r="HZV209" s="414"/>
      <c r="HZW209" s="413"/>
      <c r="HZX209" s="413"/>
      <c r="HZY209" s="413"/>
      <c r="HZZ209" s="413"/>
      <c r="IAA209" s="413"/>
      <c r="IAB209" s="413"/>
      <c r="IAC209" s="413"/>
      <c r="IAD209" s="414"/>
      <c r="IAE209" s="414"/>
      <c r="IAF209" s="413"/>
      <c r="IAG209" s="413"/>
      <c r="IAH209" s="414"/>
      <c r="IAI209" s="414"/>
      <c r="IAJ209" s="413"/>
      <c r="IAK209" s="413"/>
      <c r="IAL209" s="413"/>
      <c r="IAM209" s="413"/>
      <c r="IAN209" s="413"/>
      <c r="IAO209" s="407"/>
      <c r="IAP209" s="439"/>
      <c r="IAQ209" s="413"/>
      <c r="IAR209" s="413"/>
      <c r="IAS209" s="413"/>
      <c r="IAT209" s="413"/>
      <c r="IAU209" s="413"/>
      <c r="IAV209" s="413"/>
      <c r="IAW209" s="413"/>
      <c r="IAX209" s="412"/>
      <c r="IAY209" s="412"/>
      <c r="IAZ209" s="412"/>
      <c r="IBA209" s="412"/>
      <c r="IBB209" s="412"/>
      <c r="IBC209" s="412"/>
      <c r="IBD209" s="412"/>
      <c r="IBE209" s="412"/>
      <c r="IBF209" s="412"/>
      <c r="IBG209" s="412"/>
      <c r="IBH209" s="412"/>
      <c r="IBI209" s="412"/>
      <c r="IBJ209" s="412"/>
      <c r="IBK209" s="412"/>
      <c r="IBL209" s="412"/>
      <c r="IBM209" s="412"/>
      <c r="IBN209" s="412"/>
      <c r="IBO209" s="412"/>
      <c r="IBP209" s="412"/>
      <c r="IBQ209" s="412"/>
      <c r="IBR209" s="412"/>
      <c r="IBS209" s="412"/>
      <c r="IBT209" s="412"/>
      <c r="IBU209" s="412"/>
      <c r="IBV209" s="412"/>
      <c r="IBW209" s="412"/>
      <c r="IBX209" s="412"/>
      <c r="IBY209" s="412"/>
      <c r="IBZ209" s="412"/>
      <c r="ICA209" s="412"/>
      <c r="ICB209" s="412"/>
      <c r="ICC209" s="412"/>
      <c r="ICD209" s="412"/>
      <c r="ICE209" s="412"/>
      <c r="ICF209" s="412"/>
      <c r="ICG209" s="412"/>
      <c r="ICH209" s="412"/>
      <c r="ICI209" s="412"/>
      <c r="ICJ209" s="412"/>
      <c r="ICK209" s="412"/>
      <c r="ICL209" s="412"/>
      <c r="ICM209" s="412"/>
      <c r="ICN209" s="412"/>
      <c r="ICO209" s="412"/>
      <c r="ICP209" s="413"/>
      <c r="ICQ209" s="413"/>
      <c r="ICR209" s="413"/>
      <c r="ICS209" s="413"/>
      <c r="ICT209" s="413"/>
      <c r="ICU209" s="413"/>
      <c r="ICV209" s="413"/>
      <c r="ICW209" s="413"/>
      <c r="ICX209" s="413"/>
      <c r="ICY209" s="413"/>
      <c r="ICZ209" s="413"/>
      <c r="IDA209" s="413"/>
      <c r="IDB209" s="413"/>
      <c r="IDC209" s="413"/>
      <c r="IDD209" s="413"/>
      <c r="IDE209" s="413"/>
      <c r="IDF209" s="413"/>
      <c r="IDG209" s="413"/>
      <c r="IDH209" s="413"/>
      <c r="IDI209" s="413"/>
      <c r="IDJ209" s="413"/>
      <c r="IDK209" s="413"/>
      <c r="IDL209" s="413"/>
      <c r="IDM209" s="413"/>
      <c r="IDN209" s="414"/>
      <c r="IDO209" s="414"/>
      <c r="IDP209" s="414"/>
      <c r="IDQ209" s="414"/>
      <c r="IDR209" s="414"/>
      <c r="IDS209" s="413"/>
      <c r="IDT209" s="413"/>
      <c r="IDU209" s="414"/>
      <c r="IDV209" s="414"/>
      <c r="IDW209" s="413"/>
      <c r="IDX209" s="413"/>
      <c r="IDY209" s="414"/>
      <c r="IDZ209" s="414"/>
      <c r="IEA209" s="413"/>
      <c r="IEB209" s="413"/>
      <c r="IEC209" s="413"/>
      <c r="IED209" s="413"/>
      <c r="IEE209" s="413"/>
      <c r="IEF209" s="413"/>
      <c r="IEG209" s="413"/>
      <c r="IEH209" s="414"/>
      <c r="IEI209" s="414"/>
      <c r="IEJ209" s="413"/>
      <c r="IEK209" s="413"/>
      <c r="IEL209" s="414"/>
      <c r="IEM209" s="414"/>
      <c r="IEN209" s="413"/>
      <c r="IEO209" s="413"/>
      <c r="IEP209" s="413"/>
      <c r="IEQ209" s="413"/>
      <c r="IER209" s="413"/>
      <c r="IES209" s="407"/>
      <c r="IET209" s="439"/>
      <c r="IEU209" s="413"/>
      <c r="IEV209" s="413"/>
      <c r="IEW209" s="413"/>
      <c r="IEX209" s="413"/>
      <c r="IEY209" s="413"/>
      <c r="IEZ209" s="413"/>
      <c r="IFA209" s="413"/>
      <c r="IFB209" s="412"/>
      <c r="IFC209" s="412"/>
      <c r="IFD209" s="412"/>
      <c r="IFE209" s="412"/>
      <c r="IFF209" s="412"/>
      <c r="IFG209" s="412"/>
      <c r="IFH209" s="412"/>
      <c r="IFI209" s="412"/>
      <c r="IFJ209" s="412"/>
      <c r="IFK209" s="412"/>
      <c r="IFL209" s="412"/>
      <c r="IFM209" s="412"/>
      <c r="IFN209" s="412"/>
      <c r="IFO209" s="412"/>
      <c r="IFP209" s="412"/>
      <c r="IFQ209" s="412"/>
      <c r="IFR209" s="412"/>
      <c r="IFS209" s="412"/>
      <c r="IFT209" s="412"/>
      <c r="IFU209" s="412"/>
      <c r="IFV209" s="412"/>
      <c r="IFW209" s="412"/>
      <c r="IFX209" s="412"/>
      <c r="IFY209" s="412"/>
      <c r="IFZ209" s="412"/>
      <c r="IGA209" s="412"/>
      <c r="IGB209" s="412"/>
      <c r="IGC209" s="412"/>
      <c r="IGD209" s="412"/>
      <c r="IGE209" s="412"/>
      <c r="IGF209" s="412"/>
      <c r="IGG209" s="412"/>
      <c r="IGH209" s="412"/>
      <c r="IGI209" s="412"/>
      <c r="IGJ209" s="412"/>
      <c r="IGK209" s="412"/>
      <c r="IGL209" s="412"/>
      <c r="IGM209" s="412"/>
      <c r="IGN209" s="412"/>
      <c r="IGO209" s="412"/>
      <c r="IGP209" s="412"/>
      <c r="IGQ209" s="412"/>
      <c r="IGR209" s="412"/>
      <c r="IGS209" s="412"/>
      <c r="IGT209" s="413"/>
      <c r="IGU209" s="413"/>
      <c r="IGV209" s="413"/>
      <c r="IGW209" s="413"/>
      <c r="IGX209" s="413"/>
      <c r="IGY209" s="413"/>
      <c r="IGZ209" s="413"/>
      <c r="IHA209" s="413"/>
      <c r="IHB209" s="413"/>
      <c r="IHC209" s="413"/>
      <c r="IHD209" s="413"/>
      <c r="IHE209" s="413"/>
      <c r="IHF209" s="413"/>
      <c r="IHG209" s="413"/>
      <c r="IHH209" s="413"/>
      <c r="IHI209" s="413"/>
      <c r="IHJ209" s="413"/>
      <c r="IHK209" s="413"/>
      <c r="IHL209" s="413"/>
      <c r="IHM209" s="413"/>
      <c r="IHN209" s="413"/>
      <c r="IHO209" s="413"/>
      <c r="IHP209" s="413"/>
      <c r="IHQ209" s="413"/>
      <c r="IHR209" s="414"/>
      <c r="IHS209" s="414"/>
      <c r="IHT209" s="414"/>
      <c r="IHU209" s="414"/>
      <c r="IHV209" s="414"/>
      <c r="IHW209" s="413"/>
      <c r="IHX209" s="413"/>
      <c r="IHY209" s="414"/>
      <c r="IHZ209" s="414"/>
      <c r="IIA209" s="413"/>
      <c r="IIB209" s="413"/>
      <c r="IIC209" s="414"/>
      <c r="IID209" s="414"/>
      <c r="IIE209" s="413"/>
      <c r="IIF209" s="413"/>
      <c r="IIG209" s="413"/>
      <c r="IIH209" s="413"/>
      <c r="III209" s="413"/>
      <c r="IIJ209" s="413"/>
      <c r="IIK209" s="413"/>
      <c r="IIL209" s="414"/>
      <c r="IIM209" s="414"/>
      <c r="IIN209" s="413"/>
      <c r="IIO209" s="413"/>
      <c r="IIP209" s="414"/>
      <c r="IIQ209" s="414"/>
      <c r="IIR209" s="413"/>
      <c r="IIS209" s="413"/>
      <c r="IIT209" s="413"/>
      <c r="IIU209" s="413"/>
      <c r="IIV209" s="413"/>
      <c r="IIW209" s="407"/>
      <c r="IIX209" s="439"/>
      <c r="IIY209" s="413"/>
      <c r="IIZ209" s="413"/>
      <c r="IJA209" s="413"/>
      <c r="IJB209" s="413"/>
      <c r="IJC209" s="413"/>
      <c r="IJD209" s="413"/>
      <c r="IJE209" s="413"/>
      <c r="IJF209" s="412"/>
      <c r="IJG209" s="412"/>
      <c r="IJH209" s="412"/>
      <c r="IJI209" s="412"/>
      <c r="IJJ209" s="412"/>
      <c r="IJK209" s="412"/>
      <c r="IJL209" s="412"/>
      <c r="IJM209" s="412"/>
      <c r="IJN209" s="412"/>
      <c r="IJO209" s="412"/>
      <c r="IJP209" s="412"/>
      <c r="IJQ209" s="412"/>
      <c r="IJR209" s="412"/>
      <c r="IJS209" s="412"/>
      <c r="IJT209" s="412"/>
      <c r="IJU209" s="412"/>
      <c r="IJV209" s="412"/>
      <c r="IJW209" s="412"/>
      <c r="IJX209" s="412"/>
      <c r="IJY209" s="412"/>
      <c r="IJZ209" s="412"/>
      <c r="IKA209" s="412"/>
      <c r="IKB209" s="412"/>
      <c r="IKC209" s="412"/>
      <c r="IKD209" s="412"/>
      <c r="IKE209" s="412"/>
      <c r="IKF209" s="412"/>
      <c r="IKG209" s="412"/>
      <c r="IKH209" s="412"/>
      <c r="IKI209" s="412"/>
      <c r="IKJ209" s="412"/>
      <c r="IKK209" s="412"/>
      <c r="IKL209" s="412"/>
      <c r="IKM209" s="412"/>
      <c r="IKN209" s="412"/>
      <c r="IKO209" s="412"/>
      <c r="IKP209" s="412"/>
      <c r="IKQ209" s="412"/>
      <c r="IKR209" s="412"/>
      <c r="IKS209" s="412"/>
      <c r="IKT209" s="412"/>
      <c r="IKU209" s="412"/>
      <c r="IKV209" s="412"/>
      <c r="IKW209" s="412"/>
      <c r="IKX209" s="413"/>
      <c r="IKY209" s="413"/>
      <c r="IKZ209" s="413"/>
      <c r="ILA209" s="413"/>
      <c r="ILB209" s="413"/>
      <c r="ILC209" s="413"/>
      <c r="ILD209" s="413"/>
      <c r="ILE209" s="413"/>
      <c r="ILF209" s="413"/>
      <c r="ILG209" s="413"/>
      <c r="ILH209" s="413"/>
      <c r="ILI209" s="413"/>
      <c r="ILJ209" s="413"/>
      <c r="ILK209" s="413"/>
      <c r="ILL209" s="413"/>
      <c r="ILM209" s="413"/>
      <c r="ILN209" s="413"/>
      <c r="ILO209" s="413"/>
      <c r="ILP209" s="413"/>
      <c r="ILQ209" s="413"/>
      <c r="ILR209" s="413"/>
      <c r="ILS209" s="413"/>
      <c r="ILT209" s="413"/>
      <c r="ILU209" s="413"/>
      <c r="ILV209" s="414"/>
      <c r="ILW209" s="414"/>
      <c r="ILX209" s="414"/>
      <c r="ILY209" s="414"/>
      <c r="ILZ209" s="414"/>
      <c r="IMA209" s="413"/>
      <c r="IMB209" s="413"/>
      <c r="IMC209" s="414"/>
      <c r="IMD209" s="414"/>
      <c r="IME209" s="413"/>
      <c r="IMF209" s="413"/>
      <c r="IMG209" s="414"/>
      <c r="IMH209" s="414"/>
      <c r="IMI209" s="413"/>
      <c r="IMJ209" s="413"/>
      <c r="IMK209" s="413"/>
      <c r="IML209" s="413"/>
      <c r="IMM209" s="413"/>
      <c r="IMN209" s="413"/>
      <c r="IMO209" s="413"/>
      <c r="IMP209" s="414"/>
      <c r="IMQ209" s="414"/>
      <c r="IMR209" s="413"/>
      <c r="IMS209" s="413"/>
      <c r="IMT209" s="414"/>
      <c r="IMU209" s="414"/>
      <c r="IMV209" s="413"/>
      <c r="IMW209" s="413"/>
      <c r="IMX209" s="413"/>
      <c r="IMY209" s="413"/>
      <c r="IMZ209" s="413"/>
      <c r="INA209" s="407"/>
      <c r="INB209" s="439"/>
      <c r="INC209" s="413"/>
      <c r="IND209" s="413"/>
      <c r="INE209" s="413"/>
      <c r="INF209" s="413"/>
      <c r="ING209" s="413"/>
      <c r="INH209" s="413"/>
      <c r="INI209" s="413"/>
      <c r="INJ209" s="412"/>
      <c r="INK209" s="412"/>
      <c r="INL209" s="412"/>
      <c r="INM209" s="412"/>
      <c r="INN209" s="412"/>
      <c r="INO209" s="412"/>
      <c r="INP209" s="412"/>
      <c r="INQ209" s="412"/>
      <c r="INR209" s="412"/>
      <c r="INS209" s="412"/>
      <c r="INT209" s="412"/>
      <c r="INU209" s="412"/>
      <c r="INV209" s="412"/>
      <c r="INW209" s="412"/>
      <c r="INX209" s="412"/>
      <c r="INY209" s="412"/>
      <c r="INZ209" s="412"/>
      <c r="IOA209" s="412"/>
      <c r="IOB209" s="412"/>
      <c r="IOC209" s="412"/>
      <c r="IOD209" s="412"/>
      <c r="IOE209" s="412"/>
      <c r="IOF209" s="412"/>
      <c r="IOG209" s="412"/>
      <c r="IOH209" s="412"/>
      <c r="IOI209" s="412"/>
      <c r="IOJ209" s="412"/>
      <c r="IOK209" s="412"/>
      <c r="IOL209" s="412"/>
      <c r="IOM209" s="412"/>
      <c r="ION209" s="412"/>
      <c r="IOO209" s="412"/>
      <c r="IOP209" s="412"/>
      <c r="IOQ209" s="412"/>
      <c r="IOR209" s="412"/>
      <c r="IOS209" s="412"/>
      <c r="IOT209" s="412"/>
      <c r="IOU209" s="412"/>
      <c r="IOV209" s="412"/>
      <c r="IOW209" s="412"/>
      <c r="IOX209" s="412"/>
      <c r="IOY209" s="412"/>
      <c r="IOZ209" s="412"/>
      <c r="IPA209" s="412"/>
      <c r="IPB209" s="413"/>
      <c r="IPC209" s="413"/>
      <c r="IPD209" s="413"/>
      <c r="IPE209" s="413"/>
      <c r="IPF209" s="413"/>
      <c r="IPG209" s="413"/>
      <c r="IPH209" s="413"/>
      <c r="IPI209" s="413"/>
      <c r="IPJ209" s="413"/>
      <c r="IPK209" s="413"/>
      <c r="IPL209" s="413"/>
      <c r="IPM209" s="413"/>
      <c r="IPN209" s="413"/>
      <c r="IPO209" s="413"/>
      <c r="IPP209" s="413"/>
      <c r="IPQ209" s="413"/>
      <c r="IPR209" s="413"/>
      <c r="IPS209" s="413"/>
      <c r="IPT209" s="413"/>
      <c r="IPU209" s="413"/>
      <c r="IPV209" s="413"/>
      <c r="IPW209" s="413"/>
      <c r="IPX209" s="413"/>
      <c r="IPY209" s="413"/>
      <c r="IPZ209" s="414"/>
      <c r="IQA209" s="414"/>
      <c r="IQB209" s="414"/>
      <c r="IQC209" s="414"/>
      <c r="IQD209" s="414"/>
      <c r="IQE209" s="413"/>
      <c r="IQF209" s="413"/>
      <c r="IQG209" s="414"/>
      <c r="IQH209" s="414"/>
      <c r="IQI209" s="413"/>
      <c r="IQJ209" s="413"/>
      <c r="IQK209" s="414"/>
      <c r="IQL209" s="414"/>
      <c r="IQM209" s="413"/>
      <c r="IQN209" s="413"/>
      <c r="IQO209" s="413"/>
      <c r="IQP209" s="413"/>
      <c r="IQQ209" s="413"/>
      <c r="IQR209" s="413"/>
      <c r="IQS209" s="413"/>
      <c r="IQT209" s="414"/>
      <c r="IQU209" s="414"/>
      <c r="IQV209" s="413"/>
      <c r="IQW209" s="413"/>
      <c r="IQX209" s="414"/>
      <c r="IQY209" s="414"/>
      <c r="IQZ209" s="413"/>
      <c r="IRA209" s="413"/>
      <c r="IRB209" s="413"/>
      <c r="IRC209" s="413"/>
      <c r="IRD209" s="413"/>
      <c r="IRE209" s="407"/>
      <c r="IRF209" s="439"/>
      <c r="IRG209" s="413"/>
      <c r="IRH209" s="413"/>
      <c r="IRI209" s="413"/>
      <c r="IRJ209" s="413"/>
      <c r="IRK209" s="413"/>
      <c r="IRL209" s="413"/>
      <c r="IRM209" s="413"/>
      <c r="IRN209" s="412"/>
      <c r="IRO209" s="412"/>
      <c r="IRP209" s="412"/>
      <c r="IRQ209" s="412"/>
      <c r="IRR209" s="412"/>
      <c r="IRS209" s="412"/>
      <c r="IRT209" s="412"/>
      <c r="IRU209" s="412"/>
      <c r="IRV209" s="412"/>
      <c r="IRW209" s="412"/>
      <c r="IRX209" s="412"/>
      <c r="IRY209" s="412"/>
      <c r="IRZ209" s="412"/>
      <c r="ISA209" s="412"/>
      <c r="ISB209" s="412"/>
      <c r="ISC209" s="412"/>
      <c r="ISD209" s="412"/>
      <c r="ISE209" s="412"/>
      <c r="ISF209" s="412"/>
      <c r="ISG209" s="412"/>
      <c r="ISH209" s="412"/>
      <c r="ISI209" s="412"/>
      <c r="ISJ209" s="412"/>
      <c r="ISK209" s="412"/>
      <c r="ISL209" s="412"/>
      <c r="ISM209" s="412"/>
      <c r="ISN209" s="412"/>
      <c r="ISO209" s="412"/>
      <c r="ISP209" s="412"/>
      <c r="ISQ209" s="412"/>
      <c r="ISR209" s="412"/>
      <c r="ISS209" s="412"/>
      <c r="IST209" s="412"/>
      <c r="ISU209" s="412"/>
      <c r="ISV209" s="412"/>
      <c r="ISW209" s="412"/>
      <c r="ISX209" s="412"/>
      <c r="ISY209" s="412"/>
      <c r="ISZ209" s="412"/>
      <c r="ITA209" s="412"/>
      <c r="ITB209" s="412"/>
      <c r="ITC209" s="412"/>
      <c r="ITD209" s="412"/>
      <c r="ITE209" s="412"/>
      <c r="ITF209" s="413"/>
      <c r="ITG209" s="413"/>
      <c r="ITH209" s="413"/>
      <c r="ITI209" s="413"/>
      <c r="ITJ209" s="413"/>
      <c r="ITK209" s="413"/>
      <c r="ITL209" s="413"/>
      <c r="ITM209" s="413"/>
      <c r="ITN209" s="413"/>
      <c r="ITO209" s="413"/>
      <c r="ITP209" s="413"/>
      <c r="ITQ209" s="413"/>
      <c r="ITR209" s="413"/>
      <c r="ITS209" s="413"/>
      <c r="ITT209" s="413"/>
      <c r="ITU209" s="413"/>
      <c r="ITV209" s="413"/>
      <c r="ITW209" s="413"/>
      <c r="ITX209" s="413"/>
      <c r="ITY209" s="413"/>
      <c r="ITZ209" s="413"/>
      <c r="IUA209" s="413"/>
      <c r="IUB209" s="413"/>
      <c r="IUC209" s="413"/>
      <c r="IUD209" s="414"/>
      <c r="IUE209" s="414"/>
      <c r="IUF209" s="414"/>
      <c r="IUG209" s="414"/>
      <c r="IUH209" s="414"/>
      <c r="IUI209" s="413"/>
      <c r="IUJ209" s="413"/>
      <c r="IUK209" s="414"/>
      <c r="IUL209" s="414"/>
      <c r="IUM209" s="413"/>
      <c r="IUN209" s="413"/>
      <c r="IUO209" s="414"/>
      <c r="IUP209" s="414"/>
      <c r="IUQ209" s="413"/>
      <c r="IUR209" s="413"/>
      <c r="IUS209" s="413"/>
      <c r="IUT209" s="413"/>
      <c r="IUU209" s="413"/>
      <c r="IUV209" s="413"/>
      <c r="IUW209" s="413"/>
      <c r="IUX209" s="414"/>
      <c r="IUY209" s="414"/>
      <c r="IUZ209" s="413"/>
      <c r="IVA209" s="413"/>
      <c r="IVB209" s="414"/>
      <c r="IVC209" s="414"/>
      <c r="IVD209" s="413"/>
      <c r="IVE209" s="413"/>
      <c r="IVF209" s="413"/>
      <c r="IVG209" s="413"/>
      <c r="IVH209" s="413"/>
      <c r="IVI209" s="407"/>
      <c r="IVJ209" s="439"/>
      <c r="IVK209" s="413"/>
      <c r="IVL209" s="413"/>
      <c r="IVM209" s="413"/>
      <c r="IVN209" s="413"/>
      <c r="IVO209" s="413"/>
      <c r="IVP209" s="413"/>
      <c r="IVQ209" s="413"/>
      <c r="IVR209" s="412"/>
      <c r="IVS209" s="412"/>
      <c r="IVT209" s="412"/>
      <c r="IVU209" s="412"/>
      <c r="IVV209" s="412"/>
      <c r="IVW209" s="412"/>
      <c r="IVX209" s="412"/>
      <c r="IVY209" s="412"/>
      <c r="IVZ209" s="412"/>
      <c r="IWA209" s="412"/>
      <c r="IWB209" s="412"/>
      <c r="IWC209" s="412"/>
      <c r="IWD209" s="412"/>
      <c r="IWE209" s="412"/>
      <c r="IWF209" s="412"/>
      <c r="IWG209" s="412"/>
      <c r="IWH209" s="412"/>
      <c r="IWI209" s="412"/>
      <c r="IWJ209" s="412"/>
      <c r="IWK209" s="412"/>
      <c r="IWL209" s="412"/>
      <c r="IWM209" s="412"/>
      <c r="IWN209" s="412"/>
      <c r="IWO209" s="412"/>
      <c r="IWP209" s="412"/>
      <c r="IWQ209" s="412"/>
      <c r="IWR209" s="412"/>
      <c r="IWS209" s="412"/>
      <c r="IWT209" s="412"/>
      <c r="IWU209" s="412"/>
      <c r="IWV209" s="412"/>
      <c r="IWW209" s="412"/>
      <c r="IWX209" s="412"/>
      <c r="IWY209" s="412"/>
      <c r="IWZ209" s="412"/>
      <c r="IXA209" s="412"/>
      <c r="IXB209" s="412"/>
      <c r="IXC209" s="412"/>
      <c r="IXD209" s="412"/>
      <c r="IXE209" s="412"/>
      <c r="IXF209" s="412"/>
      <c r="IXG209" s="412"/>
      <c r="IXH209" s="412"/>
      <c r="IXI209" s="412"/>
      <c r="IXJ209" s="413"/>
      <c r="IXK209" s="413"/>
      <c r="IXL209" s="413"/>
      <c r="IXM209" s="413"/>
      <c r="IXN209" s="413"/>
      <c r="IXO209" s="413"/>
      <c r="IXP209" s="413"/>
      <c r="IXQ209" s="413"/>
      <c r="IXR209" s="413"/>
      <c r="IXS209" s="413"/>
      <c r="IXT209" s="413"/>
      <c r="IXU209" s="413"/>
      <c r="IXV209" s="413"/>
      <c r="IXW209" s="413"/>
      <c r="IXX209" s="413"/>
      <c r="IXY209" s="413"/>
      <c r="IXZ209" s="413"/>
      <c r="IYA209" s="413"/>
      <c r="IYB209" s="413"/>
      <c r="IYC209" s="413"/>
      <c r="IYD209" s="413"/>
      <c r="IYE209" s="413"/>
      <c r="IYF209" s="413"/>
      <c r="IYG209" s="413"/>
      <c r="IYH209" s="414"/>
      <c r="IYI209" s="414"/>
      <c r="IYJ209" s="414"/>
      <c r="IYK209" s="414"/>
      <c r="IYL209" s="414"/>
      <c r="IYM209" s="413"/>
      <c r="IYN209" s="413"/>
      <c r="IYO209" s="414"/>
      <c r="IYP209" s="414"/>
      <c r="IYQ209" s="413"/>
      <c r="IYR209" s="413"/>
      <c r="IYS209" s="414"/>
      <c r="IYT209" s="414"/>
      <c r="IYU209" s="413"/>
      <c r="IYV209" s="413"/>
      <c r="IYW209" s="413"/>
      <c r="IYX209" s="413"/>
      <c r="IYY209" s="413"/>
      <c r="IYZ209" s="413"/>
      <c r="IZA209" s="413"/>
      <c r="IZB209" s="414"/>
      <c r="IZC209" s="414"/>
      <c r="IZD209" s="413"/>
      <c r="IZE209" s="413"/>
      <c r="IZF209" s="414"/>
      <c r="IZG209" s="414"/>
      <c r="IZH209" s="413"/>
      <c r="IZI209" s="413"/>
      <c r="IZJ209" s="413"/>
      <c r="IZK209" s="413"/>
      <c r="IZL209" s="413"/>
      <c r="IZM209" s="407"/>
      <c r="IZN209" s="439"/>
      <c r="IZO209" s="413"/>
      <c r="IZP209" s="413"/>
      <c r="IZQ209" s="413"/>
      <c r="IZR209" s="413"/>
      <c r="IZS209" s="413"/>
      <c r="IZT209" s="413"/>
      <c r="IZU209" s="413"/>
      <c r="IZV209" s="412"/>
      <c r="IZW209" s="412"/>
      <c r="IZX209" s="412"/>
      <c r="IZY209" s="412"/>
      <c r="IZZ209" s="412"/>
      <c r="JAA209" s="412"/>
      <c r="JAB209" s="412"/>
      <c r="JAC209" s="412"/>
      <c r="JAD209" s="412"/>
      <c r="JAE209" s="412"/>
      <c r="JAF209" s="412"/>
      <c r="JAG209" s="412"/>
      <c r="JAH209" s="412"/>
      <c r="JAI209" s="412"/>
      <c r="JAJ209" s="412"/>
      <c r="JAK209" s="412"/>
      <c r="JAL209" s="412"/>
      <c r="JAM209" s="412"/>
      <c r="JAN209" s="412"/>
      <c r="JAO209" s="412"/>
      <c r="JAP209" s="412"/>
      <c r="JAQ209" s="412"/>
      <c r="JAR209" s="412"/>
      <c r="JAS209" s="412"/>
      <c r="JAT209" s="412"/>
      <c r="JAU209" s="412"/>
      <c r="JAV209" s="412"/>
      <c r="JAW209" s="412"/>
      <c r="JAX209" s="412"/>
      <c r="JAY209" s="412"/>
      <c r="JAZ209" s="412"/>
      <c r="JBA209" s="412"/>
      <c r="JBB209" s="412"/>
      <c r="JBC209" s="412"/>
      <c r="JBD209" s="412"/>
      <c r="JBE209" s="412"/>
      <c r="JBF209" s="412"/>
      <c r="JBG209" s="412"/>
      <c r="JBH209" s="412"/>
      <c r="JBI209" s="412"/>
      <c r="JBJ209" s="412"/>
      <c r="JBK209" s="412"/>
      <c r="JBL209" s="412"/>
      <c r="JBM209" s="412"/>
      <c r="JBN209" s="413"/>
      <c r="JBO209" s="413"/>
      <c r="JBP209" s="413"/>
      <c r="JBQ209" s="413"/>
      <c r="JBR209" s="413"/>
      <c r="JBS209" s="413"/>
      <c r="JBT209" s="413"/>
      <c r="JBU209" s="413"/>
      <c r="JBV209" s="413"/>
      <c r="JBW209" s="413"/>
      <c r="JBX209" s="413"/>
      <c r="JBY209" s="413"/>
      <c r="JBZ209" s="413"/>
      <c r="JCA209" s="413"/>
      <c r="JCB209" s="413"/>
      <c r="JCC209" s="413"/>
      <c r="JCD209" s="413"/>
      <c r="JCE209" s="413"/>
      <c r="JCF209" s="413"/>
      <c r="JCG209" s="413"/>
      <c r="JCH209" s="413"/>
      <c r="JCI209" s="413"/>
      <c r="JCJ209" s="413"/>
      <c r="JCK209" s="413"/>
      <c r="JCL209" s="414"/>
      <c r="JCM209" s="414"/>
      <c r="JCN209" s="414"/>
      <c r="JCO209" s="414"/>
      <c r="JCP209" s="414"/>
      <c r="JCQ209" s="413"/>
      <c r="JCR209" s="413"/>
      <c r="JCS209" s="414"/>
      <c r="JCT209" s="414"/>
      <c r="JCU209" s="413"/>
      <c r="JCV209" s="413"/>
      <c r="JCW209" s="414"/>
      <c r="JCX209" s="414"/>
      <c r="JCY209" s="413"/>
      <c r="JCZ209" s="413"/>
      <c r="JDA209" s="413"/>
      <c r="JDB209" s="413"/>
      <c r="JDC209" s="413"/>
      <c r="JDD209" s="413"/>
      <c r="JDE209" s="413"/>
      <c r="JDF209" s="414"/>
      <c r="JDG209" s="414"/>
      <c r="JDH209" s="413"/>
      <c r="JDI209" s="413"/>
      <c r="JDJ209" s="414"/>
      <c r="JDK209" s="414"/>
      <c r="JDL209" s="413"/>
      <c r="JDM209" s="413"/>
      <c r="JDN209" s="413"/>
      <c r="JDO209" s="413"/>
      <c r="JDP209" s="413"/>
      <c r="JDQ209" s="407"/>
      <c r="JDR209" s="439"/>
      <c r="JDS209" s="413"/>
      <c r="JDT209" s="413"/>
      <c r="JDU209" s="413"/>
      <c r="JDV209" s="413"/>
      <c r="JDW209" s="413"/>
      <c r="JDX209" s="413"/>
      <c r="JDY209" s="413"/>
      <c r="JDZ209" s="412"/>
      <c r="JEA209" s="412"/>
      <c r="JEB209" s="412"/>
      <c r="JEC209" s="412"/>
      <c r="JED209" s="412"/>
      <c r="JEE209" s="412"/>
      <c r="JEF209" s="412"/>
      <c r="JEG209" s="412"/>
      <c r="JEH209" s="412"/>
      <c r="JEI209" s="412"/>
      <c r="JEJ209" s="412"/>
      <c r="JEK209" s="412"/>
      <c r="JEL209" s="412"/>
      <c r="JEM209" s="412"/>
      <c r="JEN209" s="412"/>
      <c r="JEO209" s="412"/>
      <c r="JEP209" s="412"/>
      <c r="JEQ209" s="412"/>
      <c r="JER209" s="412"/>
      <c r="JES209" s="412"/>
      <c r="JET209" s="412"/>
      <c r="JEU209" s="412"/>
      <c r="JEV209" s="412"/>
      <c r="JEW209" s="412"/>
      <c r="JEX209" s="412"/>
      <c r="JEY209" s="412"/>
      <c r="JEZ209" s="412"/>
      <c r="JFA209" s="412"/>
      <c r="JFB209" s="412"/>
      <c r="JFC209" s="412"/>
      <c r="JFD209" s="412"/>
      <c r="JFE209" s="412"/>
      <c r="JFF209" s="412"/>
      <c r="JFG209" s="412"/>
      <c r="JFH209" s="412"/>
      <c r="JFI209" s="412"/>
      <c r="JFJ209" s="412"/>
      <c r="JFK209" s="412"/>
      <c r="JFL209" s="412"/>
      <c r="JFM209" s="412"/>
      <c r="JFN209" s="412"/>
      <c r="JFO209" s="412"/>
      <c r="JFP209" s="412"/>
      <c r="JFQ209" s="412"/>
      <c r="JFR209" s="413"/>
      <c r="JFS209" s="413"/>
      <c r="JFT209" s="413"/>
      <c r="JFU209" s="413"/>
      <c r="JFV209" s="413"/>
      <c r="JFW209" s="413"/>
      <c r="JFX209" s="413"/>
      <c r="JFY209" s="413"/>
      <c r="JFZ209" s="413"/>
      <c r="JGA209" s="413"/>
      <c r="JGB209" s="413"/>
      <c r="JGC209" s="413"/>
      <c r="JGD209" s="413"/>
      <c r="JGE209" s="413"/>
      <c r="JGF209" s="413"/>
      <c r="JGG209" s="413"/>
      <c r="JGH209" s="413"/>
      <c r="JGI209" s="413"/>
      <c r="JGJ209" s="413"/>
      <c r="JGK209" s="413"/>
      <c r="JGL209" s="413"/>
      <c r="JGM209" s="413"/>
      <c r="JGN209" s="413"/>
      <c r="JGO209" s="413"/>
      <c r="JGP209" s="414"/>
      <c r="JGQ209" s="414"/>
      <c r="JGR209" s="414"/>
      <c r="JGS209" s="414"/>
      <c r="JGT209" s="414"/>
      <c r="JGU209" s="413"/>
      <c r="JGV209" s="413"/>
      <c r="JGW209" s="414"/>
      <c r="JGX209" s="414"/>
      <c r="JGY209" s="413"/>
      <c r="JGZ209" s="413"/>
      <c r="JHA209" s="414"/>
      <c r="JHB209" s="414"/>
      <c r="JHC209" s="413"/>
      <c r="JHD209" s="413"/>
      <c r="JHE209" s="413"/>
      <c r="JHF209" s="413"/>
      <c r="JHG209" s="413"/>
      <c r="JHH209" s="413"/>
      <c r="JHI209" s="413"/>
      <c r="JHJ209" s="414"/>
      <c r="JHK209" s="414"/>
      <c r="JHL209" s="413"/>
      <c r="JHM209" s="413"/>
      <c r="JHN209" s="414"/>
      <c r="JHO209" s="414"/>
      <c r="JHP209" s="413"/>
      <c r="JHQ209" s="413"/>
      <c r="JHR209" s="413"/>
      <c r="JHS209" s="413"/>
      <c r="JHT209" s="413"/>
      <c r="JHU209" s="407"/>
      <c r="JHV209" s="439"/>
      <c r="JHW209" s="413"/>
      <c r="JHX209" s="413"/>
      <c r="JHY209" s="413"/>
      <c r="JHZ209" s="413"/>
      <c r="JIA209" s="413"/>
      <c r="JIB209" s="413"/>
      <c r="JIC209" s="413"/>
      <c r="JID209" s="412"/>
      <c r="JIE209" s="412"/>
      <c r="JIF209" s="412"/>
      <c r="JIG209" s="412"/>
      <c r="JIH209" s="412"/>
      <c r="JII209" s="412"/>
      <c r="JIJ209" s="412"/>
      <c r="JIK209" s="412"/>
      <c r="JIL209" s="412"/>
      <c r="JIM209" s="412"/>
      <c r="JIN209" s="412"/>
      <c r="JIO209" s="412"/>
      <c r="JIP209" s="412"/>
      <c r="JIQ209" s="412"/>
      <c r="JIR209" s="412"/>
      <c r="JIS209" s="412"/>
      <c r="JIT209" s="412"/>
      <c r="JIU209" s="412"/>
      <c r="JIV209" s="412"/>
      <c r="JIW209" s="412"/>
      <c r="JIX209" s="412"/>
      <c r="JIY209" s="412"/>
      <c r="JIZ209" s="412"/>
      <c r="JJA209" s="412"/>
      <c r="JJB209" s="412"/>
      <c r="JJC209" s="412"/>
      <c r="JJD209" s="412"/>
      <c r="JJE209" s="412"/>
      <c r="JJF209" s="412"/>
      <c r="JJG209" s="412"/>
      <c r="JJH209" s="412"/>
      <c r="JJI209" s="412"/>
      <c r="JJJ209" s="412"/>
      <c r="JJK209" s="412"/>
      <c r="JJL209" s="412"/>
      <c r="JJM209" s="412"/>
      <c r="JJN209" s="412"/>
      <c r="JJO209" s="412"/>
      <c r="JJP209" s="412"/>
      <c r="JJQ209" s="412"/>
      <c r="JJR209" s="412"/>
      <c r="JJS209" s="412"/>
      <c r="JJT209" s="412"/>
      <c r="JJU209" s="412"/>
      <c r="JJV209" s="413"/>
      <c r="JJW209" s="413"/>
      <c r="JJX209" s="413"/>
      <c r="JJY209" s="413"/>
      <c r="JJZ209" s="413"/>
      <c r="JKA209" s="413"/>
      <c r="JKB209" s="413"/>
      <c r="JKC209" s="413"/>
      <c r="JKD209" s="413"/>
      <c r="JKE209" s="413"/>
      <c r="JKF209" s="413"/>
      <c r="JKG209" s="413"/>
      <c r="JKH209" s="413"/>
      <c r="JKI209" s="413"/>
      <c r="JKJ209" s="413"/>
      <c r="JKK209" s="413"/>
      <c r="JKL209" s="413"/>
      <c r="JKM209" s="413"/>
      <c r="JKN209" s="413"/>
      <c r="JKO209" s="413"/>
      <c r="JKP209" s="413"/>
      <c r="JKQ209" s="413"/>
      <c r="JKR209" s="413"/>
      <c r="JKS209" s="413"/>
      <c r="JKT209" s="414"/>
      <c r="JKU209" s="414"/>
      <c r="JKV209" s="414"/>
      <c r="JKW209" s="414"/>
      <c r="JKX209" s="414"/>
      <c r="JKY209" s="413"/>
      <c r="JKZ209" s="413"/>
      <c r="JLA209" s="414"/>
      <c r="JLB209" s="414"/>
      <c r="JLC209" s="413"/>
      <c r="JLD209" s="413"/>
      <c r="JLE209" s="414"/>
      <c r="JLF209" s="414"/>
      <c r="JLG209" s="413"/>
      <c r="JLH209" s="413"/>
      <c r="JLI209" s="413"/>
      <c r="JLJ209" s="413"/>
      <c r="JLK209" s="413"/>
      <c r="JLL209" s="413"/>
      <c r="JLM209" s="413"/>
      <c r="JLN209" s="414"/>
      <c r="JLO209" s="414"/>
      <c r="JLP209" s="413"/>
      <c r="JLQ209" s="413"/>
      <c r="JLR209" s="414"/>
      <c r="JLS209" s="414"/>
      <c r="JLT209" s="413"/>
      <c r="JLU209" s="413"/>
      <c r="JLV209" s="413"/>
      <c r="JLW209" s="413"/>
      <c r="JLX209" s="413"/>
      <c r="JLY209" s="407"/>
      <c r="JLZ209" s="439"/>
      <c r="JMA209" s="413"/>
      <c r="JMB209" s="413"/>
      <c r="JMC209" s="413"/>
      <c r="JMD209" s="413"/>
      <c r="JME209" s="413"/>
      <c r="JMF209" s="413"/>
      <c r="JMG209" s="413"/>
      <c r="JMH209" s="412"/>
      <c r="JMI209" s="412"/>
      <c r="JMJ209" s="412"/>
      <c r="JMK209" s="412"/>
      <c r="JML209" s="412"/>
      <c r="JMM209" s="412"/>
      <c r="JMN209" s="412"/>
      <c r="JMO209" s="412"/>
      <c r="JMP209" s="412"/>
      <c r="JMQ209" s="412"/>
      <c r="JMR209" s="412"/>
      <c r="JMS209" s="412"/>
      <c r="JMT209" s="412"/>
      <c r="JMU209" s="412"/>
      <c r="JMV209" s="412"/>
      <c r="JMW209" s="412"/>
      <c r="JMX209" s="412"/>
      <c r="JMY209" s="412"/>
      <c r="JMZ209" s="412"/>
      <c r="JNA209" s="412"/>
      <c r="JNB209" s="412"/>
      <c r="JNC209" s="412"/>
      <c r="JND209" s="412"/>
      <c r="JNE209" s="412"/>
      <c r="JNF209" s="412"/>
      <c r="JNG209" s="412"/>
      <c r="JNH209" s="412"/>
      <c r="JNI209" s="412"/>
      <c r="JNJ209" s="412"/>
      <c r="JNK209" s="412"/>
      <c r="JNL209" s="412"/>
      <c r="JNM209" s="412"/>
      <c r="JNN209" s="412"/>
      <c r="JNO209" s="412"/>
      <c r="JNP209" s="412"/>
      <c r="JNQ209" s="412"/>
      <c r="JNR209" s="412"/>
      <c r="JNS209" s="412"/>
      <c r="JNT209" s="412"/>
      <c r="JNU209" s="412"/>
      <c r="JNV209" s="412"/>
      <c r="JNW209" s="412"/>
      <c r="JNX209" s="412"/>
      <c r="JNY209" s="412"/>
      <c r="JNZ209" s="413"/>
      <c r="JOA209" s="413"/>
      <c r="JOB209" s="413"/>
      <c r="JOC209" s="413"/>
      <c r="JOD209" s="413"/>
      <c r="JOE209" s="413"/>
      <c r="JOF209" s="413"/>
      <c r="JOG209" s="413"/>
      <c r="JOH209" s="413"/>
      <c r="JOI209" s="413"/>
      <c r="JOJ209" s="413"/>
      <c r="JOK209" s="413"/>
      <c r="JOL209" s="413"/>
      <c r="JOM209" s="413"/>
      <c r="JON209" s="413"/>
      <c r="JOO209" s="413"/>
      <c r="JOP209" s="413"/>
      <c r="JOQ209" s="413"/>
      <c r="JOR209" s="413"/>
      <c r="JOS209" s="413"/>
      <c r="JOT209" s="413"/>
      <c r="JOU209" s="413"/>
      <c r="JOV209" s="413"/>
      <c r="JOW209" s="413"/>
      <c r="JOX209" s="414"/>
      <c r="JOY209" s="414"/>
      <c r="JOZ209" s="414"/>
      <c r="JPA209" s="414"/>
      <c r="JPB209" s="414"/>
      <c r="JPC209" s="413"/>
      <c r="JPD209" s="413"/>
      <c r="JPE209" s="414"/>
      <c r="JPF209" s="414"/>
      <c r="JPG209" s="413"/>
      <c r="JPH209" s="413"/>
      <c r="JPI209" s="414"/>
      <c r="JPJ209" s="414"/>
      <c r="JPK209" s="413"/>
      <c r="JPL209" s="413"/>
      <c r="JPM209" s="413"/>
      <c r="JPN209" s="413"/>
      <c r="JPO209" s="413"/>
      <c r="JPP209" s="413"/>
      <c r="JPQ209" s="413"/>
      <c r="JPR209" s="414"/>
      <c r="JPS209" s="414"/>
      <c r="JPT209" s="413"/>
      <c r="JPU209" s="413"/>
      <c r="JPV209" s="414"/>
      <c r="JPW209" s="414"/>
      <c r="JPX209" s="413"/>
      <c r="JPY209" s="413"/>
      <c r="JPZ209" s="413"/>
      <c r="JQA209" s="413"/>
      <c r="JQB209" s="413"/>
      <c r="JQC209" s="407"/>
      <c r="JQD209" s="439"/>
      <c r="JQE209" s="413"/>
      <c r="JQF209" s="413"/>
      <c r="JQG209" s="413"/>
      <c r="JQH209" s="413"/>
      <c r="JQI209" s="413"/>
      <c r="JQJ209" s="413"/>
      <c r="JQK209" s="413"/>
      <c r="JQL209" s="412"/>
      <c r="JQM209" s="412"/>
      <c r="JQN209" s="412"/>
      <c r="JQO209" s="412"/>
      <c r="JQP209" s="412"/>
      <c r="JQQ209" s="412"/>
      <c r="JQR209" s="412"/>
      <c r="JQS209" s="412"/>
      <c r="JQT209" s="412"/>
      <c r="JQU209" s="412"/>
      <c r="JQV209" s="412"/>
      <c r="JQW209" s="412"/>
      <c r="JQX209" s="412"/>
      <c r="JQY209" s="412"/>
      <c r="JQZ209" s="412"/>
      <c r="JRA209" s="412"/>
      <c r="JRB209" s="412"/>
      <c r="JRC209" s="412"/>
      <c r="JRD209" s="412"/>
      <c r="JRE209" s="412"/>
      <c r="JRF209" s="412"/>
      <c r="JRG209" s="412"/>
      <c r="JRH209" s="412"/>
      <c r="JRI209" s="412"/>
      <c r="JRJ209" s="412"/>
      <c r="JRK209" s="412"/>
      <c r="JRL209" s="412"/>
      <c r="JRM209" s="412"/>
      <c r="JRN209" s="412"/>
      <c r="JRO209" s="412"/>
      <c r="JRP209" s="412"/>
      <c r="JRQ209" s="412"/>
      <c r="JRR209" s="412"/>
      <c r="JRS209" s="412"/>
      <c r="JRT209" s="412"/>
      <c r="JRU209" s="412"/>
      <c r="JRV209" s="412"/>
      <c r="JRW209" s="412"/>
      <c r="JRX209" s="412"/>
      <c r="JRY209" s="412"/>
      <c r="JRZ209" s="412"/>
      <c r="JSA209" s="412"/>
      <c r="JSB209" s="412"/>
      <c r="JSC209" s="412"/>
      <c r="JSD209" s="413"/>
      <c r="JSE209" s="413"/>
      <c r="JSF209" s="413"/>
      <c r="JSG209" s="413"/>
      <c r="JSH209" s="413"/>
      <c r="JSI209" s="413"/>
      <c r="JSJ209" s="413"/>
      <c r="JSK209" s="413"/>
      <c r="JSL209" s="413"/>
      <c r="JSM209" s="413"/>
      <c r="JSN209" s="413"/>
      <c r="JSO209" s="413"/>
      <c r="JSP209" s="413"/>
      <c r="JSQ209" s="413"/>
      <c r="JSR209" s="413"/>
      <c r="JSS209" s="413"/>
      <c r="JST209" s="413"/>
      <c r="JSU209" s="413"/>
      <c r="JSV209" s="413"/>
      <c r="JSW209" s="413"/>
      <c r="JSX209" s="413"/>
      <c r="JSY209" s="413"/>
      <c r="JSZ209" s="413"/>
      <c r="JTA209" s="413"/>
      <c r="JTB209" s="414"/>
      <c r="JTC209" s="414"/>
      <c r="JTD209" s="414"/>
      <c r="JTE209" s="414"/>
      <c r="JTF209" s="414"/>
      <c r="JTG209" s="413"/>
      <c r="JTH209" s="413"/>
      <c r="JTI209" s="414"/>
      <c r="JTJ209" s="414"/>
      <c r="JTK209" s="413"/>
      <c r="JTL209" s="413"/>
      <c r="JTM209" s="414"/>
      <c r="JTN209" s="414"/>
      <c r="JTO209" s="413"/>
      <c r="JTP209" s="413"/>
      <c r="JTQ209" s="413"/>
      <c r="JTR209" s="413"/>
      <c r="JTS209" s="413"/>
      <c r="JTT209" s="413"/>
      <c r="JTU209" s="413"/>
      <c r="JTV209" s="414"/>
      <c r="JTW209" s="414"/>
      <c r="JTX209" s="413"/>
      <c r="JTY209" s="413"/>
      <c r="JTZ209" s="414"/>
      <c r="JUA209" s="414"/>
      <c r="JUB209" s="413"/>
      <c r="JUC209" s="413"/>
      <c r="JUD209" s="413"/>
      <c r="JUE209" s="413"/>
      <c r="JUF209" s="413"/>
      <c r="JUG209" s="407"/>
      <c r="JUH209" s="439"/>
      <c r="JUI209" s="413"/>
      <c r="JUJ209" s="413"/>
      <c r="JUK209" s="413"/>
      <c r="JUL209" s="413"/>
      <c r="JUM209" s="413"/>
      <c r="JUN209" s="413"/>
      <c r="JUO209" s="413"/>
      <c r="JUP209" s="412"/>
      <c r="JUQ209" s="412"/>
      <c r="JUR209" s="412"/>
      <c r="JUS209" s="412"/>
      <c r="JUT209" s="412"/>
      <c r="JUU209" s="412"/>
      <c r="JUV209" s="412"/>
      <c r="JUW209" s="412"/>
      <c r="JUX209" s="412"/>
      <c r="JUY209" s="412"/>
      <c r="JUZ209" s="412"/>
      <c r="JVA209" s="412"/>
      <c r="JVB209" s="412"/>
      <c r="JVC209" s="412"/>
      <c r="JVD209" s="412"/>
      <c r="JVE209" s="412"/>
      <c r="JVF209" s="412"/>
      <c r="JVG209" s="412"/>
      <c r="JVH209" s="412"/>
      <c r="JVI209" s="412"/>
      <c r="JVJ209" s="412"/>
      <c r="JVK209" s="412"/>
      <c r="JVL209" s="412"/>
      <c r="JVM209" s="412"/>
      <c r="JVN209" s="412"/>
      <c r="JVO209" s="412"/>
      <c r="JVP209" s="412"/>
      <c r="JVQ209" s="412"/>
      <c r="JVR209" s="412"/>
      <c r="JVS209" s="412"/>
      <c r="JVT209" s="412"/>
      <c r="JVU209" s="412"/>
      <c r="JVV209" s="412"/>
      <c r="JVW209" s="412"/>
      <c r="JVX209" s="412"/>
      <c r="JVY209" s="412"/>
      <c r="JVZ209" s="412"/>
      <c r="JWA209" s="412"/>
      <c r="JWB209" s="412"/>
      <c r="JWC209" s="412"/>
      <c r="JWD209" s="412"/>
      <c r="JWE209" s="412"/>
      <c r="JWF209" s="412"/>
      <c r="JWG209" s="412"/>
      <c r="JWH209" s="413"/>
      <c r="JWI209" s="413"/>
      <c r="JWJ209" s="413"/>
      <c r="JWK209" s="413"/>
      <c r="JWL209" s="413"/>
      <c r="JWM209" s="413"/>
      <c r="JWN209" s="413"/>
      <c r="JWO209" s="413"/>
      <c r="JWP209" s="413"/>
      <c r="JWQ209" s="413"/>
      <c r="JWR209" s="413"/>
      <c r="JWS209" s="413"/>
      <c r="JWT209" s="413"/>
      <c r="JWU209" s="413"/>
      <c r="JWV209" s="413"/>
      <c r="JWW209" s="413"/>
      <c r="JWX209" s="413"/>
      <c r="JWY209" s="413"/>
      <c r="JWZ209" s="413"/>
      <c r="JXA209" s="413"/>
      <c r="JXB209" s="413"/>
      <c r="JXC209" s="413"/>
      <c r="JXD209" s="413"/>
      <c r="JXE209" s="413"/>
      <c r="JXF209" s="414"/>
      <c r="JXG209" s="414"/>
      <c r="JXH209" s="414"/>
      <c r="JXI209" s="414"/>
      <c r="JXJ209" s="414"/>
      <c r="JXK209" s="413"/>
      <c r="JXL209" s="413"/>
      <c r="JXM209" s="414"/>
      <c r="JXN209" s="414"/>
      <c r="JXO209" s="413"/>
      <c r="JXP209" s="413"/>
      <c r="JXQ209" s="414"/>
      <c r="JXR209" s="414"/>
      <c r="JXS209" s="413"/>
      <c r="JXT209" s="413"/>
      <c r="JXU209" s="413"/>
      <c r="JXV209" s="413"/>
      <c r="JXW209" s="413"/>
      <c r="JXX209" s="413"/>
      <c r="JXY209" s="413"/>
      <c r="JXZ209" s="414"/>
      <c r="JYA209" s="414"/>
      <c r="JYB209" s="413"/>
      <c r="JYC209" s="413"/>
      <c r="JYD209" s="414"/>
      <c r="JYE209" s="414"/>
      <c r="JYF209" s="413"/>
      <c r="JYG209" s="413"/>
      <c r="JYH209" s="413"/>
      <c r="JYI209" s="413"/>
      <c r="JYJ209" s="413"/>
      <c r="JYK209" s="407"/>
      <c r="JYL209" s="439"/>
      <c r="JYM209" s="413"/>
      <c r="JYN209" s="413"/>
      <c r="JYO209" s="413"/>
      <c r="JYP209" s="413"/>
      <c r="JYQ209" s="413"/>
      <c r="JYR209" s="413"/>
      <c r="JYS209" s="413"/>
      <c r="JYT209" s="412"/>
      <c r="JYU209" s="412"/>
      <c r="JYV209" s="412"/>
      <c r="JYW209" s="412"/>
      <c r="JYX209" s="412"/>
      <c r="JYY209" s="412"/>
      <c r="JYZ209" s="412"/>
      <c r="JZA209" s="412"/>
      <c r="JZB209" s="412"/>
      <c r="JZC209" s="412"/>
      <c r="JZD209" s="412"/>
      <c r="JZE209" s="412"/>
      <c r="JZF209" s="412"/>
      <c r="JZG209" s="412"/>
      <c r="JZH209" s="412"/>
      <c r="JZI209" s="412"/>
      <c r="JZJ209" s="412"/>
      <c r="JZK209" s="412"/>
      <c r="JZL209" s="412"/>
      <c r="JZM209" s="412"/>
      <c r="JZN209" s="412"/>
      <c r="JZO209" s="412"/>
      <c r="JZP209" s="412"/>
      <c r="JZQ209" s="412"/>
      <c r="JZR209" s="412"/>
      <c r="JZS209" s="412"/>
      <c r="JZT209" s="412"/>
      <c r="JZU209" s="412"/>
      <c r="JZV209" s="412"/>
      <c r="JZW209" s="412"/>
      <c r="JZX209" s="412"/>
      <c r="JZY209" s="412"/>
      <c r="JZZ209" s="412"/>
      <c r="KAA209" s="412"/>
      <c r="KAB209" s="412"/>
      <c r="KAC209" s="412"/>
      <c r="KAD209" s="412"/>
      <c r="KAE209" s="412"/>
      <c r="KAF209" s="412"/>
      <c r="KAG209" s="412"/>
      <c r="KAH209" s="412"/>
      <c r="KAI209" s="412"/>
      <c r="KAJ209" s="412"/>
      <c r="KAK209" s="412"/>
      <c r="KAL209" s="413"/>
      <c r="KAM209" s="413"/>
      <c r="KAN209" s="413"/>
      <c r="KAO209" s="413"/>
      <c r="KAP209" s="413"/>
      <c r="KAQ209" s="413"/>
      <c r="KAR209" s="413"/>
      <c r="KAS209" s="413"/>
      <c r="KAT209" s="413"/>
      <c r="KAU209" s="413"/>
      <c r="KAV209" s="413"/>
      <c r="KAW209" s="413"/>
      <c r="KAX209" s="413"/>
      <c r="KAY209" s="413"/>
      <c r="KAZ209" s="413"/>
      <c r="KBA209" s="413"/>
      <c r="KBB209" s="413"/>
      <c r="KBC209" s="413"/>
      <c r="KBD209" s="413"/>
      <c r="KBE209" s="413"/>
      <c r="KBF209" s="413"/>
      <c r="KBG209" s="413"/>
      <c r="KBH209" s="413"/>
      <c r="KBI209" s="413"/>
      <c r="KBJ209" s="414"/>
      <c r="KBK209" s="414"/>
      <c r="KBL209" s="414"/>
      <c r="KBM209" s="414"/>
      <c r="KBN209" s="414"/>
      <c r="KBO209" s="413"/>
      <c r="KBP209" s="413"/>
      <c r="KBQ209" s="414"/>
      <c r="KBR209" s="414"/>
      <c r="KBS209" s="413"/>
      <c r="KBT209" s="413"/>
      <c r="KBU209" s="414"/>
      <c r="KBV209" s="414"/>
      <c r="KBW209" s="413"/>
      <c r="KBX209" s="413"/>
      <c r="KBY209" s="413"/>
      <c r="KBZ209" s="413"/>
      <c r="KCA209" s="413"/>
      <c r="KCB209" s="413"/>
      <c r="KCC209" s="413"/>
      <c r="KCD209" s="414"/>
      <c r="KCE209" s="414"/>
      <c r="KCF209" s="413"/>
      <c r="KCG209" s="413"/>
      <c r="KCH209" s="414"/>
      <c r="KCI209" s="414"/>
      <c r="KCJ209" s="413"/>
      <c r="KCK209" s="413"/>
      <c r="KCL209" s="413"/>
      <c r="KCM209" s="413"/>
      <c r="KCN209" s="413"/>
      <c r="KCO209" s="407"/>
      <c r="KCP209" s="439"/>
      <c r="KCQ209" s="413"/>
      <c r="KCR209" s="413"/>
      <c r="KCS209" s="413"/>
      <c r="KCT209" s="413"/>
      <c r="KCU209" s="413"/>
      <c r="KCV209" s="413"/>
      <c r="KCW209" s="413"/>
      <c r="KCX209" s="412"/>
      <c r="KCY209" s="412"/>
      <c r="KCZ209" s="412"/>
      <c r="KDA209" s="412"/>
      <c r="KDB209" s="412"/>
      <c r="KDC209" s="412"/>
      <c r="KDD209" s="412"/>
      <c r="KDE209" s="412"/>
      <c r="KDF209" s="412"/>
      <c r="KDG209" s="412"/>
      <c r="KDH209" s="412"/>
      <c r="KDI209" s="412"/>
      <c r="KDJ209" s="412"/>
      <c r="KDK209" s="412"/>
      <c r="KDL209" s="412"/>
      <c r="KDM209" s="412"/>
      <c r="KDN209" s="412"/>
      <c r="KDO209" s="412"/>
      <c r="KDP209" s="412"/>
      <c r="KDQ209" s="412"/>
      <c r="KDR209" s="412"/>
      <c r="KDS209" s="412"/>
      <c r="KDT209" s="412"/>
      <c r="KDU209" s="412"/>
      <c r="KDV209" s="412"/>
      <c r="KDW209" s="412"/>
      <c r="KDX209" s="412"/>
      <c r="KDY209" s="412"/>
      <c r="KDZ209" s="412"/>
      <c r="KEA209" s="412"/>
      <c r="KEB209" s="412"/>
      <c r="KEC209" s="412"/>
      <c r="KED209" s="412"/>
      <c r="KEE209" s="412"/>
      <c r="KEF209" s="412"/>
      <c r="KEG209" s="412"/>
      <c r="KEH209" s="412"/>
      <c r="KEI209" s="412"/>
      <c r="KEJ209" s="412"/>
      <c r="KEK209" s="412"/>
      <c r="KEL209" s="412"/>
      <c r="KEM209" s="412"/>
      <c r="KEN209" s="412"/>
      <c r="KEO209" s="412"/>
      <c r="KEP209" s="413"/>
      <c r="KEQ209" s="413"/>
      <c r="KER209" s="413"/>
      <c r="KES209" s="413"/>
      <c r="KET209" s="413"/>
      <c r="KEU209" s="413"/>
      <c r="KEV209" s="413"/>
      <c r="KEW209" s="413"/>
      <c r="KEX209" s="413"/>
      <c r="KEY209" s="413"/>
      <c r="KEZ209" s="413"/>
      <c r="KFA209" s="413"/>
      <c r="KFB209" s="413"/>
      <c r="KFC209" s="413"/>
      <c r="KFD209" s="413"/>
      <c r="KFE209" s="413"/>
      <c r="KFF209" s="413"/>
      <c r="KFG209" s="413"/>
      <c r="KFH209" s="413"/>
      <c r="KFI209" s="413"/>
      <c r="KFJ209" s="413"/>
      <c r="KFK209" s="413"/>
      <c r="KFL209" s="413"/>
      <c r="KFM209" s="413"/>
      <c r="KFN209" s="414"/>
      <c r="KFO209" s="414"/>
      <c r="KFP209" s="414"/>
      <c r="KFQ209" s="414"/>
      <c r="KFR209" s="414"/>
      <c r="KFS209" s="413"/>
      <c r="KFT209" s="413"/>
      <c r="KFU209" s="414"/>
      <c r="KFV209" s="414"/>
      <c r="KFW209" s="413"/>
      <c r="KFX209" s="413"/>
      <c r="KFY209" s="414"/>
      <c r="KFZ209" s="414"/>
      <c r="KGA209" s="413"/>
      <c r="KGB209" s="413"/>
      <c r="KGC209" s="413"/>
      <c r="KGD209" s="413"/>
      <c r="KGE209" s="413"/>
      <c r="KGF209" s="413"/>
      <c r="KGG209" s="413"/>
      <c r="KGH209" s="414"/>
      <c r="KGI209" s="414"/>
      <c r="KGJ209" s="413"/>
      <c r="KGK209" s="413"/>
      <c r="KGL209" s="414"/>
      <c r="KGM209" s="414"/>
      <c r="KGN209" s="413"/>
      <c r="KGO209" s="413"/>
      <c r="KGP209" s="413"/>
      <c r="KGQ209" s="413"/>
      <c r="KGR209" s="413"/>
      <c r="KGS209" s="407"/>
      <c r="KGT209" s="439"/>
      <c r="KGU209" s="413"/>
      <c r="KGV209" s="413"/>
      <c r="KGW209" s="413"/>
      <c r="KGX209" s="413"/>
      <c r="KGY209" s="413"/>
      <c r="KGZ209" s="413"/>
      <c r="KHA209" s="413"/>
      <c r="KHB209" s="412"/>
      <c r="KHC209" s="412"/>
      <c r="KHD209" s="412"/>
      <c r="KHE209" s="412"/>
      <c r="KHF209" s="412"/>
      <c r="KHG209" s="412"/>
      <c r="KHH209" s="412"/>
      <c r="KHI209" s="412"/>
      <c r="KHJ209" s="412"/>
      <c r="KHK209" s="412"/>
      <c r="KHL209" s="412"/>
      <c r="KHM209" s="412"/>
      <c r="KHN209" s="412"/>
      <c r="KHO209" s="412"/>
      <c r="KHP209" s="412"/>
      <c r="KHQ209" s="412"/>
      <c r="KHR209" s="412"/>
      <c r="KHS209" s="412"/>
      <c r="KHT209" s="412"/>
      <c r="KHU209" s="412"/>
      <c r="KHV209" s="412"/>
      <c r="KHW209" s="412"/>
      <c r="KHX209" s="412"/>
      <c r="KHY209" s="412"/>
      <c r="KHZ209" s="412"/>
      <c r="KIA209" s="412"/>
      <c r="KIB209" s="412"/>
      <c r="KIC209" s="412"/>
      <c r="KID209" s="412"/>
      <c r="KIE209" s="412"/>
      <c r="KIF209" s="412"/>
      <c r="KIG209" s="412"/>
      <c r="KIH209" s="412"/>
      <c r="KII209" s="412"/>
      <c r="KIJ209" s="412"/>
      <c r="KIK209" s="412"/>
      <c r="KIL209" s="412"/>
      <c r="KIM209" s="412"/>
      <c r="KIN209" s="412"/>
      <c r="KIO209" s="412"/>
      <c r="KIP209" s="412"/>
      <c r="KIQ209" s="412"/>
      <c r="KIR209" s="412"/>
      <c r="KIS209" s="412"/>
      <c r="KIT209" s="413"/>
      <c r="KIU209" s="413"/>
      <c r="KIV209" s="413"/>
      <c r="KIW209" s="413"/>
      <c r="KIX209" s="413"/>
      <c r="KIY209" s="413"/>
      <c r="KIZ209" s="413"/>
      <c r="KJA209" s="413"/>
      <c r="KJB209" s="413"/>
      <c r="KJC209" s="413"/>
      <c r="KJD209" s="413"/>
      <c r="KJE209" s="413"/>
      <c r="KJF209" s="413"/>
      <c r="KJG209" s="413"/>
      <c r="KJH209" s="413"/>
      <c r="KJI209" s="413"/>
      <c r="KJJ209" s="413"/>
      <c r="KJK209" s="413"/>
      <c r="KJL209" s="413"/>
      <c r="KJM209" s="413"/>
      <c r="KJN209" s="413"/>
      <c r="KJO209" s="413"/>
      <c r="KJP209" s="413"/>
      <c r="KJQ209" s="413"/>
      <c r="KJR209" s="414"/>
      <c r="KJS209" s="414"/>
      <c r="KJT209" s="414"/>
      <c r="KJU209" s="414"/>
      <c r="KJV209" s="414"/>
      <c r="KJW209" s="413"/>
      <c r="KJX209" s="413"/>
      <c r="KJY209" s="414"/>
      <c r="KJZ209" s="414"/>
      <c r="KKA209" s="413"/>
      <c r="KKB209" s="413"/>
      <c r="KKC209" s="414"/>
      <c r="KKD209" s="414"/>
      <c r="KKE209" s="413"/>
      <c r="KKF209" s="413"/>
      <c r="KKG209" s="413"/>
      <c r="KKH209" s="413"/>
      <c r="KKI209" s="413"/>
      <c r="KKJ209" s="413"/>
      <c r="KKK209" s="413"/>
      <c r="KKL209" s="414"/>
      <c r="KKM209" s="414"/>
      <c r="KKN209" s="413"/>
      <c r="KKO209" s="413"/>
      <c r="KKP209" s="414"/>
      <c r="KKQ209" s="414"/>
      <c r="KKR209" s="413"/>
      <c r="KKS209" s="413"/>
      <c r="KKT209" s="413"/>
      <c r="KKU209" s="413"/>
      <c r="KKV209" s="413"/>
      <c r="KKW209" s="407"/>
      <c r="KKX209" s="439"/>
      <c r="KKY209" s="413"/>
      <c r="KKZ209" s="413"/>
      <c r="KLA209" s="413"/>
      <c r="KLB209" s="413"/>
      <c r="KLC209" s="413"/>
      <c r="KLD209" s="413"/>
      <c r="KLE209" s="413"/>
      <c r="KLF209" s="412"/>
      <c r="KLG209" s="412"/>
      <c r="KLH209" s="412"/>
      <c r="KLI209" s="412"/>
      <c r="KLJ209" s="412"/>
      <c r="KLK209" s="412"/>
      <c r="KLL209" s="412"/>
      <c r="KLM209" s="412"/>
      <c r="KLN209" s="412"/>
      <c r="KLO209" s="412"/>
      <c r="KLP209" s="412"/>
      <c r="KLQ209" s="412"/>
      <c r="KLR209" s="412"/>
      <c r="KLS209" s="412"/>
      <c r="KLT209" s="412"/>
      <c r="KLU209" s="412"/>
      <c r="KLV209" s="412"/>
      <c r="KLW209" s="412"/>
      <c r="KLX209" s="412"/>
      <c r="KLY209" s="412"/>
      <c r="KLZ209" s="412"/>
      <c r="KMA209" s="412"/>
      <c r="KMB209" s="412"/>
      <c r="KMC209" s="412"/>
      <c r="KMD209" s="412"/>
      <c r="KME209" s="412"/>
      <c r="KMF209" s="412"/>
      <c r="KMG209" s="412"/>
      <c r="KMH209" s="412"/>
      <c r="KMI209" s="412"/>
      <c r="KMJ209" s="412"/>
      <c r="KMK209" s="412"/>
      <c r="KML209" s="412"/>
      <c r="KMM209" s="412"/>
      <c r="KMN209" s="412"/>
      <c r="KMO209" s="412"/>
      <c r="KMP209" s="412"/>
      <c r="KMQ209" s="412"/>
      <c r="KMR209" s="412"/>
      <c r="KMS209" s="412"/>
      <c r="KMT209" s="412"/>
      <c r="KMU209" s="412"/>
      <c r="KMV209" s="412"/>
      <c r="KMW209" s="412"/>
      <c r="KMX209" s="413"/>
      <c r="KMY209" s="413"/>
      <c r="KMZ209" s="413"/>
      <c r="KNA209" s="413"/>
      <c r="KNB209" s="413"/>
      <c r="KNC209" s="413"/>
      <c r="KND209" s="413"/>
      <c r="KNE209" s="413"/>
      <c r="KNF209" s="413"/>
      <c r="KNG209" s="413"/>
      <c r="KNH209" s="413"/>
      <c r="KNI209" s="413"/>
      <c r="KNJ209" s="413"/>
      <c r="KNK209" s="413"/>
      <c r="KNL209" s="413"/>
      <c r="KNM209" s="413"/>
      <c r="KNN209" s="413"/>
      <c r="KNO209" s="413"/>
      <c r="KNP209" s="413"/>
      <c r="KNQ209" s="413"/>
      <c r="KNR209" s="413"/>
      <c r="KNS209" s="413"/>
      <c r="KNT209" s="413"/>
      <c r="KNU209" s="413"/>
      <c r="KNV209" s="414"/>
      <c r="KNW209" s="414"/>
      <c r="KNX209" s="414"/>
      <c r="KNY209" s="414"/>
      <c r="KNZ209" s="414"/>
      <c r="KOA209" s="413"/>
      <c r="KOB209" s="413"/>
      <c r="KOC209" s="414"/>
      <c r="KOD209" s="414"/>
      <c r="KOE209" s="413"/>
      <c r="KOF209" s="413"/>
      <c r="KOG209" s="414"/>
      <c r="KOH209" s="414"/>
      <c r="KOI209" s="413"/>
      <c r="KOJ209" s="413"/>
      <c r="KOK209" s="413"/>
      <c r="KOL209" s="413"/>
      <c r="KOM209" s="413"/>
      <c r="KON209" s="413"/>
      <c r="KOO209" s="413"/>
      <c r="KOP209" s="414"/>
      <c r="KOQ209" s="414"/>
      <c r="KOR209" s="413"/>
      <c r="KOS209" s="413"/>
      <c r="KOT209" s="414"/>
      <c r="KOU209" s="414"/>
      <c r="KOV209" s="413"/>
      <c r="KOW209" s="413"/>
      <c r="KOX209" s="413"/>
      <c r="KOY209" s="413"/>
      <c r="KOZ209" s="413"/>
      <c r="KPA209" s="407"/>
      <c r="KPB209" s="439"/>
      <c r="KPC209" s="413"/>
      <c r="KPD209" s="413"/>
      <c r="KPE209" s="413"/>
      <c r="KPF209" s="413"/>
      <c r="KPG209" s="413"/>
      <c r="KPH209" s="413"/>
      <c r="KPI209" s="413"/>
      <c r="KPJ209" s="412"/>
      <c r="KPK209" s="412"/>
      <c r="KPL209" s="412"/>
      <c r="KPM209" s="412"/>
      <c r="KPN209" s="412"/>
      <c r="KPO209" s="412"/>
      <c r="KPP209" s="412"/>
      <c r="KPQ209" s="412"/>
      <c r="KPR209" s="412"/>
      <c r="KPS209" s="412"/>
      <c r="KPT209" s="412"/>
      <c r="KPU209" s="412"/>
      <c r="KPV209" s="412"/>
      <c r="KPW209" s="412"/>
      <c r="KPX209" s="412"/>
      <c r="KPY209" s="412"/>
      <c r="KPZ209" s="412"/>
      <c r="KQA209" s="412"/>
      <c r="KQB209" s="412"/>
      <c r="KQC209" s="412"/>
      <c r="KQD209" s="412"/>
      <c r="KQE209" s="412"/>
      <c r="KQF209" s="412"/>
      <c r="KQG209" s="412"/>
      <c r="KQH209" s="412"/>
      <c r="KQI209" s="412"/>
      <c r="KQJ209" s="412"/>
      <c r="KQK209" s="412"/>
      <c r="KQL209" s="412"/>
      <c r="KQM209" s="412"/>
      <c r="KQN209" s="412"/>
      <c r="KQO209" s="412"/>
      <c r="KQP209" s="412"/>
      <c r="KQQ209" s="412"/>
      <c r="KQR209" s="412"/>
      <c r="KQS209" s="412"/>
      <c r="KQT209" s="412"/>
      <c r="KQU209" s="412"/>
      <c r="KQV209" s="412"/>
      <c r="KQW209" s="412"/>
      <c r="KQX209" s="412"/>
      <c r="KQY209" s="412"/>
      <c r="KQZ209" s="412"/>
      <c r="KRA209" s="412"/>
      <c r="KRB209" s="413"/>
      <c r="KRC209" s="413"/>
      <c r="KRD209" s="413"/>
      <c r="KRE209" s="413"/>
      <c r="KRF209" s="413"/>
      <c r="KRG209" s="413"/>
      <c r="KRH209" s="413"/>
      <c r="KRI209" s="413"/>
      <c r="KRJ209" s="413"/>
      <c r="KRK209" s="413"/>
      <c r="KRL209" s="413"/>
      <c r="KRM209" s="413"/>
      <c r="KRN209" s="413"/>
      <c r="KRO209" s="413"/>
      <c r="KRP209" s="413"/>
      <c r="KRQ209" s="413"/>
      <c r="KRR209" s="413"/>
      <c r="KRS209" s="413"/>
      <c r="KRT209" s="413"/>
      <c r="KRU209" s="413"/>
      <c r="KRV209" s="413"/>
      <c r="KRW209" s="413"/>
      <c r="KRX209" s="413"/>
      <c r="KRY209" s="413"/>
      <c r="KRZ209" s="414"/>
      <c r="KSA209" s="414"/>
      <c r="KSB209" s="414"/>
      <c r="KSC209" s="414"/>
      <c r="KSD209" s="414"/>
      <c r="KSE209" s="413"/>
      <c r="KSF209" s="413"/>
      <c r="KSG209" s="414"/>
      <c r="KSH209" s="414"/>
      <c r="KSI209" s="413"/>
      <c r="KSJ209" s="413"/>
      <c r="KSK209" s="414"/>
      <c r="KSL209" s="414"/>
      <c r="KSM209" s="413"/>
      <c r="KSN209" s="413"/>
      <c r="KSO209" s="413"/>
      <c r="KSP209" s="413"/>
      <c r="KSQ209" s="413"/>
      <c r="KSR209" s="413"/>
      <c r="KSS209" s="413"/>
      <c r="KST209" s="414"/>
      <c r="KSU209" s="414"/>
      <c r="KSV209" s="413"/>
      <c r="KSW209" s="413"/>
      <c r="KSX209" s="414"/>
      <c r="KSY209" s="414"/>
      <c r="KSZ209" s="413"/>
      <c r="KTA209" s="413"/>
      <c r="KTB209" s="413"/>
      <c r="KTC209" s="413"/>
      <c r="KTD209" s="413"/>
      <c r="KTE209" s="407"/>
      <c r="KTF209" s="439"/>
      <c r="KTG209" s="413"/>
      <c r="KTH209" s="413"/>
      <c r="KTI209" s="413"/>
      <c r="KTJ209" s="413"/>
      <c r="KTK209" s="413"/>
      <c r="KTL209" s="413"/>
      <c r="KTM209" s="413"/>
      <c r="KTN209" s="412"/>
      <c r="KTO209" s="412"/>
      <c r="KTP209" s="412"/>
      <c r="KTQ209" s="412"/>
      <c r="KTR209" s="412"/>
      <c r="KTS209" s="412"/>
      <c r="KTT209" s="412"/>
      <c r="KTU209" s="412"/>
      <c r="KTV209" s="412"/>
      <c r="KTW209" s="412"/>
      <c r="KTX209" s="412"/>
      <c r="KTY209" s="412"/>
      <c r="KTZ209" s="412"/>
      <c r="KUA209" s="412"/>
      <c r="KUB209" s="412"/>
      <c r="KUC209" s="412"/>
      <c r="KUD209" s="412"/>
      <c r="KUE209" s="412"/>
      <c r="KUF209" s="412"/>
      <c r="KUG209" s="412"/>
      <c r="KUH209" s="412"/>
      <c r="KUI209" s="412"/>
      <c r="KUJ209" s="412"/>
      <c r="KUK209" s="412"/>
      <c r="KUL209" s="412"/>
      <c r="KUM209" s="412"/>
      <c r="KUN209" s="412"/>
      <c r="KUO209" s="412"/>
      <c r="KUP209" s="412"/>
      <c r="KUQ209" s="412"/>
      <c r="KUR209" s="412"/>
      <c r="KUS209" s="412"/>
      <c r="KUT209" s="412"/>
      <c r="KUU209" s="412"/>
      <c r="KUV209" s="412"/>
      <c r="KUW209" s="412"/>
      <c r="KUX209" s="412"/>
      <c r="KUY209" s="412"/>
      <c r="KUZ209" s="412"/>
      <c r="KVA209" s="412"/>
      <c r="KVB209" s="412"/>
      <c r="KVC209" s="412"/>
      <c r="KVD209" s="412"/>
      <c r="KVE209" s="412"/>
      <c r="KVF209" s="413"/>
      <c r="KVG209" s="413"/>
      <c r="KVH209" s="413"/>
      <c r="KVI209" s="413"/>
      <c r="KVJ209" s="413"/>
      <c r="KVK209" s="413"/>
      <c r="KVL209" s="413"/>
      <c r="KVM209" s="413"/>
      <c r="KVN209" s="413"/>
      <c r="KVO209" s="413"/>
      <c r="KVP209" s="413"/>
      <c r="KVQ209" s="413"/>
      <c r="KVR209" s="413"/>
      <c r="KVS209" s="413"/>
      <c r="KVT209" s="413"/>
      <c r="KVU209" s="413"/>
      <c r="KVV209" s="413"/>
      <c r="KVW209" s="413"/>
      <c r="KVX209" s="413"/>
      <c r="KVY209" s="413"/>
      <c r="KVZ209" s="413"/>
      <c r="KWA209" s="413"/>
      <c r="KWB209" s="413"/>
      <c r="KWC209" s="413"/>
      <c r="KWD209" s="414"/>
      <c r="KWE209" s="414"/>
      <c r="KWF209" s="414"/>
      <c r="KWG209" s="414"/>
      <c r="KWH209" s="414"/>
      <c r="KWI209" s="413"/>
      <c r="KWJ209" s="413"/>
      <c r="KWK209" s="414"/>
      <c r="KWL209" s="414"/>
      <c r="KWM209" s="413"/>
      <c r="KWN209" s="413"/>
      <c r="KWO209" s="414"/>
      <c r="KWP209" s="414"/>
      <c r="KWQ209" s="413"/>
      <c r="KWR209" s="413"/>
      <c r="KWS209" s="413"/>
      <c r="KWT209" s="413"/>
      <c r="KWU209" s="413"/>
      <c r="KWV209" s="413"/>
      <c r="KWW209" s="413"/>
      <c r="KWX209" s="414"/>
      <c r="KWY209" s="414"/>
      <c r="KWZ209" s="413"/>
      <c r="KXA209" s="413"/>
      <c r="KXB209" s="414"/>
      <c r="KXC209" s="414"/>
      <c r="KXD209" s="413"/>
      <c r="KXE209" s="413"/>
      <c r="KXF209" s="413"/>
      <c r="KXG209" s="413"/>
      <c r="KXH209" s="413"/>
      <c r="KXI209" s="407"/>
      <c r="KXJ209" s="439"/>
      <c r="KXK209" s="413"/>
      <c r="KXL209" s="413"/>
      <c r="KXM209" s="413"/>
      <c r="KXN209" s="413"/>
      <c r="KXO209" s="413"/>
      <c r="KXP209" s="413"/>
      <c r="KXQ209" s="413"/>
      <c r="KXR209" s="412"/>
      <c r="KXS209" s="412"/>
      <c r="KXT209" s="412"/>
      <c r="KXU209" s="412"/>
      <c r="KXV209" s="412"/>
      <c r="KXW209" s="412"/>
      <c r="KXX209" s="412"/>
      <c r="KXY209" s="412"/>
      <c r="KXZ209" s="412"/>
      <c r="KYA209" s="412"/>
      <c r="KYB209" s="412"/>
      <c r="KYC209" s="412"/>
      <c r="KYD209" s="412"/>
      <c r="KYE209" s="412"/>
      <c r="KYF209" s="412"/>
      <c r="KYG209" s="412"/>
      <c r="KYH209" s="412"/>
      <c r="KYI209" s="412"/>
      <c r="KYJ209" s="412"/>
      <c r="KYK209" s="412"/>
      <c r="KYL209" s="412"/>
      <c r="KYM209" s="412"/>
      <c r="KYN209" s="412"/>
      <c r="KYO209" s="412"/>
      <c r="KYP209" s="412"/>
      <c r="KYQ209" s="412"/>
      <c r="KYR209" s="412"/>
      <c r="KYS209" s="412"/>
      <c r="KYT209" s="412"/>
      <c r="KYU209" s="412"/>
      <c r="KYV209" s="412"/>
      <c r="KYW209" s="412"/>
      <c r="KYX209" s="412"/>
      <c r="KYY209" s="412"/>
      <c r="KYZ209" s="412"/>
      <c r="KZA209" s="412"/>
      <c r="KZB209" s="412"/>
      <c r="KZC209" s="412"/>
      <c r="KZD209" s="412"/>
      <c r="KZE209" s="412"/>
      <c r="KZF209" s="412"/>
      <c r="KZG209" s="412"/>
      <c r="KZH209" s="412"/>
      <c r="KZI209" s="412"/>
      <c r="KZJ209" s="413"/>
      <c r="KZK209" s="413"/>
      <c r="KZL209" s="413"/>
      <c r="KZM209" s="413"/>
      <c r="KZN209" s="413"/>
      <c r="KZO209" s="413"/>
      <c r="KZP209" s="413"/>
      <c r="KZQ209" s="413"/>
      <c r="KZR209" s="413"/>
      <c r="KZS209" s="413"/>
      <c r="KZT209" s="413"/>
      <c r="KZU209" s="413"/>
      <c r="KZV209" s="413"/>
      <c r="KZW209" s="413"/>
      <c r="KZX209" s="413"/>
      <c r="KZY209" s="413"/>
      <c r="KZZ209" s="413"/>
      <c r="LAA209" s="413"/>
      <c r="LAB209" s="413"/>
      <c r="LAC209" s="413"/>
      <c r="LAD209" s="413"/>
      <c r="LAE209" s="413"/>
      <c r="LAF209" s="413"/>
      <c r="LAG209" s="413"/>
      <c r="LAH209" s="414"/>
      <c r="LAI209" s="414"/>
      <c r="LAJ209" s="414"/>
      <c r="LAK209" s="414"/>
      <c r="LAL209" s="414"/>
      <c r="LAM209" s="413"/>
      <c r="LAN209" s="413"/>
      <c r="LAO209" s="414"/>
      <c r="LAP209" s="414"/>
      <c r="LAQ209" s="413"/>
      <c r="LAR209" s="413"/>
      <c r="LAS209" s="414"/>
      <c r="LAT209" s="414"/>
      <c r="LAU209" s="413"/>
      <c r="LAV209" s="413"/>
      <c r="LAW209" s="413"/>
      <c r="LAX209" s="413"/>
      <c r="LAY209" s="413"/>
      <c r="LAZ209" s="413"/>
      <c r="LBA209" s="413"/>
      <c r="LBB209" s="414"/>
      <c r="LBC209" s="414"/>
      <c r="LBD209" s="413"/>
      <c r="LBE209" s="413"/>
      <c r="LBF209" s="414"/>
      <c r="LBG209" s="414"/>
      <c r="LBH209" s="413"/>
      <c r="LBI209" s="413"/>
      <c r="LBJ209" s="413"/>
      <c r="LBK209" s="413"/>
      <c r="LBL209" s="413"/>
      <c r="LBM209" s="407"/>
      <c r="LBN209" s="439"/>
      <c r="LBO209" s="413"/>
      <c r="LBP209" s="413"/>
      <c r="LBQ209" s="413"/>
      <c r="LBR209" s="413"/>
      <c r="LBS209" s="413"/>
      <c r="LBT209" s="413"/>
      <c r="LBU209" s="413"/>
      <c r="LBV209" s="412"/>
      <c r="LBW209" s="412"/>
      <c r="LBX209" s="412"/>
      <c r="LBY209" s="412"/>
      <c r="LBZ209" s="412"/>
      <c r="LCA209" s="412"/>
      <c r="LCB209" s="412"/>
      <c r="LCC209" s="412"/>
      <c r="LCD209" s="412"/>
      <c r="LCE209" s="412"/>
      <c r="LCF209" s="412"/>
      <c r="LCG209" s="412"/>
      <c r="LCH209" s="412"/>
      <c r="LCI209" s="412"/>
      <c r="LCJ209" s="412"/>
      <c r="LCK209" s="412"/>
      <c r="LCL209" s="412"/>
      <c r="LCM209" s="412"/>
      <c r="LCN209" s="412"/>
      <c r="LCO209" s="412"/>
      <c r="LCP209" s="412"/>
      <c r="LCQ209" s="412"/>
      <c r="LCR209" s="412"/>
      <c r="LCS209" s="412"/>
      <c r="LCT209" s="412"/>
      <c r="LCU209" s="412"/>
      <c r="LCV209" s="412"/>
      <c r="LCW209" s="412"/>
      <c r="LCX209" s="412"/>
      <c r="LCY209" s="412"/>
      <c r="LCZ209" s="412"/>
      <c r="LDA209" s="412"/>
      <c r="LDB209" s="412"/>
      <c r="LDC209" s="412"/>
      <c r="LDD209" s="412"/>
      <c r="LDE209" s="412"/>
      <c r="LDF209" s="412"/>
      <c r="LDG209" s="412"/>
      <c r="LDH209" s="412"/>
      <c r="LDI209" s="412"/>
      <c r="LDJ209" s="412"/>
      <c r="LDK209" s="412"/>
      <c r="LDL209" s="412"/>
      <c r="LDM209" s="412"/>
      <c r="LDN209" s="413"/>
      <c r="LDO209" s="413"/>
      <c r="LDP209" s="413"/>
      <c r="LDQ209" s="413"/>
      <c r="LDR209" s="413"/>
      <c r="LDS209" s="413"/>
      <c r="LDT209" s="413"/>
      <c r="LDU209" s="413"/>
      <c r="LDV209" s="413"/>
      <c r="LDW209" s="413"/>
      <c r="LDX209" s="413"/>
      <c r="LDY209" s="413"/>
      <c r="LDZ209" s="413"/>
      <c r="LEA209" s="413"/>
      <c r="LEB209" s="413"/>
      <c r="LEC209" s="413"/>
      <c r="LED209" s="413"/>
      <c r="LEE209" s="413"/>
      <c r="LEF209" s="413"/>
      <c r="LEG209" s="413"/>
      <c r="LEH209" s="413"/>
      <c r="LEI209" s="413"/>
      <c r="LEJ209" s="413"/>
      <c r="LEK209" s="413"/>
      <c r="LEL209" s="414"/>
      <c r="LEM209" s="414"/>
      <c r="LEN209" s="414"/>
      <c r="LEO209" s="414"/>
      <c r="LEP209" s="414"/>
      <c r="LEQ209" s="413"/>
      <c r="LER209" s="413"/>
      <c r="LES209" s="414"/>
      <c r="LET209" s="414"/>
      <c r="LEU209" s="413"/>
      <c r="LEV209" s="413"/>
      <c r="LEW209" s="414"/>
      <c r="LEX209" s="414"/>
      <c r="LEY209" s="413"/>
      <c r="LEZ209" s="413"/>
      <c r="LFA209" s="413"/>
      <c r="LFB209" s="413"/>
      <c r="LFC209" s="413"/>
      <c r="LFD209" s="413"/>
      <c r="LFE209" s="413"/>
      <c r="LFF209" s="414"/>
      <c r="LFG209" s="414"/>
      <c r="LFH209" s="413"/>
      <c r="LFI209" s="413"/>
      <c r="LFJ209" s="414"/>
      <c r="LFK209" s="414"/>
      <c r="LFL209" s="413"/>
      <c r="LFM209" s="413"/>
      <c r="LFN209" s="413"/>
      <c r="LFO209" s="413"/>
      <c r="LFP209" s="413"/>
      <c r="LFQ209" s="407"/>
      <c r="LFR209" s="439"/>
      <c r="LFS209" s="413"/>
      <c r="LFT209" s="413"/>
      <c r="LFU209" s="413"/>
      <c r="LFV209" s="413"/>
      <c r="LFW209" s="413"/>
      <c r="LFX209" s="413"/>
      <c r="LFY209" s="413"/>
      <c r="LFZ209" s="412"/>
      <c r="LGA209" s="412"/>
      <c r="LGB209" s="412"/>
      <c r="LGC209" s="412"/>
      <c r="LGD209" s="412"/>
      <c r="LGE209" s="412"/>
      <c r="LGF209" s="412"/>
      <c r="LGG209" s="412"/>
      <c r="LGH209" s="412"/>
      <c r="LGI209" s="412"/>
      <c r="LGJ209" s="412"/>
      <c r="LGK209" s="412"/>
      <c r="LGL209" s="412"/>
      <c r="LGM209" s="412"/>
      <c r="LGN209" s="412"/>
      <c r="LGO209" s="412"/>
      <c r="LGP209" s="412"/>
      <c r="LGQ209" s="412"/>
      <c r="LGR209" s="412"/>
      <c r="LGS209" s="412"/>
      <c r="LGT209" s="412"/>
      <c r="LGU209" s="412"/>
      <c r="LGV209" s="412"/>
      <c r="LGW209" s="412"/>
      <c r="LGX209" s="412"/>
      <c r="LGY209" s="412"/>
      <c r="LGZ209" s="412"/>
      <c r="LHA209" s="412"/>
      <c r="LHB209" s="412"/>
      <c r="LHC209" s="412"/>
      <c r="LHD209" s="412"/>
      <c r="LHE209" s="412"/>
      <c r="LHF209" s="412"/>
      <c r="LHG209" s="412"/>
      <c r="LHH209" s="412"/>
      <c r="LHI209" s="412"/>
      <c r="LHJ209" s="412"/>
      <c r="LHK209" s="412"/>
      <c r="LHL209" s="412"/>
      <c r="LHM209" s="412"/>
      <c r="LHN209" s="412"/>
      <c r="LHO209" s="412"/>
      <c r="LHP209" s="412"/>
      <c r="LHQ209" s="412"/>
      <c r="LHR209" s="413"/>
      <c r="LHS209" s="413"/>
      <c r="LHT209" s="413"/>
      <c r="LHU209" s="413"/>
      <c r="LHV209" s="413"/>
      <c r="LHW209" s="413"/>
      <c r="LHX209" s="413"/>
      <c r="LHY209" s="413"/>
      <c r="LHZ209" s="413"/>
      <c r="LIA209" s="413"/>
      <c r="LIB209" s="413"/>
      <c r="LIC209" s="413"/>
      <c r="LID209" s="413"/>
      <c r="LIE209" s="413"/>
      <c r="LIF209" s="413"/>
      <c r="LIG209" s="413"/>
      <c r="LIH209" s="413"/>
      <c r="LII209" s="413"/>
      <c r="LIJ209" s="413"/>
      <c r="LIK209" s="413"/>
      <c r="LIL209" s="413"/>
      <c r="LIM209" s="413"/>
      <c r="LIN209" s="413"/>
      <c r="LIO209" s="413"/>
      <c r="LIP209" s="414"/>
      <c r="LIQ209" s="414"/>
      <c r="LIR209" s="414"/>
      <c r="LIS209" s="414"/>
      <c r="LIT209" s="414"/>
      <c r="LIU209" s="413"/>
      <c r="LIV209" s="413"/>
      <c r="LIW209" s="414"/>
      <c r="LIX209" s="414"/>
      <c r="LIY209" s="413"/>
      <c r="LIZ209" s="413"/>
      <c r="LJA209" s="414"/>
      <c r="LJB209" s="414"/>
      <c r="LJC209" s="413"/>
      <c r="LJD209" s="413"/>
      <c r="LJE209" s="413"/>
      <c r="LJF209" s="413"/>
      <c r="LJG209" s="413"/>
      <c r="LJH209" s="413"/>
      <c r="LJI209" s="413"/>
      <c r="LJJ209" s="414"/>
      <c r="LJK209" s="414"/>
      <c r="LJL209" s="413"/>
      <c r="LJM209" s="413"/>
      <c r="LJN209" s="414"/>
      <c r="LJO209" s="414"/>
      <c r="LJP209" s="413"/>
      <c r="LJQ209" s="413"/>
      <c r="LJR209" s="413"/>
      <c r="LJS209" s="413"/>
      <c r="LJT209" s="413"/>
      <c r="LJU209" s="407"/>
      <c r="LJV209" s="439"/>
      <c r="LJW209" s="413"/>
      <c r="LJX209" s="413"/>
      <c r="LJY209" s="413"/>
      <c r="LJZ209" s="413"/>
      <c r="LKA209" s="413"/>
      <c r="LKB209" s="413"/>
      <c r="LKC209" s="413"/>
      <c r="LKD209" s="412"/>
      <c r="LKE209" s="412"/>
      <c r="LKF209" s="412"/>
      <c r="LKG209" s="412"/>
      <c r="LKH209" s="412"/>
      <c r="LKI209" s="412"/>
      <c r="LKJ209" s="412"/>
      <c r="LKK209" s="412"/>
      <c r="LKL209" s="412"/>
      <c r="LKM209" s="412"/>
      <c r="LKN209" s="412"/>
      <c r="LKO209" s="412"/>
      <c r="LKP209" s="412"/>
      <c r="LKQ209" s="412"/>
      <c r="LKR209" s="412"/>
      <c r="LKS209" s="412"/>
      <c r="LKT209" s="412"/>
      <c r="LKU209" s="412"/>
      <c r="LKV209" s="412"/>
      <c r="LKW209" s="412"/>
      <c r="LKX209" s="412"/>
      <c r="LKY209" s="412"/>
      <c r="LKZ209" s="412"/>
      <c r="LLA209" s="412"/>
      <c r="LLB209" s="412"/>
      <c r="LLC209" s="412"/>
      <c r="LLD209" s="412"/>
      <c r="LLE209" s="412"/>
      <c r="LLF209" s="412"/>
      <c r="LLG209" s="412"/>
      <c r="LLH209" s="412"/>
      <c r="LLI209" s="412"/>
      <c r="LLJ209" s="412"/>
      <c r="LLK209" s="412"/>
      <c r="LLL209" s="412"/>
      <c r="LLM209" s="412"/>
      <c r="LLN209" s="412"/>
      <c r="LLO209" s="412"/>
      <c r="LLP209" s="412"/>
      <c r="LLQ209" s="412"/>
      <c r="LLR209" s="412"/>
      <c r="LLS209" s="412"/>
      <c r="LLT209" s="412"/>
      <c r="LLU209" s="412"/>
      <c r="LLV209" s="413"/>
      <c r="LLW209" s="413"/>
      <c r="LLX209" s="413"/>
      <c r="LLY209" s="413"/>
      <c r="LLZ209" s="413"/>
      <c r="LMA209" s="413"/>
      <c r="LMB209" s="413"/>
      <c r="LMC209" s="413"/>
      <c r="LMD209" s="413"/>
      <c r="LME209" s="413"/>
      <c r="LMF209" s="413"/>
      <c r="LMG209" s="413"/>
      <c r="LMH209" s="413"/>
      <c r="LMI209" s="413"/>
      <c r="LMJ209" s="413"/>
      <c r="LMK209" s="413"/>
      <c r="LML209" s="413"/>
      <c r="LMM209" s="413"/>
      <c r="LMN209" s="413"/>
      <c r="LMO209" s="413"/>
      <c r="LMP209" s="413"/>
      <c r="LMQ209" s="413"/>
      <c r="LMR209" s="413"/>
      <c r="LMS209" s="413"/>
      <c r="LMT209" s="414"/>
      <c r="LMU209" s="414"/>
      <c r="LMV209" s="414"/>
      <c r="LMW209" s="414"/>
      <c r="LMX209" s="414"/>
      <c r="LMY209" s="413"/>
      <c r="LMZ209" s="413"/>
      <c r="LNA209" s="414"/>
      <c r="LNB209" s="414"/>
      <c r="LNC209" s="413"/>
      <c r="LND209" s="413"/>
      <c r="LNE209" s="414"/>
      <c r="LNF209" s="414"/>
      <c r="LNG209" s="413"/>
      <c r="LNH209" s="413"/>
      <c r="LNI209" s="413"/>
      <c r="LNJ209" s="413"/>
      <c r="LNK209" s="413"/>
      <c r="LNL209" s="413"/>
      <c r="LNM209" s="413"/>
      <c r="LNN209" s="414"/>
      <c r="LNO209" s="414"/>
      <c r="LNP209" s="413"/>
      <c r="LNQ209" s="413"/>
      <c r="LNR209" s="414"/>
      <c r="LNS209" s="414"/>
      <c r="LNT209" s="413"/>
      <c r="LNU209" s="413"/>
      <c r="LNV209" s="413"/>
      <c r="LNW209" s="413"/>
      <c r="LNX209" s="413"/>
      <c r="LNY209" s="407"/>
      <c r="LNZ209" s="439"/>
      <c r="LOA209" s="413"/>
      <c r="LOB209" s="413"/>
      <c r="LOC209" s="413"/>
      <c r="LOD209" s="413"/>
      <c r="LOE209" s="413"/>
      <c r="LOF209" s="413"/>
      <c r="LOG209" s="413"/>
      <c r="LOH209" s="412"/>
      <c r="LOI209" s="412"/>
      <c r="LOJ209" s="412"/>
      <c r="LOK209" s="412"/>
      <c r="LOL209" s="412"/>
      <c r="LOM209" s="412"/>
      <c r="LON209" s="412"/>
      <c r="LOO209" s="412"/>
      <c r="LOP209" s="412"/>
      <c r="LOQ209" s="412"/>
      <c r="LOR209" s="412"/>
      <c r="LOS209" s="412"/>
      <c r="LOT209" s="412"/>
      <c r="LOU209" s="412"/>
      <c r="LOV209" s="412"/>
      <c r="LOW209" s="412"/>
      <c r="LOX209" s="412"/>
      <c r="LOY209" s="412"/>
      <c r="LOZ209" s="412"/>
      <c r="LPA209" s="412"/>
      <c r="LPB209" s="412"/>
      <c r="LPC209" s="412"/>
      <c r="LPD209" s="412"/>
      <c r="LPE209" s="412"/>
      <c r="LPF209" s="412"/>
      <c r="LPG209" s="412"/>
      <c r="LPH209" s="412"/>
      <c r="LPI209" s="412"/>
      <c r="LPJ209" s="412"/>
      <c r="LPK209" s="412"/>
      <c r="LPL209" s="412"/>
      <c r="LPM209" s="412"/>
      <c r="LPN209" s="412"/>
      <c r="LPO209" s="412"/>
      <c r="LPP209" s="412"/>
      <c r="LPQ209" s="412"/>
      <c r="LPR209" s="412"/>
      <c r="LPS209" s="412"/>
      <c r="LPT209" s="412"/>
      <c r="LPU209" s="412"/>
      <c r="LPV209" s="412"/>
      <c r="LPW209" s="412"/>
      <c r="LPX209" s="412"/>
      <c r="LPY209" s="412"/>
      <c r="LPZ209" s="413"/>
      <c r="LQA209" s="413"/>
      <c r="LQB209" s="413"/>
      <c r="LQC209" s="413"/>
      <c r="LQD209" s="413"/>
      <c r="LQE209" s="413"/>
      <c r="LQF209" s="413"/>
      <c r="LQG209" s="413"/>
      <c r="LQH209" s="413"/>
      <c r="LQI209" s="413"/>
      <c r="LQJ209" s="413"/>
      <c r="LQK209" s="413"/>
      <c r="LQL209" s="413"/>
      <c r="LQM209" s="413"/>
      <c r="LQN209" s="413"/>
      <c r="LQO209" s="413"/>
      <c r="LQP209" s="413"/>
      <c r="LQQ209" s="413"/>
      <c r="LQR209" s="413"/>
      <c r="LQS209" s="413"/>
      <c r="LQT209" s="413"/>
      <c r="LQU209" s="413"/>
      <c r="LQV209" s="413"/>
      <c r="LQW209" s="413"/>
      <c r="LQX209" s="414"/>
      <c r="LQY209" s="414"/>
      <c r="LQZ209" s="414"/>
      <c r="LRA209" s="414"/>
      <c r="LRB209" s="414"/>
      <c r="LRC209" s="413"/>
      <c r="LRD209" s="413"/>
      <c r="LRE209" s="414"/>
      <c r="LRF209" s="414"/>
      <c r="LRG209" s="413"/>
      <c r="LRH209" s="413"/>
      <c r="LRI209" s="414"/>
      <c r="LRJ209" s="414"/>
      <c r="LRK209" s="413"/>
      <c r="LRL209" s="413"/>
      <c r="LRM209" s="413"/>
      <c r="LRN209" s="413"/>
      <c r="LRO209" s="413"/>
      <c r="LRP209" s="413"/>
      <c r="LRQ209" s="413"/>
      <c r="LRR209" s="414"/>
      <c r="LRS209" s="414"/>
      <c r="LRT209" s="413"/>
      <c r="LRU209" s="413"/>
      <c r="LRV209" s="414"/>
      <c r="LRW209" s="414"/>
      <c r="LRX209" s="413"/>
      <c r="LRY209" s="413"/>
      <c r="LRZ209" s="413"/>
      <c r="LSA209" s="413"/>
      <c r="LSB209" s="413"/>
      <c r="LSC209" s="407"/>
      <c r="LSD209" s="439"/>
      <c r="LSE209" s="413"/>
      <c r="LSF209" s="413"/>
      <c r="LSG209" s="413"/>
      <c r="LSH209" s="413"/>
      <c r="LSI209" s="413"/>
      <c r="LSJ209" s="413"/>
      <c r="LSK209" s="413"/>
      <c r="LSL209" s="412"/>
      <c r="LSM209" s="412"/>
      <c r="LSN209" s="412"/>
      <c r="LSO209" s="412"/>
      <c r="LSP209" s="412"/>
      <c r="LSQ209" s="412"/>
      <c r="LSR209" s="412"/>
      <c r="LSS209" s="412"/>
      <c r="LST209" s="412"/>
      <c r="LSU209" s="412"/>
      <c r="LSV209" s="412"/>
      <c r="LSW209" s="412"/>
      <c r="LSX209" s="412"/>
      <c r="LSY209" s="412"/>
      <c r="LSZ209" s="412"/>
      <c r="LTA209" s="412"/>
      <c r="LTB209" s="412"/>
      <c r="LTC209" s="412"/>
      <c r="LTD209" s="412"/>
      <c r="LTE209" s="412"/>
      <c r="LTF209" s="412"/>
      <c r="LTG209" s="412"/>
      <c r="LTH209" s="412"/>
      <c r="LTI209" s="412"/>
      <c r="LTJ209" s="412"/>
      <c r="LTK209" s="412"/>
      <c r="LTL209" s="412"/>
      <c r="LTM209" s="412"/>
      <c r="LTN209" s="412"/>
      <c r="LTO209" s="412"/>
      <c r="LTP209" s="412"/>
      <c r="LTQ209" s="412"/>
      <c r="LTR209" s="412"/>
      <c r="LTS209" s="412"/>
      <c r="LTT209" s="412"/>
      <c r="LTU209" s="412"/>
      <c r="LTV209" s="412"/>
      <c r="LTW209" s="412"/>
      <c r="LTX209" s="412"/>
      <c r="LTY209" s="412"/>
      <c r="LTZ209" s="412"/>
      <c r="LUA209" s="412"/>
      <c r="LUB209" s="412"/>
      <c r="LUC209" s="412"/>
      <c r="LUD209" s="413"/>
      <c r="LUE209" s="413"/>
      <c r="LUF209" s="413"/>
      <c r="LUG209" s="413"/>
      <c r="LUH209" s="413"/>
      <c r="LUI209" s="413"/>
      <c r="LUJ209" s="413"/>
      <c r="LUK209" s="413"/>
      <c r="LUL209" s="413"/>
      <c r="LUM209" s="413"/>
      <c r="LUN209" s="413"/>
      <c r="LUO209" s="413"/>
      <c r="LUP209" s="413"/>
      <c r="LUQ209" s="413"/>
      <c r="LUR209" s="413"/>
      <c r="LUS209" s="413"/>
      <c r="LUT209" s="413"/>
      <c r="LUU209" s="413"/>
      <c r="LUV209" s="413"/>
      <c r="LUW209" s="413"/>
      <c r="LUX209" s="413"/>
      <c r="LUY209" s="413"/>
      <c r="LUZ209" s="413"/>
      <c r="LVA209" s="413"/>
      <c r="LVB209" s="414"/>
      <c r="LVC209" s="414"/>
      <c r="LVD209" s="414"/>
      <c r="LVE209" s="414"/>
      <c r="LVF209" s="414"/>
      <c r="LVG209" s="413"/>
      <c r="LVH209" s="413"/>
      <c r="LVI209" s="414"/>
      <c r="LVJ209" s="414"/>
      <c r="LVK209" s="413"/>
      <c r="LVL209" s="413"/>
      <c r="LVM209" s="414"/>
      <c r="LVN209" s="414"/>
      <c r="LVO209" s="413"/>
      <c r="LVP209" s="413"/>
      <c r="LVQ209" s="413"/>
      <c r="LVR209" s="413"/>
      <c r="LVS209" s="413"/>
      <c r="LVT209" s="413"/>
      <c r="LVU209" s="413"/>
      <c r="LVV209" s="414"/>
      <c r="LVW209" s="414"/>
      <c r="LVX209" s="413"/>
      <c r="LVY209" s="413"/>
      <c r="LVZ209" s="414"/>
      <c r="LWA209" s="414"/>
      <c r="LWB209" s="413"/>
      <c r="LWC209" s="413"/>
      <c r="LWD209" s="413"/>
      <c r="LWE209" s="413"/>
      <c r="LWF209" s="413"/>
      <c r="LWG209" s="407"/>
      <c r="LWH209" s="439"/>
      <c r="LWI209" s="413"/>
      <c r="LWJ209" s="413"/>
      <c r="LWK209" s="413"/>
      <c r="LWL209" s="413"/>
      <c r="LWM209" s="413"/>
      <c r="LWN209" s="413"/>
      <c r="LWO209" s="413"/>
      <c r="LWP209" s="412"/>
      <c r="LWQ209" s="412"/>
      <c r="LWR209" s="412"/>
      <c r="LWS209" s="412"/>
      <c r="LWT209" s="412"/>
      <c r="LWU209" s="412"/>
      <c r="LWV209" s="412"/>
      <c r="LWW209" s="412"/>
      <c r="LWX209" s="412"/>
      <c r="LWY209" s="412"/>
      <c r="LWZ209" s="412"/>
      <c r="LXA209" s="412"/>
      <c r="LXB209" s="412"/>
      <c r="LXC209" s="412"/>
      <c r="LXD209" s="412"/>
      <c r="LXE209" s="412"/>
      <c r="LXF209" s="412"/>
      <c r="LXG209" s="412"/>
      <c r="LXH209" s="412"/>
      <c r="LXI209" s="412"/>
      <c r="LXJ209" s="412"/>
      <c r="LXK209" s="412"/>
      <c r="LXL209" s="412"/>
      <c r="LXM209" s="412"/>
      <c r="LXN209" s="412"/>
      <c r="LXO209" s="412"/>
      <c r="LXP209" s="412"/>
      <c r="LXQ209" s="412"/>
      <c r="LXR209" s="412"/>
      <c r="LXS209" s="412"/>
      <c r="LXT209" s="412"/>
      <c r="LXU209" s="412"/>
      <c r="LXV209" s="412"/>
      <c r="LXW209" s="412"/>
      <c r="LXX209" s="412"/>
      <c r="LXY209" s="412"/>
      <c r="LXZ209" s="412"/>
      <c r="LYA209" s="412"/>
      <c r="LYB209" s="412"/>
      <c r="LYC209" s="412"/>
      <c r="LYD209" s="412"/>
      <c r="LYE209" s="412"/>
      <c r="LYF209" s="412"/>
      <c r="LYG209" s="412"/>
      <c r="LYH209" s="413"/>
      <c r="LYI209" s="413"/>
      <c r="LYJ209" s="413"/>
      <c r="LYK209" s="413"/>
      <c r="LYL209" s="413"/>
      <c r="LYM209" s="413"/>
      <c r="LYN209" s="413"/>
      <c r="LYO209" s="413"/>
      <c r="LYP209" s="413"/>
      <c r="LYQ209" s="413"/>
      <c r="LYR209" s="413"/>
      <c r="LYS209" s="413"/>
      <c r="LYT209" s="413"/>
      <c r="LYU209" s="413"/>
      <c r="LYV209" s="413"/>
      <c r="LYW209" s="413"/>
      <c r="LYX209" s="413"/>
      <c r="LYY209" s="413"/>
      <c r="LYZ209" s="413"/>
      <c r="LZA209" s="413"/>
      <c r="LZB209" s="413"/>
      <c r="LZC209" s="413"/>
      <c r="LZD209" s="413"/>
      <c r="LZE209" s="413"/>
      <c r="LZF209" s="414"/>
      <c r="LZG209" s="414"/>
      <c r="LZH209" s="414"/>
      <c r="LZI209" s="414"/>
      <c r="LZJ209" s="414"/>
      <c r="LZK209" s="413"/>
      <c r="LZL209" s="413"/>
      <c r="LZM209" s="414"/>
      <c r="LZN209" s="414"/>
      <c r="LZO209" s="413"/>
      <c r="LZP209" s="413"/>
      <c r="LZQ209" s="414"/>
      <c r="LZR209" s="414"/>
      <c r="LZS209" s="413"/>
      <c r="LZT209" s="413"/>
      <c r="LZU209" s="413"/>
      <c r="LZV209" s="413"/>
      <c r="LZW209" s="413"/>
      <c r="LZX209" s="413"/>
      <c r="LZY209" s="413"/>
      <c r="LZZ209" s="414"/>
      <c r="MAA209" s="414"/>
      <c r="MAB209" s="413"/>
      <c r="MAC209" s="413"/>
      <c r="MAD209" s="414"/>
      <c r="MAE209" s="414"/>
      <c r="MAF209" s="413"/>
      <c r="MAG209" s="413"/>
      <c r="MAH209" s="413"/>
      <c r="MAI209" s="413"/>
      <c r="MAJ209" s="413"/>
      <c r="MAK209" s="407"/>
      <c r="MAL209" s="439"/>
      <c r="MAM209" s="413"/>
      <c r="MAN209" s="413"/>
      <c r="MAO209" s="413"/>
      <c r="MAP209" s="413"/>
      <c r="MAQ209" s="413"/>
      <c r="MAR209" s="413"/>
      <c r="MAS209" s="413"/>
      <c r="MAT209" s="412"/>
      <c r="MAU209" s="412"/>
      <c r="MAV209" s="412"/>
      <c r="MAW209" s="412"/>
      <c r="MAX209" s="412"/>
      <c r="MAY209" s="412"/>
      <c r="MAZ209" s="412"/>
      <c r="MBA209" s="412"/>
      <c r="MBB209" s="412"/>
      <c r="MBC209" s="412"/>
      <c r="MBD209" s="412"/>
      <c r="MBE209" s="412"/>
      <c r="MBF209" s="412"/>
      <c r="MBG209" s="412"/>
      <c r="MBH209" s="412"/>
      <c r="MBI209" s="412"/>
      <c r="MBJ209" s="412"/>
      <c r="MBK209" s="412"/>
      <c r="MBL209" s="412"/>
      <c r="MBM209" s="412"/>
      <c r="MBN209" s="412"/>
      <c r="MBO209" s="412"/>
      <c r="MBP209" s="412"/>
      <c r="MBQ209" s="412"/>
      <c r="MBR209" s="412"/>
      <c r="MBS209" s="412"/>
      <c r="MBT209" s="412"/>
      <c r="MBU209" s="412"/>
      <c r="MBV209" s="412"/>
      <c r="MBW209" s="412"/>
      <c r="MBX209" s="412"/>
      <c r="MBY209" s="412"/>
      <c r="MBZ209" s="412"/>
      <c r="MCA209" s="412"/>
      <c r="MCB209" s="412"/>
      <c r="MCC209" s="412"/>
      <c r="MCD209" s="412"/>
      <c r="MCE209" s="412"/>
      <c r="MCF209" s="412"/>
      <c r="MCG209" s="412"/>
      <c r="MCH209" s="412"/>
      <c r="MCI209" s="412"/>
      <c r="MCJ209" s="412"/>
      <c r="MCK209" s="412"/>
      <c r="MCL209" s="413"/>
      <c r="MCM209" s="413"/>
      <c r="MCN209" s="413"/>
      <c r="MCO209" s="413"/>
      <c r="MCP209" s="413"/>
      <c r="MCQ209" s="413"/>
      <c r="MCR209" s="413"/>
      <c r="MCS209" s="413"/>
      <c r="MCT209" s="413"/>
      <c r="MCU209" s="413"/>
      <c r="MCV209" s="413"/>
      <c r="MCW209" s="413"/>
      <c r="MCX209" s="413"/>
      <c r="MCY209" s="413"/>
      <c r="MCZ209" s="413"/>
      <c r="MDA209" s="413"/>
      <c r="MDB209" s="413"/>
      <c r="MDC209" s="413"/>
      <c r="MDD209" s="413"/>
      <c r="MDE209" s="413"/>
      <c r="MDF209" s="413"/>
      <c r="MDG209" s="413"/>
      <c r="MDH209" s="413"/>
      <c r="MDI209" s="413"/>
      <c r="MDJ209" s="414"/>
      <c r="MDK209" s="414"/>
      <c r="MDL209" s="414"/>
      <c r="MDM209" s="414"/>
      <c r="MDN209" s="414"/>
      <c r="MDO209" s="413"/>
      <c r="MDP209" s="413"/>
      <c r="MDQ209" s="414"/>
      <c r="MDR209" s="414"/>
      <c r="MDS209" s="413"/>
      <c r="MDT209" s="413"/>
      <c r="MDU209" s="414"/>
      <c r="MDV209" s="414"/>
      <c r="MDW209" s="413"/>
      <c r="MDX209" s="413"/>
      <c r="MDY209" s="413"/>
      <c r="MDZ209" s="413"/>
      <c r="MEA209" s="413"/>
      <c r="MEB209" s="413"/>
      <c r="MEC209" s="413"/>
      <c r="MED209" s="414"/>
      <c r="MEE209" s="414"/>
      <c r="MEF209" s="413"/>
      <c r="MEG209" s="413"/>
      <c r="MEH209" s="414"/>
      <c r="MEI209" s="414"/>
      <c r="MEJ209" s="413"/>
      <c r="MEK209" s="413"/>
      <c r="MEL209" s="413"/>
      <c r="MEM209" s="413"/>
      <c r="MEN209" s="413"/>
      <c r="MEO209" s="407"/>
      <c r="MEP209" s="439"/>
      <c r="MEQ209" s="413"/>
      <c r="MER209" s="413"/>
      <c r="MES209" s="413"/>
      <c r="MET209" s="413"/>
      <c r="MEU209" s="413"/>
      <c r="MEV209" s="413"/>
      <c r="MEW209" s="413"/>
      <c r="MEX209" s="412"/>
      <c r="MEY209" s="412"/>
      <c r="MEZ209" s="412"/>
      <c r="MFA209" s="412"/>
      <c r="MFB209" s="412"/>
      <c r="MFC209" s="412"/>
      <c r="MFD209" s="412"/>
      <c r="MFE209" s="412"/>
      <c r="MFF209" s="412"/>
      <c r="MFG209" s="412"/>
      <c r="MFH209" s="412"/>
      <c r="MFI209" s="412"/>
      <c r="MFJ209" s="412"/>
      <c r="MFK209" s="412"/>
      <c r="MFL209" s="412"/>
      <c r="MFM209" s="412"/>
      <c r="MFN209" s="412"/>
      <c r="MFO209" s="412"/>
      <c r="MFP209" s="412"/>
      <c r="MFQ209" s="412"/>
      <c r="MFR209" s="412"/>
      <c r="MFS209" s="412"/>
      <c r="MFT209" s="412"/>
      <c r="MFU209" s="412"/>
      <c r="MFV209" s="412"/>
      <c r="MFW209" s="412"/>
      <c r="MFX209" s="412"/>
      <c r="MFY209" s="412"/>
      <c r="MFZ209" s="412"/>
      <c r="MGA209" s="412"/>
      <c r="MGB209" s="412"/>
      <c r="MGC209" s="412"/>
      <c r="MGD209" s="412"/>
      <c r="MGE209" s="412"/>
      <c r="MGF209" s="412"/>
      <c r="MGG209" s="412"/>
      <c r="MGH209" s="412"/>
      <c r="MGI209" s="412"/>
      <c r="MGJ209" s="412"/>
      <c r="MGK209" s="412"/>
      <c r="MGL209" s="412"/>
      <c r="MGM209" s="412"/>
      <c r="MGN209" s="412"/>
      <c r="MGO209" s="412"/>
      <c r="MGP209" s="413"/>
      <c r="MGQ209" s="413"/>
      <c r="MGR209" s="413"/>
      <c r="MGS209" s="413"/>
      <c r="MGT209" s="413"/>
      <c r="MGU209" s="413"/>
      <c r="MGV209" s="413"/>
      <c r="MGW209" s="413"/>
      <c r="MGX209" s="413"/>
      <c r="MGY209" s="413"/>
      <c r="MGZ209" s="413"/>
      <c r="MHA209" s="413"/>
      <c r="MHB209" s="413"/>
      <c r="MHC209" s="413"/>
      <c r="MHD209" s="413"/>
      <c r="MHE209" s="413"/>
      <c r="MHF209" s="413"/>
      <c r="MHG209" s="413"/>
      <c r="MHH209" s="413"/>
      <c r="MHI209" s="413"/>
      <c r="MHJ209" s="413"/>
      <c r="MHK209" s="413"/>
      <c r="MHL209" s="413"/>
      <c r="MHM209" s="413"/>
      <c r="MHN209" s="414"/>
      <c r="MHO209" s="414"/>
      <c r="MHP209" s="414"/>
      <c r="MHQ209" s="414"/>
      <c r="MHR209" s="414"/>
      <c r="MHS209" s="413"/>
      <c r="MHT209" s="413"/>
      <c r="MHU209" s="414"/>
      <c r="MHV209" s="414"/>
      <c r="MHW209" s="413"/>
      <c r="MHX209" s="413"/>
      <c r="MHY209" s="414"/>
      <c r="MHZ209" s="414"/>
      <c r="MIA209" s="413"/>
      <c r="MIB209" s="413"/>
      <c r="MIC209" s="413"/>
      <c r="MID209" s="413"/>
      <c r="MIE209" s="413"/>
      <c r="MIF209" s="413"/>
      <c r="MIG209" s="413"/>
      <c r="MIH209" s="414"/>
      <c r="MII209" s="414"/>
      <c r="MIJ209" s="413"/>
      <c r="MIK209" s="413"/>
      <c r="MIL209" s="414"/>
      <c r="MIM209" s="414"/>
      <c r="MIN209" s="413"/>
      <c r="MIO209" s="413"/>
      <c r="MIP209" s="413"/>
      <c r="MIQ209" s="413"/>
      <c r="MIR209" s="413"/>
      <c r="MIS209" s="407"/>
      <c r="MIT209" s="439"/>
      <c r="MIU209" s="413"/>
      <c r="MIV209" s="413"/>
      <c r="MIW209" s="413"/>
      <c r="MIX209" s="413"/>
      <c r="MIY209" s="413"/>
      <c r="MIZ209" s="413"/>
      <c r="MJA209" s="413"/>
      <c r="MJB209" s="412"/>
      <c r="MJC209" s="412"/>
      <c r="MJD209" s="412"/>
      <c r="MJE209" s="412"/>
      <c r="MJF209" s="412"/>
      <c r="MJG209" s="412"/>
      <c r="MJH209" s="412"/>
      <c r="MJI209" s="412"/>
      <c r="MJJ209" s="412"/>
      <c r="MJK209" s="412"/>
      <c r="MJL209" s="412"/>
      <c r="MJM209" s="412"/>
      <c r="MJN209" s="412"/>
      <c r="MJO209" s="412"/>
      <c r="MJP209" s="412"/>
      <c r="MJQ209" s="412"/>
      <c r="MJR209" s="412"/>
      <c r="MJS209" s="412"/>
      <c r="MJT209" s="412"/>
      <c r="MJU209" s="412"/>
      <c r="MJV209" s="412"/>
      <c r="MJW209" s="412"/>
      <c r="MJX209" s="412"/>
      <c r="MJY209" s="412"/>
      <c r="MJZ209" s="412"/>
      <c r="MKA209" s="412"/>
      <c r="MKB209" s="412"/>
      <c r="MKC209" s="412"/>
      <c r="MKD209" s="412"/>
      <c r="MKE209" s="412"/>
      <c r="MKF209" s="412"/>
      <c r="MKG209" s="412"/>
      <c r="MKH209" s="412"/>
      <c r="MKI209" s="412"/>
      <c r="MKJ209" s="412"/>
      <c r="MKK209" s="412"/>
      <c r="MKL209" s="412"/>
      <c r="MKM209" s="412"/>
      <c r="MKN209" s="412"/>
      <c r="MKO209" s="412"/>
      <c r="MKP209" s="412"/>
      <c r="MKQ209" s="412"/>
      <c r="MKR209" s="412"/>
      <c r="MKS209" s="412"/>
      <c r="MKT209" s="413"/>
      <c r="MKU209" s="413"/>
      <c r="MKV209" s="413"/>
      <c r="MKW209" s="413"/>
      <c r="MKX209" s="413"/>
      <c r="MKY209" s="413"/>
      <c r="MKZ209" s="413"/>
      <c r="MLA209" s="413"/>
      <c r="MLB209" s="413"/>
      <c r="MLC209" s="413"/>
      <c r="MLD209" s="413"/>
      <c r="MLE209" s="413"/>
      <c r="MLF209" s="413"/>
      <c r="MLG209" s="413"/>
      <c r="MLH209" s="413"/>
      <c r="MLI209" s="413"/>
      <c r="MLJ209" s="413"/>
      <c r="MLK209" s="413"/>
      <c r="MLL209" s="413"/>
      <c r="MLM209" s="413"/>
      <c r="MLN209" s="413"/>
      <c r="MLO209" s="413"/>
      <c r="MLP209" s="413"/>
      <c r="MLQ209" s="413"/>
      <c r="MLR209" s="414"/>
      <c r="MLS209" s="414"/>
      <c r="MLT209" s="414"/>
      <c r="MLU209" s="414"/>
      <c r="MLV209" s="414"/>
      <c r="MLW209" s="413"/>
      <c r="MLX209" s="413"/>
      <c r="MLY209" s="414"/>
      <c r="MLZ209" s="414"/>
      <c r="MMA209" s="413"/>
      <c r="MMB209" s="413"/>
      <c r="MMC209" s="414"/>
      <c r="MMD209" s="414"/>
      <c r="MME209" s="413"/>
      <c r="MMF209" s="413"/>
      <c r="MMG209" s="413"/>
      <c r="MMH209" s="413"/>
      <c r="MMI209" s="413"/>
      <c r="MMJ209" s="413"/>
      <c r="MMK209" s="413"/>
      <c r="MML209" s="414"/>
      <c r="MMM209" s="414"/>
      <c r="MMN209" s="413"/>
      <c r="MMO209" s="413"/>
      <c r="MMP209" s="414"/>
      <c r="MMQ209" s="414"/>
      <c r="MMR209" s="413"/>
      <c r="MMS209" s="413"/>
      <c r="MMT209" s="413"/>
      <c r="MMU209" s="413"/>
      <c r="MMV209" s="413"/>
      <c r="MMW209" s="407"/>
      <c r="MMX209" s="439"/>
      <c r="MMY209" s="413"/>
      <c r="MMZ209" s="413"/>
      <c r="MNA209" s="413"/>
      <c r="MNB209" s="413"/>
      <c r="MNC209" s="413"/>
      <c r="MND209" s="413"/>
      <c r="MNE209" s="413"/>
      <c r="MNF209" s="412"/>
      <c r="MNG209" s="412"/>
      <c r="MNH209" s="412"/>
      <c r="MNI209" s="412"/>
      <c r="MNJ209" s="412"/>
      <c r="MNK209" s="412"/>
      <c r="MNL209" s="412"/>
      <c r="MNM209" s="412"/>
      <c r="MNN209" s="412"/>
      <c r="MNO209" s="412"/>
      <c r="MNP209" s="412"/>
      <c r="MNQ209" s="412"/>
      <c r="MNR209" s="412"/>
      <c r="MNS209" s="412"/>
      <c r="MNT209" s="412"/>
      <c r="MNU209" s="412"/>
      <c r="MNV209" s="412"/>
      <c r="MNW209" s="412"/>
      <c r="MNX209" s="412"/>
      <c r="MNY209" s="412"/>
      <c r="MNZ209" s="412"/>
      <c r="MOA209" s="412"/>
      <c r="MOB209" s="412"/>
      <c r="MOC209" s="412"/>
      <c r="MOD209" s="412"/>
      <c r="MOE209" s="412"/>
      <c r="MOF209" s="412"/>
      <c r="MOG209" s="412"/>
      <c r="MOH209" s="412"/>
      <c r="MOI209" s="412"/>
      <c r="MOJ209" s="412"/>
      <c r="MOK209" s="412"/>
      <c r="MOL209" s="412"/>
      <c r="MOM209" s="412"/>
      <c r="MON209" s="412"/>
      <c r="MOO209" s="412"/>
      <c r="MOP209" s="412"/>
      <c r="MOQ209" s="412"/>
      <c r="MOR209" s="412"/>
      <c r="MOS209" s="412"/>
      <c r="MOT209" s="412"/>
      <c r="MOU209" s="412"/>
      <c r="MOV209" s="412"/>
      <c r="MOW209" s="412"/>
      <c r="MOX209" s="413"/>
      <c r="MOY209" s="413"/>
      <c r="MOZ209" s="413"/>
      <c r="MPA209" s="413"/>
      <c r="MPB209" s="413"/>
      <c r="MPC209" s="413"/>
      <c r="MPD209" s="413"/>
      <c r="MPE209" s="413"/>
      <c r="MPF209" s="413"/>
      <c r="MPG209" s="413"/>
      <c r="MPH209" s="413"/>
      <c r="MPI209" s="413"/>
      <c r="MPJ209" s="413"/>
      <c r="MPK209" s="413"/>
      <c r="MPL209" s="413"/>
      <c r="MPM209" s="413"/>
      <c r="MPN209" s="413"/>
      <c r="MPO209" s="413"/>
      <c r="MPP209" s="413"/>
      <c r="MPQ209" s="413"/>
      <c r="MPR209" s="413"/>
      <c r="MPS209" s="413"/>
      <c r="MPT209" s="413"/>
      <c r="MPU209" s="413"/>
      <c r="MPV209" s="414"/>
      <c r="MPW209" s="414"/>
      <c r="MPX209" s="414"/>
      <c r="MPY209" s="414"/>
      <c r="MPZ209" s="414"/>
      <c r="MQA209" s="413"/>
      <c r="MQB209" s="413"/>
      <c r="MQC209" s="414"/>
      <c r="MQD209" s="414"/>
      <c r="MQE209" s="413"/>
      <c r="MQF209" s="413"/>
      <c r="MQG209" s="414"/>
      <c r="MQH209" s="414"/>
      <c r="MQI209" s="413"/>
      <c r="MQJ209" s="413"/>
      <c r="MQK209" s="413"/>
      <c r="MQL209" s="413"/>
      <c r="MQM209" s="413"/>
      <c r="MQN209" s="413"/>
      <c r="MQO209" s="413"/>
      <c r="MQP209" s="414"/>
      <c r="MQQ209" s="414"/>
      <c r="MQR209" s="413"/>
      <c r="MQS209" s="413"/>
      <c r="MQT209" s="414"/>
      <c r="MQU209" s="414"/>
      <c r="MQV209" s="413"/>
      <c r="MQW209" s="413"/>
      <c r="MQX209" s="413"/>
      <c r="MQY209" s="413"/>
      <c r="MQZ209" s="413"/>
      <c r="MRA209" s="407"/>
      <c r="MRB209" s="439"/>
      <c r="MRC209" s="413"/>
      <c r="MRD209" s="413"/>
      <c r="MRE209" s="413"/>
      <c r="MRF209" s="413"/>
      <c r="MRG209" s="413"/>
      <c r="MRH209" s="413"/>
      <c r="MRI209" s="413"/>
      <c r="MRJ209" s="412"/>
      <c r="MRK209" s="412"/>
      <c r="MRL209" s="412"/>
      <c r="MRM209" s="412"/>
      <c r="MRN209" s="412"/>
      <c r="MRO209" s="412"/>
      <c r="MRP209" s="412"/>
      <c r="MRQ209" s="412"/>
      <c r="MRR209" s="412"/>
      <c r="MRS209" s="412"/>
      <c r="MRT209" s="412"/>
      <c r="MRU209" s="412"/>
      <c r="MRV209" s="412"/>
      <c r="MRW209" s="412"/>
      <c r="MRX209" s="412"/>
      <c r="MRY209" s="412"/>
      <c r="MRZ209" s="412"/>
      <c r="MSA209" s="412"/>
      <c r="MSB209" s="412"/>
      <c r="MSC209" s="412"/>
      <c r="MSD209" s="412"/>
      <c r="MSE209" s="412"/>
      <c r="MSF209" s="412"/>
      <c r="MSG209" s="412"/>
      <c r="MSH209" s="412"/>
      <c r="MSI209" s="412"/>
      <c r="MSJ209" s="412"/>
      <c r="MSK209" s="412"/>
      <c r="MSL209" s="412"/>
      <c r="MSM209" s="412"/>
      <c r="MSN209" s="412"/>
      <c r="MSO209" s="412"/>
      <c r="MSP209" s="412"/>
      <c r="MSQ209" s="412"/>
      <c r="MSR209" s="412"/>
      <c r="MSS209" s="412"/>
      <c r="MST209" s="412"/>
      <c r="MSU209" s="412"/>
      <c r="MSV209" s="412"/>
      <c r="MSW209" s="412"/>
      <c r="MSX209" s="412"/>
      <c r="MSY209" s="412"/>
      <c r="MSZ209" s="412"/>
      <c r="MTA209" s="412"/>
      <c r="MTB209" s="413"/>
      <c r="MTC209" s="413"/>
      <c r="MTD209" s="413"/>
      <c r="MTE209" s="413"/>
      <c r="MTF209" s="413"/>
      <c r="MTG209" s="413"/>
      <c r="MTH209" s="413"/>
      <c r="MTI209" s="413"/>
      <c r="MTJ209" s="413"/>
      <c r="MTK209" s="413"/>
      <c r="MTL209" s="413"/>
      <c r="MTM209" s="413"/>
      <c r="MTN209" s="413"/>
      <c r="MTO209" s="413"/>
      <c r="MTP209" s="413"/>
      <c r="MTQ209" s="413"/>
      <c r="MTR209" s="413"/>
      <c r="MTS209" s="413"/>
      <c r="MTT209" s="413"/>
      <c r="MTU209" s="413"/>
      <c r="MTV209" s="413"/>
      <c r="MTW209" s="413"/>
      <c r="MTX209" s="413"/>
      <c r="MTY209" s="413"/>
      <c r="MTZ209" s="414"/>
      <c r="MUA209" s="414"/>
      <c r="MUB209" s="414"/>
      <c r="MUC209" s="414"/>
      <c r="MUD209" s="414"/>
      <c r="MUE209" s="413"/>
      <c r="MUF209" s="413"/>
      <c r="MUG209" s="414"/>
      <c r="MUH209" s="414"/>
      <c r="MUI209" s="413"/>
      <c r="MUJ209" s="413"/>
      <c r="MUK209" s="414"/>
      <c r="MUL209" s="414"/>
      <c r="MUM209" s="413"/>
      <c r="MUN209" s="413"/>
      <c r="MUO209" s="413"/>
      <c r="MUP209" s="413"/>
      <c r="MUQ209" s="413"/>
      <c r="MUR209" s="413"/>
      <c r="MUS209" s="413"/>
      <c r="MUT209" s="414"/>
      <c r="MUU209" s="414"/>
      <c r="MUV209" s="413"/>
      <c r="MUW209" s="413"/>
      <c r="MUX209" s="414"/>
      <c r="MUY209" s="414"/>
      <c r="MUZ209" s="413"/>
      <c r="MVA209" s="413"/>
      <c r="MVB209" s="413"/>
      <c r="MVC209" s="413"/>
      <c r="MVD209" s="413"/>
      <c r="MVE209" s="407"/>
      <c r="MVF209" s="439"/>
      <c r="MVG209" s="413"/>
      <c r="MVH209" s="413"/>
      <c r="MVI209" s="413"/>
      <c r="MVJ209" s="413"/>
      <c r="MVK209" s="413"/>
      <c r="MVL209" s="413"/>
      <c r="MVM209" s="413"/>
      <c r="MVN209" s="412"/>
      <c r="MVO209" s="412"/>
      <c r="MVP209" s="412"/>
      <c r="MVQ209" s="412"/>
      <c r="MVR209" s="412"/>
      <c r="MVS209" s="412"/>
      <c r="MVT209" s="412"/>
      <c r="MVU209" s="412"/>
      <c r="MVV209" s="412"/>
      <c r="MVW209" s="412"/>
      <c r="MVX209" s="412"/>
      <c r="MVY209" s="412"/>
      <c r="MVZ209" s="412"/>
      <c r="MWA209" s="412"/>
      <c r="MWB209" s="412"/>
      <c r="MWC209" s="412"/>
      <c r="MWD209" s="412"/>
      <c r="MWE209" s="412"/>
      <c r="MWF209" s="412"/>
      <c r="MWG209" s="412"/>
      <c r="MWH209" s="412"/>
      <c r="MWI209" s="412"/>
      <c r="MWJ209" s="412"/>
      <c r="MWK209" s="412"/>
      <c r="MWL209" s="412"/>
      <c r="MWM209" s="412"/>
      <c r="MWN209" s="412"/>
      <c r="MWO209" s="412"/>
      <c r="MWP209" s="412"/>
      <c r="MWQ209" s="412"/>
      <c r="MWR209" s="412"/>
      <c r="MWS209" s="412"/>
      <c r="MWT209" s="412"/>
      <c r="MWU209" s="412"/>
      <c r="MWV209" s="412"/>
      <c r="MWW209" s="412"/>
      <c r="MWX209" s="412"/>
      <c r="MWY209" s="412"/>
      <c r="MWZ209" s="412"/>
      <c r="MXA209" s="412"/>
      <c r="MXB209" s="412"/>
      <c r="MXC209" s="412"/>
      <c r="MXD209" s="412"/>
      <c r="MXE209" s="412"/>
      <c r="MXF209" s="413"/>
      <c r="MXG209" s="413"/>
      <c r="MXH209" s="413"/>
      <c r="MXI209" s="413"/>
      <c r="MXJ209" s="413"/>
      <c r="MXK209" s="413"/>
      <c r="MXL209" s="413"/>
      <c r="MXM209" s="413"/>
      <c r="MXN209" s="413"/>
      <c r="MXO209" s="413"/>
      <c r="MXP209" s="413"/>
      <c r="MXQ209" s="413"/>
      <c r="MXR209" s="413"/>
      <c r="MXS209" s="413"/>
      <c r="MXT209" s="413"/>
      <c r="MXU209" s="413"/>
      <c r="MXV209" s="413"/>
      <c r="MXW209" s="413"/>
      <c r="MXX209" s="413"/>
      <c r="MXY209" s="413"/>
      <c r="MXZ209" s="413"/>
      <c r="MYA209" s="413"/>
      <c r="MYB209" s="413"/>
      <c r="MYC209" s="413"/>
      <c r="MYD209" s="414"/>
      <c r="MYE209" s="414"/>
      <c r="MYF209" s="414"/>
      <c r="MYG209" s="414"/>
      <c r="MYH209" s="414"/>
      <c r="MYI209" s="413"/>
      <c r="MYJ209" s="413"/>
      <c r="MYK209" s="414"/>
      <c r="MYL209" s="414"/>
      <c r="MYM209" s="413"/>
      <c r="MYN209" s="413"/>
      <c r="MYO209" s="414"/>
      <c r="MYP209" s="414"/>
      <c r="MYQ209" s="413"/>
      <c r="MYR209" s="413"/>
      <c r="MYS209" s="413"/>
      <c r="MYT209" s="413"/>
      <c r="MYU209" s="413"/>
      <c r="MYV209" s="413"/>
      <c r="MYW209" s="413"/>
      <c r="MYX209" s="414"/>
      <c r="MYY209" s="414"/>
      <c r="MYZ209" s="413"/>
      <c r="MZA209" s="413"/>
      <c r="MZB209" s="414"/>
      <c r="MZC209" s="414"/>
      <c r="MZD209" s="413"/>
      <c r="MZE209" s="413"/>
      <c r="MZF209" s="413"/>
      <c r="MZG209" s="413"/>
      <c r="MZH209" s="413"/>
      <c r="MZI209" s="407"/>
      <c r="MZJ209" s="439"/>
      <c r="MZK209" s="413"/>
      <c r="MZL209" s="413"/>
      <c r="MZM209" s="413"/>
      <c r="MZN209" s="413"/>
      <c r="MZO209" s="413"/>
      <c r="MZP209" s="413"/>
      <c r="MZQ209" s="413"/>
      <c r="MZR209" s="412"/>
      <c r="MZS209" s="412"/>
      <c r="MZT209" s="412"/>
      <c r="MZU209" s="412"/>
      <c r="MZV209" s="412"/>
      <c r="MZW209" s="412"/>
      <c r="MZX209" s="412"/>
      <c r="MZY209" s="412"/>
      <c r="MZZ209" s="412"/>
      <c r="NAA209" s="412"/>
      <c r="NAB209" s="412"/>
      <c r="NAC209" s="412"/>
      <c r="NAD209" s="412"/>
      <c r="NAE209" s="412"/>
      <c r="NAF209" s="412"/>
      <c r="NAG209" s="412"/>
      <c r="NAH209" s="412"/>
      <c r="NAI209" s="412"/>
      <c r="NAJ209" s="412"/>
      <c r="NAK209" s="412"/>
      <c r="NAL209" s="412"/>
      <c r="NAM209" s="412"/>
      <c r="NAN209" s="412"/>
      <c r="NAO209" s="412"/>
      <c r="NAP209" s="412"/>
      <c r="NAQ209" s="412"/>
      <c r="NAR209" s="412"/>
      <c r="NAS209" s="412"/>
      <c r="NAT209" s="412"/>
      <c r="NAU209" s="412"/>
      <c r="NAV209" s="412"/>
      <c r="NAW209" s="412"/>
      <c r="NAX209" s="412"/>
      <c r="NAY209" s="412"/>
      <c r="NAZ209" s="412"/>
      <c r="NBA209" s="412"/>
      <c r="NBB209" s="412"/>
      <c r="NBC209" s="412"/>
      <c r="NBD209" s="412"/>
      <c r="NBE209" s="412"/>
      <c r="NBF209" s="412"/>
      <c r="NBG209" s="412"/>
      <c r="NBH209" s="412"/>
      <c r="NBI209" s="412"/>
      <c r="NBJ209" s="413"/>
      <c r="NBK209" s="413"/>
      <c r="NBL209" s="413"/>
      <c r="NBM209" s="413"/>
      <c r="NBN209" s="413"/>
      <c r="NBO209" s="413"/>
      <c r="NBP209" s="413"/>
      <c r="NBQ209" s="413"/>
      <c r="NBR209" s="413"/>
      <c r="NBS209" s="413"/>
      <c r="NBT209" s="413"/>
      <c r="NBU209" s="413"/>
      <c r="NBV209" s="413"/>
      <c r="NBW209" s="413"/>
      <c r="NBX209" s="413"/>
      <c r="NBY209" s="413"/>
      <c r="NBZ209" s="413"/>
      <c r="NCA209" s="413"/>
      <c r="NCB209" s="413"/>
      <c r="NCC209" s="413"/>
      <c r="NCD209" s="413"/>
      <c r="NCE209" s="413"/>
      <c r="NCF209" s="413"/>
      <c r="NCG209" s="413"/>
      <c r="NCH209" s="414"/>
      <c r="NCI209" s="414"/>
      <c r="NCJ209" s="414"/>
      <c r="NCK209" s="414"/>
      <c r="NCL209" s="414"/>
      <c r="NCM209" s="413"/>
      <c r="NCN209" s="413"/>
      <c r="NCO209" s="414"/>
      <c r="NCP209" s="414"/>
      <c r="NCQ209" s="413"/>
      <c r="NCR209" s="413"/>
      <c r="NCS209" s="414"/>
      <c r="NCT209" s="414"/>
      <c r="NCU209" s="413"/>
      <c r="NCV209" s="413"/>
      <c r="NCW209" s="413"/>
      <c r="NCX209" s="413"/>
      <c r="NCY209" s="413"/>
      <c r="NCZ209" s="413"/>
      <c r="NDA209" s="413"/>
      <c r="NDB209" s="414"/>
      <c r="NDC209" s="414"/>
      <c r="NDD209" s="413"/>
      <c r="NDE209" s="413"/>
      <c r="NDF209" s="414"/>
      <c r="NDG209" s="414"/>
      <c r="NDH209" s="413"/>
      <c r="NDI209" s="413"/>
      <c r="NDJ209" s="413"/>
      <c r="NDK209" s="413"/>
      <c r="NDL209" s="413"/>
      <c r="NDM209" s="407"/>
      <c r="NDN209" s="439"/>
      <c r="NDO209" s="413"/>
      <c r="NDP209" s="413"/>
      <c r="NDQ209" s="413"/>
      <c r="NDR209" s="413"/>
      <c r="NDS209" s="413"/>
      <c r="NDT209" s="413"/>
      <c r="NDU209" s="413"/>
      <c r="NDV209" s="412"/>
      <c r="NDW209" s="412"/>
      <c r="NDX209" s="412"/>
      <c r="NDY209" s="412"/>
      <c r="NDZ209" s="412"/>
      <c r="NEA209" s="412"/>
      <c r="NEB209" s="412"/>
      <c r="NEC209" s="412"/>
      <c r="NED209" s="412"/>
      <c r="NEE209" s="412"/>
      <c r="NEF209" s="412"/>
      <c r="NEG209" s="412"/>
      <c r="NEH209" s="412"/>
      <c r="NEI209" s="412"/>
      <c r="NEJ209" s="412"/>
      <c r="NEK209" s="412"/>
      <c r="NEL209" s="412"/>
      <c r="NEM209" s="412"/>
      <c r="NEN209" s="412"/>
      <c r="NEO209" s="412"/>
      <c r="NEP209" s="412"/>
      <c r="NEQ209" s="412"/>
      <c r="NER209" s="412"/>
      <c r="NES209" s="412"/>
      <c r="NET209" s="412"/>
      <c r="NEU209" s="412"/>
      <c r="NEV209" s="412"/>
      <c r="NEW209" s="412"/>
      <c r="NEX209" s="412"/>
      <c r="NEY209" s="412"/>
      <c r="NEZ209" s="412"/>
      <c r="NFA209" s="412"/>
      <c r="NFB209" s="412"/>
      <c r="NFC209" s="412"/>
      <c r="NFD209" s="412"/>
      <c r="NFE209" s="412"/>
      <c r="NFF209" s="412"/>
      <c r="NFG209" s="412"/>
      <c r="NFH209" s="412"/>
      <c r="NFI209" s="412"/>
      <c r="NFJ209" s="412"/>
      <c r="NFK209" s="412"/>
      <c r="NFL209" s="412"/>
      <c r="NFM209" s="412"/>
      <c r="NFN209" s="413"/>
      <c r="NFO209" s="413"/>
      <c r="NFP209" s="413"/>
      <c r="NFQ209" s="413"/>
      <c r="NFR209" s="413"/>
      <c r="NFS209" s="413"/>
      <c r="NFT209" s="413"/>
      <c r="NFU209" s="413"/>
      <c r="NFV209" s="413"/>
      <c r="NFW209" s="413"/>
      <c r="NFX209" s="413"/>
      <c r="NFY209" s="413"/>
      <c r="NFZ209" s="413"/>
      <c r="NGA209" s="413"/>
      <c r="NGB209" s="413"/>
      <c r="NGC209" s="413"/>
      <c r="NGD209" s="413"/>
      <c r="NGE209" s="413"/>
      <c r="NGF209" s="413"/>
      <c r="NGG209" s="413"/>
      <c r="NGH209" s="413"/>
      <c r="NGI209" s="413"/>
      <c r="NGJ209" s="413"/>
      <c r="NGK209" s="413"/>
      <c r="NGL209" s="414"/>
      <c r="NGM209" s="414"/>
      <c r="NGN209" s="414"/>
      <c r="NGO209" s="414"/>
      <c r="NGP209" s="414"/>
      <c r="NGQ209" s="413"/>
      <c r="NGR209" s="413"/>
      <c r="NGS209" s="414"/>
      <c r="NGT209" s="414"/>
      <c r="NGU209" s="413"/>
      <c r="NGV209" s="413"/>
      <c r="NGW209" s="414"/>
      <c r="NGX209" s="414"/>
      <c r="NGY209" s="413"/>
      <c r="NGZ209" s="413"/>
      <c r="NHA209" s="413"/>
      <c r="NHB209" s="413"/>
      <c r="NHC209" s="413"/>
      <c r="NHD209" s="413"/>
      <c r="NHE209" s="413"/>
      <c r="NHF209" s="414"/>
      <c r="NHG209" s="414"/>
      <c r="NHH209" s="413"/>
      <c r="NHI209" s="413"/>
      <c r="NHJ209" s="414"/>
      <c r="NHK209" s="414"/>
      <c r="NHL209" s="413"/>
      <c r="NHM209" s="413"/>
      <c r="NHN209" s="413"/>
      <c r="NHO209" s="413"/>
      <c r="NHP209" s="413"/>
      <c r="NHQ209" s="407"/>
      <c r="NHR209" s="439"/>
      <c r="NHS209" s="413"/>
      <c r="NHT209" s="413"/>
      <c r="NHU209" s="413"/>
      <c r="NHV209" s="413"/>
      <c r="NHW209" s="413"/>
      <c r="NHX209" s="413"/>
      <c r="NHY209" s="413"/>
      <c r="NHZ209" s="412"/>
      <c r="NIA209" s="412"/>
      <c r="NIB209" s="412"/>
      <c r="NIC209" s="412"/>
      <c r="NID209" s="412"/>
      <c r="NIE209" s="412"/>
      <c r="NIF209" s="412"/>
      <c r="NIG209" s="412"/>
      <c r="NIH209" s="412"/>
      <c r="NII209" s="412"/>
      <c r="NIJ209" s="412"/>
      <c r="NIK209" s="412"/>
      <c r="NIL209" s="412"/>
      <c r="NIM209" s="412"/>
      <c r="NIN209" s="412"/>
      <c r="NIO209" s="412"/>
      <c r="NIP209" s="412"/>
      <c r="NIQ209" s="412"/>
      <c r="NIR209" s="412"/>
      <c r="NIS209" s="412"/>
      <c r="NIT209" s="412"/>
      <c r="NIU209" s="412"/>
      <c r="NIV209" s="412"/>
      <c r="NIW209" s="412"/>
      <c r="NIX209" s="412"/>
      <c r="NIY209" s="412"/>
      <c r="NIZ209" s="412"/>
      <c r="NJA209" s="412"/>
      <c r="NJB209" s="412"/>
      <c r="NJC209" s="412"/>
      <c r="NJD209" s="412"/>
      <c r="NJE209" s="412"/>
      <c r="NJF209" s="412"/>
      <c r="NJG209" s="412"/>
      <c r="NJH209" s="412"/>
      <c r="NJI209" s="412"/>
      <c r="NJJ209" s="412"/>
      <c r="NJK209" s="412"/>
      <c r="NJL209" s="412"/>
      <c r="NJM209" s="412"/>
      <c r="NJN209" s="412"/>
      <c r="NJO209" s="412"/>
      <c r="NJP209" s="412"/>
      <c r="NJQ209" s="412"/>
      <c r="NJR209" s="413"/>
      <c r="NJS209" s="413"/>
      <c r="NJT209" s="413"/>
      <c r="NJU209" s="413"/>
      <c r="NJV209" s="413"/>
      <c r="NJW209" s="413"/>
      <c r="NJX209" s="413"/>
      <c r="NJY209" s="413"/>
      <c r="NJZ209" s="413"/>
      <c r="NKA209" s="413"/>
      <c r="NKB209" s="413"/>
      <c r="NKC209" s="413"/>
      <c r="NKD209" s="413"/>
      <c r="NKE209" s="413"/>
      <c r="NKF209" s="413"/>
      <c r="NKG209" s="413"/>
      <c r="NKH209" s="413"/>
      <c r="NKI209" s="413"/>
      <c r="NKJ209" s="413"/>
      <c r="NKK209" s="413"/>
      <c r="NKL209" s="413"/>
      <c r="NKM209" s="413"/>
      <c r="NKN209" s="413"/>
      <c r="NKO209" s="413"/>
      <c r="NKP209" s="414"/>
      <c r="NKQ209" s="414"/>
      <c r="NKR209" s="414"/>
      <c r="NKS209" s="414"/>
      <c r="NKT209" s="414"/>
      <c r="NKU209" s="413"/>
      <c r="NKV209" s="413"/>
      <c r="NKW209" s="414"/>
      <c r="NKX209" s="414"/>
      <c r="NKY209" s="413"/>
      <c r="NKZ209" s="413"/>
      <c r="NLA209" s="414"/>
      <c r="NLB209" s="414"/>
      <c r="NLC209" s="413"/>
      <c r="NLD209" s="413"/>
      <c r="NLE209" s="413"/>
      <c r="NLF209" s="413"/>
      <c r="NLG209" s="413"/>
      <c r="NLH209" s="413"/>
      <c r="NLI209" s="413"/>
      <c r="NLJ209" s="414"/>
      <c r="NLK209" s="414"/>
      <c r="NLL209" s="413"/>
      <c r="NLM209" s="413"/>
      <c r="NLN209" s="414"/>
      <c r="NLO209" s="414"/>
      <c r="NLP209" s="413"/>
      <c r="NLQ209" s="413"/>
      <c r="NLR209" s="413"/>
      <c r="NLS209" s="413"/>
      <c r="NLT209" s="413"/>
      <c r="NLU209" s="407"/>
      <c r="NLV209" s="439"/>
      <c r="NLW209" s="413"/>
      <c r="NLX209" s="413"/>
      <c r="NLY209" s="413"/>
      <c r="NLZ209" s="413"/>
      <c r="NMA209" s="413"/>
      <c r="NMB209" s="413"/>
      <c r="NMC209" s="413"/>
      <c r="NMD209" s="412"/>
      <c r="NME209" s="412"/>
      <c r="NMF209" s="412"/>
      <c r="NMG209" s="412"/>
      <c r="NMH209" s="412"/>
      <c r="NMI209" s="412"/>
      <c r="NMJ209" s="412"/>
      <c r="NMK209" s="412"/>
      <c r="NML209" s="412"/>
      <c r="NMM209" s="412"/>
      <c r="NMN209" s="412"/>
      <c r="NMO209" s="412"/>
      <c r="NMP209" s="412"/>
      <c r="NMQ209" s="412"/>
      <c r="NMR209" s="412"/>
      <c r="NMS209" s="412"/>
      <c r="NMT209" s="412"/>
      <c r="NMU209" s="412"/>
      <c r="NMV209" s="412"/>
      <c r="NMW209" s="412"/>
      <c r="NMX209" s="412"/>
      <c r="NMY209" s="412"/>
      <c r="NMZ209" s="412"/>
      <c r="NNA209" s="412"/>
      <c r="NNB209" s="412"/>
      <c r="NNC209" s="412"/>
      <c r="NND209" s="412"/>
      <c r="NNE209" s="412"/>
      <c r="NNF209" s="412"/>
      <c r="NNG209" s="412"/>
      <c r="NNH209" s="412"/>
      <c r="NNI209" s="412"/>
      <c r="NNJ209" s="412"/>
      <c r="NNK209" s="412"/>
      <c r="NNL209" s="412"/>
      <c r="NNM209" s="412"/>
      <c r="NNN209" s="412"/>
      <c r="NNO209" s="412"/>
      <c r="NNP209" s="412"/>
      <c r="NNQ209" s="412"/>
      <c r="NNR209" s="412"/>
      <c r="NNS209" s="412"/>
      <c r="NNT209" s="412"/>
      <c r="NNU209" s="412"/>
      <c r="NNV209" s="413"/>
      <c r="NNW209" s="413"/>
      <c r="NNX209" s="413"/>
      <c r="NNY209" s="413"/>
      <c r="NNZ209" s="413"/>
      <c r="NOA209" s="413"/>
      <c r="NOB209" s="413"/>
      <c r="NOC209" s="413"/>
      <c r="NOD209" s="413"/>
      <c r="NOE209" s="413"/>
      <c r="NOF209" s="413"/>
      <c r="NOG209" s="413"/>
      <c r="NOH209" s="413"/>
      <c r="NOI209" s="413"/>
      <c r="NOJ209" s="413"/>
      <c r="NOK209" s="413"/>
      <c r="NOL209" s="413"/>
      <c r="NOM209" s="413"/>
      <c r="NON209" s="413"/>
      <c r="NOO209" s="413"/>
      <c r="NOP209" s="413"/>
      <c r="NOQ209" s="413"/>
      <c r="NOR209" s="413"/>
      <c r="NOS209" s="413"/>
      <c r="NOT209" s="414"/>
      <c r="NOU209" s="414"/>
      <c r="NOV209" s="414"/>
      <c r="NOW209" s="414"/>
      <c r="NOX209" s="414"/>
      <c r="NOY209" s="413"/>
      <c r="NOZ209" s="413"/>
      <c r="NPA209" s="414"/>
      <c r="NPB209" s="414"/>
      <c r="NPC209" s="413"/>
      <c r="NPD209" s="413"/>
      <c r="NPE209" s="414"/>
      <c r="NPF209" s="414"/>
      <c r="NPG209" s="413"/>
      <c r="NPH209" s="413"/>
      <c r="NPI209" s="413"/>
      <c r="NPJ209" s="413"/>
      <c r="NPK209" s="413"/>
      <c r="NPL209" s="413"/>
      <c r="NPM209" s="413"/>
      <c r="NPN209" s="414"/>
      <c r="NPO209" s="414"/>
      <c r="NPP209" s="413"/>
      <c r="NPQ209" s="413"/>
      <c r="NPR209" s="414"/>
      <c r="NPS209" s="414"/>
      <c r="NPT209" s="413"/>
      <c r="NPU209" s="413"/>
      <c r="NPV209" s="413"/>
      <c r="NPW209" s="413"/>
      <c r="NPX209" s="413"/>
      <c r="NPY209" s="407"/>
      <c r="NPZ209" s="439"/>
      <c r="NQA209" s="413"/>
      <c r="NQB209" s="413"/>
      <c r="NQC209" s="413"/>
      <c r="NQD209" s="413"/>
      <c r="NQE209" s="413"/>
      <c r="NQF209" s="413"/>
      <c r="NQG209" s="413"/>
      <c r="NQH209" s="412"/>
      <c r="NQI209" s="412"/>
      <c r="NQJ209" s="412"/>
      <c r="NQK209" s="412"/>
      <c r="NQL209" s="412"/>
      <c r="NQM209" s="412"/>
      <c r="NQN209" s="412"/>
      <c r="NQO209" s="412"/>
      <c r="NQP209" s="412"/>
      <c r="NQQ209" s="412"/>
      <c r="NQR209" s="412"/>
      <c r="NQS209" s="412"/>
      <c r="NQT209" s="412"/>
      <c r="NQU209" s="412"/>
      <c r="NQV209" s="412"/>
      <c r="NQW209" s="412"/>
      <c r="NQX209" s="412"/>
      <c r="NQY209" s="412"/>
      <c r="NQZ209" s="412"/>
      <c r="NRA209" s="412"/>
      <c r="NRB209" s="412"/>
      <c r="NRC209" s="412"/>
      <c r="NRD209" s="412"/>
      <c r="NRE209" s="412"/>
      <c r="NRF209" s="412"/>
      <c r="NRG209" s="412"/>
      <c r="NRH209" s="412"/>
      <c r="NRI209" s="412"/>
      <c r="NRJ209" s="412"/>
      <c r="NRK209" s="412"/>
      <c r="NRL209" s="412"/>
      <c r="NRM209" s="412"/>
      <c r="NRN209" s="412"/>
      <c r="NRO209" s="412"/>
      <c r="NRP209" s="412"/>
      <c r="NRQ209" s="412"/>
      <c r="NRR209" s="412"/>
      <c r="NRS209" s="412"/>
      <c r="NRT209" s="412"/>
      <c r="NRU209" s="412"/>
      <c r="NRV209" s="412"/>
      <c r="NRW209" s="412"/>
      <c r="NRX209" s="412"/>
      <c r="NRY209" s="412"/>
      <c r="NRZ209" s="413"/>
      <c r="NSA209" s="413"/>
      <c r="NSB209" s="413"/>
      <c r="NSC209" s="413"/>
      <c r="NSD209" s="413"/>
      <c r="NSE209" s="413"/>
      <c r="NSF209" s="413"/>
      <c r="NSG209" s="413"/>
      <c r="NSH209" s="413"/>
      <c r="NSI209" s="413"/>
      <c r="NSJ209" s="413"/>
      <c r="NSK209" s="413"/>
      <c r="NSL209" s="413"/>
      <c r="NSM209" s="413"/>
      <c r="NSN209" s="413"/>
      <c r="NSO209" s="413"/>
      <c r="NSP209" s="413"/>
      <c r="NSQ209" s="413"/>
      <c r="NSR209" s="413"/>
      <c r="NSS209" s="413"/>
      <c r="NST209" s="413"/>
      <c r="NSU209" s="413"/>
      <c r="NSV209" s="413"/>
      <c r="NSW209" s="413"/>
      <c r="NSX209" s="414"/>
      <c r="NSY209" s="414"/>
      <c r="NSZ209" s="414"/>
      <c r="NTA209" s="414"/>
      <c r="NTB209" s="414"/>
      <c r="NTC209" s="413"/>
      <c r="NTD209" s="413"/>
      <c r="NTE209" s="414"/>
      <c r="NTF209" s="414"/>
      <c r="NTG209" s="413"/>
      <c r="NTH209" s="413"/>
      <c r="NTI209" s="414"/>
      <c r="NTJ209" s="414"/>
      <c r="NTK209" s="413"/>
      <c r="NTL209" s="413"/>
      <c r="NTM209" s="413"/>
      <c r="NTN209" s="413"/>
      <c r="NTO209" s="413"/>
      <c r="NTP209" s="413"/>
      <c r="NTQ209" s="413"/>
      <c r="NTR209" s="414"/>
      <c r="NTS209" s="414"/>
      <c r="NTT209" s="413"/>
      <c r="NTU209" s="413"/>
      <c r="NTV209" s="414"/>
      <c r="NTW209" s="414"/>
      <c r="NTX209" s="413"/>
      <c r="NTY209" s="413"/>
      <c r="NTZ209" s="413"/>
      <c r="NUA209" s="413"/>
      <c r="NUB209" s="413"/>
      <c r="NUC209" s="407"/>
      <c r="NUD209" s="439"/>
      <c r="NUE209" s="413"/>
      <c r="NUF209" s="413"/>
      <c r="NUG209" s="413"/>
      <c r="NUH209" s="413"/>
      <c r="NUI209" s="413"/>
      <c r="NUJ209" s="413"/>
      <c r="NUK209" s="413"/>
      <c r="NUL209" s="412"/>
      <c r="NUM209" s="412"/>
      <c r="NUN209" s="412"/>
      <c r="NUO209" s="412"/>
      <c r="NUP209" s="412"/>
      <c r="NUQ209" s="412"/>
      <c r="NUR209" s="412"/>
      <c r="NUS209" s="412"/>
      <c r="NUT209" s="412"/>
      <c r="NUU209" s="412"/>
      <c r="NUV209" s="412"/>
      <c r="NUW209" s="412"/>
      <c r="NUX209" s="412"/>
      <c r="NUY209" s="412"/>
      <c r="NUZ209" s="412"/>
      <c r="NVA209" s="412"/>
      <c r="NVB209" s="412"/>
      <c r="NVC209" s="412"/>
      <c r="NVD209" s="412"/>
      <c r="NVE209" s="412"/>
      <c r="NVF209" s="412"/>
      <c r="NVG209" s="412"/>
      <c r="NVH209" s="412"/>
      <c r="NVI209" s="412"/>
      <c r="NVJ209" s="412"/>
      <c r="NVK209" s="412"/>
      <c r="NVL209" s="412"/>
      <c r="NVM209" s="412"/>
      <c r="NVN209" s="412"/>
      <c r="NVO209" s="412"/>
      <c r="NVP209" s="412"/>
      <c r="NVQ209" s="412"/>
      <c r="NVR209" s="412"/>
      <c r="NVS209" s="412"/>
      <c r="NVT209" s="412"/>
      <c r="NVU209" s="412"/>
      <c r="NVV209" s="412"/>
      <c r="NVW209" s="412"/>
      <c r="NVX209" s="412"/>
      <c r="NVY209" s="412"/>
      <c r="NVZ209" s="412"/>
      <c r="NWA209" s="412"/>
      <c r="NWB209" s="412"/>
      <c r="NWC209" s="412"/>
      <c r="NWD209" s="413"/>
      <c r="NWE209" s="413"/>
      <c r="NWF209" s="413"/>
      <c r="NWG209" s="413"/>
      <c r="NWH209" s="413"/>
      <c r="NWI209" s="413"/>
      <c r="NWJ209" s="413"/>
      <c r="NWK209" s="413"/>
      <c r="NWL209" s="413"/>
      <c r="NWM209" s="413"/>
      <c r="NWN209" s="413"/>
      <c r="NWO209" s="413"/>
      <c r="NWP209" s="413"/>
      <c r="NWQ209" s="413"/>
      <c r="NWR209" s="413"/>
      <c r="NWS209" s="413"/>
      <c r="NWT209" s="413"/>
      <c r="NWU209" s="413"/>
      <c r="NWV209" s="413"/>
      <c r="NWW209" s="413"/>
      <c r="NWX209" s="413"/>
      <c r="NWY209" s="413"/>
      <c r="NWZ209" s="413"/>
      <c r="NXA209" s="413"/>
      <c r="NXB209" s="414"/>
      <c r="NXC209" s="414"/>
      <c r="NXD209" s="414"/>
      <c r="NXE209" s="414"/>
      <c r="NXF209" s="414"/>
      <c r="NXG209" s="413"/>
      <c r="NXH209" s="413"/>
      <c r="NXI209" s="414"/>
      <c r="NXJ209" s="414"/>
      <c r="NXK209" s="413"/>
      <c r="NXL209" s="413"/>
      <c r="NXM209" s="414"/>
      <c r="NXN209" s="414"/>
      <c r="NXO209" s="413"/>
      <c r="NXP209" s="413"/>
      <c r="NXQ209" s="413"/>
      <c r="NXR209" s="413"/>
      <c r="NXS209" s="413"/>
      <c r="NXT209" s="413"/>
      <c r="NXU209" s="413"/>
      <c r="NXV209" s="414"/>
      <c r="NXW209" s="414"/>
      <c r="NXX209" s="413"/>
      <c r="NXY209" s="413"/>
      <c r="NXZ209" s="414"/>
      <c r="NYA209" s="414"/>
      <c r="NYB209" s="413"/>
      <c r="NYC209" s="413"/>
      <c r="NYD209" s="413"/>
      <c r="NYE209" s="413"/>
      <c r="NYF209" s="413"/>
      <c r="NYG209" s="407"/>
      <c r="NYH209" s="439"/>
      <c r="NYI209" s="413"/>
      <c r="NYJ209" s="413"/>
      <c r="NYK209" s="413"/>
      <c r="NYL209" s="413"/>
      <c r="NYM209" s="413"/>
      <c r="NYN209" s="413"/>
      <c r="NYO209" s="413"/>
      <c r="NYP209" s="412"/>
      <c r="NYQ209" s="412"/>
      <c r="NYR209" s="412"/>
      <c r="NYS209" s="412"/>
      <c r="NYT209" s="412"/>
      <c r="NYU209" s="412"/>
      <c r="NYV209" s="412"/>
      <c r="NYW209" s="412"/>
      <c r="NYX209" s="412"/>
      <c r="NYY209" s="412"/>
      <c r="NYZ209" s="412"/>
      <c r="NZA209" s="412"/>
      <c r="NZB209" s="412"/>
      <c r="NZC209" s="412"/>
      <c r="NZD209" s="412"/>
      <c r="NZE209" s="412"/>
      <c r="NZF209" s="412"/>
      <c r="NZG209" s="412"/>
      <c r="NZH209" s="412"/>
      <c r="NZI209" s="412"/>
      <c r="NZJ209" s="412"/>
      <c r="NZK209" s="412"/>
      <c r="NZL209" s="412"/>
      <c r="NZM209" s="412"/>
      <c r="NZN209" s="412"/>
      <c r="NZO209" s="412"/>
      <c r="NZP209" s="412"/>
      <c r="NZQ209" s="412"/>
      <c r="NZR209" s="412"/>
      <c r="NZS209" s="412"/>
      <c r="NZT209" s="412"/>
      <c r="NZU209" s="412"/>
      <c r="NZV209" s="412"/>
      <c r="NZW209" s="412"/>
      <c r="NZX209" s="412"/>
      <c r="NZY209" s="412"/>
      <c r="NZZ209" s="412"/>
      <c r="OAA209" s="412"/>
      <c r="OAB209" s="412"/>
      <c r="OAC209" s="412"/>
      <c r="OAD209" s="412"/>
      <c r="OAE209" s="412"/>
      <c r="OAF209" s="412"/>
      <c r="OAG209" s="412"/>
      <c r="OAH209" s="413"/>
      <c r="OAI209" s="413"/>
      <c r="OAJ209" s="413"/>
      <c r="OAK209" s="413"/>
      <c r="OAL209" s="413"/>
      <c r="OAM209" s="413"/>
      <c r="OAN209" s="413"/>
      <c r="OAO209" s="413"/>
      <c r="OAP209" s="413"/>
      <c r="OAQ209" s="413"/>
      <c r="OAR209" s="413"/>
      <c r="OAS209" s="413"/>
      <c r="OAT209" s="413"/>
      <c r="OAU209" s="413"/>
      <c r="OAV209" s="413"/>
      <c r="OAW209" s="413"/>
      <c r="OAX209" s="413"/>
      <c r="OAY209" s="413"/>
      <c r="OAZ209" s="413"/>
      <c r="OBA209" s="413"/>
      <c r="OBB209" s="413"/>
      <c r="OBC209" s="413"/>
      <c r="OBD209" s="413"/>
      <c r="OBE209" s="413"/>
      <c r="OBF209" s="414"/>
      <c r="OBG209" s="414"/>
      <c r="OBH209" s="414"/>
      <c r="OBI209" s="414"/>
      <c r="OBJ209" s="414"/>
      <c r="OBK209" s="413"/>
      <c r="OBL209" s="413"/>
      <c r="OBM209" s="414"/>
      <c r="OBN209" s="414"/>
      <c r="OBO209" s="413"/>
      <c r="OBP209" s="413"/>
      <c r="OBQ209" s="414"/>
      <c r="OBR209" s="414"/>
      <c r="OBS209" s="413"/>
      <c r="OBT209" s="413"/>
      <c r="OBU209" s="413"/>
      <c r="OBV209" s="413"/>
      <c r="OBW209" s="413"/>
      <c r="OBX209" s="413"/>
      <c r="OBY209" s="413"/>
      <c r="OBZ209" s="414"/>
      <c r="OCA209" s="414"/>
      <c r="OCB209" s="413"/>
      <c r="OCC209" s="413"/>
      <c r="OCD209" s="414"/>
      <c r="OCE209" s="414"/>
      <c r="OCF209" s="413"/>
      <c r="OCG209" s="413"/>
      <c r="OCH209" s="413"/>
      <c r="OCI209" s="413"/>
      <c r="OCJ209" s="413"/>
      <c r="OCK209" s="407"/>
      <c r="OCL209" s="439"/>
      <c r="OCM209" s="413"/>
      <c r="OCN209" s="413"/>
      <c r="OCO209" s="413"/>
      <c r="OCP209" s="413"/>
      <c r="OCQ209" s="413"/>
      <c r="OCR209" s="413"/>
      <c r="OCS209" s="413"/>
      <c r="OCT209" s="412"/>
      <c r="OCU209" s="412"/>
      <c r="OCV209" s="412"/>
      <c r="OCW209" s="412"/>
      <c r="OCX209" s="412"/>
      <c r="OCY209" s="412"/>
      <c r="OCZ209" s="412"/>
      <c r="ODA209" s="412"/>
      <c r="ODB209" s="412"/>
      <c r="ODC209" s="412"/>
      <c r="ODD209" s="412"/>
      <c r="ODE209" s="412"/>
      <c r="ODF209" s="412"/>
      <c r="ODG209" s="412"/>
      <c r="ODH209" s="412"/>
      <c r="ODI209" s="412"/>
      <c r="ODJ209" s="412"/>
      <c r="ODK209" s="412"/>
      <c r="ODL209" s="412"/>
      <c r="ODM209" s="412"/>
      <c r="ODN209" s="412"/>
      <c r="ODO209" s="412"/>
      <c r="ODP209" s="412"/>
      <c r="ODQ209" s="412"/>
      <c r="ODR209" s="412"/>
      <c r="ODS209" s="412"/>
      <c r="ODT209" s="412"/>
      <c r="ODU209" s="412"/>
      <c r="ODV209" s="412"/>
      <c r="ODW209" s="412"/>
      <c r="ODX209" s="412"/>
      <c r="ODY209" s="412"/>
      <c r="ODZ209" s="412"/>
      <c r="OEA209" s="412"/>
      <c r="OEB209" s="412"/>
      <c r="OEC209" s="412"/>
      <c r="OED209" s="412"/>
      <c r="OEE209" s="412"/>
      <c r="OEF209" s="412"/>
      <c r="OEG209" s="412"/>
      <c r="OEH209" s="412"/>
      <c r="OEI209" s="412"/>
      <c r="OEJ209" s="412"/>
      <c r="OEK209" s="412"/>
      <c r="OEL209" s="413"/>
      <c r="OEM209" s="413"/>
      <c r="OEN209" s="413"/>
      <c r="OEO209" s="413"/>
      <c r="OEP209" s="413"/>
      <c r="OEQ209" s="413"/>
      <c r="OER209" s="413"/>
      <c r="OES209" s="413"/>
      <c r="OET209" s="413"/>
      <c r="OEU209" s="413"/>
      <c r="OEV209" s="413"/>
      <c r="OEW209" s="413"/>
      <c r="OEX209" s="413"/>
      <c r="OEY209" s="413"/>
      <c r="OEZ209" s="413"/>
      <c r="OFA209" s="413"/>
      <c r="OFB209" s="413"/>
      <c r="OFC209" s="413"/>
      <c r="OFD209" s="413"/>
      <c r="OFE209" s="413"/>
      <c r="OFF209" s="413"/>
      <c r="OFG209" s="413"/>
      <c r="OFH209" s="413"/>
      <c r="OFI209" s="413"/>
      <c r="OFJ209" s="414"/>
      <c r="OFK209" s="414"/>
      <c r="OFL209" s="414"/>
      <c r="OFM209" s="414"/>
      <c r="OFN209" s="414"/>
      <c r="OFO209" s="413"/>
      <c r="OFP209" s="413"/>
      <c r="OFQ209" s="414"/>
      <c r="OFR209" s="414"/>
      <c r="OFS209" s="413"/>
      <c r="OFT209" s="413"/>
      <c r="OFU209" s="414"/>
      <c r="OFV209" s="414"/>
      <c r="OFW209" s="413"/>
      <c r="OFX209" s="413"/>
      <c r="OFY209" s="413"/>
      <c r="OFZ209" s="413"/>
      <c r="OGA209" s="413"/>
      <c r="OGB209" s="413"/>
      <c r="OGC209" s="413"/>
      <c r="OGD209" s="414"/>
      <c r="OGE209" s="414"/>
      <c r="OGF209" s="413"/>
      <c r="OGG209" s="413"/>
      <c r="OGH209" s="414"/>
      <c r="OGI209" s="414"/>
      <c r="OGJ209" s="413"/>
      <c r="OGK209" s="413"/>
      <c r="OGL209" s="413"/>
      <c r="OGM209" s="413"/>
      <c r="OGN209" s="413"/>
      <c r="OGO209" s="407"/>
      <c r="OGP209" s="439"/>
      <c r="OGQ209" s="413"/>
      <c r="OGR209" s="413"/>
      <c r="OGS209" s="413"/>
      <c r="OGT209" s="413"/>
      <c r="OGU209" s="413"/>
      <c r="OGV209" s="413"/>
      <c r="OGW209" s="413"/>
      <c r="OGX209" s="412"/>
      <c r="OGY209" s="412"/>
      <c r="OGZ209" s="412"/>
      <c r="OHA209" s="412"/>
      <c r="OHB209" s="412"/>
      <c r="OHC209" s="412"/>
      <c r="OHD209" s="412"/>
      <c r="OHE209" s="412"/>
      <c r="OHF209" s="412"/>
      <c r="OHG209" s="412"/>
      <c r="OHH209" s="412"/>
      <c r="OHI209" s="412"/>
      <c r="OHJ209" s="412"/>
      <c r="OHK209" s="412"/>
      <c r="OHL209" s="412"/>
      <c r="OHM209" s="412"/>
      <c r="OHN209" s="412"/>
      <c r="OHO209" s="412"/>
      <c r="OHP209" s="412"/>
      <c r="OHQ209" s="412"/>
      <c r="OHR209" s="412"/>
      <c r="OHS209" s="412"/>
      <c r="OHT209" s="412"/>
      <c r="OHU209" s="412"/>
      <c r="OHV209" s="412"/>
      <c r="OHW209" s="412"/>
      <c r="OHX209" s="412"/>
      <c r="OHY209" s="412"/>
      <c r="OHZ209" s="412"/>
      <c r="OIA209" s="412"/>
      <c r="OIB209" s="412"/>
      <c r="OIC209" s="412"/>
      <c r="OID209" s="412"/>
      <c r="OIE209" s="412"/>
      <c r="OIF209" s="412"/>
      <c r="OIG209" s="412"/>
      <c r="OIH209" s="412"/>
      <c r="OII209" s="412"/>
      <c r="OIJ209" s="412"/>
      <c r="OIK209" s="412"/>
      <c r="OIL209" s="412"/>
      <c r="OIM209" s="412"/>
      <c r="OIN209" s="412"/>
      <c r="OIO209" s="412"/>
      <c r="OIP209" s="413"/>
      <c r="OIQ209" s="413"/>
      <c r="OIR209" s="413"/>
      <c r="OIS209" s="413"/>
      <c r="OIT209" s="413"/>
      <c r="OIU209" s="413"/>
      <c r="OIV209" s="413"/>
      <c r="OIW209" s="413"/>
      <c r="OIX209" s="413"/>
      <c r="OIY209" s="413"/>
      <c r="OIZ209" s="413"/>
      <c r="OJA209" s="413"/>
      <c r="OJB209" s="413"/>
      <c r="OJC209" s="413"/>
      <c r="OJD209" s="413"/>
      <c r="OJE209" s="413"/>
      <c r="OJF209" s="413"/>
      <c r="OJG209" s="413"/>
      <c r="OJH209" s="413"/>
      <c r="OJI209" s="413"/>
      <c r="OJJ209" s="413"/>
      <c r="OJK209" s="413"/>
      <c r="OJL209" s="413"/>
      <c r="OJM209" s="413"/>
      <c r="OJN209" s="414"/>
      <c r="OJO209" s="414"/>
      <c r="OJP209" s="414"/>
      <c r="OJQ209" s="414"/>
      <c r="OJR209" s="414"/>
      <c r="OJS209" s="413"/>
      <c r="OJT209" s="413"/>
      <c r="OJU209" s="414"/>
      <c r="OJV209" s="414"/>
      <c r="OJW209" s="413"/>
      <c r="OJX209" s="413"/>
      <c r="OJY209" s="414"/>
      <c r="OJZ209" s="414"/>
      <c r="OKA209" s="413"/>
      <c r="OKB209" s="413"/>
      <c r="OKC209" s="413"/>
      <c r="OKD209" s="413"/>
      <c r="OKE209" s="413"/>
      <c r="OKF209" s="413"/>
      <c r="OKG209" s="413"/>
      <c r="OKH209" s="414"/>
      <c r="OKI209" s="414"/>
      <c r="OKJ209" s="413"/>
      <c r="OKK209" s="413"/>
      <c r="OKL209" s="414"/>
      <c r="OKM209" s="414"/>
      <c r="OKN209" s="413"/>
      <c r="OKO209" s="413"/>
      <c r="OKP209" s="413"/>
      <c r="OKQ209" s="413"/>
      <c r="OKR209" s="413"/>
      <c r="OKS209" s="407"/>
      <c r="OKT209" s="439"/>
      <c r="OKU209" s="413"/>
      <c r="OKV209" s="413"/>
      <c r="OKW209" s="413"/>
      <c r="OKX209" s="413"/>
      <c r="OKY209" s="413"/>
      <c r="OKZ209" s="413"/>
      <c r="OLA209" s="413"/>
      <c r="OLB209" s="412"/>
      <c r="OLC209" s="412"/>
      <c r="OLD209" s="412"/>
      <c r="OLE209" s="412"/>
      <c r="OLF209" s="412"/>
      <c r="OLG209" s="412"/>
      <c r="OLH209" s="412"/>
      <c r="OLI209" s="412"/>
      <c r="OLJ209" s="412"/>
      <c r="OLK209" s="412"/>
      <c r="OLL209" s="412"/>
      <c r="OLM209" s="412"/>
      <c r="OLN209" s="412"/>
      <c r="OLO209" s="412"/>
      <c r="OLP209" s="412"/>
      <c r="OLQ209" s="412"/>
      <c r="OLR209" s="412"/>
      <c r="OLS209" s="412"/>
      <c r="OLT209" s="412"/>
      <c r="OLU209" s="412"/>
      <c r="OLV209" s="412"/>
      <c r="OLW209" s="412"/>
      <c r="OLX209" s="412"/>
      <c r="OLY209" s="412"/>
      <c r="OLZ209" s="412"/>
      <c r="OMA209" s="412"/>
      <c r="OMB209" s="412"/>
      <c r="OMC209" s="412"/>
      <c r="OMD209" s="412"/>
      <c r="OME209" s="412"/>
      <c r="OMF209" s="412"/>
      <c r="OMG209" s="412"/>
      <c r="OMH209" s="412"/>
      <c r="OMI209" s="412"/>
      <c r="OMJ209" s="412"/>
      <c r="OMK209" s="412"/>
      <c r="OML209" s="412"/>
      <c r="OMM209" s="412"/>
      <c r="OMN209" s="412"/>
      <c r="OMO209" s="412"/>
      <c r="OMP209" s="412"/>
      <c r="OMQ209" s="412"/>
      <c r="OMR209" s="412"/>
      <c r="OMS209" s="412"/>
      <c r="OMT209" s="413"/>
      <c r="OMU209" s="413"/>
      <c r="OMV209" s="413"/>
      <c r="OMW209" s="413"/>
      <c r="OMX209" s="413"/>
      <c r="OMY209" s="413"/>
      <c r="OMZ209" s="413"/>
      <c r="ONA209" s="413"/>
      <c r="ONB209" s="413"/>
      <c r="ONC209" s="413"/>
      <c r="OND209" s="413"/>
      <c r="ONE209" s="413"/>
      <c r="ONF209" s="413"/>
      <c r="ONG209" s="413"/>
      <c r="ONH209" s="413"/>
      <c r="ONI209" s="413"/>
      <c r="ONJ209" s="413"/>
      <c r="ONK209" s="413"/>
      <c r="ONL209" s="413"/>
      <c r="ONM209" s="413"/>
      <c r="ONN209" s="413"/>
      <c r="ONO209" s="413"/>
      <c r="ONP209" s="413"/>
      <c r="ONQ209" s="413"/>
      <c r="ONR209" s="414"/>
      <c r="ONS209" s="414"/>
      <c r="ONT209" s="414"/>
      <c r="ONU209" s="414"/>
      <c r="ONV209" s="414"/>
      <c r="ONW209" s="413"/>
      <c r="ONX209" s="413"/>
      <c r="ONY209" s="414"/>
      <c r="ONZ209" s="414"/>
      <c r="OOA209" s="413"/>
      <c r="OOB209" s="413"/>
      <c r="OOC209" s="414"/>
      <c r="OOD209" s="414"/>
      <c r="OOE209" s="413"/>
      <c r="OOF209" s="413"/>
      <c r="OOG209" s="413"/>
      <c r="OOH209" s="413"/>
      <c r="OOI209" s="413"/>
      <c r="OOJ209" s="413"/>
      <c r="OOK209" s="413"/>
      <c r="OOL209" s="414"/>
      <c r="OOM209" s="414"/>
      <c r="OON209" s="413"/>
      <c r="OOO209" s="413"/>
      <c r="OOP209" s="414"/>
      <c r="OOQ209" s="414"/>
      <c r="OOR209" s="413"/>
      <c r="OOS209" s="413"/>
      <c r="OOT209" s="413"/>
      <c r="OOU209" s="413"/>
      <c r="OOV209" s="413"/>
      <c r="OOW209" s="407"/>
      <c r="OOX209" s="439"/>
      <c r="OOY209" s="413"/>
      <c r="OOZ209" s="413"/>
      <c r="OPA209" s="413"/>
      <c r="OPB209" s="413"/>
      <c r="OPC209" s="413"/>
      <c r="OPD209" s="413"/>
      <c r="OPE209" s="413"/>
      <c r="OPF209" s="412"/>
      <c r="OPG209" s="412"/>
      <c r="OPH209" s="412"/>
      <c r="OPI209" s="412"/>
      <c r="OPJ209" s="412"/>
      <c r="OPK209" s="412"/>
      <c r="OPL209" s="412"/>
      <c r="OPM209" s="412"/>
      <c r="OPN209" s="412"/>
      <c r="OPO209" s="412"/>
      <c r="OPP209" s="412"/>
      <c r="OPQ209" s="412"/>
      <c r="OPR209" s="412"/>
      <c r="OPS209" s="412"/>
      <c r="OPT209" s="412"/>
      <c r="OPU209" s="412"/>
      <c r="OPV209" s="412"/>
      <c r="OPW209" s="412"/>
      <c r="OPX209" s="412"/>
      <c r="OPY209" s="412"/>
      <c r="OPZ209" s="412"/>
      <c r="OQA209" s="412"/>
      <c r="OQB209" s="412"/>
      <c r="OQC209" s="412"/>
      <c r="OQD209" s="412"/>
      <c r="OQE209" s="412"/>
      <c r="OQF209" s="412"/>
      <c r="OQG209" s="412"/>
      <c r="OQH209" s="412"/>
      <c r="OQI209" s="412"/>
      <c r="OQJ209" s="412"/>
      <c r="OQK209" s="412"/>
      <c r="OQL209" s="412"/>
      <c r="OQM209" s="412"/>
      <c r="OQN209" s="412"/>
      <c r="OQO209" s="412"/>
      <c r="OQP209" s="412"/>
      <c r="OQQ209" s="412"/>
      <c r="OQR209" s="412"/>
      <c r="OQS209" s="412"/>
      <c r="OQT209" s="412"/>
      <c r="OQU209" s="412"/>
      <c r="OQV209" s="412"/>
      <c r="OQW209" s="412"/>
      <c r="OQX209" s="413"/>
      <c r="OQY209" s="413"/>
      <c r="OQZ209" s="413"/>
      <c r="ORA209" s="413"/>
      <c r="ORB209" s="413"/>
      <c r="ORC209" s="413"/>
      <c r="ORD209" s="413"/>
      <c r="ORE209" s="413"/>
      <c r="ORF209" s="413"/>
      <c r="ORG209" s="413"/>
      <c r="ORH209" s="413"/>
      <c r="ORI209" s="413"/>
      <c r="ORJ209" s="413"/>
      <c r="ORK209" s="413"/>
      <c r="ORL209" s="413"/>
      <c r="ORM209" s="413"/>
      <c r="ORN209" s="413"/>
      <c r="ORO209" s="413"/>
      <c r="ORP209" s="413"/>
      <c r="ORQ209" s="413"/>
      <c r="ORR209" s="413"/>
      <c r="ORS209" s="413"/>
      <c r="ORT209" s="413"/>
      <c r="ORU209" s="413"/>
      <c r="ORV209" s="414"/>
      <c r="ORW209" s="414"/>
      <c r="ORX209" s="414"/>
      <c r="ORY209" s="414"/>
      <c r="ORZ209" s="414"/>
      <c r="OSA209" s="413"/>
      <c r="OSB209" s="413"/>
      <c r="OSC209" s="414"/>
      <c r="OSD209" s="414"/>
      <c r="OSE209" s="413"/>
      <c r="OSF209" s="413"/>
      <c r="OSG209" s="414"/>
      <c r="OSH209" s="414"/>
      <c r="OSI209" s="413"/>
      <c r="OSJ209" s="413"/>
      <c r="OSK209" s="413"/>
      <c r="OSL209" s="413"/>
      <c r="OSM209" s="413"/>
      <c r="OSN209" s="413"/>
      <c r="OSO209" s="413"/>
      <c r="OSP209" s="414"/>
      <c r="OSQ209" s="414"/>
      <c r="OSR209" s="413"/>
      <c r="OSS209" s="413"/>
      <c r="OST209" s="414"/>
      <c r="OSU209" s="414"/>
      <c r="OSV209" s="413"/>
      <c r="OSW209" s="413"/>
      <c r="OSX209" s="413"/>
      <c r="OSY209" s="413"/>
      <c r="OSZ209" s="413"/>
      <c r="OTA209" s="407"/>
      <c r="OTB209" s="439"/>
      <c r="OTC209" s="413"/>
      <c r="OTD209" s="413"/>
      <c r="OTE209" s="413"/>
      <c r="OTF209" s="413"/>
      <c r="OTG209" s="413"/>
      <c r="OTH209" s="413"/>
      <c r="OTI209" s="413"/>
      <c r="OTJ209" s="412"/>
      <c r="OTK209" s="412"/>
      <c r="OTL209" s="412"/>
      <c r="OTM209" s="412"/>
      <c r="OTN209" s="412"/>
      <c r="OTO209" s="412"/>
      <c r="OTP209" s="412"/>
      <c r="OTQ209" s="412"/>
      <c r="OTR209" s="412"/>
      <c r="OTS209" s="412"/>
      <c r="OTT209" s="412"/>
      <c r="OTU209" s="412"/>
      <c r="OTV209" s="412"/>
      <c r="OTW209" s="412"/>
      <c r="OTX209" s="412"/>
      <c r="OTY209" s="412"/>
      <c r="OTZ209" s="412"/>
      <c r="OUA209" s="412"/>
      <c r="OUB209" s="412"/>
      <c r="OUC209" s="412"/>
      <c r="OUD209" s="412"/>
      <c r="OUE209" s="412"/>
      <c r="OUF209" s="412"/>
      <c r="OUG209" s="412"/>
      <c r="OUH209" s="412"/>
      <c r="OUI209" s="412"/>
      <c r="OUJ209" s="412"/>
      <c r="OUK209" s="412"/>
      <c r="OUL209" s="412"/>
      <c r="OUM209" s="412"/>
      <c r="OUN209" s="412"/>
      <c r="OUO209" s="412"/>
      <c r="OUP209" s="412"/>
      <c r="OUQ209" s="412"/>
      <c r="OUR209" s="412"/>
      <c r="OUS209" s="412"/>
      <c r="OUT209" s="412"/>
      <c r="OUU209" s="412"/>
      <c r="OUV209" s="412"/>
      <c r="OUW209" s="412"/>
      <c r="OUX209" s="412"/>
      <c r="OUY209" s="412"/>
      <c r="OUZ209" s="412"/>
      <c r="OVA209" s="412"/>
      <c r="OVB209" s="413"/>
      <c r="OVC209" s="413"/>
      <c r="OVD209" s="413"/>
      <c r="OVE209" s="413"/>
      <c r="OVF209" s="413"/>
      <c r="OVG209" s="413"/>
      <c r="OVH209" s="413"/>
      <c r="OVI209" s="413"/>
      <c r="OVJ209" s="413"/>
      <c r="OVK209" s="413"/>
      <c r="OVL209" s="413"/>
      <c r="OVM209" s="413"/>
      <c r="OVN209" s="413"/>
      <c r="OVO209" s="413"/>
      <c r="OVP209" s="413"/>
      <c r="OVQ209" s="413"/>
      <c r="OVR209" s="413"/>
      <c r="OVS209" s="413"/>
      <c r="OVT209" s="413"/>
      <c r="OVU209" s="413"/>
      <c r="OVV209" s="413"/>
      <c r="OVW209" s="413"/>
      <c r="OVX209" s="413"/>
      <c r="OVY209" s="413"/>
      <c r="OVZ209" s="414"/>
      <c r="OWA209" s="414"/>
      <c r="OWB209" s="414"/>
      <c r="OWC209" s="414"/>
      <c r="OWD209" s="414"/>
      <c r="OWE209" s="413"/>
      <c r="OWF209" s="413"/>
      <c r="OWG209" s="414"/>
      <c r="OWH209" s="414"/>
      <c r="OWI209" s="413"/>
      <c r="OWJ209" s="413"/>
      <c r="OWK209" s="414"/>
      <c r="OWL209" s="414"/>
      <c r="OWM209" s="413"/>
      <c r="OWN209" s="413"/>
      <c r="OWO209" s="413"/>
      <c r="OWP209" s="413"/>
      <c r="OWQ209" s="413"/>
      <c r="OWR209" s="413"/>
      <c r="OWS209" s="413"/>
      <c r="OWT209" s="414"/>
      <c r="OWU209" s="414"/>
      <c r="OWV209" s="413"/>
      <c r="OWW209" s="413"/>
      <c r="OWX209" s="414"/>
      <c r="OWY209" s="414"/>
      <c r="OWZ209" s="413"/>
      <c r="OXA209" s="413"/>
      <c r="OXB209" s="413"/>
      <c r="OXC209" s="413"/>
      <c r="OXD209" s="413"/>
      <c r="OXE209" s="407"/>
      <c r="OXF209" s="439"/>
      <c r="OXG209" s="413"/>
      <c r="OXH209" s="413"/>
      <c r="OXI209" s="413"/>
      <c r="OXJ209" s="413"/>
      <c r="OXK209" s="413"/>
      <c r="OXL209" s="413"/>
      <c r="OXM209" s="413"/>
      <c r="OXN209" s="412"/>
      <c r="OXO209" s="412"/>
      <c r="OXP209" s="412"/>
      <c r="OXQ209" s="412"/>
      <c r="OXR209" s="412"/>
      <c r="OXS209" s="412"/>
      <c r="OXT209" s="412"/>
      <c r="OXU209" s="412"/>
      <c r="OXV209" s="412"/>
      <c r="OXW209" s="412"/>
      <c r="OXX209" s="412"/>
      <c r="OXY209" s="412"/>
      <c r="OXZ209" s="412"/>
      <c r="OYA209" s="412"/>
      <c r="OYB209" s="412"/>
      <c r="OYC209" s="412"/>
      <c r="OYD209" s="412"/>
      <c r="OYE209" s="412"/>
      <c r="OYF209" s="412"/>
      <c r="OYG209" s="412"/>
      <c r="OYH209" s="412"/>
      <c r="OYI209" s="412"/>
      <c r="OYJ209" s="412"/>
      <c r="OYK209" s="412"/>
      <c r="OYL209" s="412"/>
      <c r="OYM209" s="412"/>
      <c r="OYN209" s="412"/>
      <c r="OYO209" s="412"/>
      <c r="OYP209" s="412"/>
      <c r="OYQ209" s="412"/>
      <c r="OYR209" s="412"/>
      <c r="OYS209" s="412"/>
      <c r="OYT209" s="412"/>
      <c r="OYU209" s="412"/>
      <c r="OYV209" s="412"/>
      <c r="OYW209" s="412"/>
      <c r="OYX209" s="412"/>
      <c r="OYY209" s="412"/>
      <c r="OYZ209" s="412"/>
      <c r="OZA209" s="412"/>
      <c r="OZB209" s="412"/>
      <c r="OZC209" s="412"/>
      <c r="OZD209" s="412"/>
      <c r="OZE209" s="412"/>
      <c r="OZF209" s="413"/>
      <c r="OZG209" s="413"/>
      <c r="OZH209" s="413"/>
      <c r="OZI209" s="413"/>
      <c r="OZJ209" s="413"/>
      <c r="OZK209" s="413"/>
      <c r="OZL209" s="413"/>
      <c r="OZM209" s="413"/>
      <c r="OZN209" s="413"/>
      <c r="OZO209" s="413"/>
      <c r="OZP209" s="413"/>
      <c r="OZQ209" s="413"/>
      <c r="OZR209" s="413"/>
      <c r="OZS209" s="413"/>
      <c r="OZT209" s="413"/>
      <c r="OZU209" s="413"/>
      <c r="OZV209" s="413"/>
      <c r="OZW209" s="413"/>
      <c r="OZX209" s="413"/>
      <c r="OZY209" s="413"/>
      <c r="OZZ209" s="413"/>
      <c r="PAA209" s="413"/>
      <c r="PAB209" s="413"/>
      <c r="PAC209" s="413"/>
      <c r="PAD209" s="414"/>
      <c r="PAE209" s="414"/>
      <c r="PAF209" s="414"/>
      <c r="PAG209" s="414"/>
      <c r="PAH209" s="414"/>
      <c r="PAI209" s="413"/>
      <c r="PAJ209" s="413"/>
      <c r="PAK209" s="414"/>
      <c r="PAL209" s="414"/>
      <c r="PAM209" s="413"/>
      <c r="PAN209" s="413"/>
      <c r="PAO209" s="414"/>
      <c r="PAP209" s="414"/>
      <c r="PAQ209" s="413"/>
      <c r="PAR209" s="413"/>
      <c r="PAS209" s="413"/>
      <c r="PAT209" s="413"/>
      <c r="PAU209" s="413"/>
      <c r="PAV209" s="413"/>
      <c r="PAW209" s="413"/>
      <c r="PAX209" s="414"/>
      <c r="PAY209" s="414"/>
      <c r="PAZ209" s="413"/>
      <c r="PBA209" s="413"/>
      <c r="PBB209" s="414"/>
      <c r="PBC209" s="414"/>
      <c r="PBD209" s="413"/>
      <c r="PBE209" s="413"/>
      <c r="PBF209" s="413"/>
      <c r="PBG209" s="413"/>
      <c r="PBH209" s="413"/>
      <c r="PBI209" s="407"/>
      <c r="PBJ209" s="439"/>
      <c r="PBK209" s="413"/>
      <c r="PBL209" s="413"/>
      <c r="PBM209" s="413"/>
      <c r="PBN209" s="413"/>
      <c r="PBO209" s="413"/>
      <c r="PBP209" s="413"/>
      <c r="PBQ209" s="413"/>
      <c r="PBR209" s="412"/>
      <c r="PBS209" s="412"/>
      <c r="PBT209" s="412"/>
      <c r="PBU209" s="412"/>
      <c r="PBV209" s="412"/>
      <c r="PBW209" s="412"/>
      <c r="PBX209" s="412"/>
      <c r="PBY209" s="412"/>
      <c r="PBZ209" s="412"/>
      <c r="PCA209" s="412"/>
      <c r="PCB209" s="412"/>
      <c r="PCC209" s="412"/>
      <c r="PCD209" s="412"/>
      <c r="PCE209" s="412"/>
      <c r="PCF209" s="412"/>
      <c r="PCG209" s="412"/>
      <c r="PCH209" s="412"/>
      <c r="PCI209" s="412"/>
      <c r="PCJ209" s="412"/>
      <c r="PCK209" s="412"/>
      <c r="PCL209" s="412"/>
      <c r="PCM209" s="412"/>
      <c r="PCN209" s="412"/>
      <c r="PCO209" s="412"/>
      <c r="PCP209" s="412"/>
      <c r="PCQ209" s="412"/>
      <c r="PCR209" s="412"/>
      <c r="PCS209" s="412"/>
      <c r="PCT209" s="412"/>
      <c r="PCU209" s="412"/>
      <c r="PCV209" s="412"/>
      <c r="PCW209" s="412"/>
      <c r="PCX209" s="412"/>
      <c r="PCY209" s="412"/>
      <c r="PCZ209" s="412"/>
      <c r="PDA209" s="412"/>
      <c r="PDB209" s="412"/>
      <c r="PDC209" s="412"/>
      <c r="PDD209" s="412"/>
      <c r="PDE209" s="412"/>
      <c r="PDF209" s="412"/>
      <c r="PDG209" s="412"/>
      <c r="PDH209" s="412"/>
      <c r="PDI209" s="412"/>
      <c r="PDJ209" s="413"/>
      <c r="PDK209" s="413"/>
      <c r="PDL209" s="413"/>
      <c r="PDM209" s="413"/>
      <c r="PDN209" s="413"/>
      <c r="PDO209" s="413"/>
      <c r="PDP209" s="413"/>
      <c r="PDQ209" s="413"/>
      <c r="PDR209" s="413"/>
      <c r="PDS209" s="413"/>
      <c r="PDT209" s="413"/>
      <c r="PDU209" s="413"/>
      <c r="PDV209" s="413"/>
      <c r="PDW209" s="413"/>
      <c r="PDX209" s="413"/>
      <c r="PDY209" s="413"/>
      <c r="PDZ209" s="413"/>
      <c r="PEA209" s="413"/>
      <c r="PEB209" s="413"/>
      <c r="PEC209" s="413"/>
      <c r="PED209" s="413"/>
      <c r="PEE209" s="413"/>
      <c r="PEF209" s="413"/>
      <c r="PEG209" s="413"/>
      <c r="PEH209" s="414"/>
      <c r="PEI209" s="414"/>
      <c r="PEJ209" s="414"/>
      <c r="PEK209" s="414"/>
      <c r="PEL209" s="414"/>
      <c r="PEM209" s="413"/>
      <c r="PEN209" s="413"/>
      <c r="PEO209" s="414"/>
      <c r="PEP209" s="414"/>
      <c r="PEQ209" s="413"/>
      <c r="PER209" s="413"/>
      <c r="PES209" s="414"/>
      <c r="PET209" s="414"/>
      <c r="PEU209" s="413"/>
      <c r="PEV209" s="413"/>
      <c r="PEW209" s="413"/>
      <c r="PEX209" s="413"/>
      <c r="PEY209" s="413"/>
      <c r="PEZ209" s="413"/>
      <c r="PFA209" s="413"/>
      <c r="PFB209" s="414"/>
      <c r="PFC209" s="414"/>
      <c r="PFD209" s="413"/>
      <c r="PFE209" s="413"/>
      <c r="PFF209" s="414"/>
      <c r="PFG209" s="414"/>
      <c r="PFH209" s="413"/>
      <c r="PFI209" s="413"/>
      <c r="PFJ209" s="413"/>
      <c r="PFK209" s="413"/>
      <c r="PFL209" s="413"/>
      <c r="PFM209" s="407"/>
      <c r="PFN209" s="439"/>
      <c r="PFO209" s="413"/>
      <c r="PFP209" s="413"/>
      <c r="PFQ209" s="413"/>
      <c r="PFR209" s="413"/>
      <c r="PFS209" s="413"/>
      <c r="PFT209" s="413"/>
      <c r="PFU209" s="413"/>
      <c r="PFV209" s="412"/>
      <c r="PFW209" s="412"/>
      <c r="PFX209" s="412"/>
      <c r="PFY209" s="412"/>
      <c r="PFZ209" s="412"/>
      <c r="PGA209" s="412"/>
      <c r="PGB209" s="412"/>
      <c r="PGC209" s="412"/>
      <c r="PGD209" s="412"/>
      <c r="PGE209" s="412"/>
      <c r="PGF209" s="412"/>
      <c r="PGG209" s="412"/>
      <c r="PGH209" s="412"/>
      <c r="PGI209" s="412"/>
      <c r="PGJ209" s="412"/>
      <c r="PGK209" s="412"/>
      <c r="PGL209" s="412"/>
      <c r="PGM209" s="412"/>
      <c r="PGN209" s="412"/>
      <c r="PGO209" s="412"/>
      <c r="PGP209" s="412"/>
      <c r="PGQ209" s="412"/>
      <c r="PGR209" s="412"/>
      <c r="PGS209" s="412"/>
      <c r="PGT209" s="412"/>
      <c r="PGU209" s="412"/>
      <c r="PGV209" s="412"/>
      <c r="PGW209" s="412"/>
      <c r="PGX209" s="412"/>
      <c r="PGY209" s="412"/>
      <c r="PGZ209" s="412"/>
      <c r="PHA209" s="412"/>
      <c r="PHB209" s="412"/>
      <c r="PHC209" s="412"/>
      <c r="PHD209" s="412"/>
      <c r="PHE209" s="412"/>
      <c r="PHF209" s="412"/>
      <c r="PHG209" s="412"/>
      <c r="PHH209" s="412"/>
      <c r="PHI209" s="412"/>
      <c r="PHJ209" s="412"/>
      <c r="PHK209" s="412"/>
      <c r="PHL209" s="412"/>
      <c r="PHM209" s="412"/>
      <c r="PHN209" s="413"/>
      <c r="PHO209" s="413"/>
      <c r="PHP209" s="413"/>
      <c r="PHQ209" s="413"/>
      <c r="PHR209" s="413"/>
      <c r="PHS209" s="413"/>
      <c r="PHT209" s="413"/>
      <c r="PHU209" s="413"/>
      <c r="PHV209" s="413"/>
      <c r="PHW209" s="413"/>
      <c r="PHX209" s="413"/>
      <c r="PHY209" s="413"/>
      <c r="PHZ209" s="413"/>
      <c r="PIA209" s="413"/>
      <c r="PIB209" s="413"/>
      <c r="PIC209" s="413"/>
      <c r="PID209" s="413"/>
      <c r="PIE209" s="413"/>
      <c r="PIF209" s="413"/>
      <c r="PIG209" s="413"/>
      <c r="PIH209" s="413"/>
      <c r="PII209" s="413"/>
      <c r="PIJ209" s="413"/>
      <c r="PIK209" s="413"/>
      <c r="PIL209" s="414"/>
      <c r="PIM209" s="414"/>
      <c r="PIN209" s="414"/>
      <c r="PIO209" s="414"/>
      <c r="PIP209" s="414"/>
      <c r="PIQ209" s="413"/>
      <c r="PIR209" s="413"/>
      <c r="PIS209" s="414"/>
      <c r="PIT209" s="414"/>
      <c r="PIU209" s="413"/>
      <c r="PIV209" s="413"/>
      <c r="PIW209" s="414"/>
      <c r="PIX209" s="414"/>
      <c r="PIY209" s="413"/>
      <c r="PIZ209" s="413"/>
      <c r="PJA209" s="413"/>
      <c r="PJB209" s="413"/>
      <c r="PJC209" s="413"/>
      <c r="PJD209" s="413"/>
      <c r="PJE209" s="413"/>
      <c r="PJF209" s="414"/>
      <c r="PJG209" s="414"/>
      <c r="PJH209" s="413"/>
      <c r="PJI209" s="413"/>
      <c r="PJJ209" s="414"/>
      <c r="PJK209" s="414"/>
      <c r="PJL209" s="413"/>
      <c r="PJM209" s="413"/>
      <c r="PJN209" s="413"/>
      <c r="PJO209" s="413"/>
      <c r="PJP209" s="413"/>
      <c r="PJQ209" s="407"/>
      <c r="PJR209" s="439"/>
      <c r="PJS209" s="413"/>
      <c r="PJT209" s="413"/>
      <c r="PJU209" s="413"/>
      <c r="PJV209" s="413"/>
      <c r="PJW209" s="413"/>
      <c r="PJX209" s="413"/>
      <c r="PJY209" s="413"/>
      <c r="PJZ209" s="412"/>
      <c r="PKA209" s="412"/>
      <c r="PKB209" s="412"/>
      <c r="PKC209" s="412"/>
      <c r="PKD209" s="412"/>
      <c r="PKE209" s="412"/>
      <c r="PKF209" s="412"/>
      <c r="PKG209" s="412"/>
      <c r="PKH209" s="412"/>
      <c r="PKI209" s="412"/>
      <c r="PKJ209" s="412"/>
      <c r="PKK209" s="412"/>
      <c r="PKL209" s="412"/>
      <c r="PKM209" s="412"/>
      <c r="PKN209" s="412"/>
      <c r="PKO209" s="412"/>
      <c r="PKP209" s="412"/>
      <c r="PKQ209" s="412"/>
      <c r="PKR209" s="412"/>
      <c r="PKS209" s="412"/>
      <c r="PKT209" s="412"/>
      <c r="PKU209" s="412"/>
      <c r="PKV209" s="412"/>
      <c r="PKW209" s="412"/>
      <c r="PKX209" s="412"/>
      <c r="PKY209" s="412"/>
      <c r="PKZ209" s="412"/>
      <c r="PLA209" s="412"/>
      <c r="PLB209" s="412"/>
      <c r="PLC209" s="412"/>
      <c r="PLD209" s="412"/>
      <c r="PLE209" s="412"/>
      <c r="PLF209" s="412"/>
      <c r="PLG209" s="412"/>
      <c r="PLH209" s="412"/>
      <c r="PLI209" s="412"/>
      <c r="PLJ209" s="412"/>
      <c r="PLK209" s="412"/>
      <c r="PLL209" s="412"/>
      <c r="PLM209" s="412"/>
      <c r="PLN209" s="412"/>
      <c r="PLO209" s="412"/>
      <c r="PLP209" s="412"/>
      <c r="PLQ209" s="412"/>
      <c r="PLR209" s="413"/>
      <c r="PLS209" s="413"/>
      <c r="PLT209" s="413"/>
      <c r="PLU209" s="413"/>
      <c r="PLV209" s="413"/>
      <c r="PLW209" s="413"/>
      <c r="PLX209" s="413"/>
      <c r="PLY209" s="413"/>
      <c r="PLZ209" s="413"/>
      <c r="PMA209" s="413"/>
      <c r="PMB209" s="413"/>
      <c r="PMC209" s="413"/>
      <c r="PMD209" s="413"/>
      <c r="PME209" s="413"/>
      <c r="PMF209" s="413"/>
      <c r="PMG209" s="413"/>
      <c r="PMH209" s="413"/>
      <c r="PMI209" s="413"/>
      <c r="PMJ209" s="413"/>
      <c r="PMK209" s="413"/>
      <c r="PML209" s="413"/>
      <c r="PMM209" s="413"/>
      <c r="PMN209" s="413"/>
      <c r="PMO209" s="413"/>
      <c r="PMP209" s="414"/>
      <c r="PMQ209" s="414"/>
      <c r="PMR209" s="414"/>
      <c r="PMS209" s="414"/>
      <c r="PMT209" s="414"/>
      <c r="PMU209" s="413"/>
      <c r="PMV209" s="413"/>
      <c r="PMW209" s="414"/>
      <c r="PMX209" s="414"/>
      <c r="PMY209" s="413"/>
      <c r="PMZ209" s="413"/>
      <c r="PNA209" s="414"/>
      <c r="PNB209" s="414"/>
      <c r="PNC209" s="413"/>
      <c r="PND209" s="413"/>
      <c r="PNE209" s="413"/>
      <c r="PNF209" s="413"/>
      <c r="PNG209" s="413"/>
      <c r="PNH209" s="413"/>
      <c r="PNI209" s="413"/>
      <c r="PNJ209" s="414"/>
      <c r="PNK209" s="414"/>
      <c r="PNL209" s="413"/>
      <c r="PNM209" s="413"/>
      <c r="PNN209" s="414"/>
      <c r="PNO209" s="414"/>
      <c r="PNP209" s="413"/>
      <c r="PNQ209" s="413"/>
      <c r="PNR209" s="413"/>
      <c r="PNS209" s="413"/>
      <c r="PNT209" s="413"/>
      <c r="PNU209" s="407"/>
      <c r="PNV209" s="439"/>
      <c r="PNW209" s="413"/>
      <c r="PNX209" s="413"/>
      <c r="PNY209" s="413"/>
      <c r="PNZ209" s="413"/>
      <c r="POA209" s="413"/>
      <c r="POB209" s="413"/>
      <c r="POC209" s="413"/>
      <c r="POD209" s="412"/>
      <c r="POE209" s="412"/>
      <c r="POF209" s="412"/>
      <c r="POG209" s="412"/>
      <c r="POH209" s="412"/>
      <c r="POI209" s="412"/>
      <c r="POJ209" s="412"/>
      <c r="POK209" s="412"/>
      <c r="POL209" s="412"/>
      <c r="POM209" s="412"/>
      <c r="PON209" s="412"/>
      <c r="POO209" s="412"/>
      <c r="POP209" s="412"/>
      <c r="POQ209" s="412"/>
      <c r="POR209" s="412"/>
      <c r="POS209" s="412"/>
      <c r="POT209" s="412"/>
      <c r="POU209" s="412"/>
      <c r="POV209" s="412"/>
      <c r="POW209" s="412"/>
      <c r="POX209" s="412"/>
      <c r="POY209" s="412"/>
      <c r="POZ209" s="412"/>
      <c r="PPA209" s="412"/>
      <c r="PPB209" s="412"/>
      <c r="PPC209" s="412"/>
      <c r="PPD209" s="412"/>
      <c r="PPE209" s="412"/>
      <c r="PPF209" s="412"/>
      <c r="PPG209" s="412"/>
      <c r="PPH209" s="412"/>
      <c r="PPI209" s="412"/>
      <c r="PPJ209" s="412"/>
      <c r="PPK209" s="412"/>
      <c r="PPL209" s="412"/>
      <c r="PPM209" s="412"/>
      <c r="PPN209" s="412"/>
      <c r="PPO209" s="412"/>
      <c r="PPP209" s="412"/>
      <c r="PPQ209" s="412"/>
      <c r="PPR209" s="412"/>
      <c r="PPS209" s="412"/>
      <c r="PPT209" s="412"/>
      <c r="PPU209" s="412"/>
      <c r="PPV209" s="413"/>
      <c r="PPW209" s="413"/>
      <c r="PPX209" s="413"/>
      <c r="PPY209" s="413"/>
      <c r="PPZ209" s="413"/>
      <c r="PQA209" s="413"/>
      <c r="PQB209" s="413"/>
      <c r="PQC209" s="413"/>
      <c r="PQD209" s="413"/>
      <c r="PQE209" s="413"/>
      <c r="PQF209" s="413"/>
      <c r="PQG209" s="413"/>
      <c r="PQH209" s="413"/>
      <c r="PQI209" s="413"/>
      <c r="PQJ209" s="413"/>
      <c r="PQK209" s="413"/>
      <c r="PQL209" s="413"/>
      <c r="PQM209" s="413"/>
      <c r="PQN209" s="413"/>
      <c r="PQO209" s="413"/>
      <c r="PQP209" s="413"/>
      <c r="PQQ209" s="413"/>
      <c r="PQR209" s="413"/>
      <c r="PQS209" s="413"/>
      <c r="PQT209" s="414"/>
      <c r="PQU209" s="414"/>
      <c r="PQV209" s="414"/>
      <c r="PQW209" s="414"/>
      <c r="PQX209" s="414"/>
      <c r="PQY209" s="413"/>
      <c r="PQZ209" s="413"/>
      <c r="PRA209" s="414"/>
      <c r="PRB209" s="414"/>
      <c r="PRC209" s="413"/>
      <c r="PRD209" s="413"/>
      <c r="PRE209" s="414"/>
      <c r="PRF209" s="414"/>
      <c r="PRG209" s="413"/>
      <c r="PRH209" s="413"/>
      <c r="PRI209" s="413"/>
      <c r="PRJ209" s="413"/>
      <c r="PRK209" s="413"/>
      <c r="PRL209" s="413"/>
      <c r="PRM209" s="413"/>
      <c r="PRN209" s="414"/>
      <c r="PRO209" s="414"/>
      <c r="PRP209" s="413"/>
      <c r="PRQ209" s="413"/>
      <c r="PRR209" s="414"/>
      <c r="PRS209" s="414"/>
      <c r="PRT209" s="413"/>
      <c r="PRU209" s="413"/>
      <c r="PRV209" s="413"/>
      <c r="PRW209" s="413"/>
      <c r="PRX209" s="413"/>
      <c r="PRY209" s="407"/>
      <c r="PRZ209" s="439"/>
      <c r="PSA209" s="413"/>
      <c r="PSB209" s="413"/>
      <c r="PSC209" s="413"/>
      <c r="PSD209" s="413"/>
      <c r="PSE209" s="413"/>
      <c r="PSF209" s="413"/>
      <c r="PSG209" s="413"/>
      <c r="PSH209" s="412"/>
      <c r="PSI209" s="412"/>
      <c r="PSJ209" s="412"/>
      <c r="PSK209" s="412"/>
      <c r="PSL209" s="412"/>
      <c r="PSM209" s="412"/>
      <c r="PSN209" s="412"/>
      <c r="PSO209" s="412"/>
      <c r="PSP209" s="412"/>
      <c r="PSQ209" s="412"/>
      <c r="PSR209" s="412"/>
      <c r="PSS209" s="412"/>
      <c r="PST209" s="412"/>
      <c r="PSU209" s="412"/>
      <c r="PSV209" s="412"/>
      <c r="PSW209" s="412"/>
      <c r="PSX209" s="412"/>
      <c r="PSY209" s="412"/>
      <c r="PSZ209" s="412"/>
      <c r="PTA209" s="412"/>
      <c r="PTB209" s="412"/>
      <c r="PTC209" s="412"/>
      <c r="PTD209" s="412"/>
      <c r="PTE209" s="412"/>
      <c r="PTF209" s="412"/>
      <c r="PTG209" s="412"/>
      <c r="PTH209" s="412"/>
      <c r="PTI209" s="412"/>
      <c r="PTJ209" s="412"/>
      <c r="PTK209" s="412"/>
      <c r="PTL209" s="412"/>
      <c r="PTM209" s="412"/>
      <c r="PTN209" s="412"/>
      <c r="PTO209" s="412"/>
      <c r="PTP209" s="412"/>
      <c r="PTQ209" s="412"/>
      <c r="PTR209" s="412"/>
      <c r="PTS209" s="412"/>
      <c r="PTT209" s="412"/>
      <c r="PTU209" s="412"/>
      <c r="PTV209" s="412"/>
      <c r="PTW209" s="412"/>
      <c r="PTX209" s="412"/>
      <c r="PTY209" s="412"/>
      <c r="PTZ209" s="413"/>
      <c r="PUA209" s="413"/>
      <c r="PUB209" s="413"/>
      <c r="PUC209" s="413"/>
      <c r="PUD209" s="413"/>
      <c r="PUE209" s="413"/>
      <c r="PUF209" s="413"/>
      <c r="PUG209" s="413"/>
      <c r="PUH209" s="413"/>
      <c r="PUI209" s="413"/>
      <c r="PUJ209" s="413"/>
      <c r="PUK209" s="413"/>
      <c r="PUL209" s="413"/>
      <c r="PUM209" s="413"/>
      <c r="PUN209" s="413"/>
      <c r="PUO209" s="413"/>
      <c r="PUP209" s="413"/>
      <c r="PUQ209" s="413"/>
      <c r="PUR209" s="413"/>
      <c r="PUS209" s="413"/>
      <c r="PUT209" s="413"/>
      <c r="PUU209" s="413"/>
      <c r="PUV209" s="413"/>
      <c r="PUW209" s="413"/>
      <c r="PUX209" s="414"/>
      <c r="PUY209" s="414"/>
      <c r="PUZ209" s="414"/>
      <c r="PVA209" s="414"/>
      <c r="PVB209" s="414"/>
      <c r="PVC209" s="413"/>
      <c r="PVD209" s="413"/>
      <c r="PVE209" s="414"/>
      <c r="PVF209" s="414"/>
      <c r="PVG209" s="413"/>
      <c r="PVH209" s="413"/>
      <c r="PVI209" s="414"/>
      <c r="PVJ209" s="414"/>
      <c r="PVK209" s="413"/>
      <c r="PVL209" s="413"/>
      <c r="PVM209" s="413"/>
      <c r="PVN209" s="413"/>
      <c r="PVO209" s="413"/>
      <c r="PVP209" s="413"/>
      <c r="PVQ209" s="413"/>
      <c r="PVR209" s="414"/>
      <c r="PVS209" s="414"/>
      <c r="PVT209" s="413"/>
      <c r="PVU209" s="413"/>
      <c r="PVV209" s="414"/>
      <c r="PVW209" s="414"/>
      <c r="PVX209" s="413"/>
      <c r="PVY209" s="413"/>
      <c r="PVZ209" s="413"/>
      <c r="PWA209" s="413"/>
      <c r="PWB209" s="413"/>
      <c r="PWC209" s="407"/>
      <c r="PWD209" s="439"/>
      <c r="PWE209" s="413"/>
      <c r="PWF209" s="413"/>
      <c r="PWG209" s="413"/>
      <c r="PWH209" s="413"/>
      <c r="PWI209" s="413"/>
      <c r="PWJ209" s="413"/>
      <c r="PWK209" s="413"/>
      <c r="PWL209" s="412"/>
      <c r="PWM209" s="412"/>
      <c r="PWN209" s="412"/>
      <c r="PWO209" s="412"/>
      <c r="PWP209" s="412"/>
      <c r="PWQ209" s="412"/>
      <c r="PWR209" s="412"/>
      <c r="PWS209" s="412"/>
      <c r="PWT209" s="412"/>
      <c r="PWU209" s="412"/>
      <c r="PWV209" s="412"/>
      <c r="PWW209" s="412"/>
      <c r="PWX209" s="412"/>
      <c r="PWY209" s="412"/>
      <c r="PWZ209" s="412"/>
      <c r="PXA209" s="412"/>
      <c r="PXB209" s="412"/>
      <c r="PXC209" s="412"/>
      <c r="PXD209" s="412"/>
      <c r="PXE209" s="412"/>
      <c r="PXF209" s="412"/>
      <c r="PXG209" s="412"/>
      <c r="PXH209" s="412"/>
      <c r="PXI209" s="412"/>
      <c r="PXJ209" s="412"/>
      <c r="PXK209" s="412"/>
      <c r="PXL209" s="412"/>
      <c r="PXM209" s="412"/>
      <c r="PXN209" s="412"/>
      <c r="PXO209" s="412"/>
      <c r="PXP209" s="412"/>
      <c r="PXQ209" s="412"/>
      <c r="PXR209" s="412"/>
      <c r="PXS209" s="412"/>
      <c r="PXT209" s="412"/>
      <c r="PXU209" s="412"/>
      <c r="PXV209" s="412"/>
      <c r="PXW209" s="412"/>
      <c r="PXX209" s="412"/>
      <c r="PXY209" s="412"/>
      <c r="PXZ209" s="412"/>
      <c r="PYA209" s="412"/>
      <c r="PYB209" s="412"/>
      <c r="PYC209" s="412"/>
      <c r="PYD209" s="413"/>
      <c r="PYE209" s="413"/>
      <c r="PYF209" s="413"/>
      <c r="PYG209" s="413"/>
      <c r="PYH209" s="413"/>
      <c r="PYI209" s="413"/>
      <c r="PYJ209" s="413"/>
      <c r="PYK209" s="413"/>
      <c r="PYL209" s="413"/>
      <c r="PYM209" s="413"/>
      <c r="PYN209" s="413"/>
      <c r="PYO209" s="413"/>
      <c r="PYP209" s="413"/>
      <c r="PYQ209" s="413"/>
      <c r="PYR209" s="413"/>
      <c r="PYS209" s="413"/>
      <c r="PYT209" s="413"/>
      <c r="PYU209" s="413"/>
      <c r="PYV209" s="413"/>
      <c r="PYW209" s="413"/>
      <c r="PYX209" s="413"/>
      <c r="PYY209" s="413"/>
      <c r="PYZ209" s="413"/>
      <c r="PZA209" s="413"/>
      <c r="PZB209" s="414"/>
      <c r="PZC209" s="414"/>
      <c r="PZD209" s="414"/>
      <c r="PZE209" s="414"/>
      <c r="PZF209" s="414"/>
      <c r="PZG209" s="413"/>
      <c r="PZH209" s="413"/>
      <c r="PZI209" s="414"/>
      <c r="PZJ209" s="414"/>
      <c r="PZK209" s="413"/>
      <c r="PZL209" s="413"/>
      <c r="PZM209" s="414"/>
      <c r="PZN209" s="414"/>
      <c r="PZO209" s="413"/>
      <c r="PZP209" s="413"/>
      <c r="PZQ209" s="413"/>
      <c r="PZR209" s="413"/>
      <c r="PZS209" s="413"/>
      <c r="PZT209" s="413"/>
      <c r="PZU209" s="413"/>
      <c r="PZV209" s="414"/>
      <c r="PZW209" s="414"/>
      <c r="PZX209" s="413"/>
      <c r="PZY209" s="413"/>
      <c r="PZZ209" s="414"/>
      <c r="QAA209" s="414"/>
      <c r="QAB209" s="413"/>
      <c r="QAC209" s="413"/>
      <c r="QAD209" s="413"/>
      <c r="QAE209" s="413"/>
      <c r="QAF209" s="413"/>
      <c r="QAG209" s="407"/>
      <c r="QAH209" s="439"/>
      <c r="QAI209" s="413"/>
      <c r="QAJ209" s="413"/>
      <c r="QAK209" s="413"/>
      <c r="QAL209" s="413"/>
      <c r="QAM209" s="413"/>
      <c r="QAN209" s="413"/>
      <c r="QAO209" s="413"/>
      <c r="QAP209" s="412"/>
      <c r="QAQ209" s="412"/>
      <c r="QAR209" s="412"/>
      <c r="QAS209" s="412"/>
      <c r="QAT209" s="412"/>
      <c r="QAU209" s="412"/>
      <c r="QAV209" s="412"/>
      <c r="QAW209" s="412"/>
      <c r="QAX209" s="412"/>
      <c r="QAY209" s="412"/>
      <c r="QAZ209" s="412"/>
      <c r="QBA209" s="412"/>
      <c r="QBB209" s="412"/>
      <c r="QBC209" s="412"/>
      <c r="QBD209" s="412"/>
      <c r="QBE209" s="412"/>
      <c r="QBF209" s="412"/>
      <c r="QBG209" s="412"/>
      <c r="QBH209" s="412"/>
      <c r="QBI209" s="412"/>
      <c r="QBJ209" s="412"/>
      <c r="QBK209" s="412"/>
      <c r="QBL209" s="412"/>
      <c r="QBM209" s="412"/>
      <c r="QBN209" s="412"/>
      <c r="QBO209" s="412"/>
      <c r="QBP209" s="412"/>
      <c r="QBQ209" s="412"/>
      <c r="QBR209" s="412"/>
      <c r="QBS209" s="412"/>
      <c r="QBT209" s="412"/>
      <c r="QBU209" s="412"/>
      <c r="QBV209" s="412"/>
      <c r="QBW209" s="412"/>
      <c r="QBX209" s="412"/>
      <c r="QBY209" s="412"/>
      <c r="QBZ209" s="412"/>
      <c r="QCA209" s="412"/>
      <c r="QCB209" s="412"/>
      <c r="QCC209" s="412"/>
      <c r="QCD209" s="412"/>
      <c r="QCE209" s="412"/>
      <c r="QCF209" s="412"/>
      <c r="QCG209" s="412"/>
      <c r="QCH209" s="413"/>
      <c r="QCI209" s="413"/>
      <c r="QCJ209" s="413"/>
      <c r="QCK209" s="413"/>
      <c r="QCL209" s="413"/>
      <c r="QCM209" s="413"/>
      <c r="QCN209" s="413"/>
      <c r="QCO209" s="413"/>
      <c r="QCP209" s="413"/>
      <c r="QCQ209" s="413"/>
      <c r="QCR209" s="413"/>
      <c r="QCS209" s="413"/>
      <c r="QCT209" s="413"/>
      <c r="QCU209" s="413"/>
      <c r="QCV209" s="413"/>
      <c r="QCW209" s="413"/>
      <c r="QCX209" s="413"/>
      <c r="QCY209" s="413"/>
      <c r="QCZ209" s="413"/>
      <c r="QDA209" s="413"/>
      <c r="QDB209" s="413"/>
      <c r="QDC209" s="413"/>
      <c r="QDD209" s="413"/>
      <c r="QDE209" s="413"/>
      <c r="QDF209" s="414"/>
      <c r="QDG209" s="414"/>
      <c r="QDH209" s="414"/>
      <c r="QDI209" s="414"/>
      <c r="QDJ209" s="414"/>
      <c r="QDK209" s="413"/>
      <c r="QDL209" s="413"/>
      <c r="QDM209" s="414"/>
      <c r="QDN209" s="414"/>
      <c r="QDO209" s="413"/>
      <c r="QDP209" s="413"/>
      <c r="QDQ209" s="414"/>
      <c r="QDR209" s="414"/>
      <c r="QDS209" s="413"/>
      <c r="QDT209" s="413"/>
      <c r="QDU209" s="413"/>
      <c r="QDV209" s="413"/>
      <c r="QDW209" s="413"/>
      <c r="QDX209" s="413"/>
      <c r="QDY209" s="413"/>
      <c r="QDZ209" s="414"/>
      <c r="QEA209" s="414"/>
      <c r="QEB209" s="413"/>
      <c r="QEC209" s="413"/>
      <c r="QED209" s="414"/>
      <c r="QEE209" s="414"/>
      <c r="QEF209" s="413"/>
      <c r="QEG209" s="413"/>
      <c r="QEH209" s="413"/>
      <c r="QEI209" s="413"/>
      <c r="QEJ209" s="413"/>
      <c r="QEK209" s="407"/>
      <c r="QEL209" s="439"/>
      <c r="QEM209" s="413"/>
      <c r="QEN209" s="413"/>
      <c r="QEO209" s="413"/>
      <c r="QEP209" s="413"/>
      <c r="QEQ209" s="413"/>
      <c r="QER209" s="413"/>
      <c r="QES209" s="413"/>
      <c r="QET209" s="412"/>
      <c r="QEU209" s="412"/>
      <c r="QEV209" s="412"/>
      <c r="QEW209" s="412"/>
      <c r="QEX209" s="412"/>
      <c r="QEY209" s="412"/>
      <c r="QEZ209" s="412"/>
      <c r="QFA209" s="412"/>
      <c r="QFB209" s="412"/>
      <c r="QFC209" s="412"/>
      <c r="QFD209" s="412"/>
      <c r="QFE209" s="412"/>
      <c r="QFF209" s="412"/>
      <c r="QFG209" s="412"/>
      <c r="QFH209" s="412"/>
      <c r="QFI209" s="412"/>
      <c r="QFJ209" s="412"/>
      <c r="QFK209" s="412"/>
      <c r="QFL209" s="412"/>
      <c r="QFM209" s="412"/>
      <c r="QFN209" s="412"/>
      <c r="QFO209" s="412"/>
      <c r="QFP209" s="412"/>
      <c r="QFQ209" s="412"/>
      <c r="QFR209" s="412"/>
      <c r="QFS209" s="412"/>
      <c r="QFT209" s="412"/>
      <c r="QFU209" s="412"/>
      <c r="QFV209" s="412"/>
      <c r="QFW209" s="412"/>
      <c r="QFX209" s="412"/>
      <c r="QFY209" s="412"/>
      <c r="QFZ209" s="412"/>
      <c r="QGA209" s="412"/>
      <c r="QGB209" s="412"/>
      <c r="QGC209" s="412"/>
      <c r="QGD209" s="412"/>
      <c r="QGE209" s="412"/>
      <c r="QGF209" s="412"/>
      <c r="QGG209" s="412"/>
      <c r="QGH209" s="412"/>
      <c r="QGI209" s="412"/>
      <c r="QGJ209" s="412"/>
      <c r="QGK209" s="412"/>
      <c r="QGL209" s="413"/>
      <c r="QGM209" s="413"/>
      <c r="QGN209" s="413"/>
      <c r="QGO209" s="413"/>
      <c r="QGP209" s="413"/>
      <c r="QGQ209" s="413"/>
      <c r="QGR209" s="413"/>
      <c r="QGS209" s="413"/>
      <c r="QGT209" s="413"/>
      <c r="QGU209" s="413"/>
      <c r="QGV209" s="413"/>
      <c r="QGW209" s="413"/>
      <c r="QGX209" s="413"/>
      <c r="QGY209" s="413"/>
      <c r="QGZ209" s="413"/>
      <c r="QHA209" s="413"/>
      <c r="QHB209" s="413"/>
      <c r="QHC209" s="413"/>
      <c r="QHD209" s="413"/>
      <c r="QHE209" s="413"/>
      <c r="QHF209" s="413"/>
      <c r="QHG209" s="413"/>
      <c r="QHH209" s="413"/>
      <c r="QHI209" s="413"/>
      <c r="QHJ209" s="414"/>
      <c r="QHK209" s="414"/>
      <c r="QHL209" s="414"/>
      <c r="QHM209" s="414"/>
      <c r="QHN209" s="414"/>
      <c r="QHO209" s="413"/>
      <c r="QHP209" s="413"/>
      <c r="QHQ209" s="414"/>
      <c r="QHR209" s="414"/>
      <c r="QHS209" s="413"/>
      <c r="QHT209" s="413"/>
      <c r="QHU209" s="414"/>
      <c r="QHV209" s="414"/>
      <c r="QHW209" s="413"/>
      <c r="QHX209" s="413"/>
      <c r="QHY209" s="413"/>
      <c r="QHZ209" s="413"/>
      <c r="QIA209" s="413"/>
      <c r="QIB209" s="413"/>
      <c r="QIC209" s="413"/>
      <c r="QID209" s="414"/>
      <c r="QIE209" s="414"/>
      <c r="QIF209" s="413"/>
      <c r="QIG209" s="413"/>
      <c r="QIH209" s="414"/>
      <c r="QII209" s="414"/>
      <c r="QIJ209" s="413"/>
      <c r="QIK209" s="413"/>
      <c r="QIL209" s="413"/>
      <c r="QIM209" s="413"/>
      <c r="QIN209" s="413"/>
      <c r="QIO209" s="407"/>
      <c r="QIP209" s="439"/>
      <c r="QIQ209" s="413"/>
      <c r="QIR209" s="413"/>
      <c r="QIS209" s="413"/>
      <c r="QIT209" s="413"/>
      <c r="QIU209" s="413"/>
      <c r="QIV209" s="413"/>
      <c r="QIW209" s="413"/>
      <c r="QIX209" s="412"/>
      <c r="QIY209" s="412"/>
      <c r="QIZ209" s="412"/>
      <c r="QJA209" s="412"/>
      <c r="QJB209" s="412"/>
      <c r="QJC209" s="412"/>
      <c r="QJD209" s="412"/>
      <c r="QJE209" s="412"/>
      <c r="QJF209" s="412"/>
      <c r="QJG209" s="412"/>
      <c r="QJH209" s="412"/>
      <c r="QJI209" s="412"/>
      <c r="QJJ209" s="412"/>
      <c r="QJK209" s="412"/>
      <c r="QJL209" s="412"/>
      <c r="QJM209" s="412"/>
      <c r="QJN209" s="412"/>
      <c r="QJO209" s="412"/>
      <c r="QJP209" s="412"/>
      <c r="QJQ209" s="412"/>
      <c r="QJR209" s="412"/>
      <c r="QJS209" s="412"/>
      <c r="QJT209" s="412"/>
      <c r="QJU209" s="412"/>
      <c r="QJV209" s="412"/>
      <c r="QJW209" s="412"/>
      <c r="QJX209" s="412"/>
      <c r="QJY209" s="412"/>
      <c r="QJZ209" s="412"/>
      <c r="QKA209" s="412"/>
      <c r="QKB209" s="412"/>
      <c r="QKC209" s="412"/>
      <c r="QKD209" s="412"/>
      <c r="QKE209" s="412"/>
      <c r="QKF209" s="412"/>
      <c r="QKG209" s="412"/>
      <c r="QKH209" s="412"/>
      <c r="QKI209" s="412"/>
      <c r="QKJ209" s="412"/>
      <c r="QKK209" s="412"/>
      <c r="QKL209" s="412"/>
      <c r="QKM209" s="412"/>
      <c r="QKN209" s="412"/>
      <c r="QKO209" s="412"/>
      <c r="QKP209" s="413"/>
      <c r="QKQ209" s="413"/>
      <c r="QKR209" s="413"/>
      <c r="QKS209" s="413"/>
      <c r="QKT209" s="413"/>
      <c r="QKU209" s="413"/>
      <c r="QKV209" s="413"/>
      <c r="QKW209" s="413"/>
      <c r="QKX209" s="413"/>
      <c r="QKY209" s="413"/>
      <c r="QKZ209" s="413"/>
      <c r="QLA209" s="413"/>
      <c r="QLB209" s="413"/>
      <c r="QLC209" s="413"/>
      <c r="QLD209" s="413"/>
      <c r="QLE209" s="413"/>
      <c r="QLF209" s="413"/>
      <c r="QLG209" s="413"/>
      <c r="QLH209" s="413"/>
      <c r="QLI209" s="413"/>
      <c r="QLJ209" s="413"/>
      <c r="QLK209" s="413"/>
      <c r="QLL209" s="413"/>
      <c r="QLM209" s="413"/>
      <c r="QLN209" s="414"/>
      <c r="QLO209" s="414"/>
      <c r="QLP209" s="414"/>
      <c r="QLQ209" s="414"/>
      <c r="QLR209" s="414"/>
      <c r="QLS209" s="413"/>
      <c r="QLT209" s="413"/>
      <c r="QLU209" s="414"/>
      <c r="QLV209" s="414"/>
      <c r="QLW209" s="413"/>
      <c r="QLX209" s="413"/>
      <c r="QLY209" s="414"/>
      <c r="QLZ209" s="414"/>
      <c r="QMA209" s="413"/>
      <c r="QMB209" s="413"/>
      <c r="QMC209" s="413"/>
      <c r="QMD209" s="413"/>
      <c r="QME209" s="413"/>
      <c r="QMF209" s="413"/>
      <c r="QMG209" s="413"/>
      <c r="QMH209" s="414"/>
      <c r="QMI209" s="414"/>
      <c r="QMJ209" s="413"/>
      <c r="QMK209" s="413"/>
      <c r="QML209" s="414"/>
      <c r="QMM209" s="414"/>
      <c r="QMN209" s="413"/>
      <c r="QMO209" s="413"/>
      <c r="QMP209" s="413"/>
      <c r="QMQ209" s="413"/>
      <c r="QMR209" s="413"/>
      <c r="QMS209" s="407"/>
      <c r="QMT209" s="439"/>
      <c r="QMU209" s="413"/>
      <c r="QMV209" s="413"/>
      <c r="QMW209" s="413"/>
      <c r="QMX209" s="413"/>
      <c r="QMY209" s="413"/>
      <c r="QMZ209" s="413"/>
      <c r="QNA209" s="413"/>
      <c r="QNB209" s="412"/>
      <c r="QNC209" s="412"/>
      <c r="QND209" s="412"/>
      <c r="QNE209" s="412"/>
      <c r="QNF209" s="412"/>
      <c r="QNG209" s="412"/>
      <c r="QNH209" s="412"/>
      <c r="QNI209" s="412"/>
      <c r="QNJ209" s="412"/>
      <c r="QNK209" s="412"/>
      <c r="QNL209" s="412"/>
      <c r="QNM209" s="412"/>
      <c r="QNN209" s="412"/>
      <c r="QNO209" s="412"/>
      <c r="QNP209" s="412"/>
      <c r="QNQ209" s="412"/>
      <c r="QNR209" s="412"/>
      <c r="QNS209" s="412"/>
      <c r="QNT209" s="412"/>
      <c r="QNU209" s="412"/>
      <c r="QNV209" s="412"/>
      <c r="QNW209" s="412"/>
      <c r="QNX209" s="412"/>
      <c r="QNY209" s="412"/>
      <c r="QNZ209" s="412"/>
      <c r="QOA209" s="412"/>
      <c r="QOB209" s="412"/>
      <c r="QOC209" s="412"/>
      <c r="QOD209" s="412"/>
      <c r="QOE209" s="412"/>
      <c r="QOF209" s="412"/>
      <c r="QOG209" s="412"/>
      <c r="QOH209" s="412"/>
      <c r="QOI209" s="412"/>
      <c r="QOJ209" s="412"/>
      <c r="QOK209" s="412"/>
      <c r="QOL209" s="412"/>
      <c r="QOM209" s="412"/>
      <c r="QON209" s="412"/>
      <c r="QOO209" s="412"/>
      <c r="QOP209" s="412"/>
      <c r="QOQ209" s="412"/>
      <c r="QOR209" s="412"/>
      <c r="QOS209" s="412"/>
      <c r="QOT209" s="413"/>
      <c r="QOU209" s="413"/>
      <c r="QOV209" s="413"/>
      <c r="QOW209" s="413"/>
      <c r="QOX209" s="413"/>
      <c r="QOY209" s="413"/>
      <c r="QOZ209" s="413"/>
      <c r="QPA209" s="413"/>
      <c r="QPB209" s="413"/>
      <c r="QPC209" s="413"/>
      <c r="QPD209" s="413"/>
      <c r="QPE209" s="413"/>
      <c r="QPF209" s="413"/>
      <c r="QPG209" s="413"/>
      <c r="QPH209" s="413"/>
      <c r="QPI209" s="413"/>
      <c r="QPJ209" s="413"/>
      <c r="QPK209" s="413"/>
      <c r="QPL209" s="413"/>
      <c r="QPM209" s="413"/>
      <c r="QPN209" s="413"/>
      <c r="QPO209" s="413"/>
      <c r="QPP209" s="413"/>
      <c r="QPQ209" s="413"/>
      <c r="QPR209" s="414"/>
      <c r="QPS209" s="414"/>
      <c r="QPT209" s="414"/>
      <c r="QPU209" s="414"/>
      <c r="QPV209" s="414"/>
      <c r="QPW209" s="413"/>
      <c r="QPX209" s="413"/>
      <c r="QPY209" s="414"/>
      <c r="QPZ209" s="414"/>
      <c r="QQA209" s="413"/>
      <c r="QQB209" s="413"/>
      <c r="QQC209" s="414"/>
      <c r="QQD209" s="414"/>
      <c r="QQE209" s="413"/>
      <c r="QQF209" s="413"/>
      <c r="QQG209" s="413"/>
      <c r="QQH209" s="413"/>
      <c r="QQI209" s="413"/>
      <c r="QQJ209" s="413"/>
      <c r="QQK209" s="413"/>
      <c r="QQL209" s="414"/>
      <c r="QQM209" s="414"/>
      <c r="QQN209" s="413"/>
      <c r="QQO209" s="413"/>
      <c r="QQP209" s="414"/>
      <c r="QQQ209" s="414"/>
      <c r="QQR209" s="413"/>
      <c r="QQS209" s="413"/>
      <c r="QQT209" s="413"/>
      <c r="QQU209" s="413"/>
      <c r="QQV209" s="413"/>
      <c r="QQW209" s="407"/>
      <c r="QQX209" s="439"/>
      <c r="QQY209" s="413"/>
      <c r="QQZ209" s="413"/>
      <c r="QRA209" s="413"/>
      <c r="QRB209" s="413"/>
      <c r="QRC209" s="413"/>
      <c r="QRD209" s="413"/>
      <c r="QRE209" s="413"/>
      <c r="QRF209" s="412"/>
      <c r="QRG209" s="412"/>
      <c r="QRH209" s="412"/>
      <c r="QRI209" s="412"/>
      <c r="QRJ209" s="412"/>
      <c r="QRK209" s="412"/>
      <c r="QRL209" s="412"/>
      <c r="QRM209" s="412"/>
      <c r="QRN209" s="412"/>
      <c r="QRO209" s="412"/>
      <c r="QRP209" s="412"/>
      <c r="QRQ209" s="412"/>
      <c r="QRR209" s="412"/>
      <c r="QRS209" s="412"/>
      <c r="QRT209" s="412"/>
      <c r="QRU209" s="412"/>
      <c r="QRV209" s="412"/>
      <c r="QRW209" s="412"/>
      <c r="QRX209" s="412"/>
      <c r="QRY209" s="412"/>
      <c r="QRZ209" s="412"/>
      <c r="QSA209" s="412"/>
      <c r="QSB209" s="412"/>
      <c r="QSC209" s="412"/>
      <c r="QSD209" s="412"/>
      <c r="QSE209" s="412"/>
      <c r="QSF209" s="412"/>
      <c r="QSG209" s="412"/>
      <c r="QSH209" s="412"/>
      <c r="QSI209" s="412"/>
      <c r="QSJ209" s="412"/>
      <c r="QSK209" s="412"/>
      <c r="QSL209" s="412"/>
      <c r="QSM209" s="412"/>
      <c r="QSN209" s="412"/>
      <c r="QSO209" s="412"/>
      <c r="QSP209" s="412"/>
      <c r="QSQ209" s="412"/>
      <c r="QSR209" s="412"/>
      <c r="QSS209" s="412"/>
      <c r="QST209" s="412"/>
      <c r="QSU209" s="412"/>
      <c r="QSV209" s="412"/>
      <c r="QSW209" s="412"/>
      <c r="QSX209" s="413"/>
      <c r="QSY209" s="413"/>
      <c r="QSZ209" s="413"/>
      <c r="QTA209" s="413"/>
      <c r="QTB209" s="413"/>
      <c r="QTC209" s="413"/>
      <c r="QTD209" s="413"/>
      <c r="QTE209" s="413"/>
      <c r="QTF209" s="413"/>
      <c r="QTG209" s="413"/>
      <c r="QTH209" s="413"/>
      <c r="QTI209" s="413"/>
      <c r="QTJ209" s="413"/>
      <c r="QTK209" s="413"/>
      <c r="QTL209" s="413"/>
      <c r="QTM209" s="413"/>
      <c r="QTN209" s="413"/>
      <c r="QTO209" s="413"/>
      <c r="QTP209" s="413"/>
      <c r="QTQ209" s="413"/>
      <c r="QTR209" s="413"/>
      <c r="QTS209" s="413"/>
      <c r="QTT209" s="413"/>
      <c r="QTU209" s="413"/>
      <c r="QTV209" s="414"/>
      <c r="QTW209" s="414"/>
      <c r="QTX209" s="414"/>
      <c r="QTY209" s="414"/>
      <c r="QTZ209" s="414"/>
      <c r="QUA209" s="413"/>
      <c r="QUB209" s="413"/>
      <c r="QUC209" s="414"/>
      <c r="QUD209" s="414"/>
      <c r="QUE209" s="413"/>
      <c r="QUF209" s="413"/>
      <c r="QUG209" s="414"/>
      <c r="QUH209" s="414"/>
      <c r="QUI209" s="413"/>
      <c r="QUJ209" s="413"/>
      <c r="QUK209" s="413"/>
      <c r="QUL209" s="413"/>
      <c r="QUM209" s="413"/>
      <c r="QUN209" s="413"/>
      <c r="QUO209" s="413"/>
      <c r="QUP209" s="414"/>
      <c r="QUQ209" s="414"/>
      <c r="QUR209" s="413"/>
      <c r="QUS209" s="413"/>
      <c r="QUT209" s="414"/>
      <c r="QUU209" s="414"/>
      <c r="QUV209" s="413"/>
      <c r="QUW209" s="413"/>
      <c r="QUX209" s="413"/>
      <c r="QUY209" s="413"/>
      <c r="QUZ209" s="413"/>
      <c r="QVA209" s="407"/>
      <c r="QVB209" s="439"/>
      <c r="QVC209" s="413"/>
      <c r="QVD209" s="413"/>
      <c r="QVE209" s="413"/>
      <c r="QVF209" s="413"/>
      <c r="QVG209" s="413"/>
      <c r="QVH209" s="413"/>
      <c r="QVI209" s="413"/>
      <c r="QVJ209" s="412"/>
      <c r="QVK209" s="412"/>
      <c r="QVL209" s="412"/>
      <c r="QVM209" s="412"/>
      <c r="QVN209" s="412"/>
      <c r="QVO209" s="412"/>
      <c r="QVP209" s="412"/>
      <c r="QVQ209" s="412"/>
      <c r="QVR209" s="412"/>
      <c r="QVS209" s="412"/>
      <c r="QVT209" s="412"/>
      <c r="QVU209" s="412"/>
      <c r="QVV209" s="412"/>
      <c r="QVW209" s="412"/>
      <c r="QVX209" s="412"/>
      <c r="QVY209" s="412"/>
      <c r="QVZ209" s="412"/>
      <c r="QWA209" s="412"/>
      <c r="QWB209" s="412"/>
      <c r="QWC209" s="412"/>
      <c r="QWD209" s="412"/>
      <c r="QWE209" s="412"/>
      <c r="QWF209" s="412"/>
      <c r="QWG209" s="412"/>
      <c r="QWH209" s="412"/>
      <c r="QWI209" s="412"/>
      <c r="QWJ209" s="412"/>
      <c r="QWK209" s="412"/>
      <c r="QWL209" s="412"/>
      <c r="QWM209" s="412"/>
      <c r="QWN209" s="412"/>
      <c r="QWO209" s="412"/>
      <c r="QWP209" s="412"/>
      <c r="QWQ209" s="412"/>
      <c r="QWR209" s="412"/>
      <c r="QWS209" s="412"/>
      <c r="QWT209" s="412"/>
      <c r="QWU209" s="412"/>
      <c r="QWV209" s="412"/>
      <c r="QWW209" s="412"/>
      <c r="QWX209" s="412"/>
      <c r="QWY209" s="412"/>
      <c r="QWZ209" s="412"/>
      <c r="QXA209" s="412"/>
      <c r="QXB209" s="413"/>
      <c r="QXC209" s="413"/>
      <c r="QXD209" s="413"/>
      <c r="QXE209" s="413"/>
      <c r="QXF209" s="413"/>
      <c r="QXG209" s="413"/>
      <c r="QXH209" s="413"/>
      <c r="QXI209" s="413"/>
      <c r="QXJ209" s="413"/>
      <c r="QXK209" s="413"/>
      <c r="QXL209" s="413"/>
      <c r="QXM209" s="413"/>
      <c r="QXN209" s="413"/>
      <c r="QXO209" s="413"/>
      <c r="QXP209" s="413"/>
      <c r="QXQ209" s="413"/>
      <c r="QXR209" s="413"/>
      <c r="QXS209" s="413"/>
      <c r="QXT209" s="413"/>
      <c r="QXU209" s="413"/>
      <c r="QXV209" s="413"/>
      <c r="QXW209" s="413"/>
      <c r="QXX209" s="413"/>
      <c r="QXY209" s="413"/>
      <c r="QXZ209" s="414"/>
      <c r="QYA209" s="414"/>
      <c r="QYB209" s="414"/>
      <c r="QYC209" s="414"/>
      <c r="QYD209" s="414"/>
      <c r="QYE209" s="413"/>
      <c r="QYF209" s="413"/>
      <c r="QYG209" s="414"/>
      <c r="QYH209" s="414"/>
      <c r="QYI209" s="413"/>
      <c r="QYJ209" s="413"/>
      <c r="QYK209" s="414"/>
      <c r="QYL209" s="414"/>
      <c r="QYM209" s="413"/>
      <c r="QYN209" s="413"/>
      <c r="QYO209" s="413"/>
      <c r="QYP209" s="413"/>
      <c r="QYQ209" s="413"/>
      <c r="QYR209" s="413"/>
      <c r="QYS209" s="413"/>
      <c r="QYT209" s="414"/>
      <c r="QYU209" s="414"/>
      <c r="QYV209" s="413"/>
      <c r="QYW209" s="413"/>
      <c r="QYX209" s="414"/>
      <c r="QYY209" s="414"/>
      <c r="QYZ209" s="413"/>
      <c r="QZA209" s="413"/>
      <c r="QZB209" s="413"/>
      <c r="QZC209" s="413"/>
      <c r="QZD209" s="413"/>
      <c r="QZE209" s="407"/>
      <c r="QZF209" s="439"/>
      <c r="QZG209" s="413"/>
      <c r="QZH209" s="413"/>
      <c r="QZI209" s="413"/>
      <c r="QZJ209" s="413"/>
      <c r="QZK209" s="413"/>
      <c r="QZL209" s="413"/>
      <c r="QZM209" s="413"/>
      <c r="QZN209" s="412"/>
      <c r="QZO209" s="412"/>
      <c r="QZP209" s="412"/>
      <c r="QZQ209" s="412"/>
      <c r="QZR209" s="412"/>
      <c r="QZS209" s="412"/>
      <c r="QZT209" s="412"/>
      <c r="QZU209" s="412"/>
      <c r="QZV209" s="412"/>
      <c r="QZW209" s="412"/>
      <c r="QZX209" s="412"/>
      <c r="QZY209" s="412"/>
      <c r="QZZ209" s="412"/>
      <c r="RAA209" s="412"/>
      <c r="RAB209" s="412"/>
      <c r="RAC209" s="412"/>
      <c r="RAD209" s="412"/>
      <c r="RAE209" s="412"/>
      <c r="RAF209" s="412"/>
      <c r="RAG209" s="412"/>
      <c r="RAH209" s="412"/>
      <c r="RAI209" s="412"/>
      <c r="RAJ209" s="412"/>
      <c r="RAK209" s="412"/>
      <c r="RAL209" s="412"/>
      <c r="RAM209" s="412"/>
      <c r="RAN209" s="412"/>
      <c r="RAO209" s="412"/>
      <c r="RAP209" s="412"/>
      <c r="RAQ209" s="412"/>
      <c r="RAR209" s="412"/>
      <c r="RAS209" s="412"/>
      <c r="RAT209" s="412"/>
      <c r="RAU209" s="412"/>
      <c r="RAV209" s="412"/>
      <c r="RAW209" s="412"/>
      <c r="RAX209" s="412"/>
      <c r="RAY209" s="412"/>
      <c r="RAZ209" s="412"/>
      <c r="RBA209" s="412"/>
      <c r="RBB209" s="412"/>
      <c r="RBC209" s="412"/>
      <c r="RBD209" s="412"/>
      <c r="RBE209" s="412"/>
      <c r="RBF209" s="413"/>
      <c r="RBG209" s="413"/>
      <c r="RBH209" s="413"/>
      <c r="RBI209" s="413"/>
      <c r="RBJ209" s="413"/>
      <c r="RBK209" s="413"/>
      <c r="RBL209" s="413"/>
      <c r="RBM209" s="413"/>
      <c r="RBN209" s="413"/>
      <c r="RBO209" s="413"/>
      <c r="RBP209" s="413"/>
      <c r="RBQ209" s="413"/>
      <c r="RBR209" s="413"/>
      <c r="RBS209" s="413"/>
      <c r="RBT209" s="413"/>
      <c r="RBU209" s="413"/>
      <c r="RBV209" s="413"/>
      <c r="RBW209" s="413"/>
      <c r="RBX209" s="413"/>
      <c r="RBY209" s="413"/>
      <c r="RBZ209" s="413"/>
      <c r="RCA209" s="413"/>
      <c r="RCB209" s="413"/>
    </row>
    <row r="210" spans="1:12248" s="295" customFormat="1" ht="57.75" customHeight="1" x14ac:dyDescent="0.3">
      <c r="B210" s="207"/>
      <c r="C210" s="115" t="s">
        <v>32</v>
      </c>
      <c r="D210" s="192">
        <f t="shared" si="811"/>
        <v>1702810.9</v>
      </c>
      <c r="E210" s="192">
        <f>E214+E218</f>
        <v>186640.84518999999</v>
      </c>
      <c r="F210" s="192">
        <f t="shared" ref="F210" si="826">F214+F218+F241</f>
        <v>1516170.0548099999</v>
      </c>
      <c r="G210" s="192">
        <f t="shared" ref="G210:H210" si="827">G214+G218</f>
        <v>0</v>
      </c>
      <c r="H210" s="192">
        <f t="shared" si="827"/>
        <v>0</v>
      </c>
      <c r="I210" s="192">
        <f t="shared" si="810"/>
        <v>1127392.0862400001</v>
      </c>
      <c r="J210" s="591">
        <f t="shared" si="733"/>
        <v>0.66207709043910878</v>
      </c>
      <c r="K210" s="192">
        <f>K214+K218</f>
        <v>180823.85133</v>
      </c>
      <c r="L210" s="591">
        <f>K210/E210</f>
        <v>0.96883322161299523</v>
      </c>
      <c r="M210" s="192">
        <f t="shared" ref="M210" si="828">M214+M218+M241</f>
        <v>946568.23491</v>
      </c>
      <c r="N210" s="591">
        <f>M210/F210</f>
        <v>0.6243153476795319</v>
      </c>
      <c r="O210" s="664"/>
      <c r="P210" s="664"/>
      <c r="Q210" s="664"/>
      <c r="R210" s="664"/>
      <c r="S210" s="183">
        <f t="shared" si="748"/>
        <v>527820.28654</v>
      </c>
      <c r="T210" s="597">
        <f t="shared" si="749"/>
        <v>0.30996999522377972</v>
      </c>
      <c r="U210" s="192">
        <f>U214+U218</f>
        <v>195168.84809000001</v>
      </c>
      <c r="V210" s="597">
        <f t="shared" si="744"/>
        <v>1.0456920503725673</v>
      </c>
      <c r="W210" s="183">
        <f t="shared" ref="W210" si="829">W214+W218+W241</f>
        <v>332651.43844999996</v>
      </c>
      <c r="X210" s="597">
        <f t="shared" si="735"/>
        <v>0.21940245910719194</v>
      </c>
      <c r="Y210" s="664">
        <f t="shared" si="813"/>
        <v>0</v>
      </c>
      <c r="Z210" s="597"/>
      <c r="AA210" s="664">
        <f t="shared" si="814"/>
        <v>0</v>
      </c>
      <c r="AB210" s="597"/>
      <c r="AC210" s="183">
        <f t="shared" si="745"/>
        <v>1702810.9</v>
      </c>
      <c r="AD210" s="633">
        <f t="shared" si="746"/>
        <v>1</v>
      </c>
      <c r="AE210" s="192">
        <f>AE214+AE218</f>
        <v>186640.84518999999</v>
      </c>
      <c r="AF210" s="633">
        <f t="shared" si="742"/>
        <v>1</v>
      </c>
      <c r="AG210" s="183">
        <f t="shared" ref="AG210" si="830">AG214+AG218+AG241</f>
        <v>1516170.0548099999</v>
      </c>
      <c r="AH210" s="633">
        <f t="shared" si="739"/>
        <v>1</v>
      </c>
      <c r="AI210" s="664">
        <f t="shared" si="815"/>
        <v>0</v>
      </c>
      <c r="AJ210" s="633">
        <v>0</v>
      </c>
      <c r="AK210" s="664">
        <f t="shared" si="816"/>
        <v>0</v>
      </c>
      <c r="AL210" s="664"/>
      <c r="AM210" s="664"/>
      <c r="AN210" s="664"/>
      <c r="AO210" s="664"/>
      <c r="AP210" s="664"/>
      <c r="AQ210" s="664"/>
      <c r="AR210" s="664"/>
      <c r="AS210" s="664"/>
      <c r="AT210" s="664"/>
      <c r="AU210" s="664">
        <f>AU214+AU218+AU241</f>
        <v>0</v>
      </c>
      <c r="AV210" s="664">
        <f t="shared" ref="AV210:AV212" si="831">AW210+AX210+AY210+AZ210</f>
        <v>1702810.9</v>
      </c>
      <c r="AW210" s="664">
        <f>AW214+AW218</f>
        <v>186640.84518999999</v>
      </c>
      <c r="AX210" s="664">
        <f t="shared" ref="AX210" si="832">AX214+AX218+AX241</f>
        <v>1516170.0548099999</v>
      </c>
      <c r="AY210" s="664">
        <f t="shared" ref="AY210:AZ210" si="833">AY214+AY218+AY241</f>
        <v>0</v>
      </c>
      <c r="AZ210" s="664">
        <f t="shared" si="833"/>
        <v>0</v>
      </c>
      <c r="BA210" s="664">
        <f t="shared" ref="BA210" si="834">BB210+BC210+BD210</f>
        <v>0</v>
      </c>
      <c r="BB210" s="664">
        <f>BB214+BB218</f>
        <v>0</v>
      </c>
      <c r="BC210" s="82"/>
      <c r="BD210" s="82"/>
      <c r="BE210" s="664">
        <f t="shared" si="600"/>
        <v>186640.84518999999</v>
      </c>
      <c r="BF210" s="664">
        <f>BF214+BF218</f>
        <v>186640.84518999999</v>
      </c>
      <c r="BG210" s="82"/>
      <c r="BH210" s="82"/>
      <c r="BI210" s="664">
        <f t="shared" si="776"/>
        <v>4931899.5999999996</v>
      </c>
      <c r="BJ210" s="664">
        <f>BJ214+BJ218</f>
        <v>2092041.51232</v>
      </c>
      <c r="BK210" s="664">
        <f t="shared" ref="BK210" si="835">BK214+BK218+BK241</f>
        <v>2839858.0876799999</v>
      </c>
      <c r="BL210" s="664">
        <f t="shared" ref="BL210:BM210" si="836">BL214+BL218</f>
        <v>0</v>
      </c>
      <c r="BM210" s="664">
        <f t="shared" si="836"/>
        <v>0</v>
      </c>
      <c r="BN210" s="664">
        <f>BO210-BI210</f>
        <v>0</v>
      </c>
      <c r="BO210" s="664">
        <f t="shared" si="764"/>
        <v>4931899.5999999996</v>
      </c>
      <c r="BP210" s="664">
        <f>BP214+BP218+BP241</f>
        <v>2092041.51232</v>
      </c>
      <c r="BQ210" s="664">
        <f t="shared" ref="BQ210" si="837">BQ214+BQ218+BQ241</f>
        <v>2839858.0876799999</v>
      </c>
      <c r="BR210" s="664">
        <f t="shared" ref="BR210:BS210" si="838">BR214+BR218</f>
        <v>0</v>
      </c>
      <c r="BS210" s="664">
        <f t="shared" si="838"/>
        <v>0</v>
      </c>
      <c r="BT210" s="82"/>
      <c r="BU210" s="82"/>
      <c r="BV210" s="664">
        <f t="shared" si="780"/>
        <v>0</v>
      </c>
      <c r="BW210" s="664">
        <f>BW214+BW218</f>
        <v>0</v>
      </c>
      <c r="BX210" s="664">
        <f t="shared" ref="BX210:BZ210" si="839">BX214+BX218</f>
        <v>0</v>
      </c>
      <c r="BY210" s="664">
        <f t="shared" si="839"/>
        <v>0</v>
      </c>
      <c r="BZ210" s="664">
        <f t="shared" si="839"/>
        <v>0</v>
      </c>
      <c r="CA210" s="664">
        <f t="shared" si="823"/>
        <v>0</v>
      </c>
      <c r="CB210" s="192"/>
      <c r="CC210" s="253"/>
      <c r="CD210" s="253"/>
      <c r="CE210" s="664">
        <f t="shared" si="824"/>
        <v>7036123.2000000002</v>
      </c>
      <c r="CF210" s="664">
        <f>CF214+CF218</f>
        <v>1719405.71</v>
      </c>
      <c r="CG210" s="664">
        <f>CG214+CG218+CG241</f>
        <v>5316717.49</v>
      </c>
      <c r="CH210" s="664">
        <f t="shared" ref="CH210:CI210" si="840">CH214+CH218</f>
        <v>0</v>
      </c>
      <c r="CI210" s="664">
        <f t="shared" si="840"/>
        <v>0</v>
      </c>
      <c r="CJ210" s="664">
        <v>0</v>
      </c>
      <c r="CK210" s="664">
        <f t="shared" si="766"/>
        <v>7036123.2000000002</v>
      </c>
      <c r="CL210" s="664">
        <f>CL214+CL218</f>
        <v>1719405.71</v>
      </c>
      <c r="CM210" s="664">
        <f>CM214+CM218+CM241</f>
        <v>5316717.49</v>
      </c>
      <c r="CN210" s="664">
        <f t="shared" ref="CN210:CO210" si="841">CN214+CN218</f>
        <v>0</v>
      </c>
      <c r="CO210" s="664">
        <f t="shared" si="841"/>
        <v>0</v>
      </c>
    </row>
    <row r="211" spans="1:12248" s="80" customFormat="1" ht="59.25" customHeight="1" x14ac:dyDescent="0.3">
      <c r="B211" s="662"/>
      <c r="C211" s="111" t="s">
        <v>418</v>
      </c>
      <c r="D211" s="182">
        <f t="shared" si="811"/>
        <v>838697.96204999997</v>
      </c>
      <c r="E211" s="182">
        <f>E215+E219</f>
        <v>91927.594379999995</v>
      </c>
      <c r="F211" s="182">
        <f>F215+F219+F242</f>
        <v>746770.36766999995</v>
      </c>
      <c r="G211" s="182">
        <f t="shared" ref="G211:H211" si="842">G215+G219</f>
        <v>0</v>
      </c>
      <c r="H211" s="182">
        <f t="shared" si="842"/>
        <v>0</v>
      </c>
      <c r="I211" s="182">
        <f t="shared" si="810"/>
        <v>555282.71256999997</v>
      </c>
      <c r="J211" s="603">
        <f t="shared" si="733"/>
        <v>0.66207709771076817</v>
      </c>
      <c r="K211" s="182">
        <f>K215+K219</f>
        <v>89062.507610000001</v>
      </c>
      <c r="L211" s="603">
        <f>K211/E211</f>
        <v>0.96883322369824432</v>
      </c>
      <c r="M211" s="182">
        <f>M215+M219+M242</f>
        <v>466220.20495999994</v>
      </c>
      <c r="N211" s="603">
        <f>M211/F211</f>
        <v>0.62431535200660782</v>
      </c>
      <c r="O211" s="663"/>
      <c r="P211" s="663"/>
      <c r="Q211" s="663"/>
      <c r="R211" s="663"/>
      <c r="S211" s="681">
        <f t="shared" si="748"/>
        <v>259971.21377999999</v>
      </c>
      <c r="T211" s="621">
        <f t="shared" si="749"/>
        <v>0.30997000773026978</v>
      </c>
      <c r="U211" s="182">
        <f>U215+U219</f>
        <v>96127.954889999994</v>
      </c>
      <c r="V211" s="621">
        <f t="shared" si="744"/>
        <v>1.0456920529502494</v>
      </c>
      <c r="W211" s="807">
        <f>W215+W219+W242</f>
        <v>163843.25889</v>
      </c>
      <c r="X211" s="621">
        <f t="shared" si="735"/>
        <v>0.21940246424239856</v>
      </c>
      <c r="Y211" s="663">
        <f t="shared" si="813"/>
        <v>0</v>
      </c>
      <c r="Z211" s="621"/>
      <c r="AA211" s="663">
        <f t="shared" si="814"/>
        <v>0</v>
      </c>
      <c r="AB211" s="621"/>
      <c r="AC211" s="661">
        <f t="shared" si="745"/>
        <v>838697.96204999997</v>
      </c>
      <c r="AD211" s="641">
        <f t="shared" si="746"/>
        <v>1</v>
      </c>
      <c r="AE211" s="182">
        <f>AE215+AE219</f>
        <v>91927.594379999995</v>
      </c>
      <c r="AF211" s="641">
        <f t="shared" si="742"/>
        <v>1</v>
      </c>
      <c r="AG211" s="661">
        <f>AG215+AG219+AG242</f>
        <v>746770.36766999995</v>
      </c>
      <c r="AH211" s="641">
        <f t="shared" si="739"/>
        <v>1</v>
      </c>
      <c r="AI211" s="663">
        <f t="shared" si="815"/>
        <v>0</v>
      </c>
      <c r="AJ211" s="641">
        <v>0</v>
      </c>
      <c r="AK211" s="663">
        <f t="shared" si="816"/>
        <v>0</v>
      </c>
      <c r="AL211" s="663"/>
      <c r="AM211" s="663"/>
      <c r="AN211" s="663"/>
      <c r="AO211" s="663"/>
      <c r="AP211" s="663"/>
      <c r="AQ211" s="663"/>
      <c r="AR211" s="663"/>
      <c r="AS211" s="663"/>
      <c r="AT211" s="663"/>
      <c r="AU211" s="663">
        <f>AU215+AU219+AU242</f>
        <v>0</v>
      </c>
      <c r="AV211" s="663">
        <f t="shared" si="831"/>
        <v>838697.96205000009</v>
      </c>
      <c r="AW211" s="663">
        <f>AW215+AW219</f>
        <v>91927.594379999995</v>
      </c>
      <c r="AX211" s="663">
        <f>AX215+AX219+AX242</f>
        <v>746770.36767000007</v>
      </c>
      <c r="AY211" s="663">
        <f t="shared" ref="AY211:AZ211" si="843">AY215+AY219</f>
        <v>0</v>
      </c>
      <c r="AZ211" s="663">
        <f t="shared" si="843"/>
        <v>0</v>
      </c>
      <c r="BA211" s="663">
        <f>BB211</f>
        <v>746770.36766999995</v>
      </c>
      <c r="BB211" s="663">
        <f>BF211-E211</f>
        <v>746770.36766999995</v>
      </c>
      <c r="BC211" s="33"/>
      <c r="BD211" s="33"/>
      <c r="BE211" s="663">
        <f t="shared" si="600"/>
        <v>838697.96204999997</v>
      </c>
      <c r="BF211" s="663">
        <f>D211</f>
        <v>838697.96204999997</v>
      </c>
      <c r="BG211" s="33"/>
      <c r="BH211" s="33"/>
      <c r="BI211" s="663">
        <f t="shared" si="776"/>
        <v>2429144.6000100002</v>
      </c>
      <c r="BJ211" s="663">
        <f>BJ215+BJ219</f>
        <v>1030408.5149299999</v>
      </c>
      <c r="BK211" s="663">
        <f>BK215+BK219+BK242</f>
        <v>1398736.0850800001</v>
      </c>
      <c r="BL211" s="663">
        <f t="shared" ref="BL211:BM211" si="844">BL215+BL219</f>
        <v>0</v>
      </c>
      <c r="BM211" s="663">
        <f t="shared" si="844"/>
        <v>0</v>
      </c>
      <c r="BN211" s="663">
        <f>BO211-BI211</f>
        <v>0</v>
      </c>
      <c r="BO211" s="663">
        <f t="shared" si="764"/>
        <v>2429144.6000100002</v>
      </c>
      <c r="BP211" s="663">
        <f>BP215+BP219+BP242</f>
        <v>1030408.5149299999</v>
      </c>
      <c r="BQ211" s="663">
        <f>BQ215+BQ219+BQ242</f>
        <v>1398736.0850800001</v>
      </c>
      <c r="BR211" s="663">
        <f t="shared" ref="BR211:BS211" si="845">BR215+BR219</f>
        <v>0</v>
      </c>
      <c r="BS211" s="663">
        <f t="shared" si="845"/>
        <v>0</v>
      </c>
      <c r="BT211" s="33"/>
      <c r="BU211" s="33"/>
      <c r="BV211" s="663">
        <f t="shared" si="780"/>
        <v>0</v>
      </c>
      <c r="BW211" s="663">
        <f>BW215+BW219</f>
        <v>0</v>
      </c>
      <c r="BX211" s="663">
        <f t="shared" ref="BX211:BZ211" si="846">BX215+BX219</f>
        <v>0</v>
      </c>
      <c r="BY211" s="663">
        <f t="shared" si="846"/>
        <v>0</v>
      </c>
      <c r="BZ211" s="663">
        <f t="shared" si="846"/>
        <v>0</v>
      </c>
      <c r="CA211" s="663">
        <f>CB211</f>
        <v>2279212.2423999999</v>
      </c>
      <c r="CB211" s="182">
        <f>CF211-BW211</f>
        <v>2279212.2423999999</v>
      </c>
      <c r="CC211" s="247"/>
      <c r="CD211" s="247"/>
      <c r="CE211" s="663">
        <f t="shared" si="824"/>
        <v>9326954.1000013798</v>
      </c>
      <c r="CF211" s="663">
        <f>CF215+CF219</f>
        <v>2279212.2423999999</v>
      </c>
      <c r="CG211" s="663">
        <f>CG215+CG219+CG242</f>
        <v>7047741.8576013809</v>
      </c>
      <c r="CH211" s="663">
        <f t="shared" ref="CH211:CI211" si="847">CH215+CH219</f>
        <v>0</v>
      </c>
      <c r="CI211" s="663">
        <f t="shared" si="847"/>
        <v>0</v>
      </c>
      <c r="CJ211" s="663">
        <v>0</v>
      </c>
      <c r="CK211" s="663">
        <f t="shared" si="766"/>
        <v>9326954.1000013798</v>
      </c>
      <c r="CL211" s="663">
        <f>CL215+CL219</f>
        <v>2279212.2423999999</v>
      </c>
      <c r="CM211" s="663">
        <f>CM215+CM219+CM242</f>
        <v>7047741.8576013809</v>
      </c>
      <c r="CN211" s="663">
        <f t="shared" ref="CN211:CO211" si="848">CN215+CN219</f>
        <v>0</v>
      </c>
      <c r="CO211" s="663">
        <f t="shared" si="848"/>
        <v>0</v>
      </c>
    </row>
    <row r="212" spans="1:12248" s="80" customFormat="1" ht="59.25" hidden="1" customHeight="1" x14ac:dyDescent="0.3">
      <c r="B212" s="662"/>
      <c r="C212" s="111" t="s">
        <v>31</v>
      </c>
      <c r="D212" s="182">
        <f t="shared" si="811"/>
        <v>0</v>
      </c>
      <c r="E212" s="182">
        <f>E216+E238+E243</f>
        <v>0</v>
      </c>
      <c r="F212" s="182">
        <f t="shared" ref="F212:H212" si="849">F216+F238+F243</f>
        <v>0</v>
      </c>
      <c r="G212" s="182">
        <f t="shared" si="849"/>
        <v>0</v>
      </c>
      <c r="H212" s="182">
        <f t="shared" si="849"/>
        <v>0</v>
      </c>
      <c r="I212" s="182">
        <f t="shared" si="810"/>
        <v>0</v>
      </c>
      <c r="J212" s="603" t="e">
        <f t="shared" si="733"/>
        <v>#DIV/0!</v>
      </c>
      <c r="K212" s="182">
        <f>K216+K238+K243</f>
        <v>0</v>
      </c>
      <c r="L212" s="663"/>
      <c r="M212" s="182">
        <f t="shared" ref="M212" si="850">M216+M238+M243</f>
        <v>0</v>
      </c>
      <c r="N212" s="663"/>
      <c r="O212" s="663"/>
      <c r="P212" s="663"/>
      <c r="Q212" s="663"/>
      <c r="R212" s="663"/>
      <c r="S212" s="681">
        <f t="shared" si="748"/>
        <v>0</v>
      </c>
      <c r="T212" s="621" t="e">
        <f t="shared" si="749"/>
        <v>#DIV/0!</v>
      </c>
      <c r="U212" s="182">
        <f>U216+U238+U243</f>
        <v>0</v>
      </c>
      <c r="V212" s="621" t="e">
        <f t="shared" si="744"/>
        <v>#DIV/0!</v>
      </c>
      <c r="W212" s="807">
        <f t="shared" ref="W212" si="851">W216+W238+W243</f>
        <v>0</v>
      </c>
      <c r="X212" s="621" t="e">
        <f t="shared" si="735"/>
        <v>#DIV/0!</v>
      </c>
      <c r="Y212" s="663">
        <f t="shared" ref="Y212" si="852">Y216+Y238+Y243</f>
        <v>0</v>
      </c>
      <c r="Z212" s="621"/>
      <c r="AA212" s="663">
        <f t="shared" ref="AA212" si="853">AA216+AA238+AA243</f>
        <v>0</v>
      </c>
      <c r="AB212" s="621"/>
      <c r="AC212" s="661">
        <f t="shared" si="745"/>
        <v>0</v>
      </c>
      <c r="AD212" s="641" t="e">
        <f t="shared" si="746"/>
        <v>#DIV/0!</v>
      </c>
      <c r="AE212" s="182">
        <f>AE216+AE238+AE243</f>
        <v>0</v>
      </c>
      <c r="AF212" s="641" t="e">
        <f t="shared" si="742"/>
        <v>#DIV/0!</v>
      </c>
      <c r="AG212" s="661">
        <f t="shared" ref="AG212" si="854">AG216+AG238+AG243</f>
        <v>0</v>
      </c>
      <c r="AH212" s="641" t="e">
        <f t="shared" si="739"/>
        <v>#DIV/0!</v>
      </c>
      <c r="AI212" s="663">
        <f t="shared" ref="AI212" si="855">AI216+AI238+AI243</f>
        <v>0</v>
      </c>
      <c r="AJ212" s="641">
        <v>0</v>
      </c>
      <c r="AK212" s="663">
        <f t="shared" ref="AK212" si="856">AK216+AK238+AK243</f>
        <v>0</v>
      </c>
      <c r="AL212" s="663"/>
      <c r="AM212" s="663"/>
      <c r="AN212" s="663"/>
      <c r="AO212" s="663"/>
      <c r="AP212" s="663"/>
      <c r="AQ212" s="663"/>
      <c r="AR212" s="663"/>
      <c r="AS212" s="663"/>
      <c r="AT212" s="663"/>
      <c r="AU212" s="663">
        <f>AV212-D212</f>
        <v>0</v>
      </c>
      <c r="AV212" s="663">
        <f t="shared" si="831"/>
        <v>0</v>
      </c>
      <c r="AW212" s="663">
        <f>AW216</f>
        <v>0</v>
      </c>
      <c r="AX212" s="663">
        <f t="shared" ref="AX212:AZ212" si="857">AX216+AX238+AX243</f>
        <v>0</v>
      </c>
      <c r="AY212" s="663">
        <f t="shared" si="857"/>
        <v>0</v>
      </c>
      <c r="AZ212" s="663">
        <f t="shared" si="857"/>
        <v>0</v>
      </c>
      <c r="BA212" s="663"/>
      <c r="BB212" s="663"/>
      <c r="BC212" s="33"/>
      <c r="BD212" s="33"/>
      <c r="BE212" s="663"/>
      <c r="BF212" s="663"/>
      <c r="BG212" s="33"/>
      <c r="BH212" s="33"/>
      <c r="BI212" s="663">
        <f>BJ212</f>
        <v>0</v>
      </c>
      <c r="BJ212" s="663">
        <f>BJ216+BJ238+BJ243</f>
        <v>0</v>
      </c>
      <c r="BK212" s="663"/>
      <c r="BL212" s="663"/>
      <c r="BM212" s="663"/>
      <c r="BN212" s="663"/>
      <c r="BO212" s="663"/>
      <c r="BP212" s="663">
        <f>BP216+BP238+BP243</f>
        <v>0</v>
      </c>
      <c r="BQ212" s="663">
        <f t="shared" ref="BQ212" si="858">BQ216+BQ238+BQ243</f>
        <v>0</v>
      </c>
      <c r="BR212" s="663"/>
      <c r="BS212" s="663"/>
      <c r="BT212" s="33"/>
      <c r="BU212" s="33"/>
      <c r="BV212" s="663"/>
      <c r="BW212" s="663"/>
      <c r="BX212" s="663"/>
      <c r="BY212" s="663"/>
      <c r="BZ212" s="663"/>
      <c r="CA212" s="663"/>
      <c r="CB212" s="182"/>
      <c r="CC212" s="247"/>
      <c r="CD212" s="247"/>
      <c r="CE212" s="663"/>
      <c r="CF212" s="182"/>
      <c r="CG212" s="182"/>
      <c r="CH212" s="247"/>
      <c r="CI212" s="247"/>
      <c r="CJ212" s="663"/>
      <c r="CK212" s="663"/>
      <c r="CL212" s="663"/>
      <c r="CM212" s="663"/>
      <c r="CN212" s="663"/>
      <c r="CO212" s="663"/>
    </row>
    <row r="213" spans="1:12248" s="191" customFormat="1" ht="44.25" customHeight="1" x14ac:dyDescent="0.3">
      <c r="B213" s="213" t="s">
        <v>34</v>
      </c>
      <c r="C213" s="113" t="s">
        <v>219</v>
      </c>
      <c r="D213" s="185">
        <f t="shared" ref="D213" si="859">E213</f>
        <v>278568.43956999999</v>
      </c>
      <c r="E213" s="185">
        <f>SUM(E214:E216)</f>
        <v>278568.43956999999</v>
      </c>
      <c r="F213" s="185"/>
      <c r="G213" s="256"/>
      <c r="H213" s="256"/>
      <c r="I213" s="185">
        <f t="shared" si="810"/>
        <v>269886.35894000001</v>
      </c>
      <c r="J213" s="567">
        <f t="shared" si="733"/>
        <v>0.96883322230112756</v>
      </c>
      <c r="K213" s="185">
        <f>SUM(K214:K216)</f>
        <v>269886.35894000001</v>
      </c>
      <c r="L213" s="567">
        <f>K213/E213</f>
        <v>0.96883322230112756</v>
      </c>
      <c r="M213" s="185"/>
      <c r="N213" s="311"/>
      <c r="O213" s="311"/>
      <c r="P213" s="311"/>
      <c r="Q213" s="311"/>
      <c r="R213" s="311"/>
      <c r="S213" s="185">
        <f t="shared" si="748"/>
        <v>291296.80298000004</v>
      </c>
      <c r="T213" s="587">
        <f t="shared" si="749"/>
        <v>1.0456920512232026</v>
      </c>
      <c r="U213" s="185">
        <f>SUM(U214:U216)</f>
        <v>291296.80298000004</v>
      </c>
      <c r="V213" s="567">
        <f>U213/E213</f>
        <v>1.0456920512232026</v>
      </c>
      <c r="W213" s="185"/>
      <c r="X213" s="587"/>
      <c r="Y213" s="311"/>
      <c r="Z213" s="587"/>
      <c r="AA213" s="311"/>
      <c r="AB213" s="587"/>
      <c r="AC213" s="254">
        <f t="shared" si="745"/>
        <v>278568.43956999999</v>
      </c>
      <c r="AD213" s="622">
        <f t="shared" si="746"/>
        <v>1</v>
      </c>
      <c r="AE213" s="185">
        <f>SUM(AE214:AE216)</f>
        <v>278568.43956999999</v>
      </c>
      <c r="AF213" s="622">
        <f t="shared" si="742"/>
        <v>1</v>
      </c>
      <c r="AG213" s="254"/>
      <c r="AH213" s="622"/>
      <c r="AI213" s="311"/>
      <c r="AJ213" s="622">
        <v>0</v>
      </c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666">
        <f>AU214+AU215+AU216</f>
        <v>0</v>
      </c>
      <c r="AV213" s="666">
        <f t="shared" ref="AV213" si="860">AW213</f>
        <v>278568.43956999999</v>
      </c>
      <c r="AW213" s="185">
        <f>AW214+AW215+AW216</f>
        <v>278568.43956999999</v>
      </c>
      <c r="AX213" s="666"/>
      <c r="AY213" s="311"/>
      <c r="AZ213" s="311"/>
      <c r="BA213" s="666">
        <f t="shared" si="602"/>
        <v>0</v>
      </c>
      <c r="BB213" s="666">
        <f>BB214+BB215</f>
        <v>0</v>
      </c>
      <c r="BC213" s="311"/>
      <c r="BD213" s="311"/>
      <c r="BE213" s="666">
        <f t="shared" si="600"/>
        <v>278568.43956999999</v>
      </c>
      <c r="BF213" s="666">
        <f>BF214+BF215</f>
        <v>278568.43956999999</v>
      </c>
      <c r="BG213" s="311"/>
      <c r="BH213" s="311"/>
      <c r="BI213" s="666">
        <f t="shared" ref="BI213" si="861">BJ213</f>
        <v>3122450.0272499998</v>
      </c>
      <c r="BJ213" s="666">
        <f>BJ214+BJ215</f>
        <v>3122450.0272499998</v>
      </c>
      <c r="BK213" s="666">
        <f t="shared" ref="BK213:BM213" si="862">BK214+BK215</f>
        <v>0</v>
      </c>
      <c r="BL213" s="666">
        <f t="shared" si="862"/>
        <v>0</v>
      </c>
      <c r="BM213" s="666">
        <f t="shared" si="862"/>
        <v>0</v>
      </c>
      <c r="BN213" s="666">
        <f>BN214+BN215</f>
        <v>0</v>
      </c>
      <c r="BO213" s="666">
        <f t="shared" ref="BO213" si="863">BP213</f>
        <v>3122450.0272499998</v>
      </c>
      <c r="BP213" s="666">
        <f>BP214+BP215</f>
        <v>3122450.0272499998</v>
      </c>
      <c r="BQ213" s="666">
        <f t="shared" ref="BQ213:BS213" si="864">BQ214+BQ215</f>
        <v>0</v>
      </c>
      <c r="BR213" s="666">
        <f t="shared" si="864"/>
        <v>0</v>
      </c>
      <c r="BS213" s="666">
        <f t="shared" si="864"/>
        <v>0</v>
      </c>
      <c r="BT213" s="311"/>
      <c r="BU213" s="311"/>
      <c r="BV213" s="666">
        <f t="shared" si="655"/>
        <v>0</v>
      </c>
      <c r="BW213" s="666">
        <f>BW214+BW215</f>
        <v>0</v>
      </c>
      <c r="BX213" s="666"/>
      <c r="BY213" s="311"/>
      <c r="BZ213" s="311"/>
      <c r="CA213" s="666">
        <f t="shared" ref="CA213:CA214" si="865">CB213+CC213+CD213</f>
        <v>0</v>
      </c>
      <c r="CB213" s="185"/>
      <c r="CC213" s="256"/>
      <c r="CD213" s="256"/>
      <c r="CE213" s="666">
        <f t="shared" si="617"/>
        <v>3998617.9523999998</v>
      </c>
      <c r="CF213" s="185">
        <f>CF214+CF215</f>
        <v>3998617.9523999998</v>
      </c>
      <c r="CG213" s="185"/>
      <c r="CH213" s="256"/>
      <c r="CI213" s="256"/>
      <c r="CJ213" s="666">
        <f>CJ214+CJ215</f>
        <v>0</v>
      </c>
      <c r="CK213" s="666">
        <f t="shared" si="656"/>
        <v>3998617.9523999998</v>
      </c>
      <c r="CL213" s="666">
        <f>CL214+CL215</f>
        <v>3998617.9523999998</v>
      </c>
      <c r="CM213" s="666"/>
      <c r="CN213" s="311"/>
      <c r="CO213" s="311"/>
    </row>
    <row r="214" spans="1:12248" s="518" customFormat="1" ht="61.5" customHeight="1" x14ac:dyDescent="0.25">
      <c r="B214" s="207"/>
      <c r="C214" s="115" t="s">
        <v>32</v>
      </c>
      <c r="D214" s="192">
        <f>E214</f>
        <v>186640.84518999999</v>
      </c>
      <c r="E214" s="192">
        <v>186640.84518999999</v>
      </c>
      <c r="F214" s="192"/>
      <c r="G214" s="195"/>
      <c r="H214" s="249"/>
      <c r="I214" s="192">
        <f t="shared" si="810"/>
        <v>180823.85133</v>
      </c>
      <c r="J214" s="591">
        <f t="shared" si="733"/>
        <v>0.96883322161299523</v>
      </c>
      <c r="K214" s="192">
        <v>180823.85133</v>
      </c>
      <c r="L214" s="591">
        <f>K214/E214</f>
        <v>0.96883322161299523</v>
      </c>
      <c r="M214" s="192"/>
      <c r="N214" s="300"/>
      <c r="O214" s="24"/>
      <c r="P214" s="300"/>
      <c r="Q214" s="300"/>
      <c r="R214" s="300"/>
      <c r="S214" s="192">
        <f t="shared" si="748"/>
        <v>195168.84809000001</v>
      </c>
      <c r="T214" s="597">
        <f t="shared" si="749"/>
        <v>1.0456920503725673</v>
      </c>
      <c r="U214" s="192">
        <v>195168.84809000001</v>
      </c>
      <c r="V214" s="591">
        <f t="shared" ref="V214:V216" si="866">U214/E214</f>
        <v>1.0456920503725673</v>
      </c>
      <c r="W214" s="664"/>
      <c r="X214" s="597"/>
      <c r="Y214" s="24"/>
      <c r="Z214" s="597"/>
      <c r="AA214" s="300"/>
      <c r="AB214" s="597"/>
      <c r="AC214" s="183">
        <f t="shared" si="745"/>
        <v>186640.84518999999</v>
      </c>
      <c r="AD214" s="633">
        <f t="shared" si="746"/>
        <v>1</v>
      </c>
      <c r="AE214" s="192">
        <v>186640.84518999999</v>
      </c>
      <c r="AF214" s="633">
        <f t="shared" si="742"/>
        <v>1</v>
      </c>
      <c r="AG214" s="664"/>
      <c r="AH214" s="633"/>
      <c r="AI214" s="24"/>
      <c r="AJ214" s="633">
        <v>0</v>
      </c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664">
        <f>AW214-E214</f>
        <v>0</v>
      </c>
      <c r="AV214" s="664">
        <f>AW214</f>
        <v>186640.84518999999</v>
      </c>
      <c r="AW214" s="192">
        <v>186640.84518999999</v>
      </c>
      <c r="AX214" s="664"/>
      <c r="AY214" s="24"/>
      <c r="AZ214" s="300"/>
      <c r="BA214" s="664">
        <f t="shared" si="602"/>
        <v>0</v>
      </c>
      <c r="BB214" s="664">
        <f>BF214-E214</f>
        <v>0</v>
      </c>
      <c r="BC214" s="116"/>
      <c r="BD214" s="116"/>
      <c r="BE214" s="664">
        <f t="shared" si="600"/>
        <v>186640.84518999999</v>
      </c>
      <c r="BF214" s="664">
        <f>E214</f>
        <v>186640.84518999999</v>
      </c>
      <c r="BG214" s="24"/>
      <c r="BH214" s="300"/>
      <c r="BI214" s="664">
        <f>BJ214</f>
        <v>2092041.51232</v>
      </c>
      <c r="BJ214" s="664">
        <v>2092041.51232</v>
      </c>
      <c r="BK214" s="664"/>
      <c r="BL214" s="24"/>
      <c r="BM214" s="300"/>
      <c r="BN214" s="664">
        <f>BP214-BJ214</f>
        <v>0</v>
      </c>
      <c r="BO214" s="664">
        <f>BP214</f>
        <v>2092041.51232</v>
      </c>
      <c r="BP214" s="664">
        <v>2092041.51232</v>
      </c>
      <c r="BQ214" s="664"/>
      <c r="BR214" s="24"/>
      <c r="BS214" s="300"/>
      <c r="BT214" s="24"/>
      <c r="BU214" s="300"/>
      <c r="BV214" s="664">
        <f>BW214</f>
        <v>0</v>
      </c>
      <c r="BW214" s="664"/>
      <c r="BX214" s="664"/>
      <c r="BY214" s="24"/>
      <c r="BZ214" s="300"/>
      <c r="CA214" s="664">
        <f t="shared" si="865"/>
        <v>0</v>
      </c>
      <c r="CB214" s="192"/>
      <c r="CC214" s="195"/>
      <c r="CD214" s="249"/>
      <c r="CE214" s="664">
        <f t="shared" si="617"/>
        <v>1719405.71</v>
      </c>
      <c r="CF214" s="664">
        <v>1719405.71</v>
      </c>
      <c r="CG214" s="664"/>
      <c r="CH214" s="195"/>
      <c r="CI214" s="249"/>
      <c r="CJ214" s="664">
        <f>CL214-CF214</f>
        <v>0</v>
      </c>
      <c r="CK214" s="664">
        <f>CL214</f>
        <v>1719405.71</v>
      </c>
      <c r="CL214" s="664">
        <v>1719405.71</v>
      </c>
      <c r="CM214" s="664"/>
      <c r="CN214" s="24"/>
      <c r="CO214" s="300"/>
    </row>
    <row r="215" spans="1:12248" s="52" customFormat="1" ht="54" customHeight="1" x14ac:dyDescent="0.25">
      <c r="B215" s="206"/>
      <c r="C215" s="111" t="s">
        <v>418</v>
      </c>
      <c r="D215" s="182">
        <f>E215</f>
        <v>91927.594379999995</v>
      </c>
      <c r="E215" s="182">
        <v>91927.594379999995</v>
      </c>
      <c r="F215" s="182"/>
      <c r="G215" s="247"/>
      <c r="H215" s="247"/>
      <c r="I215" s="182">
        <f>K215</f>
        <v>89062.507610000001</v>
      </c>
      <c r="J215" s="603">
        <f t="shared" si="733"/>
        <v>0.96883322369824432</v>
      </c>
      <c r="K215" s="182">
        <v>89062.507610000001</v>
      </c>
      <c r="L215" s="603">
        <f>K215/E215</f>
        <v>0.96883322369824432</v>
      </c>
      <c r="M215" s="182"/>
      <c r="N215" s="33"/>
      <c r="O215" s="33"/>
      <c r="P215" s="33"/>
      <c r="Q215" s="33"/>
      <c r="R215" s="33"/>
      <c r="S215" s="182">
        <f t="shared" si="748"/>
        <v>96127.954889999994</v>
      </c>
      <c r="T215" s="621">
        <f t="shared" si="749"/>
        <v>1.0456920529502494</v>
      </c>
      <c r="U215" s="182">
        <v>96127.954889999994</v>
      </c>
      <c r="V215" s="603">
        <f t="shared" si="866"/>
        <v>1.0456920529502494</v>
      </c>
      <c r="W215" s="663"/>
      <c r="X215" s="621"/>
      <c r="Y215" s="33"/>
      <c r="Z215" s="621"/>
      <c r="AA215" s="33"/>
      <c r="AB215" s="621"/>
      <c r="AC215" s="661">
        <f t="shared" si="745"/>
        <v>91927.594379999995</v>
      </c>
      <c r="AD215" s="641">
        <f t="shared" si="746"/>
        <v>1</v>
      </c>
      <c r="AE215" s="182">
        <v>91927.594379999995</v>
      </c>
      <c r="AF215" s="641">
        <f t="shared" si="742"/>
        <v>1</v>
      </c>
      <c r="AG215" s="663"/>
      <c r="AH215" s="641"/>
      <c r="AI215" s="33"/>
      <c r="AJ215" s="641">
        <v>0</v>
      </c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182">
        <f>AW215-E215</f>
        <v>0</v>
      </c>
      <c r="AV215" s="663">
        <f>AW215</f>
        <v>91927.594379999995</v>
      </c>
      <c r="AW215" s="182">
        <v>91927.594379999995</v>
      </c>
      <c r="AX215" s="663"/>
      <c r="AY215" s="33"/>
      <c r="AZ215" s="33"/>
      <c r="BA215" s="663">
        <f t="shared" si="602"/>
        <v>0</v>
      </c>
      <c r="BB215" s="663"/>
      <c r="BC215" s="33"/>
      <c r="BD215" s="33"/>
      <c r="BE215" s="663">
        <f t="shared" si="600"/>
        <v>91927.594379999995</v>
      </c>
      <c r="BF215" s="663">
        <f>E215</f>
        <v>91927.594379999995</v>
      </c>
      <c r="BG215" s="33"/>
      <c r="BH215" s="33"/>
      <c r="BI215" s="663">
        <f>BJ215</f>
        <v>1030408.5149299999</v>
      </c>
      <c r="BJ215" s="663">
        <v>1030408.5149299999</v>
      </c>
      <c r="BK215" s="663"/>
      <c r="BL215" s="33"/>
      <c r="BM215" s="33"/>
      <c r="BN215" s="663">
        <f>BP215-BJ215</f>
        <v>0</v>
      </c>
      <c r="BO215" s="663">
        <f>BP215</f>
        <v>1030408.5149299999</v>
      </c>
      <c r="BP215" s="663">
        <v>1030408.5149299999</v>
      </c>
      <c r="BQ215" s="663"/>
      <c r="BR215" s="33"/>
      <c r="BS215" s="33"/>
      <c r="BT215" s="33"/>
      <c r="BU215" s="33"/>
      <c r="BV215" s="663">
        <f>BW215</f>
        <v>0</v>
      </c>
      <c r="BW215" s="663"/>
      <c r="BX215" s="663"/>
      <c r="BY215" s="33"/>
      <c r="BZ215" s="33"/>
      <c r="CA215" s="663">
        <f>CB215</f>
        <v>2279212.2423999999</v>
      </c>
      <c r="CB215" s="182">
        <f>CF215-BW215</f>
        <v>2279212.2423999999</v>
      </c>
      <c r="CC215" s="247"/>
      <c r="CD215" s="247"/>
      <c r="CE215" s="663">
        <f t="shared" si="617"/>
        <v>2279212.2423999999</v>
      </c>
      <c r="CF215" s="663">
        <v>2279212.2423999999</v>
      </c>
      <c r="CG215" s="663"/>
      <c r="CH215" s="247"/>
      <c r="CI215" s="247"/>
      <c r="CJ215" s="663">
        <f>CL215-CF215</f>
        <v>0</v>
      </c>
      <c r="CK215" s="663">
        <f>CL215</f>
        <v>2279212.2423999999</v>
      </c>
      <c r="CL215" s="663">
        <v>2279212.2423999999</v>
      </c>
      <c r="CM215" s="663"/>
      <c r="CN215" s="33"/>
      <c r="CO215" s="33"/>
    </row>
    <row r="216" spans="1:12248" s="52" customFormat="1" ht="54" hidden="1" customHeight="1" x14ac:dyDescent="0.25">
      <c r="B216" s="206"/>
      <c r="C216" s="111" t="s">
        <v>31</v>
      </c>
      <c r="D216" s="182">
        <f>E216</f>
        <v>0</v>
      </c>
      <c r="E216" s="182">
        <v>0</v>
      </c>
      <c r="F216" s="182"/>
      <c r="G216" s="247"/>
      <c r="H216" s="247"/>
      <c r="I216" s="182">
        <f>K216</f>
        <v>0</v>
      </c>
      <c r="J216" s="603" t="e">
        <f t="shared" si="733"/>
        <v>#DIV/0!</v>
      </c>
      <c r="K216" s="182">
        <v>0</v>
      </c>
      <c r="L216" s="603" t="e">
        <f>K216/E216</f>
        <v>#DIV/0!</v>
      </c>
      <c r="M216" s="182"/>
      <c r="N216" s="33"/>
      <c r="O216" s="33"/>
      <c r="P216" s="33"/>
      <c r="Q216" s="33"/>
      <c r="R216" s="33"/>
      <c r="S216" s="182">
        <f t="shared" si="748"/>
        <v>0</v>
      </c>
      <c r="T216" s="621" t="e">
        <f t="shared" si="749"/>
        <v>#DIV/0!</v>
      </c>
      <c r="U216" s="182">
        <v>0</v>
      </c>
      <c r="V216" s="603" t="e">
        <f t="shared" si="866"/>
        <v>#DIV/0!</v>
      </c>
      <c r="W216" s="663"/>
      <c r="X216" s="621"/>
      <c r="Y216" s="33"/>
      <c r="Z216" s="621"/>
      <c r="AA216" s="33"/>
      <c r="AB216" s="621"/>
      <c r="AC216" s="661">
        <f t="shared" si="745"/>
        <v>0</v>
      </c>
      <c r="AD216" s="641" t="e">
        <f t="shared" si="746"/>
        <v>#DIV/0!</v>
      </c>
      <c r="AE216" s="182">
        <v>0</v>
      </c>
      <c r="AF216" s="641" t="e">
        <f t="shared" si="742"/>
        <v>#DIV/0!</v>
      </c>
      <c r="AG216" s="663"/>
      <c r="AH216" s="641"/>
      <c r="AI216" s="33"/>
      <c r="AJ216" s="641">
        <v>0</v>
      </c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663">
        <f>AW216-E216</f>
        <v>0</v>
      </c>
      <c r="AV216" s="663">
        <f>AW216</f>
        <v>0</v>
      </c>
      <c r="AW216" s="663">
        <v>0</v>
      </c>
      <c r="AX216" s="663"/>
      <c r="AY216" s="33"/>
      <c r="AZ216" s="33"/>
      <c r="BA216" s="663"/>
      <c r="BB216" s="663"/>
      <c r="BC216" s="33"/>
      <c r="BD216" s="33"/>
      <c r="BE216" s="663"/>
      <c r="BF216" s="663"/>
      <c r="BG216" s="33"/>
      <c r="BH216" s="33"/>
      <c r="BI216" s="663"/>
      <c r="BJ216" s="663"/>
      <c r="BK216" s="663"/>
      <c r="BL216" s="33"/>
      <c r="BM216" s="33"/>
      <c r="BN216" s="663"/>
      <c r="BO216" s="663"/>
      <c r="BP216" s="663"/>
      <c r="BQ216" s="663"/>
      <c r="BR216" s="33"/>
      <c r="BS216" s="33"/>
      <c r="BT216" s="33"/>
      <c r="BU216" s="33"/>
      <c r="BV216" s="663"/>
      <c r="BW216" s="663"/>
      <c r="BX216" s="663"/>
      <c r="BY216" s="33"/>
      <c r="BZ216" s="33"/>
      <c r="CA216" s="663"/>
      <c r="CB216" s="182"/>
      <c r="CC216" s="247"/>
      <c r="CD216" s="247"/>
      <c r="CE216" s="663"/>
      <c r="CF216" s="182"/>
      <c r="CG216" s="182"/>
      <c r="CH216" s="247"/>
      <c r="CI216" s="247"/>
      <c r="CJ216" s="663"/>
      <c r="CK216" s="663"/>
      <c r="CL216" s="663"/>
      <c r="CM216" s="663"/>
      <c r="CN216" s="33"/>
      <c r="CO216" s="33"/>
    </row>
    <row r="217" spans="1:12248" s="191" customFormat="1" ht="44.25" customHeight="1" x14ac:dyDescent="0.3">
      <c r="B217" s="213" t="s">
        <v>62</v>
      </c>
      <c r="C217" s="113" t="s">
        <v>422</v>
      </c>
      <c r="D217" s="185">
        <f>E217+F217+G217+H217</f>
        <v>386066.81780000002</v>
      </c>
      <c r="E217" s="185">
        <f>E218+E219</f>
        <v>0</v>
      </c>
      <c r="F217" s="185">
        <f>F218+F219+F238</f>
        <v>386066.81780000002</v>
      </c>
      <c r="G217" s="256"/>
      <c r="H217" s="256"/>
      <c r="I217" s="185">
        <f>K217+M217</f>
        <v>323792.79048000003</v>
      </c>
      <c r="J217" s="567">
        <f t="shared" si="733"/>
        <v>0.83869624518660202</v>
      </c>
      <c r="K217" s="185">
        <f>K218+K219</f>
        <v>0</v>
      </c>
      <c r="L217" s="311"/>
      <c r="M217" s="185">
        <f>M218+M219+M238</f>
        <v>323792.79048000003</v>
      </c>
      <c r="N217" s="567">
        <f>M217/F217</f>
        <v>0.83869624518660202</v>
      </c>
      <c r="O217" s="311"/>
      <c r="P217" s="311"/>
      <c r="Q217" s="311"/>
      <c r="R217" s="311"/>
      <c r="S217" s="185">
        <f t="shared" si="748"/>
        <v>189202.88646000001</v>
      </c>
      <c r="T217" s="587">
        <f t="shared" si="749"/>
        <v>0.49007808425021293</v>
      </c>
      <c r="U217" s="666"/>
      <c r="V217" s="587"/>
      <c r="W217" s="185">
        <f>W218+W219+W238</f>
        <v>189202.88646000001</v>
      </c>
      <c r="X217" s="587">
        <f t="shared" si="735"/>
        <v>0.49007808425021293</v>
      </c>
      <c r="Y217" s="311"/>
      <c r="Z217" s="587"/>
      <c r="AA217" s="311"/>
      <c r="AB217" s="587"/>
      <c r="AC217" s="254">
        <f t="shared" si="745"/>
        <v>386066.81780000002</v>
      </c>
      <c r="AD217" s="622">
        <f t="shared" si="746"/>
        <v>1</v>
      </c>
      <c r="AE217" s="666"/>
      <c r="AF217" s="622"/>
      <c r="AG217" s="254">
        <f>AG218+AG219+AG238</f>
        <v>386066.81780000002</v>
      </c>
      <c r="AH217" s="622">
        <f t="shared" si="739"/>
        <v>1</v>
      </c>
      <c r="AI217" s="311"/>
      <c r="AJ217" s="622">
        <v>0</v>
      </c>
      <c r="AK217" s="311"/>
      <c r="AL217" s="311"/>
      <c r="AM217" s="311"/>
      <c r="AN217" s="311"/>
      <c r="AO217" s="311"/>
      <c r="AP217" s="311"/>
      <c r="AQ217" s="311"/>
      <c r="AR217" s="311"/>
      <c r="AS217" s="311"/>
      <c r="AT217" s="311"/>
      <c r="AU217" s="666">
        <f>AU218+AU219+AU238</f>
        <v>0</v>
      </c>
      <c r="AV217" s="666">
        <f>AW217+AX217+AY217+AZ217</f>
        <v>386066.81780000002</v>
      </c>
      <c r="AW217" s="666">
        <f>AW218+AW219</f>
        <v>0</v>
      </c>
      <c r="AX217" s="185">
        <f>AX218+AX219+AX238</f>
        <v>386066.81780000002</v>
      </c>
      <c r="AY217" s="311"/>
      <c r="AZ217" s="311"/>
      <c r="BA217" s="666">
        <f t="shared" si="602"/>
        <v>0</v>
      </c>
      <c r="BB217" s="666"/>
      <c r="BC217" s="311"/>
      <c r="BD217" s="311"/>
      <c r="BE217" s="666">
        <f t="shared" si="600"/>
        <v>0</v>
      </c>
      <c r="BF217" s="666">
        <f>SUM(BF218:BF219)</f>
        <v>0</v>
      </c>
      <c r="BG217" s="311"/>
      <c r="BH217" s="311"/>
      <c r="BI217" s="666">
        <f>BK217</f>
        <v>2958195.3631499996</v>
      </c>
      <c r="BJ217" s="666">
        <f>BJ218+BJ219</f>
        <v>0</v>
      </c>
      <c r="BK217" s="666">
        <f>BK218+BK219</f>
        <v>2958195.3631499996</v>
      </c>
      <c r="BL217" s="311"/>
      <c r="BM217" s="311"/>
      <c r="BN217" s="666">
        <f>BN218+BN219</f>
        <v>0</v>
      </c>
      <c r="BO217" s="666">
        <f>BQ217</f>
        <v>2958195.3631499996</v>
      </c>
      <c r="BP217" s="666">
        <f>BP218+BP219</f>
        <v>0</v>
      </c>
      <c r="BQ217" s="185">
        <f>BQ218+BQ219+BQ238</f>
        <v>2958195.3631499996</v>
      </c>
      <c r="BR217" s="311"/>
      <c r="BS217" s="311"/>
      <c r="BT217" s="311"/>
      <c r="BU217" s="311"/>
      <c r="BV217" s="666">
        <f t="shared" ref="BV217" si="867">BW217</f>
        <v>0</v>
      </c>
      <c r="BW217" s="666">
        <f>BW218+BW219</f>
        <v>0</v>
      </c>
      <c r="BX217" s="666"/>
      <c r="BY217" s="311"/>
      <c r="BZ217" s="311"/>
      <c r="CA217" s="666">
        <f t="shared" ref="CA217:CA219" si="868">CB217+CC217+CD217</f>
        <v>0</v>
      </c>
      <c r="CB217" s="185"/>
      <c r="CC217" s="256"/>
      <c r="CD217" s="256"/>
      <c r="CE217" s="666">
        <f>CG217</f>
        <v>3499999.9961399999</v>
      </c>
      <c r="CF217" s="185"/>
      <c r="CG217" s="666">
        <f>CG218+CG219</f>
        <v>3499999.9961399999</v>
      </c>
      <c r="CH217" s="256"/>
      <c r="CI217" s="256"/>
      <c r="CJ217" s="666"/>
      <c r="CK217" s="666">
        <f>CM217</f>
        <v>3499999.9961399999</v>
      </c>
      <c r="CL217" s="666">
        <f>CL218+CL219</f>
        <v>0</v>
      </c>
      <c r="CM217" s="666">
        <f>CM218+CM219</f>
        <v>3499999.9961399999</v>
      </c>
      <c r="CN217" s="311"/>
      <c r="CO217" s="311"/>
    </row>
    <row r="218" spans="1:12248" s="166" customFormat="1" ht="54" customHeight="1" x14ac:dyDescent="0.25">
      <c r="B218" s="212"/>
      <c r="C218" s="115" t="s">
        <v>32</v>
      </c>
      <c r="D218" s="192">
        <f t="shared" ref="D218:D238" si="869">E218+F218+G218+H218</f>
        <v>258664.75481000001</v>
      </c>
      <c r="E218" s="192">
        <v>0</v>
      </c>
      <c r="F218" s="192">
        <v>258664.75481000001</v>
      </c>
      <c r="G218" s="195"/>
      <c r="H218" s="249"/>
      <c r="I218" s="192">
        <f>K218+M218</f>
        <v>216941.15861000001</v>
      </c>
      <c r="J218" s="591">
        <f t="shared" si="733"/>
        <v>0.83869624514307062</v>
      </c>
      <c r="K218" s="192">
        <v>0</v>
      </c>
      <c r="L218" s="300"/>
      <c r="M218" s="192">
        <v>216941.15861000001</v>
      </c>
      <c r="N218" s="591">
        <f t="shared" ref="N218:N238" si="870">M218/F218</f>
        <v>0.83869624514307062</v>
      </c>
      <c r="O218" s="24"/>
      <c r="P218" s="300"/>
      <c r="Q218" s="300"/>
      <c r="R218" s="300"/>
      <c r="S218" s="192">
        <f t="shared" si="748"/>
        <v>126765.92763000001</v>
      </c>
      <c r="T218" s="597">
        <f t="shared" si="749"/>
        <v>0.49007808475149556</v>
      </c>
      <c r="U218" s="664"/>
      <c r="V218" s="597"/>
      <c r="W218" s="192">
        <v>126765.92763000001</v>
      </c>
      <c r="X218" s="597">
        <f t="shared" si="735"/>
        <v>0.49007808475149556</v>
      </c>
      <c r="Y218" s="24"/>
      <c r="Z218" s="597"/>
      <c r="AA218" s="300"/>
      <c r="AB218" s="597"/>
      <c r="AC218" s="183">
        <f t="shared" si="745"/>
        <v>258664.75481000001</v>
      </c>
      <c r="AD218" s="633">
        <f t="shared" si="746"/>
        <v>1</v>
      </c>
      <c r="AE218" s="664"/>
      <c r="AF218" s="633"/>
      <c r="AG218" s="183">
        <v>258664.75481000001</v>
      </c>
      <c r="AH218" s="633">
        <f t="shared" si="739"/>
        <v>1</v>
      </c>
      <c r="AI218" s="24"/>
      <c r="AJ218" s="633">
        <v>0</v>
      </c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192">
        <f>AX218-F218</f>
        <v>0</v>
      </c>
      <c r="AV218" s="664">
        <f t="shared" ref="AV218:AV238" si="871">AW218+AX218+AY218+AZ218</f>
        <v>258664.75481000001</v>
      </c>
      <c r="AW218" s="664">
        <v>0</v>
      </c>
      <c r="AX218" s="664">
        <v>258664.75481000001</v>
      </c>
      <c r="AY218" s="24"/>
      <c r="AZ218" s="300"/>
      <c r="BA218" s="664">
        <f t="shared" ref="BA218:BA219" si="872">BB218+BC218+BD218</f>
        <v>0</v>
      </c>
      <c r="BB218" s="664"/>
      <c r="BC218" s="116"/>
      <c r="BD218" s="116"/>
      <c r="BE218" s="664">
        <f t="shared" si="600"/>
        <v>0</v>
      </c>
      <c r="BF218" s="664">
        <f>E218</f>
        <v>0</v>
      </c>
      <c r="BG218" s="24"/>
      <c r="BH218" s="300"/>
      <c r="BI218" s="664">
        <f>BK218</f>
        <v>1981990.8876799999</v>
      </c>
      <c r="BJ218" s="664"/>
      <c r="BK218" s="192">
        <v>1981990.8876799999</v>
      </c>
      <c r="BL218" s="24"/>
      <c r="BM218" s="300"/>
      <c r="BN218" s="664">
        <f>BQ218-BK218</f>
        <v>0</v>
      </c>
      <c r="BO218" s="664">
        <f>BQ218</f>
        <v>1981990.8876799999</v>
      </c>
      <c r="BP218" s="664"/>
      <c r="BQ218" s="192">
        <v>1981990.8876799999</v>
      </c>
      <c r="BR218" s="24"/>
      <c r="BS218" s="300"/>
      <c r="BT218" s="24"/>
      <c r="BU218" s="300"/>
      <c r="BV218" s="664">
        <f>BW218</f>
        <v>0</v>
      </c>
      <c r="BW218" s="664"/>
      <c r="BX218" s="664"/>
      <c r="BY218" s="24"/>
      <c r="BZ218" s="300"/>
      <c r="CA218" s="664">
        <f t="shared" si="868"/>
        <v>0</v>
      </c>
      <c r="CB218" s="192"/>
      <c r="CC218" s="195"/>
      <c r="CD218" s="249"/>
      <c r="CE218" s="664">
        <f>CG218</f>
        <v>1504999.99</v>
      </c>
      <c r="CF218" s="192"/>
      <c r="CG218" s="664">
        <v>1504999.99</v>
      </c>
      <c r="CH218" s="195"/>
      <c r="CI218" s="249"/>
      <c r="CJ218" s="664"/>
      <c r="CK218" s="664">
        <f>CM218</f>
        <v>1504999.99</v>
      </c>
      <c r="CL218" s="664"/>
      <c r="CM218" s="664">
        <v>1504999.99</v>
      </c>
      <c r="CN218" s="24"/>
      <c r="CO218" s="300"/>
    </row>
    <row r="219" spans="1:12248" s="52" customFormat="1" ht="54" customHeight="1" x14ac:dyDescent="0.25">
      <c r="B219" s="206"/>
      <c r="C219" s="111" t="s">
        <v>418</v>
      </c>
      <c r="D219" s="182">
        <f t="shared" si="869"/>
        <v>127402.06299000001</v>
      </c>
      <c r="E219" s="182">
        <v>0</v>
      </c>
      <c r="F219" s="182">
        <v>127402.06299000001</v>
      </c>
      <c r="G219" s="247"/>
      <c r="H219" s="247"/>
      <c r="I219" s="182">
        <f>K219+M219</f>
        <v>106851.63187</v>
      </c>
      <c r="J219" s="603">
        <f t="shared" si="733"/>
        <v>0.83869624527498388</v>
      </c>
      <c r="K219" s="182">
        <v>0</v>
      </c>
      <c r="L219" s="33"/>
      <c r="M219" s="182">
        <v>106851.63187</v>
      </c>
      <c r="N219" s="603">
        <f t="shared" si="870"/>
        <v>0.83869624527498388</v>
      </c>
      <c r="O219" s="33"/>
      <c r="P219" s="33"/>
      <c r="Q219" s="33"/>
      <c r="R219" s="33"/>
      <c r="S219" s="182">
        <f t="shared" si="748"/>
        <v>62436.958830000003</v>
      </c>
      <c r="T219" s="621">
        <f t="shared" si="749"/>
        <v>0.49007808323245738</v>
      </c>
      <c r="U219" s="663"/>
      <c r="V219" s="621"/>
      <c r="W219" s="182">
        <v>62436.958830000003</v>
      </c>
      <c r="X219" s="621">
        <f t="shared" si="735"/>
        <v>0.49007808323245738</v>
      </c>
      <c r="Y219" s="33"/>
      <c r="Z219" s="621"/>
      <c r="AA219" s="33"/>
      <c r="AB219" s="621"/>
      <c r="AC219" s="661">
        <f t="shared" si="745"/>
        <v>127402.06299000001</v>
      </c>
      <c r="AD219" s="641">
        <f t="shared" si="746"/>
        <v>1</v>
      </c>
      <c r="AE219" s="663"/>
      <c r="AF219" s="641"/>
      <c r="AG219" s="661">
        <v>127402.06299000001</v>
      </c>
      <c r="AH219" s="641">
        <f t="shared" si="739"/>
        <v>1</v>
      </c>
      <c r="AI219" s="33"/>
      <c r="AJ219" s="641">
        <v>0</v>
      </c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182">
        <f>AX219-F219</f>
        <v>0</v>
      </c>
      <c r="AV219" s="663">
        <f t="shared" si="871"/>
        <v>127402.06299000001</v>
      </c>
      <c r="AW219" s="663">
        <v>0</v>
      </c>
      <c r="AX219" s="663">
        <f>386066.8178-AX218</f>
        <v>127402.06299000001</v>
      </c>
      <c r="AY219" s="33"/>
      <c r="AZ219" s="33"/>
      <c r="BA219" s="663">
        <f t="shared" si="872"/>
        <v>0</v>
      </c>
      <c r="BB219" s="663"/>
      <c r="BC219" s="33"/>
      <c r="BD219" s="33"/>
      <c r="BE219" s="663">
        <f t="shared" si="600"/>
        <v>0</v>
      </c>
      <c r="BF219" s="663">
        <f>E219</f>
        <v>0</v>
      </c>
      <c r="BG219" s="33"/>
      <c r="BH219" s="33"/>
      <c r="BI219" s="663">
        <f>BK219</f>
        <v>976204.47546999995</v>
      </c>
      <c r="BJ219" s="663"/>
      <c r="BK219" s="182">
        <v>976204.47546999995</v>
      </c>
      <c r="BL219" s="33"/>
      <c r="BM219" s="33"/>
      <c r="BN219" s="663">
        <f>BQ219-BK219</f>
        <v>0</v>
      </c>
      <c r="BO219" s="663">
        <f>BQ219</f>
        <v>976204.47546999995</v>
      </c>
      <c r="BP219" s="663"/>
      <c r="BQ219" s="182">
        <v>976204.47546999995</v>
      </c>
      <c r="BR219" s="33"/>
      <c r="BS219" s="33"/>
      <c r="BT219" s="33"/>
      <c r="BU219" s="33"/>
      <c r="BV219" s="663">
        <f>BW219</f>
        <v>0</v>
      </c>
      <c r="BW219" s="663"/>
      <c r="BX219" s="663"/>
      <c r="BY219" s="33"/>
      <c r="BZ219" s="33"/>
      <c r="CA219" s="663">
        <f t="shared" si="868"/>
        <v>0</v>
      </c>
      <c r="CB219" s="182"/>
      <c r="CC219" s="247"/>
      <c r="CD219" s="247"/>
      <c r="CE219" s="663">
        <f>CG219</f>
        <v>1995000.00614</v>
      </c>
      <c r="CF219" s="182"/>
      <c r="CG219" s="663">
        <v>1995000.00614</v>
      </c>
      <c r="CH219" s="247"/>
      <c r="CI219" s="247"/>
      <c r="CJ219" s="663"/>
      <c r="CK219" s="663">
        <f>CM219</f>
        <v>1995000.00614</v>
      </c>
      <c r="CL219" s="663"/>
      <c r="CM219" s="663">
        <v>1995000.00614</v>
      </c>
      <c r="CN219" s="33"/>
      <c r="CO219" s="33"/>
    </row>
    <row r="220" spans="1:12248" s="52" customFormat="1" ht="67.5" hidden="1" customHeight="1" x14ac:dyDescent="0.25">
      <c r="B220" s="206"/>
      <c r="C220" s="111" t="s">
        <v>32</v>
      </c>
      <c r="D220" s="182">
        <f t="shared" si="869"/>
        <v>0</v>
      </c>
      <c r="E220" s="182">
        <v>0</v>
      </c>
      <c r="F220" s="182">
        <v>0</v>
      </c>
      <c r="G220" s="182">
        <v>0</v>
      </c>
      <c r="H220" s="182">
        <v>0</v>
      </c>
      <c r="I220" s="182"/>
      <c r="J220" s="603" t="e">
        <f t="shared" si="733"/>
        <v>#DIV/0!</v>
      </c>
      <c r="K220" s="182">
        <v>0</v>
      </c>
      <c r="L220" s="663"/>
      <c r="M220" s="185">
        <v>0</v>
      </c>
      <c r="N220" s="603" t="e">
        <f t="shared" si="870"/>
        <v>#DIV/0!</v>
      </c>
      <c r="O220" s="663">
        <v>0</v>
      </c>
      <c r="P220" s="663"/>
      <c r="Q220" s="663">
        <v>0</v>
      </c>
      <c r="R220" s="663"/>
      <c r="S220" s="128">
        <f t="shared" si="748"/>
        <v>0</v>
      </c>
      <c r="T220" s="621" t="e">
        <f t="shared" si="749"/>
        <v>#DIV/0!</v>
      </c>
      <c r="U220" s="663"/>
      <c r="V220" s="621"/>
      <c r="W220" s="663">
        <v>0</v>
      </c>
      <c r="X220" s="621" t="e">
        <f t="shared" si="735"/>
        <v>#DIV/0!</v>
      </c>
      <c r="Y220" s="663">
        <v>0</v>
      </c>
      <c r="Z220" s="621"/>
      <c r="AA220" s="663">
        <v>0</v>
      </c>
      <c r="AB220" s="621"/>
      <c r="AC220" s="661">
        <f t="shared" si="745"/>
        <v>0</v>
      </c>
      <c r="AD220" s="641" t="e">
        <f t="shared" si="746"/>
        <v>#DIV/0!</v>
      </c>
      <c r="AE220" s="663"/>
      <c r="AF220" s="641"/>
      <c r="AG220" s="661">
        <v>0</v>
      </c>
      <c r="AH220" s="641" t="e">
        <f t="shared" si="739"/>
        <v>#DIV/0!</v>
      </c>
      <c r="AI220" s="663">
        <v>0</v>
      </c>
      <c r="AJ220" s="641">
        <v>0</v>
      </c>
      <c r="AK220" s="663">
        <v>0</v>
      </c>
      <c r="AL220" s="663"/>
      <c r="AM220" s="663"/>
      <c r="AN220" s="663"/>
      <c r="AO220" s="663"/>
      <c r="AP220" s="663"/>
      <c r="AQ220" s="663"/>
      <c r="AR220" s="663"/>
      <c r="AS220" s="663"/>
      <c r="AT220" s="663"/>
      <c r="AU220" s="182">
        <f t="shared" ref="AU220:AU238" si="873">AX220-F220</f>
        <v>0</v>
      </c>
      <c r="AV220" s="663">
        <f t="shared" si="871"/>
        <v>0</v>
      </c>
      <c r="AW220" s="663">
        <v>0</v>
      </c>
      <c r="AX220" s="663">
        <v>0</v>
      </c>
      <c r="AY220" s="663">
        <v>0</v>
      </c>
      <c r="AZ220" s="663">
        <v>0</v>
      </c>
      <c r="BA220" s="663" t="e">
        <f>BB220+BC220+BD220</f>
        <v>#REF!</v>
      </c>
      <c r="BB220" s="663" t="e">
        <f>#REF!+BB235+BB280+BB286+BB288</f>
        <v>#REF!</v>
      </c>
      <c r="BC220" s="21"/>
      <c r="BD220" s="21"/>
      <c r="BE220" s="663" t="e">
        <f>BF220+BG220+BH220</f>
        <v>#REF!</v>
      </c>
      <c r="BF220" s="663" t="e">
        <f>#REF!+BF235+BF280+BF286+BF288</f>
        <v>#REF!</v>
      </c>
      <c r="BG220" s="21"/>
      <c r="BH220" s="21"/>
      <c r="BI220" s="663">
        <f>BJ220+BK220+BL220+BM220</f>
        <v>0</v>
      </c>
      <c r="BJ220" s="663">
        <v>0</v>
      </c>
      <c r="BK220" s="663">
        <v>0</v>
      </c>
      <c r="BL220" s="663">
        <v>0</v>
      </c>
      <c r="BM220" s="663">
        <v>0</v>
      </c>
      <c r="BN220" s="663"/>
      <c r="BO220" s="663">
        <f>BP220+BQ220+BR220+BS220</f>
        <v>0</v>
      </c>
      <c r="BP220" s="663">
        <v>0</v>
      </c>
      <c r="BQ220" s="663">
        <v>0</v>
      </c>
      <c r="BR220" s="663">
        <v>0</v>
      </c>
      <c r="BS220" s="663">
        <v>0</v>
      </c>
      <c r="BT220" s="21"/>
      <c r="BU220" s="21"/>
      <c r="BV220" s="663">
        <f>BW220+BX220+BY220+BZ220</f>
        <v>0</v>
      </c>
      <c r="BW220" s="663">
        <v>0</v>
      </c>
      <c r="BX220" s="663">
        <v>0</v>
      </c>
      <c r="BY220" s="663">
        <v>0</v>
      </c>
      <c r="BZ220" s="663">
        <v>0</v>
      </c>
      <c r="CA220" s="663" t="e">
        <f>CB220+CC220+CD220</f>
        <v>#REF!</v>
      </c>
      <c r="CB220" s="663" t="e">
        <f>#REF!+CB235+CB280+CB288+CB299+CB302+CB314+CB317+CB320+CB324</f>
        <v>#REF!</v>
      </c>
      <c r="CC220" s="663" t="e">
        <f>#REF!+CC235+CC280+CC288+CC299+CC302+CC314+CC317+CC320+CC324</f>
        <v>#REF!</v>
      </c>
      <c r="CD220" s="663" t="e">
        <f>#REF!+CD235+CD280+CD288+CD299+CD302+CD314+CD317+CD320+CD324</f>
        <v>#REF!</v>
      </c>
      <c r="CE220" s="663" t="e">
        <f>CF220+CH220+CI220</f>
        <v>#REF!</v>
      </c>
      <c r="CF220" s="663" t="e">
        <f>#REF!+CF235+CF280+CF288+CF299+CF302+CF314+CF317+CF320+CF324</f>
        <v>#REF!</v>
      </c>
      <c r="CG220" s="663"/>
      <c r="CH220" s="663" t="e">
        <f>#REF!+CH235+CH280+CH288+CH299+CH302+CH314+CH317+CH320+CH324</f>
        <v>#REF!</v>
      </c>
      <c r="CI220" s="663" t="e">
        <f>#REF!+CI235+CI280+CI288+CI299+CI302+CI314+CI317+CI320+CI324</f>
        <v>#REF!</v>
      </c>
      <c r="CJ220" s="663"/>
      <c r="CK220" s="663">
        <f>CL220+CM220+CN220+CO220</f>
        <v>0</v>
      </c>
      <c r="CL220" s="663">
        <v>0</v>
      </c>
      <c r="CM220" s="663">
        <v>0</v>
      </c>
      <c r="CN220" s="663">
        <v>0</v>
      </c>
      <c r="CO220" s="663">
        <v>0</v>
      </c>
    </row>
    <row r="221" spans="1:12248" s="52" customFormat="1" ht="157.5" hidden="1" customHeight="1" x14ac:dyDescent="0.25">
      <c r="B221" s="206" t="s">
        <v>6</v>
      </c>
      <c r="C221" s="114" t="s">
        <v>479</v>
      </c>
      <c r="D221" s="182">
        <f t="shared" si="869"/>
        <v>200305.9638</v>
      </c>
      <c r="E221" s="182">
        <f>E222+E223</f>
        <v>0</v>
      </c>
      <c r="F221" s="182">
        <f>F222</f>
        <v>0</v>
      </c>
      <c r="G221" s="182">
        <f t="shared" ref="G221:H221" si="874">G222+G223</f>
        <v>0</v>
      </c>
      <c r="H221" s="182">
        <f t="shared" si="874"/>
        <v>200305.9638</v>
      </c>
      <c r="I221" s="182"/>
      <c r="J221" s="603">
        <f t="shared" si="733"/>
        <v>0</v>
      </c>
      <c r="K221" s="182">
        <f>K222+K223</f>
        <v>0</v>
      </c>
      <c r="L221" s="663"/>
      <c r="M221" s="185">
        <f>M222</f>
        <v>0</v>
      </c>
      <c r="N221" s="603" t="e">
        <f t="shared" si="870"/>
        <v>#DIV/0!</v>
      </c>
      <c r="O221" s="663">
        <f t="shared" ref="O221" si="875">O222+O223</f>
        <v>0</v>
      </c>
      <c r="P221" s="663"/>
      <c r="Q221" s="663">
        <f t="shared" ref="Q221" si="876">Q222+Q223</f>
        <v>66540.950259999998</v>
      </c>
      <c r="R221" s="663"/>
      <c r="S221" s="128">
        <f t="shared" si="748"/>
        <v>55583.16964</v>
      </c>
      <c r="T221" s="621">
        <f t="shared" si="749"/>
        <v>0.27749133668081033</v>
      </c>
      <c r="U221" s="663"/>
      <c r="V221" s="621"/>
      <c r="W221" s="663">
        <f>W222</f>
        <v>0</v>
      </c>
      <c r="X221" s="621" t="e">
        <f t="shared" si="735"/>
        <v>#DIV/0!</v>
      </c>
      <c r="Y221" s="663">
        <f t="shared" ref="Y221" si="877">Y222+Y223</f>
        <v>0</v>
      </c>
      <c r="Z221" s="621"/>
      <c r="AA221" s="663">
        <f t="shared" ref="AA221" si="878">AA222+AA223</f>
        <v>55583.16964</v>
      </c>
      <c r="AB221" s="621"/>
      <c r="AC221" s="661">
        <f t="shared" si="745"/>
        <v>199541.43257999999</v>
      </c>
      <c r="AD221" s="641">
        <f t="shared" si="746"/>
        <v>0.996183182939259</v>
      </c>
      <c r="AE221" s="663"/>
      <c r="AF221" s="641"/>
      <c r="AG221" s="661">
        <f>AG222</f>
        <v>0</v>
      </c>
      <c r="AH221" s="641" t="e">
        <f t="shared" si="739"/>
        <v>#DIV/0!</v>
      </c>
      <c r="AI221" s="663">
        <f t="shared" ref="AI221" si="879">AI222+AI223</f>
        <v>0</v>
      </c>
      <c r="AJ221" s="641">
        <v>0</v>
      </c>
      <c r="AK221" s="663">
        <f t="shared" ref="AK221" si="880">AK222+AK223</f>
        <v>199541.43257999999</v>
      </c>
      <c r="AL221" s="663"/>
      <c r="AM221" s="663"/>
      <c r="AN221" s="663"/>
      <c r="AO221" s="663"/>
      <c r="AP221" s="663"/>
      <c r="AQ221" s="663"/>
      <c r="AR221" s="663"/>
      <c r="AS221" s="663"/>
      <c r="AT221" s="663"/>
      <c r="AU221" s="182">
        <f t="shared" si="873"/>
        <v>0</v>
      </c>
      <c r="AV221" s="663">
        <f t="shared" si="871"/>
        <v>0</v>
      </c>
      <c r="AW221" s="663">
        <f>AW222+AW223</f>
        <v>0</v>
      </c>
      <c r="AX221" s="663">
        <f>AX222</f>
        <v>0</v>
      </c>
      <c r="AY221" s="663">
        <f t="shared" ref="AY221:AZ221" si="881">AY222+AY223</f>
        <v>0</v>
      </c>
      <c r="AZ221" s="663">
        <f t="shared" si="881"/>
        <v>0</v>
      </c>
      <c r="BA221" s="663">
        <f>BB221+BC221+BD221</f>
        <v>0</v>
      </c>
      <c r="BB221" s="663">
        <f>BB222+BB223</f>
        <v>0</v>
      </c>
      <c r="BC221" s="21"/>
      <c r="BD221" s="21"/>
      <c r="BE221" s="663">
        <f>BF221+BG221+BH221</f>
        <v>0</v>
      </c>
      <c r="BF221" s="663">
        <f>BF222+BF223</f>
        <v>0</v>
      </c>
      <c r="BG221" s="21"/>
      <c r="BH221" s="21"/>
      <c r="BI221" s="663">
        <f>BJ221+BL221+BM221+BK221</f>
        <v>1053111.71263</v>
      </c>
      <c r="BJ221" s="663">
        <f>BJ222+BJ223</f>
        <v>0</v>
      </c>
      <c r="BK221" s="663">
        <f t="shared" ref="BK221:BM221" si="882">BK222+BK223</f>
        <v>0</v>
      </c>
      <c r="BL221" s="663">
        <f t="shared" si="882"/>
        <v>0</v>
      </c>
      <c r="BM221" s="663">
        <f t="shared" si="882"/>
        <v>1053111.71263</v>
      </c>
      <c r="BN221" s="663"/>
      <c r="BO221" s="663">
        <f>BP221+BR221+BS221+BQ221</f>
        <v>1053111.71263</v>
      </c>
      <c r="BP221" s="663">
        <f>BP222+BP223</f>
        <v>0</v>
      </c>
      <c r="BQ221" s="663">
        <f t="shared" ref="BQ221:BS221" si="883">BQ222+BQ223</f>
        <v>0</v>
      </c>
      <c r="BR221" s="663">
        <f t="shared" si="883"/>
        <v>0</v>
      </c>
      <c r="BS221" s="663">
        <f t="shared" si="883"/>
        <v>1053111.71263</v>
      </c>
      <c r="BT221" s="21"/>
      <c r="BU221" s="21"/>
      <c r="BV221" s="663" t="e">
        <f>BW221+BY221+BZ221+BX221</f>
        <v>#REF!</v>
      </c>
      <c r="BW221" s="663">
        <f>BW222+BW223</f>
        <v>0</v>
      </c>
      <c r="BX221" s="663">
        <f t="shared" ref="BX221:BZ221" si="884">BX222+BX223</f>
        <v>0</v>
      </c>
      <c r="BY221" s="663">
        <f t="shared" si="884"/>
        <v>0</v>
      </c>
      <c r="BZ221" s="663" t="e">
        <f t="shared" si="884"/>
        <v>#REF!</v>
      </c>
      <c r="CA221" s="663">
        <f>CB221+CC221+CD221</f>
        <v>0</v>
      </c>
      <c r="CB221" s="182">
        <f>CB222+CB223</f>
        <v>0</v>
      </c>
      <c r="CC221" s="248"/>
      <c r="CD221" s="248"/>
      <c r="CE221" s="663">
        <f>CF221+CH221+CI221</f>
        <v>534943.48860000004</v>
      </c>
      <c r="CF221" s="182">
        <f>CF222+CF223</f>
        <v>534943.48860000004</v>
      </c>
      <c r="CG221" s="182"/>
      <c r="CH221" s="248"/>
      <c r="CI221" s="248"/>
      <c r="CJ221" s="663"/>
      <c r="CK221" s="663">
        <f>CL221+CN221+CO221+CM221</f>
        <v>1090000</v>
      </c>
      <c r="CL221" s="663">
        <f>CL222+CL223</f>
        <v>0</v>
      </c>
      <c r="CM221" s="663">
        <f t="shared" ref="CM221:CO221" si="885">CM222+CM223</f>
        <v>0</v>
      </c>
      <c r="CN221" s="663">
        <f t="shared" si="885"/>
        <v>0</v>
      </c>
      <c r="CO221" s="663">
        <f t="shared" si="885"/>
        <v>1090000</v>
      </c>
    </row>
    <row r="222" spans="1:12248" s="47" customFormat="1" ht="41.25" hidden="1" customHeight="1" x14ac:dyDescent="0.25">
      <c r="B222" s="206"/>
      <c r="C222" s="111" t="s">
        <v>385</v>
      </c>
      <c r="D222" s="182">
        <f t="shared" si="869"/>
        <v>200305.9638</v>
      </c>
      <c r="E222" s="193">
        <v>0</v>
      </c>
      <c r="F222" s="193">
        <f>F225</f>
        <v>0</v>
      </c>
      <c r="G222" s="193"/>
      <c r="H222" s="193">
        <f t="shared" ref="H222" si="886">H225+H231</f>
        <v>200305.9638</v>
      </c>
      <c r="I222" s="193"/>
      <c r="J222" s="603">
        <f t="shared" si="733"/>
        <v>0</v>
      </c>
      <c r="K222" s="193">
        <v>0</v>
      </c>
      <c r="L222" s="112"/>
      <c r="M222" s="185">
        <f>M225</f>
        <v>0</v>
      </c>
      <c r="N222" s="603" t="e">
        <f t="shared" si="870"/>
        <v>#DIV/0!</v>
      </c>
      <c r="O222" s="112"/>
      <c r="P222" s="112"/>
      <c r="Q222" s="112">
        <f t="shared" ref="Q222" si="887">Q225+Q231</f>
        <v>66540.950259999998</v>
      </c>
      <c r="R222" s="112"/>
      <c r="S222" s="128">
        <f t="shared" si="748"/>
        <v>55583.16964</v>
      </c>
      <c r="T222" s="621">
        <f t="shared" si="749"/>
        <v>0.27749133668081033</v>
      </c>
      <c r="U222" s="112"/>
      <c r="V222" s="621"/>
      <c r="W222" s="112">
        <f>W225</f>
        <v>0</v>
      </c>
      <c r="X222" s="621" t="e">
        <f t="shared" si="735"/>
        <v>#DIV/0!</v>
      </c>
      <c r="Y222" s="112"/>
      <c r="Z222" s="621"/>
      <c r="AA222" s="112">
        <f t="shared" ref="AA222:AA223" si="888">AA225+AA231</f>
        <v>55583.16964</v>
      </c>
      <c r="AB222" s="621"/>
      <c r="AC222" s="661">
        <f t="shared" si="745"/>
        <v>199541.43257999999</v>
      </c>
      <c r="AD222" s="641">
        <f t="shared" si="746"/>
        <v>0.996183182939259</v>
      </c>
      <c r="AE222" s="112"/>
      <c r="AF222" s="641"/>
      <c r="AG222" s="661">
        <f>AG225</f>
        <v>0</v>
      </c>
      <c r="AH222" s="641" t="e">
        <f t="shared" si="739"/>
        <v>#DIV/0!</v>
      </c>
      <c r="AI222" s="112"/>
      <c r="AJ222" s="641">
        <v>0</v>
      </c>
      <c r="AK222" s="112">
        <f t="shared" ref="AK222:AK223" si="889">AK225+AK231</f>
        <v>199541.43257999999</v>
      </c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82">
        <f t="shared" si="873"/>
        <v>0</v>
      </c>
      <c r="AV222" s="663">
        <f t="shared" si="871"/>
        <v>0</v>
      </c>
      <c r="AW222" s="112">
        <v>0</v>
      </c>
      <c r="AX222" s="112">
        <f>AX225</f>
        <v>0</v>
      </c>
      <c r="AY222" s="112"/>
      <c r="AZ222" s="112">
        <f t="shared" ref="AZ222" si="890">AZ225+AZ231</f>
        <v>0</v>
      </c>
      <c r="BA222" s="112">
        <f>BB222+BC222+BD222</f>
        <v>0</v>
      </c>
      <c r="BB222" s="112">
        <f>BB231+BB281+BB292</f>
        <v>0</v>
      </c>
      <c r="BC222" s="112"/>
      <c r="BD222" s="112"/>
      <c r="BE222" s="112">
        <f>BF222+BG222+BH222</f>
        <v>0</v>
      </c>
      <c r="BF222" s="112">
        <f>BF231+BF281+BF292</f>
        <v>0</v>
      </c>
      <c r="BG222" s="112"/>
      <c r="BH222" s="112"/>
      <c r="BI222" s="112">
        <f>BJ222+BK222+BL222+BM222</f>
        <v>0</v>
      </c>
      <c r="BJ222" s="112">
        <f>BJ225+BJ231</f>
        <v>0</v>
      </c>
      <c r="BK222" s="112">
        <f t="shared" ref="BK222:BM222" si="891">BK225+BK231</f>
        <v>0</v>
      </c>
      <c r="BL222" s="112">
        <f t="shared" si="891"/>
        <v>0</v>
      </c>
      <c r="BM222" s="112">
        <f t="shared" si="891"/>
        <v>0</v>
      </c>
      <c r="BN222" s="112"/>
      <c r="BO222" s="112">
        <f>BP222+BQ222+BR222+BS222</f>
        <v>0</v>
      </c>
      <c r="BP222" s="112">
        <f>BP225+BP231</f>
        <v>0</v>
      </c>
      <c r="BQ222" s="112">
        <f t="shared" ref="BQ222:BS222" si="892">BQ225+BQ231</f>
        <v>0</v>
      </c>
      <c r="BR222" s="112">
        <f t="shared" si="892"/>
        <v>0</v>
      </c>
      <c r="BS222" s="112">
        <f t="shared" si="892"/>
        <v>0</v>
      </c>
      <c r="BT222" s="112"/>
      <c r="BU222" s="112"/>
      <c r="BV222" s="112">
        <f>BW222+BX222+BY222+BZ222</f>
        <v>0</v>
      </c>
      <c r="BW222" s="112">
        <f>BW225+BW231</f>
        <v>0</v>
      </c>
      <c r="BX222" s="112">
        <f t="shared" ref="BX222:BZ222" si="893">BX225+BX231</f>
        <v>0</v>
      </c>
      <c r="BY222" s="112">
        <f t="shared" si="893"/>
        <v>0</v>
      </c>
      <c r="BZ222" s="112">
        <f t="shared" si="893"/>
        <v>0</v>
      </c>
      <c r="CA222" s="112">
        <f>CB222+CC222+CD222</f>
        <v>0</v>
      </c>
      <c r="CB222" s="112">
        <f>CB231+CB281+CB292+CB303+CB306+CB318+CB321+CB325+CB328</f>
        <v>0</v>
      </c>
      <c r="CC222" s="112">
        <f>CC231+CC281+CC292+CC303+CC306+CC318+CC321+CC325+CC328</f>
        <v>0</v>
      </c>
      <c r="CD222" s="112">
        <f>CD231+CD281+CD292+CD303+CD306+CD318+CD321+CD325+CD328</f>
        <v>0</v>
      </c>
      <c r="CE222" s="112">
        <f>CF222+CH222+CI222</f>
        <v>0</v>
      </c>
      <c r="CF222" s="112">
        <f>CF231+CF281+CF292+CF303+CF306+CF318+CF321+CF325+CF328</f>
        <v>0</v>
      </c>
      <c r="CG222" s="112"/>
      <c r="CH222" s="112">
        <f>CH231+CH281+CH292+CH303+CH306+CH318+CH321+CH325+CH328</f>
        <v>0</v>
      </c>
      <c r="CI222" s="112">
        <f>CI231+CI281+CI292+CI303+CI306+CI318+CI321+CI325+CI328</f>
        <v>0</v>
      </c>
      <c r="CJ222" s="112"/>
      <c r="CK222" s="112">
        <f>CL222+CM222+CN222+CO222</f>
        <v>0</v>
      </c>
      <c r="CL222" s="112">
        <f>CL225+CL231</f>
        <v>0</v>
      </c>
      <c r="CM222" s="112">
        <f t="shared" ref="CM222:CO222" si="894">CM225+CM231</f>
        <v>0</v>
      </c>
      <c r="CN222" s="112">
        <f t="shared" si="894"/>
        <v>0</v>
      </c>
      <c r="CO222" s="112">
        <f t="shared" si="894"/>
        <v>0</v>
      </c>
    </row>
    <row r="223" spans="1:12248" s="52" customFormat="1" ht="67.5" hidden="1" customHeight="1" x14ac:dyDescent="0.25">
      <c r="B223" s="206"/>
      <c r="C223" s="111" t="s">
        <v>32</v>
      </c>
      <c r="D223" s="182">
        <f t="shared" si="869"/>
        <v>0</v>
      </c>
      <c r="E223" s="182">
        <f>E226+E232</f>
        <v>0</v>
      </c>
      <c r="F223" s="182">
        <f t="shared" ref="F223:BH223" si="895">F226+F232</f>
        <v>0</v>
      </c>
      <c r="G223" s="182">
        <f t="shared" si="895"/>
        <v>0</v>
      </c>
      <c r="H223" s="182">
        <f t="shared" si="895"/>
        <v>0</v>
      </c>
      <c r="I223" s="182"/>
      <c r="J223" s="603" t="e">
        <f t="shared" si="733"/>
        <v>#DIV/0!</v>
      </c>
      <c r="K223" s="182">
        <f>K226+K232</f>
        <v>0</v>
      </c>
      <c r="L223" s="663"/>
      <c r="M223" s="185">
        <f t="shared" ref="M223" si="896">M226+M232</f>
        <v>0</v>
      </c>
      <c r="N223" s="603" t="e">
        <f t="shared" si="870"/>
        <v>#DIV/0!</v>
      </c>
      <c r="O223" s="663">
        <f t="shared" ref="O223" si="897">O226+O232</f>
        <v>0</v>
      </c>
      <c r="P223" s="663"/>
      <c r="Q223" s="663">
        <f t="shared" ref="Q223" si="898">Q226+Q232</f>
        <v>0</v>
      </c>
      <c r="R223" s="663"/>
      <c r="S223" s="128">
        <f t="shared" si="748"/>
        <v>0</v>
      </c>
      <c r="T223" s="621" t="e">
        <f t="shared" si="749"/>
        <v>#DIV/0!</v>
      </c>
      <c r="U223" s="663"/>
      <c r="V223" s="621"/>
      <c r="W223" s="663">
        <f t="shared" ref="W223" si="899">W226+W232</f>
        <v>0</v>
      </c>
      <c r="X223" s="621" t="e">
        <f t="shared" si="735"/>
        <v>#DIV/0!</v>
      </c>
      <c r="Y223" s="663">
        <f t="shared" ref="Y223" si="900">Y226+Y232</f>
        <v>0</v>
      </c>
      <c r="Z223" s="621"/>
      <c r="AA223" s="663">
        <f t="shared" si="888"/>
        <v>0</v>
      </c>
      <c r="AB223" s="621"/>
      <c r="AC223" s="661">
        <f t="shared" si="745"/>
        <v>0</v>
      </c>
      <c r="AD223" s="641" t="e">
        <f t="shared" si="746"/>
        <v>#DIV/0!</v>
      </c>
      <c r="AE223" s="663"/>
      <c r="AF223" s="641"/>
      <c r="AG223" s="661">
        <f t="shared" ref="AG223" si="901">AG226+AG232</f>
        <v>0</v>
      </c>
      <c r="AH223" s="641" t="e">
        <f t="shared" si="739"/>
        <v>#DIV/0!</v>
      </c>
      <c r="AI223" s="663">
        <f t="shared" ref="AI223" si="902">AI226+AI232</f>
        <v>0</v>
      </c>
      <c r="AJ223" s="641">
        <v>0</v>
      </c>
      <c r="AK223" s="663">
        <f t="shared" si="889"/>
        <v>0</v>
      </c>
      <c r="AL223" s="663"/>
      <c r="AM223" s="663"/>
      <c r="AN223" s="663"/>
      <c r="AO223" s="663"/>
      <c r="AP223" s="663"/>
      <c r="AQ223" s="663"/>
      <c r="AR223" s="663"/>
      <c r="AS223" s="663"/>
      <c r="AT223" s="663"/>
      <c r="AU223" s="182">
        <f t="shared" si="873"/>
        <v>0</v>
      </c>
      <c r="AV223" s="663">
        <f t="shared" si="871"/>
        <v>0</v>
      </c>
      <c r="AW223" s="663">
        <f>AW226+AW232</f>
        <v>0</v>
      </c>
      <c r="AX223" s="663">
        <f t="shared" ref="AX223" si="903">AX226+AX232</f>
        <v>0</v>
      </c>
      <c r="AY223" s="663">
        <f t="shared" ref="AY223:AZ223" si="904">AY226+AY232</f>
        <v>0</v>
      </c>
      <c r="AZ223" s="663">
        <f t="shared" si="904"/>
        <v>0</v>
      </c>
      <c r="BA223" s="663">
        <f t="shared" si="895"/>
        <v>0</v>
      </c>
      <c r="BB223" s="663">
        <f t="shared" si="895"/>
        <v>0</v>
      </c>
      <c r="BC223" s="663">
        <f t="shared" si="895"/>
        <v>0</v>
      </c>
      <c r="BD223" s="663">
        <f t="shared" si="895"/>
        <v>0</v>
      </c>
      <c r="BE223" s="663">
        <f t="shared" si="895"/>
        <v>0</v>
      </c>
      <c r="BF223" s="663">
        <f t="shared" si="895"/>
        <v>0</v>
      </c>
      <c r="BG223" s="663">
        <f t="shared" si="895"/>
        <v>0</v>
      </c>
      <c r="BH223" s="663">
        <f t="shared" si="895"/>
        <v>0</v>
      </c>
      <c r="BI223" s="663">
        <f>BJ223+BK223+BL223+BM223</f>
        <v>1053111.71263</v>
      </c>
      <c r="BJ223" s="663">
        <f>BJ226+BJ232</f>
        <v>0</v>
      </c>
      <c r="BK223" s="663">
        <f t="shared" ref="BK223:BM223" si="905">BK226+BK232</f>
        <v>0</v>
      </c>
      <c r="BL223" s="663">
        <f t="shared" si="905"/>
        <v>0</v>
      </c>
      <c r="BM223" s="663">
        <f t="shared" si="905"/>
        <v>1053111.71263</v>
      </c>
      <c r="BN223" s="663"/>
      <c r="BO223" s="663">
        <f>BP223+BQ223+BR223+BS223</f>
        <v>1053111.71263</v>
      </c>
      <c r="BP223" s="663">
        <f>BP226+BP232</f>
        <v>0</v>
      </c>
      <c r="BQ223" s="663">
        <f t="shared" ref="BQ223:BS223" si="906">BQ226+BQ232</f>
        <v>0</v>
      </c>
      <c r="BR223" s="663">
        <f t="shared" si="906"/>
        <v>0</v>
      </c>
      <c r="BS223" s="663">
        <f t="shared" si="906"/>
        <v>1053111.71263</v>
      </c>
      <c r="BT223" s="21"/>
      <c r="BU223" s="21"/>
      <c r="BV223" s="663" t="e">
        <f>BW223+BX223+BY223+BZ223</f>
        <v>#REF!</v>
      </c>
      <c r="BW223" s="663">
        <f>BW226+BW232</f>
        <v>0</v>
      </c>
      <c r="BX223" s="663">
        <f t="shared" ref="BX223:BZ223" si="907">BX226+BX232</f>
        <v>0</v>
      </c>
      <c r="BY223" s="663">
        <f t="shared" si="907"/>
        <v>0</v>
      </c>
      <c r="BZ223" s="663" t="e">
        <f t="shared" si="907"/>
        <v>#REF!</v>
      </c>
      <c r="CA223" s="663">
        <f>CB223+CC223+CD223</f>
        <v>0</v>
      </c>
      <c r="CB223" s="663">
        <f>CB230+CB280+CB283+CB291+CB302+CB305+CB317+CB320+CB324+CB327</f>
        <v>0</v>
      </c>
      <c r="CC223" s="663">
        <f>CC230+CC280+CC283+CC291+CC302+CC305+CC317+CC320+CC324+CC327</f>
        <v>0</v>
      </c>
      <c r="CD223" s="663">
        <f>CD230+CD280+CD283+CD291+CD302+CD305+CD317+CD320+CD324+CD327</f>
        <v>0</v>
      </c>
      <c r="CE223" s="663">
        <f>CF223+CH223+CI223</f>
        <v>1624943.4886</v>
      </c>
      <c r="CF223" s="663">
        <f>CF230+CF280+CF283+CF291+CF302+CF305+CF317+CF320+CF324+CF327</f>
        <v>534943.48860000004</v>
      </c>
      <c r="CG223" s="663"/>
      <c r="CH223" s="663">
        <f>CH230+CH280+CH283+CH291+CH302+CH305+CH317+CH320+CH324+CH327</f>
        <v>0</v>
      </c>
      <c r="CI223" s="663">
        <f>CI230+CI280+CI283+CI291+CI302+CI305+CI317+CI320+CI324+CI327</f>
        <v>1090000</v>
      </c>
      <c r="CJ223" s="663"/>
      <c r="CK223" s="663">
        <f>CL223+CM223+CN223+CO223</f>
        <v>1090000</v>
      </c>
      <c r="CL223" s="663">
        <f>CL226+CL232</f>
        <v>0</v>
      </c>
      <c r="CM223" s="663">
        <f t="shared" ref="CM223:CO223" si="908">CM226+CM232</f>
        <v>0</v>
      </c>
      <c r="CN223" s="663">
        <f t="shared" si="908"/>
        <v>0</v>
      </c>
      <c r="CO223" s="663">
        <f t="shared" si="908"/>
        <v>1090000</v>
      </c>
    </row>
    <row r="224" spans="1:12248" s="52" customFormat="1" ht="184.5" hidden="1" customHeight="1" x14ac:dyDescent="0.25">
      <c r="B224" s="206" t="s">
        <v>384</v>
      </c>
      <c r="C224" s="114" t="s">
        <v>383</v>
      </c>
      <c r="D224" s="182">
        <f t="shared" si="869"/>
        <v>220895.66612999997</v>
      </c>
      <c r="E224" s="182">
        <f>E225</f>
        <v>220895.66612999997</v>
      </c>
      <c r="F224" s="182">
        <f>F225</f>
        <v>0</v>
      </c>
      <c r="G224" s="247"/>
      <c r="H224" s="247"/>
      <c r="I224" s="247"/>
      <c r="J224" s="603">
        <f t="shared" si="733"/>
        <v>0</v>
      </c>
      <c r="K224" s="182">
        <f>K225</f>
        <v>220895.66612999997</v>
      </c>
      <c r="L224" s="33"/>
      <c r="M224" s="185">
        <f>M225</f>
        <v>0</v>
      </c>
      <c r="N224" s="603" t="e">
        <f t="shared" si="870"/>
        <v>#DIV/0!</v>
      </c>
      <c r="O224" s="33"/>
      <c r="P224" s="33"/>
      <c r="Q224" s="33"/>
      <c r="R224" s="33"/>
      <c r="S224" s="128">
        <f t="shared" si="748"/>
        <v>0</v>
      </c>
      <c r="T224" s="621">
        <f t="shared" si="749"/>
        <v>0</v>
      </c>
      <c r="U224" s="663"/>
      <c r="V224" s="621"/>
      <c r="W224" s="663">
        <f>W225</f>
        <v>0</v>
      </c>
      <c r="X224" s="621" t="e">
        <f t="shared" si="735"/>
        <v>#DIV/0!</v>
      </c>
      <c r="Y224" s="33"/>
      <c r="Z224" s="621"/>
      <c r="AA224" s="33"/>
      <c r="AB224" s="621"/>
      <c r="AC224" s="661">
        <f t="shared" si="745"/>
        <v>0</v>
      </c>
      <c r="AD224" s="641">
        <f t="shared" si="746"/>
        <v>0</v>
      </c>
      <c r="AE224" s="663"/>
      <c r="AF224" s="641"/>
      <c r="AG224" s="661">
        <f>AG225</f>
        <v>0</v>
      </c>
      <c r="AH224" s="641" t="e">
        <f t="shared" si="739"/>
        <v>#DIV/0!</v>
      </c>
      <c r="AI224" s="33"/>
      <c r="AJ224" s="641">
        <v>0</v>
      </c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182">
        <f t="shared" si="873"/>
        <v>0</v>
      </c>
      <c r="AV224" s="663">
        <f t="shared" si="871"/>
        <v>220895.66612999997</v>
      </c>
      <c r="AW224" s="663">
        <f>AW225</f>
        <v>220895.66612999997</v>
      </c>
      <c r="AX224" s="663">
        <f>AX225</f>
        <v>0</v>
      </c>
      <c r="AY224" s="33"/>
      <c r="AZ224" s="33"/>
      <c r="BA224" s="663"/>
      <c r="BB224" s="663"/>
      <c r="BC224" s="33"/>
      <c r="BD224" s="33"/>
      <c r="BE224" s="663"/>
      <c r="BF224" s="663"/>
      <c r="BG224" s="33"/>
      <c r="BH224" s="33"/>
      <c r="BI224" s="663"/>
      <c r="BJ224" s="663"/>
      <c r="BK224" s="663"/>
      <c r="BL224" s="33"/>
      <c r="BM224" s="33"/>
      <c r="BN224" s="663"/>
      <c r="BO224" s="663"/>
      <c r="BP224" s="663"/>
      <c r="BQ224" s="663"/>
      <c r="BR224" s="33"/>
      <c r="BS224" s="33"/>
      <c r="BT224" s="33"/>
      <c r="BU224" s="33"/>
      <c r="BV224" s="663"/>
      <c r="BW224" s="663"/>
      <c r="BX224" s="663"/>
      <c r="BY224" s="33"/>
      <c r="BZ224" s="33"/>
      <c r="CA224" s="663"/>
      <c r="CB224" s="182"/>
      <c r="CC224" s="247"/>
      <c r="CD224" s="247"/>
      <c r="CE224" s="663"/>
      <c r="CF224" s="182"/>
      <c r="CG224" s="182"/>
      <c r="CH224" s="247"/>
      <c r="CI224" s="247"/>
      <c r="CJ224" s="663"/>
      <c r="CK224" s="663"/>
      <c r="CL224" s="663"/>
      <c r="CM224" s="663"/>
      <c r="CN224" s="33"/>
      <c r="CO224" s="33"/>
    </row>
    <row r="225" spans="2:93" s="47" customFormat="1" ht="41.25" hidden="1" customHeight="1" x14ac:dyDescent="0.25">
      <c r="B225" s="206"/>
      <c r="C225" s="111" t="s">
        <v>31</v>
      </c>
      <c r="D225" s="182">
        <f t="shared" si="869"/>
        <v>421201.62992999994</v>
      </c>
      <c r="E225" s="193">
        <f>[5]Лист1!$X$9+[5]Лист1!$X$10+[5]Лист1!$X$18</f>
        <v>220895.66612999997</v>
      </c>
      <c r="F225" s="193">
        <v>0</v>
      </c>
      <c r="G225" s="193"/>
      <c r="H225" s="193">
        <f>H230+H281+H292+H303+H306+H318+H321+H325+H328</f>
        <v>200305.9638</v>
      </c>
      <c r="I225" s="193"/>
      <c r="J225" s="603">
        <f t="shared" si="733"/>
        <v>0</v>
      </c>
      <c r="K225" s="193">
        <f>[5]Лист1!$X$9+[5]Лист1!$X$10+[5]Лист1!$X$18</f>
        <v>220895.66612999997</v>
      </c>
      <c r="L225" s="112"/>
      <c r="M225" s="185">
        <v>0</v>
      </c>
      <c r="N225" s="603" t="e">
        <f t="shared" si="870"/>
        <v>#DIV/0!</v>
      </c>
      <c r="O225" s="112"/>
      <c r="P225" s="112"/>
      <c r="Q225" s="112">
        <f>Q230+Q281+Q292+Q303+Q306+Q318+Q321+Q325+Q328</f>
        <v>66540.950259999998</v>
      </c>
      <c r="R225" s="112"/>
      <c r="S225" s="128">
        <f t="shared" si="748"/>
        <v>55583.16964</v>
      </c>
      <c r="T225" s="621">
        <f t="shared" si="749"/>
        <v>0.13196332988843715</v>
      </c>
      <c r="U225" s="112"/>
      <c r="V225" s="621"/>
      <c r="W225" s="112">
        <v>0</v>
      </c>
      <c r="X225" s="621" t="e">
        <f t="shared" si="735"/>
        <v>#DIV/0!</v>
      </c>
      <c r="Y225" s="112"/>
      <c r="Z225" s="621"/>
      <c r="AA225" s="112">
        <f>AA230+AA281+AA292+AA303+AA306+AA318+AA321+AA325+AA328</f>
        <v>55583.16964</v>
      </c>
      <c r="AB225" s="621"/>
      <c r="AC225" s="661">
        <f t="shared" si="745"/>
        <v>199541.43257999999</v>
      </c>
      <c r="AD225" s="641">
        <f t="shared" si="746"/>
        <v>0.473743258337253</v>
      </c>
      <c r="AE225" s="112"/>
      <c r="AF225" s="641"/>
      <c r="AG225" s="661">
        <v>0</v>
      </c>
      <c r="AH225" s="641" t="e">
        <f t="shared" si="739"/>
        <v>#DIV/0!</v>
      </c>
      <c r="AI225" s="112"/>
      <c r="AJ225" s="641">
        <v>0</v>
      </c>
      <c r="AK225" s="112">
        <f>AK230+AK281+AK292+AK303+AK306+AK318+AK321+AK325+AK328</f>
        <v>199541.43257999999</v>
      </c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82">
        <f t="shared" si="873"/>
        <v>0</v>
      </c>
      <c r="AV225" s="663">
        <f t="shared" si="871"/>
        <v>220895.66612999997</v>
      </c>
      <c r="AW225" s="112">
        <f>[5]Лист1!$X$9+[5]Лист1!$X$10+[5]Лист1!$X$18</f>
        <v>220895.66612999997</v>
      </c>
      <c r="AX225" s="112">
        <v>0</v>
      </c>
      <c r="AY225" s="112"/>
      <c r="AZ225" s="112">
        <f>AZ230+AZ281+AZ292+AZ303+AZ306+AZ318+AZ321+AZ325+AZ328</f>
        <v>0</v>
      </c>
      <c r="BA225" s="112">
        <f>BB225+BC225+BD225</f>
        <v>0</v>
      </c>
      <c r="BB225" s="112">
        <f>BB230+BB281+BB292</f>
        <v>0</v>
      </c>
      <c r="BC225" s="112"/>
      <c r="BD225" s="112"/>
      <c r="BE225" s="112">
        <f>BF225+BG225+BH225</f>
        <v>0</v>
      </c>
      <c r="BF225" s="112">
        <f>BF230+BF281+BF292</f>
        <v>0</v>
      </c>
      <c r="BG225" s="112"/>
      <c r="BH225" s="112"/>
      <c r="BI225" s="112">
        <f t="shared" ref="BI225" si="909">BJ225+BK225+BL225+BM225</f>
        <v>0</v>
      </c>
      <c r="BJ225" s="112">
        <f>BJ230+BJ233+BJ236</f>
        <v>0</v>
      </c>
      <c r="BK225" s="112">
        <f>BK230+BK233+BK236</f>
        <v>0</v>
      </c>
      <c r="BL225" s="112">
        <f>BL230+BL233+BL236</f>
        <v>0</v>
      </c>
      <c r="BM225" s="112">
        <f t="shared" ref="BM225" si="910">BM230+BM281+BM292+BM303+BM306+BM318+BM321+BM325+BM328</f>
        <v>0</v>
      </c>
      <c r="BN225" s="112"/>
      <c r="BO225" s="112">
        <f t="shared" ref="BO225" si="911">BP225+BQ225+BR225+BS225</f>
        <v>0</v>
      </c>
      <c r="BP225" s="112">
        <f>BP230+BP233+BP236</f>
        <v>0</v>
      </c>
      <c r="BQ225" s="112">
        <f>BQ230+BQ233+BQ236</f>
        <v>0</v>
      </c>
      <c r="BR225" s="112">
        <f>BR230+BR233+BR236</f>
        <v>0</v>
      </c>
      <c r="BS225" s="112">
        <f t="shared" ref="BS225" si="912">BS230+BS281+BS292+BS303+BS306+BS318+BS321+BS325+BS328</f>
        <v>0</v>
      </c>
      <c r="BT225" s="112"/>
      <c r="BU225" s="112"/>
      <c r="BV225" s="112">
        <f t="shared" ref="BV225" si="913">BW225+BX225+BY225+BZ225</f>
        <v>0</v>
      </c>
      <c r="BW225" s="112">
        <f>BW230+BW233+BW236</f>
        <v>0</v>
      </c>
      <c r="BX225" s="112">
        <f>BX230+BX233+BX236</f>
        <v>0</v>
      </c>
      <c r="BY225" s="112">
        <f>BY230+BY233+BY236</f>
        <v>0</v>
      </c>
      <c r="BZ225" s="112">
        <f t="shared" ref="BZ225" si="914">BZ230+BZ281+BZ292+BZ303+BZ306+BZ318+BZ321+BZ325+BZ328</f>
        <v>0</v>
      </c>
      <c r="CA225" s="112">
        <f>CB225+CC225+CD225</f>
        <v>0</v>
      </c>
      <c r="CB225" s="112">
        <f>CB230+CB281+CB292+CB303+CB306+CB318+CB321+CB325+CB328</f>
        <v>0</v>
      </c>
      <c r="CC225" s="112">
        <f t="shared" ref="CC225:CD225" si="915">CC230+CC281+CC292+CC303+CC306+CC318+CC321+CC325+CC328</f>
        <v>0</v>
      </c>
      <c r="CD225" s="112">
        <f t="shared" si="915"/>
        <v>0</v>
      </c>
      <c r="CE225" s="112">
        <f>CF225+CH225+CI225</f>
        <v>0</v>
      </c>
      <c r="CF225" s="112">
        <f>CF230+CF281+CF292+CF303+CF306+CF318+CF321+CF325+CF328</f>
        <v>0</v>
      </c>
      <c r="CG225" s="112"/>
      <c r="CH225" s="112">
        <f t="shared" ref="CH225:CI225" si="916">CH230+CH281+CH292+CH303+CH306+CH318+CH321+CH325+CH328</f>
        <v>0</v>
      </c>
      <c r="CI225" s="112">
        <f t="shared" si="916"/>
        <v>0</v>
      </c>
      <c r="CJ225" s="112"/>
      <c r="CK225" s="112">
        <f t="shared" ref="CK225" si="917">CL225+CM225+CN225+CO225</f>
        <v>0</v>
      </c>
      <c r="CL225" s="112">
        <f>CL230+CL233+CL236</f>
        <v>0</v>
      </c>
      <c r="CM225" s="112">
        <f>CM230+CM233+CM236</f>
        <v>0</v>
      </c>
      <c r="CN225" s="112">
        <f>CN230+CN233+CN236</f>
        <v>0</v>
      </c>
      <c r="CO225" s="112">
        <f t="shared" ref="CO225" si="918">CO230+CO281+CO292+CO303+CO306+CO318+CO321+CO325+CO328</f>
        <v>0</v>
      </c>
    </row>
    <row r="226" spans="2:93" s="52" customFormat="1" ht="67.5" hidden="1" customHeight="1" x14ac:dyDescent="0.25">
      <c r="B226" s="206"/>
      <c r="C226" s="111" t="s">
        <v>32</v>
      </c>
      <c r="D226" s="182">
        <f t="shared" si="869"/>
        <v>0</v>
      </c>
      <c r="E226" s="182">
        <f>E229+E232+E235</f>
        <v>0</v>
      </c>
      <c r="F226" s="182">
        <f t="shared" ref="F226:BH226" si="919">F229+F232+F235</f>
        <v>0</v>
      </c>
      <c r="G226" s="182">
        <v>0</v>
      </c>
      <c r="H226" s="182">
        <f t="shared" si="919"/>
        <v>0</v>
      </c>
      <c r="I226" s="182"/>
      <c r="J226" s="603" t="e">
        <f t="shared" si="733"/>
        <v>#DIV/0!</v>
      </c>
      <c r="K226" s="182">
        <f>K229+K232+K235</f>
        <v>0</v>
      </c>
      <c r="L226" s="663"/>
      <c r="M226" s="185">
        <f t="shared" ref="M226" si="920">M229+M232+M235</f>
        <v>0</v>
      </c>
      <c r="N226" s="603" t="e">
        <f t="shared" si="870"/>
        <v>#DIV/0!</v>
      </c>
      <c r="O226" s="663">
        <v>0</v>
      </c>
      <c r="P226" s="663"/>
      <c r="Q226" s="663">
        <f t="shared" ref="Q226" si="921">Q229+Q232+Q235</f>
        <v>0</v>
      </c>
      <c r="R226" s="663"/>
      <c r="S226" s="128">
        <f t="shared" si="748"/>
        <v>0</v>
      </c>
      <c r="T226" s="621" t="e">
        <f t="shared" si="749"/>
        <v>#DIV/0!</v>
      </c>
      <c r="U226" s="663"/>
      <c r="V226" s="621"/>
      <c r="W226" s="663">
        <f t="shared" ref="W226" si="922">W229+W232+W235</f>
        <v>0</v>
      </c>
      <c r="X226" s="621" t="e">
        <f t="shared" si="735"/>
        <v>#DIV/0!</v>
      </c>
      <c r="Y226" s="663">
        <v>0</v>
      </c>
      <c r="Z226" s="621"/>
      <c r="AA226" s="663">
        <f t="shared" ref="AA226" si="923">AA229+AA232+AA235</f>
        <v>0</v>
      </c>
      <c r="AB226" s="621"/>
      <c r="AC226" s="661">
        <f t="shared" si="745"/>
        <v>0</v>
      </c>
      <c r="AD226" s="641" t="e">
        <f t="shared" si="746"/>
        <v>#DIV/0!</v>
      </c>
      <c r="AE226" s="663"/>
      <c r="AF226" s="641"/>
      <c r="AG226" s="661">
        <f t="shared" ref="AG226" si="924">AG229+AG232+AG235</f>
        <v>0</v>
      </c>
      <c r="AH226" s="641" t="e">
        <f t="shared" si="739"/>
        <v>#DIV/0!</v>
      </c>
      <c r="AI226" s="663">
        <v>0</v>
      </c>
      <c r="AJ226" s="641">
        <v>0</v>
      </c>
      <c r="AK226" s="663">
        <f t="shared" ref="AK226" si="925">AK229+AK232+AK235</f>
        <v>0</v>
      </c>
      <c r="AL226" s="663"/>
      <c r="AM226" s="663"/>
      <c r="AN226" s="663"/>
      <c r="AO226" s="663"/>
      <c r="AP226" s="663"/>
      <c r="AQ226" s="663"/>
      <c r="AR226" s="663"/>
      <c r="AS226" s="663"/>
      <c r="AT226" s="663"/>
      <c r="AU226" s="182">
        <f t="shared" si="873"/>
        <v>0</v>
      </c>
      <c r="AV226" s="663">
        <f t="shared" si="871"/>
        <v>0</v>
      </c>
      <c r="AW226" s="663">
        <f>AW229+AW232+AW235</f>
        <v>0</v>
      </c>
      <c r="AX226" s="663">
        <f t="shared" ref="AX226" si="926">AX229+AX232+AX235</f>
        <v>0</v>
      </c>
      <c r="AY226" s="663">
        <v>0</v>
      </c>
      <c r="AZ226" s="663">
        <f t="shared" ref="AZ226" si="927">AZ229+AZ232+AZ235</f>
        <v>0</v>
      </c>
      <c r="BA226" s="663">
        <f t="shared" si="919"/>
        <v>0</v>
      </c>
      <c r="BB226" s="663">
        <f t="shared" si="919"/>
        <v>0</v>
      </c>
      <c r="BC226" s="663">
        <f t="shared" si="919"/>
        <v>0</v>
      </c>
      <c r="BD226" s="663">
        <f t="shared" si="919"/>
        <v>0</v>
      </c>
      <c r="BE226" s="663">
        <f t="shared" si="919"/>
        <v>0</v>
      </c>
      <c r="BF226" s="663">
        <f t="shared" si="919"/>
        <v>0</v>
      </c>
      <c r="BG226" s="663">
        <f t="shared" si="919"/>
        <v>0</v>
      </c>
      <c r="BH226" s="663">
        <f t="shared" si="919"/>
        <v>0</v>
      </c>
      <c r="BI226" s="663">
        <f>BI229+BI232+BI235</f>
        <v>0</v>
      </c>
      <c r="BJ226" s="663">
        <f>BJ229+BJ232+BJ235</f>
        <v>0</v>
      </c>
      <c r="BK226" s="663">
        <f>BK229+BK232+BK235</f>
        <v>0</v>
      </c>
      <c r="BL226" s="663">
        <f>BL229+BL232+BL235</f>
        <v>0</v>
      </c>
      <c r="BM226" s="663">
        <f t="shared" ref="BM226" si="928">BM229+BM280+BM283+BM291+BM302+BM305+BM317+BM320+BM324+BM327</f>
        <v>1053111.71263</v>
      </c>
      <c r="BN226" s="663"/>
      <c r="BO226" s="663">
        <f>BO229+BO232+BO235</f>
        <v>0</v>
      </c>
      <c r="BP226" s="663">
        <f>BP229+BP232+BP235</f>
        <v>0</v>
      </c>
      <c r="BQ226" s="663">
        <f>BQ229+BQ232+BQ235</f>
        <v>0</v>
      </c>
      <c r="BR226" s="663">
        <f>BR229+BR232+BR235</f>
        <v>0</v>
      </c>
      <c r="BS226" s="663">
        <f t="shared" ref="BS226" si="929">BS229+BS280+BS283+BS291+BS302+BS305+BS317+BS320+BS324+BS327</f>
        <v>1053111.71263</v>
      </c>
      <c r="BT226" s="21"/>
      <c r="BU226" s="21"/>
      <c r="BV226" s="663">
        <f>BV229+BV232+BV235</f>
        <v>0</v>
      </c>
      <c r="BW226" s="663">
        <f>BW229+BW232+BW235</f>
        <v>0</v>
      </c>
      <c r="BX226" s="663">
        <f>BX229+BX232+BX235</f>
        <v>0</v>
      </c>
      <c r="BY226" s="663">
        <f>BY229+BY232+BY235</f>
        <v>0</v>
      </c>
      <c r="BZ226" s="663" t="e">
        <f t="shared" ref="BZ226" si="930">BZ229+BZ280+BZ283+BZ291+BZ302+BZ305+BZ317+BZ320+BZ324+BZ327</f>
        <v>#REF!</v>
      </c>
      <c r="CA226" s="663">
        <f>CB226+CC226+CD226</f>
        <v>0</v>
      </c>
      <c r="CB226" s="663">
        <f>CB229+CB280+CB283+CB291+CB302+CB305+CB317+CB320+CB324+CB327</f>
        <v>0</v>
      </c>
      <c r="CC226" s="663">
        <f t="shared" ref="CC226:CD226" si="931">CC229+CC280+CC283+CC291+CC302+CC305+CC317+CC320+CC324+CC327</f>
        <v>0</v>
      </c>
      <c r="CD226" s="663">
        <f t="shared" si="931"/>
        <v>0</v>
      </c>
      <c r="CE226" s="663">
        <f>CF226+CH226+CI226</f>
        <v>1624943.4886</v>
      </c>
      <c r="CF226" s="663">
        <f>CF229+CF280+CF283+CF291+CF302+CF305+CF317+CF320+CF324+CF327</f>
        <v>534943.48860000004</v>
      </c>
      <c r="CG226" s="663"/>
      <c r="CH226" s="663">
        <f t="shared" ref="CH226:CI226" si="932">CH229+CH280+CH283+CH291+CH302+CH305+CH317+CH320+CH324+CH327</f>
        <v>0</v>
      </c>
      <c r="CI226" s="663">
        <f t="shared" si="932"/>
        <v>1090000</v>
      </c>
      <c r="CJ226" s="663"/>
      <c r="CK226" s="663">
        <f>CK229+CK232+CK235</f>
        <v>0</v>
      </c>
      <c r="CL226" s="663">
        <f>CL229+CL232+CL235</f>
        <v>0</v>
      </c>
      <c r="CM226" s="663">
        <f>CM229+CM232+CM235</f>
        <v>0</v>
      </c>
      <c r="CN226" s="663">
        <f>CN229+CN232+CN235</f>
        <v>0</v>
      </c>
      <c r="CO226" s="663">
        <f t="shared" ref="CO226" si="933">CO229+CO280+CO283+CO291+CO302+CO305+CO317+CO320+CO324+CO327</f>
        <v>1090000</v>
      </c>
    </row>
    <row r="227" spans="2:93" s="741" customFormat="1" ht="133.5" hidden="1" customHeight="1" x14ac:dyDescent="0.3">
      <c r="B227" s="737" t="s">
        <v>337</v>
      </c>
      <c r="C227" s="738" t="s">
        <v>347</v>
      </c>
      <c r="D227" s="182">
        <f t="shared" si="869"/>
        <v>0</v>
      </c>
      <c r="E227" s="739">
        <f>E229</f>
        <v>0</v>
      </c>
      <c r="F227" s="739"/>
      <c r="G227" s="739">
        <f t="shared" ref="G227:H227" si="934">G229</f>
        <v>0</v>
      </c>
      <c r="H227" s="739">
        <f t="shared" si="934"/>
        <v>0</v>
      </c>
      <c r="I227" s="739"/>
      <c r="J227" s="603" t="e">
        <f t="shared" si="733"/>
        <v>#DIV/0!</v>
      </c>
      <c r="K227" s="739">
        <f>K229</f>
        <v>0</v>
      </c>
      <c r="L227" s="740"/>
      <c r="M227" s="185"/>
      <c r="N227" s="603" t="e">
        <f t="shared" si="870"/>
        <v>#DIV/0!</v>
      </c>
      <c r="O227" s="740">
        <f t="shared" ref="O227" si="935">O229</f>
        <v>0</v>
      </c>
      <c r="P227" s="740"/>
      <c r="Q227" s="740">
        <f t="shared" ref="Q227" si="936">Q229</f>
        <v>0</v>
      </c>
      <c r="R227" s="740"/>
      <c r="S227" s="128">
        <f t="shared" si="748"/>
        <v>0</v>
      </c>
      <c r="T227" s="621" t="e">
        <f t="shared" si="749"/>
        <v>#DIV/0!</v>
      </c>
      <c r="U227" s="740"/>
      <c r="V227" s="621"/>
      <c r="W227" s="740"/>
      <c r="X227" s="621" t="e">
        <f t="shared" si="735"/>
        <v>#DIV/0!</v>
      </c>
      <c r="Y227" s="740">
        <f t="shared" ref="Y227" si="937">Y229</f>
        <v>0</v>
      </c>
      <c r="Z227" s="621"/>
      <c r="AA227" s="740">
        <f t="shared" ref="AA227" si="938">AA229</f>
        <v>0</v>
      </c>
      <c r="AB227" s="621"/>
      <c r="AC227" s="661">
        <f t="shared" si="745"/>
        <v>0</v>
      </c>
      <c r="AD227" s="641" t="e">
        <f t="shared" si="746"/>
        <v>#DIV/0!</v>
      </c>
      <c r="AE227" s="740"/>
      <c r="AF227" s="641"/>
      <c r="AG227" s="661"/>
      <c r="AH227" s="641" t="e">
        <f t="shared" si="739"/>
        <v>#DIV/0!</v>
      </c>
      <c r="AI227" s="740">
        <f t="shared" ref="AI227" si="939">AI229</f>
        <v>0</v>
      </c>
      <c r="AJ227" s="641">
        <v>0</v>
      </c>
      <c r="AK227" s="740">
        <f t="shared" ref="AK227" si="940">AK229</f>
        <v>0</v>
      </c>
      <c r="AL227" s="663"/>
      <c r="AM227" s="740"/>
      <c r="AN227" s="740"/>
      <c r="AO227" s="740"/>
      <c r="AP227" s="740"/>
      <c r="AQ227" s="740"/>
      <c r="AR227" s="740"/>
      <c r="AS227" s="740"/>
      <c r="AT227" s="740"/>
      <c r="AU227" s="182">
        <f t="shared" si="873"/>
        <v>0</v>
      </c>
      <c r="AV227" s="663">
        <f t="shared" si="871"/>
        <v>0</v>
      </c>
      <c r="AW227" s="740">
        <f>AW229</f>
        <v>0</v>
      </c>
      <c r="AX227" s="740"/>
      <c r="AY227" s="740">
        <f t="shared" ref="AY227:AZ227" si="941">AY229</f>
        <v>0</v>
      </c>
      <c r="AZ227" s="740">
        <f t="shared" si="941"/>
        <v>0</v>
      </c>
      <c r="BA227" s="740">
        <f>BB227+BC227+BD227</f>
        <v>0</v>
      </c>
      <c r="BB227" s="740">
        <f>BB231</f>
        <v>0</v>
      </c>
      <c r="BC227" s="740">
        <f>BC231</f>
        <v>0</v>
      </c>
      <c r="BD227" s="740">
        <f>BD231</f>
        <v>0</v>
      </c>
      <c r="BE227" s="740">
        <f>BF227+BG227+BH227</f>
        <v>0</v>
      </c>
      <c r="BF227" s="740">
        <f>BF231</f>
        <v>0</v>
      </c>
      <c r="BG227" s="740">
        <f>BG231</f>
        <v>0</v>
      </c>
      <c r="BH227" s="740">
        <f>BH231</f>
        <v>0</v>
      </c>
      <c r="BI227" s="663">
        <f>BJ227+BL227+BM227</f>
        <v>0</v>
      </c>
      <c r="BJ227" s="740">
        <f>BJ229</f>
        <v>0</v>
      </c>
      <c r="BK227" s="740"/>
      <c r="BL227" s="740">
        <f t="shared" ref="BL227:BM227" si="942">BL229</f>
        <v>0</v>
      </c>
      <c r="BM227" s="740">
        <f t="shared" si="942"/>
        <v>0</v>
      </c>
      <c r="BN227" s="740"/>
      <c r="BO227" s="663">
        <f>BP227+BR227+BS227</f>
        <v>0</v>
      </c>
      <c r="BP227" s="663">
        <f>BP229</f>
        <v>0</v>
      </c>
      <c r="BQ227" s="740"/>
      <c r="BR227" s="740">
        <f t="shared" ref="BR227:BS227" si="943">BR229</f>
        <v>0</v>
      </c>
      <c r="BS227" s="740">
        <f t="shared" si="943"/>
        <v>0</v>
      </c>
      <c r="BT227" s="740">
        <f>BT231</f>
        <v>0</v>
      </c>
      <c r="BU227" s="740">
        <f>BU231</f>
        <v>0</v>
      </c>
      <c r="BV227" s="663">
        <f>BW227+BY227+BZ227</f>
        <v>0</v>
      </c>
      <c r="BW227" s="740">
        <f>BW229</f>
        <v>0</v>
      </c>
      <c r="BX227" s="740"/>
      <c r="BY227" s="740">
        <f t="shared" ref="BY227:BZ227" si="944">BY229</f>
        <v>0</v>
      </c>
      <c r="BZ227" s="740">
        <f t="shared" si="944"/>
        <v>0</v>
      </c>
      <c r="CA227" s="740">
        <f>CB227+CC227+CD227</f>
        <v>0</v>
      </c>
      <c r="CB227" s="740">
        <f>CB229</f>
        <v>0</v>
      </c>
      <c r="CC227" s="740">
        <f t="shared" ref="CC227:CD227" si="945">CC229</f>
        <v>0</v>
      </c>
      <c r="CD227" s="740">
        <f t="shared" si="945"/>
        <v>0</v>
      </c>
      <c r="CE227" s="740">
        <f>CF227+CH227+CI227</f>
        <v>0</v>
      </c>
      <c r="CF227" s="740">
        <f>CF229</f>
        <v>0</v>
      </c>
      <c r="CG227" s="740"/>
      <c r="CH227" s="740">
        <f t="shared" ref="CH227:CI227" si="946">CH229</f>
        <v>0</v>
      </c>
      <c r="CI227" s="740">
        <f t="shared" si="946"/>
        <v>0</v>
      </c>
      <c r="CJ227" s="740"/>
      <c r="CK227" s="663">
        <f>CL227+CN227+CO227</f>
        <v>0</v>
      </c>
      <c r="CL227" s="740">
        <f>CL229</f>
        <v>0</v>
      </c>
      <c r="CM227" s="740"/>
      <c r="CN227" s="740">
        <f t="shared" ref="CN227:CO227" si="947">CN229</f>
        <v>0</v>
      </c>
      <c r="CO227" s="740">
        <f t="shared" si="947"/>
        <v>0</v>
      </c>
    </row>
    <row r="228" spans="2:93" s="77" customFormat="1" ht="55.5" hidden="1" customHeight="1" x14ac:dyDescent="0.3">
      <c r="B228" s="206"/>
      <c r="C228" s="111" t="s">
        <v>32</v>
      </c>
      <c r="D228" s="182">
        <f t="shared" si="869"/>
        <v>0</v>
      </c>
      <c r="E228" s="182">
        <f>E234</f>
        <v>0</v>
      </c>
      <c r="F228" s="182"/>
      <c r="G228" s="182">
        <f t="shared" ref="G228:H228" si="948">G234</f>
        <v>0</v>
      </c>
      <c r="H228" s="182">
        <f t="shared" si="948"/>
        <v>0</v>
      </c>
      <c r="I228" s="182"/>
      <c r="J228" s="603" t="e">
        <f t="shared" si="733"/>
        <v>#DIV/0!</v>
      </c>
      <c r="K228" s="182">
        <f>K234</f>
        <v>0</v>
      </c>
      <c r="L228" s="663"/>
      <c r="M228" s="185"/>
      <c r="N228" s="603" t="e">
        <f t="shared" si="870"/>
        <v>#DIV/0!</v>
      </c>
      <c r="O228" s="663">
        <f t="shared" ref="O228" si="949">O234</f>
        <v>0</v>
      </c>
      <c r="P228" s="663"/>
      <c r="Q228" s="663">
        <f t="shared" ref="Q228" si="950">Q234</f>
        <v>0</v>
      </c>
      <c r="R228" s="663"/>
      <c r="S228" s="128">
        <f t="shared" si="748"/>
        <v>0</v>
      </c>
      <c r="T228" s="621" t="e">
        <f t="shared" si="749"/>
        <v>#DIV/0!</v>
      </c>
      <c r="U228" s="663"/>
      <c r="V228" s="621"/>
      <c r="W228" s="663"/>
      <c r="X228" s="621" t="e">
        <f t="shared" si="735"/>
        <v>#DIV/0!</v>
      </c>
      <c r="Y228" s="663">
        <f t="shared" ref="Y228" si="951">Y234</f>
        <v>0</v>
      </c>
      <c r="Z228" s="621"/>
      <c r="AA228" s="663">
        <f t="shared" ref="AA228" si="952">AA234</f>
        <v>0</v>
      </c>
      <c r="AB228" s="621"/>
      <c r="AC228" s="661">
        <f t="shared" si="745"/>
        <v>0</v>
      </c>
      <c r="AD228" s="641" t="e">
        <f t="shared" si="746"/>
        <v>#DIV/0!</v>
      </c>
      <c r="AE228" s="663"/>
      <c r="AF228" s="641"/>
      <c r="AG228" s="661"/>
      <c r="AH228" s="641" t="e">
        <f t="shared" si="739"/>
        <v>#DIV/0!</v>
      </c>
      <c r="AI228" s="663">
        <f t="shared" ref="AI228" si="953">AI234</f>
        <v>0</v>
      </c>
      <c r="AJ228" s="641">
        <v>0</v>
      </c>
      <c r="AK228" s="663">
        <f t="shared" ref="AK228" si="954">AK234</f>
        <v>0</v>
      </c>
      <c r="AL228" s="663"/>
      <c r="AM228" s="663"/>
      <c r="AN228" s="663"/>
      <c r="AO228" s="663"/>
      <c r="AP228" s="663"/>
      <c r="AQ228" s="663"/>
      <c r="AR228" s="663"/>
      <c r="AS228" s="663"/>
      <c r="AT228" s="663"/>
      <c r="AU228" s="182">
        <f t="shared" si="873"/>
        <v>0</v>
      </c>
      <c r="AV228" s="663">
        <f t="shared" si="871"/>
        <v>0</v>
      </c>
      <c r="AW228" s="663">
        <f>AW234</f>
        <v>0</v>
      </c>
      <c r="AX228" s="663"/>
      <c r="AY228" s="663">
        <f t="shared" ref="AY228:AZ228" si="955">AY234</f>
        <v>0</v>
      </c>
      <c r="AZ228" s="663">
        <f t="shared" si="955"/>
        <v>0</v>
      </c>
      <c r="BA228" s="663">
        <f>BB228+BC228+BD228</f>
        <v>0</v>
      </c>
      <c r="BB228" s="663">
        <f>BB234</f>
        <v>0</v>
      </c>
      <c r="BC228" s="663">
        <f t="shared" ref="BC228:BD228" si="956">BC234</f>
        <v>0</v>
      </c>
      <c r="BD228" s="663">
        <f t="shared" si="956"/>
        <v>0</v>
      </c>
      <c r="BE228" s="663">
        <f>BF228+BG228+BH228</f>
        <v>0</v>
      </c>
      <c r="BF228" s="663">
        <f>BF234</f>
        <v>0</v>
      </c>
      <c r="BG228" s="663">
        <f t="shared" ref="BG228:BH228" si="957">BG234</f>
        <v>0</v>
      </c>
      <c r="BH228" s="663">
        <f t="shared" si="957"/>
        <v>0</v>
      </c>
      <c r="BI228" s="663">
        <f>BJ228+BL228+BM228</f>
        <v>0</v>
      </c>
      <c r="BJ228" s="663">
        <f>BJ234</f>
        <v>0</v>
      </c>
      <c r="BK228" s="663"/>
      <c r="BL228" s="663">
        <f t="shared" ref="BL228:BM228" si="958">BL234</f>
        <v>0</v>
      </c>
      <c r="BM228" s="663">
        <f t="shared" si="958"/>
        <v>0</v>
      </c>
      <c r="BN228" s="663"/>
      <c r="BO228" s="663">
        <f>BP228+BR228+BS228</f>
        <v>0</v>
      </c>
      <c r="BP228" s="663">
        <f>BP234</f>
        <v>0</v>
      </c>
      <c r="BQ228" s="663"/>
      <c r="BR228" s="663">
        <f t="shared" ref="BR228:BS228" si="959">BR234</f>
        <v>0</v>
      </c>
      <c r="BS228" s="663">
        <f t="shared" si="959"/>
        <v>0</v>
      </c>
      <c r="BT228" s="663">
        <f t="shared" ref="BT228:BU228" si="960">BT234</f>
        <v>0</v>
      </c>
      <c r="BU228" s="663">
        <f t="shared" si="960"/>
        <v>0</v>
      </c>
      <c r="BV228" s="663">
        <f>BW228+BY228+BZ228</f>
        <v>0</v>
      </c>
      <c r="BW228" s="663">
        <f>BW234</f>
        <v>0</v>
      </c>
      <c r="BX228" s="663"/>
      <c r="BY228" s="663">
        <f t="shared" ref="BY228:BZ228" si="961">BY234</f>
        <v>0</v>
      </c>
      <c r="BZ228" s="663">
        <f t="shared" si="961"/>
        <v>0</v>
      </c>
      <c r="CA228" s="663">
        <f>CB228+CC228+CD228</f>
        <v>0</v>
      </c>
      <c r="CB228" s="663">
        <f>CB234</f>
        <v>0</v>
      </c>
      <c r="CC228" s="663">
        <f t="shared" ref="CC228:CD228" si="962">CC234</f>
        <v>0</v>
      </c>
      <c r="CD228" s="663">
        <f t="shared" si="962"/>
        <v>0</v>
      </c>
      <c r="CE228" s="663">
        <f>CF228+CH228+CI228</f>
        <v>0</v>
      </c>
      <c r="CF228" s="663">
        <f>CF234</f>
        <v>0</v>
      </c>
      <c r="CG228" s="663"/>
      <c r="CH228" s="663">
        <f t="shared" ref="CH228:CI228" si="963">CH234</f>
        <v>0</v>
      </c>
      <c r="CI228" s="663">
        <f t="shared" si="963"/>
        <v>0</v>
      </c>
      <c r="CJ228" s="663"/>
      <c r="CK228" s="663">
        <f>CL228+CN228+CO228</f>
        <v>0</v>
      </c>
      <c r="CL228" s="663">
        <f>CL234</f>
        <v>0</v>
      </c>
      <c r="CM228" s="663"/>
      <c r="CN228" s="663">
        <f t="shared" ref="CN228:CO228" si="964">CN234</f>
        <v>0</v>
      </c>
      <c r="CO228" s="663">
        <f t="shared" si="964"/>
        <v>0</v>
      </c>
    </row>
    <row r="229" spans="2:93" s="77" customFormat="1" ht="57.75" hidden="1" customHeight="1" x14ac:dyDescent="0.3">
      <c r="B229" s="206"/>
      <c r="C229" s="111" t="s">
        <v>31</v>
      </c>
      <c r="D229" s="182">
        <f t="shared" si="869"/>
        <v>0</v>
      </c>
      <c r="E229" s="182">
        <f>E230+E236</f>
        <v>0</v>
      </c>
      <c r="F229" s="182"/>
      <c r="G229" s="182">
        <f>G230+G236</f>
        <v>0</v>
      </c>
      <c r="H229" s="182">
        <f t="shared" ref="H229" si="965">H232+H235</f>
        <v>0</v>
      </c>
      <c r="I229" s="182"/>
      <c r="J229" s="603" t="e">
        <f t="shared" si="733"/>
        <v>#DIV/0!</v>
      </c>
      <c r="K229" s="182">
        <f>K230+K236</f>
        <v>0</v>
      </c>
      <c r="L229" s="663"/>
      <c r="M229" s="185"/>
      <c r="N229" s="603" t="e">
        <f t="shared" si="870"/>
        <v>#DIV/0!</v>
      </c>
      <c r="O229" s="663">
        <f>O230+O236</f>
        <v>0</v>
      </c>
      <c r="P229" s="663"/>
      <c r="Q229" s="663">
        <f t="shared" ref="Q229" si="966">Q232+Q235</f>
        <v>0</v>
      </c>
      <c r="R229" s="663"/>
      <c r="S229" s="128">
        <f t="shared" si="748"/>
        <v>0</v>
      </c>
      <c r="T229" s="621" t="e">
        <f t="shared" si="749"/>
        <v>#DIV/0!</v>
      </c>
      <c r="U229" s="663"/>
      <c r="V229" s="621"/>
      <c r="W229" s="663"/>
      <c r="X229" s="621" t="e">
        <f t="shared" si="735"/>
        <v>#DIV/0!</v>
      </c>
      <c r="Y229" s="663">
        <f>Y230+Y236</f>
        <v>0</v>
      </c>
      <c r="Z229" s="621"/>
      <c r="AA229" s="663">
        <f t="shared" ref="AA229" si="967">AA232+AA235</f>
        <v>0</v>
      </c>
      <c r="AB229" s="621"/>
      <c r="AC229" s="661">
        <f t="shared" si="745"/>
        <v>0</v>
      </c>
      <c r="AD229" s="641" t="e">
        <f t="shared" si="746"/>
        <v>#DIV/0!</v>
      </c>
      <c r="AE229" s="663"/>
      <c r="AF229" s="641"/>
      <c r="AG229" s="661"/>
      <c r="AH229" s="641" t="e">
        <f t="shared" si="739"/>
        <v>#DIV/0!</v>
      </c>
      <c r="AI229" s="663">
        <f>AI230+AI236</f>
        <v>0</v>
      </c>
      <c r="AJ229" s="641">
        <v>0</v>
      </c>
      <c r="AK229" s="663">
        <f t="shared" ref="AK229" si="968">AK232+AK235</f>
        <v>0</v>
      </c>
      <c r="AL229" s="663"/>
      <c r="AM229" s="663"/>
      <c r="AN229" s="663"/>
      <c r="AO229" s="663"/>
      <c r="AP229" s="663"/>
      <c r="AQ229" s="663"/>
      <c r="AR229" s="663"/>
      <c r="AS229" s="663"/>
      <c r="AT229" s="663"/>
      <c r="AU229" s="182">
        <f t="shared" si="873"/>
        <v>0</v>
      </c>
      <c r="AV229" s="663">
        <f t="shared" si="871"/>
        <v>0</v>
      </c>
      <c r="AW229" s="663">
        <f>AW230+AW236</f>
        <v>0</v>
      </c>
      <c r="AX229" s="663"/>
      <c r="AY229" s="663">
        <f>AY230+AY236</f>
        <v>0</v>
      </c>
      <c r="AZ229" s="663">
        <f t="shared" ref="AZ229" si="969">AZ232+AZ235</f>
        <v>0</v>
      </c>
      <c r="BA229" s="663">
        <f>BB229+BC229+BD229</f>
        <v>0</v>
      </c>
      <c r="BB229" s="663">
        <f>BB232+BB235</f>
        <v>0</v>
      </c>
      <c r="BC229" s="663">
        <f t="shared" ref="BC229:BD229" si="970">BC232+BC235</f>
        <v>0</v>
      </c>
      <c r="BD229" s="663">
        <f t="shared" si="970"/>
        <v>0</v>
      </c>
      <c r="BE229" s="663">
        <f>BF229+BG229+BH229</f>
        <v>0</v>
      </c>
      <c r="BF229" s="663">
        <f>BF232+BF235</f>
        <v>0</v>
      </c>
      <c r="BG229" s="663">
        <f t="shared" ref="BG229:BH229" si="971">BG232+BG235</f>
        <v>0</v>
      </c>
      <c r="BH229" s="663">
        <f t="shared" si="971"/>
        <v>0</v>
      </c>
      <c r="BI229" s="663">
        <f>BJ229+BL229+BM229</f>
        <v>0</v>
      </c>
      <c r="BJ229" s="663">
        <f>BJ230+BJ236</f>
        <v>0</v>
      </c>
      <c r="BK229" s="663"/>
      <c r="BL229" s="663">
        <f>BL230+BL236</f>
        <v>0</v>
      </c>
      <c r="BM229" s="663">
        <f t="shared" ref="BM229" si="972">BM232+BM235</f>
        <v>0</v>
      </c>
      <c r="BN229" s="663"/>
      <c r="BO229" s="663">
        <f>BP229+BR229+BS229</f>
        <v>0</v>
      </c>
      <c r="BP229" s="663">
        <f>BP230+BP236</f>
        <v>0</v>
      </c>
      <c r="BQ229" s="663"/>
      <c r="BR229" s="663">
        <f>BR230+BR236</f>
        <v>0</v>
      </c>
      <c r="BS229" s="663">
        <f t="shared" ref="BS229" si="973">BS232+BS235</f>
        <v>0</v>
      </c>
      <c r="BT229" s="663">
        <f t="shared" ref="BT229:BU229" si="974">BT232+BT235</f>
        <v>0</v>
      </c>
      <c r="BU229" s="663">
        <f t="shared" si="974"/>
        <v>0</v>
      </c>
      <c r="BV229" s="663">
        <f>BW229+BY229+BZ229</f>
        <v>0</v>
      </c>
      <c r="BW229" s="663">
        <f>BW230+BW236</f>
        <v>0</v>
      </c>
      <c r="BX229" s="663"/>
      <c r="BY229" s="663">
        <f>BY230+BY236</f>
        <v>0</v>
      </c>
      <c r="BZ229" s="663">
        <f t="shared" ref="BZ229" si="975">BZ232+BZ235</f>
        <v>0</v>
      </c>
      <c r="CA229" s="663">
        <f>CB229+CC229+CD229</f>
        <v>0</v>
      </c>
      <c r="CB229" s="663">
        <f>CB230+CB236</f>
        <v>0</v>
      </c>
      <c r="CC229" s="663">
        <f>CC230+CC236</f>
        <v>0</v>
      </c>
      <c r="CD229" s="663">
        <f t="shared" ref="CD229" si="976">CD232+CD235</f>
        <v>0</v>
      </c>
      <c r="CE229" s="663">
        <f>CF229+CH229+CI229</f>
        <v>0</v>
      </c>
      <c r="CF229" s="663">
        <f>CF230+CF236</f>
        <v>0</v>
      </c>
      <c r="CG229" s="663"/>
      <c r="CH229" s="663">
        <f>CH230+CH236</f>
        <v>0</v>
      </c>
      <c r="CI229" s="663">
        <f t="shared" ref="CI229" si="977">CI232+CI235</f>
        <v>0</v>
      </c>
      <c r="CJ229" s="663"/>
      <c r="CK229" s="663">
        <f>CL229+CN229+CO229</f>
        <v>0</v>
      </c>
      <c r="CL229" s="663">
        <f>CL230+CL236</f>
        <v>0</v>
      </c>
      <c r="CM229" s="663"/>
      <c r="CN229" s="663">
        <f>CN230+CN236</f>
        <v>0</v>
      </c>
      <c r="CO229" s="663">
        <f t="shared" ref="CO229" si="978">CO232+CO235</f>
        <v>0</v>
      </c>
    </row>
    <row r="230" spans="2:93" s="744" customFormat="1" ht="209.25" hidden="1" customHeight="1" x14ac:dyDescent="0.3">
      <c r="B230" s="742" t="s">
        <v>34</v>
      </c>
      <c r="C230" s="743" t="s">
        <v>330</v>
      </c>
      <c r="D230" s="182">
        <f t="shared" si="869"/>
        <v>0</v>
      </c>
      <c r="E230" s="451"/>
      <c r="F230" s="451"/>
      <c r="G230" s="451">
        <f>G231</f>
        <v>0</v>
      </c>
      <c r="H230" s="451"/>
      <c r="I230" s="451"/>
      <c r="J230" s="603" t="e">
        <f t="shared" si="733"/>
        <v>#DIV/0!</v>
      </c>
      <c r="K230" s="451"/>
      <c r="L230" s="465"/>
      <c r="M230" s="185"/>
      <c r="N230" s="603" t="e">
        <f t="shared" si="870"/>
        <v>#DIV/0!</v>
      </c>
      <c r="O230" s="465">
        <f>O231</f>
        <v>0</v>
      </c>
      <c r="P230" s="465"/>
      <c r="Q230" s="465"/>
      <c r="R230" s="465"/>
      <c r="S230" s="128">
        <f t="shared" si="748"/>
        <v>0</v>
      </c>
      <c r="T230" s="621" t="e">
        <f t="shared" si="749"/>
        <v>#DIV/0!</v>
      </c>
      <c r="U230" s="465"/>
      <c r="V230" s="621"/>
      <c r="W230" s="465"/>
      <c r="X230" s="621" t="e">
        <f t="shared" si="735"/>
        <v>#DIV/0!</v>
      </c>
      <c r="Y230" s="465">
        <f>Y231</f>
        <v>0</v>
      </c>
      <c r="Z230" s="621"/>
      <c r="AA230" s="465"/>
      <c r="AB230" s="621"/>
      <c r="AC230" s="661">
        <f t="shared" si="745"/>
        <v>0</v>
      </c>
      <c r="AD230" s="641" t="e">
        <f t="shared" si="746"/>
        <v>#DIV/0!</v>
      </c>
      <c r="AE230" s="465"/>
      <c r="AF230" s="641"/>
      <c r="AG230" s="661"/>
      <c r="AH230" s="641" t="e">
        <f t="shared" si="739"/>
        <v>#DIV/0!</v>
      </c>
      <c r="AI230" s="465">
        <f>AI231</f>
        <v>0</v>
      </c>
      <c r="AJ230" s="641">
        <v>0</v>
      </c>
      <c r="AK230" s="465"/>
      <c r="AL230" s="663"/>
      <c r="AM230" s="465"/>
      <c r="AN230" s="465"/>
      <c r="AO230" s="465"/>
      <c r="AP230" s="465"/>
      <c r="AQ230" s="465"/>
      <c r="AR230" s="465"/>
      <c r="AS230" s="465"/>
      <c r="AT230" s="465"/>
      <c r="AU230" s="182">
        <f t="shared" si="873"/>
        <v>0</v>
      </c>
      <c r="AV230" s="663">
        <f t="shared" si="871"/>
        <v>0</v>
      </c>
      <c r="AW230" s="465"/>
      <c r="AX230" s="465"/>
      <c r="AY230" s="465">
        <f>AY231</f>
        <v>0</v>
      </c>
      <c r="AZ230" s="465"/>
      <c r="BA230" s="465"/>
      <c r="BB230" s="465"/>
      <c r="BC230" s="465"/>
      <c r="BD230" s="465"/>
      <c r="BE230" s="465"/>
      <c r="BF230" s="465"/>
      <c r="BG230" s="465"/>
      <c r="BH230" s="465"/>
      <c r="BI230" s="663">
        <f>BI231</f>
        <v>0</v>
      </c>
      <c r="BJ230" s="465"/>
      <c r="BK230" s="465"/>
      <c r="BL230" s="465">
        <f>BL231</f>
        <v>0</v>
      </c>
      <c r="BM230" s="465"/>
      <c r="BN230" s="465"/>
      <c r="BO230" s="663">
        <f>BO231</f>
        <v>0</v>
      </c>
      <c r="BP230" s="663"/>
      <c r="BQ230" s="465"/>
      <c r="BR230" s="465">
        <f>BR231</f>
        <v>0</v>
      </c>
      <c r="BS230" s="465"/>
      <c r="BT230" s="465"/>
      <c r="BU230" s="465"/>
      <c r="BV230" s="663">
        <f>BV231</f>
        <v>0</v>
      </c>
      <c r="BW230" s="465"/>
      <c r="BX230" s="465"/>
      <c r="BY230" s="465">
        <f>BY231</f>
        <v>0</v>
      </c>
      <c r="BZ230" s="465"/>
      <c r="CA230" s="465">
        <f>CA231</f>
        <v>0</v>
      </c>
      <c r="CB230" s="465"/>
      <c r="CC230" s="465">
        <f>CC231</f>
        <v>0</v>
      </c>
      <c r="CD230" s="465"/>
      <c r="CE230" s="465">
        <f>CE231</f>
        <v>0</v>
      </c>
      <c r="CF230" s="465"/>
      <c r="CG230" s="465"/>
      <c r="CH230" s="465">
        <f>CH231</f>
        <v>0</v>
      </c>
      <c r="CI230" s="465"/>
      <c r="CJ230" s="465"/>
      <c r="CK230" s="663">
        <f>CK231</f>
        <v>0</v>
      </c>
      <c r="CL230" s="465"/>
      <c r="CM230" s="465"/>
      <c r="CN230" s="465">
        <f>CN231</f>
        <v>0</v>
      </c>
      <c r="CO230" s="465"/>
    </row>
    <row r="231" spans="2:93" s="77" customFormat="1" ht="206.25" hidden="1" customHeight="1" x14ac:dyDescent="0.3">
      <c r="B231" s="662" t="s">
        <v>36</v>
      </c>
      <c r="C231" s="114" t="s">
        <v>128</v>
      </c>
      <c r="D231" s="182">
        <f t="shared" si="869"/>
        <v>0</v>
      </c>
      <c r="E231" s="182"/>
      <c r="F231" s="182"/>
      <c r="G231" s="182">
        <v>0</v>
      </c>
      <c r="H231" s="248"/>
      <c r="I231" s="248"/>
      <c r="J231" s="603" t="e">
        <f t="shared" si="733"/>
        <v>#DIV/0!</v>
      </c>
      <c r="K231" s="182"/>
      <c r="L231" s="21"/>
      <c r="M231" s="185"/>
      <c r="N231" s="603" t="e">
        <f t="shared" si="870"/>
        <v>#DIV/0!</v>
      </c>
      <c r="O231" s="663">
        <v>0</v>
      </c>
      <c r="P231" s="21"/>
      <c r="Q231" s="21"/>
      <c r="R231" s="21"/>
      <c r="S231" s="128">
        <f t="shared" si="748"/>
        <v>0</v>
      </c>
      <c r="T231" s="621" t="e">
        <f t="shared" si="749"/>
        <v>#DIV/0!</v>
      </c>
      <c r="U231" s="663"/>
      <c r="V231" s="621"/>
      <c r="W231" s="663"/>
      <c r="X231" s="621" t="e">
        <f t="shared" si="735"/>
        <v>#DIV/0!</v>
      </c>
      <c r="Y231" s="663">
        <v>0</v>
      </c>
      <c r="Z231" s="621"/>
      <c r="AA231" s="21"/>
      <c r="AB231" s="621"/>
      <c r="AC231" s="661">
        <f t="shared" si="745"/>
        <v>0</v>
      </c>
      <c r="AD231" s="641" t="e">
        <f t="shared" si="746"/>
        <v>#DIV/0!</v>
      </c>
      <c r="AE231" s="663"/>
      <c r="AF231" s="641"/>
      <c r="AG231" s="661"/>
      <c r="AH231" s="641" t="e">
        <f t="shared" si="739"/>
        <v>#DIV/0!</v>
      </c>
      <c r="AI231" s="663">
        <v>0</v>
      </c>
      <c r="AJ231" s="641">
        <v>0</v>
      </c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182">
        <f t="shared" si="873"/>
        <v>0</v>
      </c>
      <c r="AV231" s="663">
        <f t="shared" si="871"/>
        <v>0</v>
      </c>
      <c r="AW231" s="663"/>
      <c r="AX231" s="663"/>
      <c r="AY231" s="663">
        <v>0</v>
      </c>
      <c r="AZ231" s="21"/>
      <c r="BA231" s="21">
        <f t="shared" si="602"/>
        <v>0</v>
      </c>
      <c r="BB231" s="21"/>
      <c r="BC231" s="21"/>
      <c r="BD231" s="21"/>
      <c r="BE231" s="663">
        <f t="shared" si="600"/>
        <v>0</v>
      </c>
      <c r="BF231" s="663">
        <f>E231</f>
        <v>0</v>
      </c>
      <c r="BG231" s="663">
        <f>G231</f>
        <v>0</v>
      </c>
      <c r="BH231" s="21"/>
      <c r="BI231" s="663">
        <f>BJ231+BL231+BM231</f>
        <v>0</v>
      </c>
      <c r="BJ231" s="663"/>
      <c r="BK231" s="663"/>
      <c r="BL231" s="663"/>
      <c r="BM231" s="21"/>
      <c r="BN231" s="663"/>
      <c r="BO231" s="663">
        <f>BP231+BR231+BS231</f>
        <v>0</v>
      </c>
      <c r="BP231" s="663"/>
      <c r="BQ231" s="663"/>
      <c r="BR231" s="663"/>
      <c r="BS231" s="21"/>
      <c r="BT231" s="663"/>
      <c r="BU231" s="21"/>
      <c r="BV231" s="663">
        <f>BW231+BY231+BZ231</f>
        <v>0</v>
      </c>
      <c r="BW231" s="663"/>
      <c r="BX231" s="663"/>
      <c r="BY231" s="663"/>
      <c r="BZ231" s="21"/>
      <c r="CA231" s="663">
        <f t="shared" ref="CA231" si="979">CB231+CC231+CD231</f>
        <v>0</v>
      </c>
      <c r="CB231" s="182"/>
      <c r="CC231" s="182"/>
      <c r="CD231" s="248"/>
      <c r="CE231" s="663">
        <f t="shared" ref="CE231" si="980">CF231+CH231+CI231</f>
        <v>0</v>
      </c>
      <c r="CF231" s="182"/>
      <c r="CG231" s="182"/>
      <c r="CH231" s="182"/>
      <c r="CI231" s="248"/>
      <c r="CJ231" s="663"/>
      <c r="CK231" s="663">
        <f>CL231+CN231+CO231</f>
        <v>0</v>
      </c>
      <c r="CL231" s="663"/>
      <c r="CM231" s="663"/>
      <c r="CN231" s="663"/>
      <c r="CO231" s="21"/>
    </row>
    <row r="232" spans="2:93" s="80" customFormat="1" ht="156.75" hidden="1" customHeight="1" x14ac:dyDescent="0.3">
      <c r="B232" s="209"/>
      <c r="C232" s="137" t="s">
        <v>31</v>
      </c>
      <c r="D232" s="182">
        <f t="shared" si="869"/>
        <v>0</v>
      </c>
      <c r="E232" s="123"/>
      <c r="F232" s="123"/>
      <c r="G232" s="123"/>
      <c r="H232" s="247"/>
      <c r="I232" s="247"/>
      <c r="J232" s="603" t="e">
        <f t="shared" si="733"/>
        <v>#DIV/0!</v>
      </c>
      <c r="K232" s="123"/>
      <c r="L232" s="33"/>
      <c r="M232" s="185"/>
      <c r="N232" s="603" t="e">
        <f t="shared" si="870"/>
        <v>#DIV/0!</v>
      </c>
      <c r="O232" s="120"/>
      <c r="P232" s="33"/>
      <c r="Q232" s="33"/>
      <c r="R232" s="33"/>
      <c r="S232" s="128">
        <f t="shared" si="748"/>
        <v>0</v>
      </c>
      <c r="T232" s="621" t="e">
        <f t="shared" si="749"/>
        <v>#DIV/0!</v>
      </c>
      <c r="U232" s="120"/>
      <c r="V232" s="621"/>
      <c r="W232" s="120"/>
      <c r="X232" s="621" t="e">
        <f t="shared" si="735"/>
        <v>#DIV/0!</v>
      </c>
      <c r="Y232" s="120"/>
      <c r="Z232" s="621"/>
      <c r="AA232" s="33"/>
      <c r="AB232" s="621"/>
      <c r="AC232" s="661">
        <f t="shared" si="745"/>
        <v>0</v>
      </c>
      <c r="AD232" s="641" t="e">
        <f t="shared" si="746"/>
        <v>#DIV/0!</v>
      </c>
      <c r="AE232" s="120"/>
      <c r="AF232" s="641"/>
      <c r="AG232" s="661"/>
      <c r="AH232" s="641" t="e">
        <f t="shared" si="739"/>
        <v>#DIV/0!</v>
      </c>
      <c r="AI232" s="120"/>
      <c r="AJ232" s="641">
        <v>0</v>
      </c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182">
        <f t="shared" si="873"/>
        <v>0</v>
      </c>
      <c r="AV232" s="663">
        <f t="shared" si="871"/>
        <v>0</v>
      </c>
      <c r="AW232" s="120"/>
      <c r="AX232" s="120"/>
      <c r="AY232" s="120"/>
      <c r="AZ232" s="33"/>
      <c r="BA232" s="33"/>
      <c r="BB232" s="33"/>
      <c r="BC232" s="33"/>
      <c r="BD232" s="33"/>
      <c r="BE232" s="120"/>
      <c r="BF232" s="120"/>
      <c r="BG232" s="120"/>
      <c r="BH232" s="33"/>
      <c r="BI232" s="120"/>
      <c r="BJ232" s="120"/>
      <c r="BK232" s="120"/>
      <c r="BL232" s="120"/>
      <c r="BM232" s="33"/>
      <c r="BN232" s="120"/>
      <c r="BO232" s="120"/>
      <c r="BP232" s="120"/>
      <c r="BQ232" s="120"/>
      <c r="BR232" s="120"/>
      <c r="BS232" s="33"/>
      <c r="BT232" s="120"/>
      <c r="BU232" s="33"/>
      <c r="BV232" s="120"/>
      <c r="BW232" s="120"/>
      <c r="BX232" s="120"/>
      <c r="BY232" s="120"/>
      <c r="BZ232" s="33"/>
      <c r="CA232" s="120"/>
      <c r="CB232" s="123"/>
      <c r="CC232" s="123"/>
      <c r="CD232" s="247"/>
      <c r="CE232" s="120"/>
      <c r="CF232" s="123"/>
      <c r="CG232" s="123"/>
      <c r="CH232" s="123"/>
      <c r="CI232" s="247"/>
      <c r="CJ232" s="120"/>
      <c r="CK232" s="120"/>
      <c r="CL232" s="120"/>
      <c r="CM232" s="120"/>
      <c r="CN232" s="120"/>
      <c r="CO232" s="33"/>
    </row>
    <row r="233" spans="2:93" s="77" customFormat="1" ht="186" hidden="1" customHeight="1" x14ac:dyDescent="0.3">
      <c r="B233" s="662" t="s">
        <v>179</v>
      </c>
      <c r="C233" s="114" t="s">
        <v>284</v>
      </c>
      <c r="D233" s="182">
        <f t="shared" si="869"/>
        <v>0</v>
      </c>
      <c r="E233" s="182"/>
      <c r="F233" s="182"/>
      <c r="G233" s="182"/>
      <c r="H233" s="248"/>
      <c r="I233" s="248"/>
      <c r="J233" s="603" t="e">
        <f t="shared" si="733"/>
        <v>#DIV/0!</v>
      </c>
      <c r="K233" s="182"/>
      <c r="L233" s="21"/>
      <c r="M233" s="185"/>
      <c r="N233" s="603" t="e">
        <f t="shared" si="870"/>
        <v>#DIV/0!</v>
      </c>
      <c r="O233" s="663"/>
      <c r="P233" s="21"/>
      <c r="Q233" s="21"/>
      <c r="R233" s="21"/>
      <c r="S233" s="128">
        <f t="shared" si="748"/>
        <v>0</v>
      </c>
      <c r="T233" s="621" t="e">
        <f t="shared" si="749"/>
        <v>#DIV/0!</v>
      </c>
      <c r="U233" s="663"/>
      <c r="V233" s="621"/>
      <c r="W233" s="663"/>
      <c r="X233" s="621" t="e">
        <f t="shared" si="735"/>
        <v>#DIV/0!</v>
      </c>
      <c r="Y233" s="663"/>
      <c r="Z233" s="621"/>
      <c r="AA233" s="21"/>
      <c r="AB233" s="621"/>
      <c r="AC233" s="661">
        <f t="shared" si="745"/>
        <v>0</v>
      </c>
      <c r="AD233" s="641" t="e">
        <f t="shared" si="746"/>
        <v>#DIV/0!</v>
      </c>
      <c r="AE233" s="663"/>
      <c r="AF233" s="641"/>
      <c r="AG233" s="661"/>
      <c r="AH233" s="641" t="e">
        <f t="shared" si="739"/>
        <v>#DIV/0!</v>
      </c>
      <c r="AI233" s="663"/>
      <c r="AJ233" s="641">
        <v>0</v>
      </c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182">
        <f t="shared" si="873"/>
        <v>0</v>
      </c>
      <c r="AV233" s="663">
        <f t="shared" si="871"/>
        <v>0</v>
      </c>
      <c r="AW233" s="663"/>
      <c r="AX233" s="663"/>
      <c r="AY233" s="663"/>
      <c r="AZ233" s="21"/>
      <c r="BA233" s="21"/>
      <c r="BB233" s="21"/>
      <c r="BC233" s="21"/>
      <c r="BD233" s="21"/>
      <c r="BE233" s="663"/>
      <c r="BF233" s="663"/>
      <c r="BG233" s="663"/>
      <c r="BH233" s="21"/>
      <c r="BI233" s="663"/>
      <c r="BJ233" s="663"/>
      <c r="BK233" s="663"/>
      <c r="BL233" s="663"/>
      <c r="BM233" s="21"/>
      <c r="BN233" s="663"/>
      <c r="BO233" s="663"/>
      <c r="BP233" s="663"/>
      <c r="BQ233" s="663"/>
      <c r="BR233" s="663"/>
      <c r="BS233" s="21"/>
      <c r="BT233" s="663"/>
      <c r="BU233" s="21"/>
      <c r="BV233" s="663"/>
      <c r="BW233" s="663"/>
      <c r="BX233" s="663"/>
      <c r="BY233" s="663"/>
      <c r="BZ233" s="21"/>
      <c r="CA233" s="663"/>
      <c r="CB233" s="182"/>
      <c r="CC233" s="182"/>
      <c r="CD233" s="248"/>
      <c r="CE233" s="663"/>
      <c r="CF233" s="182"/>
      <c r="CG233" s="182"/>
      <c r="CH233" s="182"/>
      <c r="CI233" s="248"/>
      <c r="CJ233" s="663"/>
      <c r="CK233" s="663"/>
      <c r="CL233" s="663"/>
      <c r="CM233" s="663"/>
      <c r="CN233" s="663"/>
      <c r="CO233" s="21"/>
    </row>
    <row r="234" spans="2:93" s="77" customFormat="1" ht="52.5" hidden="1" customHeight="1" x14ac:dyDescent="0.3">
      <c r="B234" s="662"/>
      <c r="C234" s="111" t="s">
        <v>32</v>
      </c>
      <c r="D234" s="182">
        <f t="shared" si="869"/>
        <v>0</v>
      </c>
      <c r="E234" s="182"/>
      <c r="F234" s="182"/>
      <c r="G234" s="182"/>
      <c r="H234" s="248"/>
      <c r="I234" s="248"/>
      <c r="J234" s="603" t="e">
        <f t="shared" si="733"/>
        <v>#DIV/0!</v>
      </c>
      <c r="K234" s="182"/>
      <c r="L234" s="21"/>
      <c r="M234" s="185"/>
      <c r="N234" s="603" t="e">
        <f t="shared" si="870"/>
        <v>#DIV/0!</v>
      </c>
      <c r="O234" s="663"/>
      <c r="P234" s="21"/>
      <c r="Q234" s="21"/>
      <c r="R234" s="21"/>
      <c r="S234" s="128">
        <f t="shared" si="748"/>
        <v>0</v>
      </c>
      <c r="T234" s="621" t="e">
        <f t="shared" si="749"/>
        <v>#DIV/0!</v>
      </c>
      <c r="U234" s="663"/>
      <c r="V234" s="621"/>
      <c r="W234" s="663"/>
      <c r="X234" s="621" t="e">
        <f t="shared" si="735"/>
        <v>#DIV/0!</v>
      </c>
      <c r="Y234" s="663"/>
      <c r="Z234" s="621"/>
      <c r="AA234" s="21"/>
      <c r="AB234" s="621"/>
      <c r="AC234" s="661">
        <f t="shared" si="745"/>
        <v>0</v>
      </c>
      <c r="AD234" s="641" t="e">
        <f t="shared" si="746"/>
        <v>#DIV/0!</v>
      </c>
      <c r="AE234" s="663"/>
      <c r="AF234" s="641"/>
      <c r="AG234" s="661"/>
      <c r="AH234" s="641" t="e">
        <f t="shared" si="739"/>
        <v>#DIV/0!</v>
      </c>
      <c r="AI234" s="663"/>
      <c r="AJ234" s="641">
        <v>0</v>
      </c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182">
        <f t="shared" si="873"/>
        <v>0</v>
      </c>
      <c r="AV234" s="663">
        <f t="shared" si="871"/>
        <v>0</v>
      </c>
      <c r="AW234" s="663"/>
      <c r="AX234" s="663"/>
      <c r="AY234" s="663"/>
      <c r="AZ234" s="21"/>
      <c r="BA234" s="21"/>
      <c r="BB234" s="21"/>
      <c r="BC234" s="21"/>
      <c r="BD234" s="21"/>
      <c r="BE234" s="663"/>
      <c r="BF234" s="663"/>
      <c r="BG234" s="663"/>
      <c r="BH234" s="21"/>
      <c r="BI234" s="663"/>
      <c r="BJ234" s="663"/>
      <c r="BK234" s="663"/>
      <c r="BL234" s="663"/>
      <c r="BM234" s="21"/>
      <c r="BN234" s="663"/>
      <c r="BO234" s="663"/>
      <c r="BP234" s="663"/>
      <c r="BQ234" s="663"/>
      <c r="BR234" s="663"/>
      <c r="BS234" s="21"/>
      <c r="BT234" s="663"/>
      <c r="BU234" s="21"/>
      <c r="BV234" s="663"/>
      <c r="BW234" s="663"/>
      <c r="BX234" s="663"/>
      <c r="BY234" s="663"/>
      <c r="BZ234" s="21"/>
      <c r="CA234" s="663"/>
      <c r="CB234" s="182"/>
      <c r="CC234" s="182"/>
      <c r="CD234" s="248"/>
      <c r="CE234" s="663"/>
      <c r="CF234" s="182"/>
      <c r="CG234" s="182"/>
      <c r="CH234" s="182"/>
      <c r="CI234" s="248"/>
      <c r="CJ234" s="663"/>
      <c r="CK234" s="663"/>
      <c r="CL234" s="663"/>
      <c r="CM234" s="663"/>
      <c r="CN234" s="663"/>
      <c r="CO234" s="21"/>
    </row>
    <row r="235" spans="2:93" s="77" customFormat="1" ht="52.5" hidden="1" customHeight="1" x14ac:dyDescent="0.3">
      <c r="B235" s="662"/>
      <c r="C235" s="111" t="s">
        <v>31</v>
      </c>
      <c r="D235" s="182">
        <f t="shared" si="869"/>
        <v>0</v>
      </c>
      <c r="E235" s="182"/>
      <c r="F235" s="182"/>
      <c r="G235" s="182"/>
      <c r="H235" s="248"/>
      <c r="I235" s="248"/>
      <c r="J235" s="603" t="e">
        <f t="shared" si="733"/>
        <v>#DIV/0!</v>
      </c>
      <c r="K235" s="182"/>
      <c r="L235" s="21"/>
      <c r="M235" s="185"/>
      <c r="N235" s="603" t="e">
        <f t="shared" si="870"/>
        <v>#DIV/0!</v>
      </c>
      <c r="O235" s="663"/>
      <c r="P235" s="21"/>
      <c r="Q235" s="21"/>
      <c r="R235" s="21"/>
      <c r="S235" s="128">
        <f t="shared" si="748"/>
        <v>0</v>
      </c>
      <c r="T235" s="621" t="e">
        <f t="shared" si="749"/>
        <v>#DIV/0!</v>
      </c>
      <c r="U235" s="663"/>
      <c r="V235" s="621"/>
      <c r="W235" s="663"/>
      <c r="X235" s="621" t="e">
        <f t="shared" si="735"/>
        <v>#DIV/0!</v>
      </c>
      <c r="Y235" s="663"/>
      <c r="Z235" s="621"/>
      <c r="AA235" s="21"/>
      <c r="AB235" s="621"/>
      <c r="AC235" s="661">
        <f t="shared" si="745"/>
        <v>0</v>
      </c>
      <c r="AD235" s="641" t="e">
        <f t="shared" si="746"/>
        <v>#DIV/0!</v>
      </c>
      <c r="AE235" s="663"/>
      <c r="AF235" s="641"/>
      <c r="AG235" s="661"/>
      <c r="AH235" s="641" t="e">
        <f t="shared" si="739"/>
        <v>#DIV/0!</v>
      </c>
      <c r="AI235" s="663"/>
      <c r="AJ235" s="641">
        <v>0</v>
      </c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182">
        <f t="shared" si="873"/>
        <v>0</v>
      </c>
      <c r="AV235" s="663">
        <f t="shared" si="871"/>
        <v>0</v>
      </c>
      <c r="AW235" s="663"/>
      <c r="AX235" s="663"/>
      <c r="AY235" s="663"/>
      <c r="AZ235" s="21"/>
      <c r="BA235" s="21"/>
      <c r="BB235" s="21"/>
      <c r="BC235" s="21"/>
      <c r="BD235" s="21"/>
      <c r="BE235" s="663"/>
      <c r="BF235" s="663"/>
      <c r="BG235" s="663"/>
      <c r="BH235" s="21"/>
      <c r="BI235" s="663"/>
      <c r="BJ235" s="663"/>
      <c r="BK235" s="663"/>
      <c r="BL235" s="663"/>
      <c r="BM235" s="21"/>
      <c r="BN235" s="663"/>
      <c r="BO235" s="663"/>
      <c r="BP235" s="663"/>
      <c r="BQ235" s="663"/>
      <c r="BR235" s="663"/>
      <c r="BS235" s="21"/>
      <c r="BT235" s="663"/>
      <c r="BU235" s="21"/>
      <c r="BV235" s="663"/>
      <c r="BW235" s="663"/>
      <c r="BX235" s="663"/>
      <c r="BY235" s="663"/>
      <c r="BZ235" s="21"/>
      <c r="CA235" s="663"/>
      <c r="CB235" s="182"/>
      <c r="CC235" s="182"/>
      <c r="CD235" s="248"/>
      <c r="CE235" s="663"/>
      <c r="CF235" s="182"/>
      <c r="CG235" s="182"/>
      <c r="CH235" s="182"/>
      <c r="CI235" s="248"/>
      <c r="CJ235" s="663"/>
      <c r="CK235" s="663"/>
      <c r="CL235" s="663"/>
      <c r="CM235" s="663"/>
      <c r="CN235" s="663"/>
      <c r="CO235" s="21"/>
    </row>
    <row r="236" spans="2:93" s="744" customFormat="1" ht="209.25" hidden="1" customHeight="1" x14ac:dyDescent="0.3">
      <c r="B236" s="742" t="s">
        <v>62</v>
      </c>
      <c r="C236" s="743" t="s">
        <v>331</v>
      </c>
      <c r="D236" s="182">
        <f t="shared" si="869"/>
        <v>0</v>
      </c>
      <c r="E236" s="451">
        <f>E237</f>
        <v>0</v>
      </c>
      <c r="F236" s="451"/>
      <c r="G236" s="451"/>
      <c r="H236" s="451"/>
      <c r="I236" s="451"/>
      <c r="J236" s="603" t="e">
        <f t="shared" si="733"/>
        <v>#DIV/0!</v>
      </c>
      <c r="K236" s="451">
        <f>K237</f>
        <v>0</v>
      </c>
      <c r="L236" s="465"/>
      <c r="M236" s="185"/>
      <c r="N236" s="603" t="e">
        <f t="shared" si="870"/>
        <v>#DIV/0!</v>
      </c>
      <c r="O236" s="465"/>
      <c r="P236" s="465"/>
      <c r="Q236" s="465"/>
      <c r="R236" s="465"/>
      <c r="S236" s="128">
        <f t="shared" si="748"/>
        <v>0</v>
      </c>
      <c r="T236" s="621" t="e">
        <f t="shared" si="749"/>
        <v>#DIV/0!</v>
      </c>
      <c r="U236" s="465"/>
      <c r="V236" s="621"/>
      <c r="W236" s="465"/>
      <c r="X236" s="621" t="e">
        <f t="shared" si="735"/>
        <v>#DIV/0!</v>
      </c>
      <c r="Y236" s="465"/>
      <c r="Z236" s="621"/>
      <c r="AA236" s="465"/>
      <c r="AB236" s="621"/>
      <c r="AC236" s="661">
        <f t="shared" si="745"/>
        <v>0</v>
      </c>
      <c r="AD236" s="641" t="e">
        <f t="shared" si="746"/>
        <v>#DIV/0!</v>
      </c>
      <c r="AE236" s="465"/>
      <c r="AF236" s="641"/>
      <c r="AG236" s="661"/>
      <c r="AH236" s="641" t="e">
        <f t="shared" si="739"/>
        <v>#DIV/0!</v>
      </c>
      <c r="AI236" s="465"/>
      <c r="AJ236" s="641">
        <v>0</v>
      </c>
      <c r="AK236" s="465"/>
      <c r="AL236" s="663"/>
      <c r="AM236" s="465"/>
      <c r="AN236" s="465"/>
      <c r="AO236" s="465"/>
      <c r="AP236" s="465"/>
      <c r="AQ236" s="465"/>
      <c r="AR236" s="465"/>
      <c r="AS236" s="465"/>
      <c r="AT236" s="465"/>
      <c r="AU236" s="182">
        <f t="shared" si="873"/>
        <v>0</v>
      </c>
      <c r="AV236" s="663">
        <f t="shared" si="871"/>
        <v>0</v>
      </c>
      <c r="AW236" s="465">
        <f>AW237</f>
        <v>0</v>
      </c>
      <c r="AX236" s="465"/>
      <c r="AY236" s="465"/>
      <c r="AZ236" s="465"/>
      <c r="BA236" s="465"/>
      <c r="BB236" s="465"/>
      <c r="BC236" s="465"/>
      <c r="BD236" s="465"/>
      <c r="BE236" s="465"/>
      <c r="BF236" s="465"/>
      <c r="BG236" s="465"/>
      <c r="BH236" s="465"/>
      <c r="BI236" s="663"/>
      <c r="BJ236" s="465"/>
      <c r="BK236" s="465"/>
      <c r="BL236" s="465"/>
      <c r="BM236" s="465"/>
      <c r="BN236" s="465"/>
      <c r="BO236" s="663"/>
      <c r="BP236" s="663"/>
      <c r="BQ236" s="465"/>
      <c r="BR236" s="465"/>
      <c r="BS236" s="465"/>
      <c r="BT236" s="465"/>
      <c r="BU236" s="465"/>
      <c r="BV236" s="663"/>
      <c r="BW236" s="465"/>
      <c r="BX236" s="465"/>
      <c r="BY236" s="465"/>
      <c r="BZ236" s="465"/>
      <c r="CA236" s="465"/>
      <c r="CB236" s="465"/>
      <c r="CC236" s="465"/>
      <c r="CD236" s="465"/>
      <c r="CE236" s="465"/>
      <c r="CF236" s="465"/>
      <c r="CG236" s="465"/>
      <c r="CH236" s="465"/>
      <c r="CI236" s="465"/>
      <c r="CJ236" s="465"/>
      <c r="CK236" s="663"/>
      <c r="CL236" s="465"/>
      <c r="CM236" s="465"/>
      <c r="CN236" s="465"/>
      <c r="CO236" s="465"/>
    </row>
    <row r="237" spans="2:93" s="77" customFormat="1" ht="235.5" hidden="1" customHeight="1" x14ac:dyDescent="0.3">
      <c r="B237" s="662" t="s">
        <v>178</v>
      </c>
      <c r="C237" s="114" t="s">
        <v>332</v>
      </c>
      <c r="D237" s="182">
        <f t="shared" si="869"/>
        <v>0</v>
      </c>
      <c r="E237" s="182"/>
      <c r="F237" s="182"/>
      <c r="G237" s="182"/>
      <c r="H237" s="248"/>
      <c r="I237" s="248"/>
      <c r="J237" s="603" t="e">
        <f t="shared" si="733"/>
        <v>#DIV/0!</v>
      </c>
      <c r="K237" s="182"/>
      <c r="L237" s="21"/>
      <c r="M237" s="185"/>
      <c r="N237" s="603" t="e">
        <f t="shared" si="870"/>
        <v>#DIV/0!</v>
      </c>
      <c r="O237" s="663"/>
      <c r="P237" s="21"/>
      <c r="Q237" s="21"/>
      <c r="R237" s="21"/>
      <c r="S237" s="128">
        <f t="shared" si="748"/>
        <v>0</v>
      </c>
      <c r="T237" s="621" t="e">
        <f t="shared" si="749"/>
        <v>#DIV/0!</v>
      </c>
      <c r="U237" s="663"/>
      <c r="V237" s="621"/>
      <c r="W237" s="663"/>
      <c r="X237" s="621" t="e">
        <f t="shared" si="735"/>
        <v>#DIV/0!</v>
      </c>
      <c r="Y237" s="663"/>
      <c r="Z237" s="621"/>
      <c r="AA237" s="21"/>
      <c r="AB237" s="621"/>
      <c r="AC237" s="661">
        <f t="shared" si="745"/>
        <v>0</v>
      </c>
      <c r="AD237" s="641" t="e">
        <f t="shared" si="746"/>
        <v>#DIV/0!</v>
      </c>
      <c r="AE237" s="663"/>
      <c r="AF237" s="641"/>
      <c r="AG237" s="661"/>
      <c r="AH237" s="641" t="e">
        <f t="shared" si="739"/>
        <v>#DIV/0!</v>
      </c>
      <c r="AI237" s="663"/>
      <c r="AJ237" s="641">
        <v>0</v>
      </c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182">
        <f t="shared" si="873"/>
        <v>0</v>
      </c>
      <c r="AV237" s="663">
        <f t="shared" si="871"/>
        <v>0</v>
      </c>
      <c r="AW237" s="663"/>
      <c r="AX237" s="663"/>
      <c r="AY237" s="663"/>
      <c r="AZ237" s="21"/>
      <c r="BA237" s="21"/>
      <c r="BB237" s="21"/>
      <c r="BC237" s="21"/>
      <c r="BD237" s="21"/>
      <c r="BE237" s="663"/>
      <c r="BF237" s="663"/>
      <c r="BG237" s="663"/>
      <c r="BH237" s="21"/>
      <c r="BI237" s="663"/>
      <c r="BJ237" s="663"/>
      <c r="BK237" s="663"/>
      <c r="BL237" s="663"/>
      <c r="BM237" s="21"/>
      <c r="BN237" s="663"/>
      <c r="BO237" s="663"/>
      <c r="BP237" s="663"/>
      <c r="BQ237" s="663"/>
      <c r="BR237" s="663"/>
      <c r="BS237" s="21"/>
      <c r="BT237" s="663"/>
      <c r="BU237" s="21"/>
      <c r="BV237" s="663"/>
      <c r="BW237" s="663"/>
      <c r="BX237" s="663"/>
      <c r="BY237" s="663"/>
      <c r="BZ237" s="21"/>
      <c r="CA237" s="663"/>
      <c r="CB237" s="182"/>
      <c r="CC237" s="182"/>
      <c r="CD237" s="248"/>
      <c r="CE237" s="663"/>
      <c r="CF237" s="182"/>
      <c r="CG237" s="182"/>
      <c r="CH237" s="182"/>
      <c r="CI237" s="248"/>
      <c r="CJ237" s="663"/>
      <c r="CK237" s="663"/>
      <c r="CL237" s="663"/>
      <c r="CM237" s="663"/>
      <c r="CN237" s="663"/>
      <c r="CO237" s="21"/>
    </row>
    <row r="238" spans="2:93" s="77" customFormat="1" ht="50.25" hidden="1" customHeight="1" x14ac:dyDescent="0.3">
      <c r="B238" s="662"/>
      <c r="C238" s="111" t="s">
        <v>31</v>
      </c>
      <c r="D238" s="182">
        <f t="shared" si="869"/>
        <v>0</v>
      </c>
      <c r="E238" s="182"/>
      <c r="F238" s="182">
        <v>0</v>
      </c>
      <c r="G238" s="182"/>
      <c r="H238" s="248"/>
      <c r="I238" s="182">
        <f>K238+M238</f>
        <v>0</v>
      </c>
      <c r="J238" s="603" t="e">
        <f t="shared" si="733"/>
        <v>#DIV/0!</v>
      </c>
      <c r="K238" s="182"/>
      <c r="L238" s="21"/>
      <c r="M238" s="185">
        <v>0</v>
      </c>
      <c r="N238" s="603" t="e">
        <f t="shared" si="870"/>
        <v>#DIV/0!</v>
      </c>
      <c r="O238" s="663"/>
      <c r="P238" s="21"/>
      <c r="Q238" s="21"/>
      <c r="R238" s="21"/>
      <c r="S238" s="128">
        <f t="shared" si="748"/>
        <v>0</v>
      </c>
      <c r="T238" s="621" t="e">
        <f t="shared" si="749"/>
        <v>#DIV/0!</v>
      </c>
      <c r="U238" s="663"/>
      <c r="V238" s="621"/>
      <c r="W238" s="663">
        <v>0</v>
      </c>
      <c r="X238" s="621" t="e">
        <f t="shared" si="735"/>
        <v>#DIV/0!</v>
      </c>
      <c r="Y238" s="663"/>
      <c r="Z238" s="621"/>
      <c r="AA238" s="21"/>
      <c r="AB238" s="621"/>
      <c r="AC238" s="661">
        <f t="shared" si="745"/>
        <v>0</v>
      </c>
      <c r="AD238" s="641" t="e">
        <f t="shared" si="746"/>
        <v>#DIV/0!</v>
      </c>
      <c r="AE238" s="663"/>
      <c r="AF238" s="641"/>
      <c r="AG238" s="661">
        <v>0</v>
      </c>
      <c r="AH238" s="641" t="e">
        <f t="shared" si="739"/>
        <v>#DIV/0!</v>
      </c>
      <c r="AI238" s="663"/>
      <c r="AJ238" s="641">
        <v>0</v>
      </c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663">
        <f t="shared" si="873"/>
        <v>0</v>
      </c>
      <c r="AV238" s="663">
        <f t="shared" si="871"/>
        <v>0</v>
      </c>
      <c r="AW238" s="663"/>
      <c r="AX238" s="663">
        <v>0</v>
      </c>
      <c r="AY238" s="663"/>
      <c r="AZ238" s="21"/>
      <c r="BA238" s="21"/>
      <c r="BB238" s="21"/>
      <c r="BC238" s="21"/>
      <c r="BD238" s="21"/>
      <c r="BE238" s="663"/>
      <c r="BF238" s="663"/>
      <c r="BG238" s="663"/>
      <c r="BH238" s="21"/>
      <c r="BI238" s="663"/>
      <c r="BJ238" s="663"/>
      <c r="BK238" s="663"/>
      <c r="BL238" s="663"/>
      <c r="BM238" s="21"/>
      <c r="BN238" s="663"/>
      <c r="BO238" s="663"/>
      <c r="BP238" s="663"/>
      <c r="BQ238" s="663"/>
      <c r="BR238" s="663"/>
      <c r="BS238" s="21"/>
      <c r="BT238" s="663"/>
      <c r="BU238" s="21"/>
      <c r="BV238" s="663"/>
      <c r="BW238" s="663"/>
      <c r="BX238" s="663"/>
      <c r="BY238" s="663"/>
      <c r="BZ238" s="21"/>
      <c r="CA238" s="663"/>
      <c r="CB238" s="182"/>
      <c r="CC238" s="182"/>
      <c r="CD238" s="248"/>
      <c r="CE238" s="663"/>
      <c r="CF238" s="182"/>
      <c r="CG238" s="182"/>
      <c r="CH238" s="182"/>
      <c r="CI238" s="248"/>
      <c r="CJ238" s="663"/>
      <c r="CK238" s="663"/>
      <c r="CL238" s="663"/>
      <c r="CM238" s="663"/>
      <c r="CN238" s="663"/>
      <c r="CO238" s="21"/>
    </row>
    <row r="239" spans="2:93" s="77" customFormat="1" ht="50.25" hidden="1" customHeight="1" x14ac:dyDescent="0.3">
      <c r="B239" s="660"/>
      <c r="C239" s="111"/>
      <c r="D239" s="182"/>
      <c r="E239" s="182"/>
      <c r="F239" s="182"/>
      <c r="G239" s="182"/>
      <c r="H239" s="248"/>
      <c r="I239" s="182"/>
      <c r="J239" s="567"/>
      <c r="K239" s="182"/>
      <c r="L239" s="21"/>
      <c r="M239" s="185"/>
      <c r="N239" s="567"/>
      <c r="O239" s="657"/>
      <c r="P239" s="21"/>
      <c r="Q239" s="21"/>
      <c r="R239" s="21"/>
      <c r="S239" s="128"/>
      <c r="T239" s="629"/>
      <c r="U239" s="657"/>
      <c r="V239" s="629"/>
      <c r="W239" s="657"/>
      <c r="X239" s="629"/>
      <c r="Y239" s="657"/>
      <c r="Z239" s="629"/>
      <c r="AA239" s="21"/>
      <c r="AB239" s="629"/>
      <c r="AC239" s="745"/>
      <c r="AD239" s="622"/>
      <c r="AE239" s="657"/>
      <c r="AF239" s="622"/>
      <c r="AG239" s="745"/>
      <c r="AH239" s="622"/>
      <c r="AI239" s="657"/>
      <c r="AJ239" s="622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657"/>
      <c r="AV239" s="657"/>
      <c r="AW239" s="657"/>
      <c r="AX239" s="657"/>
      <c r="AY239" s="657"/>
      <c r="AZ239" s="21"/>
      <c r="BA239" s="306"/>
      <c r="BB239" s="21"/>
      <c r="BC239" s="21"/>
      <c r="BD239" s="21"/>
      <c r="BE239" s="657"/>
      <c r="BF239" s="657"/>
      <c r="BG239" s="657"/>
      <c r="BH239" s="21"/>
      <c r="BI239" s="657"/>
      <c r="BJ239" s="657"/>
      <c r="BK239" s="657"/>
      <c r="BL239" s="657"/>
      <c r="BM239" s="21"/>
      <c r="BN239" s="657"/>
      <c r="BO239" s="657"/>
      <c r="BP239" s="657"/>
      <c r="BQ239" s="657"/>
      <c r="BR239" s="657"/>
      <c r="BS239" s="21"/>
      <c r="BT239" s="657"/>
      <c r="BU239" s="21"/>
      <c r="BV239" s="657"/>
      <c r="BW239" s="657"/>
      <c r="BX239" s="657"/>
      <c r="BY239" s="657"/>
      <c r="BZ239" s="21"/>
      <c r="CA239" s="657"/>
      <c r="CB239" s="182"/>
      <c r="CC239" s="182"/>
      <c r="CD239" s="248"/>
      <c r="CE239" s="657"/>
      <c r="CF239" s="182"/>
      <c r="CG239" s="182"/>
      <c r="CH239" s="182"/>
      <c r="CI239" s="248"/>
      <c r="CJ239" s="657"/>
      <c r="CK239" s="657"/>
      <c r="CL239" s="657"/>
      <c r="CM239" s="657"/>
      <c r="CN239" s="657"/>
      <c r="CO239" s="21"/>
    </row>
    <row r="240" spans="2:93" s="61" customFormat="1" ht="85.5" customHeight="1" x14ac:dyDescent="0.3">
      <c r="B240" s="213" t="s">
        <v>7</v>
      </c>
      <c r="C240" s="113" t="s">
        <v>415</v>
      </c>
      <c r="D240" s="185">
        <f t="shared" ref="D240" si="981">D241+D242+D243</f>
        <v>1876873.6046799999</v>
      </c>
      <c r="E240" s="185"/>
      <c r="F240" s="185">
        <f>F241+F242+F243</f>
        <v>1876873.6046799999</v>
      </c>
      <c r="G240" s="185"/>
      <c r="H240" s="185"/>
      <c r="I240" s="185">
        <f>K240+M240</f>
        <v>1088995.6493899999</v>
      </c>
      <c r="J240" s="567">
        <f t="shared" si="733"/>
        <v>0.58021789356224107</v>
      </c>
      <c r="K240" s="185"/>
      <c r="L240" s="666"/>
      <c r="M240" s="185">
        <f>M241+M242+M243</f>
        <v>1088995.6493899999</v>
      </c>
      <c r="N240" s="567">
        <f>M240/F240</f>
        <v>0.58021789356224107</v>
      </c>
      <c r="O240" s="666"/>
      <c r="P240" s="666"/>
      <c r="Q240" s="666"/>
      <c r="R240" s="666"/>
      <c r="S240" s="185">
        <f t="shared" si="748"/>
        <v>307291.81087999995</v>
      </c>
      <c r="T240" s="587">
        <f t="shared" si="749"/>
        <v>0.16372536227999865</v>
      </c>
      <c r="U240" s="666"/>
      <c r="V240" s="587"/>
      <c r="W240" s="185">
        <f>W241+W242+W243</f>
        <v>307291.81087999995</v>
      </c>
      <c r="X240" s="587">
        <f t="shared" si="735"/>
        <v>0.16372536227999865</v>
      </c>
      <c r="Y240" s="666"/>
      <c r="Z240" s="587"/>
      <c r="AA240" s="666"/>
      <c r="AB240" s="587"/>
      <c r="AC240" s="254">
        <f t="shared" si="745"/>
        <v>1876873.6046799999</v>
      </c>
      <c r="AD240" s="622">
        <f t="shared" si="746"/>
        <v>1</v>
      </c>
      <c r="AE240" s="666"/>
      <c r="AF240" s="622"/>
      <c r="AG240" s="254">
        <f>AG241+AG242+AG243</f>
        <v>1876873.6046799999</v>
      </c>
      <c r="AH240" s="622">
        <f t="shared" si="739"/>
        <v>1</v>
      </c>
      <c r="AI240" s="666"/>
      <c r="AJ240" s="622">
        <v>0</v>
      </c>
      <c r="AK240" s="666"/>
      <c r="AL240" s="666"/>
      <c r="AM240" s="666"/>
      <c r="AN240" s="666"/>
      <c r="AO240" s="666"/>
      <c r="AP240" s="666"/>
      <c r="AQ240" s="666"/>
      <c r="AR240" s="666"/>
      <c r="AS240" s="666"/>
      <c r="AT240" s="666"/>
      <c r="AU240" s="666">
        <f>AV240-D240</f>
        <v>0</v>
      </c>
      <c r="AV240" s="666">
        <f t="shared" ref="AV240" si="982">AV241+AV242+AV243</f>
        <v>1876873.6046799999</v>
      </c>
      <c r="AW240" s="666">
        <f>AW241+AW242</f>
        <v>0</v>
      </c>
      <c r="AX240" s="666">
        <f>AX241+AX242+AX243</f>
        <v>1876873.6046799999</v>
      </c>
      <c r="AY240" s="666"/>
      <c r="AZ240" s="666"/>
      <c r="BA240" s="666"/>
      <c r="BB240" s="666"/>
      <c r="BC240" s="666"/>
      <c r="BD240" s="666"/>
      <c r="BE240" s="666"/>
      <c r="BF240" s="666"/>
      <c r="BG240" s="666"/>
      <c r="BH240" s="666"/>
      <c r="BI240" s="666">
        <f>BJ240+BK240+BL240+BM240</f>
        <v>1280398.8096099999</v>
      </c>
      <c r="BJ240" s="666"/>
      <c r="BK240" s="666">
        <f>BK241+BK242</f>
        <v>1280398.8096099999</v>
      </c>
      <c r="BL240" s="666"/>
      <c r="BM240" s="666"/>
      <c r="BN240" s="666"/>
      <c r="BO240" s="666">
        <f>BP240+BQ240+BR240+BS240</f>
        <v>1280398.8096099999</v>
      </c>
      <c r="BP240" s="666"/>
      <c r="BQ240" s="185">
        <f>BQ241+BQ242</f>
        <v>1280398.8096099999</v>
      </c>
      <c r="BR240" s="666"/>
      <c r="BS240" s="102"/>
      <c r="BT240" s="666"/>
      <c r="BU240" s="102"/>
      <c r="BV240" s="666"/>
      <c r="BW240" s="666"/>
      <c r="BX240" s="666"/>
      <c r="BY240" s="666"/>
      <c r="BZ240" s="102"/>
      <c r="CA240" s="666"/>
      <c r="CB240" s="185"/>
      <c r="CC240" s="185"/>
      <c r="CD240" s="35"/>
      <c r="CE240" s="666">
        <f t="shared" ref="CE240:CE242" si="983">CG240</f>
        <v>8864459.3514613807</v>
      </c>
      <c r="CF240" s="185"/>
      <c r="CG240" s="185">
        <f>CG241+CG242</f>
        <v>8864459.3514613807</v>
      </c>
      <c r="CH240" s="185"/>
      <c r="CI240" s="35"/>
      <c r="CJ240" s="666">
        <v>0</v>
      </c>
      <c r="CK240" s="666">
        <f t="shared" ref="CK240:CK270" si="984">CM240</f>
        <v>8864459.3514613807</v>
      </c>
      <c r="CL240" s="666"/>
      <c r="CM240" s="185">
        <f>CM241+CM242</f>
        <v>8864459.3514613807</v>
      </c>
      <c r="CN240" s="666"/>
      <c r="CO240" s="102"/>
    </row>
    <row r="241" spans="2:93" s="166" customFormat="1" ht="54" customHeight="1" x14ac:dyDescent="0.25">
      <c r="B241" s="212"/>
      <c r="C241" s="115" t="s">
        <v>32</v>
      </c>
      <c r="D241" s="192">
        <f t="shared" ref="D241:D243" si="985">F241</f>
        <v>1257505.2999999998</v>
      </c>
      <c r="E241" s="192">
        <v>0</v>
      </c>
      <c r="F241" s="192">
        <f>F245+F249+F252+F255+F259+F262+F265+F269</f>
        <v>1257505.2999999998</v>
      </c>
      <c r="G241" s="195"/>
      <c r="H241" s="249"/>
      <c r="I241" s="192">
        <f>K241+M241</f>
        <v>729627.07629999996</v>
      </c>
      <c r="J241" s="591">
        <f t="shared" si="733"/>
        <v>0.58021789355480258</v>
      </c>
      <c r="K241" s="192">
        <v>0</v>
      </c>
      <c r="L241" s="300"/>
      <c r="M241" s="192">
        <f>M245+M249+M252+M255+M259+M262+M265+M269</f>
        <v>729627.07629999996</v>
      </c>
      <c r="N241" s="591">
        <f>M241/F241</f>
        <v>0.58021789355480258</v>
      </c>
      <c r="O241" s="24"/>
      <c r="P241" s="300"/>
      <c r="Q241" s="300"/>
      <c r="R241" s="300"/>
      <c r="S241" s="192">
        <f t="shared" si="748"/>
        <v>205885.51081999997</v>
      </c>
      <c r="T241" s="597">
        <f t="shared" si="749"/>
        <v>0.16372536228674345</v>
      </c>
      <c r="U241" s="664"/>
      <c r="V241" s="597"/>
      <c r="W241" s="192">
        <f>W245+W249+W252+W255+W259+W262+W265+W269</f>
        <v>205885.51081999997</v>
      </c>
      <c r="X241" s="597">
        <f t="shared" si="735"/>
        <v>0.16372536228674345</v>
      </c>
      <c r="Y241" s="24"/>
      <c r="Z241" s="597"/>
      <c r="AA241" s="300"/>
      <c r="AB241" s="597"/>
      <c r="AC241" s="183">
        <f t="shared" si="745"/>
        <v>1257505.2999999998</v>
      </c>
      <c r="AD241" s="633">
        <f t="shared" si="746"/>
        <v>1</v>
      </c>
      <c r="AE241" s="664"/>
      <c r="AF241" s="633"/>
      <c r="AG241" s="183">
        <f>AG245+AG249+AG252+AG255+AG259+AG262+AG265+AG269</f>
        <v>1257505.2999999998</v>
      </c>
      <c r="AH241" s="633">
        <f t="shared" si="739"/>
        <v>1</v>
      </c>
      <c r="AI241" s="24"/>
      <c r="AJ241" s="633">
        <v>0</v>
      </c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192">
        <f t="shared" ref="AU241:AU243" si="986">AV241-D241</f>
        <v>0</v>
      </c>
      <c r="AV241" s="664">
        <f t="shared" ref="AV241:AV270" si="987">AX241</f>
        <v>1257505.2999999998</v>
      </c>
      <c r="AW241" s="664">
        <f>AW245+AW249+AW252+AW255+AW259+AW262+AW265+AW269</f>
        <v>0</v>
      </c>
      <c r="AX241" s="192">
        <f>AX245+AX249+AX252+AX255+AX259+AX262+AX265+AX269</f>
        <v>1257505.2999999998</v>
      </c>
      <c r="AY241" s="300"/>
      <c r="AZ241" s="300"/>
      <c r="BA241" s="664">
        <f t="shared" ref="BA241:BA242" si="988">BB241+BC241+BD241</f>
        <v>0</v>
      </c>
      <c r="BB241" s="664"/>
      <c r="BC241" s="116"/>
      <c r="BD241" s="116"/>
      <c r="BE241" s="664">
        <f t="shared" ref="BE241:BE242" si="989">BF241+BG241+BH241</f>
        <v>0</v>
      </c>
      <c r="BF241" s="664">
        <f>E241</f>
        <v>0</v>
      </c>
      <c r="BG241" s="24"/>
      <c r="BH241" s="300"/>
      <c r="BI241" s="192">
        <f>BK241</f>
        <v>857867.2</v>
      </c>
      <c r="BJ241" s="664"/>
      <c r="BK241" s="192">
        <f>BK245+BK249+BK252+BK255+BK259+BK262+BK265+BK269</f>
        <v>857867.2</v>
      </c>
      <c r="BL241" s="24"/>
      <c r="BM241" s="300"/>
      <c r="BN241" s="664"/>
      <c r="BO241" s="192">
        <f>BQ241</f>
        <v>857867.2</v>
      </c>
      <c r="BP241" s="664"/>
      <c r="BQ241" s="192">
        <f>BQ245+BQ249+BQ252+BQ255+BQ259+BQ262+BQ265+BQ269</f>
        <v>857867.2</v>
      </c>
      <c r="BR241" s="24"/>
      <c r="BS241" s="300"/>
      <c r="BT241" s="24"/>
      <c r="BU241" s="300"/>
      <c r="BV241" s="664">
        <f>BW241</f>
        <v>0</v>
      </c>
      <c r="BW241" s="664"/>
      <c r="BX241" s="664"/>
      <c r="BY241" s="24"/>
      <c r="BZ241" s="300"/>
      <c r="CA241" s="664">
        <f t="shared" ref="CA241:CA242" si="990">CB241+CC241+CD241</f>
        <v>0</v>
      </c>
      <c r="CB241" s="192"/>
      <c r="CC241" s="195"/>
      <c r="CD241" s="249"/>
      <c r="CE241" s="664">
        <f t="shared" si="983"/>
        <v>3811717.5</v>
      </c>
      <c r="CF241" s="192"/>
      <c r="CG241" s="192">
        <f>CG245+CG249+CG252+CG255+CG259+CG262+CG265+CG269</f>
        <v>3811717.5</v>
      </c>
      <c r="CH241" s="195"/>
      <c r="CI241" s="249"/>
      <c r="CJ241" s="664">
        <v>0</v>
      </c>
      <c r="CK241" s="664">
        <f t="shared" si="984"/>
        <v>3811717.5</v>
      </c>
      <c r="CL241" s="664"/>
      <c r="CM241" s="192">
        <f>CM245+CM249+CM252+CM255+CM259+CM262+CM265+CM269</f>
        <v>3811717.5</v>
      </c>
      <c r="CN241" s="24"/>
      <c r="CO241" s="300"/>
    </row>
    <row r="242" spans="2:93" s="52" customFormat="1" ht="54" customHeight="1" x14ac:dyDescent="0.25">
      <c r="B242" s="206"/>
      <c r="C242" s="111" t="s">
        <v>418</v>
      </c>
      <c r="D242" s="182">
        <f t="shared" si="985"/>
        <v>619368.30467999994</v>
      </c>
      <c r="E242" s="182">
        <v>0</v>
      </c>
      <c r="F242" s="182">
        <f>F246+F250+F253+F260+F263+F266+F270+F256</f>
        <v>619368.30467999994</v>
      </c>
      <c r="G242" s="247"/>
      <c r="H242" s="247"/>
      <c r="I242" s="182">
        <f>K242+M242</f>
        <v>359368.57308999996</v>
      </c>
      <c r="J242" s="603">
        <f t="shared" si="733"/>
        <v>0.58021789357734366</v>
      </c>
      <c r="K242" s="182">
        <v>0</v>
      </c>
      <c r="L242" s="33"/>
      <c r="M242" s="182">
        <f>M246+M250+M253+M260+M263+M266+M270+M256</f>
        <v>359368.57308999996</v>
      </c>
      <c r="N242" s="603">
        <f>M242/F242</f>
        <v>0.58021789357734366</v>
      </c>
      <c r="O242" s="33"/>
      <c r="P242" s="33"/>
      <c r="Q242" s="33"/>
      <c r="R242" s="33"/>
      <c r="S242" s="182">
        <f t="shared" si="748"/>
        <v>101406.30005999999</v>
      </c>
      <c r="T242" s="621">
        <f t="shared" si="749"/>
        <v>0.16372536226630474</v>
      </c>
      <c r="U242" s="663"/>
      <c r="V242" s="621"/>
      <c r="W242" s="182">
        <f>W246+W250+W253+W260+W263+W266+W270+W256</f>
        <v>101406.30005999999</v>
      </c>
      <c r="X242" s="621">
        <f t="shared" si="735"/>
        <v>0.16372536226630474</v>
      </c>
      <c r="Y242" s="33"/>
      <c r="Z242" s="621"/>
      <c r="AA242" s="33"/>
      <c r="AB242" s="621"/>
      <c r="AC242" s="661">
        <f t="shared" si="745"/>
        <v>619368.30467999994</v>
      </c>
      <c r="AD242" s="641">
        <f t="shared" si="746"/>
        <v>1</v>
      </c>
      <c r="AE242" s="663"/>
      <c r="AF242" s="641"/>
      <c r="AG242" s="661">
        <f>AG246+AG250+AG253+AG260+AG263+AG266+AG270+AG256</f>
        <v>619368.30467999994</v>
      </c>
      <c r="AH242" s="641">
        <f t="shared" si="739"/>
        <v>1</v>
      </c>
      <c r="AI242" s="33"/>
      <c r="AJ242" s="641">
        <v>0</v>
      </c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182">
        <f t="shared" si="986"/>
        <v>0</v>
      </c>
      <c r="AV242" s="663">
        <f t="shared" si="987"/>
        <v>619368.30468000006</v>
      </c>
      <c r="AW242" s="663">
        <f>AW246+AW250+AW253+AW260+AW263+AW266+AW270</f>
        <v>0</v>
      </c>
      <c r="AX242" s="182">
        <f>AX246+AX250+AX253+AX260+AX263+AX266+AX270+AX256</f>
        <v>619368.30468000006</v>
      </c>
      <c r="AY242" s="33"/>
      <c r="AZ242" s="33"/>
      <c r="BA242" s="663">
        <f t="shared" si="988"/>
        <v>0</v>
      </c>
      <c r="BB242" s="663"/>
      <c r="BC242" s="33"/>
      <c r="BD242" s="33"/>
      <c r="BE242" s="663">
        <f t="shared" si="989"/>
        <v>0</v>
      </c>
      <c r="BF242" s="663">
        <f>E242</f>
        <v>0</v>
      </c>
      <c r="BG242" s="33"/>
      <c r="BH242" s="33"/>
      <c r="BI242" s="182">
        <f>BK242</f>
        <v>422531.60961000004</v>
      </c>
      <c r="BJ242" s="663"/>
      <c r="BK242" s="182">
        <f>BK246+BK250+BK253+BK260+BK263+BK266+BK270+BK256</f>
        <v>422531.60961000004</v>
      </c>
      <c r="BL242" s="33"/>
      <c r="BM242" s="33"/>
      <c r="BN242" s="663"/>
      <c r="BO242" s="182">
        <f>BQ242</f>
        <v>422531.60961000004</v>
      </c>
      <c r="BP242" s="663"/>
      <c r="BQ242" s="182">
        <f>BQ246+BQ250+BQ253+BQ260+BQ263+BQ266+BQ270+BQ256</f>
        <v>422531.60961000004</v>
      </c>
      <c r="BR242" s="33"/>
      <c r="BS242" s="33"/>
      <c r="BT242" s="33"/>
      <c r="BU242" s="33"/>
      <c r="BV242" s="663">
        <f>BW242</f>
        <v>0</v>
      </c>
      <c r="BW242" s="663"/>
      <c r="BX242" s="663"/>
      <c r="BY242" s="33"/>
      <c r="BZ242" s="33"/>
      <c r="CA242" s="663">
        <f t="shared" si="990"/>
        <v>0</v>
      </c>
      <c r="CB242" s="182"/>
      <c r="CC242" s="247"/>
      <c r="CD242" s="247"/>
      <c r="CE242" s="663">
        <f t="shared" si="983"/>
        <v>5052741.8514613807</v>
      </c>
      <c r="CF242" s="182"/>
      <c r="CG242" s="182">
        <f>CG246+CG250+CG253+CG260+CG263+CG266+CG270+CG256</f>
        <v>5052741.8514613807</v>
      </c>
      <c r="CH242" s="247"/>
      <c r="CI242" s="247"/>
      <c r="CJ242" s="663">
        <v>0</v>
      </c>
      <c r="CK242" s="663">
        <f t="shared" si="984"/>
        <v>5052741.8514613807</v>
      </c>
      <c r="CL242" s="663"/>
      <c r="CM242" s="182">
        <f>CM246+CM250+CM253+CM260+CM263+CM266+CM270+CM256</f>
        <v>5052741.8514613807</v>
      </c>
      <c r="CN242" s="33"/>
      <c r="CO242" s="33"/>
    </row>
    <row r="243" spans="2:93" s="52" customFormat="1" ht="54" hidden="1" customHeight="1" x14ac:dyDescent="0.25">
      <c r="B243" s="206"/>
      <c r="C243" s="111" t="s">
        <v>282</v>
      </c>
      <c r="D243" s="182">
        <f t="shared" si="985"/>
        <v>0</v>
      </c>
      <c r="E243" s="182"/>
      <c r="F243" s="182">
        <f>F247+F267+F257</f>
        <v>0</v>
      </c>
      <c r="G243" s="247"/>
      <c r="H243" s="247"/>
      <c r="I243" s="182">
        <f>K243+M243+O243+Q243</f>
        <v>0</v>
      </c>
      <c r="J243" s="603" t="e">
        <f t="shared" si="733"/>
        <v>#DIV/0!</v>
      </c>
      <c r="K243" s="182"/>
      <c r="L243" s="33"/>
      <c r="M243" s="182">
        <f>M247+M267+M257</f>
        <v>0</v>
      </c>
      <c r="N243" s="603"/>
      <c r="O243" s="33"/>
      <c r="P243" s="33"/>
      <c r="Q243" s="33"/>
      <c r="R243" s="33"/>
      <c r="S243" s="182">
        <f t="shared" si="748"/>
        <v>0</v>
      </c>
      <c r="T243" s="621" t="e">
        <f t="shared" si="749"/>
        <v>#DIV/0!</v>
      </c>
      <c r="U243" s="663"/>
      <c r="V243" s="621"/>
      <c r="W243" s="182">
        <f>W247+W267+W257</f>
        <v>0</v>
      </c>
      <c r="X243" s="621" t="e">
        <f t="shared" si="735"/>
        <v>#DIV/0!</v>
      </c>
      <c r="Y243" s="33"/>
      <c r="Z243" s="621"/>
      <c r="AA243" s="33"/>
      <c r="AB243" s="621"/>
      <c r="AC243" s="661">
        <f t="shared" si="745"/>
        <v>0</v>
      </c>
      <c r="AD243" s="641" t="e">
        <f t="shared" si="746"/>
        <v>#DIV/0!</v>
      </c>
      <c r="AE243" s="663"/>
      <c r="AF243" s="641"/>
      <c r="AG243" s="661">
        <f>AG247+AG267+AG257</f>
        <v>0</v>
      </c>
      <c r="AH243" s="641" t="e">
        <f t="shared" si="739"/>
        <v>#DIV/0!</v>
      </c>
      <c r="AI243" s="33"/>
      <c r="AJ243" s="641">
        <v>0</v>
      </c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663">
        <f t="shared" si="986"/>
        <v>0</v>
      </c>
      <c r="AV243" s="663">
        <f>AX243</f>
        <v>0</v>
      </c>
      <c r="AW243" s="663"/>
      <c r="AX243" s="182">
        <f>AX247+AX267+AX257</f>
        <v>0</v>
      </c>
      <c r="AY243" s="33"/>
      <c r="AZ243" s="33"/>
      <c r="BA243" s="663"/>
      <c r="BB243" s="663"/>
      <c r="BC243" s="33"/>
      <c r="BD243" s="33"/>
      <c r="BE243" s="663"/>
      <c r="BF243" s="663"/>
      <c r="BG243" s="33"/>
      <c r="BH243" s="33"/>
      <c r="BI243" s="663"/>
      <c r="BJ243" s="663"/>
      <c r="BK243" s="663"/>
      <c r="BL243" s="33"/>
      <c r="BM243" s="33"/>
      <c r="BN243" s="663"/>
      <c r="BO243" s="663"/>
      <c r="BP243" s="663"/>
      <c r="BQ243" s="663"/>
      <c r="BR243" s="33"/>
      <c r="BS243" s="33"/>
      <c r="BT243" s="33"/>
      <c r="BU243" s="33"/>
      <c r="BV243" s="663"/>
      <c r="BW243" s="663"/>
      <c r="BX243" s="663"/>
      <c r="BY243" s="33"/>
      <c r="BZ243" s="33"/>
      <c r="CA243" s="663"/>
      <c r="CB243" s="182"/>
      <c r="CC243" s="247"/>
      <c r="CD243" s="247"/>
      <c r="CE243" s="663"/>
      <c r="CF243" s="182"/>
      <c r="CG243" s="182"/>
      <c r="CH243" s="247"/>
      <c r="CI243" s="247"/>
      <c r="CJ243" s="663"/>
      <c r="CK243" s="663"/>
      <c r="CL243" s="663"/>
      <c r="CM243" s="182"/>
      <c r="CN243" s="33"/>
      <c r="CO243" s="33"/>
    </row>
    <row r="244" spans="2:93" s="77" customFormat="1" ht="177.75" customHeight="1" x14ac:dyDescent="0.3">
      <c r="B244" s="662" t="s">
        <v>34</v>
      </c>
      <c r="C244" s="111" t="s">
        <v>53</v>
      </c>
      <c r="D244" s="182">
        <f t="shared" ref="D244:D250" si="991">F244</f>
        <v>240033.58499</v>
      </c>
      <c r="E244" s="182"/>
      <c r="F244" s="182">
        <f>F245+F246+F247</f>
        <v>240033.58499</v>
      </c>
      <c r="G244" s="182"/>
      <c r="H244" s="248"/>
      <c r="I244" s="182">
        <f t="shared" ref="I244:I257" si="992">M244</f>
        <v>240033.58499</v>
      </c>
      <c r="J244" s="567">
        <f t="shared" si="733"/>
        <v>1</v>
      </c>
      <c r="K244" s="182"/>
      <c r="L244" s="21"/>
      <c r="M244" s="505">
        <f>M245+M246+M247</f>
        <v>240033.58499</v>
      </c>
      <c r="N244" s="567">
        <f>M244/F244</f>
        <v>1</v>
      </c>
      <c r="O244" s="663"/>
      <c r="P244" s="21"/>
      <c r="Q244" s="21"/>
      <c r="R244" s="21"/>
      <c r="S244" s="505">
        <f t="shared" si="748"/>
        <v>59253.040719999997</v>
      </c>
      <c r="T244" s="621">
        <f t="shared" si="749"/>
        <v>0.24685312566767909</v>
      </c>
      <c r="U244" s="663"/>
      <c r="V244" s="621"/>
      <c r="W244" s="505">
        <f>W245+W246+W247</f>
        <v>59253.040719999997</v>
      </c>
      <c r="X244" s="621">
        <f t="shared" si="735"/>
        <v>0.24685312566767909</v>
      </c>
      <c r="Y244" s="663"/>
      <c r="Z244" s="621"/>
      <c r="AA244" s="21"/>
      <c r="AB244" s="621"/>
      <c r="AC244" s="661">
        <f t="shared" si="745"/>
        <v>240033.58499</v>
      </c>
      <c r="AD244" s="641">
        <f t="shared" si="746"/>
        <v>1</v>
      </c>
      <c r="AE244" s="663"/>
      <c r="AF244" s="641"/>
      <c r="AG244" s="505">
        <f>AG245+AG246+AG247</f>
        <v>240033.58499</v>
      </c>
      <c r="AH244" s="641">
        <f t="shared" si="739"/>
        <v>1</v>
      </c>
      <c r="AI244" s="663"/>
      <c r="AJ244" s="641">
        <v>0</v>
      </c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663">
        <f>AU245+AU246+AU247</f>
        <v>0</v>
      </c>
      <c r="AV244" s="663">
        <f t="shared" si="987"/>
        <v>240033.58499</v>
      </c>
      <c r="AW244" s="663"/>
      <c r="AX244" s="505">
        <f>AX245+AX246+AX247</f>
        <v>240033.58499</v>
      </c>
      <c r="AY244" s="663"/>
      <c r="AZ244" s="21"/>
      <c r="BA244" s="21"/>
      <c r="BB244" s="21"/>
      <c r="BC244" s="21"/>
      <c r="BD244" s="21"/>
      <c r="BE244" s="663"/>
      <c r="BF244" s="663"/>
      <c r="BG244" s="663"/>
      <c r="BH244" s="21"/>
      <c r="BI244" s="663">
        <f>BK244</f>
        <v>494495.67304999998</v>
      </c>
      <c r="BJ244" s="663"/>
      <c r="BK244" s="182">
        <f>BK245+BK246</f>
        <v>494495.67304999998</v>
      </c>
      <c r="BL244" s="663"/>
      <c r="BM244" s="21"/>
      <c r="BN244" s="663"/>
      <c r="BO244" s="663">
        <f>BQ244</f>
        <v>494495.67304999998</v>
      </c>
      <c r="BP244" s="663"/>
      <c r="BQ244" s="182">
        <f>BQ245+BQ246</f>
        <v>494495.67304999998</v>
      </c>
      <c r="BR244" s="663"/>
      <c r="BS244" s="21"/>
      <c r="BT244" s="663"/>
      <c r="BU244" s="21"/>
      <c r="BV244" s="663"/>
      <c r="BW244" s="663"/>
      <c r="BX244" s="663"/>
      <c r="BY244" s="663"/>
      <c r="BZ244" s="21"/>
      <c r="CA244" s="663"/>
      <c r="CB244" s="182"/>
      <c r="CC244" s="182"/>
      <c r="CD244" s="248"/>
      <c r="CE244" s="663">
        <f t="shared" ref="CE244:CE270" si="993">CG244</f>
        <v>1947710.2433500001</v>
      </c>
      <c r="CF244" s="182"/>
      <c r="CG244" s="663">
        <f>CG245+CG246</f>
        <v>1947710.2433500001</v>
      </c>
      <c r="CH244" s="182"/>
      <c r="CI244" s="248"/>
      <c r="CJ244" s="663">
        <v>0</v>
      </c>
      <c r="CK244" s="663">
        <f t="shared" si="984"/>
        <v>1947710.2433500001</v>
      </c>
      <c r="CL244" s="663"/>
      <c r="CM244" s="663">
        <f>CM245+CM246</f>
        <v>1947710.2433500001</v>
      </c>
      <c r="CN244" s="663"/>
      <c r="CO244" s="21"/>
    </row>
    <row r="245" spans="2:93" s="190" customFormat="1" ht="44.25" customHeight="1" x14ac:dyDescent="0.3">
      <c r="B245" s="207"/>
      <c r="C245" s="115" t="s">
        <v>32</v>
      </c>
      <c r="D245" s="192">
        <f t="shared" si="991"/>
        <v>160822.5</v>
      </c>
      <c r="E245" s="192"/>
      <c r="F245" s="192">
        <v>160822.5</v>
      </c>
      <c r="G245" s="192"/>
      <c r="H245" s="249"/>
      <c r="I245" s="192">
        <f t="shared" si="992"/>
        <v>160822.5</v>
      </c>
      <c r="J245" s="591">
        <f t="shared" si="733"/>
        <v>1</v>
      </c>
      <c r="K245" s="192"/>
      <c r="L245" s="300"/>
      <c r="M245" s="192">
        <f>F245</f>
        <v>160822.5</v>
      </c>
      <c r="N245" s="591">
        <f>M245/F245</f>
        <v>1</v>
      </c>
      <c r="O245" s="664"/>
      <c r="P245" s="300"/>
      <c r="Q245" s="300"/>
      <c r="R245" s="300"/>
      <c r="S245" s="192">
        <f t="shared" si="748"/>
        <v>39699.536809999998</v>
      </c>
      <c r="T245" s="597">
        <f t="shared" si="749"/>
        <v>0.24685312571313092</v>
      </c>
      <c r="U245" s="664"/>
      <c r="V245" s="597"/>
      <c r="W245" s="192">
        <v>39699.536809999998</v>
      </c>
      <c r="X245" s="597">
        <f t="shared" si="735"/>
        <v>0.24685312571313092</v>
      </c>
      <c r="Y245" s="664"/>
      <c r="Z245" s="597"/>
      <c r="AA245" s="300"/>
      <c r="AB245" s="597"/>
      <c r="AC245" s="183">
        <f t="shared" si="745"/>
        <v>160822.5</v>
      </c>
      <c r="AD245" s="633">
        <f t="shared" si="746"/>
        <v>1</v>
      </c>
      <c r="AE245" s="664"/>
      <c r="AF245" s="633"/>
      <c r="AG245" s="192">
        <f>D245</f>
        <v>160822.5</v>
      </c>
      <c r="AH245" s="633">
        <f t="shared" si="739"/>
        <v>1</v>
      </c>
      <c r="AI245" s="664"/>
      <c r="AJ245" s="633">
        <v>0</v>
      </c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664"/>
      <c r="AV245" s="664">
        <f t="shared" si="987"/>
        <v>160822.5</v>
      </c>
      <c r="AW245" s="664"/>
      <c r="AX245" s="192">
        <v>160822.5</v>
      </c>
      <c r="AY245" s="664"/>
      <c r="AZ245" s="300"/>
      <c r="BA245" s="300"/>
      <c r="BB245" s="300"/>
      <c r="BC245" s="300"/>
      <c r="BD245" s="300"/>
      <c r="BE245" s="664"/>
      <c r="BF245" s="664"/>
      <c r="BG245" s="664"/>
      <c r="BH245" s="300"/>
      <c r="BI245" s="664">
        <f>BK245</f>
        <v>331312.09999999998</v>
      </c>
      <c r="BJ245" s="664"/>
      <c r="BK245" s="664">
        <f>[6]Лист1!$C$8</f>
        <v>331312.09999999998</v>
      </c>
      <c r="BL245" s="664"/>
      <c r="BM245" s="300"/>
      <c r="BN245" s="664"/>
      <c r="BO245" s="664">
        <f>BQ245</f>
        <v>331312.09999999998</v>
      </c>
      <c r="BP245" s="664"/>
      <c r="BQ245" s="664">
        <f>[6]Лист1!$C$8</f>
        <v>331312.09999999998</v>
      </c>
      <c r="BR245" s="664"/>
      <c r="BS245" s="300"/>
      <c r="BT245" s="664"/>
      <c r="BU245" s="300"/>
      <c r="BV245" s="664"/>
      <c r="BW245" s="664"/>
      <c r="BX245" s="664"/>
      <c r="BY245" s="664"/>
      <c r="BZ245" s="300"/>
      <c r="CA245" s="664"/>
      <c r="CB245" s="192"/>
      <c r="CC245" s="192"/>
      <c r="CD245" s="249"/>
      <c r="CE245" s="664">
        <f t="shared" si="993"/>
        <v>837515.4</v>
      </c>
      <c r="CF245" s="192"/>
      <c r="CG245" s="664">
        <v>837515.4</v>
      </c>
      <c r="CH245" s="192"/>
      <c r="CI245" s="249"/>
      <c r="CJ245" s="664">
        <f>CM245-CG245</f>
        <v>0</v>
      </c>
      <c r="CK245" s="664">
        <f t="shared" si="984"/>
        <v>837515.4</v>
      </c>
      <c r="CL245" s="664"/>
      <c r="CM245" s="664">
        <v>837515.4</v>
      </c>
      <c r="CN245" s="664"/>
      <c r="CO245" s="300"/>
    </row>
    <row r="246" spans="2:93" s="77" customFormat="1" ht="44.25" customHeight="1" x14ac:dyDescent="0.3">
      <c r="B246" s="662"/>
      <c r="C246" s="111" t="s">
        <v>418</v>
      </c>
      <c r="D246" s="182">
        <f t="shared" si="991"/>
        <v>79211.084990000003</v>
      </c>
      <c r="E246" s="182"/>
      <c r="F246" s="182">
        <v>79211.084990000003</v>
      </c>
      <c r="G246" s="182"/>
      <c r="H246" s="248"/>
      <c r="I246" s="182">
        <f t="shared" si="992"/>
        <v>79211.084990000003</v>
      </c>
      <c r="J246" s="603">
        <f t="shared" si="733"/>
        <v>1</v>
      </c>
      <c r="K246" s="182"/>
      <c r="L246" s="21"/>
      <c r="M246" s="182">
        <f>F246</f>
        <v>79211.084990000003</v>
      </c>
      <c r="N246" s="603">
        <f>M246/F246</f>
        <v>1</v>
      </c>
      <c r="O246" s="663"/>
      <c r="P246" s="21"/>
      <c r="Q246" s="21"/>
      <c r="R246" s="21"/>
      <c r="S246" s="182">
        <f t="shared" si="748"/>
        <v>19553.503909999999</v>
      </c>
      <c r="T246" s="621">
        <f t="shared" si="749"/>
        <v>0.24685312557539807</v>
      </c>
      <c r="U246" s="663"/>
      <c r="V246" s="621"/>
      <c r="W246" s="182">
        <v>19553.503909999999</v>
      </c>
      <c r="X246" s="621">
        <f t="shared" si="735"/>
        <v>0.24685312557539807</v>
      </c>
      <c r="Y246" s="663"/>
      <c r="Z246" s="621"/>
      <c r="AA246" s="21"/>
      <c r="AB246" s="621"/>
      <c r="AC246" s="661">
        <f t="shared" si="745"/>
        <v>79211.084990000003</v>
      </c>
      <c r="AD246" s="641">
        <f t="shared" si="746"/>
        <v>1</v>
      </c>
      <c r="AE246" s="663"/>
      <c r="AF246" s="641"/>
      <c r="AG246" s="505">
        <f>D246</f>
        <v>79211.084990000003</v>
      </c>
      <c r="AH246" s="641">
        <f t="shared" si="739"/>
        <v>1</v>
      </c>
      <c r="AI246" s="663"/>
      <c r="AJ246" s="641">
        <v>0</v>
      </c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663">
        <f>AX246-F246</f>
        <v>0</v>
      </c>
      <c r="AV246" s="663">
        <f t="shared" si="987"/>
        <v>79211.084990000003</v>
      </c>
      <c r="AW246" s="663"/>
      <c r="AX246" s="182">
        <f>79211.08498+0.00001</f>
        <v>79211.084990000003</v>
      </c>
      <c r="AY246" s="663"/>
      <c r="AZ246" s="21"/>
      <c r="BA246" s="21"/>
      <c r="BB246" s="21"/>
      <c r="BC246" s="21"/>
      <c r="BD246" s="21"/>
      <c r="BE246" s="663"/>
      <c r="BF246" s="663"/>
      <c r="BG246" s="663"/>
      <c r="BH246" s="21"/>
      <c r="BI246" s="663">
        <f>BK246</f>
        <v>163183.57305000001</v>
      </c>
      <c r="BJ246" s="663"/>
      <c r="BK246" s="663">
        <v>163183.57305000001</v>
      </c>
      <c r="BL246" s="663"/>
      <c r="BM246" s="663"/>
      <c r="BN246" s="663"/>
      <c r="BO246" s="663">
        <f>BQ246</f>
        <v>163183.57305000001</v>
      </c>
      <c r="BP246" s="663"/>
      <c r="BQ246" s="663">
        <v>163183.57305000001</v>
      </c>
      <c r="BR246" s="663"/>
      <c r="BS246" s="663"/>
      <c r="BT246" s="663"/>
      <c r="BU246" s="663"/>
      <c r="BV246" s="663"/>
      <c r="BW246" s="663"/>
      <c r="BX246" s="663"/>
      <c r="BY246" s="663"/>
      <c r="BZ246" s="663"/>
      <c r="CA246" s="663"/>
      <c r="CB246" s="663"/>
      <c r="CC246" s="663"/>
      <c r="CD246" s="663"/>
      <c r="CE246" s="663">
        <f t="shared" si="993"/>
        <v>1110194.84335</v>
      </c>
      <c r="CF246" s="182"/>
      <c r="CG246" s="663">
        <v>1110194.84335</v>
      </c>
      <c r="CH246" s="182"/>
      <c r="CI246" s="248"/>
      <c r="CJ246" s="663">
        <v>0</v>
      </c>
      <c r="CK246" s="663">
        <f t="shared" si="984"/>
        <v>1110194.84335</v>
      </c>
      <c r="CL246" s="663"/>
      <c r="CM246" s="663">
        <v>1110194.84335</v>
      </c>
      <c r="CN246" s="663"/>
      <c r="CO246" s="21"/>
    </row>
    <row r="247" spans="2:93" s="77" customFormat="1" ht="44.25" hidden="1" customHeight="1" x14ac:dyDescent="0.3">
      <c r="B247" s="662"/>
      <c r="C247" s="111" t="s">
        <v>31</v>
      </c>
      <c r="D247" s="182">
        <f t="shared" si="991"/>
        <v>0</v>
      </c>
      <c r="E247" s="182"/>
      <c r="F247" s="182">
        <v>0</v>
      </c>
      <c r="G247" s="182"/>
      <c r="H247" s="248"/>
      <c r="I247" s="182">
        <f t="shared" si="992"/>
        <v>0</v>
      </c>
      <c r="J247" s="603" t="e">
        <f t="shared" si="733"/>
        <v>#DIV/0!</v>
      </c>
      <c r="K247" s="182"/>
      <c r="L247" s="21"/>
      <c r="M247" s="182"/>
      <c r="N247" s="21"/>
      <c r="O247" s="663"/>
      <c r="P247" s="21"/>
      <c r="Q247" s="21"/>
      <c r="R247" s="21"/>
      <c r="S247" s="182">
        <f t="shared" si="748"/>
        <v>0</v>
      </c>
      <c r="T247" s="621" t="e">
        <f t="shared" si="749"/>
        <v>#DIV/0!</v>
      </c>
      <c r="U247" s="663"/>
      <c r="V247" s="621"/>
      <c r="W247" s="182"/>
      <c r="X247" s="621" t="e">
        <f t="shared" si="735"/>
        <v>#DIV/0!</v>
      </c>
      <c r="Y247" s="663"/>
      <c r="Z247" s="621"/>
      <c r="AA247" s="21"/>
      <c r="AB247" s="621"/>
      <c r="AC247" s="661">
        <f t="shared" si="745"/>
        <v>0</v>
      </c>
      <c r="AD247" s="641" t="e">
        <f t="shared" si="746"/>
        <v>#DIV/0!</v>
      </c>
      <c r="AE247" s="663"/>
      <c r="AF247" s="641"/>
      <c r="AG247" s="663">
        <f>D247</f>
        <v>0</v>
      </c>
      <c r="AH247" s="641" t="e">
        <f t="shared" si="739"/>
        <v>#DIV/0!</v>
      </c>
      <c r="AI247" s="663"/>
      <c r="AJ247" s="641">
        <v>0</v>
      </c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663">
        <f>AX247-F247</f>
        <v>0</v>
      </c>
      <c r="AV247" s="663">
        <f t="shared" ref="AV247" si="994">AX247</f>
        <v>0</v>
      </c>
      <c r="AW247" s="663"/>
      <c r="AX247" s="182">
        <v>0</v>
      </c>
      <c r="AY247" s="663"/>
      <c r="AZ247" s="21"/>
      <c r="BA247" s="21"/>
      <c r="BB247" s="21"/>
      <c r="BC247" s="21"/>
      <c r="BD247" s="21"/>
      <c r="BE247" s="663"/>
      <c r="BF247" s="663"/>
      <c r="BG247" s="663"/>
      <c r="BH247" s="21"/>
      <c r="BI247" s="663"/>
      <c r="BJ247" s="663"/>
      <c r="BK247" s="663"/>
      <c r="BL247" s="663"/>
      <c r="BM247" s="21"/>
      <c r="BN247" s="663"/>
      <c r="BO247" s="663"/>
      <c r="BP247" s="663"/>
      <c r="BQ247" s="663"/>
      <c r="BR247" s="663"/>
      <c r="BS247" s="21"/>
      <c r="BT247" s="663"/>
      <c r="BU247" s="21"/>
      <c r="BV247" s="663"/>
      <c r="BW247" s="663"/>
      <c r="BX247" s="663"/>
      <c r="BY247" s="663"/>
      <c r="BZ247" s="21"/>
      <c r="CA247" s="663"/>
      <c r="CB247" s="182"/>
      <c r="CC247" s="182"/>
      <c r="CD247" s="248"/>
      <c r="CE247" s="663"/>
      <c r="CF247" s="182"/>
      <c r="CG247" s="663"/>
      <c r="CH247" s="182"/>
      <c r="CI247" s="248"/>
      <c r="CJ247" s="663"/>
      <c r="CK247" s="663"/>
      <c r="CL247" s="663"/>
      <c r="CM247" s="663"/>
      <c r="CN247" s="663"/>
      <c r="CO247" s="21"/>
    </row>
    <row r="248" spans="2:93" s="77" customFormat="1" ht="44.25" hidden="1" customHeight="1" x14ac:dyDescent="0.3">
      <c r="B248" s="662" t="s">
        <v>62</v>
      </c>
      <c r="C248" s="111" t="s">
        <v>38</v>
      </c>
      <c r="D248" s="182">
        <f t="shared" si="991"/>
        <v>0</v>
      </c>
      <c r="E248" s="182"/>
      <c r="F248" s="182">
        <f>F249+F250</f>
        <v>0</v>
      </c>
      <c r="G248" s="182"/>
      <c r="H248" s="248"/>
      <c r="I248" s="182">
        <f t="shared" si="992"/>
        <v>0</v>
      </c>
      <c r="J248" s="603" t="e">
        <f t="shared" si="733"/>
        <v>#DIV/0!</v>
      </c>
      <c r="K248" s="182"/>
      <c r="L248" s="21"/>
      <c r="M248" s="505">
        <f>M249+M250</f>
        <v>0</v>
      </c>
      <c r="N248" s="21"/>
      <c r="O248" s="663"/>
      <c r="P248" s="21"/>
      <c r="Q248" s="21"/>
      <c r="R248" s="21"/>
      <c r="S248" s="505">
        <f t="shared" si="748"/>
        <v>0</v>
      </c>
      <c r="T248" s="621" t="e">
        <f t="shared" si="749"/>
        <v>#DIV/0!</v>
      </c>
      <c r="U248" s="663"/>
      <c r="V248" s="621"/>
      <c r="W248" s="505">
        <f>W249+W250</f>
        <v>0</v>
      </c>
      <c r="X248" s="621" t="e">
        <f t="shared" si="735"/>
        <v>#DIV/0!</v>
      </c>
      <c r="Y248" s="663"/>
      <c r="Z248" s="621"/>
      <c r="AA248" s="21"/>
      <c r="AB248" s="621"/>
      <c r="AC248" s="661">
        <f t="shared" si="745"/>
        <v>0</v>
      </c>
      <c r="AD248" s="641" t="e">
        <f t="shared" si="746"/>
        <v>#DIV/0!</v>
      </c>
      <c r="AE248" s="663"/>
      <c r="AF248" s="641"/>
      <c r="AG248" s="663">
        <f t="shared" ref="AG248:AG250" si="995">AI248</f>
        <v>0</v>
      </c>
      <c r="AH248" s="641" t="e">
        <f t="shared" si="739"/>
        <v>#DIV/0!</v>
      </c>
      <c r="AI248" s="663"/>
      <c r="AJ248" s="641">
        <v>0</v>
      </c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182"/>
      <c r="AV248" s="663">
        <f t="shared" si="987"/>
        <v>0</v>
      </c>
      <c r="AW248" s="663"/>
      <c r="AX248" s="505">
        <f>AX249+AX250</f>
        <v>0</v>
      </c>
      <c r="AY248" s="663"/>
      <c r="AZ248" s="21"/>
      <c r="BA248" s="21"/>
      <c r="BB248" s="21"/>
      <c r="BC248" s="21"/>
      <c r="BD248" s="21"/>
      <c r="BE248" s="663"/>
      <c r="BF248" s="663"/>
      <c r="BG248" s="663"/>
      <c r="BH248" s="21"/>
      <c r="BI248" s="663"/>
      <c r="BJ248" s="663"/>
      <c r="BK248" s="663"/>
      <c r="BL248" s="663"/>
      <c r="BM248" s="21"/>
      <c r="BN248" s="663"/>
      <c r="BO248" s="663"/>
      <c r="BP248" s="663"/>
      <c r="BQ248" s="663"/>
      <c r="BR248" s="663"/>
      <c r="BS248" s="21"/>
      <c r="BT248" s="663"/>
      <c r="BU248" s="21"/>
      <c r="BV248" s="663"/>
      <c r="BW248" s="663"/>
      <c r="BX248" s="663"/>
      <c r="BY248" s="663"/>
      <c r="BZ248" s="21"/>
      <c r="CA248" s="663"/>
      <c r="CB248" s="182"/>
      <c r="CC248" s="182"/>
      <c r="CD248" s="248"/>
      <c r="CE248" s="663">
        <f t="shared" si="993"/>
        <v>348754.88565401756</v>
      </c>
      <c r="CF248" s="182"/>
      <c r="CG248" s="663">
        <f>CG249+CG250</f>
        <v>348754.88565401756</v>
      </c>
      <c r="CH248" s="182"/>
      <c r="CI248" s="248"/>
      <c r="CJ248" s="663"/>
      <c r="CK248" s="663">
        <f t="shared" si="984"/>
        <v>348754.88565401756</v>
      </c>
      <c r="CL248" s="663"/>
      <c r="CM248" s="663">
        <f>CM249+CM250</f>
        <v>348754.88565401756</v>
      </c>
      <c r="CN248" s="663"/>
      <c r="CO248" s="21"/>
    </row>
    <row r="249" spans="2:93" s="77" customFormat="1" ht="55.5" hidden="1" customHeight="1" x14ac:dyDescent="0.3">
      <c r="B249" s="662"/>
      <c r="C249" s="111" t="s">
        <v>32</v>
      </c>
      <c r="D249" s="182">
        <f t="shared" si="991"/>
        <v>0</v>
      </c>
      <c r="E249" s="182"/>
      <c r="F249" s="182">
        <v>0</v>
      </c>
      <c r="G249" s="182"/>
      <c r="H249" s="248"/>
      <c r="I249" s="182">
        <f t="shared" si="992"/>
        <v>0</v>
      </c>
      <c r="J249" s="603" t="e">
        <f t="shared" si="733"/>
        <v>#DIV/0!</v>
      </c>
      <c r="K249" s="182"/>
      <c r="L249" s="21"/>
      <c r="M249" s="182">
        <v>0</v>
      </c>
      <c r="N249" s="21"/>
      <c r="O249" s="663"/>
      <c r="P249" s="21"/>
      <c r="Q249" s="21"/>
      <c r="R249" s="21"/>
      <c r="S249" s="182">
        <f t="shared" si="748"/>
        <v>0</v>
      </c>
      <c r="T249" s="621" t="e">
        <f t="shared" si="749"/>
        <v>#DIV/0!</v>
      </c>
      <c r="U249" s="663"/>
      <c r="V249" s="621"/>
      <c r="W249" s="182">
        <v>0</v>
      </c>
      <c r="X249" s="621" t="e">
        <f t="shared" si="735"/>
        <v>#DIV/0!</v>
      </c>
      <c r="Y249" s="663"/>
      <c r="Z249" s="621"/>
      <c r="AA249" s="21"/>
      <c r="AB249" s="621"/>
      <c r="AC249" s="661">
        <f t="shared" si="745"/>
        <v>0</v>
      </c>
      <c r="AD249" s="641" t="e">
        <f t="shared" si="746"/>
        <v>#DIV/0!</v>
      </c>
      <c r="AE249" s="663"/>
      <c r="AF249" s="641"/>
      <c r="AG249" s="663">
        <f t="shared" si="995"/>
        <v>0</v>
      </c>
      <c r="AH249" s="641" t="e">
        <f t="shared" si="739"/>
        <v>#DIV/0!</v>
      </c>
      <c r="AI249" s="663"/>
      <c r="AJ249" s="641">
        <v>0</v>
      </c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182"/>
      <c r="AV249" s="663">
        <f t="shared" si="987"/>
        <v>0</v>
      </c>
      <c r="AW249" s="663"/>
      <c r="AX249" s="182">
        <v>0</v>
      </c>
      <c r="AY249" s="663"/>
      <c r="AZ249" s="21"/>
      <c r="BA249" s="21"/>
      <c r="BB249" s="21"/>
      <c r="BC249" s="21"/>
      <c r="BD249" s="21"/>
      <c r="BE249" s="663"/>
      <c r="BF249" s="663"/>
      <c r="BG249" s="663"/>
      <c r="BH249" s="21"/>
      <c r="BI249" s="663"/>
      <c r="BJ249" s="663"/>
      <c r="BK249" s="663"/>
      <c r="BL249" s="663"/>
      <c r="BM249" s="21"/>
      <c r="BN249" s="663"/>
      <c r="BO249" s="663">
        <f>BQ249</f>
        <v>0</v>
      </c>
      <c r="BP249" s="663"/>
      <c r="BQ249" s="663">
        <v>0</v>
      </c>
      <c r="BR249" s="663"/>
      <c r="BS249" s="21"/>
      <c r="BT249" s="663"/>
      <c r="BU249" s="21"/>
      <c r="BV249" s="663"/>
      <c r="BW249" s="663"/>
      <c r="BX249" s="663"/>
      <c r="BY249" s="663"/>
      <c r="BZ249" s="21"/>
      <c r="CA249" s="663"/>
      <c r="CB249" s="182"/>
      <c r="CC249" s="182"/>
      <c r="CD249" s="248"/>
      <c r="CE249" s="663">
        <f t="shared" si="993"/>
        <v>149964.6</v>
      </c>
      <c r="CF249" s="182"/>
      <c r="CG249" s="663">
        <f>[6]Лист1!$D$11</f>
        <v>149964.6</v>
      </c>
      <c r="CH249" s="182"/>
      <c r="CI249" s="248"/>
      <c r="CJ249" s="663"/>
      <c r="CK249" s="663">
        <f t="shared" si="984"/>
        <v>149964.6</v>
      </c>
      <c r="CL249" s="663"/>
      <c r="CM249" s="663">
        <f>[6]Лист1!$D$11</f>
        <v>149964.6</v>
      </c>
      <c r="CN249" s="663"/>
      <c r="CO249" s="21"/>
    </row>
    <row r="250" spans="2:93" s="77" customFormat="1" ht="55.5" hidden="1" customHeight="1" x14ac:dyDescent="0.3">
      <c r="B250" s="662"/>
      <c r="C250" s="111" t="s">
        <v>418</v>
      </c>
      <c r="D250" s="182">
        <f t="shared" si="991"/>
        <v>0</v>
      </c>
      <c r="E250" s="182"/>
      <c r="F250" s="182">
        <v>0</v>
      </c>
      <c r="G250" s="182"/>
      <c r="H250" s="248"/>
      <c r="I250" s="182">
        <f t="shared" si="992"/>
        <v>0</v>
      </c>
      <c r="J250" s="603" t="e">
        <f t="shared" si="733"/>
        <v>#DIV/0!</v>
      </c>
      <c r="K250" s="182"/>
      <c r="L250" s="21"/>
      <c r="M250" s="182">
        <v>0</v>
      </c>
      <c r="N250" s="21"/>
      <c r="O250" s="663"/>
      <c r="P250" s="21"/>
      <c r="Q250" s="21"/>
      <c r="R250" s="21"/>
      <c r="S250" s="182">
        <f t="shared" si="748"/>
        <v>0</v>
      </c>
      <c r="T250" s="621" t="e">
        <f t="shared" si="749"/>
        <v>#DIV/0!</v>
      </c>
      <c r="U250" s="663"/>
      <c r="V250" s="621"/>
      <c r="W250" s="182">
        <v>0</v>
      </c>
      <c r="X250" s="621" t="e">
        <f t="shared" si="735"/>
        <v>#DIV/0!</v>
      </c>
      <c r="Y250" s="663"/>
      <c r="Z250" s="621"/>
      <c r="AA250" s="21"/>
      <c r="AB250" s="621"/>
      <c r="AC250" s="661">
        <f t="shared" si="745"/>
        <v>0</v>
      </c>
      <c r="AD250" s="641" t="e">
        <f t="shared" si="746"/>
        <v>#DIV/0!</v>
      </c>
      <c r="AE250" s="663"/>
      <c r="AF250" s="641"/>
      <c r="AG250" s="663">
        <f t="shared" si="995"/>
        <v>0</v>
      </c>
      <c r="AH250" s="641" t="e">
        <f t="shared" si="739"/>
        <v>#DIV/0!</v>
      </c>
      <c r="AI250" s="663"/>
      <c r="AJ250" s="641">
        <v>0</v>
      </c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182"/>
      <c r="AV250" s="663">
        <f t="shared" si="987"/>
        <v>0</v>
      </c>
      <c r="AW250" s="663"/>
      <c r="AX250" s="182">
        <v>0</v>
      </c>
      <c r="AY250" s="663"/>
      <c r="AZ250" s="21"/>
      <c r="BA250" s="21"/>
      <c r="BB250" s="21"/>
      <c r="BC250" s="21"/>
      <c r="BD250" s="21"/>
      <c r="BE250" s="663"/>
      <c r="BF250" s="663"/>
      <c r="BG250" s="663"/>
      <c r="BH250" s="21"/>
      <c r="BI250" s="663"/>
      <c r="BJ250" s="663"/>
      <c r="BK250" s="663"/>
      <c r="BL250" s="663"/>
      <c r="BM250" s="21"/>
      <c r="BN250" s="663"/>
      <c r="BO250" s="663">
        <f>BQ250</f>
        <v>0</v>
      </c>
      <c r="BP250" s="663"/>
      <c r="BQ250" s="663">
        <v>0</v>
      </c>
      <c r="BR250" s="663"/>
      <c r="BS250" s="21"/>
      <c r="BT250" s="663"/>
      <c r="BU250" s="21"/>
      <c r="BV250" s="663"/>
      <c r="BW250" s="663"/>
      <c r="BX250" s="663"/>
      <c r="BY250" s="663"/>
      <c r="BZ250" s="21"/>
      <c r="CA250" s="663"/>
      <c r="CB250" s="182"/>
      <c r="CC250" s="182"/>
      <c r="CD250" s="248"/>
      <c r="CE250" s="663">
        <f t="shared" si="993"/>
        <v>198790.28565401753</v>
      </c>
      <c r="CF250" s="182"/>
      <c r="CG250" s="663">
        <f>[6]Лист1!$D$12</f>
        <v>198790.28565401753</v>
      </c>
      <c r="CH250" s="182"/>
      <c r="CI250" s="248"/>
      <c r="CJ250" s="663"/>
      <c r="CK250" s="663">
        <f t="shared" si="984"/>
        <v>198790.28565401753</v>
      </c>
      <c r="CL250" s="663"/>
      <c r="CM250" s="663">
        <f>[6]Лист1!$D$12</f>
        <v>198790.28565401753</v>
      </c>
      <c r="CN250" s="663"/>
      <c r="CO250" s="21"/>
    </row>
    <row r="251" spans="2:93" s="77" customFormat="1" ht="55.5" customHeight="1" x14ac:dyDescent="0.3">
      <c r="B251" s="662" t="s">
        <v>62</v>
      </c>
      <c r="C251" s="138" t="s">
        <v>220</v>
      </c>
      <c r="D251" s="182">
        <f t="shared" ref="D251:D257" si="996">F251</f>
        <v>184421.19624999998</v>
      </c>
      <c r="E251" s="182"/>
      <c r="F251" s="182">
        <f>F252+F253</f>
        <v>184421.19624999998</v>
      </c>
      <c r="G251" s="182"/>
      <c r="H251" s="248"/>
      <c r="I251" s="182">
        <f t="shared" si="992"/>
        <v>184421.19624999998</v>
      </c>
      <c r="J251" s="603">
        <f t="shared" si="733"/>
        <v>1</v>
      </c>
      <c r="K251" s="182"/>
      <c r="L251" s="21"/>
      <c r="M251" s="505">
        <f>M252+M253</f>
        <v>184421.19624999998</v>
      </c>
      <c r="N251" s="567">
        <f>M251/F251</f>
        <v>1</v>
      </c>
      <c r="O251" s="663"/>
      <c r="P251" s="21"/>
      <c r="Q251" s="21"/>
      <c r="R251" s="21"/>
      <c r="S251" s="505">
        <f t="shared" si="748"/>
        <v>184421.19624999998</v>
      </c>
      <c r="T251" s="621">
        <f t="shared" si="749"/>
        <v>1</v>
      </c>
      <c r="U251" s="663"/>
      <c r="V251" s="621"/>
      <c r="W251" s="505">
        <f>W252+W253</f>
        <v>184421.19624999998</v>
      </c>
      <c r="X251" s="621">
        <f t="shared" si="735"/>
        <v>1</v>
      </c>
      <c r="Y251" s="663"/>
      <c r="Z251" s="621"/>
      <c r="AA251" s="21"/>
      <c r="AB251" s="621"/>
      <c r="AC251" s="661">
        <f t="shared" si="745"/>
        <v>184421.19624999998</v>
      </c>
      <c r="AD251" s="641">
        <f t="shared" si="746"/>
        <v>1</v>
      </c>
      <c r="AE251" s="663"/>
      <c r="AF251" s="641"/>
      <c r="AG251" s="505">
        <f>AG252+AG253</f>
        <v>184421.19624999998</v>
      </c>
      <c r="AH251" s="641">
        <f t="shared" si="739"/>
        <v>1</v>
      </c>
      <c r="AI251" s="663"/>
      <c r="AJ251" s="641">
        <v>0</v>
      </c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182"/>
      <c r="AV251" s="663">
        <f t="shared" si="987"/>
        <v>184421.19624999998</v>
      </c>
      <c r="AW251" s="663"/>
      <c r="AX251" s="505">
        <f>AX252+AX253</f>
        <v>184421.19624999998</v>
      </c>
      <c r="AY251" s="663"/>
      <c r="AZ251" s="21"/>
      <c r="BA251" s="21"/>
      <c r="BB251" s="21"/>
      <c r="BC251" s="21"/>
      <c r="BD251" s="21"/>
      <c r="BE251" s="663"/>
      <c r="BF251" s="663"/>
      <c r="BG251" s="663"/>
      <c r="BH251" s="21"/>
      <c r="BI251" s="663"/>
      <c r="BJ251" s="663"/>
      <c r="BK251" s="663"/>
      <c r="BL251" s="663"/>
      <c r="BM251" s="21"/>
      <c r="BN251" s="663"/>
      <c r="BO251" s="663"/>
      <c r="BP251" s="663"/>
      <c r="BQ251" s="663"/>
      <c r="BR251" s="663"/>
      <c r="BS251" s="21"/>
      <c r="BT251" s="663"/>
      <c r="BU251" s="21"/>
      <c r="BV251" s="663"/>
      <c r="BW251" s="663"/>
      <c r="BX251" s="663"/>
      <c r="BY251" s="663"/>
      <c r="BZ251" s="21"/>
      <c r="CA251" s="663"/>
      <c r="CB251" s="182"/>
      <c r="CC251" s="182"/>
      <c r="CD251" s="248"/>
      <c r="CE251" s="663">
        <f t="shared" si="993"/>
        <v>0</v>
      </c>
      <c r="CF251" s="182"/>
      <c r="CG251" s="663">
        <f>CG252+CG253</f>
        <v>0</v>
      </c>
      <c r="CH251" s="182"/>
      <c r="CI251" s="248"/>
      <c r="CJ251" s="663">
        <f t="shared" ref="CJ251:CJ266" si="997">CM251</f>
        <v>0</v>
      </c>
      <c r="CK251" s="663">
        <f t="shared" si="984"/>
        <v>0</v>
      </c>
      <c r="CL251" s="663"/>
      <c r="CM251" s="663">
        <f>CM252+CM253</f>
        <v>0</v>
      </c>
      <c r="CN251" s="663"/>
      <c r="CO251" s="21"/>
    </row>
    <row r="252" spans="2:93" s="190" customFormat="1" ht="55.5" customHeight="1" x14ac:dyDescent="0.3">
      <c r="B252" s="207"/>
      <c r="C252" s="115" t="s">
        <v>32</v>
      </c>
      <c r="D252" s="192">
        <f t="shared" si="996"/>
        <v>123562.19999999998</v>
      </c>
      <c r="E252" s="192"/>
      <c r="F252" s="192">
        <f>[6]Лист1!$B$14</f>
        <v>123562.19999999998</v>
      </c>
      <c r="G252" s="192"/>
      <c r="H252" s="249"/>
      <c r="I252" s="192">
        <f t="shared" si="992"/>
        <v>123562.19999999998</v>
      </c>
      <c r="J252" s="591">
        <f t="shared" si="733"/>
        <v>1</v>
      </c>
      <c r="K252" s="192"/>
      <c r="L252" s="300"/>
      <c r="M252" s="192">
        <f>D252</f>
        <v>123562.19999999998</v>
      </c>
      <c r="N252" s="591">
        <f>M252/F252</f>
        <v>1</v>
      </c>
      <c r="O252" s="664"/>
      <c r="P252" s="300"/>
      <c r="Q252" s="300"/>
      <c r="R252" s="300"/>
      <c r="S252" s="192">
        <f t="shared" si="748"/>
        <v>123562.19999999998</v>
      </c>
      <c r="T252" s="597">
        <f t="shared" si="749"/>
        <v>1</v>
      </c>
      <c r="U252" s="664"/>
      <c r="V252" s="597"/>
      <c r="W252" s="192">
        <f>D252</f>
        <v>123562.19999999998</v>
      </c>
      <c r="X252" s="597">
        <f t="shared" si="735"/>
        <v>1</v>
      </c>
      <c r="Y252" s="664"/>
      <c r="Z252" s="597"/>
      <c r="AA252" s="300"/>
      <c r="AB252" s="597"/>
      <c r="AC252" s="183">
        <f t="shared" si="745"/>
        <v>123562.19999999998</v>
      </c>
      <c r="AD252" s="633">
        <f t="shared" si="746"/>
        <v>1</v>
      </c>
      <c r="AE252" s="664"/>
      <c r="AF252" s="633"/>
      <c r="AG252" s="192">
        <f>D252</f>
        <v>123562.19999999998</v>
      </c>
      <c r="AH252" s="633">
        <f t="shared" si="739"/>
        <v>1</v>
      </c>
      <c r="AI252" s="664"/>
      <c r="AJ252" s="633">
        <v>0</v>
      </c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192"/>
      <c r="AV252" s="664">
        <f t="shared" si="987"/>
        <v>123562.19999999998</v>
      </c>
      <c r="AW252" s="664"/>
      <c r="AX252" s="192">
        <f>[6]Лист1!$B$14</f>
        <v>123562.19999999998</v>
      </c>
      <c r="AY252" s="664"/>
      <c r="AZ252" s="300"/>
      <c r="BA252" s="300"/>
      <c r="BB252" s="300"/>
      <c r="BC252" s="300"/>
      <c r="BD252" s="300"/>
      <c r="BE252" s="664"/>
      <c r="BF252" s="664"/>
      <c r="BG252" s="664"/>
      <c r="BH252" s="300"/>
      <c r="BI252" s="664"/>
      <c r="BJ252" s="664"/>
      <c r="BK252" s="664"/>
      <c r="BL252" s="664"/>
      <c r="BM252" s="300"/>
      <c r="BN252" s="664"/>
      <c r="BO252" s="664">
        <f>BQ252</f>
        <v>0</v>
      </c>
      <c r="BP252" s="664"/>
      <c r="BQ252" s="664">
        <v>0</v>
      </c>
      <c r="BR252" s="664"/>
      <c r="BS252" s="300"/>
      <c r="BT252" s="664"/>
      <c r="BU252" s="300"/>
      <c r="BV252" s="664"/>
      <c r="BW252" s="664"/>
      <c r="BX252" s="664"/>
      <c r="BY252" s="664"/>
      <c r="BZ252" s="300"/>
      <c r="CA252" s="664"/>
      <c r="CB252" s="192"/>
      <c r="CC252" s="192"/>
      <c r="CD252" s="249"/>
      <c r="CE252" s="664">
        <f t="shared" si="993"/>
        <v>0</v>
      </c>
      <c r="CF252" s="192"/>
      <c r="CG252" s="664">
        <v>0</v>
      </c>
      <c r="CH252" s="192"/>
      <c r="CI252" s="249"/>
      <c r="CJ252" s="664">
        <f t="shared" si="997"/>
        <v>0</v>
      </c>
      <c r="CK252" s="664">
        <f t="shared" si="984"/>
        <v>0</v>
      </c>
      <c r="CL252" s="664"/>
      <c r="CM252" s="664">
        <v>0</v>
      </c>
      <c r="CN252" s="664"/>
      <c r="CO252" s="300"/>
    </row>
    <row r="253" spans="2:93" s="77" customFormat="1" ht="55.5" customHeight="1" x14ac:dyDescent="0.3">
      <c r="B253" s="662"/>
      <c r="C253" s="111" t="s">
        <v>418</v>
      </c>
      <c r="D253" s="182">
        <f t="shared" si="996"/>
        <v>60858.996249999997</v>
      </c>
      <c r="E253" s="182"/>
      <c r="F253" s="182">
        <v>60858.996249999997</v>
      </c>
      <c r="G253" s="182"/>
      <c r="H253" s="248"/>
      <c r="I253" s="182">
        <f t="shared" si="992"/>
        <v>60858.996249999997</v>
      </c>
      <c r="J253" s="603">
        <f t="shared" si="733"/>
        <v>1</v>
      </c>
      <c r="K253" s="182"/>
      <c r="L253" s="21"/>
      <c r="M253" s="182">
        <f>D253</f>
        <v>60858.996249999997</v>
      </c>
      <c r="N253" s="603">
        <f>M253/F253</f>
        <v>1</v>
      </c>
      <c r="O253" s="663"/>
      <c r="P253" s="21"/>
      <c r="Q253" s="21"/>
      <c r="R253" s="21"/>
      <c r="S253" s="182">
        <f t="shared" si="748"/>
        <v>60858.996249999997</v>
      </c>
      <c r="T253" s="621">
        <f t="shared" si="749"/>
        <v>1</v>
      </c>
      <c r="U253" s="663"/>
      <c r="V253" s="621"/>
      <c r="W253" s="182">
        <f>D253</f>
        <v>60858.996249999997</v>
      </c>
      <c r="X253" s="621">
        <f t="shared" si="735"/>
        <v>1</v>
      </c>
      <c r="Y253" s="663"/>
      <c r="Z253" s="621"/>
      <c r="AA253" s="21"/>
      <c r="AB253" s="621"/>
      <c r="AC253" s="661">
        <f t="shared" si="745"/>
        <v>60858.996249999997</v>
      </c>
      <c r="AD253" s="641">
        <f t="shared" si="746"/>
        <v>1</v>
      </c>
      <c r="AE253" s="663"/>
      <c r="AF253" s="641"/>
      <c r="AG253" s="182">
        <f>D253</f>
        <v>60858.996249999997</v>
      </c>
      <c r="AH253" s="641">
        <f t="shared" si="739"/>
        <v>1</v>
      </c>
      <c r="AI253" s="663"/>
      <c r="AJ253" s="641">
        <v>0</v>
      </c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182"/>
      <c r="AV253" s="663">
        <f t="shared" si="987"/>
        <v>60858.996249999997</v>
      </c>
      <c r="AW253" s="663"/>
      <c r="AX253" s="182">
        <v>60858.996249999997</v>
      </c>
      <c r="AY253" s="663"/>
      <c r="AZ253" s="21"/>
      <c r="BA253" s="21"/>
      <c r="BB253" s="21"/>
      <c r="BC253" s="21"/>
      <c r="BD253" s="21"/>
      <c r="BE253" s="663"/>
      <c r="BF253" s="663"/>
      <c r="BG253" s="663"/>
      <c r="BH253" s="21"/>
      <c r="BI253" s="663"/>
      <c r="BJ253" s="663"/>
      <c r="BK253" s="663"/>
      <c r="BL253" s="663"/>
      <c r="BM253" s="21"/>
      <c r="BN253" s="663"/>
      <c r="BO253" s="663">
        <f>BQ253</f>
        <v>0</v>
      </c>
      <c r="BP253" s="663"/>
      <c r="BQ253" s="663">
        <v>0</v>
      </c>
      <c r="BR253" s="663"/>
      <c r="BS253" s="21"/>
      <c r="BT253" s="663"/>
      <c r="BU253" s="21"/>
      <c r="BV253" s="663"/>
      <c r="BW253" s="663"/>
      <c r="BX253" s="663"/>
      <c r="BY253" s="663"/>
      <c r="BZ253" s="21"/>
      <c r="CA253" s="663"/>
      <c r="CB253" s="182"/>
      <c r="CC253" s="182"/>
      <c r="CD253" s="248"/>
      <c r="CE253" s="663">
        <f t="shared" si="993"/>
        <v>0</v>
      </c>
      <c r="CF253" s="182"/>
      <c r="CG253" s="663">
        <v>0</v>
      </c>
      <c r="CH253" s="182"/>
      <c r="CI253" s="248"/>
      <c r="CJ253" s="663">
        <f t="shared" si="997"/>
        <v>0</v>
      </c>
      <c r="CK253" s="663">
        <f t="shared" si="984"/>
        <v>0</v>
      </c>
      <c r="CL253" s="663"/>
      <c r="CM253" s="663">
        <v>0</v>
      </c>
      <c r="CN253" s="663"/>
      <c r="CO253" s="21"/>
    </row>
    <row r="254" spans="2:93" s="77" customFormat="1" ht="55.5" hidden="1" customHeight="1" x14ac:dyDescent="0.3">
      <c r="B254" s="662" t="s">
        <v>7</v>
      </c>
      <c r="C254" s="138" t="s">
        <v>221</v>
      </c>
      <c r="D254" s="182">
        <f t="shared" si="996"/>
        <v>0</v>
      </c>
      <c r="E254" s="182"/>
      <c r="F254" s="182">
        <f>F255+F256+F257</f>
        <v>0</v>
      </c>
      <c r="G254" s="182"/>
      <c r="H254" s="248"/>
      <c r="I254" s="182">
        <f t="shared" si="992"/>
        <v>0</v>
      </c>
      <c r="J254" s="603" t="e">
        <f t="shared" si="733"/>
        <v>#DIV/0!</v>
      </c>
      <c r="K254" s="182"/>
      <c r="L254" s="21"/>
      <c r="M254" s="505"/>
      <c r="N254" s="21"/>
      <c r="O254" s="663"/>
      <c r="P254" s="21"/>
      <c r="Q254" s="21"/>
      <c r="R254" s="21"/>
      <c r="S254" s="128">
        <f t="shared" si="748"/>
        <v>0</v>
      </c>
      <c r="T254" s="621" t="e">
        <f t="shared" si="749"/>
        <v>#DIV/0!</v>
      </c>
      <c r="U254" s="663"/>
      <c r="V254" s="621"/>
      <c r="W254" s="505"/>
      <c r="X254" s="621" t="e">
        <f t="shared" si="735"/>
        <v>#DIV/0!</v>
      </c>
      <c r="Y254" s="663"/>
      <c r="Z254" s="621"/>
      <c r="AA254" s="21"/>
      <c r="AB254" s="621"/>
      <c r="AC254" s="661">
        <f t="shared" si="745"/>
        <v>0</v>
      </c>
      <c r="AD254" s="641" t="e">
        <f t="shared" si="746"/>
        <v>#DIV/0!</v>
      </c>
      <c r="AE254" s="663"/>
      <c r="AF254" s="641"/>
      <c r="AG254" s="505">
        <f>AG257</f>
        <v>0</v>
      </c>
      <c r="AH254" s="641" t="e">
        <f t="shared" si="739"/>
        <v>#DIV/0!</v>
      </c>
      <c r="AI254" s="663"/>
      <c r="AJ254" s="641">
        <v>0</v>
      </c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663">
        <f>AX254-F254</f>
        <v>0</v>
      </c>
      <c r="AV254" s="663">
        <f t="shared" si="987"/>
        <v>0</v>
      </c>
      <c r="AW254" s="663"/>
      <c r="AX254" s="505">
        <v>0</v>
      </c>
      <c r="AY254" s="663"/>
      <c r="AZ254" s="21"/>
      <c r="BA254" s="21"/>
      <c r="BB254" s="21"/>
      <c r="BC254" s="21"/>
      <c r="BD254" s="21"/>
      <c r="BE254" s="663"/>
      <c r="BF254" s="663"/>
      <c r="BG254" s="663"/>
      <c r="BH254" s="21"/>
      <c r="BI254" s="663">
        <f>BK254</f>
        <v>643749.40480999998</v>
      </c>
      <c r="BJ254" s="663">
        <f t="shared" ref="BJ254:BK254" si="998">BJ255+BJ256</f>
        <v>0</v>
      </c>
      <c r="BK254" s="182">
        <f t="shared" si="998"/>
        <v>643749.40480999998</v>
      </c>
      <c r="BL254" s="663"/>
      <c r="BM254" s="21"/>
      <c r="BN254" s="663"/>
      <c r="BO254" s="663">
        <f>BQ254</f>
        <v>643749.40480999998</v>
      </c>
      <c r="BP254" s="663">
        <f t="shared" ref="BP254:BQ254" si="999">BP255+BP256</f>
        <v>0</v>
      </c>
      <c r="BQ254" s="182">
        <f t="shared" si="999"/>
        <v>643749.40480999998</v>
      </c>
      <c r="BR254" s="663"/>
      <c r="BS254" s="21"/>
      <c r="BT254" s="663"/>
      <c r="BU254" s="21"/>
      <c r="BV254" s="663"/>
      <c r="BW254" s="663"/>
      <c r="BX254" s="663"/>
      <c r="BY254" s="663"/>
      <c r="BZ254" s="21"/>
      <c r="CA254" s="663"/>
      <c r="CB254" s="182"/>
      <c r="CC254" s="182"/>
      <c r="CD254" s="248"/>
      <c r="CE254" s="663">
        <f t="shared" si="993"/>
        <v>721466.51563000004</v>
      </c>
      <c r="CF254" s="182"/>
      <c r="CG254" s="663">
        <f>CG255+CG256</f>
        <v>721466.51563000004</v>
      </c>
      <c r="CH254" s="182"/>
      <c r="CI254" s="248"/>
      <c r="CJ254" s="663"/>
      <c r="CK254" s="663">
        <f t="shared" si="984"/>
        <v>721466.51563000004</v>
      </c>
      <c r="CL254" s="663"/>
      <c r="CM254" s="663">
        <f>CM255+CM256</f>
        <v>721466.51563000004</v>
      </c>
      <c r="CN254" s="663"/>
      <c r="CO254" s="21"/>
    </row>
    <row r="255" spans="2:93" s="190" customFormat="1" ht="55.5" hidden="1" customHeight="1" x14ac:dyDescent="0.3">
      <c r="B255" s="207"/>
      <c r="C255" s="115" t="s">
        <v>32</v>
      </c>
      <c r="D255" s="192">
        <f t="shared" si="996"/>
        <v>0</v>
      </c>
      <c r="E255" s="192"/>
      <c r="F255" s="192">
        <v>0</v>
      </c>
      <c r="G255" s="192"/>
      <c r="H255" s="249"/>
      <c r="I255" s="192">
        <f t="shared" si="992"/>
        <v>0</v>
      </c>
      <c r="J255" s="591" t="e">
        <f t="shared" si="733"/>
        <v>#DIV/0!</v>
      </c>
      <c r="K255" s="192"/>
      <c r="L255" s="300"/>
      <c r="M255" s="192">
        <v>0</v>
      </c>
      <c r="N255" s="300"/>
      <c r="O255" s="664"/>
      <c r="P255" s="300"/>
      <c r="Q255" s="300"/>
      <c r="R255" s="300"/>
      <c r="S255" s="116">
        <f t="shared" si="748"/>
        <v>0</v>
      </c>
      <c r="T255" s="597">
        <v>0</v>
      </c>
      <c r="U255" s="664"/>
      <c r="V255" s="597"/>
      <c r="W255" s="192"/>
      <c r="X255" s="597"/>
      <c r="Y255" s="664"/>
      <c r="Z255" s="597"/>
      <c r="AA255" s="300"/>
      <c r="AB255" s="597"/>
      <c r="AC255" s="183">
        <f t="shared" si="745"/>
        <v>0</v>
      </c>
      <c r="AD255" s="633" t="e">
        <f t="shared" si="746"/>
        <v>#DIV/0!</v>
      </c>
      <c r="AE255" s="664"/>
      <c r="AF255" s="633"/>
      <c r="AG255" s="192">
        <v>0</v>
      </c>
      <c r="AH255" s="633" t="e">
        <f t="shared" si="739"/>
        <v>#DIV/0!</v>
      </c>
      <c r="AI255" s="664"/>
      <c r="AJ255" s="633">
        <v>0</v>
      </c>
      <c r="AK255" s="300"/>
      <c r="AL255" s="300"/>
      <c r="AM255" s="300"/>
      <c r="AN255" s="300"/>
      <c r="AO255" s="300"/>
      <c r="AP255" s="300"/>
      <c r="AQ255" s="300"/>
      <c r="AR255" s="300"/>
      <c r="AS255" s="300"/>
      <c r="AT255" s="300"/>
      <c r="AU255" s="192"/>
      <c r="AV255" s="664">
        <f t="shared" si="987"/>
        <v>0</v>
      </c>
      <c r="AW255" s="664"/>
      <c r="AX255" s="192">
        <v>0</v>
      </c>
      <c r="AY255" s="664"/>
      <c r="AZ255" s="300"/>
      <c r="BA255" s="300"/>
      <c r="BB255" s="300"/>
      <c r="BC255" s="300"/>
      <c r="BD255" s="300"/>
      <c r="BE255" s="664"/>
      <c r="BF255" s="664"/>
      <c r="BG255" s="664"/>
      <c r="BH255" s="300"/>
      <c r="BI255" s="664">
        <f>BK255</f>
        <v>431312.1</v>
      </c>
      <c r="BJ255" s="664">
        <v>0</v>
      </c>
      <c r="BK255" s="664">
        <f>[6]Лист1!$C$17</f>
        <v>431312.1</v>
      </c>
      <c r="BL255" s="664"/>
      <c r="BM255" s="300"/>
      <c r="BN255" s="664"/>
      <c r="BO255" s="664">
        <f>BQ255</f>
        <v>431312.1</v>
      </c>
      <c r="BP255" s="664">
        <v>0</v>
      </c>
      <c r="BQ255" s="664">
        <f>[6]Лист1!$C$17</f>
        <v>431312.1</v>
      </c>
      <c r="BR255" s="664"/>
      <c r="BS255" s="300"/>
      <c r="BT255" s="664"/>
      <c r="BU255" s="300"/>
      <c r="BV255" s="664"/>
      <c r="BW255" s="664"/>
      <c r="BX255" s="664"/>
      <c r="BY255" s="664"/>
      <c r="BZ255" s="300"/>
      <c r="CA255" s="664"/>
      <c r="CB255" s="192"/>
      <c r="CC255" s="192"/>
      <c r="CD255" s="249"/>
      <c r="CE255" s="664">
        <f t="shared" si="993"/>
        <v>310230.59999999998</v>
      </c>
      <c r="CF255" s="192"/>
      <c r="CG255" s="664">
        <v>310230.59999999998</v>
      </c>
      <c r="CH255" s="192"/>
      <c r="CI255" s="249"/>
      <c r="CJ255" s="664"/>
      <c r="CK255" s="664">
        <f t="shared" si="984"/>
        <v>310230.59999999998</v>
      </c>
      <c r="CL255" s="664"/>
      <c r="CM255" s="664">
        <v>310230.59999999998</v>
      </c>
      <c r="CN255" s="664"/>
      <c r="CO255" s="300"/>
    </row>
    <row r="256" spans="2:93" s="77" customFormat="1" ht="55.5" hidden="1" customHeight="1" x14ac:dyDescent="0.3">
      <c r="B256" s="662"/>
      <c r="C256" s="111" t="s">
        <v>418</v>
      </c>
      <c r="D256" s="182">
        <f t="shared" si="996"/>
        <v>0</v>
      </c>
      <c r="E256" s="182"/>
      <c r="F256" s="182">
        <v>0</v>
      </c>
      <c r="G256" s="182"/>
      <c r="H256" s="248"/>
      <c r="I256" s="182">
        <f t="shared" si="992"/>
        <v>0</v>
      </c>
      <c r="J256" s="603" t="e">
        <f t="shared" si="733"/>
        <v>#DIV/0!</v>
      </c>
      <c r="K256" s="182"/>
      <c r="L256" s="21"/>
      <c r="M256" s="182">
        <v>0</v>
      </c>
      <c r="N256" s="21"/>
      <c r="O256" s="663"/>
      <c r="P256" s="21"/>
      <c r="Q256" s="21"/>
      <c r="R256" s="21"/>
      <c r="S256" s="128">
        <f t="shared" si="748"/>
        <v>0</v>
      </c>
      <c r="T256" s="621">
        <v>0</v>
      </c>
      <c r="U256" s="663"/>
      <c r="V256" s="621"/>
      <c r="W256" s="182"/>
      <c r="X256" s="621"/>
      <c r="Y256" s="663"/>
      <c r="Z256" s="621"/>
      <c r="AA256" s="21"/>
      <c r="AB256" s="621"/>
      <c r="AC256" s="661">
        <f t="shared" si="745"/>
        <v>0</v>
      </c>
      <c r="AD256" s="641" t="e">
        <f t="shared" si="746"/>
        <v>#DIV/0!</v>
      </c>
      <c r="AE256" s="663"/>
      <c r="AF256" s="641"/>
      <c r="AG256" s="182">
        <v>0</v>
      </c>
      <c r="AH256" s="641" t="e">
        <f t="shared" si="739"/>
        <v>#DIV/0!</v>
      </c>
      <c r="AI256" s="663"/>
      <c r="AJ256" s="641">
        <v>0</v>
      </c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182"/>
      <c r="AV256" s="663">
        <f t="shared" si="987"/>
        <v>0</v>
      </c>
      <c r="AW256" s="663"/>
      <c r="AX256" s="182">
        <v>0</v>
      </c>
      <c r="AY256" s="663"/>
      <c r="AZ256" s="21"/>
      <c r="BA256" s="21"/>
      <c r="BB256" s="21"/>
      <c r="BC256" s="21"/>
      <c r="BD256" s="21"/>
      <c r="BE256" s="663"/>
      <c r="BF256" s="663"/>
      <c r="BG256" s="663"/>
      <c r="BH256" s="21"/>
      <c r="BI256" s="663">
        <f>BK256</f>
        <v>212437.30481</v>
      </c>
      <c r="BJ256" s="663">
        <v>0</v>
      </c>
      <c r="BK256" s="182">
        <v>212437.30481</v>
      </c>
      <c r="BL256" s="663"/>
      <c r="BM256" s="21"/>
      <c r="BN256" s="663"/>
      <c r="BO256" s="663">
        <f>BQ256</f>
        <v>212437.30481</v>
      </c>
      <c r="BP256" s="663">
        <v>0</v>
      </c>
      <c r="BQ256" s="182">
        <v>212437.30481</v>
      </c>
      <c r="BR256" s="663"/>
      <c r="BS256" s="21"/>
      <c r="BT256" s="663"/>
      <c r="BU256" s="21"/>
      <c r="BV256" s="663"/>
      <c r="BW256" s="663"/>
      <c r="BX256" s="663"/>
      <c r="BY256" s="663"/>
      <c r="BZ256" s="21"/>
      <c r="CA256" s="663"/>
      <c r="CB256" s="182"/>
      <c r="CC256" s="182"/>
      <c r="CD256" s="248"/>
      <c r="CE256" s="663">
        <f t="shared" si="993"/>
        <v>411235.91563</v>
      </c>
      <c r="CF256" s="182"/>
      <c r="CG256" s="663">
        <v>411235.91563</v>
      </c>
      <c r="CH256" s="182"/>
      <c r="CI256" s="248"/>
      <c r="CJ256" s="663"/>
      <c r="CK256" s="663">
        <f t="shared" si="984"/>
        <v>411235.91563</v>
      </c>
      <c r="CL256" s="663"/>
      <c r="CM256" s="663">
        <v>411235.91563</v>
      </c>
      <c r="CN256" s="663"/>
      <c r="CO256" s="21"/>
    </row>
    <row r="257" spans="2:93" s="77" customFormat="1" ht="55.5" hidden="1" customHeight="1" x14ac:dyDescent="0.3">
      <c r="B257" s="662"/>
      <c r="C257" s="111" t="s">
        <v>31</v>
      </c>
      <c r="D257" s="182">
        <f t="shared" si="996"/>
        <v>0</v>
      </c>
      <c r="E257" s="182"/>
      <c r="F257" s="182">
        <v>0</v>
      </c>
      <c r="G257" s="182"/>
      <c r="H257" s="248"/>
      <c r="I257" s="182">
        <f t="shared" si="992"/>
        <v>0</v>
      </c>
      <c r="J257" s="603" t="e">
        <f t="shared" si="733"/>
        <v>#DIV/0!</v>
      </c>
      <c r="K257" s="182"/>
      <c r="L257" s="21"/>
      <c r="M257" s="182"/>
      <c r="N257" s="21"/>
      <c r="O257" s="663"/>
      <c r="P257" s="21"/>
      <c r="Q257" s="21"/>
      <c r="R257" s="21"/>
      <c r="S257" s="128">
        <f t="shared" si="748"/>
        <v>0</v>
      </c>
      <c r="T257" s="621" t="e">
        <f t="shared" si="749"/>
        <v>#DIV/0!</v>
      </c>
      <c r="U257" s="663"/>
      <c r="V257" s="621"/>
      <c r="W257" s="182"/>
      <c r="X257" s="621" t="e">
        <f t="shared" si="735"/>
        <v>#DIV/0!</v>
      </c>
      <c r="Y257" s="663"/>
      <c r="Z257" s="621"/>
      <c r="AA257" s="21"/>
      <c r="AB257" s="621"/>
      <c r="AC257" s="661">
        <f t="shared" si="745"/>
        <v>0</v>
      </c>
      <c r="AD257" s="641" t="e">
        <f t="shared" si="746"/>
        <v>#DIV/0!</v>
      </c>
      <c r="AE257" s="663"/>
      <c r="AF257" s="641"/>
      <c r="AG257" s="182">
        <f>D257</f>
        <v>0</v>
      </c>
      <c r="AH257" s="641" t="e">
        <f t="shared" si="739"/>
        <v>#DIV/0!</v>
      </c>
      <c r="AI257" s="663"/>
      <c r="AJ257" s="641">
        <v>0</v>
      </c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663">
        <f>AX257-F257</f>
        <v>0</v>
      </c>
      <c r="AV257" s="663">
        <f>AX257</f>
        <v>0</v>
      </c>
      <c r="AW257" s="663"/>
      <c r="AX257" s="182">
        <v>0</v>
      </c>
      <c r="AY257" s="663"/>
      <c r="AZ257" s="21"/>
      <c r="BA257" s="21"/>
      <c r="BB257" s="21"/>
      <c r="BC257" s="21"/>
      <c r="BD257" s="21"/>
      <c r="BE257" s="663"/>
      <c r="BF257" s="663"/>
      <c r="BG257" s="663"/>
      <c r="BH257" s="21"/>
      <c r="BI257" s="663"/>
      <c r="BJ257" s="663"/>
      <c r="BK257" s="663"/>
      <c r="BL257" s="663"/>
      <c r="BM257" s="21"/>
      <c r="BN257" s="663"/>
      <c r="BO257" s="663"/>
      <c r="BP257" s="663"/>
      <c r="BQ257" s="663"/>
      <c r="BR257" s="663"/>
      <c r="BS257" s="21"/>
      <c r="BT257" s="663"/>
      <c r="BU257" s="21"/>
      <c r="BV257" s="663"/>
      <c r="BW257" s="663"/>
      <c r="BX257" s="663"/>
      <c r="BY257" s="663"/>
      <c r="BZ257" s="21"/>
      <c r="CA257" s="663"/>
      <c r="CB257" s="182"/>
      <c r="CC257" s="182"/>
      <c r="CD257" s="248"/>
      <c r="CE257" s="663"/>
      <c r="CF257" s="182"/>
      <c r="CG257" s="663"/>
      <c r="CH257" s="182"/>
      <c r="CI257" s="248"/>
      <c r="CJ257" s="663"/>
      <c r="CK257" s="663"/>
      <c r="CL257" s="663"/>
      <c r="CM257" s="663"/>
      <c r="CN257" s="663"/>
      <c r="CO257" s="21"/>
    </row>
    <row r="258" spans="2:93" s="77" customFormat="1" ht="110.25" hidden="1" customHeight="1" x14ac:dyDescent="0.3">
      <c r="B258" s="662" t="s">
        <v>10</v>
      </c>
      <c r="C258" s="138" t="s">
        <v>231</v>
      </c>
      <c r="D258" s="182"/>
      <c r="E258" s="182"/>
      <c r="F258" s="182"/>
      <c r="G258" s="182"/>
      <c r="H258" s="248"/>
      <c r="I258" s="248"/>
      <c r="J258" s="603" t="e">
        <f t="shared" si="733"/>
        <v>#DIV/0!</v>
      </c>
      <c r="K258" s="182"/>
      <c r="L258" s="21"/>
      <c r="M258" s="663"/>
      <c r="N258" s="21"/>
      <c r="O258" s="663"/>
      <c r="P258" s="21"/>
      <c r="Q258" s="21"/>
      <c r="R258" s="21"/>
      <c r="S258" s="128">
        <f t="shared" si="748"/>
        <v>0</v>
      </c>
      <c r="T258" s="621" t="e">
        <f t="shared" si="749"/>
        <v>#DIV/0!</v>
      </c>
      <c r="U258" s="663"/>
      <c r="V258" s="621"/>
      <c r="W258" s="663"/>
      <c r="X258" s="621" t="e">
        <f t="shared" si="735"/>
        <v>#DIV/0!</v>
      </c>
      <c r="Y258" s="663"/>
      <c r="Z258" s="621"/>
      <c r="AA258" s="21"/>
      <c r="AB258" s="621"/>
      <c r="AC258" s="661">
        <f t="shared" si="745"/>
        <v>0</v>
      </c>
      <c r="AD258" s="641" t="e">
        <f t="shared" si="746"/>
        <v>#DIV/0!</v>
      </c>
      <c r="AE258" s="663"/>
      <c r="AF258" s="641"/>
      <c r="AG258" s="663"/>
      <c r="AH258" s="641" t="e">
        <f t="shared" si="739"/>
        <v>#DIV/0!</v>
      </c>
      <c r="AI258" s="663"/>
      <c r="AJ258" s="641">
        <v>0</v>
      </c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182">
        <f t="shared" ref="AU258:AU270" si="1000">AX258</f>
        <v>0</v>
      </c>
      <c r="AV258" s="663">
        <f t="shared" si="987"/>
        <v>0</v>
      </c>
      <c r="AW258" s="663"/>
      <c r="AX258" s="505">
        <f>AX259+AX260</f>
        <v>0</v>
      </c>
      <c r="AY258" s="663"/>
      <c r="AZ258" s="21"/>
      <c r="BA258" s="21"/>
      <c r="BB258" s="21"/>
      <c r="BC258" s="21"/>
      <c r="BD258" s="21"/>
      <c r="BE258" s="663"/>
      <c r="BF258" s="663"/>
      <c r="BG258" s="663"/>
      <c r="BH258" s="21"/>
      <c r="BI258" s="663">
        <f t="shared" ref="BI258:BK258" si="1001">BI259+BI260</f>
        <v>142153.73175000001</v>
      </c>
      <c r="BJ258" s="663">
        <f t="shared" si="1001"/>
        <v>0</v>
      </c>
      <c r="BK258" s="182">
        <f t="shared" si="1001"/>
        <v>142153.73175000001</v>
      </c>
      <c r="BL258" s="663"/>
      <c r="BM258" s="21"/>
      <c r="BN258" s="663"/>
      <c r="BO258" s="663">
        <f t="shared" ref="BO258" si="1002">BO259+BO260</f>
        <v>142153.73175000001</v>
      </c>
      <c r="BP258" s="663">
        <f t="shared" ref="BP258" si="1003">BP259+BP260</f>
        <v>0</v>
      </c>
      <c r="BQ258" s="182">
        <f t="shared" ref="BQ258" si="1004">BQ259+BQ260</f>
        <v>142153.73175000001</v>
      </c>
      <c r="BR258" s="663"/>
      <c r="BS258" s="21"/>
      <c r="BT258" s="663"/>
      <c r="BU258" s="21"/>
      <c r="BV258" s="663"/>
      <c r="BW258" s="663"/>
      <c r="BX258" s="663"/>
      <c r="BY258" s="663"/>
      <c r="BZ258" s="21"/>
      <c r="CA258" s="663"/>
      <c r="CB258" s="182"/>
      <c r="CC258" s="182"/>
      <c r="CD258" s="248"/>
      <c r="CE258" s="663">
        <f t="shared" si="993"/>
        <v>2495296.99058</v>
      </c>
      <c r="CF258" s="182"/>
      <c r="CG258" s="663">
        <f>CG259+CG260</f>
        <v>2495296.99058</v>
      </c>
      <c r="CH258" s="182"/>
      <c r="CI258" s="248"/>
      <c r="CJ258" s="663"/>
      <c r="CK258" s="663">
        <f t="shared" si="984"/>
        <v>2495296.99058</v>
      </c>
      <c r="CL258" s="663"/>
      <c r="CM258" s="663">
        <f>CM259+CM260</f>
        <v>2495296.99058</v>
      </c>
      <c r="CN258" s="663"/>
      <c r="CO258" s="21"/>
    </row>
    <row r="259" spans="2:93" s="77" customFormat="1" ht="55.5" hidden="1" customHeight="1" x14ac:dyDescent="0.3">
      <c r="B259" s="662"/>
      <c r="C259" s="111" t="s">
        <v>32</v>
      </c>
      <c r="D259" s="182"/>
      <c r="E259" s="182"/>
      <c r="F259" s="182"/>
      <c r="G259" s="182"/>
      <c r="H259" s="248"/>
      <c r="I259" s="248"/>
      <c r="J259" s="603" t="e">
        <f t="shared" ref="J259:J312" si="1005">I259/D259</f>
        <v>#DIV/0!</v>
      </c>
      <c r="K259" s="182"/>
      <c r="L259" s="21"/>
      <c r="M259" s="663"/>
      <c r="N259" s="21"/>
      <c r="O259" s="663"/>
      <c r="P259" s="21"/>
      <c r="Q259" s="21"/>
      <c r="R259" s="21"/>
      <c r="S259" s="128">
        <f t="shared" si="748"/>
        <v>0</v>
      </c>
      <c r="T259" s="621" t="e">
        <f t="shared" si="749"/>
        <v>#DIV/0!</v>
      </c>
      <c r="U259" s="663"/>
      <c r="V259" s="621"/>
      <c r="W259" s="663"/>
      <c r="X259" s="621" t="e">
        <f t="shared" si="735"/>
        <v>#DIV/0!</v>
      </c>
      <c r="Y259" s="663"/>
      <c r="Z259" s="621"/>
      <c r="AA259" s="21"/>
      <c r="AB259" s="621"/>
      <c r="AC259" s="661">
        <f t="shared" si="745"/>
        <v>0</v>
      </c>
      <c r="AD259" s="641" t="e">
        <f t="shared" si="746"/>
        <v>#DIV/0!</v>
      </c>
      <c r="AE259" s="663"/>
      <c r="AF259" s="641"/>
      <c r="AG259" s="663"/>
      <c r="AH259" s="641" t="e">
        <f t="shared" si="739"/>
        <v>#DIV/0!</v>
      </c>
      <c r="AI259" s="663"/>
      <c r="AJ259" s="641">
        <v>0</v>
      </c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182">
        <f t="shared" si="1000"/>
        <v>0</v>
      </c>
      <c r="AV259" s="663">
        <f t="shared" si="987"/>
        <v>0</v>
      </c>
      <c r="AW259" s="663"/>
      <c r="AX259" s="182">
        <v>0</v>
      </c>
      <c r="AY259" s="663"/>
      <c r="AZ259" s="21"/>
      <c r="BA259" s="21"/>
      <c r="BB259" s="21"/>
      <c r="BC259" s="21"/>
      <c r="BD259" s="21"/>
      <c r="BE259" s="663"/>
      <c r="BF259" s="663"/>
      <c r="BG259" s="663"/>
      <c r="BH259" s="21"/>
      <c r="BI259" s="663">
        <f>BK259</f>
        <v>95243</v>
      </c>
      <c r="BJ259" s="663">
        <v>0</v>
      </c>
      <c r="BK259" s="663">
        <f>[6]Лист1!$C$20</f>
        <v>95243</v>
      </c>
      <c r="BL259" s="663"/>
      <c r="BM259" s="21"/>
      <c r="BN259" s="663"/>
      <c r="BO259" s="663">
        <f>BQ259</f>
        <v>95243</v>
      </c>
      <c r="BP259" s="663">
        <v>0</v>
      </c>
      <c r="BQ259" s="663">
        <f>[6]Лист1!$C$20</f>
        <v>95243</v>
      </c>
      <c r="BR259" s="663"/>
      <c r="BS259" s="21"/>
      <c r="BT259" s="663"/>
      <c r="BU259" s="21"/>
      <c r="BV259" s="663"/>
      <c r="BW259" s="663"/>
      <c r="BX259" s="663"/>
      <c r="BY259" s="663"/>
      <c r="BZ259" s="21"/>
      <c r="CA259" s="663"/>
      <c r="CB259" s="182"/>
      <c r="CC259" s="182"/>
      <c r="CD259" s="248"/>
      <c r="CE259" s="663">
        <f t="shared" si="993"/>
        <v>1072977.7</v>
      </c>
      <c r="CF259" s="182"/>
      <c r="CG259" s="663">
        <v>1072977.7</v>
      </c>
      <c r="CH259" s="182"/>
      <c r="CI259" s="248"/>
      <c r="CJ259" s="663"/>
      <c r="CK259" s="663">
        <f t="shared" si="984"/>
        <v>1072977.7</v>
      </c>
      <c r="CL259" s="663"/>
      <c r="CM259" s="663">
        <v>1072977.7</v>
      </c>
      <c r="CN259" s="663"/>
      <c r="CO259" s="21"/>
    </row>
    <row r="260" spans="2:93" s="77" customFormat="1" ht="55.5" hidden="1" customHeight="1" x14ac:dyDescent="0.3">
      <c r="B260" s="662"/>
      <c r="C260" s="111" t="s">
        <v>418</v>
      </c>
      <c r="D260" s="182"/>
      <c r="E260" s="182"/>
      <c r="F260" s="182"/>
      <c r="G260" s="182"/>
      <c r="H260" s="248"/>
      <c r="I260" s="248"/>
      <c r="J260" s="603" t="e">
        <f t="shared" si="1005"/>
        <v>#DIV/0!</v>
      </c>
      <c r="K260" s="182"/>
      <c r="L260" s="21"/>
      <c r="M260" s="663"/>
      <c r="N260" s="21"/>
      <c r="O260" s="663"/>
      <c r="P260" s="21"/>
      <c r="Q260" s="21"/>
      <c r="R260" s="21"/>
      <c r="S260" s="128">
        <f t="shared" si="748"/>
        <v>0</v>
      </c>
      <c r="T260" s="621" t="e">
        <f t="shared" si="749"/>
        <v>#DIV/0!</v>
      </c>
      <c r="U260" s="663"/>
      <c r="V260" s="621"/>
      <c r="W260" s="663"/>
      <c r="X260" s="621" t="e">
        <f t="shared" ref="X260:X283" si="1006">W260/F260</f>
        <v>#DIV/0!</v>
      </c>
      <c r="Y260" s="663"/>
      <c r="Z260" s="621"/>
      <c r="AA260" s="21"/>
      <c r="AB260" s="621"/>
      <c r="AC260" s="661">
        <f t="shared" si="745"/>
        <v>0</v>
      </c>
      <c r="AD260" s="641" t="e">
        <f t="shared" ref="AD260:AD312" si="1007">AC260/D260</f>
        <v>#DIV/0!</v>
      </c>
      <c r="AE260" s="663"/>
      <c r="AF260" s="641"/>
      <c r="AG260" s="663"/>
      <c r="AH260" s="641" t="e">
        <f t="shared" ref="AH260:AH312" si="1008">AG260/F260</f>
        <v>#DIV/0!</v>
      </c>
      <c r="AI260" s="663"/>
      <c r="AJ260" s="641">
        <v>0</v>
      </c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182">
        <f t="shared" si="1000"/>
        <v>0</v>
      </c>
      <c r="AV260" s="663">
        <f t="shared" si="987"/>
        <v>0</v>
      </c>
      <c r="AW260" s="663"/>
      <c r="AX260" s="182">
        <v>0</v>
      </c>
      <c r="AY260" s="663"/>
      <c r="AZ260" s="21"/>
      <c r="BA260" s="21"/>
      <c r="BB260" s="21"/>
      <c r="BC260" s="21"/>
      <c r="BD260" s="21"/>
      <c r="BE260" s="663"/>
      <c r="BF260" s="663"/>
      <c r="BG260" s="663"/>
      <c r="BH260" s="21"/>
      <c r="BI260" s="663">
        <f>BK260</f>
        <v>46910.731749999999</v>
      </c>
      <c r="BJ260" s="663">
        <v>0</v>
      </c>
      <c r="BK260" s="182">
        <v>46910.731749999999</v>
      </c>
      <c r="BL260" s="663"/>
      <c r="BM260" s="21"/>
      <c r="BN260" s="663"/>
      <c r="BO260" s="663">
        <f>BQ260</f>
        <v>46910.731749999999</v>
      </c>
      <c r="BP260" s="663">
        <v>0</v>
      </c>
      <c r="BQ260" s="182">
        <v>46910.731749999999</v>
      </c>
      <c r="BR260" s="663"/>
      <c r="BS260" s="21"/>
      <c r="BT260" s="663"/>
      <c r="BU260" s="21"/>
      <c r="BV260" s="663"/>
      <c r="BW260" s="663"/>
      <c r="BX260" s="663"/>
      <c r="BY260" s="663"/>
      <c r="BZ260" s="21"/>
      <c r="CA260" s="663"/>
      <c r="CB260" s="182"/>
      <c r="CC260" s="182"/>
      <c r="CD260" s="248"/>
      <c r="CE260" s="663">
        <f t="shared" si="993"/>
        <v>1422319.29058</v>
      </c>
      <c r="CF260" s="182"/>
      <c r="CG260" s="663">
        <v>1422319.29058</v>
      </c>
      <c r="CH260" s="182"/>
      <c r="CI260" s="248"/>
      <c r="CJ260" s="663"/>
      <c r="CK260" s="663">
        <f t="shared" si="984"/>
        <v>1422319.29058</v>
      </c>
      <c r="CL260" s="663"/>
      <c r="CM260" s="663">
        <v>1422319.29058</v>
      </c>
      <c r="CN260" s="663"/>
      <c r="CO260" s="21"/>
    </row>
    <row r="261" spans="2:93" s="77" customFormat="1" ht="97.5" hidden="1" customHeight="1" x14ac:dyDescent="0.3">
      <c r="B261" s="662" t="s">
        <v>11</v>
      </c>
      <c r="C261" s="122" t="s">
        <v>288</v>
      </c>
      <c r="D261" s="182"/>
      <c r="E261" s="182"/>
      <c r="F261" s="182"/>
      <c r="G261" s="182"/>
      <c r="H261" s="248"/>
      <c r="I261" s="248"/>
      <c r="J261" s="603" t="e">
        <f t="shared" si="1005"/>
        <v>#DIV/0!</v>
      </c>
      <c r="K261" s="182"/>
      <c r="L261" s="21"/>
      <c r="M261" s="663"/>
      <c r="N261" s="21"/>
      <c r="O261" s="663"/>
      <c r="P261" s="21"/>
      <c r="Q261" s="21"/>
      <c r="R261" s="21"/>
      <c r="S261" s="128">
        <f t="shared" si="748"/>
        <v>0</v>
      </c>
      <c r="T261" s="621" t="e">
        <f t="shared" si="749"/>
        <v>#DIV/0!</v>
      </c>
      <c r="U261" s="663"/>
      <c r="V261" s="621"/>
      <c r="W261" s="663"/>
      <c r="X261" s="621" t="e">
        <f t="shared" si="1006"/>
        <v>#DIV/0!</v>
      </c>
      <c r="Y261" s="663"/>
      <c r="Z261" s="621"/>
      <c r="AA261" s="21"/>
      <c r="AB261" s="621"/>
      <c r="AC261" s="661">
        <f t="shared" si="745"/>
        <v>0</v>
      </c>
      <c r="AD261" s="641" t="e">
        <f t="shared" si="1007"/>
        <v>#DIV/0!</v>
      </c>
      <c r="AE261" s="663"/>
      <c r="AF261" s="641"/>
      <c r="AG261" s="663"/>
      <c r="AH261" s="641" t="e">
        <f t="shared" si="1008"/>
        <v>#DIV/0!</v>
      </c>
      <c r="AI261" s="663"/>
      <c r="AJ261" s="641">
        <v>0</v>
      </c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182">
        <f t="shared" si="1000"/>
        <v>0</v>
      </c>
      <c r="AV261" s="663">
        <f t="shared" si="987"/>
        <v>0</v>
      </c>
      <c r="AW261" s="663"/>
      <c r="AX261" s="505">
        <f>AX262+AX263</f>
        <v>0</v>
      </c>
      <c r="AY261" s="663"/>
      <c r="AZ261" s="21"/>
      <c r="BA261" s="21"/>
      <c r="BB261" s="21"/>
      <c r="BC261" s="21"/>
      <c r="BD261" s="21"/>
      <c r="BE261" s="663"/>
      <c r="BF261" s="663"/>
      <c r="BG261" s="663"/>
      <c r="BH261" s="21"/>
      <c r="BI261" s="663"/>
      <c r="BJ261" s="663"/>
      <c r="BK261" s="663"/>
      <c r="BL261" s="663"/>
      <c r="BM261" s="21"/>
      <c r="BN261" s="663"/>
      <c r="BO261" s="663"/>
      <c r="BP261" s="663"/>
      <c r="BQ261" s="663"/>
      <c r="BR261" s="663"/>
      <c r="BS261" s="21"/>
      <c r="BT261" s="663"/>
      <c r="BU261" s="21"/>
      <c r="BV261" s="663"/>
      <c r="BW261" s="663"/>
      <c r="BX261" s="663"/>
      <c r="BY261" s="663"/>
      <c r="BZ261" s="21"/>
      <c r="CA261" s="663"/>
      <c r="CB261" s="182"/>
      <c r="CC261" s="182"/>
      <c r="CD261" s="248"/>
      <c r="CE261" s="663">
        <f t="shared" si="993"/>
        <v>2079414.1975699998</v>
      </c>
      <c r="CF261" s="182"/>
      <c r="CG261" s="663">
        <f>CG262+CG263</f>
        <v>2079414.1975699998</v>
      </c>
      <c r="CH261" s="182"/>
      <c r="CI261" s="248"/>
      <c r="CJ261" s="663">
        <v>0</v>
      </c>
      <c r="CK261" s="663">
        <f t="shared" si="984"/>
        <v>2079414.1975699998</v>
      </c>
      <c r="CL261" s="663"/>
      <c r="CM261" s="663">
        <f>CM262+CM263</f>
        <v>2079414.1975699998</v>
      </c>
      <c r="CN261" s="663"/>
      <c r="CO261" s="21"/>
    </row>
    <row r="262" spans="2:93" s="77" customFormat="1" ht="55.5" hidden="1" customHeight="1" x14ac:dyDescent="0.3">
      <c r="B262" s="662"/>
      <c r="C262" s="111" t="s">
        <v>32</v>
      </c>
      <c r="D262" s="182"/>
      <c r="E262" s="182"/>
      <c r="F262" s="182"/>
      <c r="G262" s="182"/>
      <c r="H262" s="248"/>
      <c r="I262" s="248"/>
      <c r="J262" s="603" t="e">
        <f t="shared" si="1005"/>
        <v>#DIV/0!</v>
      </c>
      <c r="K262" s="182"/>
      <c r="L262" s="21"/>
      <c r="M262" s="663"/>
      <c r="N262" s="21"/>
      <c r="O262" s="663"/>
      <c r="P262" s="21"/>
      <c r="Q262" s="21"/>
      <c r="R262" s="21"/>
      <c r="S262" s="128">
        <f t="shared" si="748"/>
        <v>0</v>
      </c>
      <c r="T262" s="621" t="e">
        <f t="shared" si="749"/>
        <v>#DIV/0!</v>
      </c>
      <c r="U262" s="663"/>
      <c r="V262" s="621"/>
      <c r="W262" s="663"/>
      <c r="X262" s="621" t="e">
        <f t="shared" si="1006"/>
        <v>#DIV/0!</v>
      </c>
      <c r="Y262" s="663"/>
      <c r="Z262" s="621"/>
      <c r="AA262" s="21"/>
      <c r="AB262" s="621"/>
      <c r="AC262" s="661">
        <f t="shared" si="745"/>
        <v>0</v>
      </c>
      <c r="AD262" s="641" t="e">
        <f t="shared" si="1007"/>
        <v>#DIV/0!</v>
      </c>
      <c r="AE262" s="663"/>
      <c r="AF262" s="641"/>
      <c r="AG262" s="663"/>
      <c r="AH262" s="641" t="e">
        <f t="shared" si="1008"/>
        <v>#DIV/0!</v>
      </c>
      <c r="AI262" s="663"/>
      <c r="AJ262" s="641">
        <v>0</v>
      </c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663">
        <f t="shared" si="1000"/>
        <v>0</v>
      </c>
      <c r="AV262" s="663">
        <f t="shared" si="987"/>
        <v>0</v>
      </c>
      <c r="AW262" s="663"/>
      <c r="AX262" s="182">
        <v>0</v>
      </c>
      <c r="AY262" s="663"/>
      <c r="AZ262" s="21"/>
      <c r="BA262" s="21"/>
      <c r="BB262" s="21"/>
      <c r="BC262" s="21"/>
      <c r="BD262" s="21"/>
      <c r="BE262" s="663"/>
      <c r="BF262" s="663"/>
      <c r="BG262" s="663"/>
      <c r="BH262" s="21"/>
      <c r="BI262" s="663">
        <v>0</v>
      </c>
      <c r="BJ262" s="663">
        <v>0</v>
      </c>
      <c r="BK262" s="663"/>
      <c r="BL262" s="663"/>
      <c r="BM262" s="21"/>
      <c r="BN262" s="663">
        <f>BQ262</f>
        <v>0</v>
      </c>
      <c r="BO262" s="663">
        <v>0</v>
      </c>
      <c r="BP262" s="663">
        <v>0</v>
      </c>
      <c r="BQ262" s="663"/>
      <c r="BR262" s="663"/>
      <c r="BS262" s="21"/>
      <c r="BT262" s="663"/>
      <c r="BU262" s="21"/>
      <c r="BV262" s="663"/>
      <c r="BW262" s="663"/>
      <c r="BX262" s="663"/>
      <c r="BY262" s="663"/>
      <c r="BZ262" s="21"/>
      <c r="CA262" s="663"/>
      <c r="CB262" s="182"/>
      <c r="CC262" s="182"/>
      <c r="CD262" s="248"/>
      <c r="CE262" s="663">
        <f t="shared" si="993"/>
        <v>894148.1</v>
      </c>
      <c r="CF262" s="182"/>
      <c r="CG262" s="663">
        <v>894148.1</v>
      </c>
      <c r="CH262" s="182"/>
      <c r="CI262" s="248"/>
      <c r="CJ262" s="663">
        <f>CM262-CG262</f>
        <v>0</v>
      </c>
      <c r="CK262" s="663">
        <f t="shared" si="984"/>
        <v>894148.1</v>
      </c>
      <c r="CL262" s="663"/>
      <c r="CM262" s="663">
        <v>894148.1</v>
      </c>
      <c r="CN262" s="663"/>
      <c r="CO262" s="21"/>
    </row>
    <row r="263" spans="2:93" s="77" customFormat="1" ht="55.5" hidden="1" customHeight="1" x14ac:dyDescent="0.3">
      <c r="B263" s="662"/>
      <c r="C263" s="111" t="s">
        <v>418</v>
      </c>
      <c r="D263" s="182"/>
      <c r="E263" s="182"/>
      <c r="F263" s="182"/>
      <c r="G263" s="182"/>
      <c r="H263" s="248"/>
      <c r="I263" s="248"/>
      <c r="J263" s="603" t="e">
        <f t="shared" si="1005"/>
        <v>#DIV/0!</v>
      </c>
      <c r="K263" s="182"/>
      <c r="L263" s="21"/>
      <c r="M263" s="663"/>
      <c r="N263" s="21"/>
      <c r="O263" s="663"/>
      <c r="P263" s="21"/>
      <c r="Q263" s="21"/>
      <c r="R263" s="21"/>
      <c r="S263" s="128">
        <f t="shared" si="748"/>
        <v>0</v>
      </c>
      <c r="T263" s="621" t="e">
        <f t="shared" si="749"/>
        <v>#DIV/0!</v>
      </c>
      <c r="U263" s="663"/>
      <c r="V263" s="621"/>
      <c r="W263" s="663"/>
      <c r="X263" s="621" t="e">
        <f t="shared" si="1006"/>
        <v>#DIV/0!</v>
      </c>
      <c r="Y263" s="663"/>
      <c r="Z263" s="621"/>
      <c r="AA263" s="21"/>
      <c r="AB263" s="621"/>
      <c r="AC263" s="661">
        <f t="shared" ref="AC263:AC312" si="1009">AE263+AG263+AI263+AK263</f>
        <v>0</v>
      </c>
      <c r="AD263" s="641" t="e">
        <f t="shared" si="1007"/>
        <v>#DIV/0!</v>
      </c>
      <c r="AE263" s="663"/>
      <c r="AF263" s="641"/>
      <c r="AG263" s="663"/>
      <c r="AH263" s="641" t="e">
        <f t="shared" si="1008"/>
        <v>#DIV/0!</v>
      </c>
      <c r="AI263" s="663"/>
      <c r="AJ263" s="641">
        <v>0</v>
      </c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663">
        <f t="shared" si="1000"/>
        <v>0</v>
      </c>
      <c r="AV263" s="663">
        <f t="shared" si="987"/>
        <v>0</v>
      </c>
      <c r="AW263" s="663"/>
      <c r="AX263" s="182">
        <v>0</v>
      </c>
      <c r="AY263" s="663"/>
      <c r="AZ263" s="21"/>
      <c r="BA263" s="21"/>
      <c r="BB263" s="21"/>
      <c r="BC263" s="21"/>
      <c r="BD263" s="21"/>
      <c r="BE263" s="663"/>
      <c r="BF263" s="663"/>
      <c r="BG263" s="663"/>
      <c r="BH263" s="21"/>
      <c r="BI263" s="663">
        <v>0</v>
      </c>
      <c r="BJ263" s="663">
        <v>0</v>
      </c>
      <c r="BK263" s="663"/>
      <c r="BL263" s="663"/>
      <c r="BM263" s="21"/>
      <c r="BN263" s="663">
        <f>BQ263</f>
        <v>0</v>
      </c>
      <c r="BO263" s="663">
        <v>0</v>
      </c>
      <c r="BP263" s="663">
        <v>0</v>
      </c>
      <c r="BQ263" s="663"/>
      <c r="BR263" s="663"/>
      <c r="BS263" s="21"/>
      <c r="BT263" s="663"/>
      <c r="BU263" s="21"/>
      <c r="BV263" s="663"/>
      <c r="BW263" s="663"/>
      <c r="BX263" s="663"/>
      <c r="BY263" s="663"/>
      <c r="BZ263" s="21"/>
      <c r="CA263" s="663"/>
      <c r="CB263" s="182"/>
      <c r="CC263" s="182"/>
      <c r="CD263" s="248"/>
      <c r="CE263" s="663">
        <f t="shared" si="993"/>
        <v>1185266.09757</v>
      </c>
      <c r="CF263" s="182"/>
      <c r="CG263" s="663">
        <v>1185266.09757</v>
      </c>
      <c r="CH263" s="182"/>
      <c r="CI263" s="248"/>
      <c r="CJ263" s="663">
        <f>CM263-CG263</f>
        <v>0</v>
      </c>
      <c r="CK263" s="663">
        <f t="shared" si="984"/>
        <v>1185266.09757</v>
      </c>
      <c r="CL263" s="663"/>
      <c r="CM263" s="663">
        <v>1185266.09757</v>
      </c>
      <c r="CN263" s="663"/>
      <c r="CO263" s="21"/>
    </row>
    <row r="264" spans="2:93" s="77" customFormat="1" ht="137.25" customHeight="1" x14ac:dyDescent="0.3">
      <c r="B264" s="662" t="s">
        <v>7</v>
      </c>
      <c r="C264" s="122" t="s">
        <v>45</v>
      </c>
      <c r="D264" s="182">
        <f t="shared" ref="D264:D267" si="1010">F264</f>
        <v>1452418.8234399999</v>
      </c>
      <c r="E264" s="182"/>
      <c r="F264" s="182">
        <f>F265+F266+F267</f>
        <v>1452418.8234399999</v>
      </c>
      <c r="G264" s="182"/>
      <c r="H264" s="248"/>
      <c r="I264" s="182">
        <f>M264</f>
        <v>664540.86814999999</v>
      </c>
      <c r="J264" s="567">
        <f t="shared" si="1005"/>
        <v>0.45754079844273821</v>
      </c>
      <c r="K264" s="182"/>
      <c r="L264" s="21"/>
      <c r="M264" s="505">
        <f>M265+M266+M267</f>
        <v>664540.86814999999</v>
      </c>
      <c r="N264" s="567">
        <f>M264/F264</f>
        <v>0.45754079844273821</v>
      </c>
      <c r="O264" s="663"/>
      <c r="P264" s="21"/>
      <c r="Q264" s="21"/>
      <c r="R264" s="21"/>
      <c r="S264" s="128">
        <f t="shared" ref="S264:S312" si="1011">U264+W264+Y264+AA264</f>
        <v>63617.573910000006</v>
      </c>
      <c r="T264" s="621">
        <f t="shared" ref="T264:T273" si="1012">S264/D264</f>
        <v>4.3801121882546354E-2</v>
      </c>
      <c r="U264" s="663"/>
      <c r="V264" s="621"/>
      <c r="W264" s="505">
        <f>W265+W266</f>
        <v>63617.573910000006</v>
      </c>
      <c r="X264" s="621">
        <f t="shared" si="1006"/>
        <v>4.3801121882546354E-2</v>
      </c>
      <c r="Y264" s="663"/>
      <c r="Z264" s="621"/>
      <c r="AA264" s="21"/>
      <c r="AB264" s="621"/>
      <c r="AC264" s="661">
        <f t="shared" si="1009"/>
        <v>1452418.8234399999</v>
      </c>
      <c r="AD264" s="641">
        <f t="shared" si="1007"/>
        <v>1</v>
      </c>
      <c r="AE264" s="663"/>
      <c r="AF264" s="641"/>
      <c r="AG264" s="505">
        <f>AG265+AG266</f>
        <v>1452418.8234399999</v>
      </c>
      <c r="AH264" s="641">
        <f t="shared" si="1008"/>
        <v>1</v>
      </c>
      <c r="AI264" s="663"/>
      <c r="AJ264" s="641">
        <v>0</v>
      </c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663">
        <f>AU265+AU266+AU267</f>
        <v>0</v>
      </c>
      <c r="AV264" s="663">
        <f t="shared" si="987"/>
        <v>1452418.8234399999</v>
      </c>
      <c r="AW264" s="663"/>
      <c r="AX264" s="505">
        <f>AX265+AX266+AX267</f>
        <v>1452418.8234399999</v>
      </c>
      <c r="AY264" s="663"/>
      <c r="AZ264" s="21"/>
      <c r="BA264" s="21"/>
      <c r="BB264" s="21"/>
      <c r="BC264" s="21"/>
      <c r="BD264" s="21"/>
      <c r="BE264" s="663"/>
      <c r="BF264" s="663"/>
      <c r="BG264" s="663"/>
      <c r="BH264" s="21"/>
      <c r="BI264" s="663"/>
      <c r="BJ264" s="663"/>
      <c r="BK264" s="663"/>
      <c r="BL264" s="663"/>
      <c r="BM264" s="21"/>
      <c r="BN264" s="663"/>
      <c r="BO264" s="663"/>
      <c r="BP264" s="663"/>
      <c r="BQ264" s="663"/>
      <c r="BR264" s="663"/>
      <c r="BS264" s="21"/>
      <c r="BT264" s="663"/>
      <c r="BU264" s="21"/>
      <c r="BV264" s="663"/>
      <c r="BW264" s="663"/>
      <c r="BX264" s="663"/>
      <c r="BY264" s="663"/>
      <c r="BZ264" s="21"/>
      <c r="CA264" s="663"/>
      <c r="CB264" s="182"/>
      <c r="CC264" s="182"/>
      <c r="CD264" s="248"/>
      <c r="CE264" s="663">
        <f t="shared" si="993"/>
        <v>0</v>
      </c>
      <c r="CF264" s="182"/>
      <c r="CG264" s="663">
        <f>CG265+CG266</f>
        <v>0</v>
      </c>
      <c r="CH264" s="182"/>
      <c r="CI264" s="248"/>
      <c r="CJ264" s="663">
        <f t="shared" si="997"/>
        <v>0</v>
      </c>
      <c r="CK264" s="663">
        <f t="shared" si="984"/>
        <v>0</v>
      </c>
      <c r="CL264" s="663"/>
      <c r="CM264" s="663">
        <f>CM265+CM266</f>
        <v>0</v>
      </c>
      <c r="CN264" s="663"/>
      <c r="CO264" s="21"/>
    </row>
    <row r="265" spans="2:93" s="190" customFormat="1" ht="55.5" customHeight="1" x14ac:dyDescent="0.3">
      <c r="B265" s="207"/>
      <c r="C265" s="115" t="s">
        <v>32</v>
      </c>
      <c r="D265" s="192">
        <f t="shared" si="1010"/>
        <v>973120.6</v>
      </c>
      <c r="E265" s="192"/>
      <c r="F265" s="192">
        <v>973120.6</v>
      </c>
      <c r="G265" s="192"/>
      <c r="H265" s="249"/>
      <c r="I265" s="192">
        <f>M265</f>
        <v>445242.3763</v>
      </c>
      <c r="J265" s="591">
        <f t="shared" si="1005"/>
        <v>0.45754079843752155</v>
      </c>
      <c r="K265" s="192"/>
      <c r="L265" s="300"/>
      <c r="M265" s="192">
        <v>445242.3763</v>
      </c>
      <c r="N265" s="591">
        <f>M265/F265</f>
        <v>0.45754079843752155</v>
      </c>
      <c r="O265" s="664"/>
      <c r="P265" s="300"/>
      <c r="Q265" s="300"/>
      <c r="R265" s="300"/>
      <c r="S265" s="116">
        <f t="shared" si="1011"/>
        <v>42623.774010000001</v>
      </c>
      <c r="T265" s="597">
        <f t="shared" si="1012"/>
        <v>4.3801121885612124E-2</v>
      </c>
      <c r="U265" s="664"/>
      <c r="V265" s="597"/>
      <c r="W265" s="192">
        <f>'[7]2 вариант'!$D$27</f>
        <v>42623.774010000001</v>
      </c>
      <c r="X265" s="597">
        <f t="shared" si="1006"/>
        <v>4.3801121885612124E-2</v>
      </c>
      <c r="Y265" s="664"/>
      <c r="Z265" s="597"/>
      <c r="AA265" s="300"/>
      <c r="AB265" s="597"/>
      <c r="AC265" s="183">
        <f t="shared" si="1009"/>
        <v>973120.6</v>
      </c>
      <c r="AD265" s="633">
        <f t="shared" si="1007"/>
        <v>1</v>
      </c>
      <c r="AE265" s="664"/>
      <c r="AF265" s="633"/>
      <c r="AG265" s="192">
        <v>973120.6</v>
      </c>
      <c r="AH265" s="633">
        <f t="shared" si="1008"/>
        <v>1</v>
      </c>
      <c r="AI265" s="664"/>
      <c r="AJ265" s="633">
        <v>0</v>
      </c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664"/>
      <c r="AV265" s="664">
        <f t="shared" si="987"/>
        <v>973120.6</v>
      </c>
      <c r="AW265" s="664"/>
      <c r="AX265" s="192">
        <v>973120.6</v>
      </c>
      <c r="AY265" s="664"/>
      <c r="AZ265" s="300"/>
      <c r="BA265" s="300"/>
      <c r="BB265" s="300"/>
      <c r="BC265" s="300"/>
      <c r="BD265" s="300"/>
      <c r="BE265" s="664"/>
      <c r="BF265" s="664"/>
      <c r="BG265" s="664"/>
      <c r="BH265" s="300"/>
      <c r="BI265" s="664">
        <v>0</v>
      </c>
      <c r="BJ265" s="664">
        <v>0</v>
      </c>
      <c r="BK265" s="664"/>
      <c r="BL265" s="664"/>
      <c r="BM265" s="300"/>
      <c r="BN265" s="664">
        <f>BQ265</f>
        <v>0</v>
      </c>
      <c r="BO265" s="664">
        <v>0</v>
      </c>
      <c r="BP265" s="664">
        <v>0</v>
      </c>
      <c r="BQ265" s="664"/>
      <c r="BR265" s="664"/>
      <c r="BS265" s="300"/>
      <c r="BT265" s="664"/>
      <c r="BU265" s="300"/>
      <c r="BV265" s="664"/>
      <c r="BW265" s="664"/>
      <c r="BX265" s="664"/>
      <c r="BY265" s="664"/>
      <c r="BZ265" s="300"/>
      <c r="CA265" s="664"/>
      <c r="CB265" s="192"/>
      <c r="CC265" s="192"/>
      <c r="CD265" s="249"/>
      <c r="CE265" s="664">
        <f t="shared" si="993"/>
        <v>0</v>
      </c>
      <c r="CF265" s="192"/>
      <c r="CG265" s="664">
        <v>0</v>
      </c>
      <c r="CH265" s="192"/>
      <c r="CI265" s="249"/>
      <c r="CJ265" s="664">
        <f t="shared" si="997"/>
        <v>0</v>
      </c>
      <c r="CK265" s="664">
        <f t="shared" si="984"/>
        <v>0</v>
      </c>
      <c r="CL265" s="664"/>
      <c r="CM265" s="664">
        <v>0</v>
      </c>
      <c r="CN265" s="664"/>
      <c r="CO265" s="300"/>
    </row>
    <row r="266" spans="2:93" s="77" customFormat="1" ht="55.5" customHeight="1" x14ac:dyDescent="0.3">
      <c r="B266" s="662"/>
      <c r="C266" s="111" t="s">
        <v>418</v>
      </c>
      <c r="D266" s="182">
        <f t="shared" si="1010"/>
        <v>479298.22343999997</v>
      </c>
      <c r="E266" s="182"/>
      <c r="F266" s="182">
        <v>479298.22343999997</v>
      </c>
      <c r="G266" s="182"/>
      <c r="H266" s="248"/>
      <c r="I266" s="182">
        <f>M266</f>
        <v>219298.49184999999</v>
      </c>
      <c r="J266" s="603">
        <f t="shared" si="1005"/>
        <v>0.45754079845332968</v>
      </c>
      <c r="K266" s="182"/>
      <c r="L266" s="21"/>
      <c r="M266" s="182">
        <v>219298.49184999999</v>
      </c>
      <c r="N266" s="603">
        <f>M266/F266</f>
        <v>0.45754079845332968</v>
      </c>
      <c r="O266" s="663"/>
      <c r="P266" s="21"/>
      <c r="Q266" s="21"/>
      <c r="R266" s="21"/>
      <c r="S266" s="128">
        <f t="shared" si="1011"/>
        <v>20993.799900000002</v>
      </c>
      <c r="T266" s="621">
        <f t="shared" si="1012"/>
        <v>4.3801121876321895E-2</v>
      </c>
      <c r="U266" s="663"/>
      <c r="V266" s="621"/>
      <c r="W266" s="182">
        <f>'[7]2 вариант'!$D$28</f>
        <v>20993.799900000002</v>
      </c>
      <c r="X266" s="621">
        <f t="shared" si="1006"/>
        <v>4.3801121876321895E-2</v>
      </c>
      <c r="Y266" s="663"/>
      <c r="Z266" s="621"/>
      <c r="AA266" s="21"/>
      <c r="AB266" s="621"/>
      <c r="AC266" s="661">
        <f t="shared" si="1009"/>
        <v>479298.22343999997</v>
      </c>
      <c r="AD266" s="641">
        <f t="shared" si="1007"/>
        <v>1</v>
      </c>
      <c r="AE266" s="663"/>
      <c r="AF266" s="641"/>
      <c r="AG266" s="182">
        <v>479298.22343999997</v>
      </c>
      <c r="AH266" s="641">
        <f t="shared" si="1008"/>
        <v>1</v>
      </c>
      <c r="AI266" s="663"/>
      <c r="AJ266" s="641">
        <v>0</v>
      </c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663">
        <f>AX266-F266</f>
        <v>0</v>
      </c>
      <c r="AV266" s="663">
        <f t="shared" si="987"/>
        <v>479298.22344000003</v>
      </c>
      <c r="AW266" s="663"/>
      <c r="AX266" s="182">
        <f>479298.22347-0.00003</f>
        <v>479298.22344000003</v>
      </c>
      <c r="AY266" s="663"/>
      <c r="AZ266" s="21"/>
      <c r="BA266" s="21"/>
      <c r="BB266" s="21"/>
      <c r="BC266" s="21"/>
      <c r="BD266" s="21"/>
      <c r="BE266" s="663"/>
      <c r="BF266" s="663"/>
      <c r="BG266" s="663"/>
      <c r="BH266" s="21"/>
      <c r="BI266" s="663">
        <v>0</v>
      </c>
      <c r="BJ266" s="663">
        <v>0</v>
      </c>
      <c r="BK266" s="663"/>
      <c r="BL266" s="663"/>
      <c r="BM266" s="21"/>
      <c r="BN266" s="663">
        <f>BQ266</f>
        <v>0</v>
      </c>
      <c r="BO266" s="663">
        <v>0</v>
      </c>
      <c r="BP266" s="663">
        <v>0</v>
      </c>
      <c r="BQ266" s="663"/>
      <c r="BR266" s="663"/>
      <c r="BS266" s="21"/>
      <c r="BT266" s="663"/>
      <c r="BU266" s="21"/>
      <c r="BV266" s="663"/>
      <c r="BW266" s="663"/>
      <c r="BX266" s="663"/>
      <c r="BY266" s="663"/>
      <c r="BZ266" s="21"/>
      <c r="CA266" s="663"/>
      <c r="CB266" s="182"/>
      <c r="CC266" s="182"/>
      <c r="CD266" s="248"/>
      <c r="CE266" s="663">
        <f t="shared" si="993"/>
        <v>0</v>
      </c>
      <c r="CF266" s="182"/>
      <c r="CG266" s="663">
        <v>0</v>
      </c>
      <c r="CH266" s="182"/>
      <c r="CI266" s="248"/>
      <c r="CJ266" s="663">
        <f t="shared" si="997"/>
        <v>0</v>
      </c>
      <c r="CK266" s="663">
        <f t="shared" si="984"/>
        <v>0</v>
      </c>
      <c r="CL266" s="663"/>
      <c r="CM266" s="663">
        <v>0</v>
      </c>
      <c r="CN266" s="663"/>
      <c r="CO266" s="21"/>
    </row>
    <row r="267" spans="2:93" s="77" customFormat="1" ht="55.5" hidden="1" customHeight="1" x14ac:dyDescent="0.3">
      <c r="B267" s="662"/>
      <c r="C267" s="111" t="s">
        <v>31</v>
      </c>
      <c r="D267" s="182">
        <f t="shared" si="1010"/>
        <v>0</v>
      </c>
      <c r="E267" s="182"/>
      <c r="F267" s="182">
        <v>0</v>
      </c>
      <c r="G267" s="182"/>
      <c r="H267" s="248"/>
      <c r="I267" s="182">
        <f>M267</f>
        <v>0</v>
      </c>
      <c r="J267" s="603" t="e">
        <f t="shared" si="1005"/>
        <v>#DIV/0!</v>
      </c>
      <c r="K267" s="182"/>
      <c r="L267" s="21"/>
      <c r="M267" s="182"/>
      <c r="N267" s="21"/>
      <c r="O267" s="663"/>
      <c r="P267" s="21"/>
      <c r="Q267" s="21"/>
      <c r="R267" s="21"/>
      <c r="S267" s="128">
        <f t="shared" si="1011"/>
        <v>0</v>
      </c>
      <c r="T267" s="621" t="e">
        <f t="shared" si="1012"/>
        <v>#DIV/0!</v>
      </c>
      <c r="U267" s="663"/>
      <c r="V267" s="621"/>
      <c r="W267" s="182"/>
      <c r="X267" s="621" t="e">
        <f t="shared" si="1006"/>
        <v>#DIV/0!</v>
      </c>
      <c r="Y267" s="663"/>
      <c r="Z267" s="621"/>
      <c r="AA267" s="21"/>
      <c r="AB267" s="621"/>
      <c r="AC267" s="661">
        <f t="shared" si="1009"/>
        <v>0</v>
      </c>
      <c r="AD267" s="641" t="e">
        <f t="shared" si="1007"/>
        <v>#DIV/0!</v>
      </c>
      <c r="AE267" s="663"/>
      <c r="AF267" s="641"/>
      <c r="AG267" s="182">
        <v>0</v>
      </c>
      <c r="AH267" s="641" t="e">
        <f t="shared" si="1008"/>
        <v>#DIV/0!</v>
      </c>
      <c r="AI267" s="663"/>
      <c r="AJ267" s="641">
        <v>0</v>
      </c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663">
        <f>AX267-F267</f>
        <v>0</v>
      </c>
      <c r="AV267" s="663">
        <f t="shared" ref="AV267" si="1013">AX267</f>
        <v>0</v>
      </c>
      <c r="AW267" s="663"/>
      <c r="AX267" s="182">
        <v>0</v>
      </c>
      <c r="AY267" s="663"/>
      <c r="AZ267" s="21"/>
      <c r="BA267" s="21"/>
      <c r="BB267" s="21"/>
      <c r="BC267" s="21"/>
      <c r="BD267" s="21"/>
      <c r="BE267" s="663"/>
      <c r="BF267" s="663"/>
      <c r="BG267" s="663"/>
      <c r="BH267" s="21"/>
      <c r="BI267" s="663"/>
      <c r="BJ267" s="663"/>
      <c r="BK267" s="663"/>
      <c r="BL267" s="663"/>
      <c r="BM267" s="21"/>
      <c r="BN267" s="663"/>
      <c r="BO267" s="663"/>
      <c r="BP267" s="663"/>
      <c r="BQ267" s="663"/>
      <c r="BR267" s="663"/>
      <c r="BS267" s="21"/>
      <c r="BT267" s="663"/>
      <c r="BU267" s="21"/>
      <c r="BV267" s="663"/>
      <c r="BW267" s="663"/>
      <c r="BX267" s="663"/>
      <c r="BY267" s="663"/>
      <c r="BZ267" s="21"/>
      <c r="CA267" s="663"/>
      <c r="CB267" s="182"/>
      <c r="CC267" s="182"/>
      <c r="CD267" s="248"/>
      <c r="CE267" s="663"/>
      <c r="CF267" s="182"/>
      <c r="CG267" s="663"/>
      <c r="CH267" s="182"/>
      <c r="CI267" s="248"/>
      <c r="CJ267" s="663"/>
      <c r="CK267" s="663"/>
      <c r="CL267" s="663"/>
      <c r="CM267" s="663"/>
      <c r="CN267" s="663"/>
      <c r="CO267" s="21"/>
    </row>
    <row r="268" spans="2:93" s="77" customFormat="1" ht="96.75" hidden="1" customHeight="1" x14ac:dyDescent="0.3">
      <c r="B268" s="488" t="s">
        <v>12</v>
      </c>
      <c r="C268" s="122" t="s">
        <v>290</v>
      </c>
      <c r="D268" s="182"/>
      <c r="E268" s="182"/>
      <c r="F268" s="182"/>
      <c r="G268" s="182"/>
      <c r="H268" s="248"/>
      <c r="I268" s="248"/>
      <c r="J268" s="567" t="e">
        <f t="shared" si="1005"/>
        <v>#DIV/0!</v>
      </c>
      <c r="K268" s="182"/>
      <c r="L268" s="21"/>
      <c r="M268" s="559"/>
      <c r="N268" s="21"/>
      <c r="O268" s="559"/>
      <c r="P268" s="21"/>
      <c r="Q268" s="21"/>
      <c r="R268" s="21"/>
      <c r="S268" s="128">
        <f t="shared" si="1011"/>
        <v>0</v>
      </c>
      <c r="T268" s="629" t="e">
        <f t="shared" si="1012"/>
        <v>#DIV/0!</v>
      </c>
      <c r="U268" s="581"/>
      <c r="V268" s="629" t="e">
        <f t="shared" ref="V268:V312" si="1014">U268/E268</f>
        <v>#DIV/0!</v>
      </c>
      <c r="W268" s="581"/>
      <c r="X268" s="629" t="e">
        <f t="shared" si="1006"/>
        <v>#DIV/0!</v>
      </c>
      <c r="Y268" s="581"/>
      <c r="Z268" s="629" t="e">
        <f t="shared" ref="Z268:Z308" si="1015">Y268/G268</f>
        <v>#DIV/0!</v>
      </c>
      <c r="AA268" s="21"/>
      <c r="AB268" s="21"/>
      <c r="AC268" s="458">
        <f t="shared" si="1009"/>
        <v>0</v>
      </c>
      <c r="AD268" s="622" t="e">
        <f t="shared" si="1007"/>
        <v>#DIV/0!</v>
      </c>
      <c r="AE268" s="581"/>
      <c r="AF268" s="622" t="e">
        <f t="shared" ref="AF268:AF283" si="1016">AE268/E268</f>
        <v>#DIV/0!</v>
      </c>
      <c r="AG268" s="581"/>
      <c r="AH268" s="622" t="e">
        <f t="shared" si="1008"/>
        <v>#DIV/0!</v>
      </c>
      <c r="AI268" s="581"/>
      <c r="AJ268" s="622">
        <v>0</v>
      </c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559">
        <f t="shared" si="1000"/>
        <v>0</v>
      </c>
      <c r="AV268" s="559">
        <f t="shared" si="987"/>
        <v>0</v>
      </c>
      <c r="AW268" s="482"/>
      <c r="AX268" s="505">
        <f>AX269+AX270</f>
        <v>0</v>
      </c>
      <c r="AY268" s="482"/>
      <c r="AZ268" s="21"/>
      <c r="BA268" s="306"/>
      <c r="BB268" s="21"/>
      <c r="BC268" s="21"/>
      <c r="BD268" s="21"/>
      <c r="BE268" s="526"/>
      <c r="BF268" s="482"/>
      <c r="BG268" s="482"/>
      <c r="BH268" s="21"/>
      <c r="BI268" s="526"/>
      <c r="BJ268" s="526"/>
      <c r="BK268" s="526"/>
      <c r="BL268" s="482"/>
      <c r="BM268" s="21"/>
      <c r="BN268" s="482"/>
      <c r="BO268" s="491"/>
      <c r="BP268" s="482"/>
      <c r="BQ268" s="482"/>
      <c r="BR268" s="482"/>
      <c r="BS268" s="21"/>
      <c r="BT268" s="482"/>
      <c r="BU268" s="21"/>
      <c r="BV268" s="491"/>
      <c r="BW268" s="482"/>
      <c r="BX268" s="482"/>
      <c r="BY268" s="482"/>
      <c r="BZ268" s="21"/>
      <c r="CA268" s="482"/>
      <c r="CB268" s="182"/>
      <c r="CC268" s="182"/>
      <c r="CD268" s="248"/>
      <c r="CE268" s="526">
        <f t="shared" si="993"/>
        <v>1271816.5186773632</v>
      </c>
      <c r="CF268" s="182"/>
      <c r="CG268" s="526">
        <f>CG269+CG270</f>
        <v>1271816.5186773632</v>
      </c>
      <c r="CH268" s="182"/>
      <c r="CI268" s="248"/>
      <c r="CJ268" s="482">
        <v>0</v>
      </c>
      <c r="CK268" s="491">
        <f t="shared" si="984"/>
        <v>1271816.5186773632</v>
      </c>
      <c r="CL268" s="482"/>
      <c r="CM268" s="482">
        <f>CM269+CM270</f>
        <v>1271816.5186773632</v>
      </c>
      <c r="CN268" s="482"/>
      <c r="CO268" s="21"/>
    </row>
    <row r="269" spans="2:93" s="190" customFormat="1" ht="55.5" hidden="1" customHeight="1" x14ac:dyDescent="0.3">
      <c r="B269" s="207"/>
      <c r="C269" s="115" t="s">
        <v>32</v>
      </c>
      <c r="D269" s="192"/>
      <c r="E269" s="192"/>
      <c r="F269" s="192"/>
      <c r="G269" s="192"/>
      <c r="H269" s="249"/>
      <c r="I269" s="249"/>
      <c r="J269" s="567" t="e">
        <f t="shared" si="1005"/>
        <v>#DIV/0!</v>
      </c>
      <c r="K269" s="192"/>
      <c r="L269" s="300"/>
      <c r="M269" s="558"/>
      <c r="N269" s="300"/>
      <c r="O269" s="558"/>
      <c r="P269" s="300"/>
      <c r="Q269" s="300"/>
      <c r="R269" s="300"/>
      <c r="S269" s="128">
        <f t="shared" si="1011"/>
        <v>0</v>
      </c>
      <c r="T269" s="629" t="e">
        <f t="shared" si="1012"/>
        <v>#DIV/0!</v>
      </c>
      <c r="U269" s="580"/>
      <c r="V269" s="629" t="e">
        <f t="shared" si="1014"/>
        <v>#DIV/0!</v>
      </c>
      <c r="W269" s="580"/>
      <c r="X269" s="629" t="e">
        <f t="shared" si="1006"/>
        <v>#DIV/0!</v>
      </c>
      <c r="Y269" s="580"/>
      <c r="Z269" s="629" t="e">
        <f t="shared" si="1015"/>
        <v>#DIV/0!</v>
      </c>
      <c r="AA269" s="300"/>
      <c r="AB269" s="300"/>
      <c r="AC269" s="458">
        <f t="shared" si="1009"/>
        <v>0</v>
      </c>
      <c r="AD269" s="622" t="e">
        <f t="shared" si="1007"/>
        <v>#DIV/0!</v>
      </c>
      <c r="AE269" s="580"/>
      <c r="AF269" s="622" t="e">
        <f t="shared" si="1016"/>
        <v>#DIV/0!</v>
      </c>
      <c r="AG269" s="580"/>
      <c r="AH269" s="622" t="e">
        <f t="shared" si="1008"/>
        <v>#DIV/0!</v>
      </c>
      <c r="AI269" s="580"/>
      <c r="AJ269" s="622">
        <v>0</v>
      </c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558">
        <f t="shared" si="1000"/>
        <v>0</v>
      </c>
      <c r="AV269" s="558">
        <f t="shared" si="987"/>
        <v>0</v>
      </c>
      <c r="AW269" s="490"/>
      <c r="AX269" s="192">
        <v>0</v>
      </c>
      <c r="AY269" s="490"/>
      <c r="AZ269" s="300"/>
      <c r="BA269" s="300"/>
      <c r="BB269" s="300"/>
      <c r="BC269" s="300"/>
      <c r="BD269" s="300"/>
      <c r="BE269" s="525"/>
      <c r="BF269" s="490"/>
      <c r="BG269" s="490"/>
      <c r="BH269" s="300"/>
      <c r="BI269" s="525">
        <v>0</v>
      </c>
      <c r="BJ269" s="525">
        <v>0</v>
      </c>
      <c r="BK269" s="525"/>
      <c r="BL269" s="490"/>
      <c r="BM269" s="300"/>
      <c r="BN269" s="490">
        <f>BQ269</f>
        <v>0</v>
      </c>
      <c r="BO269" s="490">
        <v>0</v>
      </c>
      <c r="BP269" s="490">
        <v>0</v>
      </c>
      <c r="BQ269" s="490"/>
      <c r="BR269" s="490"/>
      <c r="BS269" s="300"/>
      <c r="BT269" s="490"/>
      <c r="BU269" s="300"/>
      <c r="BV269" s="490"/>
      <c r="BW269" s="490"/>
      <c r="BX269" s="490"/>
      <c r="BY269" s="490"/>
      <c r="BZ269" s="300"/>
      <c r="CA269" s="490"/>
      <c r="CB269" s="192"/>
      <c r="CC269" s="192"/>
      <c r="CD269" s="249"/>
      <c r="CE269" s="525">
        <f t="shared" si="993"/>
        <v>546881.1</v>
      </c>
      <c r="CF269" s="192"/>
      <c r="CG269" s="525">
        <f>[6]Лист1!$D$29</f>
        <v>546881.1</v>
      </c>
      <c r="CH269" s="192"/>
      <c r="CI269" s="249"/>
      <c r="CJ269" s="490">
        <f>CM269-CG269</f>
        <v>0</v>
      </c>
      <c r="CK269" s="490">
        <f t="shared" si="984"/>
        <v>546881.1</v>
      </c>
      <c r="CL269" s="490"/>
      <c r="CM269" s="490">
        <f>[6]Лист1!$D$29</f>
        <v>546881.1</v>
      </c>
      <c r="CN269" s="490"/>
      <c r="CO269" s="300"/>
    </row>
    <row r="270" spans="2:93" s="77" customFormat="1" ht="55.5" hidden="1" customHeight="1" x14ac:dyDescent="0.3">
      <c r="B270" s="488"/>
      <c r="C270" s="111" t="s">
        <v>418</v>
      </c>
      <c r="D270" s="182"/>
      <c r="E270" s="182"/>
      <c r="F270" s="182"/>
      <c r="G270" s="182"/>
      <c r="H270" s="248"/>
      <c r="I270" s="248"/>
      <c r="J270" s="567" t="e">
        <f t="shared" si="1005"/>
        <v>#DIV/0!</v>
      </c>
      <c r="K270" s="182"/>
      <c r="L270" s="21"/>
      <c r="M270" s="559"/>
      <c r="N270" s="21"/>
      <c r="O270" s="559"/>
      <c r="P270" s="21"/>
      <c r="Q270" s="21"/>
      <c r="R270" s="21"/>
      <c r="S270" s="128">
        <f t="shared" si="1011"/>
        <v>0</v>
      </c>
      <c r="T270" s="629" t="e">
        <f t="shared" si="1012"/>
        <v>#DIV/0!</v>
      </c>
      <c r="U270" s="581"/>
      <c r="V270" s="629" t="e">
        <f t="shared" si="1014"/>
        <v>#DIV/0!</v>
      </c>
      <c r="W270" s="581"/>
      <c r="X270" s="629" t="e">
        <f t="shared" si="1006"/>
        <v>#DIV/0!</v>
      </c>
      <c r="Y270" s="581"/>
      <c r="Z270" s="629" t="e">
        <f t="shared" si="1015"/>
        <v>#DIV/0!</v>
      </c>
      <c r="AA270" s="21"/>
      <c r="AB270" s="21"/>
      <c r="AC270" s="458">
        <f t="shared" si="1009"/>
        <v>0</v>
      </c>
      <c r="AD270" s="622" t="e">
        <f t="shared" si="1007"/>
        <v>#DIV/0!</v>
      </c>
      <c r="AE270" s="581"/>
      <c r="AF270" s="622" t="e">
        <f t="shared" si="1016"/>
        <v>#DIV/0!</v>
      </c>
      <c r="AG270" s="581"/>
      <c r="AH270" s="622" t="e">
        <f t="shared" si="1008"/>
        <v>#DIV/0!</v>
      </c>
      <c r="AI270" s="581"/>
      <c r="AJ270" s="622">
        <v>0</v>
      </c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559">
        <f t="shared" si="1000"/>
        <v>0</v>
      </c>
      <c r="AV270" s="559">
        <f t="shared" si="987"/>
        <v>0</v>
      </c>
      <c r="AW270" s="482"/>
      <c r="AX270" s="482">
        <v>0</v>
      </c>
      <c r="AY270" s="482"/>
      <c r="AZ270" s="21"/>
      <c r="BA270" s="306"/>
      <c r="BB270" s="21"/>
      <c r="BC270" s="21"/>
      <c r="BD270" s="21"/>
      <c r="BE270" s="526"/>
      <c r="BF270" s="482"/>
      <c r="BG270" s="482"/>
      <c r="BH270" s="21"/>
      <c r="BI270" s="526">
        <v>0</v>
      </c>
      <c r="BJ270" s="526">
        <v>0</v>
      </c>
      <c r="BK270" s="526"/>
      <c r="BL270" s="482"/>
      <c r="BM270" s="21"/>
      <c r="BN270" s="482">
        <f>BQ270</f>
        <v>0</v>
      </c>
      <c r="BO270" s="491">
        <v>0</v>
      </c>
      <c r="BP270" s="482">
        <v>0</v>
      </c>
      <c r="BQ270" s="482"/>
      <c r="BR270" s="482"/>
      <c r="BS270" s="21"/>
      <c r="BT270" s="482"/>
      <c r="BU270" s="21"/>
      <c r="BV270" s="491"/>
      <c r="BW270" s="482"/>
      <c r="BX270" s="482"/>
      <c r="BY270" s="482"/>
      <c r="BZ270" s="21"/>
      <c r="CA270" s="482"/>
      <c r="CB270" s="182"/>
      <c r="CC270" s="182"/>
      <c r="CD270" s="248"/>
      <c r="CE270" s="526">
        <f t="shared" si="993"/>
        <v>724935.41867736331</v>
      </c>
      <c r="CF270" s="182"/>
      <c r="CG270" s="526">
        <f>[6]Лист1!$D$30</f>
        <v>724935.41867736331</v>
      </c>
      <c r="CH270" s="182"/>
      <c r="CI270" s="248"/>
      <c r="CJ270" s="482">
        <f>CM270-CG270</f>
        <v>0</v>
      </c>
      <c r="CK270" s="491">
        <f t="shared" si="984"/>
        <v>724935.41867736331</v>
      </c>
      <c r="CL270" s="482"/>
      <c r="CM270" s="482">
        <f>[6]Лист1!$D$30</f>
        <v>724935.41867736331</v>
      </c>
      <c r="CN270" s="482"/>
      <c r="CO270" s="21"/>
    </row>
    <row r="271" spans="2:93" s="77" customFormat="1" ht="55.5" hidden="1" customHeight="1" x14ac:dyDescent="0.3">
      <c r="B271" s="488"/>
      <c r="C271" s="111"/>
      <c r="D271" s="182"/>
      <c r="E271" s="182"/>
      <c r="F271" s="182"/>
      <c r="G271" s="182"/>
      <c r="H271" s="248"/>
      <c r="I271" s="248"/>
      <c r="J271" s="567" t="e">
        <f t="shared" si="1005"/>
        <v>#DIV/0!</v>
      </c>
      <c r="K271" s="182"/>
      <c r="L271" s="21"/>
      <c r="M271" s="559"/>
      <c r="N271" s="21"/>
      <c r="O271" s="559"/>
      <c r="P271" s="21"/>
      <c r="Q271" s="21"/>
      <c r="R271" s="21"/>
      <c r="S271" s="128">
        <f t="shared" si="1011"/>
        <v>0</v>
      </c>
      <c r="T271" s="629" t="e">
        <f t="shared" si="1012"/>
        <v>#DIV/0!</v>
      </c>
      <c r="U271" s="581"/>
      <c r="V271" s="629" t="e">
        <f t="shared" si="1014"/>
        <v>#DIV/0!</v>
      </c>
      <c r="W271" s="581"/>
      <c r="X271" s="629" t="e">
        <f t="shared" si="1006"/>
        <v>#DIV/0!</v>
      </c>
      <c r="Y271" s="581"/>
      <c r="Z271" s="629" t="e">
        <f t="shared" si="1015"/>
        <v>#DIV/0!</v>
      </c>
      <c r="AA271" s="21"/>
      <c r="AB271" s="21"/>
      <c r="AC271" s="458">
        <f t="shared" si="1009"/>
        <v>0</v>
      </c>
      <c r="AD271" s="622" t="e">
        <f t="shared" si="1007"/>
        <v>#DIV/0!</v>
      </c>
      <c r="AE271" s="581"/>
      <c r="AF271" s="622" t="e">
        <f t="shared" si="1016"/>
        <v>#DIV/0!</v>
      </c>
      <c r="AG271" s="581"/>
      <c r="AH271" s="622" t="e">
        <f t="shared" si="1008"/>
        <v>#DIV/0!</v>
      </c>
      <c r="AI271" s="581"/>
      <c r="AJ271" s="622">
        <v>0</v>
      </c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559"/>
      <c r="AV271" s="559"/>
      <c r="AW271" s="482"/>
      <c r="AX271" s="482"/>
      <c r="AY271" s="482"/>
      <c r="AZ271" s="21"/>
      <c r="BA271" s="306"/>
      <c r="BB271" s="21"/>
      <c r="BC271" s="21"/>
      <c r="BD271" s="21"/>
      <c r="BE271" s="526"/>
      <c r="BF271" s="482"/>
      <c r="BG271" s="482"/>
      <c r="BH271" s="21"/>
      <c r="BI271" s="526"/>
      <c r="BJ271" s="526"/>
      <c r="BK271" s="526"/>
      <c r="BL271" s="482"/>
      <c r="BM271" s="21"/>
      <c r="BN271" s="482"/>
      <c r="BO271" s="491"/>
      <c r="BP271" s="482"/>
      <c r="BQ271" s="482"/>
      <c r="BR271" s="482"/>
      <c r="BS271" s="21"/>
      <c r="BT271" s="482"/>
      <c r="BU271" s="21"/>
      <c r="BV271" s="491"/>
      <c r="BW271" s="482"/>
      <c r="BX271" s="482"/>
      <c r="BY271" s="482"/>
      <c r="BZ271" s="21"/>
      <c r="CA271" s="482"/>
      <c r="CB271" s="182"/>
      <c r="CC271" s="182"/>
      <c r="CD271" s="248"/>
      <c r="CE271" s="482"/>
      <c r="CF271" s="182"/>
      <c r="CG271" s="182"/>
      <c r="CH271" s="182"/>
      <c r="CI271" s="248"/>
      <c r="CJ271" s="482"/>
      <c r="CK271" s="491"/>
      <c r="CL271" s="482"/>
      <c r="CM271" s="482"/>
      <c r="CN271" s="482"/>
      <c r="CO271" s="21"/>
    </row>
    <row r="272" spans="2:93" s="77" customFormat="1" ht="55.5" hidden="1" customHeight="1" x14ac:dyDescent="0.3">
      <c r="B272" s="488"/>
      <c r="C272" s="111"/>
      <c r="D272" s="182"/>
      <c r="E272" s="182"/>
      <c r="F272" s="182"/>
      <c r="G272" s="182"/>
      <c r="H272" s="248"/>
      <c r="I272" s="248"/>
      <c r="J272" s="567" t="e">
        <f t="shared" si="1005"/>
        <v>#DIV/0!</v>
      </c>
      <c r="K272" s="182"/>
      <c r="L272" s="21"/>
      <c r="M272" s="559"/>
      <c r="N272" s="21"/>
      <c r="O272" s="559"/>
      <c r="P272" s="21"/>
      <c r="Q272" s="21"/>
      <c r="R272" s="21"/>
      <c r="S272" s="128">
        <f t="shared" si="1011"/>
        <v>0</v>
      </c>
      <c r="T272" s="629" t="e">
        <f t="shared" si="1012"/>
        <v>#DIV/0!</v>
      </c>
      <c r="U272" s="581"/>
      <c r="V272" s="629" t="e">
        <f t="shared" si="1014"/>
        <v>#DIV/0!</v>
      </c>
      <c r="W272" s="581"/>
      <c r="X272" s="629" t="e">
        <f t="shared" si="1006"/>
        <v>#DIV/0!</v>
      </c>
      <c r="Y272" s="581"/>
      <c r="Z272" s="629" t="e">
        <f t="shared" si="1015"/>
        <v>#DIV/0!</v>
      </c>
      <c r="AA272" s="21"/>
      <c r="AB272" s="21"/>
      <c r="AC272" s="458">
        <f t="shared" si="1009"/>
        <v>0</v>
      </c>
      <c r="AD272" s="622" t="e">
        <f t="shared" si="1007"/>
        <v>#DIV/0!</v>
      </c>
      <c r="AE272" s="581"/>
      <c r="AF272" s="622" t="e">
        <f t="shared" si="1016"/>
        <v>#DIV/0!</v>
      </c>
      <c r="AG272" s="581"/>
      <c r="AH272" s="622" t="e">
        <f t="shared" si="1008"/>
        <v>#DIV/0!</v>
      </c>
      <c r="AI272" s="581"/>
      <c r="AJ272" s="622">
        <v>0</v>
      </c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559"/>
      <c r="AV272" s="559"/>
      <c r="AW272" s="482"/>
      <c r="AX272" s="482"/>
      <c r="AY272" s="482"/>
      <c r="AZ272" s="21"/>
      <c r="BA272" s="306"/>
      <c r="BB272" s="21"/>
      <c r="BC272" s="21"/>
      <c r="BD272" s="21"/>
      <c r="BE272" s="526"/>
      <c r="BF272" s="482"/>
      <c r="BG272" s="482"/>
      <c r="BH272" s="21"/>
      <c r="BI272" s="526"/>
      <c r="BJ272" s="526"/>
      <c r="BK272" s="526"/>
      <c r="BL272" s="482"/>
      <c r="BM272" s="21"/>
      <c r="BN272" s="482"/>
      <c r="BO272" s="491"/>
      <c r="BP272" s="482"/>
      <c r="BQ272" s="482"/>
      <c r="BR272" s="482"/>
      <c r="BS272" s="21"/>
      <c r="BT272" s="482"/>
      <c r="BU272" s="21"/>
      <c r="BV272" s="491"/>
      <c r="BW272" s="482"/>
      <c r="BX272" s="482"/>
      <c r="BY272" s="482"/>
      <c r="BZ272" s="21"/>
      <c r="CA272" s="482"/>
      <c r="CB272" s="182"/>
      <c r="CC272" s="182"/>
      <c r="CD272" s="248"/>
      <c r="CE272" s="482"/>
      <c r="CF272" s="182"/>
      <c r="CG272" s="182"/>
      <c r="CH272" s="182"/>
      <c r="CI272" s="248"/>
      <c r="CJ272" s="482"/>
      <c r="CK272" s="491"/>
      <c r="CL272" s="482"/>
      <c r="CM272" s="482"/>
      <c r="CN272" s="482"/>
      <c r="CO272" s="21"/>
    </row>
    <row r="273" spans="1:12248" s="77" customFormat="1" ht="235.5" hidden="1" customHeight="1" x14ac:dyDescent="0.3">
      <c r="B273" s="488"/>
      <c r="C273" s="114"/>
      <c r="D273" s="182"/>
      <c r="E273" s="182"/>
      <c r="F273" s="182"/>
      <c r="G273" s="182"/>
      <c r="H273" s="248"/>
      <c r="I273" s="248"/>
      <c r="J273" s="567" t="e">
        <f t="shared" si="1005"/>
        <v>#DIV/0!</v>
      </c>
      <c r="K273" s="182"/>
      <c r="L273" s="21"/>
      <c r="M273" s="559"/>
      <c r="N273" s="21"/>
      <c r="O273" s="559"/>
      <c r="P273" s="21"/>
      <c r="Q273" s="21"/>
      <c r="R273" s="21"/>
      <c r="S273" s="128">
        <f t="shared" si="1011"/>
        <v>0</v>
      </c>
      <c r="T273" s="629" t="e">
        <f t="shared" si="1012"/>
        <v>#DIV/0!</v>
      </c>
      <c r="U273" s="581"/>
      <c r="V273" s="629" t="e">
        <f t="shared" si="1014"/>
        <v>#DIV/0!</v>
      </c>
      <c r="W273" s="581"/>
      <c r="X273" s="629" t="e">
        <f t="shared" si="1006"/>
        <v>#DIV/0!</v>
      </c>
      <c r="Y273" s="581"/>
      <c r="Z273" s="629" t="e">
        <f t="shared" si="1015"/>
        <v>#DIV/0!</v>
      </c>
      <c r="AA273" s="21"/>
      <c r="AB273" s="21"/>
      <c r="AC273" s="458">
        <f t="shared" si="1009"/>
        <v>0</v>
      </c>
      <c r="AD273" s="622" t="e">
        <f t="shared" si="1007"/>
        <v>#DIV/0!</v>
      </c>
      <c r="AE273" s="581"/>
      <c r="AF273" s="622" t="e">
        <f t="shared" si="1016"/>
        <v>#DIV/0!</v>
      </c>
      <c r="AG273" s="581"/>
      <c r="AH273" s="622" t="e">
        <f t="shared" si="1008"/>
        <v>#DIV/0!</v>
      </c>
      <c r="AI273" s="581"/>
      <c r="AJ273" s="622">
        <v>0</v>
      </c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559"/>
      <c r="AV273" s="559"/>
      <c r="AW273" s="482"/>
      <c r="AX273" s="482"/>
      <c r="AY273" s="482"/>
      <c r="AZ273" s="21"/>
      <c r="BA273" s="306"/>
      <c r="BB273" s="21"/>
      <c r="BC273" s="21"/>
      <c r="BD273" s="21"/>
      <c r="BE273" s="526"/>
      <c r="BF273" s="482"/>
      <c r="BG273" s="482"/>
      <c r="BH273" s="21"/>
      <c r="BI273" s="526"/>
      <c r="BJ273" s="526"/>
      <c r="BK273" s="526"/>
      <c r="BL273" s="482"/>
      <c r="BM273" s="21"/>
      <c r="BN273" s="482"/>
      <c r="BO273" s="491"/>
      <c r="BP273" s="482"/>
      <c r="BQ273" s="482"/>
      <c r="BR273" s="482"/>
      <c r="BS273" s="21"/>
      <c r="BT273" s="482"/>
      <c r="BU273" s="21"/>
      <c r="BV273" s="491"/>
      <c r="BW273" s="482"/>
      <c r="BX273" s="482"/>
      <c r="BY273" s="482"/>
      <c r="BZ273" s="21"/>
      <c r="CA273" s="482"/>
      <c r="CB273" s="182"/>
      <c r="CC273" s="182"/>
      <c r="CD273" s="248"/>
      <c r="CE273" s="482"/>
      <c r="CF273" s="182"/>
      <c r="CG273" s="182"/>
      <c r="CH273" s="182"/>
      <c r="CI273" s="248"/>
      <c r="CJ273" s="482"/>
      <c r="CK273" s="491"/>
      <c r="CL273" s="482"/>
      <c r="CM273" s="482"/>
      <c r="CN273" s="482"/>
      <c r="CO273" s="21"/>
    </row>
    <row r="274" spans="1:12248" s="645" customFormat="1" ht="224.25" hidden="1" customHeight="1" x14ac:dyDescent="0.3">
      <c r="A274" s="407"/>
      <c r="B274" s="441" t="s">
        <v>8</v>
      </c>
      <c r="C274" s="440" t="s">
        <v>452</v>
      </c>
      <c r="D274" s="412">
        <f>E274</f>
        <v>0</v>
      </c>
      <c r="E274" s="412">
        <v>0</v>
      </c>
      <c r="F274" s="412"/>
      <c r="G274" s="412"/>
      <c r="H274" s="412"/>
      <c r="I274" s="412"/>
      <c r="J274" s="613" t="e">
        <f t="shared" si="1005"/>
        <v>#DIV/0!</v>
      </c>
      <c r="K274" s="412">
        <v>0</v>
      </c>
      <c r="L274" s="413"/>
      <c r="M274" s="413"/>
      <c r="N274" s="413"/>
      <c r="O274" s="413"/>
      <c r="P274" s="413"/>
      <c r="Q274" s="413"/>
      <c r="R274" s="413"/>
      <c r="S274" s="646">
        <f t="shared" si="1011"/>
        <v>0</v>
      </c>
      <c r="T274" s="413"/>
      <c r="U274" s="413">
        <v>0</v>
      </c>
      <c r="V274" s="644" t="e">
        <f t="shared" si="1014"/>
        <v>#DIV/0!</v>
      </c>
      <c r="W274" s="413"/>
      <c r="X274" s="644" t="e">
        <f t="shared" si="1006"/>
        <v>#DIV/0!</v>
      </c>
      <c r="Y274" s="413"/>
      <c r="Z274" s="644" t="e">
        <f t="shared" si="1015"/>
        <v>#DIV/0!</v>
      </c>
      <c r="AA274" s="413"/>
      <c r="AB274" s="413"/>
      <c r="AC274" s="647">
        <f t="shared" si="1009"/>
        <v>0</v>
      </c>
      <c r="AD274" s="628" t="e">
        <f t="shared" si="1007"/>
        <v>#DIV/0!</v>
      </c>
      <c r="AE274" s="413">
        <v>0</v>
      </c>
      <c r="AF274" s="628" t="e">
        <f t="shared" si="1016"/>
        <v>#DIV/0!</v>
      </c>
      <c r="AG274" s="413"/>
      <c r="AH274" s="628" t="e">
        <f t="shared" si="1008"/>
        <v>#DIV/0!</v>
      </c>
      <c r="AI274" s="413"/>
      <c r="AJ274" s="628">
        <v>0</v>
      </c>
      <c r="AK274" s="413"/>
      <c r="AL274" s="577"/>
      <c r="AM274" s="413"/>
      <c r="AN274" s="413"/>
      <c r="AO274" s="413"/>
      <c r="AP274" s="413"/>
      <c r="AQ274" s="413"/>
      <c r="AR274" s="413"/>
      <c r="AS274" s="413"/>
      <c r="AT274" s="413"/>
      <c r="AU274" s="413">
        <f>AV274</f>
        <v>186818.8</v>
      </c>
      <c r="AV274" s="413">
        <f>AW274</f>
        <v>186818.8</v>
      </c>
      <c r="AW274" s="413">
        <v>186818.8</v>
      </c>
      <c r="AX274" s="413"/>
      <c r="AY274" s="413"/>
      <c r="AZ274" s="413"/>
      <c r="BA274" s="413"/>
      <c r="BB274" s="413"/>
      <c r="BC274" s="413"/>
      <c r="BD274" s="413"/>
      <c r="BE274" s="413"/>
      <c r="BF274" s="413"/>
      <c r="BG274" s="413"/>
      <c r="BH274" s="413"/>
      <c r="BI274" s="413"/>
      <c r="BJ274" s="413"/>
      <c r="BK274" s="413"/>
      <c r="BL274" s="413"/>
      <c r="BM274" s="413"/>
      <c r="BN274" s="413"/>
      <c r="BO274" s="413"/>
      <c r="BP274" s="413"/>
      <c r="BQ274" s="413"/>
      <c r="BR274" s="413"/>
      <c r="BS274" s="413"/>
      <c r="BT274" s="413"/>
      <c r="BU274" s="413"/>
      <c r="BV274" s="413"/>
      <c r="BW274" s="413"/>
      <c r="BX274" s="413"/>
      <c r="BY274" s="413"/>
      <c r="BZ274" s="413"/>
      <c r="CA274" s="413"/>
      <c r="CB274" s="413"/>
      <c r="CC274" s="413"/>
      <c r="CD274" s="413"/>
      <c r="CE274" s="413"/>
      <c r="CF274" s="413"/>
      <c r="CG274" s="413"/>
      <c r="CH274" s="413"/>
      <c r="CI274" s="413"/>
      <c r="CJ274" s="413"/>
      <c r="CK274" s="413"/>
      <c r="CL274" s="413"/>
      <c r="CM274" s="413"/>
      <c r="CN274" s="413"/>
      <c r="CO274" s="407"/>
      <c r="CP274" s="413"/>
      <c r="CQ274" s="413"/>
      <c r="CR274" s="413"/>
      <c r="CS274" s="413"/>
      <c r="CT274" s="413"/>
      <c r="CU274" s="413"/>
      <c r="CV274" s="413"/>
      <c r="CW274" s="413"/>
      <c r="CX274" s="413"/>
      <c r="CY274" s="413"/>
      <c r="CZ274" s="413"/>
      <c r="DA274" s="413"/>
      <c r="DB274" s="413"/>
      <c r="DC274" s="414"/>
      <c r="DD274" s="414"/>
      <c r="DE274" s="414"/>
      <c r="DF274" s="414"/>
      <c r="DG274" s="412"/>
      <c r="DH274" s="412"/>
      <c r="DI274" s="412"/>
      <c r="DJ274" s="412"/>
      <c r="DK274" s="412"/>
      <c r="DL274" s="412"/>
      <c r="DM274" s="412"/>
      <c r="DN274" s="412"/>
      <c r="DO274" s="412"/>
      <c r="DP274" s="412"/>
      <c r="DQ274" s="412"/>
      <c r="DR274" s="412"/>
      <c r="DS274" s="412"/>
      <c r="DT274" s="412"/>
      <c r="DU274" s="412"/>
      <c r="DV274" s="412"/>
      <c r="DW274" s="412"/>
      <c r="DX274" s="412"/>
      <c r="DY274" s="412"/>
      <c r="DZ274" s="413"/>
      <c r="EA274" s="413"/>
      <c r="EB274" s="413"/>
      <c r="EC274" s="413"/>
      <c r="ED274" s="413"/>
      <c r="EE274" s="413"/>
      <c r="EF274" s="413"/>
      <c r="EG274" s="413"/>
      <c r="EH274" s="413"/>
      <c r="EI274" s="413"/>
      <c r="EJ274" s="413"/>
      <c r="EK274" s="413"/>
      <c r="EL274" s="413"/>
      <c r="EM274" s="413"/>
      <c r="EN274" s="413"/>
      <c r="EO274" s="413"/>
      <c r="EP274" s="413"/>
      <c r="EQ274" s="413"/>
      <c r="ER274" s="413"/>
      <c r="ES274" s="413"/>
      <c r="ET274" s="413"/>
      <c r="EU274" s="413"/>
      <c r="EV274" s="413"/>
      <c r="EW274" s="413"/>
      <c r="EX274" s="414"/>
      <c r="EY274" s="414"/>
      <c r="EZ274" s="414"/>
      <c r="FA274" s="414"/>
      <c r="FB274" s="414"/>
      <c r="FC274" s="413"/>
      <c r="FD274" s="413"/>
      <c r="FE274" s="414"/>
      <c r="FF274" s="414"/>
      <c r="FG274" s="413"/>
      <c r="FH274" s="413"/>
      <c r="FI274" s="414"/>
      <c r="FJ274" s="414"/>
      <c r="FK274" s="413"/>
      <c r="FL274" s="413"/>
      <c r="FM274" s="413"/>
      <c r="FN274" s="413"/>
      <c r="FO274" s="413"/>
      <c r="FP274" s="413"/>
      <c r="FQ274" s="413"/>
      <c r="FR274" s="414"/>
      <c r="FS274" s="414"/>
      <c r="FT274" s="413"/>
      <c r="FU274" s="413"/>
      <c r="FV274" s="414"/>
      <c r="FW274" s="414"/>
      <c r="FX274" s="413"/>
      <c r="FY274" s="413"/>
      <c r="FZ274" s="413"/>
      <c r="GA274" s="413"/>
      <c r="GB274" s="413"/>
      <c r="GC274" s="407"/>
      <c r="GD274" s="439"/>
      <c r="GE274" s="413"/>
      <c r="GF274" s="413"/>
      <c r="GG274" s="413"/>
      <c r="GH274" s="413"/>
      <c r="GI274" s="413"/>
      <c r="GJ274" s="413"/>
      <c r="GK274" s="413"/>
      <c r="GL274" s="412"/>
      <c r="GM274" s="412"/>
      <c r="GN274" s="412"/>
      <c r="GO274" s="412"/>
      <c r="GP274" s="412"/>
      <c r="GQ274" s="412"/>
      <c r="GR274" s="412"/>
      <c r="GS274" s="412"/>
      <c r="GT274" s="412"/>
      <c r="GU274" s="412"/>
      <c r="GV274" s="412"/>
      <c r="GW274" s="412"/>
      <c r="GX274" s="412"/>
      <c r="GY274" s="412"/>
      <c r="GZ274" s="412"/>
      <c r="HA274" s="412"/>
      <c r="HB274" s="412"/>
      <c r="HC274" s="412"/>
      <c r="HD274" s="412"/>
      <c r="HE274" s="412"/>
      <c r="HF274" s="412"/>
      <c r="HG274" s="412"/>
      <c r="HH274" s="412"/>
      <c r="HI274" s="412"/>
      <c r="HJ274" s="412"/>
      <c r="HK274" s="412"/>
      <c r="HL274" s="412"/>
      <c r="HM274" s="412"/>
      <c r="HN274" s="412"/>
      <c r="HO274" s="412"/>
      <c r="HP274" s="412"/>
      <c r="HQ274" s="412"/>
      <c r="HR274" s="412"/>
      <c r="HS274" s="412"/>
      <c r="HT274" s="412"/>
      <c r="HU274" s="412"/>
      <c r="HV274" s="412"/>
      <c r="HW274" s="412"/>
      <c r="HX274" s="412"/>
      <c r="HY274" s="412"/>
      <c r="HZ274" s="412"/>
      <c r="IA274" s="412"/>
      <c r="IB274" s="412"/>
      <c r="IC274" s="412"/>
      <c r="ID274" s="413"/>
      <c r="IE274" s="413"/>
      <c r="IF274" s="413"/>
      <c r="IG274" s="413"/>
      <c r="IH274" s="413"/>
      <c r="II274" s="413"/>
      <c r="IJ274" s="413"/>
      <c r="IK274" s="413"/>
      <c r="IL274" s="413"/>
      <c r="IM274" s="413"/>
      <c r="IN274" s="413"/>
      <c r="IO274" s="413"/>
      <c r="IP274" s="413"/>
      <c r="IQ274" s="413"/>
      <c r="IR274" s="413"/>
      <c r="IS274" s="413"/>
      <c r="IT274" s="413"/>
      <c r="IU274" s="413"/>
      <c r="IV274" s="413"/>
      <c r="IW274" s="413"/>
      <c r="IX274" s="413"/>
      <c r="IY274" s="413"/>
      <c r="IZ274" s="413"/>
      <c r="JA274" s="413"/>
      <c r="JB274" s="414"/>
      <c r="JC274" s="414"/>
      <c r="JD274" s="414"/>
      <c r="JE274" s="414"/>
      <c r="JF274" s="414"/>
      <c r="JG274" s="413"/>
      <c r="JH274" s="413"/>
      <c r="JI274" s="414"/>
      <c r="JJ274" s="414"/>
      <c r="JK274" s="413"/>
      <c r="JL274" s="413"/>
      <c r="JM274" s="414"/>
      <c r="JN274" s="414"/>
      <c r="JO274" s="413"/>
      <c r="JP274" s="413"/>
      <c r="JQ274" s="413"/>
      <c r="JR274" s="413"/>
      <c r="JS274" s="413"/>
      <c r="JT274" s="413"/>
      <c r="JU274" s="413"/>
      <c r="JV274" s="414"/>
      <c r="JW274" s="414"/>
      <c r="JX274" s="413"/>
      <c r="JY274" s="413"/>
      <c r="JZ274" s="414"/>
      <c r="KA274" s="414"/>
      <c r="KB274" s="413"/>
      <c r="KC274" s="413"/>
      <c r="KD274" s="413"/>
      <c r="KE274" s="413"/>
      <c r="KF274" s="413"/>
      <c r="KG274" s="407"/>
      <c r="KH274" s="439"/>
      <c r="KI274" s="413"/>
      <c r="KJ274" s="413"/>
      <c r="KK274" s="413"/>
      <c r="KL274" s="413"/>
      <c r="KM274" s="413"/>
      <c r="KN274" s="413"/>
      <c r="KO274" s="413"/>
      <c r="KP274" s="412"/>
      <c r="KQ274" s="412"/>
      <c r="KR274" s="412"/>
      <c r="KS274" s="412"/>
      <c r="KT274" s="412"/>
      <c r="KU274" s="412"/>
      <c r="KV274" s="412"/>
      <c r="KW274" s="412"/>
      <c r="KX274" s="412"/>
      <c r="KY274" s="412"/>
      <c r="KZ274" s="412"/>
      <c r="LA274" s="412"/>
      <c r="LB274" s="412"/>
      <c r="LC274" s="412"/>
      <c r="LD274" s="412"/>
      <c r="LE274" s="412"/>
      <c r="LF274" s="412"/>
      <c r="LG274" s="412"/>
      <c r="LH274" s="412"/>
      <c r="LI274" s="412"/>
      <c r="LJ274" s="412"/>
      <c r="LK274" s="412"/>
      <c r="LL274" s="412"/>
      <c r="LM274" s="412"/>
      <c r="LN274" s="412"/>
      <c r="LO274" s="412"/>
      <c r="LP274" s="412"/>
      <c r="LQ274" s="412"/>
      <c r="LR274" s="412"/>
      <c r="LS274" s="412"/>
      <c r="LT274" s="412"/>
      <c r="LU274" s="412"/>
      <c r="LV274" s="412"/>
      <c r="LW274" s="412"/>
      <c r="LX274" s="412"/>
      <c r="LY274" s="412"/>
      <c r="LZ274" s="412"/>
      <c r="MA274" s="412"/>
      <c r="MB274" s="412"/>
      <c r="MC274" s="412"/>
      <c r="MD274" s="412"/>
      <c r="ME274" s="412"/>
      <c r="MF274" s="412"/>
      <c r="MG274" s="412"/>
      <c r="MH274" s="413"/>
      <c r="MI274" s="413"/>
      <c r="MJ274" s="413"/>
      <c r="MK274" s="413"/>
      <c r="ML274" s="413"/>
      <c r="MM274" s="413"/>
      <c r="MN274" s="413"/>
      <c r="MO274" s="413"/>
      <c r="MP274" s="413"/>
      <c r="MQ274" s="413"/>
      <c r="MR274" s="413"/>
      <c r="MS274" s="413"/>
      <c r="MT274" s="413"/>
      <c r="MU274" s="413"/>
      <c r="MV274" s="413"/>
      <c r="MW274" s="413"/>
      <c r="MX274" s="413"/>
      <c r="MY274" s="413"/>
      <c r="MZ274" s="413"/>
      <c r="NA274" s="413"/>
      <c r="NB274" s="413"/>
      <c r="NC274" s="413"/>
      <c r="ND274" s="413"/>
      <c r="NE274" s="413"/>
      <c r="NF274" s="414"/>
      <c r="NG274" s="414"/>
      <c r="NH274" s="414"/>
      <c r="NI274" s="414"/>
      <c r="NJ274" s="414"/>
      <c r="NK274" s="413"/>
      <c r="NL274" s="413"/>
      <c r="NM274" s="414"/>
      <c r="NN274" s="414"/>
      <c r="NO274" s="413"/>
      <c r="NP274" s="413"/>
      <c r="NQ274" s="414"/>
      <c r="NR274" s="414"/>
      <c r="NS274" s="413"/>
      <c r="NT274" s="413"/>
      <c r="NU274" s="413"/>
      <c r="NV274" s="413"/>
      <c r="NW274" s="413"/>
      <c r="NX274" s="413"/>
      <c r="NY274" s="413"/>
      <c r="NZ274" s="414"/>
      <c r="OA274" s="414"/>
      <c r="OB274" s="413"/>
      <c r="OC274" s="413"/>
      <c r="OD274" s="414"/>
      <c r="OE274" s="414"/>
      <c r="OF274" s="413"/>
      <c r="OG274" s="413"/>
      <c r="OH274" s="413"/>
      <c r="OI274" s="413"/>
      <c r="OJ274" s="413"/>
      <c r="OK274" s="407"/>
      <c r="OL274" s="439"/>
      <c r="OM274" s="413"/>
      <c r="ON274" s="413"/>
      <c r="OO274" s="413"/>
      <c r="OP274" s="413"/>
      <c r="OQ274" s="413"/>
      <c r="OR274" s="413"/>
      <c r="OS274" s="413"/>
      <c r="OT274" s="412"/>
      <c r="OU274" s="412"/>
      <c r="OV274" s="412"/>
      <c r="OW274" s="412"/>
      <c r="OX274" s="412"/>
      <c r="OY274" s="412"/>
      <c r="OZ274" s="412"/>
      <c r="PA274" s="412"/>
      <c r="PB274" s="412"/>
      <c r="PC274" s="412"/>
      <c r="PD274" s="412"/>
      <c r="PE274" s="412"/>
      <c r="PF274" s="412"/>
      <c r="PG274" s="412"/>
      <c r="PH274" s="412"/>
      <c r="PI274" s="412"/>
      <c r="PJ274" s="412"/>
      <c r="PK274" s="412"/>
      <c r="PL274" s="412"/>
      <c r="PM274" s="412"/>
      <c r="PN274" s="412"/>
      <c r="PO274" s="412"/>
      <c r="PP274" s="412"/>
      <c r="PQ274" s="412"/>
      <c r="PR274" s="412"/>
      <c r="PS274" s="412"/>
      <c r="PT274" s="412"/>
      <c r="PU274" s="412"/>
      <c r="PV274" s="412"/>
      <c r="PW274" s="412"/>
      <c r="PX274" s="412"/>
      <c r="PY274" s="412"/>
      <c r="PZ274" s="412"/>
      <c r="QA274" s="412"/>
      <c r="QB274" s="412"/>
      <c r="QC274" s="412"/>
      <c r="QD274" s="412"/>
      <c r="QE274" s="412"/>
      <c r="QF274" s="412"/>
      <c r="QG274" s="412"/>
      <c r="QH274" s="412"/>
      <c r="QI274" s="412"/>
      <c r="QJ274" s="412"/>
      <c r="QK274" s="412"/>
      <c r="QL274" s="413"/>
      <c r="QM274" s="413"/>
      <c r="QN274" s="413"/>
      <c r="QO274" s="413"/>
      <c r="QP274" s="413"/>
      <c r="QQ274" s="413"/>
      <c r="QR274" s="413"/>
      <c r="QS274" s="413"/>
      <c r="QT274" s="413"/>
      <c r="QU274" s="413"/>
      <c r="QV274" s="413"/>
      <c r="QW274" s="413"/>
      <c r="QX274" s="413"/>
      <c r="QY274" s="413"/>
      <c r="QZ274" s="413"/>
      <c r="RA274" s="413"/>
      <c r="RB274" s="413"/>
      <c r="RC274" s="413"/>
      <c r="RD274" s="413"/>
      <c r="RE274" s="413"/>
      <c r="RF274" s="413"/>
      <c r="RG274" s="413"/>
      <c r="RH274" s="413"/>
      <c r="RI274" s="413"/>
      <c r="RJ274" s="414"/>
      <c r="RK274" s="414"/>
      <c r="RL274" s="414"/>
      <c r="RM274" s="414"/>
      <c r="RN274" s="414"/>
      <c r="RO274" s="413"/>
      <c r="RP274" s="413"/>
      <c r="RQ274" s="414"/>
      <c r="RR274" s="414"/>
      <c r="RS274" s="413"/>
      <c r="RT274" s="413"/>
      <c r="RU274" s="414"/>
      <c r="RV274" s="414"/>
      <c r="RW274" s="413"/>
      <c r="RX274" s="413"/>
      <c r="RY274" s="413"/>
      <c r="RZ274" s="413"/>
      <c r="SA274" s="413"/>
      <c r="SB274" s="413"/>
      <c r="SC274" s="413"/>
      <c r="SD274" s="414"/>
      <c r="SE274" s="414"/>
      <c r="SF274" s="413"/>
      <c r="SG274" s="413"/>
      <c r="SH274" s="414"/>
      <c r="SI274" s="414"/>
      <c r="SJ274" s="413"/>
      <c r="SK274" s="413"/>
      <c r="SL274" s="413"/>
      <c r="SM274" s="413"/>
      <c r="SN274" s="413"/>
      <c r="SO274" s="407"/>
      <c r="SP274" s="439"/>
      <c r="SQ274" s="413"/>
      <c r="SR274" s="413"/>
      <c r="SS274" s="413"/>
      <c r="ST274" s="413"/>
      <c r="SU274" s="413"/>
      <c r="SV274" s="413"/>
      <c r="SW274" s="413"/>
      <c r="SX274" s="412"/>
      <c r="SY274" s="412"/>
      <c r="SZ274" s="412"/>
      <c r="TA274" s="412"/>
      <c r="TB274" s="412"/>
      <c r="TC274" s="412"/>
      <c r="TD274" s="412"/>
      <c r="TE274" s="412"/>
      <c r="TF274" s="412"/>
      <c r="TG274" s="412"/>
      <c r="TH274" s="412"/>
      <c r="TI274" s="412"/>
      <c r="TJ274" s="412"/>
      <c r="TK274" s="412"/>
      <c r="TL274" s="412"/>
      <c r="TM274" s="412"/>
      <c r="TN274" s="412"/>
      <c r="TO274" s="412"/>
      <c r="TP274" s="412"/>
      <c r="TQ274" s="412"/>
      <c r="TR274" s="412"/>
      <c r="TS274" s="412"/>
      <c r="TT274" s="412"/>
      <c r="TU274" s="412"/>
      <c r="TV274" s="412"/>
      <c r="TW274" s="412"/>
      <c r="TX274" s="412"/>
      <c r="TY274" s="412"/>
      <c r="TZ274" s="412"/>
      <c r="UA274" s="412"/>
      <c r="UB274" s="412"/>
      <c r="UC274" s="412"/>
      <c r="UD274" s="412"/>
      <c r="UE274" s="412"/>
      <c r="UF274" s="412"/>
      <c r="UG274" s="412"/>
      <c r="UH274" s="412"/>
      <c r="UI274" s="412"/>
      <c r="UJ274" s="412"/>
      <c r="UK274" s="412"/>
      <c r="UL274" s="412"/>
      <c r="UM274" s="412"/>
      <c r="UN274" s="412"/>
      <c r="UO274" s="412"/>
      <c r="UP274" s="413"/>
      <c r="UQ274" s="413"/>
      <c r="UR274" s="413"/>
      <c r="US274" s="413"/>
      <c r="UT274" s="413"/>
      <c r="UU274" s="413"/>
      <c r="UV274" s="413"/>
      <c r="UW274" s="413"/>
      <c r="UX274" s="413"/>
      <c r="UY274" s="413"/>
      <c r="UZ274" s="413"/>
      <c r="VA274" s="413"/>
      <c r="VB274" s="413"/>
      <c r="VC274" s="413"/>
      <c r="VD274" s="413"/>
      <c r="VE274" s="413"/>
      <c r="VF274" s="413"/>
      <c r="VG274" s="413"/>
      <c r="VH274" s="413"/>
      <c r="VI274" s="413"/>
      <c r="VJ274" s="413"/>
      <c r="VK274" s="413"/>
      <c r="VL274" s="413"/>
      <c r="VM274" s="413"/>
      <c r="VN274" s="414"/>
      <c r="VO274" s="414"/>
      <c r="VP274" s="414"/>
      <c r="VQ274" s="414"/>
      <c r="VR274" s="414"/>
      <c r="VS274" s="413"/>
      <c r="VT274" s="413"/>
      <c r="VU274" s="414"/>
      <c r="VV274" s="414"/>
      <c r="VW274" s="413"/>
      <c r="VX274" s="413"/>
      <c r="VY274" s="414"/>
      <c r="VZ274" s="414"/>
      <c r="WA274" s="413"/>
      <c r="WB274" s="413"/>
      <c r="WC274" s="413"/>
      <c r="WD274" s="413"/>
      <c r="WE274" s="413"/>
      <c r="WF274" s="413"/>
      <c r="WG274" s="413"/>
      <c r="WH274" s="414"/>
      <c r="WI274" s="414"/>
      <c r="WJ274" s="413"/>
      <c r="WK274" s="413"/>
      <c r="WL274" s="414"/>
      <c r="WM274" s="414"/>
      <c r="WN274" s="413"/>
      <c r="WO274" s="413"/>
      <c r="WP274" s="413"/>
      <c r="WQ274" s="413"/>
      <c r="WR274" s="413"/>
      <c r="WS274" s="407"/>
      <c r="WT274" s="439"/>
      <c r="WU274" s="413"/>
      <c r="WV274" s="413"/>
      <c r="WW274" s="413"/>
      <c r="WX274" s="413"/>
      <c r="WY274" s="413"/>
      <c r="WZ274" s="413"/>
      <c r="XA274" s="413"/>
      <c r="XB274" s="412"/>
      <c r="XC274" s="412"/>
      <c r="XD274" s="412"/>
      <c r="XE274" s="412"/>
      <c r="XF274" s="412"/>
      <c r="XG274" s="412"/>
      <c r="XH274" s="412"/>
      <c r="XI274" s="412"/>
      <c r="XJ274" s="412"/>
      <c r="XK274" s="412"/>
      <c r="XL274" s="412"/>
      <c r="XM274" s="412"/>
      <c r="XN274" s="412"/>
      <c r="XO274" s="412"/>
      <c r="XP274" s="412"/>
      <c r="XQ274" s="412"/>
      <c r="XR274" s="412"/>
      <c r="XS274" s="412"/>
      <c r="XT274" s="412"/>
      <c r="XU274" s="412"/>
      <c r="XV274" s="412"/>
      <c r="XW274" s="412"/>
      <c r="XX274" s="412"/>
      <c r="XY274" s="412"/>
      <c r="XZ274" s="412"/>
      <c r="YA274" s="412"/>
      <c r="YB274" s="412"/>
      <c r="YC274" s="412"/>
      <c r="YD274" s="412"/>
      <c r="YE274" s="412"/>
      <c r="YF274" s="412"/>
      <c r="YG274" s="412"/>
      <c r="YH274" s="412"/>
      <c r="YI274" s="412"/>
      <c r="YJ274" s="412"/>
      <c r="YK274" s="412"/>
      <c r="YL274" s="412"/>
      <c r="YM274" s="412"/>
      <c r="YN274" s="412"/>
      <c r="YO274" s="412"/>
      <c r="YP274" s="412"/>
      <c r="YQ274" s="412"/>
      <c r="YR274" s="412"/>
      <c r="YS274" s="412"/>
      <c r="YT274" s="413"/>
      <c r="YU274" s="413"/>
      <c r="YV274" s="413"/>
      <c r="YW274" s="413"/>
      <c r="YX274" s="413"/>
      <c r="YY274" s="413"/>
      <c r="YZ274" s="413"/>
      <c r="ZA274" s="413"/>
      <c r="ZB274" s="413"/>
      <c r="ZC274" s="413"/>
      <c r="ZD274" s="413"/>
      <c r="ZE274" s="413"/>
      <c r="ZF274" s="413"/>
      <c r="ZG274" s="413"/>
      <c r="ZH274" s="413"/>
      <c r="ZI274" s="413"/>
      <c r="ZJ274" s="413"/>
      <c r="ZK274" s="413"/>
      <c r="ZL274" s="413"/>
      <c r="ZM274" s="413"/>
      <c r="ZN274" s="413"/>
      <c r="ZO274" s="413"/>
      <c r="ZP274" s="413"/>
      <c r="ZQ274" s="413"/>
      <c r="ZR274" s="414"/>
      <c r="ZS274" s="414"/>
      <c r="ZT274" s="414"/>
      <c r="ZU274" s="414"/>
      <c r="ZV274" s="414"/>
      <c r="ZW274" s="413"/>
      <c r="ZX274" s="413"/>
      <c r="ZY274" s="414"/>
      <c r="ZZ274" s="414"/>
      <c r="AAA274" s="413"/>
      <c r="AAB274" s="413"/>
      <c r="AAC274" s="414"/>
      <c r="AAD274" s="414"/>
      <c r="AAE274" s="413"/>
      <c r="AAF274" s="413"/>
      <c r="AAG274" s="413"/>
      <c r="AAH274" s="413"/>
      <c r="AAI274" s="413"/>
      <c r="AAJ274" s="413"/>
      <c r="AAK274" s="413"/>
      <c r="AAL274" s="414"/>
      <c r="AAM274" s="414"/>
      <c r="AAN274" s="413"/>
      <c r="AAO274" s="413"/>
      <c r="AAP274" s="414"/>
      <c r="AAQ274" s="414"/>
      <c r="AAR274" s="413"/>
      <c r="AAS274" s="413"/>
      <c r="AAT274" s="413"/>
      <c r="AAU274" s="413"/>
      <c r="AAV274" s="413"/>
      <c r="AAW274" s="407"/>
      <c r="AAX274" s="439"/>
      <c r="AAY274" s="413"/>
      <c r="AAZ274" s="413"/>
      <c r="ABA274" s="413"/>
      <c r="ABB274" s="413"/>
      <c r="ABC274" s="413"/>
      <c r="ABD274" s="413"/>
      <c r="ABE274" s="413"/>
      <c r="ABF274" s="412"/>
      <c r="ABG274" s="412"/>
      <c r="ABH274" s="412"/>
      <c r="ABI274" s="412"/>
      <c r="ABJ274" s="412"/>
      <c r="ABK274" s="412"/>
      <c r="ABL274" s="412"/>
      <c r="ABM274" s="412"/>
      <c r="ABN274" s="412"/>
      <c r="ABO274" s="412"/>
      <c r="ABP274" s="412"/>
      <c r="ABQ274" s="412"/>
      <c r="ABR274" s="412"/>
      <c r="ABS274" s="412"/>
      <c r="ABT274" s="412"/>
      <c r="ABU274" s="412"/>
      <c r="ABV274" s="412"/>
      <c r="ABW274" s="412"/>
      <c r="ABX274" s="412"/>
      <c r="ABY274" s="412"/>
      <c r="ABZ274" s="412"/>
      <c r="ACA274" s="412"/>
      <c r="ACB274" s="412"/>
      <c r="ACC274" s="412"/>
      <c r="ACD274" s="412"/>
      <c r="ACE274" s="412"/>
      <c r="ACF274" s="412"/>
      <c r="ACG274" s="412"/>
      <c r="ACH274" s="412"/>
      <c r="ACI274" s="412"/>
      <c r="ACJ274" s="412"/>
      <c r="ACK274" s="412"/>
      <c r="ACL274" s="412"/>
      <c r="ACM274" s="412"/>
      <c r="ACN274" s="412"/>
      <c r="ACO274" s="412"/>
      <c r="ACP274" s="412"/>
      <c r="ACQ274" s="412"/>
      <c r="ACR274" s="412"/>
      <c r="ACS274" s="412"/>
      <c r="ACT274" s="412"/>
      <c r="ACU274" s="412"/>
      <c r="ACV274" s="412"/>
      <c r="ACW274" s="412"/>
      <c r="ACX274" s="413"/>
      <c r="ACY274" s="413"/>
      <c r="ACZ274" s="413"/>
      <c r="ADA274" s="413"/>
      <c r="ADB274" s="413"/>
      <c r="ADC274" s="413"/>
      <c r="ADD274" s="413"/>
      <c r="ADE274" s="413"/>
      <c r="ADF274" s="413"/>
      <c r="ADG274" s="413"/>
      <c r="ADH274" s="413"/>
      <c r="ADI274" s="413"/>
      <c r="ADJ274" s="413"/>
      <c r="ADK274" s="413"/>
      <c r="ADL274" s="413"/>
      <c r="ADM274" s="413"/>
      <c r="ADN274" s="413"/>
      <c r="ADO274" s="413"/>
      <c r="ADP274" s="413"/>
      <c r="ADQ274" s="413"/>
      <c r="ADR274" s="413"/>
      <c r="ADS274" s="413"/>
      <c r="ADT274" s="413"/>
      <c r="ADU274" s="413"/>
      <c r="ADV274" s="414"/>
      <c r="ADW274" s="414"/>
      <c r="ADX274" s="414"/>
      <c r="ADY274" s="414"/>
      <c r="ADZ274" s="414"/>
      <c r="AEA274" s="413"/>
      <c r="AEB274" s="413"/>
      <c r="AEC274" s="414"/>
      <c r="AED274" s="414"/>
      <c r="AEE274" s="413"/>
      <c r="AEF274" s="413"/>
      <c r="AEG274" s="414"/>
      <c r="AEH274" s="414"/>
      <c r="AEI274" s="413"/>
      <c r="AEJ274" s="413"/>
      <c r="AEK274" s="413"/>
      <c r="AEL274" s="413"/>
      <c r="AEM274" s="413"/>
      <c r="AEN274" s="413"/>
      <c r="AEO274" s="413"/>
      <c r="AEP274" s="414"/>
      <c r="AEQ274" s="414"/>
      <c r="AER274" s="413"/>
      <c r="AES274" s="413"/>
      <c r="AET274" s="414"/>
      <c r="AEU274" s="414"/>
      <c r="AEV274" s="413"/>
      <c r="AEW274" s="413"/>
      <c r="AEX274" s="413"/>
      <c r="AEY274" s="413"/>
      <c r="AEZ274" s="413"/>
      <c r="AFA274" s="407"/>
      <c r="AFB274" s="439"/>
      <c r="AFC274" s="413"/>
      <c r="AFD274" s="413"/>
      <c r="AFE274" s="413"/>
      <c r="AFF274" s="413"/>
      <c r="AFG274" s="413"/>
      <c r="AFH274" s="413"/>
      <c r="AFI274" s="413"/>
      <c r="AFJ274" s="412"/>
      <c r="AFK274" s="412"/>
      <c r="AFL274" s="412"/>
      <c r="AFM274" s="412"/>
      <c r="AFN274" s="412"/>
      <c r="AFO274" s="412"/>
      <c r="AFP274" s="412"/>
      <c r="AFQ274" s="412"/>
      <c r="AFR274" s="412"/>
      <c r="AFS274" s="412"/>
      <c r="AFT274" s="412"/>
      <c r="AFU274" s="412"/>
      <c r="AFV274" s="412"/>
      <c r="AFW274" s="412"/>
      <c r="AFX274" s="412"/>
      <c r="AFY274" s="412"/>
      <c r="AFZ274" s="412"/>
      <c r="AGA274" s="412"/>
      <c r="AGB274" s="412"/>
      <c r="AGC274" s="412"/>
      <c r="AGD274" s="412"/>
      <c r="AGE274" s="412"/>
      <c r="AGF274" s="412"/>
      <c r="AGG274" s="412"/>
      <c r="AGH274" s="412"/>
      <c r="AGI274" s="412"/>
      <c r="AGJ274" s="412"/>
      <c r="AGK274" s="412"/>
      <c r="AGL274" s="412"/>
      <c r="AGM274" s="412"/>
      <c r="AGN274" s="412"/>
      <c r="AGO274" s="412"/>
      <c r="AGP274" s="412"/>
      <c r="AGQ274" s="412"/>
      <c r="AGR274" s="412"/>
      <c r="AGS274" s="412"/>
      <c r="AGT274" s="412"/>
      <c r="AGU274" s="412"/>
      <c r="AGV274" s="412"/>
      <c r="AGW274" s="412"/>
      <c r="AGX274" s="412"/>
      <c r="AGY274" s="412"/>
      <c r="AGZ274" s="412"/>
      <c r="AHA274" s="412"/>
      <c r="AHB274" s="413"/>
      <c r="AHC274" s="413"/>
      <c r="AHD274" s="413"/>
      <c r="AHE274" s="413"/>
      <c r="AHF274" s="413"/>
      <c r="AHG274" s="413"/>
      <c r="AHH274" s="413"/>
      <c r="AHI274" s="413"/>
      <c r="AHJ274" s="413"/>
      <c r="AHK274" s="413"/>
      <c r="AHL274" s="413"/>
      <c r="AHM274" s="413"/>
      <c r="AHN274" s="413"/>
      <c r="AHO274" s="413"/>
      <c r="AHP274" s="413"/>
      <c r="AHQ274" s="413"/>
      <c r="AHR274" s="413"/>
      <c r="AHS274" s="413"/>
      <c r="AHT274" s="413"/>
      <c r="AHU274" s="413"/>
      <c r="AHV274" s="413"/>
      <c r="AHW274" s="413"/>
      <c r="AHX274" s="413"/>
      <c r="AHY274" s="413"/>
      <c r="AHZ274" s="414"/>
      <c r="AIA274" s="414"/>
      <c r="AIB274" s="414"/>
      <c r="AIC274" s="414"/>
      <c r="AID274" s="414"/>
      <c r="AIE274" s="413"/>
      <c r="AIF274" s="413"/>
      <c r="AIG274" s="414"/>
      <c r="AIH274" s="414"/>
      <c r="AII274" s="413"/>
      <c r="AIJ274" s="413"/>
      <c r="AIK274" s="414"/>
      <c r="AIL274" s="414"/>
      <c r="AIM274" s="413"/>
      <c r="AIN274" s="413"/>
      <c r="AIO274" s="413"/>
      <c r="AIP274" s="413"/>
      <c r="AIQ274" s="413"/>
      <c r="AIR274" s="413"/>
      <c r="AIS274" s="413"/>
      <c r="AIT274" s="414"/>
      <c r="AIU274" s="414"/>
      <c r="AIV274" s="413"/>
      <c r="AIW274" s="413"/>
      <c r="AIX274" s="414"/>
      <c r="AIY274" s="414"/>
      <c r="AIZ274" s="413"/>
      <c r="AJA274" s="413"/>
      <c r="AJB274" s="413"/>
      <c r="AJC274" s="413"/>
      <c r="AJD274" s="413"/>
      <c r="AJE274" s="407"/>
      <c r="AJF274" s="439"/>
      <c r="AJG274" s="413"/>
      <c r="AJH274" s="413"/>
      <c r="AJI274" s="413"/>
      <c r="AJJ274" s="413"/>
      <c r="AJK274" s="413"/>
      <c r="AJL274" s="413"/>
      <c r="AJM274" s="413"/>
      <c r="AJN274" s="412"/>
      <c r="AJO274" s="412"/>
      <c r="AJP274" s="412"/>
      <c r="AJQ274" s="412"/>
      <c r="AJR274" s="412"/>
      <c r="AJS274" s="412"/>
      <c r="AJT274" s="412"/>
      <c r="AJU274" s="412"/>
      <c r="AJV274" s="412"/>
      <c r="AJW274" s="412"/>
      <c r="AJX274" s="412"/>
      <c r="AJY274" s="412"/>
      <c r="AJZ274" s="412"/>
      <c r="AKA274" s="412"/>
      <c r="AKB274" s="412"/>
      <c r="AKC274" s="412"/>
      <c r="AKD274" s="412"/>
      <c r="AKE274" s="412"/>
      <c r="AKF274" s="412"/>
      <c r="AKG274" s="412"/>
      <c r="AKH274" s="412"/>
      <c r="AKI274" s="412"/>
      <c r="AKJ274" s="412"/>
      <c r="AKK274" s="412"/>
      <c r="AKL274" s="412"/>
      <c r="AKM274" s="412"/>
      <c r="AKN274" s="412"/>
      <c r="AKO274" s="412"/>
      <c r="AKP274" s="412"/>
      <c r="AKQ274" s="412"/>
      <c r="AKR274" s="412"/>
      <c r="AKS274" s="412"/>
      <c r="AKT274" s="412"/>
      <c r="AKU274" s="412"/>
      <c r="AKV274" s="412"/>
      <c r="AKW274" s="412"/>
      <c r="AKX274" s="412"/>
      <c r="AKY274" s="412"/>
      <c r="AKZ274" s="412"/>
      <c r="ALA274" s="412"/>
      <c r="ALB274" s="412"/>
      <c r="ALC274" s="412"/>
      <c r="ALD274" s="412"/>
      <c r="ALE274" s="412"/>
      <c r="ALF274" s="413"/>
      <c r="ALG274" s="413"/>
      <c r="ALH274" s="413"/>
      <c r="ALI274" s="413"/>
      <c r="ALJ274" s="413"/>
      <c r="ALK274" s="413"/>
      <c r="ALL274" s="413"/>
      <c r="ALM274" s="413"/>
      <c r="ALN274" s="413"/>
      <c r="ALO274" s="413"/>
      <c r="ALP274" s="413"/>
      <c r="ALQ274" s="413"/>
      <c r="ALR274" s="413"/>
      <c r="ALS274" s="413"/>
      <c r="ALT274" s="413"/>
      <c r="ALU274" s="413"/>
      <c r="ALV274" s="413"/>
      <c r="ALW274" s="413"/>
      <c r="ALX274" s="413"/>
      <c r="ALY274" s="413"/>
      <c r="ALZ274" s="413"/>
      <c r="AMA274" s="413"/>
      <c r="AMB274" s="413"/>
      <c r="AMC274" s="413"/>
      <c r="AMD274" s="414"/>
      <c r="AME274" s="414"/>
      <c r="AMF274" s="414"/>
      <c r="AMG274" s="414"/>
      <c r="AMH274" s="414"/>
      <c r="AMI274" s="413"/>
      <c r="AMJ274" s="413"/>
      <c r="AMK274" s="414"/>
      <c r="AML274" s="414"/>
      <c r="AMM274" s="413"/>
      <c r="AMN274" s="413"/>
      <c r="AMO274" s="414"/>
      <c r="AMP274" s="414"/>
      <c r="AMQ274" s="413"/>
      <c r="AMR274" s="413"/>
      <c r="AMS274" s="413"/>
      <c r="AMT274" s="413"/>
      <c r="AMU274" s="413"/>
      <c r="AMV274" s="413"/>
      <c r="AMW274" s="413"/>
      <c r="AMX274" s="414"/>
      <c r="AMY274" s="414"/>
      <c r="AMZ274" s="413"/>
      <c r="ANA274" s="413"/>
      <c r="ANB274" s="414"/>
      <c r="ANC274" s="414"/>
      <c r="AND274" s="413"/>
      <c r="ANE274" s="413"/>
      <c r="ANF274" s="413"/>
      <c r="ANG274" s="413"/>
      <c r="ANH274" s="413"/>
      <c r="ANI274" s="407"/>
      <c r="ANJ274" s="439"/>
      <c r="ANK274" s="413"/>
      <c r="ANL274" s="413"/>
      <c r="ANM274" s="413"/>
      <c r="ANN274" s="413"/>
      <c r="ANO274" s="413"/>
      <c r="ANP274" s="413"/>
      <c r="ANQ274" s="413"/>
      <c r="ANR274" s="412"/>
      <c r="ANS274" s="412"/>
      <c r="ANT274" s="412"/>
      <c r="ANU274" s="412"/>
      <c r="ANV274" s="412"/>
      <c r="ANW274" s="412"/>
      <c r="ANX274" s="412"/>
      <c r="ANY274" s="412"/>
      <c r="ANZ274" s="412"/>
      <c r="AOA274" s="412"/>
      <c r="AOB274" s="412"/>
      <c r="AOC274" s="412"/>
      <c r="AOD274" s="412"/>
      <c r="AOE274" s="412"/>
      <c r="AOF274" s="412"/>
      <c r="AOG274" s="412"/>
      <c r="AOH274" s="412"/>
      <c r="AOI274" s="412"/>
      <c r="AOJ274" s="412"/>
      <c r="AOK274" s="412"/>
      <c r="AOL274" s="412"/>
      <c r="AOM274" s="412"/>
      <c r="AON274" s="412"/>
      <c r="AOO274" s="412"/>
      <c r="AOP274" s="412"/>
      <c r="AOQ274" s="412"/>
      <c r="AOR274" s="412"/>
      <c r="AOS274" s="412"/>
      <c r="AOT274" s="412"/>
      <c r="AOU274" s="412"/>
      <c r="AOV274" s="412"/>
      <c r="AOW274" s="412"/>
      <c r="AOX274" s="412"/>
      <c r="AOY274" s="412"/>
      <c r="AOZ274" s="412"/>
      <c r="APA274" s="412"/>
      <c r="APB274" s="412"/>
      <c r="APC274" s="412"/>
      <c r="APD274" s="412"/>
      <c r="APE274" s="412"/>
      <c r="APF274" s="412"/>
      <c r="APG274" s="412"/>
      <c r="APH274" s="412"/>
      <c r="API274" s="412"/>
      <c r="APJ274" s="413"/>
      <c r="APK274" s="413"/>
      <c r="APL274" s="413"/>
      <c r="APM274" s="413"/>
      <c r="APN274" s="413"/>
      <c r="APO274" s="413"/>
      <c r="APP274" s="413"/>
      <c r="APQ274" s="413"/>
      <c r="APR274" s="413"/>
      <c r="APS274" s="413"/>
      <c r="APT274" s="413"/>
      <c r="APU274" s="413"/>
      <c r="APV274" s="413"/>
      <c r="APW274" s="413"/>
      <c r="APX274" s="413"/>
      <c r="APY274" s="413"/>
      <c r="APZ274" s="413"/>
      <c r="AQA274" s="413"/>
      <c r="AQB274" s="413"/>
      <c r="AQC274" s="413"/>
      <c r="AQD274" s="413"/>
      <c r="AQE274" s="413"/>
      <c r="AQF274" s="413"/>
      <c r="AQG274" s="413"/>
      <c r="AQH274" s="414"/>
      <c r="AQI274" s="414"/>
      <c r="AQJ274" s="414"/>
      <c r="AQK274" s="414"/>
      <c r="AQL274" s="414"/>
      <c r="AQM274" s="413"/>
      <c r="AQN274" s="413"/>
      <c r="AQO274" s="414"/>
      <c r="AQP274" s="414"/>
      <c r="AQQ274" s="413"/>
      <c r="AQR274" s="413"/>
      <c r="AQS274" s="414"/>
      <c r="AQT274" s="414"/>
      <c r="AQU274" s="413"/>
      <c r="AQV274" s="413"/>
      <c r="AQW274" s="413"/>
      <c r="AQX274" s="413"/>
      <c r="AQY274" s="413"/>
      <c r="AQZ274" s="413"/>
      <c r="ARA274" s="413"/>
      <c r="ARB274" s="414"/>
      <c r="ARC274" s="414"/>
      <c r="ARD274" s="413"/>
      <c r="ARE274" s="413"/>
      <c r="ARF274" s="414"/>
      <c r="ARG274" s="414"/>
      <c r="ARH274" s="413"/>
      <c r="ARI274" s="413"/>
      <c r="ARJ274" s="413"/>
      <c r="ARK274" s="413"/>
      <c r="ARL274" s="413"/>
      <c r="ARM274" s="407"/>
      <c r="ARN274" s="439"/>
      <c r="ARO274" s="413"/>
      <c r="ARP274" s="413"/>
      <c r="ARQ274" s="413"/>
      <c r="ARR274" s="413"/>
      <c r="ARS274" s="413"/>
      <c r="ART274" s="413"/>
      <c r="ARU274" s="413"/>
      <c r="ARV274" s="412"/>
      <c r="ARW274" s="412"/>
      <c r="ARX274" s="412"/>
      <c r="ARY274" s="412"/>
      <c r="ARZ274" s="412"/>
      <c r="ASA274" s="412"/>
      <c r="ASB274" s="412"/>
      <c r="ASC274" s="412"/>
      <c r="ASD274" s="412"/>
      <c r="ASE274" s="412"/>
      <c r="ASF274" s="412"/>
      <c r="ASG274" s="412"/>
      <c r="ASH274" s="412"/>
      <c r="ASI274" s="412"/>
      <c r="ASJ274" s="412"/>
      <c r="ASK274" s="412"/>
      <c r="ASL274" s="412"/>
      <c r="ASM274" s="412"/>
      <c r="ASN274" s="412"/>
      <c r="ASO274" s="412"/>
      <c r="ASP274" s="412"/>
      <c r="ASQ274" s="412"/>
      <c r="ASR274" s="412"/>
      <c r="ASS274" s="412"/>
      <c r="AST274" s="412"/>
      <c r="ASU274" s="412"/>
      <c r="ASV274" s="412"/>
      <c r="ASW274" s="412"/>
      <c r="ASX274" s="412"/>
      <c r="ASY274" s="412"/>
      <c r="ASZ274" s="412"/>
      <c r="ATA274" s="412"/>
      <c r="ATB274" s="412"/>
      <c r="ATC274" s="412"/>
      <c r="ATD274" s="412"/>
      <c r="ATE274" s="412"/>
      <c r="ATF274" s="412"/>
      <c r="ATG274" s="412"/>
      <c r="ATH274" s="412"/>
      <c r="ATI274" s="412"/>
      <c r="ATJ274" s="412"/>
      <c r="ATK274" s="412"/>
      <c r="ATL274" s="412"/>
      <c r="ATM274" s="412"/>
      <c r="ATN274" s="413"/>
      <c r="ATO274" s="413"/>
      <c r="ATP274" s="413"/>
      <c r="ATQ274" s="413"/>
      <c r="ATR274" s="413"/>
      <c r="ATS274" s="413"/>
      <c r="ATT274" s="413"/>
      <c r="ATU274" s="413"/>
      <c r="ATV274" s="413"/>
      <c r="ATW274" s="413"/>
      <c r="ATX274" s="413"/>
      <c r="ATY274" s="413"/>
      <c r="ATZ274" s="413"/>
      <c r="AUA274" s="413"/>
      <c r="AUB274" s="413"/>
      <c r="AUC274" s="413"/>
      <c r="AUD274" s="413"/>
      <c r="AUE274" s="413"/>
      <c r="AUF274" s="413"/>
      <c r="AUG274" s="413"/>
      <c r="AUH274" s="413"/>
      <c r="AUI274" s="413"/>
      <c r="AUJ274" s="413"/>
      <c r="AUK274" s="413"/>
      <c r="AUL274" s="414"/>
      <c r="AUM274" s="414"/>
      <c r="AUN274" s="414"/>
      <c r="AUO274" s="414"/>
      <c r="AUP274" s="414"/>
      <c r="AUQ274" s="413"/>
      <c r="AUR274" s="413"/>
      <c r="AUS274" s="414"/>
      <c r="AUT274" s="414"/>
      <c r="AUU274" s="413"/>
      <c r="AUV274" s="413"/>
      <c r="AUW274" s="414"/>
      <c r="AUX274" s="414"/>
      <c r="AUY274" s="413"/>
      <c r="AUZ274" s="413"/>
      <c r="AVA274" s="413"/>
      <c r="AVB274" s="413"/>
      <c r="AVC274" s="413"/>
      <c r="AVD274" s="413"/>
      <c r="AVE274" s="413"/>
      <c r="AVF274" s="414"/>
      <c r="AVG274" s="414"/>
      <c r="AVH274" s="413"/>
      <c r="AVI274" s="413"/>
      <c r="AVJ274" s="414"/>
      <c r="AVK274" s="414"/>
      <c r="AVL274" s="413"/>
      <c r="AVM274" s="413"/>
      <c r="AVN274" s="413"/>
      <c r="AVO274" s="413"/>
      <c r="AVP274" s="413"/>
      <c r="AVQ274" s="407"/>
      <c r="AVR274" s="439"/>
      <c r="AVS274" s="413"/>
      <c r="AVT274" s="413"/>
      <c r="AVU274" s="413"/>
      <c r="AVV274" s="413"/>
      <c r="AVW274" s="413"/>
      <c r="AVX274" s="413"/>
      <c r="AVY274" s="413"/>
      <c r="AVZ274" s="412"/>
      <c r="AWA274" s="412"/>
      <c r="AWB274" s="412"/>
      <c r="AWC274" s="412"/>
      <c r="AWD274" s="412"/>
      <c r="AWE274" s="412"/>
      <c r="AWF274" s="412"/>
      <c r="AWG274" s="412"/>
      <c r="AWH274" s="412"/>
      <c r="AWI274" s="412"/>
      <c r="AWJ274" s="412"/>
      <c r="AWK274" s="412"/>
      <c r="AWL274" s="412"/>
      <c r="AWM274" s="412"/>
      <c r="AWN274" s="412"/>
      <c r="AWO274" s="412"/>
      <c r="AWP274" s="412"/>
      <c r="AWQ274" s="412"/>
      <c r="AWR274" s="412"/>
      <c r="AWS274" s="412"/>
      <c r="AWT274" s="412"/>
      <c r="AWU274" s="412"/>
      <c r="AWV274" s="412"/>
      <c r="AWW274" s="412"/>
      <c r="AWX274" s="412"/>
      <c r="AWY274" s="412"/>
      <c r="AWZ274" s="412"/>
      <c r="AXA274" s="412"/>
      <c r="AXB274" s="412"/>
      <c r="AXC274" s="412"/>
      <c r="AXD274" s="412"/>
      <c r="AXE274" s="412"/>
      <c r="AXF274" s="412"/>
      <c r="AXG274" s="412"/>
      <c r="AXH274" s="412"/>
      <c r="AXI274" s="412"/>
      <c r="AXJ274" s="412"/>
      <c r="AXK274" s="412"/>
      <c r="AXL274" s="412"/>
      <c r="AXM274" s="412"/>
      <c r="AXN274" s="412"/>
      <c r="AXO274" s="412"/>
      <c r="AXP274" s="412"/>
      <c r="AXQ274" s="412"/>
      <c r="AXR274" s="413"/>
      <c r="AXS274" s="413"/>
      <c r="AXT274" s="413"/>
      <c r="AXU274" s="413"/>
      <c r="AXV274" s="413"/>
      <c r="AXW274" s="413"/>
      <c r="AXX274" s="413"/>
      <c r="AXY274" s="413"/>
      <c r="AXZ274" s="413"/>
      <c r="AYA274" s="413"/>
      <c r="AYB274" s="413"/>
      <c r="AYC274" s="413"/>
      <c r="AYD274" s="413"/>
      <c r="AYE274" s="413"/>
      <c r="AYF274" s="413"/>
      <c r="AYG274" s="413"/>
      <c r="AYH274" s="413"/>
      <c r="AYI274" s="413"/>
      <c r="AYJ274" s="413"/>
      <c r="AYK274" s="413"/>
      <c r="AYL274" s="413"/>
      <c r="AYM274" s="413"/>
      <c r="AYN274" s="413"/>
      <c r="AYO274" s="413"/>
      <c r="AYP274" s="414"/>
      <c r="AYQ274" s="414"/>
      <c r="AYR274" s="414"/>
      <c r="AYS274" s="414"/>
      <c r="AYT274" s="414"/>
      <c r="AYU274" s="413"/>
      <c r="AYV274" s="413"/>
      <c r="AYW274" s="414"/>
      <c r="AYX274" s="414"/>
      <c r="AYY274" s="413"/>
      <c r="AYZ274" s="413"/>
      <c r="AZA274" s="414"/>
      <c r="AZB274" s="414"/>
      <c r="AZC274" s="413"/>
      <c r="AZD274" s="413"/>
      <c r="AZE274" s="413"/>
      <c r="AZF274" s="413"/>
      <c r="AZG274" s="413"/>
      <c r="AZH274" s="413"/>
      <c r="AZI274" s="413"/>
      <c r="AZJ274" s="414"/>
      <c r="AZK274" s="414"/>
      <c r="AZL274" s="413"/>
      <c r="AZM274" s="413"/>
      <c r="AZN274" s="414"/>
      <c r="AZO274" s="414"/>
      <c r="AZP274" s="413"/>
      <c r="AZQ274" s="413"/>
      <c r="AZR274" s="413"/>
      <c r="AZS274" s="413"/>
      <c r="AZT274" s="413"/>
      <c r="AZU274" s="407"/>
      <c r="AZV274" s="439"/>
      <c r="AZW274" s="413"/>
      <c r="AZX274" s="413"/>
      <c r="AZY274" s="413"/>
      <c r="AZZ274" s="413"/>
      <c r="BAA274" s="413"/>
      <c r="BAB274" s="413"/>
      <c r="BAC274" s="413"/>
      <c r="BAD274" s="412"/>
      <c r="BAE274" s="412"/>
      <c r="BAF274" s="412"/>
      <c r="BAG274" s="412"/>
      <c r="BAH274" s="412"/>
      <c r="BAI274" s="412"/>
      <c r="BAJ274" s="412"/>
      <c r="BAK274" s="412"/>
      <c r="BAL274" s="412"/>
      <c r="BAM274" s="412"/>
      <c r="BAN274" s="412"/>
      <c r="BAO274" s="412"/>
      <c r="BAP274" s="412"/>
      <c r="BAQ274" s="412"/>
      <c r="BAR274" s="412"/>
      <c r="BAS274" s="412"/>
      <c r="BAT274" s="412"/>
      <c r="BAU274" s="412"/>
      <c r="BAV274" s="412"/>
      <c r="BAW274" s="412"/>
      <c r="BAX274" s="412"/>
      <c r="BAY274" s="412"/>
      <c r="BAZ274" s="412"/>
      <c r="BBA274" s="412"/>
      <c r="BBB274" s="412"/>
      <c r="BBC274" s="412"/>
      <c r="BBD274" s="412"/>
      <c r="BBE274" s="412"/>
      <c r="BBF274" s="412"/>
      <c r="BBG274" s="412"/>
      <c r="BBH274" s="412"/>
      <c r="BBI274" s="412"/>
      <c r="BBJ274" s="412"/>
      <c r="BBK274" s="412"/>
      <c r="BBL274" s="412"/>
      <c r="BBM274" s="412"/>
      <c r="BBN274" s="412"/>
      <c r="BBO274" s="412"/>
      <c r="BBP274" s="412"/>
      <c r="BBQ274" s="412"/>
      <c r="BBR274" s="412"/>
      <c r="BBS274" s="412"/>
      <c r="BBT274" s="412"/>
      <c r="BBU274" s="412"/>
      <c r="BBV274" s="413"/>
      <c r="BBW274" s="413"/>
      <c r="BBX274" s="413"/>
      <c r="BBY274" s="413"/>
      <c r="BBZ274" s="413"/>
      <c r="BCA274" s="413"/>
      <c r="BCB274" s="413"/>
      <c r="BCC274" s="413"/>
      <c r="BCD274" s="413"/>
      <c r="BCE274" s="413"/>
      <c r="BCF274" s="413"/>
      <c r="BCG274" s="413"/>
      <c r="BCH274" s="413"/>
      <c r="BCI274" s="413"/>
      <c r="BCJ274" s="413"/>
      <c r="BCK274" s="413"/>
      <c r="BCL274" s="413"/>
      <c r="BCM274" s="413"/>
      <c r="BCN274" s="413"/>
      <c r="BCO274" s="413"/>
      <c r="BCP274" s="413"/>
      <c r="BCQ274" s="413"/>
      <c r="BCR274" s="413"/>
      <c r="BCS274" s="413"/>
      <c r="BCT274" s="414"/>
      <c r="BCU274" s="414"/>
      <c r="BCV274" s="414"/>
      <c r="BCW274" s="414"/>
      <c r="BCX274" s="414"/>
      <c r="BCY274" s="413"/>
      <c r="BCZ274" s="413"/>
      <c r="BDA274" s="414"/>
      <c r="BDB274" s="414"/>
      <c r="BDC274" s="413"/>
      <c r="BDD274" s="413"/>
      <c r="BDE274" s="414"/>
      <c r="BDF274" s="414"/>
      <c r="BDG274" s="413"/>
      <c r="BDH274" s="413"/>
      <c r="BDI274" s="413"/>
      <c r="BDJ274" s="413"/>
      <c r="BDK274" s="413"/>
      <c r="BDL274" s="413"/>
      <c r="BDM274" s="413"/>
      <c r="BDN274" s="414"/>
      <c r="BDO274" s="414"/>
      <c r="BDP274" s="413"/>
      <c r="BDQ274" s="413"/>
      <c r="BDR274" s="414"/>
      <c r="BDS274" s="414"/>
      <c r="BDT274" s="413"/>
      <c r="BDU274" s="413"/>
      <c r="BDV274" s="413"/>
      <c r="BDW274" s="413"/>
      <c r="BDX274" s="413"/>
      <c r="BDY274" s="407"/>
      <c r="BDZ274" s="439"/>
      <c r="BEA274" s="413"/>
      <c r="BEB274" s="413"/>
      <c r="BEC274" s="413"/>
      <c r="BED274" s="413"/>
      <c r="BEE274" s="413"/>
      <c r="BEF274" s="413"/>
      <c r="BEG274" s="413"/>
      <c r="BEH274" s="412"/>
      <c r="BEI274" s="412"/>
      <c r="BEJ274" s="412"/>
      <c r="BEK274" s="412"/>
      <c r="BEL274" s="412"/>
      <c r="BEM274" s="412"/>
      <c r="BEN274" s="412"/>
      <c r="BEO274" s="412"/>
      <c r="BEP274" s="412"/>
      <c r="BEQ274" s="412"/>
      <c r="BER274" s="412"/>
      <c r="BES274" s="412"/>
      <c r="BET274" s="412"/>
      <c r="BEU274" s="412"/>
      <c r="BEV274" s="412"/>
      <c r="BEW274" s="412"/>
      <c r="BEX274" s="412"/>
      <c r="BEY274" s="412"/>
      <c r="BEZ274" s="412"/>
      <c r="BFA274" s="412"/>
      <c r="BFB274" s="412"/>
      <c r="BFC274" s="412"/>
      <c r="BFD274" s="412"/>
      <c r="BFE274" s="412"/>
      <c r="BFF274" s="412"/>
      <c r="BFG274" s="412"/>
      <c r="BFH274" s="412"/>
      <c r="BFI274" s="412"/>
      <c r="BFJ274" s="412"/>
      <c r="BFK274" s="412"/>
      <c r="BFL274" s="412"/>
      <c r="BFM274" s="412"/>
      <c r="BFN274" s="412"/>
      <c r="BFO274" s="412"/>
      <c r="BFP274" s="412"/>
      <c r="BFQ274" s="412"/>
      <c r="BFR274" s="412"/>
      <c r="BFS274" s="412"/>
      <c r="BFT274" s="412"/>
      <c r="BFU274" s="412"/>
      <c r="BFV274" s="412"/>
      <c r="BFW274" s="412"/>
      <c r="BFX274" s="412"/>
      <c r="BFY274" s="412"/>
      <c r="BFZ274" s="413"/>
      <c r="BGA274" s="413"/>
      <c r="BGB274" s="413"/>
      <c r="BGC274" s="413"/>
      <c r="BGD274" s="413"/>
      <c r="BGE274" s="413"/>
      <c r="BGF274" s="413"/>
      <c r="BGG274" s="413"/>
      <c r="BGH274" s="413"/>
      <c r="BGI274" s="413"/>
      <c r="BGJ274" s="413"/>
      <c r="BGK274" s="413"/>
      <c r="BGL274" s="413"/>
      <c r="BGM274" s="413"/>
      <c r="BGN274" s="413"/>
      <c r="BGO274" s="413"/>
      <c r="BGP274" s="413"/>
      <c r="BGQ274" s="413"/>
      <c r="BGR274" s="413"/>
      <c r="BGS274" s="413"/>
      <c r="BGT274" s="413"/>
      <c r="BGU274" s="413"/>
      <c r="BGV274" s="413"/>
      <c r="BGW274" s="413"/>
      <c r="BGX274" s="414"/>
      <c r="BGY274" s="414"/>
      <c r="BGZ274" s="414"/>
      <c r="BHA274" s="414"/>
      <c r="BHB274" s="414"/>
      <c r="BHC274" s="413"/>
      <c r="BHD274" s="413"/>
      <c r="BHE274" s="414"/>
      <c r="BHF274" s="414"/>
      <c r="BHG274" s="413"/>
      <c r="BHH274" s="413"/>
      <c r="BHI274" s="414"/>
      <c r="BHJ274" s="414"/>
      <c r="BHK274" s="413"/>
      <c r="BHL274" s="413"/>
      <c r="BHM274" s="413"/>
      <c r="BHN274" s="413"/>
      <c r="BHO274" s="413"/>
      <c r="BHP274" s="413"/>
      <c r="BHQ274" s="413"/>
      <c r="BHR274" s="414"/>
      <c r="BHS274" s="414"/>
      <c r="BHT274" s="413"/>
      <c r="BHU274" s="413"/>
      <c r="BHV274" s="414"/>
      <c r="BHW274" s="414"/>
      <c r="BHX274" s="413"/>
      <c r="BHY274" s="413"/>
      <c r="BHZ274" s="413"/>
      <c r="BIA274" s="413"/>
      <c r="BIB274" s="413"/>
      <c r="BIC274" s="407"/>
      <c r="BID274" s="439"/>
      <c r="BIE274" s="413"/>
      <c r="BIF274" s="413"/>
      <c r="BIG274" s="413"/>
      <c r="BIH274" s="413"/>
      <c r="BII274" s="413"/>
      <c r="BIJ274" s="413"/>
      <c r="BIK274" s="413"/>
      <c r="BIL274" s="412"/>
      <c r="BIM274" s="412"/>
      <c r="BIN274" s="412"/>
      <c r="BIO274" s="412"/>
      <c r="BIP274" s="412"/>
      <c r="BIQ274" s="412"/>
      <c r="BIR274" s="412"/>
      <c r="BIS274" s="412"/>
      <c r="BIT274" s="412"/>
      <c r="BIU274" s="412"/>
      <c r="BIV274" s="412"/>
      <c r="BIW274" s="412"/>
      <c r="BIX274" s="412"/>
      <c r="BIY274" s="412"/>
      <c r="BIZ274" s="412"/>
      <c r="BJA274" s="412"/>
      <c r="BJB274" s="412"/>
      <c r="BJC274" s="412"/>
      <c r="BJD274" s="412"/>
      <c r="BJE274" s="412"/>
      <c r="BJF274" s="412"/>
      <c r="BJG274" s="412"/>
      <c r="BJH274" s="412"/>
      <c r="BJI274" s="412"/>
      <c r="BJJ274" s="412"/>
      <c r="BJK274" s="412"/>
      <c r="BJL274" s="412"/>
      <c r="BJM274" s="412"/>
      <c r="BJN274" s="412"/>
      <c r="BJO274" s="412"/>
      <c r="BJP274" s="412"/>
      <c r="BJQ274" s="412"/>
      <c r="BJR274" s="412"/>
      <c r="BJS274" s="412"/>
      <c r="BJT274" s="412"/>
      <c r="BJU274" s="412"/>
      <c r="BJV274" s="412"/>
      <c r="BJW274" s="412"/>
      <c r="BJX274" s="412"/>
      <c r="BJY274" s="412"/>
      <c r="BJZ274" s="412"/>
      <c r="BKA274" s="412"/>
      <c r="BKB274" s="412"/>
      <c r="BKC274" s="412"/>
      <c r="BKD274" s="413"/>
      <c r="BKE274" s="413"/>
      <c r="BKF274" s="413"/>
      <c r="BKG274" s="413"/>
      <c r="BKH274" s="413"/>
      <c r="BKI274" s="413"/>
      <c r="BKJ274" s="413"/>
      <c r="BKK274" s="413"/>
      <c r="BKL274" s="413"/>
      <c r="BKM274" s="413"/>
      <c r="BKN274" s="413"/>
      <c r="BKO274" s="413"/>
      <c r="BKP274" s="413"/>
      <c r="BKQ274" s="413"/>
      <c r="BKR274" s="413"/>
      <c r="BKS274" s="413"/>
      <c r="BKT274" s="413"/>
      <c r="BKU274" s="413"/>
      <c r="BKV274" s="413"/>
      <c r="BKW274" s="413"/>
      <c r="BKX274" s="413"/>
      <c r="BKY274" s="413"/>
      <c r="BKZ274" s="413"/>
      <c r="BLA274" s="413"/>
      <c r="BLB274" s="414"/>
      <c r="BLC274" s="414"/>
      <c r="BLD274" s="414"/>
      <c r="BLE274" s="414"/>
      <c r="BLF274" s="414"/>
      <c r="BLG274" s="413"/>
      <c r="BLH274" s="413"/>
      <c r="BLI274" s="414"/>
      <c r="BLJ274" s="414"/>
      <c r="BLK274" s="413"/>
      <c r="BLL274" s="413"/>
      <c r="BLM274" s="414"/>
      <c r="BLN274" s="414"/>
      <c r="BLO274" s="413"/>
      <c r="BLP274" s="413"/>
      <c r="BLQ274" s="413"/>
      <c r="BLR274" s="413"/>
      <c r="BLS274" s="413"/>
      <c r="BLT274" s="413"/>
      <c r="BLU274" s="413"/>
      <c r="BLV274" s="414"/>
      <c r="BLW274" s="414"/>
      <c r="BLX274" s="413"/>
      <c r="BLY274" s="413"/>
      <c r="BLZ274" s="414"/>
      <c r="BMA274" s="414"/>
      <c r="BMB274" s="413"/>
      <c r="BMC274" s="413"/>
      <c r="BMD274" s="413"/>
      <c r="BME274" s="413"/>
      <c r="BMF274" s="413"/>
      <c r="BMG274" s="407"/>
      <c r="BMH274" s="439"/>
      <c r="BMI274" s="413"/>
      <c r="BMJ274" s="413"/>
      <c r="BMK274" s="413"/>
      <c r="BML274" s="413"/>
      <c r="BMM274" s="413"/>
      <c r="BMN274" s="413"/>
      <c r="BMO274" s="413"/>
      <c r="BMP274" s="412"/>
      <c r="BMQ274" s="412"/>
      <c r="BMR274" s="412"/>
      <c r="BMS274" s="412"/>
      <c r="BMT274" s="412"/>
      <c r="BMU274" s="412"/>
      <c r="BMV274" s="412"/>
      <c r="BMW274" s="412"/>
      <c r="BMX274" s="412"/>
      <c r="BMY274" s="412"/>
      <c r="BMZ274" s="412"/>
      <c r="BNA274" s="412"/>
      <c r="BNB274" s="412"/>
      <c r="BNC274" s="412"/>
      <c r="BND274" s="412"/>
      <c r="BNE274" s="412"/>
      <c r="BNF274" s="412"/>
      <c r="BNG274" s="412"/>
      <c r="BNH274" s="412"/>
      <c r="BNI274" s="412"/>
      <c r="BNJ274" s="412"/>
      <c r="BNK274" s="412"/>
      <c r="BNL274" s="412"/>
      <c r="BNM274" s="412"/>
      <c r="BNN274" s="412"/>
      <c r="BNO274" s="412"/>
      <c r="BNP274" s="412"/>
      <c r="BNQ274" s="412"/>
      <c r="BNR274" s="412"/>
      <c r="BNS274" s="412"/>
      <c r="BNT274" s="412"/>
      <c r="BNU274" s="412"/>
      <c r="BNV274" s="412"/>
      <c r="BNW274" s="412"/>
      <c r="BNX274" s="412"/>
      <c r="BNY274" s="412"/>
      <c r="BNZ274" s="412"/>
      <c r="BOA274" s="412"/>
      <c r="BOB274" s="412"/>
      <c r="BOC274" s="412"/>
      <c r="BOD274" s="412"/>
      <c r="BOE274" s="412"/>
      <c r="BOF274" s="412"/>
      <c r="BOG274" s="412"/>
      <c r="BOH274" s="413"/>
      <c r="BOI274" s="413"/>
      <c r="BOJ274" s="413"/>
      <c r="BOK274" s="413"/>
      <c r="BOL274" s="413"/>
      <c r="BOM274" s="413"/>
      <c r="BON274" s="413"/>
      <c r="BOO274" s="413"/>
      <c r="BOP274" s="413"/>
      <c r="BOQ274" s="413"/>
      <c r="BOR274" s="413"/>
      <c r="BOS274" s="413"/>
      <c r="BOT274" s="413"/>
      <c r="BOU274" s="413"/>
      <c r="BOV274" s="413"/>
      <c r="BOW274" s="413"/>
      <c r="BOX274" s="413"/>
      <c r="BOY274" s="413"/>
      <c r="BOZ274" s="413"/>
      <c r="BPA274" s="413"/>
      <c r="BPB274" s="413"/>
      <c r="BPC274" s="413"/>
      <c r="BPD274" s="413"/>
      <c r="BPE274" s="413"/>
      <c r="BPF274" s="414"/>
      <c r="BPG274" s="414"/>
      <c r="BPH274" s="414"/>
      <c r="BPI274" s="414"/>
      <c r="BPJ274" s="414"/>
      <c r="BPK274" s="413"/>
      <c r="BPL274" s="413"/>
      <c r="BPM274" s="414"/>
      <c r="BPN274" s="414"/>
      <c r="BPO274" s="413"/>
      <c r="BPP274" s="413"/>
      <c r="BPQ274" s="414"/>
      <c r="BPR274" s="414"/>
      <c r="BPS274" s="413"/>
      <c r="BPT274" s="413"/>
      <c r="BPU274" s="413"/>
      <c r="BPV274" s="413"/>
      <c r="BPW274" s="413"/>
      <c r="BPX274" s="413"/>
      <c r="BPY274" s="413"/>
      <c r="BPZ274" s="414"/>
      <c r="BQA274" s="414"/>
      <c r="BQB274" s="413"/>
      <c r="BQC274" s="413"/>
      <c r="BQD274" s="414"/>
      <c r="BQE274" s="414"/>
      <c r="BQF274" s="413"/>
      <c r="BQG274" s="413"/>
      <c r="BQH274" s="413"/>
      <c r="BQI274" s="413"/>
      <c r="BQJ274" s="413"/>
      <c r="BQK274" s="407"/>
      <c r="BQL274" s="439"/>
      <c r="BQM274" s="413"/>
      <c r="BQN274" s="413"/>
      <c r="BQO274" s="413"/>
      <c r="BQP274" s="413"/>
      <c r="BQQ274" s="413"/>
      <c r="BQR274" s="413"/>
      <c r="BQS274" s="413"/>
      <c r="BQT274" s="412"/>
      <c r="BQU274" s="412"/>
      <c r="BQV274" s="412"/>
      <c r="BQW274" s="412"/>
      <c r="BQX274" s="412"/>
      <c r="BQY274" s="412"/>
      <c r="BQZ274" s="412"/>
      <c r="BRA274" s="412"/>
      <c r="BRB274" s="412"/>
      <c r="BRC274" s="412"/>
      <c r="BRD274" s="412"/>
      <c r="BRE274" s="412"/>
      <c r="BRF274" s="412"/>
      <c r="BRG274" s="412"/>
      <c r="BRH274" s="412"/>
      <c r="BRI274" s="412"/>
      <c r="BRJ274" s="412"/>
      <c r="BRK274" s="412"/>
      <c r="BRL274" s="412"/>
      <c r="BRM274" s="412"/>
      <c r="BRN274" s="412"/>
      <c r="BRO274" s="412"/>
      <c r="BRP274" s="412"/>
      <c r="BRQ274" s="412"/>
      <c r="BRR274" s="412"/>
      <c r="BRS274" s="412"/>
      <c r="BRT274" s="412"/>
      <c r="BRU274" s="412"/>
      <c r="BRV274" s="412"/>
      <c r="BRW274" s="412"/>
      <c r="BRX274" s="412"/>
      <c r="BRY274" s="412"/>
      <c r="BRZ274" s="412"/>
      <c r="BSA274" s="412"/>
      <c r="BSB274" s="412"/>
      <c r="BSC274" s="412"/>
      <c r="BSD274" s="412"/>
      <c r="BSE274" s="412"/>
      <c r="BSF274" s="412"/>
      <c r="BSG274" s="412"/>
      <c r="BSH274" s="412"/>
      <c r="BSI274" s="412"/>
      <c r="BSJ274" s="412"/>
      <c r="BSK274" s="412"/>
      <c r="BSL274" s="413"/>
      <c r="BSM274" s="413"/>
      <c r="BSN274" s="413"/>
      <c r="BSO274" s="413"/>
      <c r="BSP274" s="413"/>
      <c r="BSQ274" s="413"/>
      <c r="BSR274" s="413"/>
      <c r="BSS274" s="413"/>
      <c r="BST274" s="413"/>
      <c r="BSU274" s="413"/>
      <c r="BSV274" s="413"/>
      <c r="BSW274" s="413"/>
      <c r="BSX274" s="413"/>
      <c r="BSY274" s="413"/>
      <c r="BSZ274" s="413"/>
      <c r="BTA274" s="413"/>
      <c r="BTB274" s="413"/>
      <c r="BTC274" s="413"/>
      <c r="BTD274" s="413"/>
      <c r="BTE274" s="413"/>
      <c r="BTF274" s="413"/>
      <c r="BTG274" s="413"/>
      <c r="BTH274" s="413"/>
      <c r="BTI274" s="413"/>
      <c r="BTJ274" s="414"/>
      <c r="BTK274" s="414"/>
      <c r="BTL274" s="414"/>
      <c r="BTM274" s="414"/>
      <c r="BTN274" s="414"/>
      <c r="BTO274" s="413"/>
      <c r="BTP274" s="413"/>
      <c r="BTQ274" s="414"/>
      <c r="BTR274" s="414"/>
      <c r="BTS274" s="413"/>
      <c r="BTT274" s="413"/>
      <c r="BTU274" s="414"/>
      <c r="BTV274" s="414"/>
      <c r="BTW274" s="413"/>
      <c r="BTX274" s="413"/>
      <c r="BTY274" s="413"/>
      <c r="BTZ274" s="413"/>
      <c r="BUA274" s="413"/>
      <c r="BUB274" s="413"/>
      <c r="BUC274" s="413"/>
      <c r="BUD274" s="414"/>
      <c r="BUE274" s="414"/>
      <c r="BUF274" s="413"/>
      <c r="BUG274" s="413"/>
      <c r="BUH274" s="414"/>
      <c r="BUI274" s="414"/>
      <c r="BUJ274" s="413"/>
      <c r="BUK274" s="413"/>
      <c r="BUL274" s="413"/>
      <c r="BUM274" s="413"/>
      <c r="BUN274" s="413"/>
      <c r="BUO274" s="407"/>
      <c r="BUP274" s="439"/>
      <c r="BUQ274" s="413"/>
      <c r="BUR274" s="413"/>
      <c r="BUS274" s="413"/>
      <c r="BUT274" s="413"/>
      <c r="BUU274" s="413"/>
      <c r="BUV274" s="413"/>
      <c r="BUW274" s="413"/>
      <c r="BUX274" s="412"/>
      <c r="BUY274" s="412"/>
      <c r="BUZ274" s="412"/>
      <c r="BVA274" s="412"/>
      <c r="BVB274" s="412"/>
      <c r="BVC274" s="412"/>
      <c r="BVD274" s="412"/>
      <c r="BVE274" s="412"/>
      <c r="BVF274" s="412"/>
      <c r="BVG274" s="412"/>
      <c r="BVH274" s="412"/>
      <c r="BVI274" s="412"/>
      <c r="BVJ274" s="412"/>
      <c r="BVK274" s="412"/>
      <c r="BVL274" s="412"/>
      <c r="BVM274" s="412"/>
      <c r="BVN274" s="412"/>
      <c r="BVO274" s="412"/>
      <c r="BVP274" s="412"/>
      <c r="BVQ274" s="412"/>
      <c r="BVR274" s="412"/>
      <c r="BVS274" s="412"/>
      <c r="BVT274" s="412"/>
      <c r="BVU274" s="412"/>
      <c r="BVV274" s="412"/>
      <c r="BVW274" s="412"/>
      <c r="BVX274" s="412"/>
      <c r="BVY274" s="412"/>
      <c r="BVZ274" s="412"/>
      <c r="BWA274" s="412"/>
      <c r="BWB274" s="412"/>
      <c r="BWC274" s="412"/>
      <c r="BWD274" s="412"/>
      <c r="BWE274" s="412"/>
      <c r="BWF274" s="412"/>
      <c r="BWG274" s="412"/>
      <c r="BWH274" s="412"/>
      <c r="BWI274" s="412"/>
      <c r="BWJ274" s="412"/>
      <c r="BWK274" s="412"/>
      <c r="BWL274" s="412"/>
      <c r="BWM274" s="412"/>
      <c r="BWN274" s="412"/>
      <c r="BWO274" s="412"/>
      <c r="BWP274" s="413"/>
      <c r="BWQ274" s="413"/>
      <c r="BWR274" s="413"/>
      <c r="BWS274" s="413"/>
      <c r="BWT274" s="413"/>
      <c r="BWU274" s="413"/>
      <c r="BWV274" s="413"/>
      <c r="BWW274" s="413"/>
      <c r="BWX274" s="413"/>
      <c r="BWY274" s="413"/>
      <c r="BWZ274" s="413"/>
      <c r="BXA274" s="413"/>
      <c r="BXB274" s="413"/>
      <c r="BXC274" s="413"/>
      <c r="BXD274" s="413"/>
      <c r="BXE274" s="413"/>
      <c r="BXF274" s="413"/>
      <c r="BXG274" s="413"/>
      <c r="BXH274" s="413"/>
      <c r="BXI274" s="413"/>
      <c r="BXJ274" s="413"/>
      <c r="BXK274" s="413"/>
      <c r="BXL274" s="413"/>
      <c r="BXM274" s="413"/>
      <c r="BXN274" s="414"/>
      <c r="BXO274" s="414"/>
      <c r="BXP274" s="414"/>
      <c r="BXQ274" s="414"/>
      <c r="BXR274" s="414"/>
      <c r="BXS274" s="413"/>
      <c r="BXT274" s="413"/>
      <c r="BXU274" s="414"/>
      <c r="BXV274" s="414"/>
      <c r="BXW274" s="413"/>
      <c r="BXX274" s="413"/>
      <c r="BXY274" s="414"/>
      <c r="BXZ274" s="414"/>
      <c r="BYA274" s="413"/>
      <c r="BYB274" s="413"/>
      <c r="BYC274" s="413"/>
      <c r="BYD274" s="413"/>
      <c r="BYE274" s="413"/>
      <c r="BYF274" s="413"/>
      <c r="BYG274" s="413"/>
      <c r="BYH274" s="414"/>
      <c r="BYI274" s="414"/>
      <c r="BYJ274" s="413"/>
      <c r="BYK274" s="413"/>
      <c r="BYL274" s="414"/>
      <c r="BYM274" s="414"/>
      <c r="BYN274" s="413"/>
      <c r="BYO274" s="413"/>
      <c r="BYP274" s="413"/>
      <c r="BYQ274" s="413"/>
      <c r="BYR274" s="413"/>
      <c r="BYS274" s="407"/>
      <c r="BYT274" s="439"/>
      <c r="BYU274" s="413"/>
      <c r="BYV274" s="413"/>
      <c r="BYW274" s="413"/>
      <c r="BYX274" s="413"/>
      <c r="BYY274" s="413"/>
      <c r="BYZ274" s="413"/>
      <c r="BZA274" s="413"/>
      <c r="BZB274" s="412"/>
      <c r="BZC274" s="412"/>
      <c r="BZD274" s="412"/>
      <c r="BZE274" s="412"/>
      <c r="BZF274" s="412"/>
      <c r="BZG274" s="412"/>
      <c r="BZH274" s="412"/>
      <c r="BZI274" s="412"/>
      <c r="BZJ274" s="412"/>
      <c r="BZK274" s="412"/>
      <c r="BZL274" s="412"/>
      <c r="BZM274" s="412"/>
      <c r="BZN274" s="412"/>
      <c r="BZO274" s="412"/>
      <c r="BZP274" s="412"/>
      <c r="BZQ274" s="412"/>
      <c r="BZR274" s="412"/>
      <c r="BZS274" s="412"/>
      <c r="BZT274" s="412"/>
      <c r="BZU274" s="412"/>
      <c r="BZV274" s="412"/>
      <c r="BZW274" s="412"/>
      <c r="BZX274" s="412"/>
      <c r="BZY274" s="412"/>
      <c r="BZZ274" s="412"/>
      <c r="CAA274" s="412"/>
      <c r="CAB274" s="412"/>
      <c r="CAC274" s="412"/>
      <c r="CAD274" s="412"/>
      <c r="CAE274" s="412"/>
      <c r="CAF274" s="412"/>
      <c r="CAG274" s="412"/>
      <c r="CAH274" s="412"/>
      <c r="CAI274" s="412"/>
      <c r="CAJ274" s="412"/>
      <c r="CAK274" s="412"/>
      <c r="CAL274" s="412"/>
      <c r="CAM274" s="412"/>
      <c r="CAN274" s="412"/>
      <c r="CAO274" s="412"/>
      <c r="CAP274" s="412"/>
      <c r="CAQ274" s="412"/>
      <c r="CAR274" s="412"/>
      <c r="CAS274" s="412"/>
      <c r="CAT274" s="413"/>
      <c r="CAU274" s="413"/>
      <c r="CAV274" s="413"/>
      <c r="CAW274" s="413"/>
      <c r="CAX274" s="413"/>
      <c r="CAY274" s="413"/>
      <c r="CAZ274" s="413"/>
      <c r="CBA274" s="413"/>
      <c r="CBB274" s="413"/>
      <c r="CBC274" s="413"/>
      <c r="CBD274" s="413"/>
      <c r="CBE274" s="413"/>
      <c r="CBF274" s="413"/>
      <c r="CBG274" s="413"/>
      <c r="CBH274" s="413"/>
      <c r="CBI274" s="413"/>
      <c r="CBJ274" s="413"/>
      <c r="CBK274" s="413"/>
      <c r="CBL274" s="413"/>
      <c r="CBM274" s="413"/>
      <c r="CBN274" s="413"/>
      <c r="CBO274" s="413"/>
      <c r="CBP274" s="413"/>
      <c r="CBQ274" s="413"/>
      <c r="CBR274" s="414"/>
      <c r="CBS274" s="414"/>
      <c r="CBT274" s="414"/>
      <c r="CBU274" s="414"/>
      <c r="CBV274" s="414"/>
      <c r="CBW274" s="413"/>
      <c r="CBX274" s="413"/>
      <c r="CBY274" s="414"/>
      <c r="CBZ274" s="414"/>
      <c r="CCA274" s="413"/>
      <c r="CCB274" s="413"/>
      <c r="CCC274" s="414"/>
      <c r="CCD274" s="414"/>
      <c r="CCE274" s="413"/>
      <c r="CCF274" s="413"/>
      <c r="CCG274" s="413"/>
      <c r="CCH274" s="413"/>
      <c r="CCI274" s="413"/>
      <c r="CCJ274" s="413"/>
      <c r="CCK274" s="413"/>
      <c r="CCL274" s="414"/>
      <c r="CCM274" s="414"/>
      <c r="CCN274" s="413"/>
      <c r="CCO274" s="413"/>
      <c r="CCP274" s="414"/>
      <c r="CCQ274" s="414"/>
      <c r="CCR274" s="413"/>
      <c r="CCS274" s="413"/>
      <c r="CCT274" s="413"/>
      <c r="CCU274" s="413"/>
      <c r="CCV274" s="413"/>
      <c r="CCW274" s="407"/>
      <c r="CCX274" s="439"/>
      <c r="CCY274" s="413"/>
      <c r="CCZ274" s="413"/>
      <c r="CDA274" s="413"/>
      <c r="CDB274" s="413"/>
      <c r="CDC274" s="413"/>
      <c r="CDD274" s="413"/>
      <c r="CDE274" s="413"/>
      <c r="CDF274" s="412"/>
      <c r="CDG274" s="412"/>
      <c r="CDH274" s="412"/>
      <c r="CDI274" s="412"/>
      <c r="CDJ274" s="412"/>
      <c r="CDK274" s="412"/>
      <c r="CDL274" s="412"/>
      <c r="CDM274" s="412"/>
      <c r="CDN274" s="412"/>
      <c r="CDO274" s="412"/>
      <c r="CDP274" s="412"/>
      <c r="CDQ274" s="412"/>
      <c r="CDR274" s="412"/>
      <c r="CDS274" s="412"/>
      <c r="CDT274" s="412"/>
      <c r="CDU274" s="412"/>
      <c r="CDV274" s="412"/>
      <c r="CDW274" s="412"/>
      <c r="CDX274" s="412"/>
      <c r="CDY274" s="412"/>
      <c r="CDZ274" s="412"/>
      <c r="CEA274" s="412"/>
      <c r="CEB274" s="412"/>
      <c r="CEC274" s="412"/>
      <c r="CED274" s="412"/>
      <c r="CEE274" s="412"/>
      <c r="CEF274" s="412"/>
      <c r="CEG274" s="412"/>
      <c r="CEH274" s="412"/>
      <c r="CEI274" s="412"/>
      <c r="CEJ274" s="412"/>
      <c r="CEK274" s="412"/>
      <c r="CEL274" s="412"/>
      <c r="CEM274" s="412"/>
      <c r="CEN274" s="412"/>
      <c r="CEO274" s="412"/>
      <c r="CEP274" s="412"/>
      <c r="CEQ274" s="412"/>
      <c r="CER274" s="412"/>
      <c r="CES274" s="412"/>
      <c r="CET274" s="412"/>
      <c r="CEU274" s="412"/>
      <c r="CEV274" s="412"/>
      <c r="CEW274" s="412"/>
      <c r="CEX274" s="413"/>
      <c r="CEY274" s="413"/>
      <c r="CEZ274" s="413"/>
      <c r="CFA274" s="413"/>
      <c r="CFB274" s="413"/>
      <c r="CFC274" s="413"/>
      <c r="CFD274" s="413"/>
      <c r="CFE274" s="413"/>
      <c r="CFF274" s="413"/>
      <c r="CFG274" s="413"/>
      <c r="CFH274" s="413"/>
      <c r="CFI274" s="413"/>
      <c r="CFJ274" s="413"/>
      <c r="CFK274" s="413"/>
      <c r="CFL274" s="413"/>
      <c r="CFM274" s="413"/>
      <c r="CFN274" s="413"/>
      <c r="CFO274" s="413"/>
      <c r="CFP274" s="413"/>
      <c r="CFQ274" s="413"/>
      <c r="CFR274" s="413"/>
      <c r="CFS274" s="413"/>
      <c r="CFT274" s="413"/>
      <c r="CFU274" s="413"/>
      <c r="CFV274" s="414"/>
      <c r="CFW274" s="414"/>
      <c r="CFX274" s="414"/>
      <c r="CFY274" s="414"/>
      <c r="CFZ274" s="414"/>
      <c r="CGA274" s="413"/>
      <c r="CGB274" s="413"/>
      <c r="CGC274" s="414"/>
      <c r="CGD274" s="414"/>
      <c r="CGE274" s="413"/>
      <c r="CGF274" s="413"/>
      <c r="CGG274" s="414"/>
      <c r="CGH274" s="414"/>
      <c r="CGI274" s="413"/>
      <c r="CGJ274" s="413"/>
      <c r="CGK274" s="413"/>
      <c r="CGL274" s="413"/>
      <c r="CGM274" s="413"/>
      <c r="CGN274" s="413"/>
      <c r="CGO274" s="413"/>
      <c r="CGP274" s="414"/>
      <c r="CGQ274" s="414"/>
      <c r="CGR274" s="413"/>
      <c r="CGS274" s="413"/>
      <c r="CGT274" s="414"/>
      <c r="CGU274" s="414"/>
      <c r="CGV274" s="413"/>
      <c r="CGW274" s="413"/>
      <c r="CGX274" s="413"/>
      <c r="CGY274" s="413"/>
      <c r="CGZ274" s="413"/>
      <c r="CHA274" s="407"/>
      <c r="CHB274" s="439"/>
      <c r="CHC274" s="413"/>
      <c r="CHD274" s="413"/>
      <c r="CHE274" s="413"/>
      <c r="CHF274" s="413"/>
      <c r="CHG274" s="413"/>
      <c r="CHH274" s="413"/>
      <c r="CHI274" s="413"/>
      <c r="CHJ274" s="412"/>
      <c r="CHK274" s="412"/>
      <c r="CHL274" s="412"/>
      <c r="CHM274" s="412"/>
      <c r="CHN274" s="412"/>
      <c r="CHO274" s="412"/>
      <c r="CHP274" s="412"/>
      <c r="CHQ274" s="412"/>
      <c r="CHR274" s="412"/>
      <c r="CHS274" s="412"/>
      <c r="CHT274" s="412"/>
      <c r="CHU274" s="412"/>
      <c r="CHV274" s="412"/>
      <c r="CHW274" s="412"/>
      <c r="CHX274" s="412"/>
      <c r="CHY274" s="412"/>
      <c r="CHZ274" s="412"/>
      <c r="CIA274" s="412"/>
      <c r="CIB274" s="412"/>
      <c r="CIC274" s="412"/>
      <c r="CID274" s="412"/>
      <c r="CIE274" s="412"/>
      <c r="CIF274" s="412"/>
      <c r="CIG274" s="412"/>
      <c r="CIH274" s="412"/>
      <c r="CII274" s="412"/>
      <c r="CIJ274" s="412"/>
      <c r="CIK274" s="412"/>
      <c r="CIL274" s="412"/>
      <c r="CIM274" s="412"/>
      <c r="CIN274" s="412"/>
      <c r="CIO274" s="412"/>
      <c r="CIP274" s="412"/>
      <c r="CIQ274" s="412"/>
      <c r="CIR274" s="412"/>
      <c r="CIS274" s="412"/>
      <c r="CIT274" s="412"/>
      <c r="CIU274" s="412"/>
      <c r="CIV274" s="412"/>
      <c r="CIW274" s="412"/>
      <c r="CIX274" s="412"/>
      <c r="CIY274" s="412"/>
      <c r="CIZ274" s="412"/>
      <c r="CJA274" s="412"/>
      <c r="CJB274" s="413"/>
      <c r="CJC274" s="413"/>
      <c r="CJD274" s="413"/>
      <c r="CJE274" s="413"/>
      <c r="CJF274" s="413"/>
      <c r="CJG274" s="413"/>
      <c r="CJH274" s="413"/>
      <c r="CJI274" s="413"/>
      <c r="CJJ274" s="413"/>
      <c r="CJK274" s="413"/>
      <c r="CJL274" s="413"/>
      <c r="CJM274" s="413"/>
      <c r="CJN274" s="413"/>
      <c r="CJO274" s="413"/>
      <c r="CJP274" s="413"/>
      <c r="CJQ274" s="413"/>
      <c r="CJR274" s="413"/>
      <c r="CJS274" s="413"/>
      <c r="CJT274" s="413"/>
      <c r="CJU274" s="413"/>
      <c r="CJV274" s="413"/>
      <c r="CJW274" s="413"/>
      <c r="CJX274" s="413"/>
      <c r="CJY274" s="413"/>
      <c r="CJZ274" s="414"/>
      <c r="CKA274" s="414"/>
      <c r="CKB274" s="414"/>
      <c r="CKC274" s="414"/>
      <c r="CKD274" s="414"/>
      <c r="CKE274" s="413"/>
      <c r="CKF274" s="413"/>
      <c r="CKG274" s="414"/>
      <c r="CKH274" s="414"/>
      <c r="CKI274" s="413"/>
      <c r="CKJ274" s="413"/>
      <c r="CKK274" s="414"/>
      <c r="CKL274" s="414"/>
      <c r="CKM274" s="413"/>
      <c r="CKN274" s="413"/>
      <c r="CKO274" s="413"/>
      <c r="CKP274" s="413"/>
      <c r="CKQ274" s="413"/>
      <c r="CKR274" s="413"/>
      <c r="CKS274" s="413"/>
      <c r="CKT274" s="414"/>
      <c r="CKU274" s="414"/>
      <c r="CKV274" s="413"/>
      <c r="CKW274" s="413"/>
      <c r="CKX274" s="414"/>
      <c r="CKY274" s="414"/>
      <c r="CKZ274" s="413"/>
      <c r="CLA274" s="413"/>
      <c r="CLB274" s="413"/>
      <c r="CLC274" s="413"/>
      <c r="CLD274" s="413"/>
      <c r="CLE274" s="407"/>
      <c r="CLF274" s="439"/>
      <c r="CLG274" s="413"/>
      <c r="CLH274" s="413"/>
      <c r="CLI274" s="413"/>
      <c r="CLJ274" s="413"/>
      <c r="CLK274" s="413"/>
      <c r="CLL274" s="413"/>
      <c r="CLM274" s="413"/>
      <c r="CLN274" s="412"/>
      <c r="CLO274" s="412"/>
      <c r="CLP274" s="412"/>
      <c r="CLQ274" s="412"/>
      <c r="CLR274" s="412"/>
      <c r="CLS274" s="412"/>
      <c r="CLT274" s="412"/>
      <c r="CLU274" s="412"/>
      <c r="CLV274" s="412"/>
      <c r="CLW274" s="412"/>
      <c r="CLX274" s="412"/>
      <c r="CLY274" s="412"/>
      <c r="CLZ274" s="412"/>
      <c r="CMA274" s="412"/>
      <c r="CMB274" s="412"/>
      <c r="CMC274" s="412"/>
      <c r="CMD274" s="412"/>
      <c r="CME274" s="412"/>
      <c r="CMF274" s="412"/>
      <c r="CMG274" s="412"/>
      <c r="CMH274" s="412"/>
      <c r="CMI274" s="412"/>
      <c r="CMJ274" s="412"/>
      <c r="CMK274" s="412"/>
      <c r="CML274" s="412"/>
      <c r="CMM274" s="412"/>
      <c r="CMN274" s="412"/>
      <c r="CMO274" s="412"/>
      <c r="CMP274" s="412"/>
      <c r="CMQ274" s="412"/>
      <c r="CMR274" s="412"/>
      <c r="CMS274" s="412"/>
      <c r="CMT274" s="412"/>
      <c r="CMU274" s="412"/>
      <c r="CMV274" s="412"/>
      <c r="CMW274" s="412"/>
      <c r="CMX274" s="412"/>
      <c r="CMY274" s="412"/>
      <c r="CMZ274" s="412"/>
      <c r="CNA274" s="412"/>
      <c r="CNB274" s="412"/>
      <c r="CNC274" s="412"/>
      <c r="CND274" s="412"/>
      <c r="CNE274" s="412"/>
      <c r="CNF274" s="413"/>
      <c r="CNG274" s="413"/>
      <c r="CNH274" s="413"/>
      <c r="CNI274" s="413"/>
      <c r="CNJ274" s="413"/>
      <c r="CNK274" s="413"/>
      <c r="CNL274" s="413"/>
      <c r="CNM274" s="413"/>
      <c r="CNN274" s="413"/>
      <c r="CNO274" s="413"/>
      <c r="CNP274" s="413"/>
      <c r="CNQ274" s="413"/>
      <c r="CNR274" s="413"/>
      <c r="CNS274" s="413"/>
      <c r="CNT274" s="413"/>
      <c r="CNU274" s="413"/>
      <c r="CNV274" s="413"/>
      <c r="CNW274" s="413"/>
      <c r="CNX274" s="413"/>
      <c r="CNY274" s="413"/>
      <c r="CNZ274" s="413"/>
      <c r="COA274" s="413"/>
      <c r="COB274" s="413"/>
      <c r="COC274" s="413"/>
      <c r="COD274" s="414"/>
      <c r="COE274" s="414"/>
      <c r="COF274" s="414"/>
      <c r="COG274" s="414"/>
      <c r="COH274" s="414"/>
      <c r="COI274" s="413"/>
      <c r="COJ274" s="413"/>
      <c r="COK274" s="414"/>
      <c r="COL274" s="414"/>
      <c r="COM274" s="413"/>
      <c r="CON274" s="413"/>
      <c r="COO274" s="414"/>
      <c r="COP274" s="414"/>
      <c r="COQ274" s="413"/>
      <c r="COR274" s="413"/>
      <c r="COS274" s="413"/>
      <c r="COT274" s="413"/>
      <c r="COU274" s="413"/>
      <c r="COV274" s="413"/>
      <c r="COW274" s="413"/>
      <c r="COX274" s="414"/>
      <c r="COY274" s="414"/>
      <c r="COZ274" s="413"/>
      <c r="CPA274" s="413"/>
      <c r="CPB274" s="414"/>
      <c r="CPC274" s="414"/>
      <c r="CPD274" s="413"/>
      <c r="CPE274" s="413"/>
      <c r="CPF274" s="413"/>
      <c r="CPG274" s="413"/>
      <c r="CPH274" s="413"/>
      <c r="CPI274" s="407"/>
      <c r="CPJ274" s="439"/>
      <c r="CPK274" s="413"/>
      <c r="CPL274" s="413"/>
      <c r="CPM274" s="413"/>
      <c r="CPN274" s="413"/>
      <c r="CPO274" s="413"/>
      <c r="CPP274" s="413"/>
      <c r="CPQ274" s="413"/>
      <c r="CPR274" s="412"/>
      <c r="CPS274" s="412"/>
      <c r="CPT274" s="412"/>
      <c r="CPU274" s="412"/>
      <c r="CPV274" s="412"/>
      <c r="CPW274" s="412"/>
      <c r="CPX274" s="412"/>
      <c r="CPY274" s="412"/>
      <c r="CPZ274" s="412"/>
      <c r="CQA274" s="412"/>
      <c r="CQB274" s="412"/>
      <c r="CQC274" s="412"/>
      <c r="CQD274" s="412"/>
      <c r="CQE274" s="412"/>
      <c r="CQF274" s="412"/>
      <c r="CQG274" s="412"/>
      <c r="CQH274" s="412"/>
      <c r="CQI274" s="412"/>
      <c r="CQJ274" s="412"/>
      <c r="CQK274" s="412"/>
      <c r="CQL274" s="412"/>
      <c r="CQM274" s="412"/>
      <c r="CQN274" s="412"/>
      <c r="CQO274" s="412"/>
      <c r="CQP274" s="412"/>
      <c r="CQQ274" s="412"/>
      <c r="CQR274" s="412"/>
      <c r="CQS274" s="412"/>
      <c r="CQT274" s="412"/>
      <c r="CQU274" s="412"/>
      <c r="CQV274" s="412"/>
      <c r="CQW274" s="412"/>
      <c r="CQX274" s="412"/>
      <c r="CQY274" s="412"/>
      <c r="CQZ274" s="412"/>
      <c r="CRA274" s="412"/>
      <c r="CRB274" s="412"/>
      <c r="CRC274" s="412"/>
      <c r="CRD274" s="412"/>
      <c r="CRE274" s="412"/>
      <c r="CRF274" s="412"/>
      <c r="CRG274" s="412"/>
      <c r="CRH274" s="412"/>
      <c r="CRI274" s="412"/>
      <c r="CRJ274" s="413"/>
      <c r="CRK274" s="413"/>
      <c r="CRL274" s="413"/>
      <c r="CRM274" s="413"/>
      <c r="CRN274" s="413"/>
      <c r="CRO274" s="413"/>
      <c r="CRP274" s="413"/>
      <c r="CRQ274" s="413"/>
      <c r="CRR274" s="413"/>
      <c r="CRS274" s="413"/>
      <c r="CRT274" s="413"/>
      <c r="CRU274" s="413"/>
      <c r="CRV274" s="413"/>
      <c r="CRW274" s="413"/>
      <c r="CRX274" s="413"/>
      <c r="CRY274" s="413"/>
      <c r="CRZ274" s="413"/>
      <c r="CSA274" s="413"/>
      <c r="CSB274" s="413"/>
      <c r="CSC274" s="413"/>
      <c r="CSD274" s="413"/>
      <c r="CSE274" s="413"/>
      <c r="CSF274" s="413"/>
      <c r="CSG274" s="413"/>
      <c r="CSH274" s="414"/>
      <c r="CSI274" s="414"/>
      <c r="CSJ274" s="414"/>
      <c r="CSK274" s="414"/>
      <c r="CSL274" s="414"/>
      <c r="CSM274" s="413"/>
      <c r="CSN274" s="413"/>
      <c r="CSO274" s="414"/>
      <c r="CSP274" s="414"/>
      <c r="CSQ274" s="413"/>
      <c r="CSR274" s="413"/>
      <c r="CSS274" s="414"/>
      <c r="CST274" s="414"/>
      <c r="CSU274" s="413"/>
      <c r="CSV274" s="413"/>
      <c r="CSW274" s="413"/>
      <c r="CSX274" s="413"/>
      <c r="CSY274" s="413"/>
      <c r="CSZ274" s="413"/>
      <c r="CTA274" s="413"/>
      <c r="CTB274" s="414"/>
      <c r="CTC274" s="414"/>
      <c r="CTD274" s="413"/>
      <c r="CTE274" s="413"/>
      <c r="CTF274" s="414"/>
      <c r="CTG274" s="414"/>
      <c r="CTH274" s="413"/>
      <c r="CTI274" s="413"/>
      <c r="CTJ274" s="413"/>
      <c r="CTK274" s="413"/>
      <c r="CTL274" s="413"/>
      <c r="CTM274" s="407"/>
      <c r="CTN274" s="439"/>
      <c r="CTO274" s="413"/>
      <c r="CTP274" s="413"/>
      <c r="CTQ274" s="413"/>
      <c r="CTR274" s="413"/>
      <c r="CTS274" s="413"/>
      <c r="CTT274" s="413"/>
      <c r="CTU274" s="413"/>
      <c r="CTV274" s="412"/>
      <c r="CTW274" s="412"/>
      <c r="CTX274" s="412"/>
      <c r="CTY274" s="412"/>
      <c r="CTZ274" s="412"/>
      <c r="CUA274" s="412"/>
      <c r="CUB274" s="412"/>
      <c r="CUC274" s="412"/>
      <c r="CUD274" s="412"/>
      <c r="CUE274" s="412"/>
      <c r="CUF274" s="412"/>
      <c r="CUG274" s="412"/>
      <c r="CUH274" s="412"/>
      <c r="CUI274" s="412"/>
      <c r="CUJ274" s="412"/>
      <c r="CUK274" s="412"/>
      <c r="CUL274" s="412"/>
      <c r="CUM274" s="412"/>
      <c r="CUN274" s="412"/>
      <c r="CUO274" s="412"/>
      <c r="CUP274" s="412"/>
      <c r="CUQ274" s="412"/>
      <c r="CUR274" s="412"/>
      <c r="CUS274" s="412"/>
      <c r="CUT274" s="412"/>
      <c r="CUU274" s="412"/>
      <c r="CUV274" s="412"/>
      <c r="CUW274" s="412"/>
      <c r="CUX274" s="412"/>
      <c r="CUY274" s="412"/>
      <c r="CUZ274" s="412"/>
      <c r="CVA274" s="412"/>
      <c r="CVB274" s="412"/>
      <c r="CVC274" s="412"/>
      <c r="CVD274" s="412"/>
      <c r="CVE274" s="412"/>
      <c r="CVF274" s="412"/>
      <c r="CVG274" s="412"/>
      <c r="CVH274" s="412"/>
      <c r="CVI274" s="412"/>
      <c r="CVJ274" s="412"/>
      <c r="CVK274" s="412"/>
      <c r="CVL274" s="412"/>
      <c r="CVM274" s="412"/>
      <c r="CVN274" s="413"/>
      <c r="CVO274" s="413"/>
      <c r="CVP274" s="413"/>
      <c r="CVQ274" s="413"/>
      <c r="CVR274" s="413"/>
      <c r="CVS274" s="413"/>
      <c r="CVT274" s="413"/>
      <c r="CVU274" s="413"/>
      <c r="CVV274" s="413"/>
      <c r="CVW274" s="413"/>
      <c r="CVX274" s="413"/>
      <c r="CVY274" s="413"/>
      <c r="CVZ274" s="413"/>
      <c r="CWA274" s="413"/>
      <c r="CWB274" s="413"/>
      <c r="CWC274" s="413"/>
      <c r="CWD274" s="413"/>
      <c r="CWE274" s="413"/>
      <c r="CWF274" s="413"/>
      <c r="CWG274" s="413"/>
      <c r="CWH274" s="413"/>
      <c r="CWI274" s="413"/>
      <c r="CWJ274" s="413"/>
      <c r="CWK274" s="413"/>
      <c r="CWL274" s="414"/>
      <c r="CWM274" s="414"/>
      <c r="CWN274" s="414"/>
      <c r="CWO274" s="414"/>
      <c r="CWP274" s="414"/>
      <c r="CWQ274" s="413"/>
      <c r="CWR274" s="413"/>
      <c r="CWS274" s="414"/>
      <c r="CWT274" s="414"/>
      <c r="CWU274" s="413"/>
      <c r="CWV274" s="413"/>
      <c r="CWW274" s="414"/>
      <c r="CWX274" s="414"/>
      <c r="CWY274" s="413"/>
      <c r="CWZ274" s="413"/>
      <c r="CXA274" s="413"/>
      <c r="CXB274" s="413"/>
      <c r="CXC274" s="413"/>
      <c r="CXD274" s="413"/>
      <c r="CXE274" s="413"/>
      <c r="CXF274" s="414"/>
      <c r="CXG274" s="414"/>
      <c r="CXH274" s="413"/>
      <c r="CXI274" s="413"/>
      <c r="CXJ274" s="414"/>
      <c r="CXK274" s="414"/>
      <c r="CXL274" s="413"/>
      <c r="CXM274" s="413"/>
      <c r="CXN274" s="413"/>
      <c r="CXO274" s="413"/>
      <c r="CXP274" s="413"/>
      <c r="CXQ274" s="407"/>
      <c r="CXR274" s="439"/>
      <c r="CXS274" s="413"/>
      <c r="CXT274" s="413"/>
      <c r="CXU274" s="413"/>
      <c r="CXV274" s="413"/>
      <c r="CXW274" s="413"/>
      <c r="CXX274" s="413"/>
      <c r="CXY274" s="413"/>
      <c r="CXZ274" s="412"/>
      <c r="CYA274" s="412"/>
      <c r="CYB274" s="412"/>
      <c r="CYC274" s="412"/>
      <c r="CYD274" s="412"/>
      <c r="CYE274" s="412"/>
      <c r="CYF274" s="412"/>
      <c r="CYG274" s="412"/>
      <c r="CYH274" s="412"/>
      <c r="CYI274" s="412"/>
      <c r="CYJ274" s="412"/>
      <c r="CYK274" s="412"/>
      <c r="CYL274" s="412"/>
      <c r="CYM274" s="412"/>
      <c r="CYN274" s="412"/>
      <c r="CYO274" s="412"/>
      <c r="CYP274" s="412"/>
      <c r="CYQ274" s="412"/>
      <c r="CYR274" s="412"/>
      <c r="CYS274" s="412"/>
      <c r="CYT274" s="412"/>
      <c r="CYU274" s="412"/>
      <c r="CYV274" s="412"/>
      <c r="CYW274" s="412"/>
      <c r="CYX274" s="412"/>
      <c r="CYY274" s="412"/>
      <c r="CYZ274" s="412"/>
      <c r="CZA274" s="412"/>
      <c r="CZB274" s="412"/>
      <c r="CZC274" s="412"/>
      <c r="CZD274" s="412"/>
      <c r="CZE274" s="412"/>
      <c r="CZF274" s="412"/>
      <c r="CZG274" s="412"/>
      <c r="CZH274" s="412"/>
      <c r="CZI274" s="412"/>
      <c r="CZJ274" s="412"/>
      <c r="CZK274" s="412"/>
      <c r="CZL274" s="412"/>
      <c r="CZM274" s="412"/>
      <c r="CZN274" s="412"/>
      <c r="CZO274" s="412"/>
      <c r="CZP274" s="412"/>
      <c r="CZQ274" s="412"/>
      <c r="CZR274" s="413"/>
      <c r="CZS274" s="413"/>
      <c r="CZT274" s="413"/>
      <c r="CZU274" s="413"/>
      <c r="CZV274" s="413"/>
      <c r="CZW274" s="413"/>
      <c r="CZX274" s="413"/>
      <c r="CZY274" s="413"/>
      <c r="CZZ274" s="413"/>
      <c r="DAA274" s="413"/>
      <c r="DAB274" s="413"/>
      <c r="DAC274" s="413"/>
      <c r="DAD274" s="413"/>
      <c r="DAE274" s="413"/>
      <c r="DAF274" s="413"/>
      <c r="DAG274" s="413"/>
      <c r="DAH274" s="413"/>
      <c r="DAI274" s="413"/>
      <c r="DAJ274" s="413"/>
      <c r="DAK274" s="413"/>
      <c r="DAL274" s="413"/>
      <c r="DAM274" s="413"/>
      <c r="DAN274" s="413"/>
      <c r="DAO274" s="413"/>
      <c r="DAP274" s="414"/>
      <c r="DAQ274" s="414"/>
      <c r="DAR274" s="414"/>
      <c r="DAS274" s="414"/>
      <c r="DAT274" s="414"/>
      <c r="DAU274" s="413"/>
      <c r="DAV274" s="413"/>
      <c r="DAW274" s="414"/>
      <c r="DAX274" s="414"/>
      <c r="DAY274" s="413"/>
      <c r="DAZ274" s="413"/>
      <c r="DBA274" s="414"/>
      <c r="DBB274" s="414"/>
      <c r="DBC274" s="413"/>
      <c r="DBD274" s="413"/>
      <c r="DBE274" s="413"/>
      <c r="DBF274" s="413"/>
      <c r="DBG274" s="413"/>
      <c r="DBH274" s="413"/>
      <c r="DBI274" s="413"/>
      <c r="DBJ274" s="414"/>
      <c r="DBK274" s="414"/>
      <c r="DBL274" s="413"/>
      <c r="DBM274" s="413"/>
      <c r="DBN274" s="414"/>
      <c r="DBO274" s="414"/>
      <c r="DBP274" s="413"/>
      <c r="DBQ274" s="413"/>
      <c r="DBR274" s="413"/>
      <c r="DBS274" s="413"/>
      <c r="DBT274" s="413"/>
      <c r="DBU274" s="407"/>
      <c r="DBV274" s="439"/>
      <c r="DBW274" s="413"/>
      <c r="DBX274" s="413"/>
      <c r="DBY274" s="413"/>
      <c r="DBZ274" s="413"/>
      <c r="DCA274" s="413"/>
      <c r="DCB274" s="413"/>
      <c r="DCC274" s="413"/>
      <c r="DCD274" s="412"/>
      <c r="DCE274" s="412"/>
      <c r="DCF274" s="412"/>
      <c r="DCG274" s="412"/>
      <c r="DCH274" s="412"/>
      <c r="DCI274" s="412"/>
      <c r="DCJ274" s="412"/>
      <c r="DCK274" s="412"/>
      <c r="DCL274" s="412"/>
      <c r="DCM274" s="412"/>
      <c r="DCN274" s="412"/>
      <c r="DCO274" s="412"/>
      <c r="DCP274" s="412"/>
      <c r="DCQ274" s="412"/>
      <c r="DCR274" s="412"/>
      <c r="DCS274" s="412"/>
      <c r="DCT274" s="412"/>
      <c r="DCU274" s="412"/>
      <c r="DCV274" s="412"/>
      <c r="DCW274" s="412"/>
      <c r="DCX274" s="412"/>
      <c r="DCY274" s="412"/>
      <c r="DCZ274" s="412"/>
      <c r="DDA274" s="412"/>
      <c r="DDB274" s="412"/>
      <c r="DDC274" s="412"/>
      <c r="DDD274" s="412"/>
      <c r="DDE274" s="412"/>
      <c r="DDF274" s="412"/>
      <c r="DDG274" s="412"/>
      <c r="DDH274" s="412"/>
      <c r="DDI274" s="412"/>
      <c r="DDJ274" s="412"/>
      <c r="DDK274" s="412"/>
      <c r="DDL274" s="412"/>
      <c r="DDM274" s="412"/>
      <c r="DDN274" s="412"/>
      <c r="DDO274" s="412"/>
      <c r="DDP274" s="412"/>
      <c r="DDQ274" s="412"/>
      <c r="DDR274" s="412"/>
      <c r="DDS274" s="412"/>
      <c r="DDT274" s="412"/>
      <c r="DDU274" s="412"/>
      <c r="DDV274" s="413"/>
      <c r="DDW274" s="413"/>
      <c r="DDX274" s="413"/>
      <c r="DDY274" s="413"/>
      <c r="DDZ274" s="413"/>
      <c r="DEA274" s="413"/>
      <c r="DEB274" s="413"/>
      <c r="DEC274" s="413"/>
      <c r="DED274" s="413"/>
      <c r="DEE274" s="413"/>
      <c r="DEF274" s="413"/>
      <c r="DEG274" s="413"/>
      <c r="DEH274" s="413"/>
      <c r="DEI274" s="413"/>
      <c r="DEJ274" s="413"/>
      <c r="DEK274" s="413"/>
      <c r="DEL274" s="413"/>
      <c r="DEM274" s="413"/>
      <c r="DEN274" s="413"/>
      <c r="DEO274" s="413"/>
      <c r="DEP274" s="413"/>
      <c r="DEQ274" s="413"/>
      <c r="DER274" s="413"/>
      <c r="DES274" s="413"/>
      <c r="DET274" s="414"/>
      <c r="DEU274" s="414"/>
      <c r="DEV274" s="414"/>
      <c r="DEW274" s="414"/>
      <c r="DEX274" s="414"/>
      <c r="DEY274" s="413"/>
      <c r="DEZ274" s="413"/>
      <c r="DFA274" s="414"/>
      <c r="DFB274" s="414"/>
      <c r="DFC274" s="413"/>
      <c r="DFD274" s="413"/>
      <c r="DFE274" s="414"/>
      <c r="DFF274" s="414"/>
      <c r="DFG274" s="413"/>
      <c r="DFH274" s="413"/>
      <c r="DFI274" s="413"/>
      <c r="DFJ274" s="413"/>
      <c r="DFK274" s="413"/>
      <c r="DFL274" s="413"/>
      <c r="DFM274" s="413"/>
      <c r="DFN274" s="414"/>
      <c r="DFO274" s="414"/>
      <c r="DFP274" s="413"/>
      <c r="DFQ274" s="413"/>
      <c r="DFR274" s="414"/>
      <c r="DFS274" s="414"/>
      <c r="DFT274" s="413"/>
      <c r="DFU274" s="413"/>
      <c r="DFV274" s="413"/>
      <c r="DFW274" s="413"/>
      <c r="DFX274" s="413"/>
      <c r="DFY274" s="407"/>
      <c r="DFZ274" s="439"/>
      <c r="DGA274" s="413"/>
      <c r="DGB274" s="413"/>
      <c r="DGC274" s="413"/>
      <c r="DGD274" s="413"/>
      <c r="DGE274" s="413"/>
      <c r="DGF274" s="413"/>
      <c r="DGG274" s="413"/>
      <c r="DGH274" s="412"/>
      <c r="DGI274" s="412"/>
      <c r="DGJ274" s="412"/>
      <c r="DGK274" s="412"/>
      <c r="DGL274" s="412"/>
      <c r="DGM274" s="412"/>
      <c r="DGN274" s="412"/>
      <c r="DGO274" s="412"/>
      <c r="DGP274" s="412"/>
      <c r="DGQ274" s="412"/>
      <c r="DGR274" s="412"/>
      <c r="DGS274" s="412"/>
      <c r="DGT274" s="412"/>
      <c r="DGU274" s="412"/>
      <c r="DGV274" s="412"/>
      <c r="DGW274" s="412"/>
      <c r="DGX274" s="412"/>
      <c r="DGY274" s="412"/>
      <c r="DGZ274" s="412"/>
      <c r="DHA274" s="412"/>
      <c r="DHB274" s="412"/>
      <c r="DHC274" s="412"/>
      <c r="DHD274" s="412"/>
      <c r="DHE274" s="412"/>
      <c r="DHF274" s="412"/>
      <c r="DHG274" s="412"/>
      <c r="DHH274" s="412"/>
      <c r="DHI274" s="412"/>
      <c r="DHJ274" s="412"/>
      <c r="DHK274" s="412"/>
      <c r="DHL274" s="412"/>
      <c r="DHM274" s="412"/>
      <c r="DHN274" s="412"/>
      <c r="DHO274" s="412"/>
      <c r="DHP274" s="412"/>
      <c r="DHQ274" s="412"/>
      <c r="DHR274" s="412"/>
      <c r="DHS274" s="412"/>
      <c r="DHT274" s="412"/>
      <c r="DHU274" s="412"/>
      <c r="DHV274" s="412"/>
      <c r="DHW274" s="412"/>
      <c r="DHX274" s="412"/>
      <c r="DHY274" s="412"/>
      <c r="DHZ274" s="413"/>
      <c r="DIA274" s="413"/>
      <c r="DIB274" s="413"/>
      <c r="DIC274" s="413"/>
      <c r="DID274" s="413"/>
      <c r="DIE274" s="413"/>
      <c r="DIF274" s="413"/>
      <c r="DIG274" s="413"/>
      <c r="DIH274" s="413"/>
      <c r="DII274" s="413"/>
      <c r="DIJ274" s="413"/>
      <c r="DIK274" s="413"/>
      <c r="DIL274" s="413"/>
      <c r="DIM274" s="413"/>
      <c r="DIN274" s="413"/>
      <c r="DIO274" s="413"/>
      <c r="DIP274" s="413"/>
      <c r="DIQ274" s="413"/>
      <c r="DIR274" s="413"/>
      <c r="DIS274" s="413"/>
      <c r="DIT274" s="413"/>
      <c r="DIU274" s="413"/>
      <c r="DIV274" s="413"/>
      <c r="DIW274" s="413"/>
      <c r="DIX274" s="414"/>
      <c r="DIY274" s="414"/>
      <c r="DIZ274" s="414"/>
      <c r="DJA274" s="414"/>
      <c r="DJB274" s="414"/>
      <c r="DJC274" s="413"/>
      <c r="DJD274" s="413"/>
      <c r="DJE274" s="414"/>
      <c r="DJF274" s="414"/>
      <c r="DJG274" s="413"/>
      <c r="DJH274" s="413"/>
      <c r="DJI274" s="414"/>
      <c r="DJJ274" s="414"/>
      <c r="DJK274" s="413"/>
      <c r="DJL274" s="413"/>
      <c r="DJM274" s="413"/>
      <c r="DJN274" s="413"/>
      <c r="DJO274" s="413"/>
      <c r="DJP274" s="413"/>
      <c r="DJQ274" s="413"/>
      <c r="DJR274" s="414"/>
      <c r="DJS274" s="414"/>
      <c r="DJT274" s="413"/>
      <c r="DJU274" s="413"/>
      <c r="DJV274" s="414"/>
      <c r="DJW274" s="414"/>
      <c r="DJX274" s="413"/>
      <c r="DJY274" s="413"/>
      <c r="DJZ274" s="413"/>
      <c r="DKA274" s="413"/>
      <c r="DKB274" s="413"/>
      <c r="DKC274" s="407"/>
      <c r="DKD274" s="439"/>
      <c r="DKE274" s="413"/>
      <c r="DKF274" s="413"/>
      <c r="DKG274" s="413"/>
      <c r="DKH274" s="413"/>
      <c r="DKI274" s="413"/>
      <c r="DKJ274" s="413"/>
      <c r="DKK274" s="413"/>
      <c r="DKL274" s="412"/>
      <c r="DKM274" s="412"/>
      <c r="DKN274" s="412"/>
      <c r="DKO274" s="412"/>
      <c r="DKP274" s="412"/>
      <c r="DKQ274" s="412"/>
      <c r="DKR274" s="412"/>
      <c r="DKS274" s="412"/>
      <c r="DKT274" s="412"/>
      <c r="DKU274" s="412"/>
      <c r="DKV274" s="412"/>
      <c r="DKW274" s="412"/>
      <c r="DKX274" s="412"/>
      <c r="DKY274" s="412"/>
      <c r="DKZ274" s="412"/>
      <c r="DLA274" s="412"/>
      <c r="DLB274" s="412"/>
      <c r="DLC274" s="412"/>
      <c r="DLD274" s="412"/>
      <c r="DLE274" s="412"/>
      <c r="DLF274" s="412"/>
      <c r="DLG274" s="412"/>
      <c r="DLH274" s="412"/>
      <c r="DLI274" s="412"/>
      <c r="DLJ274" s="412"/>
      <c r="DLK274" s="412"/>
      <c r="DLL274" s="412"/>
      <c r="DLM274" s="412"/>
      <c r="DLN274" s="412"/>
      <c r="DLO274" s="412"/>
      <c r="DLP274" s="412"/>
      <c r="DLQ274" s="412"/>
      <c r="DLR274" s="412"/>
      <c r="DLS274" s="412"/>
      <c r="DLT274" s="412"/>
      <c r="DLU274" s="412"/>
      <c r="DLV274" s="412"/>
      <c r="DLW274" s="412"/>
      <c r="DLX274" s="412"/>
      <c r="DLY274" s="412"/>
      <c r="DLZ274" s="412"/>
      <c r="DMA274" s="412"/>
      <c r="DMB274" s="412"/>
      <c r="DMC274" s="412"/>
      <c r="DMD274" s="413"/>
      <c r="DME274" s="413"/>
      <c r="DMF274" s="413"/>
      <c r="DMG274" s="413"/>
      <c r="DMH274" s="413"/>
      <c r="DMI274" s="413"/>
      <c r="DMJ274" s="413"/>
      <c r="DMK274" s="413"/>
      <c r="DML274" s="413"/>
      <c r="DMM274" s="413"/>
      <c r="DMN274" s="413"/>
      <c r="DMO274" s="413"/>
      <c r="DMP274" s="413"/>
      <c r="DMQ274" s="413"/>
      <c r="DMR274" s="413"/>
      <c r="DMS274" s="413"/>
      <c r="DMT274" s="413"/>
      <c r="DMU274" s="413"/>
      <c r="DMV274" s="413"/>
      <c r="DMW274" s="413"/>
      <c r="DMX274" s="413"/>
      <c r="DMY274" s="413"/>
      <c r="DMZ274" s="413"/>
      <c r="DNA274" s="413"/>
      <c r="DNB274" s="414"/>
      <c r="DNC274" s="414"/>
      <c r="DND274" s="414"/>
      <c r="DNE274" s="414"/>
      <c r="DNF274" s="414"/>
      <c r="DNG274" s="413"/>
      <c r="DNH274" s="413"/>
      <c r="DNI274" s="414"/>
      <c r="DNJ274" s="414"/>
      <c r="DNK274" s="413"/>
      <c r="DNL274" s="413"/>
      <c r="DNM274" s="414"/>
      <c r="DNN274" s="414"/>
      <c r="DNO274" s="413"/>
      <c r="DNP274" s="413"/>
      <c r="DNQ274" s="413"/>
      <c r="DNR274" s="413"/>
      <c r="DNS274" s="413"/>
      <c r="DNT274" s="413"/>
      <c r="DNU274" s="413"/>
      <c r="DNV274" s="414"/>
      <c r="DNW274" s="414"/>
      <c r="DNX274" s="413"/>
      <c r="DNY274" s="413"/>
      <c r="DNZ274" s="414"/>
      <c r="DOA274" s="414"/>
      <c r="DOB274" s="413"/>
      <c r="DOC274" s="413"/>
      <c r="DOD274" s="413"/>
      <c r="DOE274" s="413"/>
      <c r="DOF274" s="413"/>
      <c r="DOG274" s="407"/>
      <c r="DOH274" s="439"/>
      <c r="DOI274" s="413"/>
      <c r="DOJ274" s="413"/>
      <c r="DOK274" s="413"/>
      <c r="DOL274" s="413"/>
      <c r="DOM274" s="413"/>
      <c r="DON274" s="413"/>
      <c r="DOO274" s="413"/>
      <c r="DOP274" s="412"/>
      <c r="DOQ274" s="412"/>
      <c r="DOR274" s="412"/>
      <c r="DOS274" s="412"/>
      <c r="DOT274" s="412"/>
      <c r="DOU274" s="412"/>
      <c r="DOV274" s="412"/>
      <c r="DOW274" s="412"/>
      <c r="DOX274" s="412"/>
      <c r="DOY274" s="412"/>
      <c r="DOZ274" s="412"/>
      <c r="DPA274" s="412"/>
      <c r="DPB274" s="412"/>
      <c r="DPC274" s="412"/>
      <c r="DPD274" s="412"/>
      <c r="DPE274" s="412"/>
      <c r="DPF274" s="412"/>
      <c r="DPG274" s="412"/>
      <c r="DPH274" s="412"/>
      <c r="DPI274" s="412"/>
      <c r="DPJ274" s="412"/>
      <c r="DPK274" s="412"/>
      <c r="DPL274" s="412"/>
      <c r="DPM274" s="412"/>
      <c r="DPN274" s="412"/>
      <c r="DPO274" s="412"/>
      <c r="DPP274" s="412"/>
      <c r="DPQ274" s="412"/>
      <c r="DPR274" s="412"/>
      <c r="DPS274" s="412"/>
      <c r="DPT274" s="412"/>
      <c r="DPU274" s="412"/>
      <c r="DPV274" s="412"/>
      <c r="DPW274" s="412"/>
      <c r="DPX274" s="412"/>
      <c r="DPY274" s="412"/>
      <c r="DPZ274" s="412"/>
      <c r="DQA274" s="412"/>
      <c r="DQB274" s="412"/>
      <c r="DQC274" s="412"/>
      <c r="DQD274" s="412"/>
      <c r="DQE274" s="412"/>
      <c r="DQF274" s="412"/>
      <c r="DQG274" s="412"/>
      <c r="DQH274" s="413"/>
      <c r="DQI274" s="413"/>
      <c r="DQJ274" s="413"/>
      <c r="DQK274" s="413"/>
      <c r="DQL274" s="413"/>
      <c r="DQM274" s="413"/>
      <c r="DQN274" s="413"/>
      <c r="DQO274" s="413"/>
      <c r="DQP274" s="413"/>
      <c r="DQQ274" s="413"/>
      <c r="DQR274" s="413"/>
      <c r="DQS274" s="413"/>
      <c r="DQT274" s="413"/>
      <c r="DQU274" s="413"/>
      <c r="DQV274" s="413"/>
      <c r="DQW274" s="413"/>
      <c r="DQX274" s="413"/>
      <c r="DQY274" s="413"/>
      <c r="DQZ274" s="413"/>
      <c r="DRA274" s="413"/>
      <c r="DRB274" s="413"/>
      <c r="DRC274" s="413"/>
      <c r="DRD274" s="413"/>
      <c r="DRE274" s="413"/>
      <c r="DRF274" s="414"/>
      <c r="DRG274" s="414"/>
      <c r="DRH274" s="414"/>
      <c r="DRI274" s="414"/>
      <c r="DRJ274" s="414"/>
      <c r="DRK274" s="413"/>
      <c r="DRL274" s="413"/>
      <c r="DRM274" s="414"/>
      <c r="DRN274" s="414"/>
      <c r="DRO274" s="413"/>
      <c r="DRP274" s="413"/>
      <c r="DRQ274" s="414"/>
      <c r="DRR274" s="414"/>
      <c r="DRS274" s="413"/>
      <c r="DRT274" s="413"/>
      <c r="DRU274" s="413"/>
      <c r="DRV274" s="413"/>
      <c r="DRW274" s="413"/>
      <c r="DRX274" s="413"/>
      <c r="DRY274" s="413"/>
      <c r="DRZ274" s="414"/>
      <c r="DSA274" s="414"/>
      <c r="DSB274" s="413"/>
      <c r="DSC274" s="413"/>
      <c r="DSD274" s="414"/>
      <c r="DSE274" s="414"/>
      <c r="DSF274" s="413"/>
      <c r="DSG274" s="413"/>
      <c r="DSH274" s="413"/>
      <c r="DSI274" s="413"/>
      <c r="DSJ274" s="413"/>
      <c r="DSK274" s="407"/>
      <c r="DSL274" s="439"/>
      <c r="DSM274" s="413"/>
      <c r="DSN274" s="413"/>
      <c r="DSO274" s="413"/>
      <c r="DSP274" s="413"/>
      <c r="DSQ274" s="413"/>
      <c r="DSR274" s="413"/>
      <c r="DSS274" s="413"/>
      <c r="DST274" s="412"/>
      <c r="DSU274" s="412"/>
      <c r="DSV274" s="412"/>
      <c r="DSW274" s="412"/>
      <c r="DSX274" s="412"/>
      <c r="DSY274" s="412"/>
      <c r="DSZ274" s="412"/>
      <c r="DTA274" s="412"/>
      <c r="DTB274" s="412"/>
      <c r="DTC274" s="412"/>
      <c r="DTD274" s="412"/>
      <c r="DTE274" s="412"/>
      <c r="DTF274" s="412"/>
      <c r="DTG274" s="412"/>
      <c r="DTH274" s="412"/>
      <c r="DTI274" s="412"/>
      <c r="DTJ274" s="412"/>
      <c r="DTK274" s="412"/>
      <c r="DTL274" s="412"/>
      <c r="DTM274" s="412"/>
      <c r="DTN274" s="412"/>
      <c r="DTO274" s="412"/>
      <c r="DTP274" s="412"/>
      <c r="DTQ274" s="412"/>
      <c r="DTR274" s="412"/>
      <c r="DTS274" s="412"/>
      <c r="DTT274" s="412"/>
      <c r="DTU274" s="412"/>
      <c r="DTV274" s="412"/>
      <c r="DTW274" s="412"/>
      <c r="DTX274" s="412"/>
      <c r="DTY274" s="412"/>
      <c r="DTZ274" s="412"/>
      <c r="DUA274" s="412"/>
      <c r="DUB274" s="412"/>
      <c r="DUC274" s="412"/>
      <c r="DUD274" s="412"/>
      <c r="DUE274" s="412"/>
      <c r="DUF274" s="412"/>
      <c r="DUG274" s="412"/>
      <c r="DUH274" s="412"/>
      <c r="DUI274" s="412"/>
      <c r="DUJ274" s="412"/>
      <c r="DUK274" s="412"/>
      <c r="DUL274" s="413"/>
      <c r="DUM274" s="413"/>
      <c r="DUN274" s="413"/>
      <c r="DUO274" s="413"/>
      <c r="DUP274" s="413"/>
      <c r="DUQ274" s="413"/>
      <c r="DUR274" s="413"/>
      <c r="DUS274" s="413"/>
      <c r="DUT274" s="413"/>
      <c r="DUU274" s="413"/>
      <c r="DUV274" s="413"/>
      <c r="DUW274" s="413"/>
      <c r="DUX274" s="413"/>
      <c r="DUY274" s="413"/>
      <c r="DUZ274" s="413"/>
      <c r="DVA274" s="413"/>
      <c r="DVB274" s="413"/>
      <c r="DVC274" s="413"/>
      <c r="DVD274" s="413"/>
      <c r="DVE274" s="413"/>
      <c r="DVF274" s="413"/>
      <c r="DVG274" s="413"/>
      <c r="DVH274" s="413"/>
      <c r="DVI274" s="413"/>
      <c r="DVJ274" s="414"/>
      <c r="DVK274" s="414"/>
      <c r="DVL274" s="414"/>
      <c r="DVM274" s="414"/>
      <c r="DVN274" s="414"/>
      <c r="DVO274" s="413"/>
      <c r="DVP274" s="413"/>
      <c r="DVQ274" s="414"/>
      <c r="DVR274" s="414"/>
      <c r="DVS274" s="413"/>
      <c r="DVT274" s="413"/>
      <c r="DVU274" s="414"/>
      <c r="DVV274" s="414"/>
      <c r="DVW274" s="413"/>
      <c r="DVX274" s="413"/>
      <c r="DVY274" s="413"/>
      <c r="DVZ274" s="413"/>
      <c r="DWA274" s="413"/>
      <c r="DWB274" s="413"/>
      <c r="DWC274" s="413"/>
      <c r="DWD274" s="414"/>
      <c r="DWE274" s="414"/>
      <c r="DWF274" s="413"/>
      <c r="DWG274" s="413"/>
      <c r="DWH274" s="414"/>
      <c r="DWI274" s="414"/>
      <c r="DWJ274" s="413"/>
      <c r="DWK274" s="413"/>
      <c r="DWL274" s="413"/>
      <c r="DWM274" s="413"/>
      <c r="DWN274" s="413"/>
      <c r="DWO274" s="407"/>
      <c r="DWP274" s="439"/>
      <c r="DWQ274" s="413"/>
      <c r="DWR274" s="413"/>
      <c r="DWS274" s="413"/>
      <c r="DWT274" s="413"/>
      <c r="DWU274" s="413"/>
      <c r="DWV274" s="413"/>
      <c r="DWW274" s="413"/>
      <c r="DWX274" s="412"/>
      <c r="DWY274" s="412"/>
      <c r="DWZ274" s="412"/>
      <c r="DXA274" s="412"/>
      <c r="DXB274" s="412"/>
      <c r="DXC274" s="412"/>
      <c r="DXD274" s="412"/>
      <c r="DXE274" s="412"/>
      <c r="DXF274" s="412"/>
      <c r="DXG274" s="412"/>
      <c r="DXH274" s="412"/>
      <c r="DXI274" s="412"/>
      <c r="DXJ274" s="412"/>
      <c r="DXK274" s="412"/>
      <c r="DXL274" s="412"/>
      <c r="DXM274" s="412"/>
      <c r="DXN274" s="412"/>
      <c r="DXO274" s="412"/>
      <c r="DXP274" s="412"/>
      <c r="DXQ274" s="412"/>
      <c r="DXR274" s="412"/>
      <c r="DXS274" s="412"/>
      <c r="DXT274" s="412"/>
      <c r="DXU274" s="412"/>
      <c r="DXV274" s="412"/>
      <c r="DXW274" s="412"/>
      <c r="DXX274" s="412"/>
      <c r="DXY274" s="412"/>
      <c r="DXZ274" s="412"/>
      <c r="DYA274" s="412"/>
      <c r="DYB274" s="412"/>
      <c r="DYC274" s="412"/>
      <c r="DYD274" s="412"/>
      <c r="DYE274" s="412"/>
      <c r="DYF274" s="412"/>
      <c r="DYG274" s="412"/>
      <c r="DYH274" s="412"/>
      <c r="DYI274" s="412"/>
      <c r="DYJ274" s="412"/>
      <c r="DYK274" s="412"/>
      <c r="DYL274" s="412"/>
      <c r="DYM274" s="412"/>
      <c r="DYN274" s="412"/>
      <c r="DYO274" s="412"/>
      <c r="DYP274" s="413"/>
      <c r="DYQ274" s="413"/>
      <c r="DYR274" s="413"/>
      <c r="DYS274" s="413"/>
      <c r="DYT274" s="413"/>
      <c r="DYU274" s="413"/>
      <c r="DYV274" s="413"/>
      <c r="DYW274" s="413"/>
      <c r="DYX274" s="413"/>
      <c r="DYY274" s="413"/>
      <c r="DYZ274" s="413"/>
      <c r="DZA274" s="413"/>
      <c r="DZB274" s="413"/>
      <c r="DZC274" s="413"/>
      <c r="DZD274" s="413"/>
      <c r="DZE274" s="413"/>
      <c r="DZF274" s="413"/>
      <c r="DZG274" s="413"/>
      <c r="DZH274" s="413"/>
      <c r="DZI274" s="413"/>
      <c r="DZJ274" s="413"/>
      <c r="DZK274" s="413"/>
      <c r="DZL274" s="413"/>
      <c r="DZM274" s="413"/>
      <c r="DZN274" s="414"/>
      <c r="DZO274" s="414"/>
      <c r="DZP274" s="414"/>
      <c r="DZQ274" s="414"/>
      <c r="DZR274" s="414"/>
      <c r="DZS274" s="413"/>
      <c r="DZT274" s="413"/>
      <c r="DZU274" s="414"/>
      <c r="DZV274" s="414"/>
      <c r="DZW274" s="413"/>
      <c r="DZX274" s="413"/>
      <c r="DZY274" s="414"/>
      <c r="DZZ274" s="414"/>
      <c r="EAA274" s="413"/>
      <c r="EAB274" s="413"/>
      <c r="EAC274" s="413"/>
      <c r="EAD274" s="413"/>
      <c r="EAE274" s="413"/>
      <c r="EAF274" s="413"/>
      <c r="EAG274" s="413"/>
      <c r="EAH274" s="414"/>
      <c r="EAI274" s="414"/>
      <c r="EAJ274" s="413"/>
      <c r="EAK274" s="413"/>
      <c r="EAL274" s="414"/>
      <c r="EAM274" s="414"/>
      <c r="EAN274" s="413"/>
      <c r="EAO274" s="413"/>
      <c r="EAP274" s="413"/>
      <c r="EAQ274" s="413"/>
      <c r="EAR274" s="413"/>
      <c r="EAS274" s="407"/>
      <c r="EAT274" s="439"/>
      <c r="EAU274" s="413"/>
      <c r="EAV274" s="413"/>
      <c r="EAW274" s="413"/>
      <c r="EAX274" s="413"/>
      <c r="EAY274" s="413"/>
      <c r="EAZ274" s="413"/>
      <c r="EBA274" s="413"/>
      <c r="EBB274" s="412"/>
      <c r="EBC274" s="412"/>
      <c r="EBD274" s="412"/>
      <c r="EBE274" s="412"/>
      <c r="EBF274" s="412"/>
      <c r="EBG274" s="412"/>
      <c r="EBH274" s="412"/>
      <c r="EBI274" s="412"/>
      <c r="EBJ274" s="412"/>
      <c r="EBK274" s="412"/>
      <c r="EBL274" s="412"/>
      <c r="EBM274" s="412"/>
      <c r="EBN274" s="412"/>
      <c r="EBO274" s="412"/>
      <c r="EBP274" s="412"/>
      <c r="EBQ274" s="412"/>
      <c r="EBR274" s="412"/>
      <c r="EBS274" s="412"/>
      <c r="EBT274" s="412"/>
      <c r="EBU274" s="412"/>
      <c r="EBV274" s="412"/>
      <c r="EBW274" s="412"/>
      <c r="EBX274" s="412"/>
      <c r="EBY274" s="412"/>
      <c r="EBZ274" s="412"/>
      <c r="ECA274" s="412"/>
      <c r="ECB274" s="412"/>
      <c r="ECC274" s="412"/>
      <c r="ECD274" s="412"/>
      <c r="ECE274" s="412"/>
      <c r="ECF274" s="412"/>
      <c r="ECG274" s="412"/>
      <c r="ECH274" s="412"/>
      <c r="ECI274" s="412"/>
      <c r="ECJ274" s="412"/>
      <c r="ECK274" s="412"/>
      <c r="ECL274" s="412"/>
      <c r="ECM274" s="412"/>
      <c r="ECN274" s="412"/>
      <c r="ECO274" s="412"/>
      <c r="ECP274" s="412"/>
      <c r="ECQ274" s="412"/>
      <c r="ECR274" s="412"/>
      <c r="ECS274" s="412"/>
      <c r="ECT274" s="413"/>
      <c r="ECU274" s="413"/>
      <c r="ECV274" s="413"/>
      <c r="ECW274" s="413"/>
      <c r="ECX274" s="413"/>
      <c r="ECY274" s="413"/>
      <c r="ECZ274" s="413"/>
      <c r="EDA274" s="413"/>
      <c r="EDB274" s="413"/>
      <c r="EDC274" s="413"/>
      <c r="EDD274" s="413"/>
      <c r="EDE274" s="413"/>
      <c r="EDF274" s="413"/>
      <c r="EDG274" s="413"/>
      <c r="EDH274" s="413"/>
      <c r="EDI274" s="413"/>
      <c r="EDJ274" s="413"/>
      <c r="EDK274" s="413"/>
      <c r="EDL274" s="413"/>
      <c r="EDM274" s="413"/>
      <c r="EDN274" s="413"/>
      <c r="EDO274" s="413"/>
      <c r="EDP274" s="413"/>
      <c r="EDQ274" s="413"/>
      <c r="EDR274" s="414"/>
      <c r="EDS274" s="414"/>
      <c r="EDT274" s="414"/>
      <c r="EDU274" s="414"/>
      <c r="EDV274" s="414"/>
      <c r="EDW274" s="413"/>
      <c r="EDX274" s="413"/>
      <c r="EDY274" s="414"/>
      <c r="EDZ274" s="414"/>
      <c r="EEA274" s="413"/>
      <c r="EEB274" s="413"/>
      <c r="EEC274" s="414"/>
      <c r="EED274" s="414"/>
      <c r="EEE274" s="413"/>
      <c r="EEF274" s="413"/>
      <c r="EEG274" s="413"/>
      <c r="EEH274" s="413"/>
      <c r="EEI274" s="413"/>
      <c r="EEJ274" s="413"/>
      <c r="EEK274" s="413"/>
      <c r="EEL274" s="414"/>
      <c r="EEM274" s="414"/>
      <c r="EEN274" s="413"/>
      <c r="EEO274" s="413"/>
      <c r="EEP274" s="414"/>
      <c r="EEQ274" s="414"/>
      <c r="EER274" s="413"/>
      <c r="EES274" s="413"/>
      <c r="EET274" s="413"/>
      <c r="EEU274" s="413"/>
      <c r="EEV274" s="413"/>
      <c r="EEW274" s="407"/>
      <c r="EEX274" s="439"/>
      <c r="EEY274" s="413"/>
      <c r="EEZ274" s="413"/>
      <c r="EFA274" s="413"/>
      <c r="EFB274" s="413"/>
      <c r="EFC274" s="413"/>
      <c r="EFD274" s="413"/>
      <c r="EFE274" s="413"/>
      <c r="EFF274" s="412"/>
      <c r="EFG274" s="412"/>
      <c r="EFH274" s="412"/>
      <c r="EFI274" s="412"/>
      <c r="EFJ274" s="412"/>
      <c r="EFK274" s="412"/>
      <c r="EFL274" s="412"/>
      <c r="EFM274" s="412"/>
      <c r="EFN274" s="412"/>
      <c r="EFO274" s="412"/>
      <c r="EFP274" s="412"/>
      <c r="EFQ274" s="412"/>
      <c r="EFR274" s="412"/>
      <c r="EFS274" s="412"/>
      <c r="EFT274" s="412"/>
      <c r="EFU274" s="412"/>
      <c r="EFV274" s="412"/>
      <c r="EFW274" s="412"/>
      <c r="EFX274" s="412"/>
      <c r="EFY274" s="412"/>
      <c r="EFZ274" s="412"/>
      <c r="EGA274" s="412"/>
      <c r="EGB274" s="412"/>
      <c r="EGC274" s="412"/>
      <c r="EGD274" s="412"/>
      <c r="EGE274" s="412"/>
      <c r="EGF274" s="412"/>
      <c r="EGG274" s="412"/>
      <c r="EGH274" s="412"/>
      <c r="EGI274" s="412"/>
      <c r="EGJ274" s="412"/>
      <c r="EGK274" s="412"/>
      <c r="EGL274" s="412"/>
      <c r="EGM274" s="412"/>
      <c r="EGN274" s="412"/>
      <c r="EGO274" s="412"/>
      <c r="EGP274" s="412"/>
      <c r="EGQ274" s="412"/>
      <c r="EGR274" s="412"/>
      <c r="EGS274" s="412"/>
      <c r="EGT274" s="412"/>
      <c r="EGU274" s="412"/>
      <c r="EGV274" s="412"/>
      <c r="EGW274" s="412"/>
      <c r="EGX274" s="413"/>
      <c r="EGY274" s="413"/>
      <c r="EGZ274" s="413"/>
      <c r="EHA274" s="413"/>
      <c r="EHB274" s="413"/>
      <c r="EHC274" s="413"/>
      <c r="EHD274" s="413"/>
      <c r="EHE274" s="413"/>
      <c r="EHF274" s="413"/>
      <c r="EHG274" s="413"/>
      <c r="EHH274" s="413"/>
      <c r="EHI274" s="413"/>
      <c r="EHJ274" s="413"/>
      <c r="EHK274" s="413"/>
      <c r="EHL274" s="413"/>
      <c r="EHM274" s="413"/>
      <c r="EHN274" s="413"/>
      <c r="EHO274" s="413"/>
      <c r="EHP274" s="413"/>
      <c r="EHQ274" s="413"/>
      <c r="EHR274" s="413"/>
      <c r="EHS274" s="413"/>
      <c r="EHT274" s="413"/>
      <c r="EHU274" s="413"/>
      <c r="EHV274" s="414"/>
      <c r="EHW274" s="414"/>
      <c r="EHX274" s="414"/>
      <c r="EHY274" s="414"/>
      <c r="EHZ274" s="414"/>
      <c r="EIA274" s="413"/>
      <c r="EIB274" s="413"/>
      <c r="EIC274" s="414"/>
      <c r="EID274" s="414"/>
      <c r="EIE274" s="413"/>
      <c r="EIF274" s="413"/>
      <c r="EIG274" s="414"/>
      <c r="EIH274" s="414"/>
      <c r="EII274" s="413"/>
      <c r="EIJ274" s="413"/>
      <c r="EIK274" s="413"/>
      <c r="EIL274" s="413"/>
      <c r="EIM274" s="413"/>
      <c r="EIN274" s="413"/>
      <c r="EIO274" s="413"/>
      <c r="EIP274" s="414"/>
      <c r="EIQ274" s="414"/>
      <c r="EIR274" s="413"/>
      <c r="EIS274" s="413"/>
      <c r="EIT274" s="414"/>
      <c r="EIU274" s="414"/>
      <c r="EIV274" s="413"/>
      <c r="EIW274" s="413"/>
      <c r="EIX274" s="413"/>
      <c r="EIY274" s="413"/>
      <c r="EIZ274" s="413"/>
      <c r="EJA274" s="407"/>
      <c r="EJB274" s="439"/>
      <c r="EJC274" s="413"/>
      <c r="EJD274" s="413"/>
      <c r="EJE274" s="413"/>
      <c r="EJF274" s="413"/>
      <c r="EJG274" s="413"/>
      <c r="EJH274" s="413"/>
      <c r="EJI274" s="413"/>
      <c r="EJJ274" s="412"/>
      <c r="EJK274" s="412"/>
      <c r="EJL274" s="412"/>
      <c r="EJM274" s="412"/>
      <c r="EJN274" s="412"/>
      <c r="EJO274" s="412"/>
      <c r="EJP274" s="412"/>
      <c r="EJQ274" s="412"/>
      <c r="EJR274" s="412"/>
      <c r="EJS274" s="412"/>
      <c r="EJT274" s="412"/>
      <c r="EJU274" s="412"/>
      <c r="EJV274" s="412"/>
      <c r="EJW274" s="412"/>
      <c r="EJX274" s="412"/>
      <c r="EJY274" s="412"/>
      <c r="EJZ274" s="412"/>
      <c r="EKA274" s="412"/>
      <c r="EKB274" s="412"/>
      <c r="EKC274" s="412"/>
      <c r="EKD274" s="412"/>
      <c r="EKE274" s="412"/>
      <c r="EKF274" s="412"/>
      <c r="EKG274" s="412"/>
      <c r="EKH274" s="412"/>
      <c r="EKI274" s="412"/>
      <c r="EKJ274" s="412"/>
      <c r="EKK274" s="412"/>
      <c r="EKL274" s="412"/>
      <c r="EKM274" s="412"/>
      <c r="EKN274" s="412"/>
      <c r="EKO274" s="412"/>
      <c r="EKP274" s="412"/>
      <c r="EKQ274" s="412"/>
      <c r="EKR274" s="412"/>
      <c r="EKS274" s="412"/>
      <c r="EKT274" s="412"/>
      <c r="EKU274" s="412"/>
      <c r="EKV274" s="412"/>
      <c r="EKW274" s="412"/>
      <c r="EKX274" s="412"/>
      <c r="EKY274" s="412"/>
      <c r="EKZ274" s="412"/>
      <c r="ELA274" s="412"/>
      <c r="ELB274" s="413"/>
      <c r="ELC274" s="413"/>
      <c r="ELD274" s="413"/>
      <c r="ELE274" s="413"/>
      <c r="ELF274" s="413"/>
      <c r="ELG274" s="413"/>
      <c r="ELH274" s="413"/>
      <c r="ELI274" s="413"/>
      <c r="ELJ274" s="413"/>
      <c r="ELK274" s="413"/>
      <c r="ELL274" s="413"/>
      <c r="ELM274" s="413"/>
      <c r="ELN274" s="413"/>
      <c r="ELO274" s="413"/>
      <c r="ELP274" s="413"/>
      <c r="ELQ274" s="413"/>
      <c r="ELR274" s="413"/>
      <c r="ELS274" s="413"/>
      <c r="ELT274" s="413"/>
      <c r="ELU274" s="413"/>
      <c r="ELV274" s="413"/>
      <c r="ELW274" s="413"/>
      <c r="ELX274" s="413"/>
      <c r="ELY274" s="413"/>
      <c r="ELZ274" s="414"/>
      <c r="EMA274" s="414"/>
      <c r="EMB274" s="414"/>
      <c r="EMC274" s="414"/>
      <c r="EMD274" s="414"/>
      <c r="EME274" s="413"/>
      <c r="EMF274" s="413"/>
      <c r="EMG274" s="414"/>
      <c r="EMH274" s="414"/>
      <c r="EMI274" s="413"/>
      <c r="EMJ274" s="413"/>
      <c r="EMK274" s="414"/>
      <c r="EML274" s="414"/>
      <c r="EMM274" s="413"/>
      <c r="EMN274" s="413"/>
      <c r="EMO274" s="413"/>
      <c r="EMP274" s="413"/>
      <c r="EMQ274" s="413"/>
      <c r="EMR274" s="413"/>
      <c r="EMS274" s="413"/>
      <c r="EMT274" s="414"/>
      <c r="EMU274" s="414"/>
      <c r="EMV274" s="413"/>
      <c r="EMW274" s="413"/>
      <c r="EMX274" s="414"/>
      <c r="EMY274" s="414"/>
      <c r="EMZ274" s="413"/>
      <c r="ENA274" s="413"/>
      <c r="ENB274" s="413"/>
      <c r="ENC274" s="413"/>
      <c r="END274" s="413"/>
      <c r="ENE274" s="407"/>
      <c r="ENF274" s="439"/>
      <c r="ENG274" s="413"/>
      <c r="ENH274" s="413"/>
      <c r="ENI274" s="413"/>
      <c r="ENJ274" s="413"/>
      <c r="ENK274" s="413"/>
      <c r="ENL274" s="413"/>
      <c r="ENM274" s="413"/>
      <c r="ENN274" s="412"/>
      <c r="ENO274" s="412"/>
      <c r="ENP274" s="412"/>
      <c r="ENQ274" s="412"/>
      <c r="ENR274" s="412"/>
      <c r="ENS274" s="412"/>
      <c r="ENT274" s="412"/>
      <c r="ENU274" s="412"/>
      <c r="ENV274" s="412"/>
      <c r="ENW274" s="412"/>
      <c r="ENX274" s="412"/>
      <c r="ENY274" s="412"/>
      <c r="ENZ274" s="412"/>
      <c r="EOA274" s="412"/>
      <c r="EOB274" s="412"/>
      <c r="EOC274" s="412"/>
      <c r="EOD274" s="412"/>
      <c r="EOE274" s="412"/>
      <c r="EOF274" s="412"/>
      <c r="EOG274" s="412"/>
      <c r="EOH274" s="412"/>
      <c r="EOI274" s="412"/>
      <c r="EOJ274" s="412"/>
      <c r="EOK274" s="412"/>
      <c r="EOL274" s="412"/>
      <c r="EOM274" s="412"/>
      <c r="EON274" s="412"/>
      <c r="EOO274" s="412"/>
      <c r="EOP274" s="412"/>
      <c r="EOQ274" s="412"/>
      <c r="EOR274" s="412"/>
      <c r="EOS274" s="412"/>
      <c r="EOT274" s="412"/>
      <c r="EOU274" s="412"/>
      <c r="EOV274" s="412"/>
      <c r="EOW274" s="412"/>
      <c r="EOX274" s="412"/>
      <c r="EOY274" s="412"/>
      <c r="EOZ274" s="412"/>
      <c r="EPA274" s="412"/>
      <c r="EPB274" s="412"/>
      <c r="EPC274" s="412"/>
      <c r="EPD274" s="412"/>
      <c r="EPE274" s="412"/>
      <c r="EPF274" s="413"/>
      <c r="EPG274" s="413"/>
      <c r="EPH274" s="413"/>
      <c r="EPI274" s="413"/>
      <c r="EPJ274" s="413"/>
      <c r="EPK274" s="413"/>
      <c r="EPL274" s="413"/>
      <c r="EPM274" s="413"/>
      <c r="EPN274" s="413"/>
      <c r="EPO274" s="413"/>
      <c r="EPP274" s="413"/>
      <c r="EPQ274" s="413"/>
      <c r="EPR274" s="413"/>
      <c r="EPS274" s="413"/>
      <c r="EPT274" s="413"/>
      <c r="EPU274" s="413"/>
      <c r="EPV274" s="413"/>
      <c r="EPW274" s="413"/>
      <c r="EPX274" s="413"/>
      <c r="EPY274" s="413"/>
      <c r="EPZ274" s="413"/>
      <c r="EQA274" s="413"/>
      <c r="EQB274" s="413"/>
      <c r="EQC274" s="413"/>
      <c r="EQD274" s="414"/>
      <c r="EQE274" s="414"/>
      <c r="EQF274" s="414"/>
      <c r="EQG274" s="414"/>
      <c r="EQH274" s="414"/>
      <c r="EQI274" s="413"/>
      <c r="EQJ274" s="413"/>
      <c r="EQK274" s="414"/>
      <c r="EQL274" s="414"/>
      <c r="EQM274" s="413"/>
      <c r="EQN274" s="413"/>
      <c r="EQO274" s="414"/>
      <c r="EQP274" s="414"/>
      <c r="EQQ274" s="413"/>
      <c r="EQR274" s="413"/>
      <c r="EQS274" s="413"/>
      <c r="EQT274" s="413"/>
      <c r="EQU274" s="413"/>
      <c r="EQV274" s="413"/>
      <c r="EQW274" s="413"/>
      <c r="EQX274" s="414"/>
      <c r="EQY274" s="414"/>
      <c r="EQZ274" s="413"/>
      <c r="ERA274" s="413"/>
      <c r="ERB274" s="414"/>
      <c r="ERC274" s="414"/>
      <c r="ERD274" s="413"/>
      <c r="ERE274" s="413"/>
      <c r="ERF274" s="413"/>
      <c r="ERG274" s="413"/>
      <c r="ERH274" s="413"/>
      <c r="ERI274" s="407"/>
      <c r="ERJ274" s="439"/>
      <c r="ERK274" s="413"/>
      <c r="ERL274" s="413"/>
      <c r="ERM274" s="413"/>
      <c r="ERN274" s="413"/>
      <c r="ERO274" s="413"/>
      <c r="ERP274" s="413"/>
      <c r="ERQ274" s="413"/>
      <c r="ERR274" s="412"/>
      <c r="ERS274" s="412"/>
      <c r="ERT274" s="412"/>
      <c r="ERU274" s="412"/>
      <c r="ERV274" s="412"/>
      <c r="ERW274" s="412"/>
      <c r="ERX274" s="412"/>
      <c r="ERY274" s="412"/>
      <c r="ERZ274" s="412"/>
      <c r="ESA274" s="412"/>
      <c r="ESB274" s="412"/>
      <c r="ESC274" s="412"/>
      <c r="ESD274" s="412"/>
      <c r="ESE274" s="412"/>
      <c r="ESF274" s="412"/>
      <c r="ESG274" s="412"/>
      <c r="ESH274" s="412"/>
      <c r="ESI274" s="412"/>
      <c r="ESJ274" s="412"/>
      <c r="ESK274" s="412"/>
      <c r="ESL274" s="412"/>
      <c r="ESM274" s="412"/>
      <c r="ESN274" s="412"/>
      <c r="ESO274" s="412"/>
      <c r="ESP274" s="412"/>
      <c r="ESQ274" s="412"/>
      <c r="ESR274" s="412"/>
      <c r="ESS274" s="412"/>
      <c r="EST274" s="412"/>
      <c r="ESU274" s="412"/>
      <c r="ESV274" s="412"/>
      <c r="ESW274" s="412"/>
      <c r="ESX274" s="412"/>
      <c r="ESY274" s="412"/>
      <c r="ESZ274" s="412"/>
      <c r="ETA274" s="412"/>
      <c r="ETB274" s="412"/>
      <c r="ETC274" s="412"/>
      <c r="ETD274" s="412"/>
      <c r="ETE274" s="412"/>
      <c r="ETF274" s="412"/>
      <c r="ETG274" s="412"/>
      <c r="ETH274" s="412"/>
      <c r="ETI274" s="412"/>
      <c r="ETJ274" s="413"/>
      <c r="ETK274" s="413"/>
      <c r="ETL274" s="413"/>
      <c r="ETM274" s="413"/>
      <c r="ETN274" s="413"/>
      <c r="ETO274" s="413"/>
      <c r="ETP274" s="413"/>
      <c r="ETQ274" s="413"/>
      <c r="ETR274" s="413"/>
      <c r="ETS274" s="413"/>
      <c r="ETT274" s="413"/>
      <c r="ETU274" s="413"/>
      <c r="ETV274" s="413"/>
      <c r="ETW274" s="413"/>
      <c r="ETX274" s="413"/>
      <c r="ETY274" s="413"/>
      <c r="ETZ274" s="413"/>
      <c r="EUA274" s="413"/>
      <c r="EUB274" s="413"/>
      <c r="EUC274" s="413"/>
      <c r="EUD274" s="413"/>
      <c r="EUE274" s="413"/>
      <c r="EUF274" s="413"/>
      <c r="EUG274" s="413"/>
      <c r="EUH274" s="414"/>
      <c r="EUI274" s="414"/>
      <c r="EUJ274" s="414"/>
      <c r="EUK274" s="414"/>
      <c r="EUL274" s="414"/>
      <c r="EUM274" s="413"/>
      <c r="EUN274" s="413"/>
      <c r="EUO274" s="414"/>
      <c r="EUP274" s="414"/>
      <c r="EUQ274" s="413"/>
      <c r="EUR274" s="413"/>
      <c r="EUS274" s="414"/>
      <c r="EUT274" s="414"/>
      <c r="EUU274" s="413"/>
      <c r="EUV274" s="413"/>
      <c r="EUW274" s="413"/>
      <c r="EUX274" s="413"/>
      <c r="EUY274" s="413"/>
      <c r="EUZ274" s="413"/>
      <c r="EVA274" s="413"/>
      <c r="EVB274" s="414"/>
      <c r="EVC274" s="414"/>
      <c r="EVD274" s="413"/>
      <c r="EVE274" s="413"/>
      <c r="EVF274" s="414"/>
      <c r="EVG274" s="414"/>
      <c r="EVH274" s="413"/>
      <c r="EVI274" s="413"/>
      <c r="EVJ274" s="413"/>
      <c r="EVK274" s="413"/>
      <c r="EVL274" s="413"/>
      <c r="EVM274" s="407"/>
      <c r="EVN274" s="439"/>
      <c r="EVO274" s="413"/>
      <c r="EVP274" s="413"/>
      <c r="EVQ274" s="413"/>
      <c r="EVR274" s="413"/>
      <c r="EVS274" s="413"/>
      <c r="EVT274" s="413"/>
      <c r="EVU274" s="413"/>
      <c r="EVV274" s="412"/>
      <c r="EVW274" s="412"/>
      <c r="EVX274" s="412"/>
      <c r="EVY274" s="412"/>
      <c r="EVZ274" s="412"/>
      <c r="EWA274" s="412"/>
      <c r="EWB274" s="412"/>
      <c r="EWC274" s="412"/>
      <c r="EWD274" s="412"/>
      <c r="EWE274" s="412"/>
      <c r="EWF274" s="412"/>
      <c r="EWG274" s="412"/>
      <c r="EWH274" s="412"/>
      <c r="EWI274" s="412"/>
      <c r="EWJ274" s="412"/>
      <c r="EWK274" s="412"/>
      <c r="EWL274" s="412"/>
      <c r="EWM274" s="412"/>
      <c r="EWN274" s="412"/>
      <c r="EWO274" s="412"/>
      <c r="EWP274" s="412"/>
      <c r="EWQ274" s="412"/>
      <c r="EWR274" s="412"/>
      <c r="EWS274" s="412"/>
      <c r="EWT274" s="412"/>
      <c r="EWU274" s="412"/>
      <c r="EWV274" s="412"/>
      <c r="EWW274" s="412"/>
      <c r="EWX274" s="412"/>
      <c r="EWY274" s="412"/>
      <c r="EWZ274" s="412"/>
      <c r="EXA274" s="412"/>
      <c r="EXB274" s="412"/>
      <c r="EXC274" s="412"/>
      <c r="EXD274" s="412"/>
      <c r="EXE274" s="412"/>
      <c r="EXF274" s="412"/>
      <c r="EXG274" s="412"/>
      <c r="EXH274" s="412"/>
      <c r="EXI274" s="412"/>
      <c r="EXJ274" s="412"/>
      <c r="EXK274" s="412"/>
      <c r="EXL274" s="412"/>
      <c r="EXM274" s="412"/>
      <c r="EXN274" s="413"/>
      <c r="EXO274" s="413"/>
      <c r="EXP274" s="413"/>
      <c r="EXQ274" s="413"/>
      <c r="EXR274" s="413"/>
      <c r="EXS274" s="413"/>
      <c r="EXT274" s="413"/>
      <c r="EXU274" s="413"/>
      <c r="EXV274" s="413"/>
      <c r="EXW274" s="413"/>
      <c r="EXX274" s="413"/>
      <c r="EXY274" s="413"/>
      <c r="EXZ274" s="413"/>
      <c r="EYA274" s="413"/>
      <c r="EYB274" s="413"/>
      <c r="EYC274" s="413"/>
      <c r="EYD274" s="413"/>
      <c r="EYE274" s="413"/>
      <c r="EYF274" s="413"/>
      <c r="EYG274" s="413"/>
      <c r="EYH274" s="413"/>
      <c r="EYI274" s="413"/>
      <c r="EYJ274" s="413"/>
      <c r="EYK274" s="413"/>
      <c r="EYL274" s="414"/>
      <c r="EYM274" s="414"/>
      <c r="EYN274" s="414"/>
      <c r="EYO274" s="414"/>
      <c r="EYP274" s="414"/>
      <c r="EYQ274" s="413"/>
      <c r="EYR274" s="413"/>
      <c r="EYS274" s="414"/>
      <c r="EYT274" s="414"/>
      <c r="EYU274" s="413"/>
      <c r="EYV274" s="413"/>
      <c r="EYW274" s="414"/>
      <c r="EYX274" s="414"/>
      <c r="EYY274" s="413"/>
      <c r="EYZ274" s="413"/>
      <c r="EZA274" s="413"/>
      <c r="EZB274" s="413"/>
      <c r="EZC274" s="413"/>
      <c r="EZD274" s="413"/>
      <c r="EZE274" s="413"/>
      <c r="EZF274" s="414"/>
      <c r="EZG274" s="414"/>
      <c r="EZH274" s="413"/>
      <c r="EZI274" s="413"/>
      <c r="EZJ274" s="414"/>
      <c r="EZK274" s="414"/>
      <c r="EZL274" s="413"/>
      <c r="EZM274" s="413"/>
      <c r="EZN274" s="413"/>
      <c r="EZO274" s="413"/>
      <c r="EZP274" s="413"/>
      <c r="EZQ274" s="407"/>
      <c r="EZR274" s="439"/>
      <c r="EZS274" s="413"/>
      <c r="EZT274" s="413"/>
      <c r="EZU274" s="413"/>
      <c r="EZV274" s="413"/>
      <c r="EZW274" s="413"/>
      <c r="EZX274" s="413"/>
      <c r="EZY274" s="413"/>
      <c r="EZZ274" s="412"/>
      <c r="FAA274" s="412"/>
      <c r="FAB274" s="412"/>
      <c r="FAC274" s="412"/>
      <c r="FAD274" s="412"/>
      <c r="FAE274" s="412"/>
      <c r="FAF274" s="412"/>
      <c r="FAG274" s="412"/>
      <c r="FAH274" s="412"/>
      <c r="FAI274" s="412"/>
      <c r="FAJ274" s="412"/>
      <c r="FAK274" s="412"/>
      <c r="FAL274" s="412"/>
      <c r="FAM274" s="412"/>
      <c r="FAN274" s="412"/>
      <c r="FAO274" s="412"/>
      <c r="FAP274" s="412"/>
      <c r="FAQ274" s="412"/>
      <c r="FAR274" s="412"/>
      <c r="FAS274" s="412"/>
      <c r="FAT274" s="412"/>
      <c r="FAU274" s="412"/>
      <c r="FAV274" s="412"/>
      <c r="FAW274" s="412"/>
      <c r="FAX274" s="412"/>
      <c r="FAY274" s="412"/>
      <c r="FAZ274" s="412"/>
      <c r="FBA274" s="412"/>
      <c r="FBB274" s="412"/>
      <c r="FBC274" s="412"/>
      <c r="FBD274" s="412"/>
      <c r="FBE274" s="412"/>
      <c r="FBF274" s="412"/>
      <c r="FBG274" s="412"/>
      <c r="FBH274" s="412"/>
      <c r="FBI274" s="412"/>
      <c r="FBJ274" s="412"/>
      <c r="FBK274" s="412"/>
      <c r="FBL274" s="412"/>
      <c r="FBM274" s="412"/>
      <c r="FBN274" s="412"/>
      <c r="FBO274" s="412"/>
      <c r="FBP274" s="412"/>
      <c r="FBQ274" s="412"/>
      <c r="FBR274" s="413"/>
      <c r="FBS274" s="413"/>
      <c r="FBT274" s="413"/>
      <c r="FBU274" s="413"/>
      <c r="FBV274" s="413"/>
      <c r="FBW274" s="413"/>
      <c r="FBX274" s="413"/>
      <c r="FBY274" s="413"/>
      <c r="FBZ274" s="413"/>
      <c r="FCA274" s="413"/>
      <c r="FCB274" s="413"/>
      <c r="FCC274" s="413"/>
      <c r="FCD274" s="413"/>
      <c r="FCE274" s="413"/>
      <c r="FCF274" s="413"/>
      <c r="FCG274" s="413"/>
      <c r="FCH274" s="413"/>
      <c r="FCI274" s="413"/>
      <c r="FCJ274" s="413"/>
      <c r="FCK274" s="413"/>
      <c r="FCL274" s="413"/>
      <c r="FCM274" s="413"/>
      <c r="FCN274" s="413"/>
      <c r="FCO274" s="413"/>
      <c r="FCP274" s="414"/>
      <c r="FCQ274" s="414"/>
      <c r="FCR274" s="414"/>
      <c r="FCS274" s="414"/>
      <c r="FCT274" s="414"/>
      <c r="FCU274" s="413"/>
      <c r="FCV274" s="413"/>
      <c r="FCW274" s="414"/>
      <c r="FCX274" s="414"/>
      <c r="FCY274" s="413"/>
      <c r="FCZ274" s="413"/>
      <c r="FDA274" s="414"/>
      <c r="FDB274" s="414"/>
      <c r="FDC274" s="413"/>
      <c r="FDD274" s="413"/>
      <c r="FDE274" s="413"/>
      <c r="FDF274" s="413"/>
      <c r="FDG274" s="413"/>
      <c r="FDH274" s="413"/>
      <c r="FDI274" s="413"/>
      <c r="FDJ274" s="414"/>
      <c r="FDK274" s="414"/>
      <c r="FDL274" s="413"/>
      <c r="FDM274" s="413"/>
      <c r="FDN274" s="414"/>
      <c r="FDO274" s="414"/>
      <c r="FDP274" s="413"/>
      <c r="FDQ274" s="413"/>
      <c r="FDR274" s="413"/>
      <c r="FDS274" s="413"/>
      <c r="FDT274" s="413"/>
      <c r="FDU274" s="407"/>
      <c r="FDV274" s="439"/>
      <c r="FDW274" s="413"/>
      <c r="FDX274" s="413"/>
      <c r="FDY274" s="413"/>
      <c r="FDZ274" s="413"/>
      <c r="FEA274" s="413"/>
      <c r="FEB274" s="413"/>
      <c r="FEC274" s="413"/>
      <c r="FED274" s="412"/>
      <c r="FEE274" s="412"/>
      <c r="FEF274" s="412"/>
      <c r="FEG274" s="412"/>
      <c r="FEH274" s="412"/>
      <c r="FEI274" s="412"/>
      <c r="FEJ274" s="412"/>
      <c r="FEK274" s="412"/>
      <c r="FEL274" s="412"/>
      <c r="FEM274" s="412"/>
      <c r="FEN274" s="412"/>
      <c r="FEO274" s="412"/>
      <c r="FEP274" s="412"/>
      <c r="FEQ274" s="412"/>
      <c r="FER274" s="412"/>
      <c r="FES274" s="412"/>
      <c r="FET274" s="412"/>
      <c r="FEU274" s="412"/>
      <c r="FEV274" s="412"/>
      <c r="FEW274" s="412"/>
      <c r="FEX274" s="412"/>
      <c r="FEY274" s="412"/>
      <c r="FEZ274" s="412"/>
      <c r="FFA274" s="412"/>
      <c r="FFB274" s="412"/>
      <c r="FFC274" s="412"/>
      <c r="FFD274" s="412"/>
      <c r="FFE274" s="412"/>
      <c r="FFF274" s="412"/>
      <c r="FFG274" s="412"/>
      <c r="FFH274" s="412"/>
      <c r="FFI274" s="412"/>
      <c r="FFJ274" s="412"/>
      <c r="FFK274" s="412"/>
      <c r="FFL274" s="412"/>
      <c r="FFM274" s="412"/>
      <c r="FFN274" s="412"/>
      <c r="FFO274" s="412"/>
      <c r="FFP274" s="412"/>
      <c r="FFQ274" s="412"/>
      <c r="FFR274" s="412"/>
      <c r="FFS274" s="412"/>
      <c r="FFT274" s="412"/>
      <c r="FFU274" s="412"/>
      <c r="FFV274" s="413"/>
      <c r="FFW274" s="413"/>
      <c r="FFX274" s="413"/>
      <c r="FFY274" s="413"/>
      <c r="FFZ274" s="413"/>
      <c r="FGA274" s="413"/>
      <c r="FGB274" s="413"/>
      <c r="FGC274" s="413"/>
      <c r="FGD274" s="413"/>
      <c r="FGE274" s="413"/>
      <c r="FGF274" s="413"/>
      <c r="FGG274" s="413"/>
      <c r="FGH274" s="413"/>
      <c r="FGI274" s="413"/>
      <c r="FGJ274" s="413"/>
      <c r="FGK274" s="413"/>
      <c r="FGL274" s="413"/>
      <c r="FGM274" s="413"/>
      <c r="FGN274" s="413"/>
      <c r="FGO274" s="413"/>
      <c r="FGP274" s="413"/>
      <c r="FGQ274" s="413"/>
      <c r="FGR274" s="413"/>
      <c r="FGS274" s="413"/>
      <c r="FGT274" s="414"/>
      <c r="FGU274" s="414"/>
      <c r="FGV274" s="414"/>
      <c r="FGW274" s="414"/>
      <c r="FGX274" s="414"/>
      <c r="FGY274" s="413"/>
      <c r="FGZ274" s="413"/>
      <c r="FHA274" s="414"/>
      <c r="FHB274" s="414"/>
      <c r="FHC274" s="413"/>
      <c r="FHD274" s="413"/>
      <c r="FHE274" s="414"/>
      <c r="FHF274" s="414"/>
      <c r="FHG274" s="413"/>
      <c r="FHH274" s="413"/>
      <c r="FHI274" s="413"/>
      <c r="FHJ274" s="413"/>
      <c r="FHK274" s="413"/>
      <c r="FHL274" s="413"/>
      <c r="FHM274" s="413"/>
      <c r="FHN274" s="414"/>
      <c r="FHO274" s="414"/>
      <c r="FHP274" s="413"/>
      <c r="FHQ274" s="413"/>
      <c r="FHR274" s="414"/>
      <c r="FHS274" s="414"/>
      <c r="FHT274" s="413"/>
      <c r="FHU274" s="413"/>
      <c r="FHV274" s="413"/>
      <c r="FHW274" s="413"/>
      <c r="FHX274" s="413"/>
      <c r="FHY274" s="407"/>
      <c r="FHZ274" s="439"/>
      <c r="FIA274" s="413"/>
      <c r="FIB274" s="413"/>
      <c r="FIC274" s="413"/>
      <c r="FID274" s="413"/>
      <c r="FIE274" s="413"/>
      <c r="FIF274" s="413"/>
      <c r="FIG274" s="413"/>
      <c r="FIH274" s="412"/>
      <c r="FII274" s="412"/>
      <c r="FIJ274" s="412"/>
      <c r="FIK274" s="412"/>
      <c r="FIL274" s="412"/>
      <c r="FIM274" s="412"/>
      <c r="FIN274" s="412"/>
      <c r="FIO274" s="412"/>
      <c r="FIP274" s="412"/>
      <c r="FIQ274" s="412"/>
      <c r="FIR274" s="412"/>
      <c r="FIS274" s="412"/>
      <c r="FIT274" s="412"/>
      <c r="FIU274" s="412"/>
      <c r="FIV274" s="412"/>
      <c r="FIW274" s="412"/>
      <c r="FIX274" s="412"/>
      <c r="FIY274" s="412"/>
      <c r="FIZ274" s="412"/>
      <c r="FJA274" s="412"/>
      <c r="FJB274" s="412"/>
      <c r="FJC274" s="412"/>
      <c r="FJD274" s="412"/>
      <c r="FJE274" s="412"/>
      <c r="FJF274" s="412"/>
      <c r="FJG274" s="412"/>
      <c r="FJH274" s="412"/>
      <c r="FJI274" s="412"/>
      <c r="FJJ274" s="412"/>
      <c r="FJK274" s="412"/>
      <c r="FJL274" s="412"/>
      <c r="FJM274" s="412"/>
      <c r="FJN274" s="412"/>
      <c r="FJO274" s="412"/>
      <c r="FJP274" s="412"/>
      <c r="FJQ274" s="412"/>
      <c r="FJR274" s="412"/>
      <c r="FJS274" s="412"/>
      <c r="FJT274" s="412"/>
      <c r="FJU274" s="412"/>
      <c r="FJV274" s="412"/>
      <c r="FJW274" s="412"/>
      <c r="FJX274" s="412"/>
      <c r="FJY274" s="412"/>
      <c r="FJZ274" s="413"/>
      <c r="FKA274" s="413"/>
      <c r="FKB274" s="413"/>
      <c r="FKC274" s="413"/>
      <c r="FKD274" s="413"/>
      <c r="FKE274" s="413"/>
      <c r="FKF274" s="413"/>
      <c r="FKG274" s="413"/>
      <c r="FKH274" s="413"/>
      <c r="FKI274" s="413"/>
      <c r="FKJ274" s="413"/>
      <c r="FKK274" s="413"/>
      <c r="FKL274" s="413"/>
      <c r="FKM274" s="413"/>
      <c r="FKN274" s="413"/>
      <c r="FKO274" s="413"/>
      <c r="FKP274" s="413"/>
      <c r="FKQ274" s="413"/>
      <c r="FKR274" s="413"/>
      <c r="FKS274" s="413"/>
      <c r="FKT274" s="413"/>
      <c r="FKU274" s="413"/>
      <c r="FKV274" s="413"/>
      <c r="FKW274" s="413"/>
      <c r="FKX274" s="414"/>
      <c r="FKY274" s="414"/>
      <c r="FKZ274" s="414"/>
      <c r="FLA274" s="414"/>
      <c r="FLB274" s="414"/>
      <c r="FLC274" s="413"/>
      <c r="FLD274" s="413"/>
      <c r="FLE274" s="414"/>
      <c r="FLF274" s="414"/>
      <c r="FLG274" s="413"/>
      <c r="FLH274" s="413"/>
      <c r="FLI274" s="414"/>
      <c r="FLJ274" s="414"/>
      <c r="FLK274" s="413"/>
      <c r="FLL274" s="413"/>
      <c r="FLM274" s="413"/>
      <c r="FLN274" s="413"/>
      <c r="FLO274" s="413"/>
      <c r="FLP274" s="413"/>
      <c r="FLQ274" s="413"/>
      <c r="FLR274" s="414"/>
      <c r="FLS274" s="414"/>
      <c r="FLT274" s="413"/>
      <c r="FLU274" s="413"/>
      <c r="FLV274" s="414"/>
      <c r="FLW274" s="414"/>
      <c r="FLX274" s="413"/>
      <c r="FLY274" s="413"/>
      <c r="FLZ274" s="413"/>
      <c r="FMA274" s="413"/>
      <c r="FMB274" s="413"/>
      <c r="FMC274" s="407"/>
      <c r="FMD274" s="439"/>
      <c r="FME274" s="413"/>
      <c r="FMF274" s="413"/>
      <c r="FMG274" s="413"/>
      <c r="FMH274" s="413"/>
      <c r="FMI274" s="413"/>
      <c r="FMJ274" s="413"/>
      <c r="FMK274" s="413"/>
      <c r="FML274" s="412"/>
      <c r="FMM274" s="412"/>
      <c r="FMN274" s="412"/>
      <c r="FMO274" s="412"/>
      <c r="FMP274" s="412"/>
      <c r="FMQ274" s="412"/>
      <c r="FMR274" s="412"/>
      <c r="FMS274" s="412"/>
      <c r="FMT274" s="412"/>
      <c r="FMU274" s="412"/>
      <c r="FMV274" s="412"/>
      <c r="FMW274" s="412"/>
      <c r="FMX274" s="412"/>
      <c r="FMY274" s="412"/>
      <c r="FMZ274" s="412"/>
      <c r="FNA274" s="412"/>
      <c r="FNB274" s="412"/>
      <c r="FNC274" s="412"/>
      <c r="FND274" s="412"/>
      <c r="FNE274" s="412"/>
      <c r="FNF274" s="412"/>
      <c r="FNG274" s="412"/>
      <c r="FNH274" s="412"/>
      <c r="FNI274" s="412"/>
      <c r="FNJ274" s="412"/>
      <c r="FNK274" s="412"/>
      <c r="FNL274" s="412"/>
      <c r="FNM274" s="412"/>
      <c r="FNN274" s="412"/>
      <c r="FNO274" s="412"/>
      <c r="FNP274" s="412"/>
      <c r="FNQ274" s="412"/>
      <c r="FNR274" s="412"/>
      <c r="FNS274" s="412"/>
      <c r="FNT274" s="412"/>
      <c r="FNU274" s="412"/>
      <c r="FNV274" s="412"/>
      <c r="FNW274" s="412"/>
      <c r="FNX274" s="412"/>
      <c r="FNY274" s="412"/>
      <c r="FNZ274" s="412"/>
      <c r="FOA274" s="412"/>
      <c r="FOB274" s="412"/>
      <c r="FOC274" s="412"/>
      <c r="FOD274" s="413"/>
      <c r="FOE274" s="413"/>
      <c r="FOF274" s="413"/>
      <c r="FOG274" s="413"/>
      <c r="FOH274" s="413"/>
      <c r="FOI274" s="413"/>
      <c r="FOJ274" s="413"/>
      <c r="FOK274" s="413"/>
      <c r="FOL274" s="413"/>
      <c r="FOM274" s="413"/>
      <c r="FON274" s="413"/>
      <c r="FOO274" s="413"/>
      <c r="FOP274" s="413"/>
      <c r="FOQ274" s="413"/>
      <c r="FOR274" s="413"/>
      <c r="FOS274" s="413"/>
      <c r="FOT274" s="413"/>
      <c r="FOU274" s="413"/>
      <c r="FOV274" s="413"/>
      <c r="FOW274" s="413"/>
      <c r="FOX274" s="413"/>
      <c r="FOY274" s="413"/>
      <c r="FOZ274" s="413"/>
      <c r="FPA274" s="413"/>
      <c r="FPB274" s="414"/>
      <c r="FPC274" s="414"/>
      <c r="FPD274" s="414"/>
      <c r="FPE274" s="414"/>
      <c r="FPF274" s="414"/>
      <c r="FPG274" s="413"/>
      <c r="FPH274" s="413"/>
      <c r="FPI274" s="414"/>
      <c r="FPJ274" s="414"/>
      <c r="FPK274" s="413"/>
      <c r="FPL274" s="413"/>
      <c r="FPM274" s="414"/>
      <c r="FPN274" s="414"/>
      <c r="FPO274" s="413"/>
      <c r="FPP274" s="413"/>
      <c r="FPQ274" s="413"/>
      <c r="FPR274" s="413"/>
      <c r="FPS274" s="413"/>
      <c r="FPT274" s="413"/>
      <c r="FPU274" s="413"/>
      <c r="FPV274" s="414"/>
      <c r="FPW274" s="414"/>
      <c r="FPX274" s="413"/>
      <c r="FPY274" s="413"/>
      <c r="FPZ274" s="414"/>
      <c r="FQA274" s="414"/>
      <c r="FQB274" s="413"/>
      <c r="FQC274" s="413"/>
      <c r="FQD274" s="413"/>
      <c r="FQE274" s="413"/>
      <c r="FQF274" s="413"/>
      <c r="FQG274" s="407"/>
      <c r="FQH274" s="439"/>
      <c r="FQI274" s="413"/>
      <c r="FQJ274" s="413"/>
      <c r="FQK274" s="413"/>
      <c r="FQL274" s="413"/>
      <c r="FQM274" s="413"/>
      <c r="FQN274" s="413"/>
      <c r="FQO274" s="413"/>
      <c r="FQP274" s="412"/>
      <c r="FQQ274" s="412"/>
      <c r="FQR274" s="412"/>
      <c r="FQS274" s="412"/>
      <c r="FQT274" s="412"/>
      <c r="FQU274" s="412"/>
      <c r="FQV274" s="412"/>
      <c r="FQW274" s="412"/>
      <c r="FQX274" s="412"/>
      <c r="FQY274" s="412"/>
      <c r="FQZ274" s="412"/>
      <c r="FRA274" s="412"/>
      <c r="FRB274" s="412"/>
      <c r="FRC274" s="412"/>
      <c r="FRD274" s="412"/>
      <c r="FRE274" s="412"/>
      <c r="FRF274" s="412"/>
      <c r="FRG274" s="412"/>
      <c r="FRH274" s="412"/>
      <c r="FRI274" s="412"/>
      <c r="FRJ274" s="412"/>
      <c r="FRK274" s="412"/>
      <c r="FRL274" s="412"/>
      <c r="FRM274" s="412"/>
      <c r="FRN274" s="412"/>
      <c r="FRO274" s="412"/>
      <c r="FRP274" s="412"/>
      <c r="FRQ274" s="412"/>
      <c r="FRR274" s="412"/>
      <c r="FRS274" s="412"/>
      <c r="FRT274" s="412"/>
      <c r="FRU274" s="412"/>
      <c r="FRV274" s="412"/>
      <c r="FRW274" s="412"/>
      <c r="FRX274" s="412"/>
      <c r="FRY274" s="412"/>
      <c r="FRZ274" s="412"/>
      <c r="FSA274" s="412"/>
      <c r="FSB274" s="412"/>
      <c r="FSC274" s="412"/>
      <c r="FSD274" s="412"/>
      <c r="FSE274" s="412"/>
      <c r="FSF274" s="412"/>
      <c r="FSG274" s="412"/>
      <c r="FSH274" s="413"/>
      <c r="FSI274" s="413"/>
      <c r="FSJ274" s="413"/>
      <c r="FSK274" s="413"/>
      <c r="FSL274" s="413"/>
      <c r="FSM274" s="413"/>
      <c r="FSN274" s="413"/>
      <c r="FSO274" s="413"/>
      <c r="FSP274" s="413"/>
      <c r="FSQ274" s="413"/>
      <c r="FSR274" s="413"/>
      <c r="FSS274" s="413"/>
      <c r="FST274" s="413"/>
      <c r="FSU274" s="413"/>
      <c r="FSV274" s="413"/>
      <c r="FSW274" s="413"/>
      <c r="FSX274" s="413"/>
      <c r="FSY274" s="413"/>
      <c r="FSZ274" s="413"/>
      <c r="FTA274" s="413"/>
      <c r="FTB274" s="413"/>
      <c r="FTC274" s="413"/>
      <c r="FTD274" s="413"/>
      <c r="FTE274" s="413"/>
      <c r="FTF274" s="414"/>
      <c r="FTG274" s="414"/>
      <c r="FTH274" s="414"/>
      <c r="FTI274" s="414"/>
      <c r="FTJ274" s="414"/>
      <c r="FTK274" s="413"/>
      <c r="FTL274" s="413"/>
      <c r="FTM274" s="414"/>
      <c r="FTN274" s="414"/>
      <c r="FTO274" s="413"/>
      <c r="FTP274" s="413"/>
      <c r="FTQ274" s="414"/>
      <c r="FTR274" s="414"/>
      <c r="FTS274" s="413"/>
      <c r="FTT274" s="413"/>
      <c r="FTU274" s="413"/>
      <c r="FTV274" s="413"/>
      <c r="FTW274" s="413"/>
      <c r="FTX274" s="413"/>
      <c r="FTY274" s="413"/>
      <c r="FTZ274" s="414"/>
      <c r="FUA274" s="414"/>
      <c r="FUB274" s="413"/>
      <c r="FUC274" s="413"/>
      <c r="FUD274" s="414"/>
      <c r="FUE274" s="414"/>
      <c r="FUF274" s="413"/>
      <c r="FUG274" s="413"/>
      <c r="FUH274" s="413"/>
      <c r="FUI274" s="413"/>
      <c r="FUJ274" s="413"/>
      <c r="FUK274" s="407"/>
      <c r="FUL274" s="439"/>
      <c r="FUM274" s="413"/>
      <c r="FUN274" s="413"/>
      <c r="FUO274" s="413"/>
      <c r="FUP274" s="413"/>
      <c r="FUQ274" s="413"/>
      <c r="FUR274" s="413"/>
      <c r="FUS274" s="413"/>
      <c r="FUT274" s="412"/>
      <c r="FUU274" s="412"/>
      <c r="FUV274" s="412"/>
      <c r="FUW274" s="412"/>
      <c r="FUX274" s="412"/>
      <c r="FUY274" s="412"/>
      <c r="FUZ274" s="412"/>
      <c r="FVA274" s="412"/>
      <c r="FVB274" s="412"/>
      <c r="FVC274" s="412"/>
      <c r="FVD274" s="412"/>
      <c r="FVE274" s="412"/>
      <c r="FVF274" s="412"/>
      <c r="FVG274" s="412"/>
      <c r="FVH274" s="412"/>
      <c r="FVI274" s="412"/>
      <c r="FVJ274" s="412"/>
      <c r="FVK274" s="412"/>
      <c r="FVL274" s="412"/>
      <c r="FVM274" s="412"/>
      <c r="FVN274" s="412"/>
      <c r="FVO274" s="412"/>
      <c r="FVP274" s="412"/>
      <c r="FVQ274" s="412"/>
      <c r="FVR274" s="412"/>
      <c r="FVS274" s="412"/>
      <c r="FVT274" s="412"/>
      <c r="FVU274" s="412"/>
      <c r="FVV274" s="412"/>
      <c r="FVW274" s="412"/>
      <c r="FVX274" s="412"/>
      <c r="FVY274" s="412"/>
      <c r="FVZ274" s="412"/>
      <c r="FWA274" s="412"/>
      <c r="FWB274" s="412"/>
      <c r="FWC274" s="412"/>
      <c r="FWD274" s="412"/>
      <c r="FWE274" s="412"/>
      <c r="FWF274" s="412"/>
      <c r="FWG274" s="412"/>
      <c r="FWH274" s="412"/>
      <c r="FWI274" s="412"/>
      <c r="FWJ274" s="412"/>
      <c r="FWK274" s="412"/>
      <c r="FWL274" s="413"/>
      <c r="FWM274" s="413"/>
      <c r="FWN274" s="413"/>
      <c r="FWO274" s="413"/>
      <c r="FWP274" s="413"/>
      <c r="FWQ274" s="413"/>
      <c r="FWR274" s="413"/>
      <c r="FWS274" s="413"/>
      <c r="FWT274" s="413"/>
      <c r="FWU274" s="413"/>
      <c r="FWV274" s="413"/>
      <c r="FWW274" s="413"/>
      <c r="FWX274" s="413"/>
      <c r="FWY274" s="413"/>
      <c r="FWZ274" s="413"/>
      <c r="FXA274" s="413"/>
      <c r="FXB274" s="413"/>
      <c r="FXC274" s="413"/>
      <c r="FXD274" s="413"/>
      <c r="FXE274" s="413"/>
      <c r="FXF274" s="413"/>
      <c r="FXG274" s="413"/>
      <c r="FXH274" s="413"/>
      <c r="FXI274" s="413"/>
      <c r="FXJ274" s="414"/>
      <c r="FXK274" s="414"/>
      <c r="FXL274" s="414"/>
      <c r="FXM274" s="414"/>
      <c r="FXN274" s="414"/>
      <c r="FXO274" s="413"/>
      <c r="FXP274" s="413"/>
      <c r="FXQ274" s="414"/>
      <c r="FXR274" s="414"/>
      <c r="FXS274" s="413"/>
      <c r="FXT274" s="413"/>
      <c r="FXU274" s="414"/>
      <c r="FXV274" s="414"/>
      <c r="FXW274" s="413"/>
      <c r="FXX274" s="413"/>
      <c r="FXY274" s="413"/>
      <c r="FXZ274" s="413"/>
      <c r="FYA274" s="413"/>
      <c r="FYB274" s="413"/>
      <c r="FYC274" s="413"/>
      <c r="FYD274" s="414"/>
      <c r="FYE274" s="414"/>
      <c r="FYF274" s="413"/>
      <c r="FYG274" s="413"/>
      <c r="FYH274" s="414"/>
      <c r="FYI274" s="414"/>
      <c r="FYJ274" s="413"/>
      <c r="FYK274" s="413"/>
      <c r="FYL274" s="413"/>
      <c r="FYM274" s="413"/>
      <c r="FYN274" s="413"/>
      <c r="FYO274" s="407"/>
      <c r="FYP274" s="439"/>
      <c r="FYQ274" s="413"/>
      <c r="FYR274" s="413"/>
      <c r="FYS274" s="413"/>
      <c r="FYT274" s="413"/>
      <c r="FYU274" s="413"/>
      <c r="FYV274" s="413"/>
      <c r="FYW274" s="413"/>
      <c r="FYX274" s="412"/>
      <c r="FYY274" s="412"/>
      <c r="FYZ274" s="412"/>
      <c r="FZA274" s="412"/>
      <c r="FZB274" s="412"/>
      <c r="FZC274" s="412"/>
      <c r="FZD274" s="412"/>
      <c r="FZE274" s="412"/>
      <c r="FZF274" s="412"/>
      <c r="FZG274" s="412"/>
      <c r="FZH274" s="412"/>
      <c r="FZI274" s="412"/>
      <c r="FZJ274" s="412"/>
      <c r="FZK274" s="412"/>
      <c r="FZL274" s="412"/>
      <c r="FZM274" s="412"/>
      <c r="FZN274" s="412"/>
      <c r="FZO274" s="412"/>
      <c r="FZP274" s="412"/>
      <c r="FZQ274" s="412"/>
      <c r="FZR274" s="412"/>
      <c r="FZS274" s="412"/>
      <c r="FZT274" s="412"/>
      <c r="FZU274" s="412"/>
      <c r="FZV274" s="412"/>
      <c r="FZW274" s="412"/>
      <c r="FZX274" s="412"/>
      <c r="FZY274" s="412"/>
      <c r="FZZ274" s="412"/>
      <c r="GAA274" s="412"/>
      <c r="GAB274" s="412"/>
      <c r="GAC274" s="412"/>
      <c r="GAD274" s="412"/>
      <c r="GAE274" s="412"/>
      <c r="GAF274" s="412"/>
      <c r="GAG274" s="412"/>
      <c r="GAH274" s="412"/>
      <c r="GAI274" s="412"/>
      <c r="GAJ274" s="412"/>
      <c r="GAK274" s="412"/>
      <c r="GAL274" s="412"/>
      <c r="GAM274" s="412"/>
      <c r="GAN274" s="412"/>
      <c r="GAO274" s="412"/>
      <c r="GAP274" s="413"/>
      <c r="GAQ274" s="413"/>
      <c r="GAR274" s="413"/>
      <c r="GAS274" s="413"/>
      <c r="GAT274" s="413"/>
      <c r="GAU274" s="413"/>
      <c r="GAV274" s="413"/>
      <c r="GAW274" s="413"/>
      <c r="GAX274" s="413"/>
      <c r="GAY274" s="413"/>
      <c r="GAZ274" s="413"/>
      <c r="GBA274" s="413"/>
      <c r="GBB274" s="413"/>
      <c r="GBC274" s="413"/>
      <c r="GBD274" s="413"/>
      <c r="GBE274" s="413"/>
      <c r="GBF274" s="413"/>
      <c r="GBG274" s="413"/>
      <c r="GBH274" s="413"/>
      <c r="GBI274" s="413"/>
      <c r="GBJ274" s="413"/>
      <c r="GBK274" s="413"/>
      <c r="GBL274" s="413"/>
      <c r="GBM274" s="413"/>
      <c r="GBN274" s="414"/>
      <c r="GBO274" s="414"/>
      <c r="GBP274" s="414"/>
      <c r="GBQ274" s="414"/>
      <c r="GBR274" s="414"/>
      <c r="GBS274" s="413"/>
      <c r="GBT274" s="413"/>
      <c r="GBU274" s="414"/>
      <c r="GBV274" s="414"/>
      <c r="GBW274" s="413"/>
      <c r="GBX274" s="413"/>
      <c r="GBY274" s="414"/>
      <c r="GBZ274" s="414"/>
      <c r="GCA274" s="413"/>
      <c r="GCB274" s="413"/>
      <c r="GCC274" s="413"/>
      <c r="GCD274" s="413"/>
      <c r="GCE274" s="413"/>
      <c r="GCF274" s="413"/>
      <c r="GCG274" s="413"/>
      <c r="GCH274" s="414"/>
      <c r="GCI274" s="414"/>
      <c r="GCJ274" s="413"/>
      <c r="GCK274" s="413"/>
      <c r="GCL274" s="414"/>
      <c r="GCM274" s="414"/>
      <c r="GCN274" s="413"/>
      <c r="GCO274" s="413"/>
      <c r="GCP274" s="413"/>
      <c r="GCQ274" s="413"/>
      <c r="GCR274" s="413"/>
      <c r="GCS274" s="407"/>
      <c r="GCT274" s="439"/>
      <c r="GCU274" s="413"/>
      <c r="GCV274" s="413"/>
      <c r="GCW274" s="413"/>
      <c r="GCX274" s="413"/>
      <c r="GCY274" s="413"/>
      <c r="GCZ274" s="413"/>
      <c r="GDA274" s="413"/>
      <c r="GDB274" s="412"/>
      <c r="GDC274" s="412"/>
      <c r="GDD274" s="412"/>
      <c r="GDE274" s="412"/>
      <c r="GDF274" s="412"/>
      <c r="GDG274" s="412"/>
      <c r="GDH274" s="412"/>
      <c r="GDI274" s="412"/>
      <c r="GDJ274" s="412"/>
      <c r="GDK274" s="412"/>
      <c r="GDL274" s="412"/>
      <c r="GDM274" s="412"/>
      <c r="GDN274" s="412"/>
      <c r="GDO274" s="412"/>
      <c r="GDP274" s="412"/>
      <c r="GDQ274" s="412"/>
      <c r="GDR274" s="412"/>
      <c r="GDS274" s="412"/>
      <c r="GDT274" s="412"/>
      <c r="GDU274" s="412"/>
      <c r="GDV274" s="412"/>
      <c r="GDW274" s="412"/>
      <c r="GDX274" s="412"/>
      <c r="GDY274" s="412"/>
      <c r="GDZ274" s="412"/>
      <c r="GEA274" s="412"/>
      <c r="GEB274" s="412"/>
      <c r="GEC274" s="412"/>
      <c r="GED274" s="412"/>
      <c r="GEE274" s="412"/>
      <c r="GEF274" s="412"/>
      <c r="GEG274" s="412"/>
      <c r="GEH274" s="412"/>
      <c r="GEI274" s="412"/>
      <c r="GEJ274" s="412"/>
      <c r="GEK274" s="412"/>
      <c r="GEL274" s="412"/>
      <c r="GEM274" s="412"/>
      <c r="GEN274" s="412"/>
      <c r="GEO274" s="412"/>
      <c r="GEP274" s="412"/>
      <c r="GEQ274" s="412"/>
      <c r="GER274" s="412"/>
      <c r="GES274" s="412"/>
      <c r="GET274" s="413"/>
      <c r="GEU274" s="413"/>
      <c r="GEV274" s="413"/>
      <c r="GEW274" s="413"/>
      <c r="GEX274" s="413"/>
      <c r="GEY274" s="413"/>
      <c r="GEZ274" s="413"/>
      <c r="GFA274" s="413"/>
      <c r="GFB274" s="413"/>
      <c r="GFC274" s="413"/>
      <c r="GFD274" s="413"/>
      <c r="GFE274" s="413"/>
      <c r="GFF274" s="413"/>
      <c r="GFG274" s="413"/>
      <c r="GFH274" s="413"/>
      <c r="GFI274" s="413"/>
      <c r="GFJ274" s="413"/>
      <c r="GFK274" s="413"/>
      <c r="GFL274" s="413"/>
      <c r="GFM274" s="413"/>
      <c r="GFN274" s="413"/>
      <c r="GFO274" s="413"/>
      <c r="GFP274" s="413"/>
      <c r="GFQ274" s="413"/>
      <c r="GFR274" s="414"/>
      <c r="GFS274" s="414"/>
      <c r="GFT274" s="414"/>
      <c r="GFU274" s="414"/>
      <c r="GFV274" s="414"/>
      <c r="GFW274" s="413"/>
      <c r="GFX274" s="413"/>
      <c r="GFY274" s="414"/>
      <c r="GFZ274" s="414"/>
      <c r="GGA274" s="413"/>
      <c r="GGB274" s="413"/>
      <c r="GGC274" s="414"/>
      <c r="GGD274" s="414"/>
      <c r="GGE274" s="413"/>
      <c r="GGF274" s="413"/>
      <c r="GGG274" s="413"/>
      <c r="GGH274" s="413"/>
      <c r="GGI274" s="413"/>
      <c r="GGJ274" s="413"/>
      <c r="GGK274" s="413"/>
      <c r="GGL274" s="414"/>
      <c r="GGM274" s="414"/>
      <c r="GGN274" s="413"/>
      <c r="GGO274" s="413"/>
      <c r="GGP274" s="414"/>
      <c r="GGQ274" s="414"/>
      <c r="GGR274" s="413"/>
      <c r="GGS274" s="413"/>
      <c r="GGT274" s="413"/>
      <c r="GGU274" s="413"/>
      <c r="GGV274" s="413"/>
      <c r="GGW274" s="407"/>
      <c r="GGX274" s="439"/>
      <c r="GGY274" s="413"/>
      <c r="GGZ274" s="413"/>
      <c r="GHA274" s="413"/>
      <c r="GHB274" s="413"/>
      <c r="GHC274" s="413"/>
      <c r="GHD274" s="413"/>
      <c r="GHE274" s="413"/>
      <c r="GHF274" s="412"/>
      <c r="GHG274" s="412"/>
      <c r="GHH274" s="412"/>
      <c r="GHI274" s="412"/>
      <c r="GHJ274" s="412"/>
      <c r="GHK274" s="412"/>
      <c r="GHL274" s="412"/>
      <c r="GHM274" s="412"/>
      <c r="GHN274" s="412"/>
      <c r="GHO274" s="412"/>
      <c r="GHP274" s="412"/>
      <c r="GHQ274" s="412"/>
      <c r="GHR274" s="412"/>
      <c r="GHS274" s="412"/>
      <c r="GHT274" s="412"/>
      <c r="GHU274" s="412"/>
      <c r="GHV274" s="412"/>
      <c r="GHW274" s="412"/>
      <c r="GHX274" s="412"/>
      <c r="GHY274" s="412"/>
      <c r="GHZ274" s="412"/>
      <c r="GIA274" s="412"/>
      <c r="GIB274" s="412"/>
      <c r="GIC274" s="412"/>
      <c r="GID274" s="412"/>
      <c r="GIE274" s="412"/>
      <c r="GIF274" s="412"/>
      <c r="GIG274" s="412"/>
      <c r="GIH274" s="412"/>
      <c r="GII274" s="412"/>
      <c r="GIJ274" s="412"/>
      <c r="GIK274" s="412"/>
      <c r="GIL274" s="412"/>
      <c r="GIM274" s="412"/>
      <c r="GIN274" s="412"/>
      <c r="GIO274" s="412"/>
      <c r="GIP274" s="412"/>
      <c r="GIQ274" s="412"/>
      <c r="GIR274" s="412"/>
      <c r="GIS274" s="412"/>
      <c r="GIT274" s="412"/>
      <c r="GIU274" s="412"/>
      <c r="GIV274" s="412"/>
      <c r="GIW274" s="412"/>
      <c r="GIX274" s="413"/>
      <c r="GIY274" s="413"/>
      <c r="GIZ274" s="413"/>
      <c r="GJA274" s="413"/>
      <c r="GJB274" s="413"/>
      <c r="GJC274" s="413"/>
      <c r="GJD274" s="413"/>
      <c r="GJE274" s="413"/>
      <c r="GJF274" s="413"/>
      <c r="GJG274" s="413"/>
      <c r="GJH274" s="413"/>
      <c r="GJI274" s="413"/>
      <c r="GJJ274" s="413"/>
      <c r="GJK274" s="413"/>
      <c r="GJL274" s="413"/>
      <c r="GJM274" s="413"/>
      <c r="GJN274" s="413"/>
      <c r="GJO274" s="413"/>
      <c r="GJP274" s="413"/>
      <c r="GJQ274" s="413"/>
      <c r="GJR274" s="413"/>
      <c r="GJS274" s="413"/>
      <c r="GJT274" s="413"/>
      <c r="GJU274" s="413"/>
      <c r="GJV274" s="414"/>
      <c r="GJW274" s="414"/>
      <c r="GJX274" s="414"/>
      <c r="GJY274" s="414"/>
      <c r="GJZ274" s="414"/>
      <c r="GKA274" s="413"/>
      <c r="GKB274" s="413"/>
      <c r="GKC274" s="414"/>
      <c r="GKD274" s="414"/>
      <c r="GKE274" s="413"/>
      <c r="GKF274" s="413"/>
      <c r="GKG274" s="414"/>
      <c r="GKH274" s="414"/>
      <c r="GKI274" s="413"/>
      <c r="GKJ274" s="413"/>
      <c r="GKK274" s="413"/>
      <c r="GKL274" s="413"/>
      <c r="GKM274" s="413"/>
      <c r="GKN274" s="413"/>
      <c r="GKO274" s="413"/>
      <c r="GKP274" s="414"/>
      <c r="GKQ274" s="414"/>
      <c r="GKR274" s="413"/>
      <c r="GKS274" s="413"/>
      <c r="GKT274" s="414"/>
      <c r="GKU274" s="414"/>
      <c r="GKV274" s="413"/>
      <c r="GKW274" s="413"/>
      <c r="GKX274" s="413"/>
      <c r="GKY274" s="413"/>
      <c r="GKZ274" s="413"/>
      <c r="GLA274" s="407"/>
      <c r="GLB274" s="439"/>
      <c r="GLC274" s="413"/>
      <c r="GLD274" s="413"/>
      <c r="GLE274" s="413"/>
      <c r="GLF274" s="413"/>
      <c r="GLG274" s="413"/>
      <c r="GLH274" s="413"/>
      <c r="GLI274" s="413"/>
      <c r="GLJ274" s="412"/>
      <c r="GLK274" s="412"/>
      <c r="GLL274" s="412"/>
      <c r="GLM274" s="412"/>
      <c r="GLN274" s="412"/>
      <c r="GLO274" s="412"/>
      <c r="GLP274" s="412"/>
      <c r="GLQ274" s="412"/>
      <c r="GLR274" s="412"/>
      <c r="GLS274" s="412"/>
      <c r="GLT274" s="412"/>
      <c r="GLU274" s="412"/>
      <c r="GLV274" s="412"/>
      <c r="GLW274" s="412"/>
      <c r="GLX274" s="412"/>
      <c r="GLY274" s="412"/>
      <c r="GLZ274" s="412"/>
      <c r="GMA274" s="412"/>
      <c r="GMB274" s="412"/>
      <c r="GMC274" s="412"/>
      <c r="GMD274" s="412"/>
      <c r="GME274" s="412"/>
      <c r="GMF274" s="412"/>
      <c r="GMG274" s="412"/>
      <c r="GMH274" s="412"/>
      <c r="GMI274" s="412"/>
      <c r="GMJ274" s="412"/>
      <c r="GMK274" s="412"/>
      <c r="GML274" s="412"/>
      <c r="GMM274" s="412"/>
      <c r="GMN274" s="412"/>
      <c r="GMO274" s="412"/>
      <c r="GMP274" s="412"/>
      <c r="GMQ274" s="412"/>
      <c r="GMR274" s="412"/>
      <c r="GMS274" s="412"/>
      <c r="GMT274" s="412"/>
      <c r="GMU274" s="412"/>
      <c r="GMV274" s="412"/>
      <c r="GMW274" s="412"/>
      <c r="GMX274" s="412"/>
      <c r="GMY274" s="412"/>
      <c r="GMZ274" s="412"/>
      <c r="GNA274" s="412"/>
      <c r="GNB274" s="413"/>
      <c r="GNC274" s="413"/>
      <c r="GND274" s="413"/>
      <c r="GNE274" s="413"/>
      <c r="GNF274" s="413"/>
      <c r="GNG274" s="413"/>
      <c r="GNH274" s="413"/>
      <c r="GNI274" s="413"/>
      <c r="GNJ274" s="413"/>
      <c r="GNK274" s="413"/>
      <c r="GNL274" s="413"/>
      <c r="GNM274" s="413"/>
      <c r="GNN274" s="413"/>
      <c r="GNO274" s="413"/>
      <c r="GNP274" s="413"/>
      <c r="GNQ274" s="413"/>
      <c r="GNR274" s="413"/>
      <c r="GNS274" s="413"/>
      <c r="GNT274" s="413"/>
      <c r="GNU274" s="413"/>
      <c r="GNV274" s="413"/>
      <c r="GNW274" s="413"/>
      <c r="GNX274" s="413"/>
      <c r="GNY274" s="413"/>
      <c r="GNZ274" s="414"/>
      <c r="GOA274" s="414"/>
      <c r="GOB274" s="414"/>
      <c r="GOC274" s="414"/>
      <c r="GOD274" s="414"/>
      <c r="GOE274" s="413"/>
      <c r="GOF274" s="413"/>
      <c r="GOG274" s="414"/>
      <c r="GOH274" s="414"/>
      <c r="GOI274" s="413"/>
      <c r="GOJ274" s="413"/>
      <c r="GOK274" s="414"/>
      <c r="GOL274" s="414"/>
      <c r="GOM274" s="413"/>
      <c r="GON274" s="413"/>
      <c r="GOO274" s="413"/>
      <c r="GOP274" s="413"/>
      <c r="GOQ274" s="413"/>
      <c r="GOR274" s="413"/>
      <c r="GOS274" s="413"/>
      <c r="GOT274" s="414"/>
      <c r="GOU274" s="414"/>
      <c r="GOV274" s="413"/>
      <c r="GOW274" s="413"/>
      <c r="GOX274" s="414"/>
      <c r="GOY274" s="414"/>
      <c r="GOZ274" s="413"/>
      <c r="GPA274" s="413"/>
      <c r="GPB274" s="413"/>
      <c r="GPC274" s="413"/>
      <c r="GPD274" s="413"/>
      <c r="GPE274" s="407"/>
      <c r="GPF274" s="439"/>
      <c r="GPG274" s="413"/>
      <c r="GPH274" s="413"/>
      <c r="GPI274" s="413"/>
      <c r="GPJ274" s="413"/>
      <c r="GPK274" s="413"/>
      <c r="GPL274" s="413"/>
      <c r="GPM274" s="413"/>
      <c r="GPN274" s="412"/>
      <c r="GPO274" s="412"/>
      <c r="GPP274" s="412"/>
      <c r="GPQ274" s="412"/>
      <c r="GPR274" s="412"/>
      <c r="GPS274" s="412"/>
      <c r="GPT274" s="412"/>
      <c r="GPU274" s="412"/>
      <c r="GPV274" s="412"/>
      <c r="GPW274" s="412"/>
      <c r="GPX274" s="412"/>
      <c r="GPY274" s="412"/>
      <c r="GPZ274" s="412"/>
      <c r="GQA274" s="412"/>
      <c r="GQB274" s="412"/>
      <c r="GQC274" s="412"/>
      <c r="GQD274" s="412"/>
      <c r="GQE274" s="412"/>
      <c r="GQF274" s="412"/>
      <c r="GQG274" s="412"/>
      <c r="GQH274" s="412"/>
      <c r="GQI274" s="412"/>
      <c r="GQJ274" s="412"/>
      <c r="GQK274" s="412"/>
      <c r="GQL274" s="412"/>
      <c r="GQM274" s="412"/>
      <c r="GQN274" s="412"/>
      <c r="GQO274" s="412"/>
      <c r="GQP274" s="412"/>
      <c r="GQQ274" s="412"/>
      <c r="GQR274" s="412"/>
      <c r="GQS274" s="412"/>
      <c r="GQT274" s="412"/>
      <c r="GQU274" s="412"/>
      <c r="GQV274" s="412"/>
      <c r="GQW274" s="412"/>
      <c r="GQX274" s="412"/>
      <c r="GQY274" s="412"/>
      <c r="GQZ274" s="412"/>
      <c r="GRA274" s="412"/>
      <c r="GRB274" s="412"/>
      <c r="GRC274" s="412"/>
      <c r="GRD274" s="412"/>
      <c r="GRE274" s="412"/>
      <c r="GRF274" s="413"/>
      <c r="GRG274" s="413"/>
      <c r="GRH274" s="413"/>
      <c r="GRI274" s="413"/>
      <c r="GRJ274" s="413"/>
      <c r="GRK274" s="413"/>
      <c r="GRL274" s="413"/>
      <c r="GRM274" s="413"/>
      <c r="GRN274" s="413"/>
      <c r="GRO274" s="413"/>
      <c r="GRP274" s="413"/>
      <c r="GRQ274" s="413"/>
      <c r="GRR274" s="413"/>
      <c r="GRS274" s="413"/>
      <c r="GRT274" s="413"/>
      <c r="GRU274" s="413"/>
      <c r="GRV274" s="413"/>
      <c r="GRW274" s="413"/>
      <c r="GRX274" s="413"/>
      <c r="GRY274" s="413"/>
      <c r="GRZ274" s="413"/>
      <c r="GSA274" s="413"/>
      <c r="GSB274" s="413"/>
      <c r="GSC274" s="413"/>
      <c r="GSD274" s="414"/>
      <c r="GSE274" s="414"/>
      <c r="GSF274" s="414"/>
      <c r="GSG274" s="414"/>
      <c r="GSH274" s="414"/>
      <c r="GSI274" s="413"/>
      <c r="GSJ274" s="413"/>
      <c r="GSK274" s="414"/>
      <c r="GSL274" s="414"/>
      <c r="GSM274" s="413"/>
      <c r="GSN274" s="413"/>
      <c r="GSO274" s="414"/>
      <c r="GSP274" s="414"/>
      <c r="GSQ274" s="413"/>
      <c r="GSR274" s="413"/>
      <c r="GSS274" s="413"/>
      <c r="GST274" s="413"/>
      <c r="GSU274" s="413"/>
      <c r="GSV274" s="413"/>
      <c r="GSW274" s="413"/>
      <c r="GSX274" s="414"/>
      <c r="GSY274" s="414"/>
      <c r="GSZ274" s="413"/>
      <c r="GTA274" s="413"/>
      <c r="GTB274" s="414"/>
      <c r="GTC274" s="414"/>
      <c r="GTD274" s="413"/>
      <c r="GTE274" s="413"/>
      <c r="GTF274" s="413"/>
      <c r="GTG274" s="413"/>
      <c r="GTH274" s="413"/>
      <c r="GTI274" s="407"/>
      <c r="GTJ274" s="439"/>
      <c r="GTK274" s="413"/>
      <c r="GTL274" s="413"/>
      <c r="GTM274" s="413"/>
      <c r="GTN274" s="413"/>
      <c r="GTO274" s="413"/>
      <c r="GTP274" s="413"/>
      <c r="GTQ274" s="413"/>
      <c r="GTR274" s="412"/>
      <c r="GTS274" s="412"/>
      <c r="GTT274" s="412"/>
      <c r="GTU274" s="412"/>
      <c r="GTV274" s="412"/>
      <c r="GTW274" s="412"/>
      <c r="GTX274" s="412"/>
      <c r="GTY274" s="412"/>
      <c r="GTZ274" s="412"/>
      <c r="GUA274" s="412"/>
      <c r="GUB274" s="412"/>
      <c r="GUC274" s="412"/>
      <c r="GUD274" s="412"/>
      <c r="GUE274" s="412"/>
      <c r="GUF274" s="412"/>
      <c r="GUG274" s="412"/>
      <c r="GUH274" s="412"/>
      <c r="GUI274" s="412"/>
      <c r="GUJ274" s="412"/>
      <c r="GUK274" s="412"/>
      <c r="GUL274" s="412"/>
      <c r="GUM274" s="412"/>
      <c r="GUN274" s="412"/>
      <c r="GUO274" s="412"/>
      <c r="GUP274" s="412"/>
      <c r="GUQ274" s="412"/>
      <c r="GUR274" s="412"/>
      <c r="GUS274" s="412"/>
      <c r="GUT274" s="412"/>
      <c r="GUU274" s="412"/>
      <c r="GUV274" s="412"/>
      <c r="GUW274" s="412"/>
      <c r="GUX274" s="412"/>
      <c r="GUY274" s="412"/>
      <c r="GUZ274" s="412"/>
      <c r="GVA274" s="412"/>
      <c r="GVB274" s="412"/>
      <c r="GVC274" s="412"/>
      <c r="GVD274" s="412"/>
      <c r="GVE274" s="412"/>
      <c r="GVF274" s="412"/>
      <c r="GVG274" s="412"/>
      <c r="GVH274" s="412"/>
      <c r="GVI274" s="412"/>
      <c r="GVJ274" s="413"/>
      <c r="GVK274" s="413"/>
      <c r="GVL274" s="413"/>
      <c r="GVM274" s="413"/>
      <c r="GVN274" s="413"/>
      <c r="GVO274" s="413"/>
      <c r="GVP274" s="413"/>
      <c r="GVQ274" s="413"/>
      <c r="GVR274" s="413"/>
      <c r="GVS274" s="413"/>
      <c r="GVT274" s="413"/>
      <c r="GVU274" s="413"/>
      <c r="GVV274" s="413"/>
      <c r="GVW274" s="413"/>
      <c r="GVX274" s="413"/>
      <c r="GVY274" s="413"/>
      <c r="GVZ274" s="413"/>
      <c r="GWA274" s="413"/>
      <c r="GWB274" s="413"/>
      <c r="GWC274" s="413"/>
      <c r="GWD274" s="413"/>
      <c r="GWE274" s="413"/>
      <c r="GWF274" s="413"/>
      <c r="GWG274" s="413"/>
      <c r="GWH274" s="414"/>
      <c r="GWI274" s="414"/>
      <c r="GWJ274" s="414"/>
      <c r="GWK274" s="414"/>
      <c r="GWL274" s="414"/>
      <c r="GWM274" s="413"/>
      <c r="GWN274" s="413"/>
      <c r="GWO274" s="414"/>
      <c r="GWP274" s="414"/>
      <c r="GWQ274" s="413"/>
      <c r="GWR274" s="413"/>
      <c r="GWS274" s="414"/>
      <c r="GWT274" s="414"/>
      <c r="GWU274" s="413"/>
      <c r="GWV274" s="413"/>
      <c r="GWW274" s="413"/>
      <c r="GWX274" s="413"/>
      <c r="GWY274" s="413"/>
      <c r="GWZ274" s="413"/>
      <c r="GXA274" s="413"/>
      <c r="GXB274" s="414"/>
      <c r="GXC274" s="414"/>
      <c r="GXD274" s="413"/>
      <c r="GXE274" s="413"/>
      <c r="GXF274" s="414"/>
      <c r="GXG274" s="414"/>
      <c r="GXH274" s="413"/>
      <c r="GXI274" s="413"/>
      <c r="GXJ274" s="413"/>
      <c r="GXK274" s="413"/>
      <c r="GXL274" s="413"/>
      <c r="GXM274" s="407"/>
      <c r="GXN274" s="439"/>
      <c r="GXO274" s="413"/>
      <c r="GXP274" s="413"/>
      <c r="GXQ274" s="413"/>
      <c r="GXR274" s="413"/>
      <c r="GXS274" s="413"/>
      <c r="GXT274" s="413"/>
      <c r="GXU274" s="413"/>
      <c r="GXV274" s="412"/>
      <c r="GXW274" s="412"/>
      <c r="GXX274" s="412"/>
      <c r="GXY274" s="412"/>
      <c r="GXZ274" s="412"/>
      <c r="GYA274" s="412"/>
      <c r="GYB274" s="412"/>
      <c r="GYC274" s="412"/>
      <c r="GYD274" s="412"/>
      <c r="GYE274" s="412"/>
      <c r="GYF274" s="412"/>
      <c r="GYG274" s="412"/>
      <c r="GYH274" s="412"/>
      <c r="GYI274" s="412"/>
      <c r="GYJ274" s="412"/>
      <c r="GYK274" s="412"/>
      <c r="GYL274" s="412"/>
      <c r="GYM274" s="412"/>
      <c r="GYN274" s="412"/>
      <c r="GYO274" s="412"/>
      <c r="GYP274" s="412"/>
      <c r="GYQ274" s="412"/>
      <c r="GYR274" s="412"/>
      <c r="GYS274" s="412"/>
      <c r="GYT274" s="412"/>
      <c r="GYU274" s="412"/>
      <c r="GYV274" s="412"/>
      <c r="GYW274" s="412"/>
      <c r="GYX274" s="412"/>
      <c r="GYY274" s="412"/>
      <c r="GYZ274" s="412"/>
      <c r="GZA274" s="412"/>
      <c r="GZB274" s="412"/>
      <c r="GZC274" s="412"/>
      <c r="GZD274" s="412"/>
      <c r="GZE274" s="412"/>
      <c r="GZF274" s="412"/>
      <c r="GZG274" s="412"/>
      <c r="GZH274" s="412"/>
      <c r="GZI274" s="412"/>
      <c r="GZJ274" s="412"/>
      <c r="GZK274" s="412"/>
      <c r="GZL274" s="412"/>
      <c r="GZM274" s="412"/>
      <c r="GZN274" s="413"/>
      <c r="GZO274" s="413"/>
      <c r="GZP274" s="413"/>
      <c r="GZQ274" s="413"/>
      <c r="GZR274" s="413"/>
      <c r="GZS274" s="413"/>
      <c r="GZT274" s="413"/>
      <c r="GZU274" s="413"/>
      <c r="GZV274" s="413"/>
      <c r="GZW274" s="413"/>
      <c r="GZX274" s="413"/>
      <c r="GZY274" s="413"/>
      <c r="GZZ274" s="413"/>
      <c r="HAA274" s="413"/>
      <c r="HAB274" s="413"/>
      <c r="HAC274" s="413"/>
      <c r="HAD274" s="413"/>
      <c r="HAE274" s="413"/>
      <c r="HAF274" s="413"/>
      <c r="HAG274" s="413"/>
      <c r="HAH274" s="413"/>
      <c r="HAI274" s="413"/>
      <c r="HAJ274" s="413"/>
      <c r="HAK274" s="413"/>
      <c r="HAL274" s="414"/>
      <c r="HAM274" s="414"/>
      <c r="HAN274" s="414"/>
      <c r="HAO274" s="414"/>
      <c r="HAP274" s="414"/>
      <c r="HAQ274" s="413"/>
      <c r="HAR274" s="413"/>
      <c r="HAS274" s="414"/>
      <c r="HAT274" s="414"/>
      <c r="HAU274" s="413"/>
      <c r="HAV274" s="413"/>
      <c r="HAW274" s="414"/>
      <c r="HAX274" s="414"/>
      <c r="HAY274" s="413"/>
      <c r="HAZ274" s="413"/>
      <c r="HBA274" s="413"/>
      <c r="HBB274" s="413"/>
      <c r="HBC274" s="413"/>
      <c r="HBD274" s="413"/>
      <c r="HBE274" s="413"/>
      <c r="HBF274" s="414"/>
      <c r="HBG274" s="414"/>
      <c r="HBH274" s="413"/>
      <c r="HBI274" s="413"/>
      <c r="HBJ274" s="414"/>
      <c r="HBK274" s="414"/>
      <c r="HBL274" s="413"/>
      <c r="HBM274" s="413"/>
      <c r="HBN274" s="413"/>
      <c r="HBO274" s="413"/>
      <c r="HBP274" s="413"/>
      <c r="HBQ274" s="407"/>
      <c r="HBR274" s="439"/>
      <c r="HBS274" s="413"/>
      <c r="HBT274" s="413"/>
      <c r="HBU274" s="413"/>
      <c r="HBV274" s="413"/>
      <c r="HBW274" s="413"/>
      <c r="HBX274" s="413"/>
      <c r="HBY274" s="413"/>
      <c r="HBZ274" s="412"/>
      <c r="HCA274" s="412"/>
      <c r="HCB274" s="412"/>
      <c r="HCC274" s="412"/>
      <c r="HCD274" s="412"/>
      <c r="HCE274" s="412"/>
      <c r="HCF274" s="412"/>
      <c r="HCG274" s="412"/>
      <c r="HCH274" s="412"/>
      <c r="HCI274" s="412"/>
      <c r="HCJ274" s="412"/>
      <c r="HCK274" s="412"/>
      <c r="HCL274" s="412"/>
      <c r="HCM274" s="412"/>
      <c r="HCN274" s="412"/>
      <c r="HCO274" s="412"/>
      <c r="HCP274" s="412"/>
      <c r="HCQ274" s="412"/>
      <c r="HCR274" s="412"/>
      <c r="HCS274" s="412"/>
      <c r="HCT274" s="412"/>
      <c r="HCU274" s="412"/>
      <c r="HCV274" s="412"/>
      <c r="HCW274" s="412"/>
      <c r="HCX274" s="412"/>
      <c r="HCY274" s="412"/>
      <c r="HCZ274" s="412"/>
      <c r="HDA274" s="412"/>
      <c r="HDB274" s="412"/>
      <c r="HDC274" s="412"/>
      <c r="HDD274" s="412"/>
      <c r="HDE274" s="412"/>
      <c r="HDF274" s="412"/>
      <c r="HDG274" s="412"/>
      <c r="HDH274" s="412"/>
      <c r="HDI274" s="412"/>
      <c r="HDJ274" s="412"/>
      <c r="HDK274" s="412"/>
      <c r="HDL274" s="412"/>
      <c r="HDM274" s="412"/>
      <c r="HDN274" s="412"/>
      <c r="HDO274" s="412"/>
      <c r="HDP274" s="412"/>
      <c r="HDQ274" s="412"/>
      <c r="HDR274" s="413"/>
      <c r="HDS274" s="413"/>
      <c r="HDT274" s="413"/>
      <c r="HDU274" s="413"/>
      <c r="HDV274" s="413"/>
      <c r="HDW274" s="413"/>
      <c r="HDX274" s="413"/>
      <c r="HDY274" s="413"/>
      <c r="HDZ274" s="413"/>
      <c r="HEA274" s="413"/>
      <c r="HEB274" s="413"/>
      <c r="HEC274" s="413"/>
      <c r="HED274" s="413"/>
      <c r="HEE274" s="413"/>
      <c r="HEF274" s="413"/>
      <c r="HEG274" s="413"/>
      <c r="HEH274" s="413"/>
      <c r="HEI274" s="413"/>
      <c r="HEJ274" s="413"/>
      <c r="HEK274" s="413"/>
      <c r="HEL274" s="413"/>
      <c r="HEM274" s="413"/>
      <c r="HEN274" s="413"/>
      <c r="HEO274" s="413"/>
      <c r="HEP274" s="414"/>
      <c r="HEQ274" s="414"/>
      <c r="HER274" s="414"/>
      <c r="HES274" s="414"/>
      <c r="HET274" s="414"/>
      <c r="HEU274" s="413"/>
      <c r="HEV274" s="413"/>
      <c r="HEW274" s="414"/>
      <c r="HEX274" s="414"/>
      <c r="HEY274" s="413"/>
      <c r="HEZ274" s="413"/>
      <c r="HFA274" s="414"/>
      <c r="HFB274" s="414"/>
      <c r="HFC274" s="413"/>
      <c r="HFD274" s="413"/>
      <c r="HFE274" s="413"/>
      <c r="HFF274" s="413"/>
      <c r="HFG274" s="413"/>
      <c r="HFH274" s="413"/>
      <c r="HFI274" s="413"/>
      <c r="HFJ274" s="414"/>
      <c r="HFK274" s="414"/>
      <c r="HFL274" s="413"/>
      <c r="HFM274" s="413"/>
      <c r="HFN274" s="414"/>
      <c r="HFO274" s="414"/>
      <c r="HFP274" s="413"/>
      <c r="HFQ274" s="413"/>
      <c r="HFR274" s="413"/>
      <c r="HFS274" s="413"/>
      <c r="HFT274" s="413"/>
      <c r="HFU274" s="407"/>
      <c r="HFV274" s="439"/>
      <c r="HFW274" s="413"/>
      <c r="HFX274" s="413"/>
      <c r="HFY274" s="413"/>
      <c r="HFZ274" s="413"/>
      <c r="HGA274" s="413"/>
      <c r="HGB274" s="413"/>
      <c r="HGC274" s="413"/>
      <c r="HGD274" s="412"/>
      <c r="HGE274" s="412"/>
      <c r="HGF274" s="412"/>
      <c r="HGG274" s="412"/>
      <c r="HGH274" s="412"/>
      <c r="HGI274" s="412"/>
      <c r="HGJ274" s="412"/>
      <c r="HGK274" s="412"/>
      <c r="HGL274" s="412"/>
      <c r="HGM274" s="412"/>
      <c r="HGN274" s="412"/>
      <c r="HGO274" s="412"/>
      <c r="HGP274" s="412"/>
      <c r="HGQ274" s="412"/>
      <c r="HGR274" s="412"/>
      <c r="HGS274" s="412"/>
      <c r="HGT274" s="412"/>
      <c r="HGU274" s="412"/>
      <c r="HGV274" s="412"/>
      <c r="HGW274" s="412"/>
      <c r="HGX274" s="412"/>
      <c r="HGY274" s="412"/>
      <c r="HGZ274" s="412"/>
      <c r="HHA274" s="412"/>
      <c r="HHB274" s="412"/>
      <c r="HHC274" s="412"/>
      <c r="HHD274" s="412"/>
      <c r="HHE274" s="412"/>
      <c r="HHF274" s="412"/>
      <c r="HHG274" s="412"/>
      <c r="HHH274" s="412"/>
      <c r="HHI274" s="412"/>
      <c r="HHJ274" s="412"/>
      <c r="HHK274" s="412"/>
      <c r="HHL274" s="412"/>
      <c r="HHM274" s="412"/>
      <c r="HHN274" s="412"/>
      <c r="HHO274" s="412"/>
      <c r="HHP274" s="412"/>
      <c r="HHQ274" s="412"/>
      <c r="HHR274" s="412"/>
      <c r="HHS274" s="412"/>
      <c r="HHT274" s="412"/>
      <c r="HHU274" s="412"/>
      <c r="HHV274" s="413"/>
      <c r="HHW274" s="413"/>
      <c r="HHX274" s="413"/>
      <c r="HHY274" s="413"/>
      <c r="HHZ274" s="413"/>
      <c r="HIA274" s="413"/>
      <c r="HIB274" s="413"/>
      <c r="HIC274" s="413"/>
      <c r="HID274" s="413"/>
      <c r="HIE274" s="413"/>
      <c r="HIF274" s="413"/>
      <c r="HIG274" s="413"/>
      <c r="HIH274" s="413"/>
      <c r="HII274" s="413"/>
      <c r="HIJ274" s="413"/>
      <c r="HIK274" s="413"/>
      <c r="HIL274" s="413"/>
      <c r="HIM274" s="413"/>
      <c r="HIN274" s="413"/>
      <c r="HIO274" s="413"/>
      <c r="HIP274" s="413"/>
      <c r="HIQ274" s="413"/>
      <c r="HIR274" s="413"/>
      <c r="HIS274" s="413"/>
      <c r="HIT274" s="414"/>
      <c r="HIU274" s="414"/>
      <c r="HIV274" s="414"/>
      <c r="HIW274" s="414"/>
      <c r="HIX274" s="414"/>
      <c r="HIY274" s="413"/>
      <c r="HIZ274" s="413"/>
      <c r="HJA274" s="414"/>
      <c r="HJB274" s="414"/>
      <c r="HJC274" s="413"/>
      <c r="HJD274" s="413"/>
      <c r="HJE274" s="414"/>
      <c r="HJF274" s="414"/>
      <c r="HJG274" s="413"/>
      <c r="HJH274" s="413"/>
      <c r="HJI274" s="413"/>
      <c r="HJJ274" s="413"/>
      <c r="HJK274" s="413"/>
      <c r="HJL274" s="413"/>
      <c r="HJM274" s="413"/>
      <c r="HJN274" s="414"/>
      <c r="HJO274" s="414"/>
      <c r="HJP274" s="413"/>
      <c r="HJQ274" s="413"/>
      <c r="HJR274" s="414"/>
      <c r="HJS274" s="414"/>
      <c r="HJT274" s="413"/>
      <c r="HJU274" s="413"/>
      <c r="HJV274" s="413"/>
      <c r="HJW274" s="413"/>
      <c r="HJX274" s="413"/>
      <c r="HJY274" s="407"/>
      <c r="HJZ274" s="439"/>
      <c r="HKA274" s="413"/>
      <c r="HKB274" s="413"/>
      <c r="HKC274" s="413"/>
      <c r="HKD274" s="413"/>
      <c r="HKE274" s="413"/>
      <c r="HKF274" s="413"/>
      <c r="HKG274" s="413"/>
      <c r="HKH274" s="412"/>
      <c r="HKI274" s="412"/>
      <c r="HKJ274" s="412"/>
      <c r="HKK274" s="412"/>
      <c r="HKL274" s="412"/>
      <c r="HKM274" s="412"/>
      <c r="HKN274" s="412"/>
      <c r="HKO274" s="412"/>
      <c r="HKP274" s="412"/>
      <c r="HKQ274" s="412"/>
      <c r="HKR274" s="412"/>
      <c r="HKS274" s="412"/>
      <c r="HKT274" s="412"/>
      <c r="HKU274" s="412"/>
      <c r="HKV274" s="412"/>
      <c r="HKW274" s="412"/>
      <c r="HKX274" s="412"/>
      <c r="HKY274" s="412"/>
      <c r="HKZ274" s="412"/>
      <c r="HLA274" s="412"/>
      <c r="HLB274" s="412"/>
      <c r="HLC274" s="412"/>
      <c r="HLD274" s="412"/>
      <c r="HLE274" s="412"/>
      <c r="HLF274" s="412"/>
      <c r="HLG274" s="412"/>
      <c r="HLH274" s="412"/>
      <c r="HLI274" s="412"/>
      <c r="HLJ274" s="412"/>
      <c r="HLK274" s="412"/>
      <c r="HLL274" s="412"/>
      <c r="HLM274" s="412"/>
      <c r="HLN274" s="412"/>
      <c r="HLO274" s="412"/>
      <c r="HLP274" s="412"/>
      <c r="HLQ274" s="412"/>
      <c r="HLR274" s="412"/>
      <c r="HLS274" s="412"/>
      <c r="HLT274" s="412"/>
      <c r="HLU274" s="412"/>
      <c r="HLV274" s="412"/>
      <c r="HLW274" s="412"/>
      <c r="HLX274" s="412"/>
      <c r="HLY274" s="412"/>
      <c r="HLZ274" s="413"/>
      <c r="HMA274" s="413"/>
      <c r="HMB274" s="413"/>
      <c r="HMC274" s="413"/>
      <c r="HMD274" s="413"/>
      <c r="HME274" s="413"/>
      <c r="HMF274" s="413"/>
      <c r="HMG274" s="413"/>
      <c r="HMH274" s="413"/>
      <c r="HMI274" s="413"/>
      <c r="HMJ274" s="413"/>
      <c r="HMK274" s="413"/>
      <c r="HML274" s="413"/>
      <c r="HMM274" s="413"/>
      <c r="HMN274" s="413"/>
      <c r="HMO274" s="413"/>
      <c r="HMP274" s="413"/>
      <c r="HMQ274" s="413"/>
      <c r="HMR274" s="413"/>
      <c r="HMS274" s="413"/>
      <c r="HMT274" s="413"/>
      <c r="HMU274" s="413"/>
      <c r="HMV274" s="413"/>
      <c r="HMW274" s="413"/>
      <c r="HMX274" s="414"/>
      <c r="HMY274" s="414"/>
      <c r="HMZ274" s="414"/>
      <c r="HNA274" s="414"/>
      <c r="HNB274" s="414"/>
      <c r="HNC274" s="413"/>
      <c r="HND274" s="413"/>
      <c r="HNE274" s="414"/>
      <c r="HNF274" s="414"/>
      <c r="HNG274" s="413"/>
      <c r="HNH274" s="413"/>
      <c r="HNI274" s="414"/>
      <c r="HNJ274" s="414"/>
      <c r="HNK274" s="413"/>
      <c r="HNL274" s="413"/>
      <c r="HNM274" s="413"/>
      <c r="HNN274" s="413"/>
      <c r="HNO274" s="413"/>
      <c r="HNP274" s="413"/>
      <c r="HNQ274" s="413"/>
      <c r="HNR274" s="414"/>
      <c r="HNS274" s="414"/>
      <c r="HNT274" s="413"/>
      <c r="HNU274" s="413"/>
      <c r="HNV274" s="414"/>
      <c r="HNW274" s="414"/>
      <c r="HNX274" s="413"/>
      <c r="HNY274" s="413"/>
      <c r="HNZ274" s="413"/>
      <c r="HOA274" s="413"/>
      <c r="HOB274" s="413"/>
      <c r="HOC274" s="407"/>
      <c r="HOD274" s="439"/>
      <c r="HOE274" s="413"/>
      <c r="HOF274" s="413"/>
      <c r="HOG274" s="413"/>
      <c r="HOH274" s="413"/>
      <c r="HOI274" s="413"/>
      <c r="HOJ274" s="413"/>
      <c r="HOK274" s="413"/>
      <c r="HOL274" s="412"/>
      <c r="HOM274" s="412"/>
      <c r="HON274" s="412"/>
      <c r="HOO274" s="412"/>
      <c r="HOP274" s="412"/>
      <c r="HOQ274" s="412"/>
      <c r="HOR274" s="412"/>
      <c r="HOS274" s="412"/>
      <c r="HOT274" s="412"/>
      <c r="HOU274" s="412"/>
      <c r="HOV274" s="412"/>
      <c r="HOW274" s="412"/>
      <c r="HOX274" s="412"/>
      <c r="HOY274" s="412"/>
      <c r="HOZ274" s="412"/>
      <c r="HPA274" s="412"/>
      <c r="HPB274" s="412"/>
      <c r="HPC274" s="412"/>
      <c r="HPD274" s="412"/>
      <c r="HPE274" s="412"/>
      <c r="HPF274" s="412"/>
      <c r="HPG274" s="412"/>
      <c r="HPH274" s="412"/>
      <c r="HPI274" s="412"/>
      <c r="HPJ274" s="412"/>
      <c r="HPK274" s="412"/>
      <c r="HPL274" s="412"/>
      <c r="HPM274" s="412"/>
      <c r="HPN274" s="412"/>
      <c r="HPO274" s="412"/>
      <c r="HPP274" s="412"/>
      <c r="HPQ274" s="412"/>
      <c r="HPR274" s="412"/>
      <c r="HPS274" s="412"/>
      <c r="HPT274" s="412"/>
      <c r="HPU274" s="412"/>
      <c r="HPV274" s="412"/>
      <c r="HPW274" s="412"/>
      <c r="HPX274" s="412"/>
      <c r="HPY274" s="412"/>
      <c r="HPZ274" s="412"/>
      <c r="HQA274" s="412"/>
      <c r="HQB274" s="412"/>
      <c r="HQC274" s="412"/>
      <c r="HQD274" s="413"/>
      <c r="HQE274" s="413"/>
      <c r="HQF274" s="413"/>
      <c r="HQG274" s="413"/>
      <c r="HQH274" s="413"/>
      <c r="HQI274" s="413"/>
      <c r="HQJ274" s="413"/>
      <c r="HQK274" s="413"/>
      <c r="HQL274" s="413"/>
      <c r="HQM274" s="413"/>
      <c r="HQN274" s="413"/>
      <c r="HQO274" s="413"/>
      <c r="HQP274" s="413"/>
      <c r="HQQ274" s="413"/>
      <c r="HQR274" s="413"/>
      <c r="HQS274" s="413"/>
      <c r="HQT274" s="413"/>
      <c r="HQU274" s="413"/>
      <c r="HQV274" s="413"/>
      <c r="HQW274" s="413"/>
      <c r="HQX274" s="413"/>
      <c r="HQY274" s="413"/>
      <c r="HQZ274" s="413"/>
      <c r="HRA274" s="413"/>
      <c r="HRB274" s="414"/>
      <c r="HRC274" s="414"/>
      <c r="HRD274" s="414"/>
      <c r="HRE274" s="414"/>
      <c r="HRF274" s="414"/>
      <c r="HRG274" s="413"/>
      <c r="HRH274" s="413"/>
      <c r="HRI274" s="414"/>
      <c r="HRJ274" s="414"/>
      <c r="HRK274" s="413"/>
      <c r="HRL274" s="413"/>
      <c r="HRM274" s="414"/>
      <c r="HRN274" s="414"/>
      <c r="HRO274" s="413"/>
      <c r="HRP274" s="413"/>
      <c r="HRQ274" s="413"/>
      <c r="HRR274" s="413"/>
      <c r="HRS274" s="413"/>
      <c r="HRT274" s="413"/>
      <c r="HRU274" s="413"/>
      <c r="HRV274" s="414"/>
      <c r="HRW274" s="414"/>
      <c r="HRX274" s="413"/>
      <c r="HRY274" s="413"/>
      <c r="HRZ274" s="414"/>
      <c r="HSA274" s="414"/>
      <c r="HSB274" s="413"/>
      <c r="HSC274" s="413"/>
      <c r="HSD274" s="413"/>
      <c r="HSE274" s="413"/>
      <c r="HSF274" s="413"/>
      <c r="HSG274" s="407"/>
      <c r="HSH274" s="439"/>
      <c r="HSI274" s="413"/>
      <c r="HSJ274" s="413"/>
      <c r="HSK274" s="413"/>
      <c r="HSL274" s="413"/>
      <c r="HSM274" s="413"/>
      <c r="HSN274" s="413"/>
      <c r="HSO274" s="413"/>
      <c r="HSP274" s="412"/>
      <c r="HSQ274" s="412"/>
      <c r="HSR274" s="412"/>
      <c r="HSS274" s="412"/>
      <c r="HST274" s="412"/>
      <c r="HSU274" s="412"/>
      <c r="HSV274" s="412"/>
      <c r="HSW274" s="412"/>
      <c r="HSX274" s="412"/>
      <c r="HSY274" s="412"/>
      <c r="HSZ274" s="412"/>
      <c r="HTA274" s="412"/>
      <c r="HTB274" s="412"/>
      <c r="HTC274" s="412"/>
      <c r="HTD274" s="412"/>
      <c r="HTE274" s="412"/>
      <c r="HTF274" s="412"/>
      <c r="HTG274" s="412"/>
      <c r="HTH274" s="412"/>
      <c r="HTI274" s="412"/>
      <c r="HTJ274" s="412"/>
      <c r="HTK274" s="412"/>
      <c r="HTL274" s="412"/>
      <c r="HTM274" s="412"/>
      <c r="HTN274" s="412"/>
      <c r="HTO274" s="412"/>
      <c r="HTP274" s="412"/>
      <c r="HTQ274" s="412"/>
      <c r="HTR274" s="412"/>
      <c r="HTS274" s="412"/>
      <c r="HTT274" s="412"/>
      <c r="HTU274" s="412"/>
      <c r="HTV274" s="412"/>
      <c r="HTW274" s="412"/>
      <c r="HTX274" s="412"/>
      <c r="HTY274" s="412"/>
      <c r="HTZ274" s="412"/>
      <c r="HUA274" s="412"/>
      <c r="HUB274" s="412"/>
      <c r="HUC274" s="412"/>
      <c r="HUD274" s="412"/>
      <c r="HUE274" s="412"/>
      <c r="HUF274" s="412"/>
      <c r="HUG274" s="412"/>
      <c r="HUH274" s="413"/>
      <c r="HUI274" s="413"/>
      <c r="HUJ274" s="413"/>
      <c r="HUK274" s="413"/>
      <c r="HUL274" s="413"/>
      <c r="HUM274" s="413"/>
      <c r="HUN274" s="413"/>
      <c r="HUO274" s="413"/>
      <c r="HUP274" s="413"/>
      <c r="HUQ274" s="413"/>
      <c r="HUR274" s="413"/>
      <c r="HUS274" s="413"/>
      <c r="HUT274" s="413"/>
      <c r="HUU274" s="413"/>
      <c r="HUV274" s="413"/>
      <c r="HUW274" s="413"/>
      <c r="HUX274" s="413"/>
      <c r="HUY274" s="413"/>
      <c r="HUZ274" s="413"/>
      <c r="HVA274" s="413"/>
      <c r="HVB274" s="413"/>
      <c r="HVC274" s="413"/>
      <c r="HVD274" s="413"/>
      <c r="HVE274" s="413"/>
      <c r="HVF274" s="414"/>
      <c r="HVG274" s="414"/>
      <c r="HVH274" s="414"/>
      <c r="HVI274" s="414"/>
      <c r="HVJ274" s="414"/>
      <c r="HVK274" s="413"/>
      <c r="HVL274" s="413"/>
      <c r="HVM274" s="414"/>
      <c r="HVN274" s="414"/>
      <c r="HVO274" s="413"/>
      <c r="HVP274" s="413"/>
      <c r="HVQ274" s="414"/>
      <c r="HVR274" s="414"/>
      <c r="HVS274" s="413"/>
      <c r="HVT274" s="413"/>
      <c r="HVU274" s="413"/>
      <c r="HVV274" s="413"/>
      <c r="HVW274" s="413"/>
      <c r="HVX274" s="413"/>
      <c r="HVY274" s="413"/>
      <c r="HVZ274" s="414"/>
      <c r="HWA274" s="414"/>
      <c r="HWB274" s="413"/>
      <c r="HWC274" s="413"/>
      <c r="HWD274" s="414"/>
      <c r="HWE274" s="414"/>
      <c r="HWF274" s="413"/>
      <c r="HWG274" s="413"/>
      <c r="HWH274" s="413"/>
      <c r="HWI274" s="413"/>
      <c r="HWJ274" s="413"/>
      <c r="HWK274" s="407"/>
      <c r="HWL274" s="439"/>
      <c r="HWM274" s="413"/>
      <c r="HWN274" s="413"/>
      <c r="HWO274" s="413"/>
      <c r="HWP274" s="413"/>
      <c r="HWQ274" s="413"/>
      <c r="HWR274" s="413"/>
      <c r="HWS274" s="413"/>
      <c r="HWT274" s="412"/>
      <c r="HWU274" s="412"/>
      <c r="HWV274" s="412"/>
      <c r="HWW274" s="412"/>
      <c r="HWX274" s="412"/>
      <c r="HWY274" s="412"/>
      <c r="HWZ274" s="412"/>
      <c r="HXA274" s="412"/>
      <c r="HXB274" s="412"/>
      <c r="HXC274" s="412"/>
      <c r="HXD274" s="412"/>
      <c r="HXE274" s="412"/>
      <c r="HXF274" s="412"/>
      <c r="HXG274" s="412"/>
      <c r="HXH274" s="412"/>
      <c r="HXI274" s="412"/>
      <c r="HXJ274" s="412"/>
      <c r="HXK274" s="412"/>
      <c r="HXL274" s="412"/>
      <c r="HXM274" s="412"/>
      <c r="HXN274" s="412"/>
      <c r="HXO274" s="412"/>
      <c r="HXP274" s="412"/>
      <c r="HXQ274" s="412"/>
      <c r="HXR274" s="412"/>
      <c r="HXS274" s="412"/>
      <c r="HXT274" s="412"/>
      <c r="HXU274" s="412"/>
      <c r="HXV274" s="412"/>
      <c r="HXW274" s="412"/>
      <c r="HXX274" s="412"/>
      <c r="HXY274" s="412"/>
      <c r="HXZ274" s="412"/>
      <c r="HYA274" s="412"/>
      <c r="HYB274" s="412"/>
      <c r="HYC274" s="412"/>
      <c r="HYD274" s="412"/>
      <c r="HYE274" s="412"/>
      <c r="HYF274" s="412"/>
      <c r="HYG274" s="412"/>
      <c r="HYH274" s="412"/>
      <c r="HYI274" s="412"/>
      <c r="HYJ274" s="412"/>
      <c r="HYK274" s="412"/>
      <c r="HYL274" s="413"/>
      <c r="HYM274" s="413"/>
      <c r="HYN274" s="413"/>
      <c r="HYO274" s="413"/>
      <c r="HYP274" s="413"/>
      <c r="HYQ274" s="413"/>
      <c r="HYR274" s="413"/>
      <c r="HYS274" s="413"/>
      <c r="HYT274" s="413"/>
      <c r="HYU274" s="413"/>
      <c r="HYV274" s="413"/>
      <c r="HYW274" s="413"/>
      <c r="HYX274" s="413"/>
      <c r="HYY274" s="413"/>
      <c r="HYZ274" s="413"/>
      <c r="HZA274" s="413"/>
      <c r="HZB274" s="413"/>
      <c r="HZC274" s="413"/>
      <c r="HZD274" s="413"/>
      <c r="HZE274" s="413"/>
      <c r="HZF274" s="413"/>
      <c r="HZG274" s="413"/>
      <c r="HZH274" s="413"/>
      <c r="HZI274" s="413"/>
      <c r="HZJ274" s="414"/>
      <c r="HZK274" s="414"/>
      <c r="HZL274" s="414"/>
      <c r="HZM274" s="414"/>
      <c r="HZN274" s="414"/>
      <c r="HZO274" s="413"/>
      <c r="HZP274" s="413"/>
      <c r="HZQ274" s="414"/>
      <c r="HZR274" s="414"/>
      <c r="HZS274" s="413"/>
      <c r="HZT274" s="413"/>
      <c r="HZU274" s="414"/>
      <c r="HZV274" s="414"/>
      <c r="HZW274" s="413"/>
      <c r="HZX274" s="413"/>
      <c r="HZY274" s="413"/>
      <c r="HZZ274" s="413"/>
      <c r="IAA274" s="413"/>
      <c r="IAB274" s="413"/>
      <c r="IAC274" s="413"/>
      <c r="IAD274" s="414"/>
      <c r="IAE274" s="414"/>
      <c r="IAF274" s="413"/>
      <c r="IAG274" s="413"/>
      <c r="IAH274" s="414"/>
      <c r="IAI274" s="414"/>
      <c r="IAJ274" s="413"/>
      <c r="IAK274" s="413"/>
      <c r="IAL274" s="413"/>
      <c r="IAM274" s="413"/>
      <c r="IAN274" s="413"/>
      <c r="IAO274" s="407"/>
      <c r="IAP274" s="439"/>
      <c r="IAQ274" s="413"/>
      <c r="IAR274" s="413"/>
      <c r="IAS274" s="413"/>
      <c r="IAT274" s="413"/>
      <c r="IAU274" s="413"/>
      <c r="IAV274" s="413"/>
      <c r="IAW274" s="413"/>
      <c r="IAX274" s="412"/>
      <c r="IAY274" s="412"/>
      <c r="IAZ274" s="412"/>
      <c r="IBA274" s="412"/>
      <c r="IBB274" s="412"/>
      <c r="IBC274" s="412"/>
      <c r="IBD274" s="412"/>
      <c r="IBE274" s="412"/>
      <c r="IBF274" s="412"/>
      <c r="IBG274" s="412"/>
      <c r="IBH274" s="412"/>
      <c r="IBI274" s="412"/>
      <c r="IBJ274" s="412"/>
      <c r="IBK274" s="412"/>
      <c r="IBL274" s="412"/>
      <c r="IBM274" s="412"/>
      <c r="IBN274" s="412"/>
      <c r="IBO274" s="412"/>
      <c r="IBP274" s="412"/>
      <c r="IBQ274" s="412"/>
      <c r="IBR274" s="412"/>
      <c r="IBS274" s="412"/>
      <c r="IBT274" s="412"/>
      <c r="IBU274" s="412"/>
      <c r="IBV274" s="412"/>
      <c r="IBW274" s="412"/>
      <c r="IBX274" s="412"/>
      <c r="IBY274" s="412"/>
      <c r="IBZ274" s="412"/>
      <c r="ICA274" s="412"/>
      <c r="ICB274" s="412"/>
      <c r="ICC274" s="412"/>
      <c r="ICD274" s="412"/>
      <c r="ICE274" s="412"/>
      <c r="ICF274" s="412"/>
      <c r="ICG274" s="412"/>
      <c r="ICH274" s="412"/>
      <c r="ICI274" s="412"/>
      <c r="ICJ274" s="412"/>
      <c r="ICK274" s="412"/>
      <c r="ICL274" s="412"/>
      <c r="ICM274" s="412"/>
      <c r="ICN274" s="412"/>
      <c r="ICO274" s="412"/>
      <c r="ICP274" s="413"/>
      <c r="ICQ274" s="413"/>
      <c r="ICR274" s="413"/>
      <c r="ICS274" s="413"/>
      <c r="ICT274" s="413"/>
      <c r="ICU274" s="413"/>
      <c r="ICV274" s="413"/>
      <c r="ICW274" s="413"/>
      <c r="ICX274" s="413"/>
      <c r="ICY274" s="413"/>
      <c r="ICZ274" s="413"/>
      <c r="IDA274" s="413"/>
      <c r="IDB274" s="413"/>
      <c r="IDC274" s="413"/>
      <c r="IDD274" s="413"/>
      <c r="IDE274" s="413"/>
      <c r="IDF274" s="413"/>
      <c r="IDG274" s="413"/>
      <c r="IDH274" s="413"/>
      <c r="IDI274" s="413"/>
      <c r="IDJ274" s="413"/>
      <c r="IDK274" s="413"/>
      <c r="IDL274" s="413"/>
      <c r="IDM274" s="413"/>
      <c r="IDN274" s="414"/>
      <c r="IDO274" s="414"/>
      <c r="IDP274" s="414"/>
      <c r="IDQ274" s="414"/>
      <c r="IDR274" s="414"/>
      <c r="IDS274" s="413"/>
      <c r="IDT274" s="413"/>
      <c r="IDU274" s="414"/>
      <c r="IDV274" s="414"/>
      <c r="IDW274" s="413"/>
      <c r="IDX274" s="413"/>
      <c r="IDY274" s="414"/>
      <c r="IDZ274" s="414"/>
      <c r="IEA274" s="413"/>
      <c r="IEB274" s="413"/>
      <c r="IEC274" s="413"/>
      <c r="IED274" s="413"/>
      <c r="IEE274" s="413"/>
      <c r="IEF274" s="413"/>
      <c r="IEG274" s="413"/>
      <c r="IEH274" s="414"/>
      <c r="IEI274" s="414"/>
      <c r="IEJ274" s="413"/>
      <c r="IEK274" s="413"/>
      <c r="IEL274" s="414"/>
      <c r="IEM274" s="414"/>
      <c r="IEN274" s="413"/>
      <c r="IEO274" s="413"/>
      <c r="IEP274" s="413"/>
      <c r="IEQ274" s="413"/>
      <c r="IER274" s="413"/>
      <c r="IES274" s="407"/>
      <c r="IET274" s="439"/>
      <c r="IEU274" s="413"/>
      <c r="IEV274" s="413"/>
      <c r="IEW274" s="413"/>
      <c r="IEX274" s="413"/>
      <c r="IEY274" s="413"/>
      <c r="IEZ274" s="413"/>
      <c r="IFA274" s="413"/>
      <c r="IFB274" s="412"/>
      <c r="IFC274" s="412"/>
      <c r="IFD274" s="412"/>
      <c r="IFE274" s="412"/>
      <c r="IFF274" s="412"/>
      <c r="IFG274" s="412"/>
      <c r="IFH274" s="412"/>
      <c r="IFI274" s="412"/>
      <c r="IFJ274" s="412"/>
      <c r="IFK274" s="412"/>
      <c r="IFL274" s="412"/>
      <c r="IFM274" s="412"/>
      <c r="IFN274" s="412"/>
      <c r="IFO274" s="412"/>
      <c r="IFP274" s="412"/>
      <c r="IFQ274" s="412"/>
      <c r="IFR274" s="412"/>
      <c r="IFS274" s="412"/>
      <c r="IFT274" s="412"/>
      <c r="IFU274" s="412"/>
      <c r="IFV274" s="412"/>
      <c r="IFW274" s="412"/>
      <c r="IFX274" s="412"/>
      <c r="IFY274" s="412"/>
      <c r="IFZ274" s="412"/>
      <c r="IGA274" s="412"/>
      <c r="IGB274" s="412"/>
      <c r="IGC274" s="412"/>
      <c r="IGD274" s="412"/>
      <c r="IGE274" s="412"/>
      <c r="IGF274" s="412"/>
      <c r="IGG274" s="412"/>
      <c r="IGH274" s="412"/>
      <c r="IGI274" s="412"/>
      <c r="IGJ274" s="412"/>
      <c r="IGK274" s="412"/>
      <c r="IGL274" s="412"/>
      <c r="IGM274" s="412"/>
      <c r="IGN274" s="412"/>
      <c r="IGO274" s="412"/>
      <c r="IGP274" s="412"/>
      <c r="IGQ274" s="412"/>
      <c r="IGR274" s="412"/>
      <c r="IGS274" s="412"/>
      <c r="IGT274" s="413"/>
      <c r="IGU274" s="413"/>
      <c r="IGV274" s="413"/>
      <c r="IGW274" s="413"/>
      <c r="IGX274" s="413"/>
      <c r="IGY274" s="413"/>
      <c r="IGZ274" s="413"/>
      <c r="IHA274" s="413"/>
      <c r="IHB274" s="413"/>
      <c r="IHC274" s="413"/>
      <c r="IHD274" s="413"/>
      <c r="IHE274" s="413"/>
      <c r="IHF274" s="413"/>
      <c r="IHG274" s="413"/>
      <c r="IHH274" s="413"/>
      <c r="IHI274" s="413"/>
      <c r="IHJ274" s="413"/>
      <c r="IHK274" s="413"/>
      <c r="IHL274" s="413"/>
      <c r="IHM274" s="413"/>
      <c r="IHN274" s="413"/>
      <c r="IHO274" s="413"/>
      <c r="IHP274" s="413"/>
      <c r="IHQ274" s="413"/>
      <c r="IHR274" s="414"/>
      <c r="IHS274" s="414"/>
      <c r="IHT274" s="414"/>
      <c r="IHU274" s="414"/>
      <c r="IHV274" s="414"/>
      <c r="IHW274" s="413"/>
      <c r="IHX274" s="413"/>
      <c r="IHY274" s="414"/>
      <c r="IHZ274" s="414"/>
      <c r="IIA274" s="413"/>
      <c r="IIB274" s="413"/>
      <c r="IIC274" s="414"/>
      <c r="IID274" s="414"/>
      <c r="IIE274" s="413"/>
      <c r="IIF274" s="413"/>
      <c r="IIG274" s="413"/>
      <c r="IIH274" s="413"/>
      <c r="III274" s="413"/>
      <c r="IIJ274" s="413"/>
      <c r="IIK274" s="413"/>
      <c r="IIL274" s="414"/>
      <c r="IIM274" s="414"/>
      <c r="IIN274" s="413"/>
      <c r="IIO274" s="413"/>
      <c r="IIP274" s="414"/>
      <c r="IIQ274" s="414"/>
      <c r="IIR274" s="413"/>
      <c r="IIS274" s="413"/>
      <c r="IIT274" s="413"/>
      <c r="IIU274" s="413"/>
      <c r="IIV274" s="413"/>
      <c r="IIW274" s="407"/>
      <c r="IIX274" s="439"/>
      <c r="IIY274" s="413"/>
      <c r="IIZ274" s="413"/>
      <c r="IJA274" s="413"/>
      <c r="IJB274" s="413"/>
      <c r="IJC274" s="413"/>
      <c r="IJD274" s="413"/>
      <c r="IJE274" s="413"/>
      <c r="IJF274" s="412"/>
      <c r="IJG274" s="412"/>
      <c r="IJH274" s="412"/>
      <c r="IJI274" s="412"/>
      <c r="IJJ274" s="412"/>
      <c r="IJK274" s="412"/>
      <c r="IJL274" s="412"/>
      <c r="IJM274" s="412"/>
      <c r="IJN274" s="412"/>
      <c r="IJO274" s="412"/>
      <c r="IJP274" s="412"/>
      <c r="IJQ274" s="412"/>
      <c r="IJR274" s="412"/>
      <c r="IJS274" s="412"/>
      <c r="IJT274" s="412"/>
      <c r="IJU274" s="412"/>
      <c r="IJV274" s="412"/>
      <c r="IJW274" s="412"/>
      <c r="IJX274" s="412"/>
      <c r="IJY274" s="412"/>
      <c r="IJZ274" s="412"/>
      <c r="IKA274" s="412"/>
      <c r="IKB274" s="412"/>
      <c r="IKC274" s="412"/>
      <c r="IKD274" s="412"/>
      <c r="IKE274" s="412"/>
      <c r="IKF274" s="412"/>
      <c r="IKG274" s="412"/>
      <c r="IKH274" s="412"/>
      <c r="IKI274" s="412"/>
      <c r="IKJ274" s="412"/>
      <c r="IKK274" s="412"/>
      <c r="IKL274" s="412"/>
      <c r="IKM274" s="412"/>
      <c r="IKN274" s="412"/>
      <c r="IKO274" s="412"/>
      <c r="IKP274" s="412"/>
      <c r="IKQ274" s="412"/>
      <c r="IKR274" s="412"/>
      <c r="IKS274" s="412"/>
      <c r="IKT274" s="412"/>
      <c r="IKU274" s="412"/>
      <c r="IKV274" s="412"/>
      <c r="IKW274" s="412"/>
      <c r="IKX274" s="413"/>
      <c r="IKY274" s="413"/>
      <c r="IKZ274" s="413"/>
      <c r="ILA274" s="413"/>
      <c r="ILB274" s="413"/>
      <c r="ILC274" s="413"/>
      <c r="ILD274" s="413"/>
      <c r="ILE274" s="413"/>
      <c r="ILF274" s="413"/>
      <c r="ILG274" s="413"/>
      <c r="ILH274" s="413"/>
      <c r="ILI274" s="413"/>
      <c r="ILJ274" s="413"/>
      <c r="ILK274" s="413"/>
      <c r="ILL274" s="413"/>
      <c r="ILM274" s="413"/>
      <c r="ILN274" s="413"/>
      <c r="ILO274" s="413"/>
      <c r="ILP274" s="413"/>
      <c r="ILQ274" s="413"/>
      <c r="ILR274" s="413"/>
      <c r="ILS274" s="413"/>
      <c r="ILT274" s="413"/>
      <c r="ILU274" s="413"/>
      <c r="ILV274" s="414"/>
      <c r="ILW274" s="414"/>
      <c r="ILX274" s="414"/>
      <c r="ILY274" s="414"/>
      <c r="ILZ274" s="414"/>
      <c r="IMA274" s="413"/>
      <c r="IMB274" s="413"/>
      <c r="IMC274" s="414"/>
      <c r="IMD274" s="414"/>
      <c r="IME274" s="413"/>
      <c r="IMF274" s="413"/>
      <c r="IMG274" s="414"/>
      <c r="IMH274" s="414"/>
      <c r="IMI274" s="413"/>
      <c r="IMJ274" s="413"/>
      <c r="IMK274" s="413"/>
      <c r="IML274" s="413"/>
      <c r="IMM274" s="413"/>
      <c r="IMN274" s="413"/>
      <c r="IMO274" s="413"/>
      <c r="IMP274" s="414"/>
      <c r="IMQ274" s="414"/>
      <c r="IMR274" s="413"/>
      <c r="IMS274" s="413"/>
      <c r="IMT274" s="414"/>
      <c r="IMU274" s="414"/>
      <c r="IMV274" s="413"/>
      <c r="IMW274" s="413"/>
      <c r="IMX274" s="413"/>
      <c r="IMY274" s="413"/>
      <c r="IMZ274" s="413"/>
      <c r="INA274" s="407"/>
      <c r="INB274" s="439"/>
      <c r="INC274" s="413"/>
      <c r="IND274" s="413"/>
      <c r="INE274" s="413"/>
      <c r="INF274" s="413"/>
      <c r="ING274" s="413"/>
      <c r="INH274" s="413"/>
      <c r="INI274" s="413"/>
      <c r="INJ274" s="412"/>
      <c r="INK274" s="412"/>
      <c r="INL274" s="412"/>
      <c r="INM274" s="412"/>
      <c r="INN274" s="412"/>
      <c r="INO274" s="412"/>
      <c r="INP274" s="412"/>
      <c r="INQ274" s="412"/>
      <c r="INR274" s="412"/>
      <c r="INS274" s="412"/>
      <c r="INT274" s="412"/>
      <c r="INU274" s="412"/>
      <c r="INV274" s="412"/>
      <c r="INW274" s="412"/>
      <c r="INX274" s="412"/>
      <c r="INY274" s="412"/>
      <c r="INZ274" s="412"/>
      <c r="IOA274" s="412"/>
      <c r="IOB274" s="412"/>
      <c r="IOC274" s="412"/>
      <c r="IOD274" s="412"/>
      <c r="IOE274" s="412"/>
      <c r="IOF274" s="412"/>
      <c r="IOG274" s="412"/>
      <c r="IOH274" s="412"/>
      <c r="IOI274" s="412"/>
      <c r="IOJ274" s="412"/>
      <c r="IOK274" s="412"/>
      <c r="IOL274" s="412"/>
      <c r="IOM274" s="412"/>
      <c r="ION274" s="412"/>
      <c r="IOO274" s="412"/>
      <c r="IOP274" s="412"/>
      <c r="IOQ274" s="412"/>
      <c r="IOR274" s="412"/>
      <c r="IOS274" s="412"/>
      <c r="IOT274" s="412"/>
      <c r="IOU274" s="412"/>
      <c r="IOV274" s="412"/>
      <c r="IOW274" s="412"/>
      <c r="IOX274" s="412"/>
      <c r="IOY274" s="412"/>
      <c r="IOZ274" s="412"/>
      <c r="IPA274" s="412"/>
      <c r="IPB274" s="413"/>
      <c r="IPC274" s="413"/>
      <c r="IPD274" s="413"/>
      <c r="IPE274" s="413"/>
      <c r="IPF274" s="413"/>
      <c r="IPG274" s="413"/>
      <c r="IPH274" s="413"/>
      <c r="IPI274" s="413"/>
      <c r="IPJ274" s="413"/>
      <c r="IPK274" s="413"/>
      <c r="IPL274" s="413"/>
      <c r="IPM274" s="413"/>
      <c r="IPN274" s="413"/>
      <c r="IPO274" s="413"/>
      <c r="IPP274" s="413"/>
      <c r="IPQ274" s="413"/>
      <c r="IPR274" s="413"/>
      <c r="IPS274" s="413"/>
      <c r="IPT274" s="413"/>
      <c r="IPU274" s="413"/>
      <c r="IPV274" s="413"/>
      <c r="IPW274" s="413"/>
      <c r="IPX274" s="413"/>
      <c r="IPY274" s="413"/>
      <c r="IPZ274" s="414"/>
      <c r="IQA274" s="414"/>
      <c r="IQB274" s="414"/>
      <c r="IQC274" s="414"/>
      <c r="IQD274" s="414"/>
      <c r="IQE274" s="413"/>
      <c r="IQF274" s="413"/>
      <c r="IQG274" s="414"/>
      <c r="IQH274" s="414"/>
      <c r="IQI274" s="413"/>
      <c r="IQJ274" s="413"/>
      <c r="IQK274" s="414"/>
      <c r="IQL274" s="414"/>
      <c r="IQM274" s="413"/>
      <c r="IQN274" s="413"/>
      <c r="IQO274" s="413"/>
      <c r="IQP274" s="413"/>
      <c r="IQQ274" s="413"/>
      <c r="IQR274" s="413"/>
      <c r="IQS274" s="413"/>
      <c r="IQT274" s="414"/>
      <c r="IQU274" s="414"/>
      <c r="IQV274" s="413"/>
      <c r="IQW274" s="413"/>
      <c r="IQX274" s="414"/>
      <c r="IQY274" s="414"/>
      <c r="IQZ274" s="413"/>
      <c r="IRA274" s="413"/>
      <c r="IRB274" s="413"/>
      <c r="IRC274" s="413"/>
      <c r="IRD274" s="413"/>
      <c r="IRE274" s="407"/>
      <c r="IRF274" s="439"/>
      <c r="IRG274" s="413"/>
      <c r="IRH274" s="413"/>
      <c r="IRI274" s="413"/>
      <c r="IRJ274" s="413"/>
      <c r="IRK274" s="413"/>
      <c r="IRL274" s="413"/>
      <c r="IRM274" s="413"/>
      <c r="IRN274" s="412"/>
      <c r="IRO274" s="412"/>
      <c r="IRP274" s="412"/>
      <c r="IRQ274" s="412"/>
      <c r="IRR274" s="412"/>
      <c r="IRS274" s="412"/>
      <c r="IRT274" s="412"/>
      <c r="IRU274" s="412"/>
      <c r="IRV274" s="412"/>
      <c r="IRW274" s="412"/>
      <c r="IRX274" s="412"/>
      <c r="IRY274" s="412"/>
      <c r="IRZ274" s="412"/>
      <c r="ISA274" s="412"/>
      <c r="ISB274" s="412"/>
      <c r="ISC274" s="412"/>
      <c r="ISD274" s="412"/>
      <c r="ISE274" s="412"/>
      <c r="ISF274" s="412"/>
      <c r="ISG274" s="412"/>
      <c r="ISH274" s="412"/>
      <c r="ISI274" s="412"/>
      <c r="ISJ274" s="412"/>
      <c r="ISK274" s="412"/>
      <c r="ISL274" s="412"/>
      <c r="ISM274" s="412"/>
      <c r="ISN274" s="412"/>
      <c r="ISO274" s="412"/>
      <c r="ISP274" s="412"/>
      <c r="ISQ274" s="412"/>
      <c r="ISR274" s="412"/>
      <c r="ISS274" s="412"/>
      <c r="IST274" s="412"/>
      <c r="ISU274" s="412"/>
      <c r="ISV274" s="412"/>
      <c r="ISW274" s="412"/>
      <c r="ISX274" s="412"/>
      <c r="ISY274" s="412"/>
      <c r="ISZ274" s="412"/>
      <c r="ITA274" s="412"/>
      <c r="ITB274" s="412"/>
      <c r="ITC274" s="412"/>
      <c r="ITD274" s="412"/>
      <c r="ITE274" s="412"/>
      <c r="ITF274" s="413"/>
      <c r="ITG274" s="413"/>
      <c r="ITH274" s="413"/>
      <c r="ITI274" s="413"/>
      <c r="ITJ274" s="413"/>
      <c r="ITK274" s="413"/>
      <c r="ITL274" s="413"/>
      <c r="ITM274" s="413"/>
      <c r="ITN274" s="413"/>
      <c r="ITO274" s="413"/>
      <c r="ITP274" s="413"/>
      <c r="ITQ274" s="413"/>
      <c r="ITR274" s="413"/>
      <c r="ITS274" s="413"/>
      <c r="ITT274" s="413"/>
      <c r="ITU274" s="413"/>
      <c r="ITV274" s="413"/>
      <c r="ITW274" s="413"/>
      <c r="ITX274" s="413"/>
      <c r="ITY274" s="413"/>
      <c r="ITZ274" s="413"/>
      <c r="IUA274" s="413"/>
      <c r="IUB274" s="413"/>
      <c r="IUC274" s="413"/>
      <c r="IUD274" s="414"/>
      <c r="IUE274" s="414"/>
      <c r="IUF274" s="414"/>
      <c r="IUG274" s="414"/>
      <c r="IUH274" s="414"/>
      <c r="IUI274" s="413"/>
      <c r="IUJ274" s="413"/>
      <c r="IUK274" s="414"/>
      <c r="IUL274" s="414"/>
      <c r="IUM274" s="413"/>
      <c r="IUN274" s="413"/>
      <c r="IUO274" s="414"/>
      <c r="IUP274" s="414"/>
      <c r="IUQ274" s="413"/>
      <c r="IUR274" s="413"/>
      <c r="IUS274" s="413"/>
      <c r="IUT274" s="413"/>
      <c r="IUU274" s="413"/>
      <c r="IUV274" s="413"/>
      <c r="IUW274" s="413"/>
      <c r="IUX274" s="414"/>
      <c r="IUY274" s="414"/>
      <c r="IUZ274" s="413"/>
      <c r="IVA274" s="413"/>
      <c r="IVB274" s="414"/>
      <c r="IVC274" s="414"/>
      <c r="IVD274" s="413"/>
      <c r="IVE274" s="413"/>
      <c r="IVF274" s="413"/>
      <c r="IVG274" s="413"/>
      <c r="IVH274" s="413"/>
      <c r="IVI274" s="407"/>
      <c r="IVJ274" s="439"/>
      <c r="IVK274" s="413"/>
      <c r="IVL274" s="413"/>
      <c r="IVM274" s="413"/>
      <c r="IVN274" s="413"/>
      <c r="IVO274" s="413"/>
      <c r="IVP274" s="413"/>
      <c r="IVQ274" s="413"/>
      <c r="IVR274" s="412"/>
      <c r="IVS274" s="412"/>
      <c r="IVT274" s="412"/>
      <c r="IVU274" s="412"/>
      <c r="IVV274" s="412"/>
      <c r="IVW274" s="412"/>
      <c r="IVX274" s="412"/>
      <c r="IVY274" s="412"/>
      <c r="IVZ274" s="412"/>
      <c r="IWA274" s="412"/>
      <c r="IWB274" s="412"/>
      <c r="IWC274" s="412"/>
      <c r="IWD274" s="412"/>
      <c r="IWE274" s="412"/>
      <c r="IWF274" s="412"/>
      <c r="IWG274" s="412"/>
      <c r="IWH274" s="412"/>
      <c r="IWI274" s="412"/>
      <c r="IWJ274" s="412"/>
      <c r="IWK274" s="412"/>
      <c r="IWL274" s="412"/>
      <c r="IWM274" s="412"/>
      <c r="IWN274" s="412"/>
      <c r="IWO274" s="412"/>
      <c r="IWP274" s="412"/>
      <c r="IWQ274" s="412"/>
      <c r="IWR274" s="412"/>
      <c r="IWS274" s="412"/>
      <c r="IWT274" s="412"/>
      <c r="IWU274" s="412"/>
      <c r="IWV274" s="412"/>
      <c r="IWW274" s="412"/>
      <c r="IWX274" s="412"/>
      <c r="IWY274" s="412"/>
      <c r="IWZ274" s="412"/>
      <c r="IXA274" s="412"/>
      <c r="IXB274" s="412"/>
      <c r="IXC274" s="412"/>
      <c r="IXD274" s="412"/>
      <c r="IXE274" s="412"/>
      <c r="IXF274" s="412"/>
      <c r="IXG274" s="412"/>
      <c r="IXH274" s="412"/>
      <c r="IXI274" s="412"/>
      <c r="IXJ274" s="413"/>
      <c r="IXK274" s="413"/>
      <c r="IXL274" s="413"/>
      <c r="IXM274" s="413"/>
      <c r="IXN274" s="413"/>
      <c r="IXO274" s="413"/>
      <c r="IXP274" s="413"/>
      <c r="IXQ274" s="413"/>
      <c r="IXR274" s="413"/>
      <c r="IXS274" s="413"/>
      <c r="IXT274" s="413"/>
      <c r="IXU274" s="413"/>
      <c r="IXV274" s="413"/>
      <c r="IXW274" s="413"/>
      <c r="IXX274" s="413"/>
      <c r="IXY274" s="413"/>
      <c r="IXZ274" s="413"/>
      <c r="IYA274" s="413"/>
      <c r="IYB274" s="413"/>
      <c r="IYC274" s="413"/>
      <c r="IYD274" s="413"/>
      <c r="IYE274" s="413"/>
      <c r="IYF274" s="413"/>
      <c r="IYG274" s="413"/>
      <c r="IYH274" s="414"/>
      <c r="IYI274" s="414"/>
      <c r="IYJ274" s="414"/>
      <c r="IYK274" s="414"/>
      <c r="IYL274" s="414"/>
      <c r="IYM274" s="413"/>
      <c r="IYN274" s="413"/>
      <c r="IYO274" s="414"/>
      <c r="IYP274" s="414"/>
      <c r="IYQ274" s="413"/>
      <c r="IYR274" s="413"/>
      <c r="IYS274" s="414"/>
      <c r="IYT274" s="414"/>
      <c r="IYU274" s="413"/>
      <c r="IYV274" s="413"/>
      <c r="IYW274" s="413"/>
      <c r="IYX274" s="413"/>
      <c r="IYY274" s="413"/>
      <c r="IYZ274" s="413"/>
      <c r="IZA274" s="413"/>
      <c r="IZB274" s="414"/>
      <c r="IZC274" s="414"/>
      <c r="IZD274" s="413"/>
      <c r="IZE274" s="413"/>
      <c r="IZF274" s="414"/>
      <c r="IZG274" s="414"/>
      <c r="IZH274" s="413"/>
      <c r="IZI274" s="413"/>
      <c r="IZJ274" s="413"/>
      <c r="IZK274" s="413"/>
      <c r="IZL274" s="413"/>
      <c r="IZM274" s="407"/>
      <c r="IZN274" s="439"/>
      <c r="IZO274" s="413"/>
      <c r="IZP274" s="413"/>
      <c r="IZQ274" s="413"/>
      <c r="IZR274" s="413"/>
      <c r="IZS274" s="413"/>
      <c r="IZT274" s="413"/>
      <c r="IZU274" s="413"/>
      <c r="IZV274" s="412"/>
      <c r="IZW274" s="412"/>
      <c r="IZX274" s="412"/>
      <c r="IZY274" s="412"/>
      <c r="IZZ274" s="412"/>
      <c r="JAA274" s="412"/>
      <c r="JAB274" s="412"/>
      <c r="JAC274" s="412"/>
      <c r="JAD274" s="412"/>
      <c r="JAE274" s="412"/>
      <c r="JAF274" s="412"/>
      <c r="JAG274" s="412"/>
      <c r="JAH274" s="412"/>
      <c r="JAI274" s="412"/>
      <c r="JAJ274" s="412"/>
      <c r="JAK274" s="412"/>
      <c r="JAL274" s="412"/>
      <c r="JAM274" s="412"/>
      <c r="JAN274" s="412"/>
      <c r="JAO274" s="412"/>
      <c r="JAP274" s="412"/>
      <c r="JAQ274" s="412"/>
      <c r="JAR274" s="412"/>
      <c r="JAS274" s="412"/>
      <c r="JAT274" s="412"/>
      <c r="JAU274" s="412"/>
      <c r="JAV274" s="412"/>
      <c r="JAW274" s="412"/>
      <c r="JAX274" s="412"/>
      <c r="JAY274" s="412"/>
      <c r="JAZ274" s="412"/>
      <c r="JBA274" s="412"/>
      <c r="JBB274" s="412"/>
      <c r="JBC274" s="412"/>
      <c r="JBD274" s="412"/>
      <c r="JBE274" s="412"/>
      <c r="JBF274" s="412"/>
      <c r="JBG274" s="412"/>
      <c r="JBH274" s="412"/>
      <c r="JBI274" s="412"/>
      <c r="JBJ274" s="412"/>
      <c r="JBK274" s="412"/>
      <c r="JBL274" s="412"/>
      <c r="JBM274" s="412"/>
      <c r="JBN274" s="413"/>
      <c r="JBO274" s="413"/>
      <c r="JBP274" s="413"/>
      <c r="JBQ274" s="413"/>
      <c r="JBR274" s="413"/>
      <c r="JBS274" s="413"/>
      <c r="JBT274" s="413"/>
      <c r="JBU274" s="413"/>
      <c r="JBV274" s="413"/>
      <c r="JBW274" s="413"/>
      <c r="JBX274" s="413"/>
      <c r="JBY274" s="413"/>
      <c r="JBZ274" s="413"/>
      <c r="JCA274" s="413"/>
      <c r="JCB274" s="413"/>
      <c r="JCC274" s="413"/>
      <c r="JCD274" s="413"/>
      <c r="JCE274" s="413"/>
      <c r="JCF274" s="413"/>
      <c r="JCG274" s="413"/>
      <c r="JCH274" s="413"/>
      <c r="JCI274" s="413"/>
      <c r="JCJ274" s="413"/>
      <c r="JCK274" s="413"/>
      <c r="JCL274" s="414"/>
      <c r="JCM274" s="414"/>
      <c r="JCN274" s="414"/>
      <c r="JCO274" s="414"/>
      <c r="JCP274" s="414"/>
      <c r="JCQ274" s="413"/>
      <c r="JCR274" s="413"/>
      <c r="JCS274" s="414"/>
      <c r="JCT274" s="414"/>
      <c r="JCU274" s="413"/>
      <c r="JCV274" s="413"/>
      <c r="JCW274" s="414"/>
      <c r="JCX274" s="414"/>
      <c r="JCY274" s="413"/>
      <c r="JCZ274" s="413"/>
      <c r="JDA274" s="413"/>
      <c r="JDB274" s="413"/>
      <c r="JDC274" s="413"/>
      <c r="JDD274" s="413"/>
      <c r="JDE274" s="413"/>
      <c r="JDF274" s="414"/>
      <c r="JDG274" s="414"/>
      <c r="JDH274" s="413"/>
      <c r="JDI274" s="413"/>
      <c r="JDJ274" s="414"/>
      <c r="JDK274" s="414"/>
      <c r="JDL274" s="413"/>
      <c r="JDM274" s="413"/>
      <c r="JDN274" s="413"/>
      <c r="JDO274" s="413"/>
      <c r="JDP274" s="413"/>
      <c r="JDQ274" s="407"/>
      <c r="JDR274" s="439"/>
      <c r="JDS274" s="413"/>
      <c r="JDT274" s="413"/>
      <c r="JDU274" s="413"/>
      <c r="JDV274" s="413"/>
      <c r="JDW274" s="413"/>
      <c r="JDX274" s="413"/>
      <c r="JDY274" s="413"/>
      <c r="JDZ274" s="412"/>
      <c r="JEA274" s="412"/>
      <c r="JEB274" s="412"/>
      <c r="JEC274" s="412"/>
      <c r="JED274" s="412"/>
      <c r="JEE274" s="412"/>
      <c r="JEF274" s="412"/>
      <c r="JEG274" s="412"/>
      <c r="JEH274" s="412"/>
      <c r="JEI274" s="412"/>
      <c r="JEJ274" s="412"/>
      <c r="JEK274" s="412"/>
      <c r="JEL274" s="412"/>
      <c r="JEM274" s="412"/>
      <c r="JEN274" s="412"/>
      <c r="JEO274" s="412"/>
      <c r="JEP274" s="412"/>
      <c r="JEQ274" s="412"/>
      <c r="JER274" s="412"/>
      <c r="JES274" s="412"/>
      <c r="JET274" s="412"/>
      <c r="JEU274" s="412"/>
      <c r="JEV274" s="412"/>
      <c r="JEW274" s="412"/>
      <c r="JEX274" s="412"/>
      <c r="JEY274" s="412"/>
      <c r="JEZ274" s="412"/>
      <c r="JFA274" s="412"/>
      <c r="JFB274" s="412"/>
      <c r="JFC274" s="412"/>
      <c r="JFD274" s="412"/>
      <c r="JFE274" s="412"/>
      <c r="JFF274" s="412"/>
      <c r="JFG274" s="412"/>
      <c r="JFH274" s="412"/>
      <c r="JFI274" s="412"/>
      <c r="JFJ274" s="412"/>
      <c r="JFK274" s="412"/>
      <c r="JFL274" s="412"/>
      <c r="JFM274" s="412"/>
      <c r="JFN274" s="412"/>
      <c r="JFO274" s="412"/>
      <c r="JFP274" s="412"/>
      <c r="JFQ274" s="412"/>
      <c r="JFR274" s="413"/>
      <c r="JFS274" s="413"/>
      <c r="JFT274" s="413"/>
      <c r="JFU274" s="413"/>
      <c r="JFV274" s="413"/>
      <c r="JFW274" s="413"/>
      <c r="JFX274" s="413"/>
      <c r="JFY274" s="413"/>
      <c r="JFZ274" s="413"/>
      <c r="JGA274" s="413"/>
      <c r="JGB274" s="413"/>
      <c r="JGC274" s="413"/>
      <c r="JGD274" s="413"/>
      <c r="JGE274" s="413"/>
      <c r="JGF274" s="413"/>
      <c r="JGG274" s="413"/>
      <c r="JGH274" s="413"/>
      <c r="JGI274" s="413"/>
      <c r="JGJ274" s="413"/>
      <c r="JGK274" s="413"/>
      <c r="JGL274" s="413"/>
      <c r="JGM274" s="413"/>
      <c r="JGN274" s="413"/>
      <c r="JGO274" s="413"/>
      <c r="JGP274" s="414"/>
      <c r="JGQ274" s="414"/>
      <c r="JGR274" s="414"/>
      <c r="JGS274" s="414"/>
      <c r="JGT274" s="414"/>
      <c r="JGU274" s="413"/>
      <c r="JGV274" s="413"/>
      <c r="JGW274" s="414"/>
      <c r="JGX274" s="414"/>
      <c r="JGY274" s="413"/>
      <c r="JGZ274" s="413"/>
      <c r="JHA274" s="414"/>
      <c r="JHB274" s="414"/>
      <c r="JHC274" s="413"/>
      <c r="JHD274" s="413"/>
      <c r="JHE274" s="413"/>
      <c r="JHF274" s="413"/>
      <c r="JHG274" s="413"/>
      <c r="JHH274" s="413"/>
      <c r="JHI274" s="413"/>
      <c r="JHJ274" s="414"/>
      <c r="JHK274" s="414"/>
      <c r="JHL274" s="413"/>
      <c r="JHM274" s="413"/>
      <c r="JHN274" s="414"/>
      <c r="JHO274" s="414"/>
      <c r="JHP274" s="413"/>
      <c r="JHQ274" s="413"/>
      <c r="JHR274" s="413"/>
      <c r="JHS274" s="413"/>
      <c r="JHT274" s="413"/>
      <c r="JHU274" s="407"/>
      <c r="JHV274" s="439"/>
      <c r="JHW274" s="413"/>
      <c r="JHX274" s="413"/>
      <c r="JHY274" s="413"/>
      <c r="JHZ274" s="413"/>
      <c r="JIA274" s="413"/>
      <c r="JIB274" s="413"/>
      <c r="JIC274" s="413"/>
      <c r="JID274" s="412"/>
      <c r="JIE274" s="412"/>
      <c r="JIF274" s="412"/>
      <c r="JIG274" s="412"/>
      <c r="JIH274" s="412"/>
      <c r="JII274" s="412"/>
      <c r="JIJ274" s="412"/>
      <c r="JIK274" s="412"/>
      <c r="JIL274" s="412"/>
      <c r="JIM274" s="412"/>
      <c r="JIN274" s="412"/>
      <c r="JIO274" s="412"/>
      <c r="JIP274" s="412"/>
      <c r="JIQ274" s="412"/>
      <c r="JIR274" s="412"/>
      <c r="JIS274" s="412"/>
      <c r="JIT274" s="412"/>
      <c r="JIU274" s="412"/>
      <c r="JIV274" s="412"/>
      <c r="JIW274" s="412"/>
      <c r="JIX274" s="412"/>
      <c r="JIY274" s="412"/>
      <c r="JIZ274" s="412"/>
      <c r="JJA274" s="412"/>
      <c r="JJB274" s="412"/>
      <c r="JJC274" s="412"/>
      <c r="JJD274" s="412"/>
      <c r="JJE274" s="412"/>
      <c r="JJF274" s="412"/>
      <c r="JJG274" s="412"/>
      <c r="JJH274" s="412"/>
      <c r="JJI274" s="412"/>
      <c r="JJJ274" s="412"/>
      <c r="JJK274" s="412"/>
      <c r="JJL274" s="412"/>
      <c r="JJM274" s="412"/>
      <c r="JJN274" s="412"/>
      <c r="JJO274" s="412"/>
      <c r="JJP274" s="412"/>
      <c r="JJQ274" s="412"/>
      <c r="JJR274" s="412"/>
      <c r="JJS274" s="412"/>
      <c r="JJT274" s="412"/>
      <c r="JJU274" s="412"/>
      <c r="JJV274" s="413"/>
      <c r="JJW274" s="413"/>
      <c r="JJX274" s="413"/>
      <c r="JJY274" s="413"/>
      <c r="JJZ274" s="413"/>
      <c r="JKA274" s="413"/>
      <c r="JKB274" s="413"/>
      <c r="JKC274" s="413"/>
      <c r="JKD274" s="413"/>
      <c r="JKE274" s="413"/>
      <c r="JKF274" s="413"/>
      <c r="JKG274" s="413"/>
      <c r="JKH274" s="413"/>
      <c r="JKI274" s="413"/>
      <c r="JKJ274" s="413"/>
      <c r="JKK274" s="413"/>
      <c r="JKL274" s="413"/>
      <c r="JKM274" s="413"/>
      <c r="JKN274" s="413"/>
      <c r="JKO274" s="413"/>
      <c r="JKP274" s="413"/>
      <c r="JKQ274" s="413"/>
      <c r="JKR274" s="413"/>
      <c r="JKS274" s="413"/>
      <c r="JKT274" s="414"/>
      <c r="JKU274" s="414"/>
      <c r="JKV274" s="414"/>
      <c r="JKW274" s="414"/>
      <c r="JKX274" s="414"/>
      <c r="JKY274" s="413"/>
      <c r="JKZ274" s="413"/>
      <c r="JLA274" s="414"/>
      <c r="JLB274" s="414"/>
      <c r="JLC274" s="413"/>
      <c r="JLD274" s="413"/>
      <c r="JLE274" s="414"/>
      <c r="JLF274" s="414"/>
      <c r="JLG274" s="413"/>
      <c r="JLH274" s="413"/>
      <c r="JLI274" s="413"/>
      <c r="JLJ274" s="413"/>
      <c r="JLK274" s="413"/>
      <c r="JLL274" s="413"/>
      <c r="JLM274" s="413"/>
      <c r="JLN274" s="414"/>
      <c r="JLO274" s="414"/>
      <c r="JLP274" s="413"/>
      <c r="JLQ274" s="413"/>
      <c r="JLR274" s="414"/>
      <c r="JLS274" s="414"/>
      <c r="JLT274" s="413"/>
      <c r="JLU274" s="413"/>
      <c r="JLV274" s="413"/>
      <c r="JLW274" s="413"/>
      <c r="JLX274" s="413"/>
      <c r="JLY274" s="407"/>
      <c r="JLZ274" s="439"/>
      <c r="JMA274" s="413"/>
      <c r="JMB274" s="413"/>
      <c r="JMC274" s="413"/>
      <c r="JMD274" s="413"/>
      <c r="JME274" s="413"/>
      <c r="JMF274" s="413"/>
      <c r="JMG274" s="413"/>
      <c r="JMH274" s="412"/>
      <c r="JMI274" s="412"/>
      <c r="JMJ274" s="412"/>
      <c r="JMK274" s="412"/>
      <c r="JML274" s="412"/>
      <c r="JMM274" s="412"/>
      <c r="JMN274" s="412"/>
      <c r="JMO274" s="412"/>
      <c r="JMP274" s="412"/>
      <c r="JMQ274" s="412"/>
      <c r="JMR274" s="412"/>
      <c r="JMS274" s="412"/>
      <c r="JMT274" s="412"/>
      <c r="JMU274" s="412"/>
      <c r="JMV274" s="412"/>
      <c r="JMW274" s="412"/>
      <c r="JMX274" s="412"/>
      <c r="JMY274" s="412"/>
      <c r="JMZ274" s="412"/>
      <c r="JNA274" s="412"/>
      <c r="JNB274" s="412"/>
      <c r="JNC274" s="412"/>
      <c r="JND274" s="412"/>
      <c r="JNE274" s="412"/>
      <c r="JNF274" s="412"/>
      <c r="JNG274" s="412"/>
      <c r="JNH274" s="412"/>
      <c r="JNI274" s="412"/>
      <c r="JNJ274" s="412"/>
      <c r="JNK274" s="412"/>
      <c r="JNL274" s="412"/>
      <c r="JNM274" s="412"/>
      <c r="JNN274" s="412"/>
      <c r="JNO274" s="412"/>
      <c r="JNP274" s="412"/>
      <c r="JNQ274" s="412"/>
      <c r="JNR274" s="412"/>
      <c r="JNS274" s="412"/>
      <c r="JNT274" s="412"/>
      <c r="JNU274" s="412"/>
      <c r="JNV274" s="412"/>
      <c r="JNW274" s="412"/>
      <c r="JNX274" s="412"/>
      <c r="JNY274" s="412"/>
      <c r="JNZ274" s="413"/>
      <c r="JOA274" s="413"/>
      <c r="JOB274" s="413"/>
      <c r="JOC274" s="413"/>
      <c r="JOD274" s="413"/>
      <c r="JOE274" s="413"/>
      <c r="JOF274" s="413"/>
      <c r="JOG274" s="413"/>
      <c r="JOH274" s="413"/>
      <c r="JOI274" s="413"/>
      <c r="JOJ274" s="413"/>
      <c r="JOK274" s="413"/>
      <c r="JOL274" s="413"/>
      <c r="JOM274" s="413"/>
      <c r="JON274" s="413"/>
      <c r="JOO274" s="413"/>
      <c r="JOP274" s="413"/>
      <c r="JOQ274" s="413"/>
      <c r="JOR274" s="413"/>
      <c r="JOS274" s="413"/>
      <c r="JOT274" s="413"/>
      <c r="JOU274" s="413"/>
      <c r="JOV274" s="413"/>
      <c r="JOW274" s="413"/>
      <c r="JOX274" s="414"/>
      <c r="JOY274" s="414"/>
      <c r="JOZ274" s="414"/>
      <c r="JPA274" s="414"/>
      <c r="JPB274" s="414"/>
      <c r="JPC274" s="413"/>
      <c r="JPD274" s="413"/>
      <c r="JPE274" s="414"/>
      <c r="JPF274" s="414"/>
      <c r="JPG274" s="413"/>
      <c r="JPH274" s="413"/>
      <c r="JPI274" s="414"/>
      <c r="JPJ274" s="414"/>
      <c r="JPK274" s="413"/>
      <c r="JPL274" s="413"/>
      <c r="JPM274" s="413"/>
      <c r="JPN274" s="413"/>
      <c r="JPO274" s="413"/>
      <c r="JPP274" s="413"/>
      <c r="JPQ274" s="413"/>
      <c r="JPR274" s="414"/>
      <c r="JPS274" s="414"/>
      <c r="JPT274" s="413"/>
      <c r="JPU274" s="413"/>
      <c r="JPV274" s="414"/>
      <c r="JPW274" s="414"/>
      <c r="JPX274" s="413"/>
      <c r="JPY274" s="413"/>
      <c r="JPZ274" s="413"/>
      <c r="JQA274" s="413"/>
      <c r="JQB274" s="413"/>
      <c r="JQC274" s="407"/>
      <c r="JQD274" s="439"/>
      <c r="JQE274" s="413"/>
      <c r="JQF274" s="413"/>
      <c r="JQG274" s="413"/>
      <c r="JQH274" s="413"/>
      <c r="JQI274" s="413"/>
      <c r="JQJ274" s="413"/>
      <c r="JQK274" s="413"/>
      <c r="JQL274" s="412"/>
      <c r="JQM274" s="412"/>
      <c r="JQN274" s="412"/>
      <c r="JQO274" s="412"/>
      <c r="JQP274" s="412"/>
      <c r="JQQ274" s="412"/>
      <c r="JQR274" s="412"/>
      <c r="JQS274" s="412"/>
      <c r="JQT274" s="412"/>
      <c r="JQU274" s="412"/>
      <c r="JQV274" s="412"/>
      <c r="JQW274" s="412"/>
      <c r="JQX274" s="412"/>
      <c r="JQY274" s="412"/>
      <c r="JQZ274" s="412"/>
      <c r="JRA274" s="412"/>
      <c r="JRB274" s="412"/>
      <c r="JRC274" s="412"/>
      <c r="JRD274" s="412"/>
      <c r="JRE274" s="412"/>
      <c r="JRF274" s="412"/>
      <c r="JRG274" s="412"/>
      <c r="JRH274" s="412"/>
      <c r="JRI274" s="412"/>
      <c r="JRJ274" s="412"/>
      <c r="JRK274" s="412"/>
      <c r="JRL274" s="412"/>
      <c r="JRM274" s="412"/>
      <c r="JRN274" s="412"/>
      <c r="JRO274" s="412"/>
      <c r="JRP274" s="412"/>
      <c r="JRQ274" s="412"/>
      <c r="JRR274" s="412"/>
      <c r="JRS274" s="412"/>
      <c r="JRT274" s="412"/>
      <c r="JRU274" s="412"/>
      <c r="JRV274" s="412"/>
      <c r="JRW274" s="412"/>
      <c r="JRX274" s="412"/>
      <c r="JRY274" s="412"/>
      <c r="JRZ274" s="412"/>
      <c r="JSA274" s="412"/>
      <c r="JSB274" s="412"/>
      <c r="JSC274" s="412"/>
      <c r="JSD274" s="413"/>
      <c r="JSE274" s="413"/>
      <c r="JSF274" s="413"/>
      <c r="JSG274" s="413"/>
      <c r="JSH274" s="413"/>
      <c r="JSI274" s="413"/>
      <c r="JSJ274" s="413"/>
      <c r="JSK274" s="413"/>
      <c r="JSL274" s="413"/>
      <c r="JSM274" s="413"/>
      <c r="JSN274" s="413"/>
      <c r="JSO274" s="413"/>
      <c r="JSP274" s="413"/>
      <c r="JSQ274" s="413"/>
      <c r="JSR274" s="413"/>
      <c r="JSS274" s="413"/>
      <c r="JST274" s="413"/>
      <c r="JSU274" s="413"/>
      <c r="JSV274" s="413"/>
      <c r="JSW274" s="413"/>
      <c r="JSX274" s="413"/>
      <c r="JSY274" s="413"/>
      <c r="JSZ274" s="413"/>
      <c r="JTA274" s="413"/>
      <c r="JTB274" s="414"/>
      <c r="JTC274" s="414"/>
      <c r="JTD274" s="414"/>
      <c r="JTE274" s="414"/>
      <c r="JTF274" s="414"/>
      <c r="JTG274" s="413"/>
      <c r="JTH274" s="413"/>
      <c r="JTI274" s="414"/>
      <c r="JTJ274" s="414"/>
      <c r="JTK274" s="413"/>
      <c r="JTL274" s="413"/>
      <c r="JTM274" s="414"/>
      <c r="JTN274" s="414"/>
      <c r="JTO274" s="413"/>
      <c r="JTP274" s="413"/>
      <c r="JTQ274" s="413"/>
      <c r="JTR274" s="413"/>
      <c r="JTS274" s="413"/>
      <c r="JTT274" s="413"/>
      <c r="JTU274" s="413"/>
      <c r="JTV274" s="414"/>
      <c r="JTW274" s="414"/>
      <c r="JTX274" s="413"/>
      <c r="JTY274" s="413"/>
      <c r="JTZ274" s="414"/>
      <c r="JUA274" s="414"/>
      <c r="JUB274" s="413"/>
      <c r="JUC274" s="413"/>
      <c r="JUD274" s="413"/>
      <c r="JUE274" s="413"/>
      <c r="JUF274" s="413"/>
      <c r="JUG274" s="407"/>
      <c r="JUH274" s="439"/>
      <c r="JUI274" s="413"/>
      <c r="JUJ274" s="413"/>
      <c r="JUK274" s="413"/>
      <c r="JUL274" s="413"/>
      <c r="JUM274" s="413"/>
      <c r="JUN274" s="413"/>
      <c r="JUO274" s="413"/>
      <c r="JUP274" s="412"/>
      <c r="JUQ274" s="412"/>
      <c r="JUR274" s="412"/>
      <c r="JUS274" s="412"/>
      <c r="JUT274" s="412"/>
      <c r="JUU274" s="412"/>
      <c r="JUV274" s="412"/>
      <c r="JUW274" s="412"/>
      <c r="JUX274" s="412"/>
      <c r="JUY274" s="412"/>
      <c r="JUZ274" s="412"/>
      <c r="JVA274" s="412"/>
      <c r="JVB274" s="412"/>
      <c r="JVC274" s="412"/>
      <c r="JVD274" s="412"/>
      <c r="JVE274" s="412"/>
      <c r="JVF274" s="412"/>
      <c r="JVG274" s="412"/>
      <c r="JVH274" s="412"/>
      <c r="JVI274" s="412"/>
      <c r="JVJ274" s="412"/>
      <c r="JVK274" s="412"/>
      <c r="JVL274" s="412"/>
      <c r="JVM274" s="412"/>
      <c r="JVN274" s="412"/>
      <c r="JVO274" s="412"/>
      <c r="JVP274" s="412"/>
      <c r="JVQ274" s="412"/>
      <c r="JVR274" s="412"/>
      <c r="JVS274" s="412"/>
      <c r="JVT274" s="412"/>
      <c r="JVU274" s="412"/>
      <c r="JVV274" s="412"/>
      <c r="JVW274" s="412"/>
      <c r="JVX274" s="412"/>
      <c r="JVY274" s="412"/>
      <c r="JVZ274" s="412"/>
      <c r="JWA274" s="412"/>
      <c r="JWB274" s="412"/>
      <c r="JWC274" s="412"/>
      <c r="JWD274" s="412"/>
      <c r="JWE274" s="412"/>
      <c r="JWF274" s="412"/>
      <c r="JWG274" s="412"/>
      <c r="JWH274" s="413"/>
      <c r="JWI274" s="413"/>
      <c r="JWJ274" s="413"/>
      <c r="JWK274" s="413"/>
      <c r="JWL274" s="413"/>
      <c r="JWM274" s="413"/>
      <c r="JWN274" s="413"/>
      <c r="JWO274" s="413"/>
      <c r="JWP274" s="413"/>
      <c r="JWQ274" s="413"/>
      <c r="JWR274" s="413"/>
      <c r="JWS274" s="413"/>
      <c r="JWT274" s="413"/>
      <c r="JWU274" s="413"/>
      <c r="JWV274" s="413"/>
      <c r="JWW274" s="413"/>
      <c r="JWX274" s="413"/>
      <c r="JWY274" s="413"/>
      <c r="JWZ274" s="413"/>
      <c r="JXA274" s="413"/>
      <c r="JXB274" s="413"/>
      <c r="JXC274" s="413"/>
      <c r="JXD274" s="413"/>
      <c r="JXE274" s="413"/>
      <c r="JXF274" s="414"/>
      <c r="JXG274" s="414"/>
      <c r="JXH274" s="414"/>
      <c r="JXI274" s="414"/>
      <c r="JXJ274" s="414"/>
      <c r="JXK274" s="413"/>
      <c r="JXL274" s="413"/>
      <c r="JXM274" s="414"/>
      <c r="JXN274" s="414"/>
      <c r="JXO274" s="413"/>
      <c r="JXP274" s="413"/>
      <c r="JXQ274" s="414"/>
      <c r="JXR274" s="414"/>
      <c r="JXS274" s="413"/>
      <c r="JXT274" s="413"/>
      <c r="JXU274" s="413"/>
      <c r="JXV274" s="413"/>
      <c r="JXW274" s="413"/>
      <c r="JXX274" s="413"/>
      <c r="JXY274" s="413"/>
      <c r="JXZ274" s="414"/>
      <c r="JYA274" s="414"/>
      <c r="JYB274" s="413"/>
      <c r="JYC274" s="413"/>
      <c r="JYD274" s="414"/>
      <c r="JYE274" s="414"/>
      <c r="JYF274" s="413"/>
      <c r="JYG274" s="413"/>
      <c r="JYH274" s="413"/>
      <c r="JYI274" s="413"/>
      <c r="JYJ274" s="413"/>
      <c r="JYK274" s="407"/>
      <c r="JYL274" s="439"/>
      <c r="JYM274" s="413"/>
      <c r="JYN274" s="413"/>
      <c r="JYO274" s="413"/>
      <c r="JYP274" s="413"/>
      <c r="JYQ274" s="413"/>
      <c r="JYR274" s="413"/>
      <c r="JYS274" s="413"/>
      <c r="JYT274" s="412"/>
      <c r="JYU274" s="412"/>
      <c r="JYV274" s="412"/>
      <c r="JYW274" s="412"/>
      <c r="JYX274" s="412"/>
      <c r="JYY274" s="412"/>
      <c r="JYZ274" s="412"/>
      <c r="JZA274" s="412"/>
      <c r="JZB274" s="412"/>
      <c r="JZC274" s="412"/>
      <c r="JZD274" s="412"/>
      <c r="JZE274" s="412"/>
      <c r="JZF274" s="412"/>
      <c r="JZG274" s="412"/>
      <c r="JZH274" s="412"/>
      <c r="JZI274" s="412"/>
      <c r="JZJ274" s="412"/>
      <c r="JZK274" s="412"/>
      <c r="JZL274" s="412"/>
      <c r="JZM274" s="412"/>
      <c r="JZN274" s="412"/>
      <c r="JZO274" s="412"/>
      <c r="JZP274" s="412"/>
      <c r="JZQ274" s="412"/>
      <c r="JZR274" s="412"/>
      <c r="JZS274" s="412"/>
      <c r="JZT274" s="412"/>
      <c r="JZU274" s="412"/>
      <c r="JZV274" s="412"/>
      <c r="JZW274" s="412"/>
      <c r="JZX274" s="412"/>
      <c r="JZY274" s="412"/>
      <c r="JZZ274" s="412"/>
      <c r="KAA274" s="412"/>
      <c r="KAB274" s="412"/>
      <c r="KAC274" s="412"/>
      <c r="KAD274" s="412"/>
      <c r="KAE274" s="412"/>
      <c r="KAF274" s="412"/>
      <c r="KAG274" s="412"/>
      <c r="KAH274" s="412"/>
      <c r="KAI274" s="412"/>
      <c r="KAJ274" s="412"/>
      <c r="KAK274" s="412"/>
      <c r="KAL274" s="413"/>
      <c r="KAM274" s="413"/>
      <c r="KAN274" s="413"/>
      <c r="KAO274" s="413"/>
      <c r="KAP274" s="413"/>
      <c r="KAQ274" s="413"/>
      <c r="KAR274" s="413"/>
      <c r="KAS274" s="413"/>
      <c r="KAT274" s="413"/>
      <c r="KAU274" s="413"/>
      <c r="KAV274" s="413"/>
      <c r="KAW274" s="413"/>
      <c r="KAX274" s="413"/>
      <c r="KAY274" s="413"/>
      <c r="KAZ274" s="413"/>
      <c r="KBA274" s="413"/>
      <c r="KBB274" s="413"/>
      <c r="KBC274" s="413"/>
      <c r="KBD274" s="413"/>
      <c r="KBE274" s="413"/>
      <c r="KBF274" s="413"/>
      <c r="KBG274" s="413"/>
      <c r="KBH274" s="413"/>
      <c r="KBI274" s="413"/>
      <c r="KBJ274" s="414"/>
      <c r="KBK274" s="414"/>
      <c r="KBL274" s="414"/>
      <c r="KBM274" s="414"/>
      <c r="KBN274" s="414"/>
      <c r="KBO274" s="413"/>
      <c r="KBP274" s="413"/>
      <c r="KBQ274" s="414"/>
      <c r="KBR274" s="414"/>
      <c r="KBS274" s="413"/>
      <c r="KBT274" s="413"/>
      <c r="KBU274" s="414"/>
      <c r="KBV274" s="414"/>
      <c r="KBW274" s="413"/>
      <c r="KBX274" s="413"/>
      <c r="KBY274" s="413"/>
      <c r="KBZ274" s="413"/>
      <c r="KCA274" s="413"/>
      <c r="KCB274" s="413"/>
      <c r="KCC274" s="413"/>
      <c r="KCD274" s="414"/>
      <c r="KCE274" s="414"/>
      <c r="KCF274" s="413"/>
      <c r="KCG274" s="413"/>
      <c r="KCH274" s="414"/>
      <c r="KCI274" s="414"/>
      <c r="KCJ274" s="413"/>
      <c r="KCK274" s="413"/>
      <c r="KCL274" s="413"/>
      <c r="KCM274" s="413"/>
      <c r="KCN274" s="413"/>
      <c r="KCO274" s="407"/>
      <c r="KCP274" s="439"/>
      <c r="KCQ274" s="413"/>
      <c r="KCR274" s="413"/>
      <c r="KCS274" s="413"/>
      <c r="KCT274" s="413"/>
      <c r="KCU274" s="413"/>
      <c r="KCV274" s="413"/>
      <c r="KCW274" s="413"/>
      <c r="KCX274" s="412"/>
      <c r="KCY274" s="412"/>
      <c r="KCZ274" s="412"/>
      <c r="KDA274" s="412"/>
      <c r="KDB274" s="412"/>
      <c r="KDC274" s="412"/>
      <c r="KDD274" s="412"/>
      <c r="KDE274" s="412"/>
      <c r="KDF274" s="412"/>
      <c r="KDG274" s="412"/>
      <c r="KDH274" s="412"/>
      <c r="KDI274" s="412"/>
      <c r="KDJ274" s="412"/>
      <c r="KDK274" s="412"/>
      <c r="KDL274" s="412"/>
      <c r="KDM274" s="412"/>
      <c r="KDN274" s="412"/>
      <c r="KDO274" s="412"/>
      <c r="KDP274" s="412"/>
      <c r="KDQ274" s="412"/>
      <c r="KDR274" s="412"/>
      <c r="KDS274" s="412"/>
      <c r="KDT274" s="412"/>
      <c r="KDU274" s="412"/>
      <c r="KDV274" s="412"/>
      <c r="KDW274" s="412"/>
      <c r="KDX274" s="412"/>
      <c r="KDY274" s="412"/>
      <c r="KDZ274" s="412"/>
      <c r="KEA274" s="412"/>
      <c r="KEB274" s="412"/>
      <c r="KEC274" s="412"/>
      <c r="KED274" s="412"/>
      <c r="KEE274" s="412"/>
      <c r="KEF274" s="412"/>
      <c r="KEG274" s="412"/>
      <c r="KEH274" s="412"/>
      <c r="KEI274" s="412"/>
      <c r="KEJ274" s="412"/>
      <c r="KEK274" s="412"/>
      <c r="KEL274" s="412"/>
      <c r="KEM274" s="412"/>
      <c r="KEN274" s="412"/>
      <c r="KEO274" s="412"/>
      <c r="KEP274" s="413"/>
      <c r="KEQ274" s="413"/>
      <c r="KER274" s="413"/>
      <c r="KES274" s="413"/>
      <c r="KET274" s="413"/>
      <c r="KEU274" s="413"/>
      <c r="KEV274" s="413"/>
      <c r="KEW274" s="413"/>
      <c r="KEX274" s="413"/>
      <c r="KEY274" s="413"/>
      <c r="KEZ274" s="413"/>
      <c r="KFA274" s="413"/>
      <c r="KFB274" s="413"/>
      <c r="KFC274" s="413"/>
      <c r="KFD274" s="413"/>
      <c r="KFE274" s="413"/>
      <c r="KFF274" s="413"/>
      <c r="KFG274" s="413"/>
      <c r="KFH274" s="413"/>
      <c r="KFI274" s="413"/>
      <c r="KFJ274" s="413"/>
      <c r="KFK274" s="413"/>
      <c r="KFL274" s="413"/>
      <c r="KFM274" s="413"/>
      <c r="KFN274" s="414"/>
      <c r="KFO274" s="414"/>
      <c r="KFP274" s="414"/>
      <c r="KFQ274" s="414"/>
      <c r="KFR274" s="414"/>
      <c r="KFS274" s="413"/>
      <c r="KFT274" s="413"/>
      <c r="KFU274" s="414"/>
      <c r="KFV274" s="414"/>
      <c r="KFW274" s="413"/>
      <c r="KFX274" s="413"/>
      <c r="KFY274" s="414"/>
      <c r="KFZ274" s="414"/>
      <c r="KGA274" s="413"/>
      <c r="KGB274" s="413"/>
      <c r="KGC274" s="413"/>
      <c r="KGD274" s="413"/>
      <c r="KGE274" s="413"/>
      <c r="KGF274" s="413"/>
      <c r="KGG274" s="413"/>
      <c r="KGH274" s="414"/>
      <c r="KGI274" s="414"/>
      <c r="KGJ274" s="413"/>
      <c r="KGK274" s="413"/>
      <c r="KGL274" s="414"/>
      <c r="KGM274" s="414"/>
      <c r="KGN274" s="413"/>
      <c r="KGO274" s="413"/>
      <c r="KGP274" s="413"/>
      <c r="KGQ274" s="413"/>
      <c r="KGR274" s="413"/>
      <c r="KGS274" s="407"/>
      <c r="KGT274" s="439"/>
      <c r="KGU274" s="413"/>
      <c r="KGV274" s="413"/>
      <c r="KGW274" s="413"/>
      <c r="KGX274" s="413"/>
      <c r="KGY274" s="413"/>
      <c r="KGZ274" s="413"/>
      <c r="KHA274" s="413"/>
      <c r="KHB274" s="412"/>
      <c r="KHC274" s="412"/>
      <c r="KHD274" s="412"/>
      <c r="KHE274" s="412"/>
      <c r="KHF274" s="412"/>
      <c r="KHG274" s="412"/>
      <c r="KHH274" s="412"/>
      <c r="KHI274" s="412"/>
      <c r="KHJ274" s="412"/>
      <c r="KHK274" s="412"/>
      <c r="KHL274" s="412"/>
      <c r="KHM274" s="412"/>
      <c r="KHN274" s="412"/>
      <c r="KHO274" s="412"/>
      <c r="KHP274" s="412"/>
      <c r="KHQ274" s="412"/>
      <c r="KHR274" s="412"/>
      <c r="KHS274" s="412"/>
      <c r="KHT274" s="412"/>
      <c r="KHU274" s="412"/>
      <c r="KHV274" s="412"/>
      <c r="KHW274" s="412"/>
      <c r="KHX274" s="412"/>
      <c r="KHY274" s="412"/>
      <c r="KHZ274" s="412"/>
      <c r="KIA274" s="412"/>
      <c r="KIB274" s="412"/>
      <c r="KIC274" s="412"/>
      <c r="KID274" s="412"/>
      <c r="KIE274" s="412"/>
      <c r="KIF274" s="412"/>
      <c r="KIG274" s="412"/>
      <c r="KIH274" s="412"/>
      <c r="KII274" s="412"/>
      <c r="KIJ274" s="412"/>
      <c r="KIK274" s="412"/>
      <c r="KIL274" s="412"/>
      <c r="KIM274" s="412"/>
      <c r="KIN274" s="412"/>
      <c r="KIO274" s="412"/>
      <c r="KIP274" s="412"/>
      <c r="KIQ274" s="412"/>
      <c r="KIR274" s="412"/>
      <c r="KIS274" s="412"/>
      <c r="KIT274" s="413"/>
      <c r="KIU274" s="413"/>
      <c r="KIV274" s="413"/>
      <c r="KIW274" s="413"/>
      <c r="KIX274" s="413"/>
      <c r="KIY274" s="413"/>
      <c r="KIZ274" s="413"/>
      <c r="KJA274" s="413"/>
      <c r="KJB274" s="413"/>
      <c r="KJC274" s="413"/>
      <c r="KJD274" s="413"/>
      <c r="KJE274" s="413"/>
      <c r="KJF274" s="413"/>
      <c r="KJG274" s="413"/>
      <c r="KJH274" s="413"/>
      <c r="KJI274" s="413"/>
      <c r="KJJ274" s="413"/>
      <c r="KJK274" s="413"/>
      <c r="KJL274" s="413"/>
      <c r="KJM274" s="413"/>
      <c r="KJN274" s="413"/>
      <c r="KJO274" s="413"/>
      <c r="KJP274" s="413"/>
      <c r="KJQ274" s="413"/>
      <c r="KJR274" s="414"/>
      <c r="KJS274" s="414"/>
      <c r="KJT274" s="414"/>
      <c r="KJU274" s="414"/>
      <c r="KJV274" s="414"/>
      <c r="KJW274" s="413"/>
      <c r="KJX274" s="413"/>
      <c r="KJY274" s="414"/>
      <c r="KJZ274" s="414"/>
      <c r="KKA274" s="413"/>
      <c r="KKB274" s="413"/>
      <c r="KKC274" s="414"/>
      <c r="KKD274" s="414"/>
      <c r="KKE274" s="413"/>
      <c r="KKF274" s="413"/>
      <c r="KKG274" s="413"/>
      <c r="KKH274" s="413"/>
      <c r="KKI274" s="413"/>
      <c r="KKJ274" s="413"/>
      <c r="KKK274" s="413"/>
      <c r="KKL274" s="414"/>
      <c r="KKM274" s="414"/>
      <c r="KKN274" s="413"/>
      <c r="KKO274" s="413"/>
      <c r="KKP274" s="414"/>
      <c r="KKQ274" s="414"/>
      <c r="KKR274" s="413"/>
      <c r="KKS274" s="413"/>
      <c r="KKT274" s="413"/>
      <c r="KKU274" s="413"/>
      <c r="KKV274" s="413"/>
      <c r="KKW274" s="407"/>
      <c r="KKX274" s="439"/>
      <c r="KKY274" s="413"/>
      <c r="KKZ274" s="413"/>
      <c r="KLA274" s="413"/>
      <c r="KLB274" s="413"/>
      <c r="KLC274" s="413"/>
      <c r="KLD274" s="413"/>
      <c r="KLE274" s="413"/>
      <c r="KLF274" s="412"/>
      <c r="KLG274" s="412"/>
      <c r="KLH274" s="412"/>
      <c r="KLI274" s="412"/>
      <c r="KLJ274" s="412"/>
      <c r="KLK274" s="412"/>
      <c r="KLL274" s="412"/>
      <c r="KLM274" s="412"/>
      <c r="KLN274" s="412"/>
      <c r="KLO274" s="412"/>
      <c r="KLP274" s="412"/>
      <c r="KLQ274" s="412"/>
      <c r="KLR274" s="412"/>
      <c r="KLS274" s="412"/>
      <c r="KLT274" s="412"/>
      <c r="KLU274" s="412"/>
      <c r="KLV274" s="412"/>
      <c r="KLW274" s="412"/>
      <c r="KLX274" s="412"/>
      <c r="KLY274" s="412"/>
      <c r="KLZ274" s="412"/>
      <c r="KMA274" s="412"/>
      <c r="KMB274" s="412"/>
      <c r="KMC274" s="412"/>
      <c r="KMD274" s="412"/>
      <c r="KME274" s="412"/>
      <c r="KMF274" s="412"/>
      <c r="KMG274" s="412"/>
      <c r="KMH274" s="412"/>
      <c r="KMI274" s="412"/>
      <c r="KMJ274" s="412"/>
      <c r="KMK274" s="412"/>
      <c r="KML274" s="412"/>
      <c r="KMM274" s="412"/>
      <c r="KMN274" s="412"/>
      <c r="KMO274" s="412"/>
      <c r="KMP274" s="412"/>
      <c r="KMQ274" s="412"/>
      <c r="KMR274" s="412"/>
      <c r="KMS274" s="412"/>
      <c r="KMT274" s="412"/>
      <c r="KMU274" s="412"/>
      <c r="KMV274" s="412"/>
      <c r="KMW274" s="412"/>
      <c r="KMX274" s="413"/>
      <c r="KMY274" s="413"/>
      <c r="KMZ274" s="413"/>
      <c r="KNA274" s="413"/>
      <c r="KNB274" s="413"/>
      <c r="KNC274" s="413"/>
      <c r="KND274" s="413"/>
      <c r="KNE274" s="413"/>
      <c r="KNF274" s="413"/>
      <c r="KNG274" s="413"/>
      <c r="KNH274" s="413"/>
      <c r="KNI274" s="413"/>
      <c r="KNJ274" s="413"/>
      <c r="KNK274" s="413"/>
      <c r="KNL274" s="413"/>
      <c r="KNM274" s="413"/>
      <c r="KNN274" s="413"/>
      <c r="KNO274" s="413"/>
      <c r="KNP274" s="413"/>
      <c r="KNQ274" s="413"/>
      <c r="KNR274" s="413"/>
      <c r="KNS274" s="413"/>
      <c r="KNT274" s="413"/>
      <c r="KNU274" s="413"/>
      <c r="KNV274" s="414"/>
      <c r="KNW274" s="414"/>
      <c r="KNX274" s="414"/>
      <c r="KNY274" s="414"/>
      <c r="KNZ274" s="414"/>
      <c r="KOA274" s="413"/>
      <c r="KOB274" s="413"/>
      <c r="KOC274" s="414"/>
      <c r="KOD274" s="414"/>
      <c r="KOE274" s="413"/>
      <c r="KOF274" s="413"/>
      <c r="KOG274" s="414"/>
      <c r="KOH274" s="414"/>
      <c r="KOI274" s="413"/>
      <c r="KOJ274" s="413"/>
      <c r="KOK274" s="413"/>
      <c r="KOL274" s="413"/>
      <c r="KOM274" s="413"/>
      <c r="KON274" s="413"/>
      <c r="KOO274" s="413"/>
      <c r="KOP274" s="414"/>
      <c r="KOQ274" s="414"/>
      <c r="KOR274" s="413"/>
      <c r="KOS274" s="413"/>
      <c r="KOT274" s="414"/>
      <c r="KOU274" s="414"/>
      <c r="KOV274" s="413"/>
      <c r="KOW274" s="413"/>
      <c r="KOX274" s="413"/>
      <c r="KOY274" s="413"/>
      <c r="KOZ274" s="413"/>
      <c r="KPA274" s="407"/>
      <c r="KPB274" s="439"/>
      <c r="KPC274" s="413"/>
      <c r="KPD274" s="413"/>
      <c r="KPE274" s="413"/>
      <c r="KPF274" s="413"/>
      <c r="KPG274" s="413"/>
      <c r="KPH274" s="413"/>
      <c r="KPI274" s="413"/>
      <c r="KPJ274" s="412"/>
      <c r="KPK274" s="412"/>
      <c r="KPL274" s="412"/>
      <c r="KPM274" s="412"/>
      <c r="KPN274" s="412"/>
      <c r="KPO274" s="412"/>
      <c r="KPP274" s="412"/>
      <c r="KPQ274" s="412"/>
      <c r="KPR274" s="412"/>
      <c r="KPS274" s="412"/>
      <c r="KPT274" s="412"/>
      <c r="KPU274" s="412"/>
      <c r="KPV274" s="412"/>
      <c r="KPW274" s="412"/>
      <c r="KPX274" s="412"/>
      <c r="KPY274" s="412"/>
      <c r="KPZ274" s="412"/>
      <c r="KQA274" s="412"/>
      <c r="KQB274" s="412"/>
      <c r="KQC274" s="412"/>
      <c r="KQD274" s="412"/>
      <c r="KQE274" s="412"/>
      <c r="KQF274" s="412"/>
      <c r="KQG274" s="412"/>
      <c r="KQH274" s="412"/>
      <c r="KQI274" s="412"/>
      <c r="KQJ274" s="412"/>
      <c r="KQK274" s="412"/>
      <c r="KQL274" s="412"/>
      <c r="KQM274" s="412"/>
      <c r="KQN274" s="412"/>
      <c r="KQO274" s="412"/>
      <c r="KQP274" s="412"/>
      <c r="KQQ274" s="412"/>
      <c r="KQR274" s="412"/>
      <c r="KQS274" s="412"/>
      <c r="KQT274" s="412"/>
      <c r="KQU274" s="412"/>
      <c r="KQV274" s="412"/>
      <c r="KQW274" s="412"/>
      <c r="KQX274" s="412"/>
      <c r="KQY274" s="412"/>
      <c r="KQZ274" s="412"/>
      <c r="KRA274" s="412"/>
      <c r="KRB274" s="413"/>
      <c r="KRC274" s="413"/>
      <c r="KRD274" s="413"/>
      <c r="KRE274" s="413"/>
      <c r="KRF274" s="413"/>
      <c r="KRG274" s="413"/>
      <c r="KRH274" s="413"/>
      <c r="KRI274" s="413"/>
      <c r="KRJ274" s="413"/>
      <c r="KRK274" s="413"/>
      <c r="KRL274" s="413"/>
      <c r="KRM274" s="413"/>
      <c r="KRN274" s="413"/>
      <c r="KRO274" s="413"/>
      <c r="KRP274" s="413"/>
      <c r="KRQ274" s="413"/>
      <c r="KRR274" s="413"/>
      <c r="KRS274" s="413"/>
      <c r="KRT274" s="413"/>
      <c r="KRU274" s="413"/>
      <c r="KRV274" s="413"/>
      <c r="KRW274" s="413"/>
      <c r="KRX274" s="413"/>
      <c r="KRY274" s="413"/>
      <c r="KRZ274" s="414"/>
      <c r="KSA274" s="414"/>
      <c r="KSB274" s="414"/>
      <c r="KSC274" s="414"/>
      <c r="KSD274" s="414"/>
      <c r="KSE274" s="413"/>
      <c r="KSF274" s="413"/>
      <c r="KSG274" s="414"/>
      <c r="KSH274" s="414"/>
      <c r="KSI274" s="413"/>
      <c r="KSJ274" s="413"/>
      <c r="KSK274" s="414"/>
      <c r="KSL274" s="414"/>
      <c r="KSM274" s="413"/>
      <c r="KSN274" s="413"/>
      <c r="KSO274" s="413"/>
      <c r="KSP274" s="413"/>
      <c r="KSQ274" s="413"/>
      <c r="KSR274" s="413"/>
      <c r="KSS274" s="413"/>
      <c r="KST274" s="414"/>
      <c r="KSU274" s="414"/>
      <c r="KSV274" s="413"/>
      <c r="KSW274" s="413"/>
      <c r="KSX274" s="414"/>
      <c r="KSY274" s="414"/>
      <c r="KSZ274" s="413"/>
      <c r="KTA274" s="413"/>
      <c r="KTB274" s="413"/>
      <c r="KTC274" s="413"/>
      <c r="KTD274" s="413"/>
      <c r="KTE274" s="407"/>
      <c r="KTF274" s="439"/>
      <c r="KTG274" s="413"/>
      <c r="KTH274" s="413"/>
      <c r="KTI274" s="413"/>
      <c r="KTJ274" s="413"/>
      <c r="KTK274" s="413"/>
      <c r="KTL274" s="413"/>
      <c r="KTM274" s="413"/>
      <c r="KTN274" s="412"/>
      <c r="KTO274" s="412"/>
      <c r="KTP274" s="412"/>
      <c r="KTQ274" s="412"/>
      <c r="KTR274" s="412"/>
      <c r="KTS274" s="412"/>
      <c r="KTT274" s="412"/>
      <c r="KTU274" s="412"/>
      <c r="KTV274" s="412"/>
      <c r="KTW274" s="412"/>
      <c r="KTX274" s="412"/>
      <c r="KTY274" s="412"/>
      <c r="KTZ274" s="412"/>
      <c r="KUA274" s="412"/>
      <c r="KUB274" s="412"/>
      <c r="KUC274" s="412"/>
      <c r="KUD274" s="412"/>
      <c r="KUE274" s="412"/>
      <c r="KUF274" s="412"/>
      <c r="KUG274" s="412"/>
      <c r="KUH274" s="412"/>
      <c r="KUI274" s="412"/>
      <c r="KUJ274" s="412"/>
      <c r="KUK274" s="412"/>
      <c r="KUL274" s="412"/>
      <c r="KUM274" s="412"/>
      <c r="KUN274" s="412"/>
      <c r="KUO274" s="412"/>
      <c r="KUP274" s="412"/>
      <c r="KUQ274" s="412"/>
      <c r="KUR274" s="412"/>
      <c r="KUS274" s="412"/>
      <c r="KUT274" s="412"/>
      <c r="KUU274" s="412"/>
      <c r="KUV274" s="412"/>
      <c r="KUW274" s="412"/>
      <c r="KUX274" s="412"/>
      <c r="KUY274" s="412"/>
      <c r="KUZ274" s="412"/>
      <c r="KVA274" s="412"/>
      <c r="KVB274" s="412"/>
      <c r="KVC274" s="412"/>
      <c r="KVD274" s="412"/>
      <c r="KVE274" s="412"/>
      <c r="KVF274" s="413"/>
      <c r="KVG274" s="413"/>
      <c r="KVH274" s="413"/>
      <c r="KVI274" s="413"/>
      <c r="KVJ274" s="413"/>
      <c r="KVK274" s="413"/>
      <c r="KVL274" s="413"/>
      <c r="KVM274" s="413"/>
      <c r="KVN274" s="413"/>
      <c r="KVO274" s="413"/>
      <c r="KVP274" s="413"/>
      <c r="KVQ274" s="413"/>
      <c r="KVR274" s="413"/>
      <c r="KVS274" s="413"/>
      <c r="KVT274" s="413"/>
      <c r="KVU274" s="413"/>
      <c r="KVV274" s="413"/>
      <c r="KVW274" s="413"/>
      <c r="KVX274" s="413"/>
      <c r="KVY274" s="413"/>
      <c r="KVZ274" s="413"/>
      <c r="KWA274" s="413"/>
      <c r="KWB274" s="413"/>
      <c r="KWC274" s="413"/>
      <c r="KWD274" s="414"/>
      <c r="KWE274" s="414"/>
      <c r="KWF274" s="414"/>
      <c r="KWG274" s="414"/>
      <c r="KWH274" s="414"/>
      <c r="KWI274" s="413"/>
      <c r="KWJ274" s="413"/>
      <c r="KWK274" s="414"/>
      <c r="KWL274" s="414"/>
      <c r="KWM274" s="413"/>
      <c r="KWN274" s="413"/>
      <c r="KWO274" s="414"/>
      <c r="KWP274" s="414"/>
      <c r="KWQ274" s="413"/>
      <c r="KWR274" s="413"/>
      <c r="KWS274" s="413"/>
      <c r="KWT274" s="413"/>
      <c r="KWU274" s="413"/>
      <c r="KWV274" s="413"/>
      <c r="KWW274" s="413"/>
      <c r="KWX274" s="414"/>
      <c r="KWY274" s="414"/>
      <c r="KWZ274" s="413"/>
      <c r="KXA274" s="413"/>
      <c r="KXB274" s="414"/>
      <c r="KXC274" s="414"/>
      <c r="KXD274" s="413"/>
      <c r="KXE274" s="413"/>
      <c r="KXF274" s="413"/>
      <c r="KXG274" s="413"/>
      <c r="KXH274" s="413"/>
      <c r="KXI274" s="407"/>
      <c r="KXJ274" s="439"/>
      <c r="KXK274" s="413"/>
      <c r="KXL274" s="413"/>
      <c r="KXM274" s="413"/>
      <c r="KXN274" s="413"/>
      <c r="KXO274" s="413"/>
      <c r="KXP274" s="413"/>
      <c r="KXQ274" s="413"/>
      <c r="KXR274" s="412"/>
      <c r="KXS274" s="412"/>
      <c r="KXT274" s="412"/>
      <c r="KXU274" s="412"/>
      <c r="KXV274" s="412"/>
      <c r="KXW274" s="412"/>
      <c r="KXX274" s="412"/>
      <c r="KXY274" s="412"/>
      <c r="KXZ274" s="412"/>
      <c r="KYA274" s="412"/>
      <c r="KYB274" s="412"/>
      <c r="KYC274" s="412"/>
      <c r="KYD274" s="412"/>
      <c r="KYE274" s="412"/>
      <c r="KYF274" s="412"/>
      <c r="KYG274" s="412"/>
      <c r="KYH274" s="412"/>
      <c r="KYI274" s="412"/>
      <c r="KYJ274" s="412"/>
      <c r="KYK274" s="412"/>
      <c r="KYL274" s="412"/>
      <c r="KYM274" s="412"/>
      <c r="KYN274" s="412"/>
      <c r="KYO274" s="412"/>
      <c r="KYP274" s="412"/>
      <c r="KYQ274" s="412"/>
      <c r="KYR274" s="412"/>
      <c r="KYS274" s="412"/>
      <c r="KYT274" s="412"/>
      <c r="KYU274" s="412"/>
      <c r="KYV274" s="412"/>
      <c r="KYW274" s="412"/>
      <c r="KYX274" s="412"/>
      <c r="KYY274" s="412"/>
      <c r="KYZ274" s="412"/>
      <c r="KZA274" s="412"/>
      <c r="KZB274" s="412"/>
      <c r="KZC274" s="412"/>
      <c r="KZD274" s="412"/>
      <c r="KZE274" s="412"/>
      <c r="KZF274" s="412"/>
      <c r="KZG274" s="412"/>
      <c r="KZH274" s="412"/>
      <c r="KZI274" s="412"/>
      <c r="KZJ274" s="413"/>
      <c r="KZK274" s="413"/>
      <c r="KZL274" s="413"/>
      <c r="KZM274" s="413"/>
      <c r="KZN274" s="413"/>
      <c r="KZO274" s="413"/>
      <c r="KZP274" s="413"/>
      <c r="KZQ274" s="413"/>
      <c r="KZR274" s="413"/>
      <c r="KZS274" s="413"/>
      <c r="KZT274" s="413"/>
      <c r="KZU274" s="413"/>
      <c r="KZV274" s="413"/>
      <c r="KZW274" s="413"/>
      <c r="KZX274" s="413"/>
      <c r="KZY274" s="413"/>
      <c r="KZZ274" s="413"/>
      <c r="LAA274" s="413"/>
      <c r="LAB274" s="413"/>
      <c r="LAC274" s="413"/>
      <c r="LAD274" s="413"/>
      <c r="LAE274" s="413"/>
      <c r="LAF274" s="413"/>
      <c r="LAG274" s="413"/>
      <c r="LAH274" s="414"/>
      <c r="LAI274" s="414"/>
      <c r="LAJ274" s="414"/>
      <c r="LAK274" s="414"/>
      <c r="LAL274" s="414"/>
      <c r="LAM274" s="413"/>
      <c r="LAN274" s="413"/>
      <c r="LAO274" s="414"/>
      <c r="LAP274" s="414"/>
      <c r="LAQ274" s="413"/>
      <c r="LAR274" s="413"/>
      <c r="LAS274" s="414"/>
      <c r="LAT274" s="414"/>
      <c r="LAU274" s="413"/>
      <c r="LAV274" s="413"/>
      <c r="LAW274" s="413"/>
      <c r="LAX274" s="413"/>
      <c r="LAY274" s="413"/>
      <c r="LAZ274" s="413"/>
      <c r="LBA274" s="413"/>
      <c r="LBB274" s="414"/>
      <c r="LBC274" s="414"/>
      <c r="LBD274" s="413"/>
      <c r="LBE274" s="413"/>
      <c r="LBF274" s="414"/>
      <c r="LBG274" s="414"/>
      <c r="LBH274" s="413"/>
      <c r="LBI274" s="413"/>
      <c r="LBJ274" s="413"/>
      <c r="LBK274" s="413"/>
      <c r="LBL274" s="413"/>
      <c r="LBM274" s="407"/>
      <c r="LBN274" s="439"/>
      <c r="LBO274" s="413"/>
      <c r="LBP274" s="413"/>
      <c r="LBQ274" s="413"/>
      <c r="LBR274" s="413"/>
      <c r="LBS274" s="413"/>
      <c r="LBT274" s="413"/>
      <c r="LBU274" s="413"/>
      <c r="LBV274" s="412"/>
      <c r="LBW274" s="412"/>
      <c r="LBX274" s="412"/>
      <c r="LBY274" s="412"/>
      <c r="LBZ274" s="412"/>
      <c r="LCA274" s="412"/>
      <c r="LCB274" s="412"/>
      <c r="LCC274" s="412"/>
      <c r="LCD274" s="412"/>
      <c r="LCE274" s="412"/>
      <c r="LCF274" s="412"/>
      <c r="LCG274" s="412"/>
      <c r="LCH274" s="412"/>
      <c r="LCI274" s="412"/>
      <c r="LCJ274" s="412"/>
      <c r="LCK274" s="412"/>
      <c r="LCL274" s="412"/>
      <c r="LCM274" s="412"/>
      <c r="LCN274" s="412"/>
      <c r="LCO274" s="412"/>
      <c r="LCP274" s="412"/>
      <c r="LCQ274" s="412"/>
      <c r="LCR274" s="412"/>
      <c r="LCS274" s="412"/>
      <c r="LCT274" s="412"/>
      <c r="LCU274" s="412"/>
      <c r="LCV274" s="412"/>
      <c r="LCW274" s="412"/>
      <c r="LCX274" s="412"/>
      <c r="LCY274" s="412"/>
      <c r="LCZ274" s="412"/>
      <c r="LDA274" s="412"/>
      <c r="LDB274" s="412"/>
      <c r="LDC274" s="412"/>
      <c r="LDD274" s="412"/>
      <c r="LDE274" s="412"/>
      <c r="LDF274" s="412"/>
      <c r="LDG274" s="412"/>
      <c r="LDH274" s="412"/>
      <c r="LDI274" s="412"/>
      <c r="LDJ274" s="412"/>
      <c r="LDK274" s="412"/>
      <c r="LDL274" s="412"/>
      <c r="LDM274" s="412"/>
      <c r="LDN274" s="413"/>
      <c r="LDO274" s="413"/>
      <c r="LDP274" s="413"/>
      <c r="LDQ274" s="413"/>
      <c r="LDR274" s="413"/>
      <c r="LDS274" s="413"/>
      <c r="LDT274" s="413"/>
      <c r="LDU274" s="413"/>
      <c r="LDV274" s="413"/>
      <c r="LDW274" s="413"/>
      <c r="LDX274" s="413"/>
      <c r="LDY274" s="413"/>
      <c r="LDZ274" s="413"/>
      <c r="LEA274" s="413"/>
      <c r="LEB274" s="413"/>
      <c r="LEC274" s="413"/>
      <c r="LED274" s="413"/>
      <c r="LEE274" s="413"/>
      <c r="LEF274" s="413"/>
      <c r="LEG274" s="413"/>
      <c r="LEH274" s="413"/>
      <c r="LEI274" s="413"/>
      <c r="LEJ274" s="413"/>
      <c r="LEK274" s="413"/>
      <c r="LEL274" s="414"/>
      <c r="LEM274" s="414"/>
      <c r="LEN274" s="414"/>
      <c r="LEO274" s="414"/>
      <c r="LEP274" s="414"/>
      <c r="LEQ274" s="413"/>
      <c r="LER274" s="413"/>
      <c r="LES274" s="414"/>
      <c r="LET274" s="414"/>
      <c r="LEU274" s="413"/>
      <c r="LEV274" s="413"/>
      <c r="LEW274" s="414"/>
      <c r="LEX274" s="414"/>
      <c r="LEY274" s="413"/>
      <c r="LEZ274" s="413"/>
      <c r="LFA274" s="413"/>
      <c r="LFB274" s="413"/>
      <c r="LFC274" s="413"/>
      <c r="LFD274" s="413"/>
      <c r="LFE274" s="413"/>
      <c r="LFF274" s="414"/>
      <c r="LFG274" s="414"/>
      <c r="LFH274" s="413"/>
      <c r="LFI274" s="413"/>
      <c r="LFJ274" s="414"/>
      <c r="LFK274" s="414"/>
      <c r="LFL274" s="413"/>
      <c r="LFM274" s="413"/>
      <c r="LFN274" s="413"/>
      <c r="LFO274" s="413"/>
      <c r="LFP274" s="413"/>
      <c r="LFQ274" s="407"/>
      <c r="LFR274" s="439"/>
      <c r="LFS274" s="413"/>
      <c r="LFT274" s="413"/>
      <c r="LFU274" s="413"/>
      <c r="LFV274" s="413"/>
      <c r="LFW274" s="413"/>
      <c r="LFX274" s="413"/>
      <c r="LFY274" s="413"/>
      <c r="LFZ274" s="412"/>
      <c r="LGA274" s="412"/>
      <c r="LGB274" s="412"/>
      <c r="LGC274" s="412"/>
      <c r="LGD274" s="412"/>
      <c r="LGE274" s="412"/>
      <c r="LGF274" s="412"/>
      <c r="LGG274" s="412"/>
      <c r="LGH274" s="412"/>
      <c r="LGI274" s="412"/>
      <c r="LGJ274" s="412"/>
      <c r="LGK274" s="412"/>
      <c r="LGL274" s="412"/>
      <c r="LGM274" s="412"/>
      <c r="LGN274" s="412"/>
      <c r="LGO274" s="412"/>
      <c r="LGP274" s="412"/>
      <c r="LGQ274" s="412"/>
      <c r="LGR274" s="412"/>
      <c r="LGS274" s="412"/>
      <c r="LGT274" s="412"/>
      <c r="LGU274" s="412"/>
      <c r="LGV274" s="412"/>
      <c r="LGW274" s="412"/>
      <c r="LGX274" s="412"/>
      <c r="LGY274" s="412"/>
      <c r="LGZ274" s="412"/>
      <c r="LHA274" s="412"/>
      <c r="LHB274" s="412"/>
      <c r="LHC274" s="412"/>
      <c r="LHD274" s="412"/>
      <c r="LHE274" s="412"/>
      <c r="LHF274" s="412"/>
      <c r="LHG274" s="412"/>
      <c r="LHH274" s="412"/>
      <c r="LHI274" s="412"/>
      <c r="LHJ274" s="412"/>
      <c r="LHK274" s="412"/>
      <c r="LHL274" s="412"/>
      <c r="LHM274" s="412"/>
      <c r="LHN274" s="412"/>
      <c r="LHO274" s="412"/>
      <c r="LHP274" s="412"/>
      <c r="LHQ274" s="412"/>
      <c r="LHR274" s="413"/>
      <c r="LHS274" s="413"/>
      <c r="LHT274" s="413"/>
      <c r="LHU274" s="413"/>
      <c r="LHV274" s="413"/>
      <c r="LHW274" s="413"/>
      <c r="LHX274" s="413"/>
      <c r="LHY274" s="413"/>
      <c r="LHZ274" s="413"/>
      <c r="LIA274" s="413"/>
      <c r="LIB274" s="413"/>
      <c r="LIC274" s="413"/>
      <c r="LID274" s="413"/>
      <c r="LIE274" s="413"/>
      <c r="LIF274" s="413"/>
      <c r="LIG274" s="413"/>
      <c r="LIH274" s="413"/>
      <c r="LII274" s="413"/>
      <c r="LIJ274" s="413"/>
      <c r="LIK274" s="413"/>
      <c r="LIL274" s="413"/>
      <c r="LIM274" s="413"/>
      <c r="LIN274" s="413"/>
      <c r="LIO274" s="413"/>
      <c r="LIP274" s="414"/>
      <c r="LIQ274" s="414"/>
      <c r="LIR274" s="414"/>
      <c r="LIS274" s="414"/>
      <c r="LIT274" s="414"/>
      <c r="LIU274" s="413"/>
      <c r="LIV274" s="413"/>
      <c r="LIW274" s="414"/>
      <c r="LIX274" s="414"/>
      <c r="LIY274" s="413"/>
      <c r="LIZ274" s="413"/>
      <c r="LJA274" s="414"/>
      <c r="LJB274" s="414"/>
      <c r="LJC274" s="413"/>
      <c r="LJD274" s="413"/>
      <c r="LJE274" s="413"/>
      <c r="LJF274" s="413"/>
      <c r="LJG274" s="413"/>
      <c r="LJH274" s="413"/>
      <c r="LJI274" s="413"/>
      <c r="LJJ274" s="414"/>
      <c r="LJK274" s="414"/>
      <c r="LJL274" s="413"/>
      <c r="LJM274" s="413"/>
      <c r="LJN274" s="414"/>
      <c r="LJO274" s="414"/>
      <c r="LJP274" s="413"/>
      <c r="LJQ274" s="413"/>
      <c r="LJR274" s="413"/>
      <c r="LJS274" s="413"/>
      <c r="LJT274" s="413"/>
      <c r="LJU274" s="407"/>
      <c r="LJV274" s="439"/>
      <c r="LJW274" s="413"/>
      <c r="LJX274" s="413"/>
      <c r="LJY274" s="413"/>
      <c r="LJZ274" s="413"/>
      <c r="LKA274" s="413"/>
      <c r="LKB274" s="413"/>
      <c r="LKC274" s="413"/>
      <c r="LKD274" s="412"/>
      <c r="LKE274" s="412"/>
      <c r="LKF274" s="412"/>
      <c r="LKG274" s="412"/>
      <c r="LKH274" s="412"/>
      <c r="LKI274" s="412"/>
      <c r="LKJ274" s="412"/>
      <c r="LKK274" s="412"/>
      <c r="LKL274" s="412"/>
      <c r="LKM274" s="412"/>
      <c r="LKN274" s="412"/>
      <c r="LKO274" s="412"/>
      <c r="LKP274" s="412"/>
      <c r="LKQ274" s="412"/>
      <c r="LKR274" s="412"/>
      <c r="LKS274" s="412"/>
      <c r="LKT274" s="412"/>
      <c r="LKU274" s="412"/>
      <c r="LKV274" s="412"/>
      <c r="LKW274" s="412"/>
      <c r="LKX274" s="412"/>
      <c r="LKY274" s="412"/>
      <c r="LKZ274" s="412"/>
      <c r="LLA274" s="412"/>
      <c r="LLB274" s="412"/>
      <c r="LLC274" s="412"/>
      <c r="LLD274" s="412"/>
      <c r="LLE274" s="412"/>
      <c r="LLF274" s="412"/>
      <c r="LLG274" s="412"/>
      <c r="LLH274" s="412"/>
      <c r="LLI274" s="412"/>
      <c r="LLJ274" s="412"/>
      <c r="LLK274" s="412"/>
      <c r="LLL274" s="412"/>
      <c r="LLM274" s="412"/>
      <c r="LLN274" s="412"/>
      <c r="LLO274" s="412"/>
      <c r="LLP274" s="412"/>
      <c r="LLQ274" s="412"/>
      <c r="LLR274" s="412"/>
      <c r="LLS274" s="412"/>
      <c r="LLT274" s="412"/>
      <c r="LLU274" s="412"/>
      <c r="LLV274" s="413"/>
      <c r="LLW274" s="413"/>
      <c r="LLX274" s="413"/>
      <c r="LLY274" s="413"/>
      <c r="LLZ274" s="413"/>
      <c r="LMA274" s="413"/>
      <c r="LMB274" s="413"/>
      <c r="LMC274" s="413"/>
      <c r="LMD274" s="413"/>
      <c r="LME274" s="413"/>
      <c r="LMF274" s="413"/>
      <c r="LMG274" s="413"/>
      <c r="LMH274" s="413"/>
      <c r="LMI274" s="413"/>
      <c r="LMJ274" s="413"/>
      <c r="LMK274" s="413"/>
      <c r="LML274" s="413"/>
      <c r="LMM274" s="413"/>
      <c r="LMN274" s="413"/>
      <c r="LMO274" s="413"/>
      <c r="LMP274" s="413"/>
      <c r="LMQ274" s="413"/>
      <c r="LMR274" s="413"/>
      <c r="LMS274" s="413"/>
      <c r="LMT274" s="414"/>
      <c r="LMU274" s="414"/>
      <c r="LMV274" s="414"/>
      <c r="LMW274" s="414"/>
      <c r="LMX274" s="414"/>
      <c r="LMY274" s="413"/>
      <c r="LMZ274" s="413"/>
      <c r="LNA274" s="414"/>
      <c r="LNB274" s="414"/>
      <c r="LNC274" s="413"/>
      <c r="LND274" s="413"/>
      <c r="LNE274" s="414"/>
      <c r="LNF274" s="414"/>
      <c r="LNG274" s="413"/>
      <c r="LNH274" s="413"/>
      <c r="LNI274" s="413"/>
      <c r="LNJ274" s="413"/>
      <c r="LNK274" s="413"/>
      <c r="LNL274" s="413"/>
      <c r="LNM274" s="413"/>
      <c r="LNN274" s="414"/>
      <c r="LNO274" s="414"/>
      <c r="LNP274" s="413"/>
      <c r="LNQ274" s="413"/>
      <c r="LNR274" s="414"/>
      <c r="LNS274" s="414"/>
      <c r="LNT274" s="413"/>
      <c r="LNU274" s="413"/>
      <c r="LNV274" s="413"/>
      <c r="LNW274" s="413"/>
      <c r="LNX274" s="413"/>
      <c r="LNY274" s="407"/>
      <c r="LNZ274" s="439"/>
      <c r="LOA274" s="413"/>
      <c r="LOB274" s="413"/>
      <c r="LOC274" s="413"/>
      <c r="LOD274" s="413"/>
      <c r="LOE274" s="413"/>
      <c r="LOF274" s="413"/>
      <c r="LOG274" s="413"/>
      <c r="LOH274" s="412"/>
      <c r="LOI274" s="412"/>
      <c r="LOJ274" s="412"/>
      <c r="LOK274" s="412"/>
      <c r="LOL274" s="412"/>
      <c r="LOM274" s="412"/>
      <c r="LON274" s="412"/>
      <c r="LOO274" s="412"/>
      <c r="LOP274" s="412"/>
      <c r="LOQ274" s="412"/>
      <c r="LOR274" s="412"/>
      <c r="LOS274" s="412"/>
      <c r="LOT274" s="412"/>
      <c r="LOU274" s="412"/>
      <c r="LOV274" s="412"/>
      <c r="LOW274" s="412"/>
      <c r="LOX274" s="412"/>
      <c r="LOY274" s="412"/>
      <c r="LOZ274" s="412"/>
      <c r="LPA274" s="412"/>
      <c r="LPB274" s="412"/>
      <c r="LPC274" s="412"/>
      <c r="LPD274" s="412"/>
      <c r="LPE274" s="412"/>
      <c r="LPF274" s="412"/>
      <c r="LPG274" s="412"/>
      <c r="LPH274" s="412"/>
      <c r="LPI274" s="412"/>
      <c r="LPJ274" s="412"/>
      <c r="LPK274" s="412"/>
      <c r="LPL274" s="412"/>
      <c r="LPM274" s="412"/>
      <c r="LPN274" s="412"/>
      <c r="LPO274" s="412"/>
      <c r="LPP274" s="412"/>
      <c r="LPQ274" s="412"/>
      <c r="LPR274" s="412"/>
      <c r="LPS274" s="412"/>
      <c r="LPT274" s="412"/>
      <c r="LPU274" s="412"/>
      <c r="LPV274" s="412"/>
      <c r="LPW274" s="412"/>
      <c r="LPX274" s="412"/>
      <c r="LPY274" s="412"/>
      <c r="LPZ274" s="413"/>
      <c r="LQA274" s="413"/>
      <c r="LQB274" s="413"/>
      <c r="LQC274" s="413"/>
      <c r="LQD274" s="413"/>
      <c r="LQE274" s="413"/>
      <c r="LQF274" s="413"/>
      <c r="LQG274" s="413"/>
      <c r="LQH274" s="413"/>
      <c r="LQI274" s="413"/>
      <c r="LQJ274" s="413"/>
      <c r="LQK274" s="413"/>
      <c r="LQL274" s="413"/>
      <c r="LQM274" s="413"/>
      <c r="LQN274" s="413"/>
      <c r="LQO274" s="413"/>
      <c r="LQP274" s="413"/>
      <c r="LQQ274" s="413"/>
      <c r="LQR274" s="413"/>
      <c r="LQS274" s="413"/>
      <c r="LQT274" s="413"/>
      <c r="LQU274" s="413"/>
      <c r="LQV274" s="413"/>
      <c r="LQW274" s="413"/>
      <c r="LQX274" s="414"/>
      <c r="LQY274" s="414"/>
      <c r="LQZ274" s="414"/>
      <c r="LRA274" s="414"/>
      <c r="LRB274" s="414"/>
      <c r="LRC274" s="413"/>
      <c r="LRD274" s="413"/>
      <c r="LRE274" s="414"/>
      <c r="LRF274" s="414"/>
      <c r="LRG274" s="413"/>
      <c r="LRH274" s="413"/>
      <c r="LRI274" s="414"/>
      <c r="LRJ274" s="414"/>
      <c r="LRK274" s="413"/>
      <c r="LRL274" s="413"/>
      <c r="LRM274" s="413"/>
      <c r="LRN274" s="413"/>
      <c r="LRO274" s="413"/>
      <c r="LRP274" s="413"/>
      <c r="LRQ274" s="413"/>
      <c r="LRR274" s="414"/>
      <c r="LRS274" s="414"/>
      <c r="LRT274" s="413"/>
      <c r="LRU274" s="413"/>
      <c r="LRV274" s="414"/>
      <c r="LRW274" s="414"/>
      <c r="LRX274" s="413"/>
      <c r="LRY274" s="413"/>
      <c r="LRZ274" s="413"/>
      <c r="LSA274" s="413"/>
      <c r="LSB274" s="413"/>
      <c r="LSC274" s="407"/>
      <c r="LSD274" s="439"/>
      <c r="LSE274" s="413"/>
      <c r="LSF274" s="413"/>
      <c r="LSG274" s="413"/>
      <c r="LSH274" s="413"/>
      <c r="LSI274" s="413"/>
      <c r="LSJ274" s="413"/>
      <c r="LSK274" s="413"/>
      <c r="LSL274" s="412"/>
      <c r="LSM274" s="412"/>
      <c r="LSN274" s="412"/>
      <c r="LSO274" s="412"/>
      <c r="LSP274" s="412"/>
      <c r="LSQ274" s="412"/>
      <c r="LSR274" s="412"/>
      <c r="LSS274" s="412"/>
      <c r="LST274" s="412"/>
      <c r="LSU274" s="412"/>
      <c r="LSV274" s="412"/>
      <c r="LSW274" s="412"/>
      <c r="LSX274" s="412"/>
      <c r="LSY274" s="412"/>
      <c r="LSZ274" s="412"/>
      <c r="LTA274" s="412"/>
      <c r="LTB274" s="412"/>
      <c r="LTC274" s="412"/>
      <c r="LTD274" s="412"/>
      <c r="LTE274" s="412"/>
      <c r="LTF274" s="412"/>
      <c r="LTG274" s="412"/>
      <c r="LTH274" s="412"/>
      <c r="LTI274" s="412"/>
      <c r="LTJ274" s="412"/>
      <c r="LTK274" s="412"/>
      <c r="LTL274" s="412"/>
      <c r="LTM274" s="412"/>
      <c r="LTN274" s="412"/>
      <c r="LTO274" s="412"/>
      <c r="LTP274" s="412"/>
      <c r="LTQ274" s="412"/>
      <c r="LTR274" s="412"/>
      <c r="LTS274" s="412"/>
      <c r="LTT274" s="412"/>
      <c r="LTU274" s="412"/>
      <c r="LTV274" s="412"/>
      <c r="LTW274" s="412"/>
      <c r="LTX274" s="412"/>
      <c r="LTY274" s="412"/>
      <c r="LTZ274" s="412"/>
      <c r="LUA274" s="412"/>
      <c r="LUB274" s="412"/>
      <c r="LUC274" s="412"/>
      <c r="LUD274" s="413"/>
      <c r="LUE274" s="413"/>
      <c r="LUF274" s="413"/>
      <c r="LUG274" s="413"/>
      <c r="LUH274" s="413"/>
      <c r="LUI274" s="413"/>
      <c r="LUJ274" s="413"/>
      <c r="LUK274" s="413"/>
      <c r="LUL274" s="413"/>
      <c r="LUM274" s="413"/>
      <c r="LUN274" s="413"/>
      <c r="LUO274" s="413"/>
      <c r="LUP274" s="413"/>
      <c r="LUQ274" s="413"/>
      <c r="LUR274" s="413"/>
      <c r="LUS274" s="413"/>
      <c r="LUT274" s="413"/>
      <c r="LUU274" s="413"/>
      <c r="LUV274" s="413"/>
      <c r="LUW274" s="413"/>
      <c r="LUX274" s="413"/>
      <c r="LUY274" s="413"/>
      <c r="LUZ274" s="413"/>
      <c r="LVA274" s="413"/>
      <c r="LVB274" s="414"/>
      <c r="LVC274" s="414"/>
      <c r="LVD274" s="414"/>
      <c r="LVE274" s="414"/>
      <c r="LVF274" s="414"/>
      <c r="LVG274" s="413"/>
      <c r="LVH274" s="413"/>
      <c r="LVI274" s="414"/>
      <c r="LVJ274" s="414"/>
      <c r="LVK274" s="413"/>
      <c r="LVL274" s="413"/>
      <c r="LVM274" s="414"/>
      <c r="LVN274" s="414"/>
      <c r="LVO274" s="413"/>
      <c r="LVP274" s="413"/>
      <c r="LVQ274" s="413"/>
      <c r="LVR274" s="413"/>
      <c r="LVS274" s="413"/>
      <c r="LVT274" s="413"/>
      <c r="LVU274" s="413"/>
      <c r="LVV274" s="414"/>
      <c r="LVW274" s="414"/>
      <c r="LVX274" s="413"/>
      <c r="LVY274" s="413"/>
      <c r="LVZ274" s="414"/>
      <c r="LWA274" s="414"/>
      <c r="LWB274" s="413"/>
      <c r="LWC274" s="413"/>
      <c r="LWD274" s="413"/>
      <c r="LWE274" s="413"/>
      <c r="LWF274" s="413"/>
      <c r="LWG274" s="407"/>
      <c r="LWH274" s="439"/>
      <c r="LWI274" s="413"/>
      <c r="LWJ274" s="413"/>
      <c r="LWK274" s="413"/>
      <c r="LWL274" s="413"/>
      <c r="LWM274" s="413"/>
      <c r="LWN274" s="413"/>
      <c r="LWO274" s="413"/>
      <c r="LWP274" s="412"/>
      <c r="LWQ274" s="412"/>
      <c r="LWR274" s="412"/>
      <c r="LWS274" s="412"/>
      <c r="LWT274" s="412"/>
      <c r="LWU274" s="412"/>
      <c r="LWV274" s="412"/>
      <c r="LWW274" s="412"/>
      <c r="LWX274" s="412"/>
      <c r="LWY274" s="412"/>
      <c r="LWZ274" s="412"/>
      <c r="LXA274" s="412"/>
      <c r="LXB274" s="412"/>
      <c r="LXC274" s="412"/>
      <c r="LXD274" s="412"/>
      <c r="LXE274" s="412"/>
      <c r="LXF274" s="412"/>
      <c r="LXG274" s="412"/>
      <c r="LXH274" s="412"/>
      <c r="LXI274" s="412"/>
      <c r="LXJ274" s="412"/>
      <c r="LXK274" s="412"/>
      <c r="LXL274" s="412"/>
      <c r="LXM274" s="412"/>
      <c r="LXN274" s="412"/>
      <c r="LXO274" s="412"/>
      <c r="LXP274" s="412"/>
      <c r="LXQ274" s="412"/>
      <c r="LXR274" s="412"/>
      <c r="LXS274" s="412"/>
      <c r="LXT274" s="412"/>
      <c r="LXU274" s="412"/>
      <c r="LXV274" s="412"/>
      <c r="LXW274" s="412"/>
      <c r="LXX274" s="412"/>
      <c r="LXY274" s="412"/>
      <c r="LXZ274" s="412"/>
      <c r="LYA274" s="412"/>
      <c r="LYB274" s="412"/>
      <c r="LYC274" s="412"/>
      <c r="LYD274" s="412"/>
      <c r="LYE274" s="412"/>
      <c r="LYF274" s="412"/>
      <c r="LYG274" s="412"/>
      <c r="LYH274" s="413"/>
      <c r="LYI274" s="413"/>
      <c r="LYJ274" s="413"/>
      <c r="LYK274" s="413"/>
      <c r="LYL274" s="413"/>
      <c r="LYM274" s="413"/>
      <c r="LYN274" s="413"/>
      <c r="LYO274" s="413"/>
      <c r="LYP274" s="413"/>
      <c r="LYQ274" s="413"/>
      <c r="LYR274" s="413"/>
      <c r="LYS274" s="413"/>
      <c r="LYT274" s="413"/>
      <c r="LYU274" s="413"/>
      <c r="LYV274" s="413"/>
      <c r="LYW274" s="413"/>
      <c r="LYX274" s="413"/>
      <c r="LYY274" s="413"/>
      <c r="LYZ274" s="413"/>
      <c r="LZA274" s="413"/>
      <c r="LZB274" s="413"/>
      <c r="LZC274" s="413"/>
      <c r="LZD274" s="413"/>
      <c r="LZE274" s="413"/>
      <c r="LZF274" s="414"/>
      <c r="LZG274" s="414"/>
      <c r="LZH274" s="414"/>
      <c r="LZI274" s="414"/>
      <c r="LZJ274" s="414"/>
      <c r="LZK274" s="413"/>
      <c r="LZL274" s="413"/>
      <c r="LZM274" s="414"/>
      <c r="LZN274" s="414"/>
      <c r="LZO274" s="413"/>
      <c r="LZP274" s="413"/>
      <c r="LZQ274" s="414"/>
      <c r="LZR274" s="414"/>
      <c r="LZS274" s="413"/>
      <c r="LZT274" s="413"/>
      <c r="LZU274" s="413"/>
      <c r="LZV274" s="413"/>
      <c r="LZW274" s="413"/>
      <c r="LZX274" s="413"/>
      <c r="LZY274" s="413"/>
      <c r="LZZ274" s="414"/>
      <c r="MAA274" s="414"/>
      <c r="MAB274" s="413"/>
      <c r="MAC274" s="413"/>
      <c r="MAD274" s="414"/>
      <c r="MAE274" s="414"/>
      <c r="MAF274" s="413"/>
      <c r="MAG274" s="413"/>
      <c r="MAH274" s="413"/>
      <c r="MAI274" s="413"/>
      <c r="MAJ274" s="413"/>
      <c r="MAK274" s="407"/>
      <c r="MAL274" s="439"/>
      <c r="MAM274" s="413"/>
      <c r="MAN274" s="413"/>
      <c r="MAO274" s="413"/>
      <c r="MAP274" s="413"/>
      <c r="MAQ274" s="413"/>
      <c r="MAR274" s="413"/>
      <c r="MAS274" s="413"/>
      <c r="MAT274" s="412"/>
      <c r="MAU274" s="412"/>
      <c r="MAV274" s="412"/>
      <c r="MAW274" s="412"/>
      <c r="MAX274" s="412"/>
      <c r="MAY274" s="412"/>
      <c r="MAZ274" s="412"/>
      <c r="MBA274" s="412"/>
      <c r="MBB274" s="412"/>
      <c r="MBC274" s="412"/>
      <c r="MBD274" s="412"/>
      <c r="MBE274" s="412"/>
      <c r="MBF274" s="412"/>
      <c r="MBG274" s="412"/>
      <c r="MBH274" s="412"/>
      <c r="MBI274" s="412"/>
      <c r="MBJ274" s="412"/>
      <c r="MBK274" s="412"/>
      <c r="MBL274" s="412"/>
      <c r="MBM274" s="412"/>
      <c r="MBN274" s="412"/>
      <c r="MBO274" s="412"/>
      <c r="MBP274" s="412"/>
      <c r="MBQ274" s="412"/>
      <c r="MBR274" s="412"/>
      <c r="MBS274" s="412"/>
      <c r="MBT274" s="412"/>
      <c r="MBU274" s="412"/>
      <c r="MBV274" s="412"/>
      <c r="MBW274" s="412"/>
      <c r="MBX274" s="412"/>
      <c r="MBY274" s="412"/>
      <c r="MBZ274" s="412"/>
      <c r="MCA274" s="412"/>
      <c r="MCB274" s="412"/>
      <c r="MCC274" s="412"/>
      <c r="MCD274" s="412"/>
      <c r="MCE274" s="412"/>
      <c r="MCF274" s="412"/>
      <c r="MCG274" s="412"/>
      <c r="MCH274" s="412"/>
      <c r="MCI274" s="412"/>
      <c r="MCJ274" s="412"/>
      <c r="MCK274" s="412"/>
      <c r="MCL274" s="413"/>
      <c r="MCM274" s="413"/>
      <c r="MCN274" s="413"/>
      <c r="MCO274" s="413"/>
      <c r="MCP274" s="413"/>
      <c r="MCQ274" s="413"/>
      <c r="MCR274" s="413"/>
      <c r="MCS274" s="413"/>
      <c r="MCT274" s="413"/>
      <c r="MCU274" s="413"/>
      <c r="MCV274" s="413"/>
      <c r="MCW274" s="413"/>
      <c r="MCX274" s="413"/>
      <c r="MCY274" s="413"/>
      <c r="MCZ274" s="413"/>
      <c r="MDA274" s="413"/>
      <c r="MDB274" s="413"/>
      <c r="MDC274" s="413"/>
      <c r="MDD274" s="413"/>
      <c r="MDE274" s="413"/>
      <c r="MDF274" s="413"/>
      <c r="MDG274" s="413"/>
      <c r="MDH274" s="413"/>
      <c r="MDI274" s="413"/>
      <c r="MDJ274" s="414"/>
      <c r="MDK274" s="414"/>
      <c r="MDL274" s="414"/>
      <c r="MDM274" s="414"/>
      <c r="MDN274" s="414"/>
      <c r="MDO274" s="413"/>
      <c r="MDP274" s="413"/>
      <c r="MDQ274" s="414"/>
      <c r="MDR274" s="414"/>
      <c r="MDS274" s="413"/>
      <c r="MDT274" s="413"/>
      <c r="MDU274" s="414"/>
      <c r="MDV274" s="414"/>
      <c r="MDW274" s="413"/>
      <c r="MDX274" s="413"/>
      <c r="MDY274" s="413"/>
      <c r="MDZ274" s="413"/>
      <c r="MEA274" s="413"/>
      <c r="MEB274" s="413"/>
      <c r="MEC274" s="413"/>
      <c r="MED274" s="414"/>
      <c r="MEE274" s="414"/>
      <c r="MEF274" s="413"/>
      <c r="MEG274" s="413"/>
      <c r="MEH274" s="414"/>
      <c r="MEI274" s="414"/>
      <c r="MEJ274" s="413"/>
      <c r="MEK274" s="413"/>
      <c r="MEL274" s="413"/>
      <c r="MEM274" s="413"/>
      <c r="MEN274" s="413"/>
      <c r="MEO274" s="407"/>
      <c r="MEP274" s="439"/>
      <c r="MEQ274" s="413"/>
      <c r="MER274" s="413"/>
      <c r="MES274" s="413"/>
      <c r="MET274" s="413"/>
      <c r="MEU274" s="413"/>
      <c r="MEV274" s="413"/>
      <c r="MEW274" s="413"/>
      <c r="MEX274" s="412"/>
      <c r="MEY274" s="412"/>
      <c r="MEZ274" s="412"/>
      <c r="MFA274" s="412"/>
      <c r="MFB274" s="412"/>
      <c r="MFC274" s="412"/>
      <c r="MFD274" s="412"/>
      <c r="MFE274" s="412"/>
      <c r="MFF274" s="412"/>
      <c r="MFG274" s="412"/>
      <c r="MFH274" s="412"/>
      <c r="MFI274" s="412"/>
      <c r="MFJ274" s="412"/>
      <c r="MFK274" s="412"/>
      <c r="MFL274" s="412"/>
      <c r="MFM274" s="412"/>
      <c r="MFN274" s="412"/>
      <c r="MFO274" s="412"/>
      <c r="MFP274" s="412"/>
      <c r="MFQ274" s="412"/>
      <c r="MFR274" s="412"/>
      <c r="MFS274" s="412"/>
      <c r="MFT274" s="412"/>
      <c r="MFU274" s="412"/>
      <c r="MFV274" s="412"/>
      <c r="MFW274" s="412"/>
      <c r="MFX274" s="412"/>
      <c r="MFY274" s="412"/>
      <c r="MFZ274" s="412"/>
      <c r="MGA274" s="412"/>
      <c r="MGB274" s="412"/>
      <c r="MGC274" s="412"/>
      <c r="MGD274" s="412"/>
      <c r="MGE274" s="412"/>
      <c r="MGF274" s="412"/>
      <c r="MGG274" s="412"/>
      <c r="MGH274" s="412"/>
      <c r="MGI274" s="412"/>
      <c r="MGJ274" s="412"/>
      <c r="MGK274" s="412"/>
      <c r="MGL274" s="412"/>
      <c r="MGM274" s="412"/>
      <c r="MGN274" s="412"/>
      <c r="MGO274" s="412"/>
      <c r="MGP274" s="413"/>
      <c r="MGQ274" s="413"/>
      <c r="MGR274" s="413"/>
      <c r="MGS274" s="413"/>
      <c r="MGT274" s="413"/>
      <c r="MGU274" s="413"/>
      <c r="MGV274" s="413"/>
      <c r="MGW274" s="413"/>
      <c r="MGX274" s="413"/>
      <c r="MGY274" s="413"/>
      <c r="MGZ274" s="413"/>
      <c r="MHA274" s="413"/>
      <c r="MHB274" s="413"/>
      <c r="MHC274" s="413"/>
      <c r="MHD274" s="413"/>
      <c r="MHE274" s="413"/>
      <c r="MHF274" s="413"/>
      <c r="MHG274" s="413"/>
      <c r="MHH274" s="413"/>
      <c r="MHI274" s="413"/>
      <c r="MHJ274" s="413"/>
      <c r="MHK274" s="413"/>
      <c r="MHL274" s="413"/>
      <c r="MHM274" s="413"/>
      <c r="MHN274" s="414"/>
      <c r="MHO274" s="414"/>
      <c r="MHP274" s="414"/>
      <c r="MHQ274" s="414"/>
      <c r="MHR274" s="414"/>
      <c r="MHS274" s="413"/>
      <c r="MHT274" s="413"/>
      <c r="MHU274" s="414"/>
      <c r="MHV274" s="414"/>
      <c r="MHW274" s="413"/>
      <c r="MHX274" s="413"/>
      <c r="MHY274" s="414"/>
      <c r="MHZ274" s="414"/>
      <c r="MIA274" s="413"/>
      <c r="MIB274" s="413"/>
      <c r="MIC274" s="413"/>
      <c r="MID274" s="413"/>
      <c r="MIE274" s="413"/>
      <c r="MIF274" s="413"/>
      <c r="MIG274" s="413"/>
      <c r="MIH274" s="414"/>
      <c r="MII274" s="414"/>
      <c r="MIJ274" s="413"/>
      <c r="MIK274" s="413"/>
      <c r="MIL274" s="414"/>
      <c r="MIM274" s="414"/>
      <c r="MIN274" s="413"/>
      <c r="MIO274" s="413"/>
      <c r="MIP274" s="413"/>
      <c r="MIQ274" s="413"/>
      <c r="MIR274" s="413"/>
      <c r="MIS274" s="407"/>
      <c r="MIT274" s="439"/>
      <c r="MIU274" s="413"/>
      <c r="MIV274" s="413"/>
      <c r="MIW274" s="413"/>
      <c r="MIX274" s="413"/>
      <c r="MIY274" s="413"/>
      <c r="MIZ274" s="413"/>
      <c r="MJA274" s="413"/>
      <c r="MJB274" s="412"/>
      <c r="MJC274" s="412"/>
      <c r="MJD274" s="412"/>
      <c r="MJE274" s="412"/>
      <c r="MJF274" s="412"/>
      <c r="MJG274" s="412"/>
      <c r="MJH274" s="412"/>
      <c r="MJI274" s="412"/>
      <c r="MJJ274" s="412"/>
      <c r="MJK274" s="412"/>
      <c r="MJL274" s="412"/>
      <c r="MJM274" s="412"/>
      <c r="MJN274" s="412"/>
      <c r="MJO274" s="412"/>
      <c r="MJP274" s="412"/>
      <c r="MJQ274" s="412"/>
      <c r="MJR274" s="412"/>
      <c r="MJS274" s="412"/>
      <c r="MJT274" s="412"/>
      <c r="MJU274" s="412"/>
      <c r="MJV274" s="412"/>
      <c r="MJW274" s="412"/>
      <c r="MJX274" s="412"/>
      <c r="MJY274" s="412"/>
      <c r="MJZ274" s="412"/>
      <c r="MKA274" s="412"/>
      <c r="MKB274" s="412"/>
      <c r="MKC274" s="412"/>
      <c r="MKD274" s="412"/>
      <c r="MKE274" s="412"/>
      <c r="MKF274" s="412"/>
      <c r="MKG274" s="412"/>
      <c r="MKH274" s="412"/>
      <c r="MKI274" s="412"/>
      <c r="MKJ274" s="412"/>
      <c r="MKK274" s="412"/>
      <c r="MKL274" s="412"/>
      <c r="MKM274" s="412"/>
      <c r="MKN274" s="412"/>
      <c r="MKO274" s="412"/>
      <c r="MKP274" s="412"/>
      <c r="MKQ274" s="412"/>
      <c r="MKR274" s="412"/>
      <c r="MKS274" s="412"/>
      <c r="MKT274" s="413"/>
      <c r="MKU274" s="413"/>
      <c r="MKV274" s="413"/>
      <c r="MKW274" s="413"/>
      <c r="MKX274" s="413"/>
      <c r="MKY274" s="413"/>
      <c r="MKZ274" s="413"/>
      <c r="MLA274" s="413"/>
      <c r="MLB274" s="413"/>
      <c r="MLC274" s="413"/>
      <c r="MLD274" s="413"/>
      <c r="MLE274" s="413"/>
      <c r="MLF274" s="413"/>
      <c r="MLG274" s="413"/>
      <c r="MLH274" s="413"/>
      <c r="MLI274" s="413"/>
      <c r="MLJ274" s="413"/>
      <c r="MLK274" s="413"/>
      <c r="MLL274" s="413"/>
      <c r="MLM274" s="413"/>
      <c r="MLN274" s="413"/>
      <c r="MLO274" s="413"/>
      <c r="MLP274" s="413"/>
      <c r="MLQ274" s="413"/>
      <c r="MLR274" s="414"/>
      <c r="MLS274" s="414"/>
      <c r="MLT274" s="414"/>
      <c r="MLU274" s="414"/>
      <c r="MLV274" s="414"/>
      <c r="MLW274" s="413"/>
      <c r="MLX274" s="413"/>
      <c r="MLY274" s="414"/>
      <c r="MLZ274" s="414"/>
      <c r="MMA274" s="413"/>
      <c r="MMB274" s="413"/>
      <c r="MMC274" s="414"/>
      <c r="MMD274" s="414"/>
      <c r="MME274" s="413"/>
      <c r="MMF274" s="413"/>
      <c r="MMG274" s="413"/>
      <c r="MMH274" s="413"/>
      <c r="MMI274" s="413"/>
      <c r="MMJ274" s="413"/>
      <c r="MMK274" s="413"/>
      <c r="MML274" s="414"/>
      <c r="MMM274" s="414"/>
      <c r="MMN274" s="413"/>
      <c r="MMO274" s="413"/>
      <c r="MMP274" s="414"/>
      <c r="MMQ274" s="414"/>
      <c r="MMR274" s="413"/>
      <c r="MMS274" s="413"/>
      <c r="MMT274" s="413"/>
      <c r="MMU274" s="413"/>
      <c r="MMV274" s="413"/>
      <c r="MMW274" s="407"/>
      <c r="MMX274" s="439"/>
      <c r="MMY274" s="413"/>
      <c r="MMZ274" s="413"/>
      <c r="MNA274" s="413"/>
      <c r="MNB274" s="413"/>
      <c r="MNC274" s="413"/>
      <c r="MND274" s="413"/>
      <c r="MNE274" s="413"/>
      <c r="MNF274" s="412"/>
      <c r="MNG274" s="412"/>
      <c r="MNH274" s="412"/>
      <c r="MNI274" s="412"/>
      <c r="MNJ274" s="412"/>
      <c r="MNK274" s="412"/>
      <c r="MNL274" s="412"/>
      <c r="MNM274" s="412"/>
      <c r="MNN274" s="412"/>
      <c r="MNO274" s="412"/>
      <c r="MNP274" s="412"/>
      <c r="MNQ274" s="412"/>
      <c r="MNR274" s="412"/>
      <c r="MNS274" s="412"/>
      <c r="MNT274" s="412"/>
      <c r="MNU274" s="412"/>
      <c r="MNV274" s="412"/>
      <c r="MNW274" s="412"/>
      <c r="MNX274" s="412"/>
      <c r="MNY274" s="412"/>
      <c r="MNZ274" s="412"/>
      <c r="MOA274" s="412"/>
      <c r="MOB274" s="412"/>
      <c r="MOC274" s="412"/>
      <c r="MOD274" s="412"/>
      <c r="MOE274" s="412"/>
      <c r="MOF274" s="412"/>
      <c r="MOG274" s="412"/>
      <c r="MOH274" s="412"/>
      <c r="MOI274" s="412"/>
      <c r="MOJ274" s="412"/>
      <c r="MOK274" s="412"/>
      <c r="MOL274" s="412"/>
      <c r="MOM274" s="412"/>
      <c r="MON274" s="412"/>
      <c r="MOO274" s="412"/>
      <c r="MOP274" s="412"/>
      <c r="MOQ274" s="412"/>
      <c r="MOR274" s="412"/>
      <c r="MOS274" s="412"/>
      <c r="MOT274" s="412"/>
      <c r="MOU274" s="412"/>
      <c r="MOV274" s="412"/>
      <c r="MOW274" s="412"/>
      <c r="MOX274" s="413"/>
      <c r="MOY274" s="413"/>
      <c r="MOZ274" s="413"/>
      <c r="MPA274" s="413"/>
      <c r="MPB274" s="413"/>
      <c r="MPC274" s="413"/>
      <c r="MPD274" s="413"/>
      <c r="MPE274" s="413"/>
      <c r="MPF274" s="413"/>
      <c r="MPG274" s="413"/>
      <c r="MPH274" s="413"/>
      <c r="MPI274" s="413"/>
      <c r="MPJ274" s="413"/>
      <c r="MPK274" s="413"/>
      <c r="MPL274" s="413"/>
      <c r="MPM274" s="413"/>
      <c r="MPN274" s="413"/>
      <c r="MPO274" s="413"/>
      <c r="MPP274" s="413"/>
      <c r="MPQ274" s="413"/>
      <c r="MPR274" s="413"/>
      <c r="MPS274" s="413"/>
      <c r="MPT274" s="413"/>
      <c r="MPU274" s="413"/>
      <c r="MPV274" s="414"/>
      <c r="MPW274" s="414"/>
      <c r="MPX274" s="414"/>
      <c r="MPY274" s="414"/>
      <c r="MPZ274" s="414"/>
      <c r="MQA274" s="413"/>
      <c r="MQB274" s="413"/>
      <c r="MQC274" s="414"/>
      <c r="MQD274" s="414"/>
      <c r="MQE274" s="413"/>
      <c r="MQF274" s="413"/>
      <c r="MQG274" s="414"/>
      <c r="MQH274" s="414"/>
      <c r="MQI274" s="413"/>
      <c r="MQJ274" s="413"/>
      <c r="MQK274" s="413"/>
      <c r="MQL274" s="413"/>
      <c r="MQM274" s="413"/>
      <c r="MQN274" s="413"/>
      <c r="MQO274" s="413"/>
      <c r="MQP274" s="414"/>
      <c r="MQQ274" s="414"/>
      <c r="MQR274" s="413"/>
      <c r="MQS274" s="413"/>
      <c r="MQT274" s="414"/>
      <c r="MQU274" s="414"/>
      <c r="MQV274" s="413"/>
      <c r="MQW274" s="413"/>
      <c r="MQX274" s="413"/>
      <c r="MQY274" s="413"/>
      <c r="MQZ274" s="413"/>
      <c r="MRA274" s="407"/>
      <c r="MRB274" s="439"/>
      <c r="MRC274" s="413"/>
      <c r="MRD274" s="413"/>
      <c r="MRE274" s="413"/>
      <c r="MRF274" s="413"/>
      <c r="MRG274" s="413"/>
      <c r="MRH274" s="413"/>
      <c r="MRI274" s="413"/>
      <c r="MRJ274" s="412"/>
      <c r="MRK274" s="412"/>
      <c r="MRL274" s="412"/>
      <c r="MRM274" s="412"/>
      <c r="MRN274" s="412"/>
      <c r="MRO274" s="412"/>
      <c r="MRP274" s="412"/>
      <c r="MRQ274" s="412"/>
      <c r="MRR274" s="412"/>
      <c r="MRS274" s="412"/>
      <c r="MRT274" s="412"/>
      <c r="MRU274" s="412"/>
      <c r="MRV274" s="412"/>
      <c r="MRW274" s="412"/>
      <c r="MRX274" s="412"/>
      <c r="MRY274" s="412"/>
      <c r="MRZ274" s="412"/>
      <c r="MSA274" s="412"/>
      <c r="MSB274" s="412"/>
      <c r="MSC274" s="412"/>
      <c r="MSD274" s="412"/>
      <c r="MSE274" s="412"/>
      <c r="MSF274" s="412"/>
      <c r="MSG274" s="412"/>
      <c r="MSH274" s="412"/>
      <c r="MSI274" s="412"/>
      <c r="MSJ274" s="412"/>
      <c r="MSK274" s="412"/>
      <c r="MSL274" s="412"/>
      <c r="MSM274" s="412"/>
      <c r="MSN274" s="412"/>
      <c r="MSO274" s="412"/>
      <c r="MSP274" s="412"/>
      <c r="MSQ274" s="412"/>
      <c r="MSR274" s="412"/>
      <c r="MSS274" s="412"/>
      <c r="MST274" s="412"/>
      <c r="MSU274" s="412"/>
      <c r="MSV274" s="412"/>
      <c r="MSW274" s="412"/>
      <c r="MSX274" s="412"/>
      <c r="MSY274" s="412"/>
      <c r="MSZ274" s="412"/>
      <c r="MTA274" s="412"/>
      <c r="MTB274" s="413"/>
      <c r="MTC274" s="413"/>
      <c r="MTD274" s="413"/>
      <c r="MTE274" s="413"/>
      <c r="MTF274" s="413"/>
      <c r="MTG274" s="413"/>
      <c r="MTH274" s="413"/>
      <c r="MTI274" s="413"/>
      <c r="MTJ274" s="413"/>
      <c r="MTK274" s="413"/>
      <c r="MTL274" s="413"/>
      <c r="MTM274" s="413"/>
      <c r="MTN274" s="413"/>
      <c r="MTO274" s="413"/>
      <c r="MTP274" s="413"/>
      <c r="MTQ274" s="413"/>
      <c r="MTR274" s="413"/>
      <c r="MTS274" s="413"/>
      <c r="MTT274" s="413"/>
      <c r="MTU274" s="413"/>
      <c r="MTV274" s="413"/>
      <c r="MTW274" s="413"/>
      <c r="MTX274" s="413"/>
      <c r="MTY274" s="413"/>
      <c r="MTZ274" s="414"/>
      <c r="MUA274" s="414"/>
      <c r="MUB274" s="414"/>
      <c r="MUC274" s="414"/>
      <c r="MUD274" s="414"/>
      <c r="MUE274" s="413"/>
      <c r="MUF274" s="413"/>
      <c r="MUG274" s="414"/>
      <c r="MUH274" s="414"/>
      <c r="MUI274" s="413"/>
      <c r="MUJ274" s="413"/>
      <c r="MUK274" s="414"/>
      <c r="MUL274" s="414"/>
      <c r="MUM274" s="413"/>
      <c r="MUN274" s="413"/>
      <c r="MUO274" s="413"/>
      <c r="MUP274" s="413"/>
      <c r="MUQ274" s="413"/>
      <c r="MUR274" s="413"/>
      <c r="MUS274" s="413"/>
      <c r="MUT274" s="414"/>
      <c r="MUU274" s="414"/>
      <c r="MUV274" s="413"/>
      <c r="MUW274" s="413"/>
      <c r="MUX274" s="414"/>
      <c r="MUY274" s="414"/>
      <c r="MUZ274" s="413"/>
      <c r="MVA274" s="413"/>
      <c r="MVB274" s="413"/>
      <c r="MVC274" s="413"/>
      <c r="MVD274" s="413"/>
      <c r="MVE274" s="407"/>
      <c r="MVF274" s="439"/>
      <c r="MVG274" s="413"/>
      <c r="MVH274" s="413"/>
      <c r="MVI274" s="413"/>
      <c r="MVJ274" s="413"/>
      <c r="MVK274" s="413"/>
      <c r="MVL274" s="413"/>
      <c r="MVM274" s="413"/>
      <c r="MVN274" s="412"/>
      <c r="MVO274" s="412"/>
      <c r="MVP274" s="412"/>
      <c r="MVQ274" s="412"/>
      <c r="MVR274" s="412"/>
      <c r="MVS274" s="412"/>
      <c r="MVT274" s="412"/>
      <c r="MVU274" s="412"/>
      <c r="MVV274" s="412"/>
      <c r="MVW274" s="412"/>
      <c r="MVX274" s="412"/>
      <c r="MVY274" s="412"/>
      <c r="MVZ274" s="412"/>
      <c r="MWA274" s="412"/>
      <c r="MWB274" s="412"/>
      <c r="MWC274" s="412"/>
      <c r="MWD274" s="412"/>
      <c r="MWE274" s="412"/>
      <c r="MWF274" s="412"/>
      <c r="MWG274" s="412"/>
      <c r="MWH274" s="412"/>
      <c r="MWI274" s="412"/>
      <c r="MWJ274" s="412"/>
      <c r="MWK274" s="412"/>
      <c r="MWL274" s="412"/>
      <c r="MWM274" s="412"/>
      <c r="MWN274" s="412"/>
      <c r="MWO274" s="412"/>
      <c r="MWP274" s="412"/>
      <c r="MWQ274" s="412"/>
      <c r="MWR274" s="412"/>
      <c r="MWS274" s="412"/>
      <c r="MWT274" s="412"/>
      <c r="MWU274" s="412"/>
      <c r="MWV274" s="412"/>
      <c r="MWW274" s="412"/>
      <c r="MWX274" s="412"/>
      <c r="MWY274" s="412"/>
      <c r="MWZ274" s="412"/>
      <c r="MXA274" s="412"/>
      <c r="MXB274" s="412"/>
      <c r="MXC274" s="412"/>
      <c r="MXD274" s="412"/>
      <c r="MXE274" s="412"/>
      <c r="MXF274" s="413"/>
      <c r="MXG274" s="413"/>
      <c r="MXH274" s="413"/>
      <c r="MXI274" s="413"/>
      <c r="MXJ274" s="413"/>
      <c r="MXK274" s="413"/>
      <c r="MXL274" s="413"/>
      <c r="MXM274" s="413"/>
      <c r="MXN274" s="413"/>
      <c r="MXO274" s="413"/>
      <c r="MXP274" s="413"/>
      <c r="MXQ274" s="413"/>
      <c r="MXR274" s="413"/>
      <c r="MXS274" s="413"/>
      <c r="MXT274" s="413"/>
      <c r="MXU274" s="413"/>
      <c r="MXV274" s="413"/>
      <c r="MXW274" s="413"/>
      <c r="MXX274" s="413"/>
      <c r="MXY274" s="413"/>
      <c r="MXZ274" s="413"/>
      <c r="MYA274" s="413"/>
      <c r="MYB274" s="413"/>
      <c r="MYC274" s="413"/>
      <c r="MYD274" s="414"/>
      <c r="MYE274" s="414"/>
      <c r="MYF274" s="414"/>
      <c r="MYG274" s="414"/>
      <c r="MYH274" s="414"/>
      <c r="MYI274" s="413"/>
      <c r="MYJ274" s="413"/>
      <c r="MYK274" s="414"/>
      <c r="MYL274" s="414"/>
      <c r="MYM274" s="413"/>
      <c r="MYN274" s="413"/>
      <c r="MYO274" s="414"/>
      <c r="MYP274" s="414"/>
      <c r="MYQ274" s="413"/>
      <c r="MYR274" s="413"/>
      <c r="MYS274" s="413"/>
      <c r="MYT274" s="413"/>
      <c r="MYU274" s="413"/>
      <c r="MYV274" s="413"/>
      <c r="MYW274" s="413"/>
      <c r="MYX274" s="414"/>
      <c r="MYY274" s="414"/>
      <c r="MYZ274" s="413"/>
      <c r="MZA274" s="413"/>
      <c r="MZB274" s="414"/>
      <c r="MZC274" s="414"/>
      <c r="MZD274" s="413"/>
      <c r="MZE274" s="413"/>
      <c r="MZF274" s="413"/>
      <c r="MZG274" s="413"/>
      <c r="MZH274" s="413"/>
      <c r="MZI274" s="407"/>
      <c r="MZJ274" s="439"/>
      <c r="MZK274" s="413"/>
      <c r="MZL274" s="413"/>
      <c r="MZM274" s="413"/>
      <c r="MZN274" s="413"/>
      <c r="MZO274" s="413"/>
      <c r="MZP274" s="413"/>
      <c r="MZQ274" s="413"/>
      <c r="MZR274" s="412"/>
      <c r="MZS274" s="412"/>
      <c r="MZT274" s="412"/>
      <c r="MZU274" s="412"/>
      <c r="MZV274" s="412"/>
      <c r="MZW274" s="412"/>
      <c r="MZX274" s="412"/>
      <c r="MZY274" s="412"/>
      <c r="MZZ274" s="412"/>
      <c r="NAA274" s="412"/>
      <c r="NAB274" s="412"/>
      <c r="NAC274" s="412"/>
      <c r="NAD274" s="412"/>
      <c r="NAE274" s="412"/>
      <c r="NAF274" s="412"/>
      <c r="NAG274" s="412"/>
      <c r="NAH274" s="412"/>
      <c r="NAI274" s="412"/>
      <c r="NAJ274" s="412"/>
      <c r="NAK274" s="412"/>
      <c r="NAL274" s="412"/>
      <c r="NAM274" s="412"/>
      <c r="NAN274" s="412"/>
      <c r="NAO274" s="412"/>
      <c r="NAP274" s="412"/>
      <c r="NAQ274" s="412"/>
      <c r="NAR274" s="412"/>
      <c r="NAS274" s="412"/>
      <c r="NAT274" s="412"/>
      <c r="NAU274" s="412"/>
      <c r="NAV274" s="412"/>
      <c r="NAW274" s="412"/>
      <c r="NAX274" s="412"/>
      <c r="NAY274" s="412"/>
      <c r="NAZ274" s="412"/>
      <c r="NBA274" s="412"/>
      <c r="NBB274" s="412"/>
      <c r="NBC274" s="412"/>
      <c r="NBD274" s="412"/>
      <c r="NBE274" s="412"/>
      <c r="NBF274" s="412"/>
      <c r="NBG274" s="412"/>
      <c r="NBH274" s="412"/>
      <c r="NBI274" s="412"/>
      <c r="NBJ274" s="413"/>
      <c r="NBK274" s="413"/>
      <c r="NBL274" s="413"/>
      <c r="NBM274" s="413"/>
      <c r="NBN274" s="413"/>
      <c r="NBO274" s="413"/>
      <c r="NBP274" s="413"/>
      <c r="NBQ274" s="413"/>
      <c r="NBR274" s="413"/>
      <c r="NBS274" s="413"/>
      <c r="NBT274" s="413"/>
      <c r="NBU274" s="413"/>
      <c r="NBV274" s="413"/>
      <c r="NBW274" s="413"/>
      <c r="NBX274" s="413"/>
      <c r="NBY274" s="413"/>
      <c r="NBZ274" s="413"/>
      <c r="NCA274" s="413"/>
      <c r="NCB274" s="413"/>
      <c r="NCC274" s="413"/>
      <c r="NCD274" s="413"/>
      <c r="NCE274" s="413"/>
      <c r="NCF274" s="413"/>
      <c r="NCG274" s="413"/>
      <c r="NCH274" s="414"/>
      <c r="NCI274" s="414"/>
      <c r="NCJ274" s="414"/>
      <c r="NCK274" s="414"/>
      <c r="NCL274" s="414"/>
      <c r="NCM274" s="413"/>
      <c r="NCN274" s="413"/>
      <c r="NCO274" s="414"/>
      <c r="NCP274" s="414"/>
      <c r="NCQ274" s="413"/>
      <c r="NCR274" s="413"/>
      <c r="NCS274" s="414"/>
      <c r="NCT274" s="414"/>
      <c r="NCU274" s="413"/>
      <c r="NCV274" s="413"/>
      <c r="NCW274" s="413"/>
      <c r="NCX274" s="413"/>
      <c r="NCY274" s="413"/>
      <c r="NCZ274" s="413"/>
      <c r="NDA274" s="413"/>
      <c r="NDB274" s="414"/>
      <c r="NDC274" s="414"/>
      <c r="NDD274" s="413"/>
      <c r="NDE274" s="413"/>
      <c r="NDF274" s="414"/>
      <c r="NDG274" s="414"/>
      <c r="NDH274" s="413"/>
      <c r="NDI274" s="413"/>
      <c r="NDJ274" s="413"/>
      <c r="NDK274" s="413"/>
      <c r="NDL274" s="413"/>
      <c r="NDM274" s="407"/>
      <c r="NDN274" s="439"/>
      <c r="NDO274" s="413"/>
      <c r="NDP274" s="413"/>
      <c r="NDQ274" s="413"/>
      <c r="NDR274" s="413"/>
      <c r="NDS274" s="413"/>
      <c r="NDT274" s="413"/>
      <c r="NDU274" s="413"/>
      <c r="NDV274" s="412"/>
      <c r="NDW274" s="412"/>
      <c r="NDX274" s="412"/>
      <c r="NDY274" s="412"/>
      <c r="NDZ274" s="412"/>
      <c r="NEA274" s="412"/>
      <c r="NEB274" s="412"/>
      <c r="NEC274" s="412"/>
      <c r="NED274" s="412"/>
      <c r="NEE274" s="412"/>
      <c r="NEF274" s="412"/>
      <c r="NEG274" s="412"/>
      <c r="NEH274" s="412"/>
      <c r="NEI274" s="412"/>
      <c r="NEJ274" s="412"/>
      <c r="NEK274" s="412"/>
      <c r="NEL274" s="412"/>
      <c r="NEM274" s="412"/>
      <c r="NEN274" s="412"/>
      <c r="NEO274" s="412"/>
      <c r="NEP274" s="412"/>
      <c r="NEQ274" s="412"/>
      <c r="NER274" s="412"/>
      <c r="NES274" s="412"/>
      <c r="NET274" s="412"/>
      <c r="NEU274" s="412"/>
      <c r="NEV274" s="412"/>
      <c r="NEW274" s="412"/>
      <c r="NEX274" s="412"/>
      <c r="NEY274" s="412"/>
      <c r="NEZ274" s="412"/>
      <c r="NFA274" s="412"/>
      <c r="NFB274" s="412"/>
      <c r="NFC274" s="412"/>
      <c r="NFD274" s="412"/>
      <c r="NFE274" s="412"/>
      <c r="NFF274" s="412"/>
      <c r="NFG274" s="412"/>
      <c r="NFH274" s="412"/>
      <c r="NFI274" s="412"/>
      <c r="NFJ274" s="412"/>
      <c r="NFK274" s="412"/>
      <c r="NFL274" s="412"/>
      <c r="NFM274" s="412"/>
      <c r="NFN274" s="413"/>
      <c r="NFO274" s="413"/>
      <c r="NFP274" s="413"/>
      <c r="NFQ274" s="413"/>
      <c r="NFR274" s="413"/>
      <c r="NFS274" s="413"/>
      <c r="NFT274" s="413"/>
      <c r="NFU274" s="413"/>
      <c r="NFV274" s="413"/>
      <c r="NFW274" s="413"/>
      <c r="NFX274" s="413"/>
      <c r="NFY274" s="413"/>
      <c r="NFZ274" s="413"/>
      <c r="NGA274" s="413"/>
      <c r="NGB274" s="413"/>
      <c r="NGC274" s="413"/>
      <c r="NGD274" s="413"/>
      <c r="NGE274" s="413"/>
      <c r="NGF274" s="413"/>
      <c r="NGG274" s="413"/>
      <c r="NGH274" s="413"/>
      <c r="NGI274" s="413"/>
      <c r="NGJ274" s="413"/>
      <c r="NGK274" s="413"/>
      <c r="NGL274" s="414"/>
      <c r="NGM274" s="414"/>
      <c r="NGN274" s="414"/>
      <c r="NGO274" s="414"/>
      <c r="NGP274" s="414"/>
      <c r="NGQ274" s="413"/>
      <c r="NGR274" s="413"/>
      <c r="NGS274" s="414"/>
      <c r="NGT274" s="414"/>
      <c r="NGU274" s="413"/>
      <c r="NGV274" s="413"/>
      <c r="NGW274" s="414"/>
      <c r="NGX274" s="414"/>
      <c r="NGY274" s="413"/>
      <c r="NGZ274" s="413"/>
      <c r="NHA274" s="413"/>
      <c r="NHB274" s="413"/>
      <c r="NHC274" s="413"/>
      <c r="NHD274" s="413"/>
      <c r="NHE274" s="413"/>
      <c r="NHF274" s="414"/>
      <c r="NHG274" s="414"/>
      <c r="NHH274" s="413"/>
      <c r="NHI274" s="413"/>
      <c r="NHJ274" s="414"/>
      <c r="NHK274" s="414"/>
      <c r="NHL274" s="413"/>
      <c r="NHM274" s="413"/>
      <c r="NHN274" s="413"/>
      <c r="NHO274" s="413"/>
      <c r="NHP274" s="413"/>
      <c r="NHQ274" s="407"/>
      <c r="NHR274" s="439"/>
      <c r="NHS274" s="413"/>
      <c r="NHT274" s="413"/>
      <c r="NHU274" s="413"/>
      <c r="NHV274" s="413"/>
      <c r="NHW274" s="413"/>
      <c r="NHX274" s="413"/>
      <c r="NHY274" s="413"/>
      <c r="NHZ274" s="412"/>
      <c r="NIA274" s="412"/>
      <c r="NIB274" s="412"/>
      <c r="NIC274" s="412"/>
      <c r="NID274" s="412"/>
      <c r="NIE274" s="412"/>
      <c r="NIF274" s="412"/>
      <c r="NIG274" s="412"/>
      <c r="NIH274" s="412"/>
      <c r="NII274" s="412"/>
      <c r="NIJ274" s="412"/>
      <c r="NIK274" s="412"/>
      <c r="NIL274" s="412"/>
      <c r="NIM274" s="412"/>
      <c r="NIN274" s="412"/>
      <c r="NIO274" s="412"/>
      <c r="NIP274" s="412"/>
      <c r="NIQ274" s="412"/>
      <c r="NIR274" s="412"/>
      <c r="NIS274" s="412"/>
      <c r="NIT274" s="412"/>
      <c r="NIU274" s="412"/>
      <c r="NIV274" s="412"/>
      <c r="NIW274" s="412"/>
      <c r="NIX274" s="412"/>
      <c r="NIY274" s="412"/>
      <c r="NIZ274" s="412"/>
      <c r="NJA274" s="412"/>
      <c r="NJB274" s="412"/>
      <c r="NJC274" s="412"/>
      <c r="NJD274" s="412"/>
      <c r="NJE274" s="412"/>
      <c r="NJF274" s="412"/>
      <c r="NJG274" s="412"/>
      <c r="NJH274" s="412"/>
      <c r="NJI274" s="412"/>
      <c r="NJJ274" s="412"/>
      <c r="NJK274" s="412"/>
      <c r="NJL274" s="412"/>
      <c r="NJM274" s="412"/>
      <c r="NJN274" s="412"/>
      <c r="NJO274" s="412"/>
      <c r="NJP274" s="412"/>
      <c r="NJQ274" s="412"/>
      <c r="NJR274" s="413"/>
      <c r="NJS274" s="413"/>
      <c r="NJT274" s="413"/>
      <c r="NJU274" s="413"/>
      <c r="NJV274" s="413"/>
      <c r="NJW274" s="413"/>
      <c r="NJX274" s="413"/>
      <c r="NJY274" s="413"/>
      <c r="NJZ274" s="413"/>
      <c r="NKA274" s="413"/>
      <c r="NKB274" s="413"/>
      <c r="NKC274" s="413"/>
      <c r="NKD274" s="413"/>
      <c r="NKE274" s="413"/>
      <c r="NKF274" s="413"/>
      <c r="NKG274" s="413"/>
      <c r="NKH274" s="413"/>
      <c r="NKI274" s="413"/>
      <c r="NKJ274" s="413"/>
      <c r="NKK274" s="413"/>
      <c r="NKL274" s="413"/>
      <c r="NKM274" s="413"/>
      <c r="NKN274" s="413"/>
      <c r="NKO274" s="413"/>
      <c r="NKP274" s="414"/>
      <c r="NKQ274" s="414"/>
      <c r="NKR274" s="414"/>
      <c r="NKS274" s="414"/>
      <c r="NKT274" s="414"/>
      <c r="NKU274" s="413"/>
      <c r="NKV274" s="413"/>
      <c r="NKW274" s="414"/>
      <c r="NKX274" s="414"/>
      <c r="NKY274" s="413"/>
      <c r="NKZ274" s="413"/>
      <c r="NLA274" s="414"/>
      <c r="NLB274" s="414"/>
      <c r="NLC274" s="413"/>
      <c r="NLD274" s="413"/>
      <c r="NLE274" s="413"/>
      <c r="NLF274" s="413"/>
      <c r="NLG274" s="413"/>
      <c r="NLH274" s="413"/>
      <c r="NLI274" s="413"/>
      <c r="NLJ274" s="414"/>
      <c r="NLK274" s="414"/>
      <c r="NLL274" s="413"/>
      <c r="NLM274" s="413"/>
      <c r="NLN274" s="414"/>
      <c r="NLO274" s="414"/>
      <c r="NLP274" s="413"/>
      <c r="NLQ274" s="413"/>
      <c r="NLR274" s="413"/>
      <c r="NLS274" s="413"/>
      <c r="NLT274" s="413"/>
      <c r="NLU274" s="407"/>
      <c r="NLV274" s="439"/>
      <c r="NLW274" s="413"/>
      <c r="NLX274" s="413"/>
      <c r="NLY274" s="413"/>
      <c r="NLZ274" s="413"/>
      <c r="NMA274" s="413"/>
      <c r="NMB274" s="413"/>
      <c r="NMC274" s="413"/>
      <c r="NMD274" s="412"/>
      <c r="NME274" s="412"/>
      <c r="NMF274" s="412"/>
      <c r="NMG274" s="412"/>
      <c r="NMH274" s="412"/>
      <c r="NMI274" s="412"/>
      <c r="NMJ274" s="412"/>
      <c r="NMK274" s="412"/>
      <c r="NML274" s="412"/>
      <c r="NMM274" s="412"/>
      <c r="NMN274" s="412"/>
      <c r="NMO274" s="412"/>
      <c r="NMP274" s="412"/>
      <c r="NMQ274" s="412"/>
      <c r="NMR274" s="412"/>
      <c r="NMS274" s="412"/>
      <c r="NMT274" s="412"/>
      <c r="NMU274" s="412"/>
      <c r="NMV274" s="412"/>
      <c r="NMW274" s="412"/>
      <c r="NMX274" s="412"/>
      <c r="NMY274" s="412"/>
      <c r="NMZ274" s="412"/>
      <c r="NNA274" s="412"/>
      <c r="NNB274" s="412"/>
      <c r="NNC274" s="412"/>
      <c r="NND274" s="412"/>
      <c r="NNE274" s="412"/>
      <c r="NNF274" s="412"/>
      <c r="NNG274" s="412"/>
      <c r="NNH274" s="412"/>
      <c r="NNI274" s="412"/>
      <c r="NNJ274" s="412"/>
      <c r="NNK274" s="412"/>
      <c r="NNL274" s="412"/>
      <c r="NNM274" s="412"/>
      <c r="NNN274" s="412"/>
      <c r="NNO274" s="412"/>
      <c r="NNP274" s="412"/>
      <c r="NNQ274" s="412"/>
      <c r="NNR274" s="412"/>
      <c r="NNS274" s="412"/>
      <c r="NNT274" s="412"/>
      <c r="NNU274" s="412"/>
      <c r="NNV274" s="413"/>
      <c r="NNW274" s="413"/>
      <c r="NNX274" s="413"/>
      <c r="NNY274" s="413"/>
      <c r="NNZ274" s="413"/>
      <c r="NOA274" s="413"/>
      <c r="NOB274" s="413"/>
      <c r="NOC274" s="413"/>
      <c r="NOD274" s="413"/>
      <c r="NOE274" s="413"/>
      <c r="NOF274" s="413"/>
      <c r="NOG274" s="413"/>
      <c r="NOH274" s="413"/>
      <c r="NOI274" s="413"/>
      <c r="NOJ274" s="413"/>
      <c r="NOK274" s="413"/>
      <c r="NOL274" s="413"/>
      <c r="NOM274" s="413"/>
      <c r="NON274" s="413"/>
      <c r="NOO274" s="413"/>
      <c r="NOP274" s="413"/>
      <c r="NOQ274" s="413"/>
      <c r="NOR274" s="413"/>
      <c r="NOS274" s="413"/>
      <c r="NOT274" s="414"/>
      <c r="NOU274" s="414"/>
      <c r="NOV274" s="414"/>
      <c r="NOW274" s="414"/>
      <c r="NOX274" s="414"/>
      <c r="NOY274" s="413"/>
      <c r="NOZ274" s="413"/>
      <c r="NPA274" s="414"/>
      <c r="NPB274" s="414"/>
      <c r="NPC274" s="413"/>
      <c r="NPD274" s="413"/>
      <c r="NPE274" s="414"/>
      <c r="NPF274" s="414"/>
      <c r="NPG274" s="413"/>
      <c r="NPH274" s="413"/>
      <c r="NPI274" s="413"/>
      <c r="NPJ274" s="413"/>
      <c r="NPK274" s="413"/>
      <c r="NPL274" s="413"/>
      <c r="NPM274" s="413"/>
      <c r="NPN274" s="414"/>
      <c r="NPO274" s="414"/>
      <c r="NPP274" s="413"/>
      <c r="NPQ274" s="413"/>
      <c r="NPR274" s="414"/>
      <c r="NPS274" s="414"/>
      <c r="NPT274" s="413"/>
      <c r="NPU274" s="413"/>
      <c r="NPV274" s="413"/>
      <c r="NPW274" s="413"/>
      <c r="NPX274" s="413"/>
      <c r="NPY274" s="407"/>
      <c r="NPZ274" s="439"/>
      <c r="NQA274" s="413"/>
      <c r="NQB274" s="413"/>
      <c r="NQC274" s="413"/>
      <c r="NQD274" s="413"/>
      <c r="NQE274" s="413"/>
      <c r="NQF274" s="413"/>
      <c r="NQG274" s="413"/>
      <c r="NQH274" s="412"/>
      <c r="NQI274" s="412"/>
      <c r="NQJ274" s="412"/>
      <c r="NQK274" s="412"/>
      <c r="NQL274" s="412"/>
      <c r="NQM274" s="412"/>
      <c r="NQN274" s="412"/>
      <c r="NQO274" s="412"/>
      <c r="NQP274" s="412"/>
      <c r="NQQ274" s="412"/>
      <c r="NQR274" s="412"/>
      <c r="NQS274" s="412"/>
      <c r="NQT274" s="412"/>
      <c r="NQU274" s="412"/>
      <c r="NQV274" s="412"/>
      <c r="NQW274" s="412"/>
      <c r="NQX274" s="412"/>
      <c r="NQY274" s="412"/>
      <c r="NQZ274" s="412"/>
      <c r="NRA274" s="412"/>
      <c r="NRB274" s="412"/>
      <c r="NRC274" s="412"/>
      <c r="NRD274" s="412"/>
      <c r="NRE274" s="412"/>
      <c r="NRF274" s="412"/>
      <c r="NRG274" s="412"/>
      <c r="NRH274" s="412"/>
      <c r="NRI274" s="412"/>
      <c r="NRJ274" s="412"/>
      <c r="NRK274" s="412"/>
      <c r="NRL274" s="412"/>
      <c r="NRM274" s="412"/>
      <c r="NRN274" s="412"/>
      <c r="NRO274" s="412"/>
      <c r="NRP274" s="412"/>
      <c r="NRQ274" s="412"/>
      <c r="NRR274" s="412"/>
      <c r="NRS274" s="412"/>
      <c r="NRT274" s="412"/>
      <c r="NRU274" s="412"/>
      <c r="NRV274" s="412"/>
      <c r="NRW274" s="412"/>
      <c r="NRX274" s="412"/>
      <c r="NRY274" s="412"/>
      <c r="NRZ274" s="413"/>
      <c r="NSA274" s="413"/>
      <c r="NSB274" s="413"/>
      <c r="NSC274" s="413"/>
      <c r="NSD274" s="413"/>
      <c r="NSE274" s="413"/>
      <c r="NSF274" s="413"/>
      <c r="NSG274" s="413"/>
      <c r="NSH274" s="413"/>
      <c r="NSI274" s="413"/>
      <c r="NSJ274" s="413"/>
      <c r="NSK274" s="413"/>
      <c r="NSL274" s="413"/>
      <c r="NSM274" s="413"/>
      <c r="NSN274" s="413"/>
      <c r="NSO274" s="413"/>
      <c r="NSP274" s="413"/>
      <c r="NSQ274" s="413"/>
      <c r="NSR274" s="413"/>
      <c r="NSS274" s="413"/>
      <c r="NST274" s="413"/>
      <c r="NSU274" s="413"/>
      <c r="NSV274" s="413"/>
      <c r="NSW274" s="413"/>
      <c r="NSX274" s="414"/>
      <c r="NSY274" s="414"/>
      <c r="NSZ274" s="414"/>
      <c r="NTA274" s="414"/>
      <c r="NTB274" s="414"/>
      <c r="NTC274" s="413"/>
      <c r="NTD274" s="413"/>
      <c r="NTE274" s="414"/>
      <c r="NTF274" s="414"/>
      <c r="NTG274" s="413"/>
      <c r="NTH274" s="413"/>
      <c r="NTI274" s="414"/>
      <c r="NTJ274" s="414"/>
      <c r="NTK274" s="413"/>
      <c r="NTL274" s="413"/>
      <c r="NTM274" s="413"/>
      <c r="NTN274" s="413"/>
      <c r="NTO274" s="413"/>
      <c r="NTP274" s="413"/>
      <c r="NTQ274" s="413"/>
      <c r="NTR274" s="414"/>
      <c r="NTS274" s="414"/>
      <c r="NTT274" s="413"/>
      <c r="NTU274" s="413"/>
      <c r="NTV274" s="414"/>
      <c r="NTW274" s="414"/>
      <c r="NTX274" s="413"/>
      <c r="NTY274" s="413"/>
      <c r="NTZ274" s="413"/>
      <c r="NUA274" s="413"/>
      <c r="NUB274" s="413"/>
      <c r="NUC274" s="407"/>
      <c r="NUD274" s="439"/>
      <c r="NUE274" s="413"/>
      <c r="NUF274" s="413"/>
      <c r="NUG274" s="413"/>
      <c r="NUH274" s="413"/>
      <c r="NUI274" s="413"/>
      <c r="NUJ274" s="413"/>
      <c r="NUK274" s="413"/>
      <c r="NUL274" s="412"/>
      <c r="NUM274" s="412"/>
      <c r="NUN274" s="412"/>
      <c r="NUO274" s="412"/>
      <c r="NUP274" s="412"/>
      <c r="NUQ274" s="412"/>
      <c r="NUR274" s="412"/>
      <c r="NUS274" s="412"/>
      <c r="NUT274" s="412"/>
      <c r="NUU274" s="412"/>
      <c r="NUV274" s="412"/>
      <c r="NUW274" s="412"/>
      <c r="NUX274" s="412"/>
      <c r="NUY274" s="412"/>
      <c r="NUZ274" s="412"/>
      <c r="NVA274" s="412"/>
      <c r="NVB274" s="412"/>
      <c r="NVC274" s="412"/>
      <c r="NVD274" s="412"/>
      <c r="NVE274" s="412"/>
      <c r="NVF274" s="412"/>
      <c r="NVG274" s="412"/>
      <c r="NVH274" s="412"/>
      <c r="NVI274" s="412"/>
      <c r="NVJ274" s="412"/>
      <c r="NVK274" s="412"/>
      <c r="NVL274" s="412"/>
      <c r="NVM274" s="412"/>
      <c r="NVN274" s="412"/>
      <c r="NVO274" s="412"/>
      <c r="NVP274" s="412"/>
      <c r="NVQ274" s="412"/>
      <c r="NVR274" s="412"/>
      <c r="NVS274" s="412"/>
      <c r="NVT274" s="412"/>
      <c r="NVU274" s="412"/>
      <c r="NVV274" s="412"/>
      <c r="NVW274" s="412"/>
      <c r="NVX274" s="412"/>
      <c r="NVY274" s="412"/>
      <c r="NVZ274" s="412"/>
      <c r="NWA274" s="412"/>
      <c r="NWB274" s="412"/>
      <c r="NWC274" s="412"/>
      <c r="NWD274" s="413"/>
      <c r="NWE274" s="413"/>
      <c r="NWF274" s="413"/>
      <c r="NWG274" s="413"/>
      <c r="NWH274" s="413"/>
      <c r="NWI274" s="413"/>
      <c r="NWJ274" s="413"/>
      <c r="NWK274" s="413"/>
      <c r="NWL274" s="413"/>
      <c r="NWM274" s="413"/>
      <c r="NWN274" s="413"/>
      <c r="NWO274" s="413"/>
      <c r="NWP274" s="413"/>
      <c r="NWQ274" s="413"/>
      <c r="NWR274" s="413"/>
      <c r="NWS274" s="413"/>
      <c r="NWT274" s="413"/>
      <c r="NWU274" s="413"/>
      <c r="NWV274" s="413"/>
      <c r="NWW274" s="413"/>
      <c r="NWX274" s="413"/>
      <c r="NWY274" s="413"/>
      <c r="NWZ274" s="413"/>
      <c r="NXA274" s="413"/>
      <c r="NXB274" s="414"/>
      <c r="NXC274" s="414"/>
      <c r="NXD274" s="414"/>
      <c r="NXE274" s="414"/>
      <c r="NXF274" s="414"/>
      <c r="NXG274" s="413"/>
      <c r="NXH274" s="413"/>
      <c r="NXI274" s="414"/>
      <c r="NXJ274" s="414"/>
      <c r="NXK274" s="413"/>
      <c r="NXL274" s="413"/>
      <c r="NXM274" s="414"/>
      <c r="NXN274" s="414"/>
      <c r="NXO274" s="413"/>
      <c r="NXP274" s="413"/>
      <c r="NXQ274" s="413"/>
      <c r="NXR274" s="413"/>
      <c r="NXS274" s="413"/>
      <c r="NXT274" s="413"/>
      <c r="NXU274" s="413"/>
      <c r="NXV274" s="414"/>
      <c r="NXW274" s="414"/>
      <c r="NXX274" s="413"/>
      <c r="NXY274" s="413"/>
      <c r="NXZ274" s="414"/>
      <c r="NYA274" s="414"/>
      <c r="NYB274" s="413"/>
      <c r="NYC274" s="413"/>
      <c r="NYD274" s="413"/>
      <c r="NYE274" s="413"/>
      <c r="NYF274" s="413"/>
      <c r="NYG274" s="407"/>
      <c r="NYH274" s="439"/>
      <c r="NYI274" s="413"/>
      <c r="NYJ274" s="413"/>
      <c r="NYK274" s="413"/>
      <c r="NYL274" s="413"/>
      <c r="NYM274" s="413"/>
      <c r="NYN274" s="413"/>
      <c r="NYO274" s="413"/>
      <c r="NYP274" s="412"/>
      <c r="NYQ274" s="412"/>
      <c r="NYR274" s="412"/>
      <c r="NYS274" s="412"/>
      <c r="NYT274" s="412"/>
      <c r="NYU274" s="412"/>
      <c r="NYV274" s="412"/>
      <c r="NYW274" s="412"/>
      <c r="NYX274" s="412"/>
      <c r="NYY274" s="412"/>
      <c r="NYZ274" s="412"/>
      <c r="NZA274" s="412"/>
      <c r="NZB274" s="412"/>
      <c r="NZC274" s="412"/>
      <c r="NZD274" s="412"/>
      <c r="NZE274" s="412"/>
      <c r="NZF274" s="412"/>
      <c r="NZG274" s="412"/>
      <c r="NZH274" s="412"/>
      <c r="NZI274" s="412"/>
      <c r="NZJ274" s="412"/>
      <c r="NZK274" s="412"/>
      <c r="NZL274" s="412"/>
      <c r="NZM274" s="412"/>
      <c r="NZN274" s="412"/>
      <c r="NZO274" s="412"/>
      <c r="NZP274" s="412"/>
      <c r="NZQ274" s="412"/>
      <c r="NZR274" s="412"/>
      <c r="NZS274" s="412"/>
      <c r="NZT274" s="412"/>
      <c r="NZU274" s="412"/>
      <c r="NZV274" s="412"/>
      <c r="NZW274" s="412"/>
      <c r="NZX274" s="412"/>
      <c r="NZY274" s="412"/>
      <c r="NZZ274" s="412"/>
      <c r="OAA274" s="412"/>
      <c r="OAB274" s="412"/>
      <c r="OAC274" s="412"/>
      <c r="OAD274" s="412"/>
      <c r="OAE274" s="412"/>
      <c r="OAF274" s="412"/>
      <c r="OAG274" s="412"/>
      <c r="OAH274" s="413"/>
      <c r="OAI274" s="413"/>
      <c r="OAJ274" s="413"/>
      <c r="OAK274" s="413"/>
      <c r="OAL274" s="413"/>
      <c r="OAM274" s="413"/>
      <c r="OAN274" s="413"/>
      <c r="OAO274" s="413"/>
      <c r="OAP274" s="413"/>
      <c r="OAQ274" s="413"/>
      <c r="OAR274" s="413"/>
      <c r="OAS274" s="413"/>
      <c r="OAT274" s="413"/>
      <c r="OAU274" s="413"/>
      <c r="OAV274" s="413"/>
      <c r="OAW274" s="413"/>
      <c r="OAX274" s="413"/>
      <c r="OAY274" s="413"/>
      <c r="OAZ274" s="413"/>
      <c r="OBA274" s="413"/>
      <c r="OBB274" s="413"/>
      <c r="OBC274" s="413"/>
      <c r="OBD274" s="413"/>
      <c r="OBE274" s="413"/>
      <c r="OBF274" s="414"/>
      <c r="OBG274" s="414"/>
      <c r="OBH274" s="414"/>
      <c r="OBI274" s="414"/>
      <c r="OBJ274" s="414"/>
      <c r="OBK274" s="413"/>
      <c r="OBL274" s="413"/>
      <c r="OBM274" s="414"/>
      <c r="OBN274" s="414"/>
      <c r="OBO274" s="413"/>
      <c r="OBP274" s="413"/>
      <c r="OBQ274" s="414"/>
      <c r="OBR274" s="414"/>
      <c r="OBS274" s="413"/>
      <c r="OBT274" s="413"/>
      <c r="OBU274" s="413"/>
      <c r="OBV274" s="413"/>
      <c r="OBW274" s="413"/>
      <c r="OBX274" s="413"/>
      <c r="OBY274" s="413"/>
      <c r="OBZ274" s="414"/>
      <c r="OCA274" s="414"/>
      <c r="OCB274" s="413"/>
      <c r="OCC274" s="413"/>
      <c r="OCD274" s="414"/>
      <c r="OCE274" s="414"/>
      <c r="OCF274" s="413"/>
      <c r="OCG274" s="413"/>
      <c r="OCH274" s="413"/>
      <c r="OCI274" s="413"/>
      <c r="OCJ274" s="413"/>
      <c r="OCK274" s="407"/>
      <c r="OCL274" s="439"/>
      <c r="OCM274" s="413"/>
      <c r="OCN274" s="413"/>
      <c r="OCO274" s="413"/>
      <c r="OCP274" s="413"/>
      <c r="OCQ274" s="413"/>
      <c r="OCR274" s="413"/>
      <c r="OCS274" s="413"/>
      <c r="OCT274" s="412"/>
      <c r="OCU274" s="412"/>
      <c r="OCV274" s="412"/>
      <c r="OCW274" s="412"/>
      <c r="OCX274" s="412"/>
      <c r="OCY274" s="412"/>
      <c r="OCZ274" s="412"/>
      <c r="ODA274" s="412"/>
      <c r="ODB274" s="412"/>
      <c r="ODC274" s="412"/>
      <c r="ODD274" s="412"/>
      <c r="ODE274" s="412"/>
      <c r="ODF274" s="412"/>
      <c r="ODG274" s="412"/>
      <c r="ODH274" s="412"/>
      <c r="ODI274" s="412"/>
      <c r="ODJ274" s="412"/>
      <c r="ODK274" s="412"/>
      <c r="ODL274" s="412"/>
      <c r="ODM274" s="412"/>
      <c r="ODN274" s="412"/>
      <c r="ODO274" s="412"/>
      <c r="ODP274" s="412"/>
      <c r="ODQ274" s="412"/>
      <c r="ODR274" s="412"/>
      <c r="ODS274" s="412"/>
      <c r="ODT274" s="412"/>
      <c r="ODU274" s="412"/>
      <c r="ODV274" s="412"/>
      <c r="ODW274" s="412"/>
      <c r="ODX274" s="412"/>
      <c r="ODY274" s="412"/>
      <c r="ODZ274" s="412"/>
      <c r="OEA274" s="412"/>
      <c r="OEB274" s="412"/>
      <c r="OEC274" s="412"/>
      <c r="OED274" s="412"/>
      <c r="OEE274" s="412"/>
      <c r="OEF274" s="412"/>
      <c r="OEG274" s="412"/>
      <c r="OEH274" s="412"/>
      <c r="OEI274" s="412"/>
      <c r="OEJ274" s="412"/>
      <c r="OEK274" s="412"/>
      <c r="OEL274" s="413"/>
      <c r="OEM274" s="413"/>
      <c r="OEN274" s="413"/>
      <c r="OEO274" s="413"/>
      <c r="OEP274" s="413"/>
      <c r="OEQ274" s="413"/>
      <c r="OER274" s="413"/>
      <c r="OES274" s="413"/>
      <c r="OET274" s="413"/>
      <c r="OEU274" s="413"/>
      <c r="OEV274" s="413"/>
      <c r="OEW274" s="413"/>
      <c r="OEX274" s="413"/>
      <c r="OEY274" s="413"/>
      <c r="OEZ274" s="413"/>
      <c r="OFA274" s="413"/>
      <c r="OFB274" s="413"/>
      <c r="OFC274" s="413"/>
      <c r="OFD274" s="413"/>
      <c r="OFE274" s="413"/>
      <c r="OFF274" s="413"/>
      <c r="OFG274" s="413"/>
      <c r="OFH274" s="413"/>
      <c r="OFI274" s="413"/>
      <c r="OFJ274" s="414"/>
      <c r="OFK274" s="414"/>
      <c r="OFL274" s="414"/>
      <c r="OFM274" s="414"/>
      <c r="OFN274" s="414"/>
      <c r="OFO274" s="413"/>
      <c r="OFP274" s="413"/>
      <c r="OFQ274" s="414"/>
      <c r="OFR274" s="414"/>
      <c r="OFS274" s="413"/>
      <c r="OFT274" s="413"/>
      <c r="OFU274" s="414"/>
      <c r="OFV274" s="414"/>
      <c r="OFW274" s="413"/>
      <c r="OFX274" s="413"/>
      <c r="OFY274" s="413"/>
      <c r="OFZ274" s="413"/>
      <c r="OGA274" s="413"/>
      <c r="OGB274" s="413"/>
      <c r="OGC274" s="413"/>
      <c r="OGD274" s="414"/>
      <c r="OGE274" s="414"/>
      <c r="OGF274" s="413"/>
      <c r="OGG274" s="413"/>
      <c r="OGH274" s="414"/>
      <c r="OGI274" s="414"/>
      <c r="OGJ274" s="413"/>
      <c r="OGK274" s="413"/>
      <c r="OGL274" s="413"/>
      <c r="OGM274" s="413"/>
      <c r="OGN274" s="413"/>
      <c r="OGO274" s="407"/>
      <c r="OGP274" s="439"/>
      <c r="OGQ274" s="413"/>
      <c r="OGR274" s="413"/>
      <c r="OGS274" s="413"/>
      <c r="OGT274" s="413"/>
      <c r="OGU274" s="413"/>
      <c r="OGV274" s="413"/>
      <c r="OGW274" s="413"/>
      <c r="OGX274" s="412"/>
      <c r="OGY274" s="412"/>
      <c r="OGZ274" s="412"/>
      <c r="OHA274" s="412"/>
      <c r="OHB274" s="412"/>
      <c r="OHC274" s="412"/>
      <c r="OHD274" s="412"/>
      <c r="OHE274" s="412"/>
      <c r="OHF274" s="412"/>
      <c r="OHG274" s="412"/>
      <c r="OHH274" s="412"/>
      <c r="OHI274" s="412"/>
      <c r="OHJ274" s="412"/>
      <c r="OHK274" s="412"/>
      <c r="OHL274" s="412"/>
      <c r="OHM274" s="412"/>
      <c r="OHN274" s="412"/>
      <c r="OHO274" s="412"/>
      <c r="OHP274" s="412"/>
      <c r="OHQ274" s="412"/>
      <c r="OHR274" s="412"/>
      <c r="OHS274" s="412"/>
      <c r="OHT274" s="412"/>
      <c r="OHU274" s="412"/>
      <c r="OHV274" s="412"/>
      <c r="OHW274" s="412"/>
      <c r="OHX274" s="412"/>
      <c r="OHY274" s="412"/>
      <c r="OHZ274" s="412"/>
      <c r="OIA274" s="412"/>
      <c r="OIB274" s="412"/>
      <c r="OIC274" s="412"/>
      <c r="OID274" s="412"/>
      <c r="OIE274" s="412"/>
      <c r="OIF274" s="412"/>
      <c r="OIG274" s="412"/>
      <c r="OIH274" s="412"/>
      <c r="OII274" s="412"/>
      <c r="OIJ274" s="412"/>
      <c r="OIK274" s="412"/>
      <c r="OIL274" s="412"/>
      <c r="OIM274" s="412"/>
      <c r="OIN274" s="412"/>
      <c r="OIO274" s="412"/>
      <c r="OIP274" s="413"/>
      <c r="OIQ274" s="413"/>
      <c r="OIR274" s="413"/>
      <c r="OIS274" s="413"/>
      <c r="OIT274" s="413"/>
      <c r="OIU274" s="413"/>
      <c r="OIV274" s="413"/>
      <c r="OIW274" s="413"/>
      <c r="OIX274" s="413"/>
      <c r="OIY274" s="413"/>
      <c r="OIZ274" s="413"/>
      <c r="OJA274" s="413"/>
      <c r="OJB274" s="413"/>
      <c r="OJC274" s="413"/>
      <c r="OJD274" s="413"/>
      <c r="OJE274" s="413"/>
      <c r="OJF274" s="413"/>
      <c r="OJG274" s="413"/>
      <c r="OJH274" s="413"/>
      <c r="OJI274" s="413"/>
      <c r="OJJ274" s="413"/>
      <c r="OJK274" s="413"/>
      <c r="OJL274" s="413"/>
      <c r="OJM274" s="413"/>
      <c r="OJN274" s="414"/>
      <c r="OJO274" s="414"/>
      <c r="OJP274" s="414"/>
      <c r="OJQ274" s="414"/>
      <c r="OJR274" s="414"/>
      <c r="OJS274" s="413"/>
      <c r="OJT274" s="413"/>
      <c r="OJU274" s="414"/>
      <c r="OJV274" s="414"/>
      <c r="OJW274" s="413"/>
      <c r="OJX274" s="413"/>
      <c r="OJY274" s="414"/>
      <c r="OJZ274" s="414"/>
      <c r="OKA274" s="413"/>
      <c r="OKB274" s="413"/>
      <c r="OKC274" s="413"/>
      <c r="OKD274" s="413"/>
      <c r="OKE274" s="413"/>
      <c r="OKF274" s="413"/>
      <c r="OKG274" s="413"/>
      <c r="OKH274" s="414"/>
      <c r="OKI274" s="414"/>
      <c r="OKJ274" s="413"/>
      <c r="OKK274" s="413"/>
      <c r="OKL274" s="414"/>
      <c r="OKM274" s="414"/>
      <c r="OKN274" s="413"/>
      <c r="OKO274" s="413"/>
      <c r="OKP274" s="413"/>
      <c r="OKQ274" s="413"/>
      <c r="OKR274" s="413"/>
      <c r="OKS274" s="407"/>
      <c r="OKT274" s="439"/>
      <c r="OKU274" s="413"/>
      <c r="OKV274" s="413"/>
      <c r="OKW274" s="413"/>
      <c r="OKX274" s="413"/>
      <c r="OKY274" s="413"/>
      <c r="OKZ274" s="413"/>
      <c r="OLA274" s="413"/>
      <c r="OLB274" s="412"/>
      <c r="OLC274" s="412"/>
      <c r="OLD274" s="412"/>
      <c r="OLE274" s="412"/>
      <c r="OLF274" s="412"/>
      <c r="OLG274" s="412"/>
      <c r="OLH274" s="412"/>
      <c r="OLI274" s="412"/>
      <c r="OLJ274" s="412"/>
      <c r="OLK274" s="412"/>
      <c r="OLL274" s="412"/>
      <c r="OLM274" s="412"/>
      <c r="OLN274" s="412"/>
      <c r="OLO274" s="412"/>
      <c r="OLP274" s="412"/>
      <c r="OLQ274" s="412"/>
      <c r="OLR274" s="412"/>
      <c r="OLS274" s="412"/>
      <c r="OLT274" s="412"/>
      <c r="OLU274" s="412"/>
      <c r="OLV274" s="412"/>
      <c r="OLW274" s="412"/>
      <c r="OLX274" s="412"/>
      <c r="OLY274" s="412"/>
      <c r="OLZ274" s="412"/>
      <c r="OMA274" s="412"/>
      <c r="OMB274" s="412"/>
      <c r="OMC274" s="412"/>
      <c r="OMD274" s="412"/>
      <c r="OME274" s="412"/>
      <c r="OMF274" s="412"/>
      <c r="OMG274" s="412"/>
      <c r="OMH274" s="412"/>
      <c r="OMI274" s="412"/>
      <c r="OMJ274" s="412"/>
      <c r="OMK274" s="412"/>
      <c r="OML274" s="412"/>
      <c r="OMM274" s="412"/>
      <c r="OMN274" s="412"/>
      <c r="OMO274" s="412"/>
      <c r="OMP274" s="412"/>
      <c r="OMQ274" s="412"/>
      <c r="OMR274" s="412"/>
      <c r="OMS274" s="412"/>
      <c r="OMT274" s="413"/>
      <c r="OMU274" s="413"/>
      <c r="OMV274" s="413"/>
      <c r="OMW274" s="413"/>
      <c r="OMX274" s="413"/>
      <c r="OMY274" s="413"/>
      <c r="OMZ274" s="413"/>
      <c r="ONA274" s="413"/>
      <c r="ONB274" s="413"/>
      <c r="ONC274" s="413"/>
      <c r="OND274" s="413"/>
      <c r="ONE274" s="413"/>
      <c r="ONF274" s="413"/>
      <c r="ONG274" s="413"/>
      <c r="ONH274" s="413"/>
      <c r="ONI274" s="413"/>
      <c r="ONJ274" s="413"/>
      <c r="ONK274" s="413"/>
      <c r="ONL274" s="413"/>
      <c r="ONM274" s="413"/>
      <c r="ONN274" s="413"/>
      <c r="ONO274" s="413"/>
      <c r="ONP274" s="413"/>
      <c r="ONQ274" s="413"/>
      <c r="ONR274" s="414"/>
      <c r="ONS274" s="414"/>
      <c r="ONT274" s="414"/>
      <c r="ONU274" s="414"/>
      <c r="ONV274" s="414"/>
      <c r="ONW274" s="413"/>
      <c r="ONX274" s="413"/>
      <c r="ONY274" s="414"/>
      <c r="ONZ274" s="414"/>
      <c r="OOA274" s="413"/>
      <c r="OOB274" s="413"/>
      <c r="OOC274" s="414"/>
      <c r="OOD274" s="414"/>
      <c r="OOE274" s="413"/>
      <c r="OOF274" s="413"/>
      <c r="OOG274" s="413"/>
      <c r="OOH274" s="413"/>
      <c r="OOI274" s="413"/>
      <c r="OOJ274" s="413"/>
      <c r="OOK274" s="413"/>
      <c r="OOL274" s="414"/>
      <c r="OOM274" s="414"/>
      <c r="OON274" s="413"/>
      <c r="OOO274" s="413"/>
      <c r="OOP274" s="414"/>
      <c r="OOQ274" s="414"/>
      <c r="OOR274" s="413"/>
      <c r="OOS274" s="413"/>
      <c r="OOT274" s="413"/>
      <c r="OOU274" s="413"/>
      <c r="OOV274" s="413"/>
      <c r="OOW274" s="407"/>
      <c r="OOX274" s="439"/>
      <c r="OOY274" s="413"/>
      <c r="OOZ274" s="413"/>
      <c r="OPA274" s="413"/>
      <c r="OPB274" s="413"/>
      <c r="OPC274" s="413"/>
      <c r="OPD274" s="413"/>
      <c r="OPE274" s="413"/>
      <c r="OPF274" s="412"/>
      <c r="OPG274" s="412"/>
      <c r="OPH274" s="412"/>
      <c r="OPI274" s="412"/>
      <c r="OPJ274" s="412"/>
      <c r="OPK274" s="412"/>
      <c r="OPL274" s="412"/>
      <c r="OPM274" s="412"/>
      <c r="OPN274" s="412"/>
      <c r="OPO274" s="412"/>
      <c r="OPP274" s="412"/>
      <c r="OPQ274" s="412"/>
      <c r="OPR274" s="412"/>
      <c r="OPS274" s="412"/>
      <c r="OPT274" s="412"/>
      <c r="OPU274" s="412"/>
      <c r="OPV274" s="412"/>
      <c r="OPW274" s="412"/>
      <c r="OPX274" s="412"/>
      <c r="OPY274" s="412"/>
      <c r="OPZ274" s="412"/>
      <c r="OQA274" s="412"/>
      <c r="OQB274" s="412"/>
      <c r="OQC274" s="412"/>
      <c r="OQD274" s="412"/>
      <c r="OQE274" s="412"/>
      <c r="OQF274" s="412"/>
      <c r="OQG274" s="412"/>
      <c r="OQH274" s="412"/>
      <c r="OQI274" s="412"/>
      <c r="OQJ274" s="412"/>
      <c r="OQK274" s="412"/>
      <c r="OQL274" s="412"/>
      <c r="OQM274" s="412"/>
      <c r="OQN274" s="412"/>
      <c r="OQO274" s="412"/>
      <c r="OQP274" s="412"/>
      <c r="OQQ274" s="412"/>
      <c r="OQR274" s="412"/>
      <c r="OQS274" s="412"/>
      <c r="OQT274" s="412"/>
      <c r="OQU274" s="412"/>
      <c r="OQV274" s="412"/>
      <c r="OQW274" s="412"/>
      <c r="OQX274" s="413"/>
      <c r="OQY274" s="413"/>
      <c r="OQZ274" s="413"/>
      <c r="ORA274" s="413"/>
      <c r="ORB274" s="413"/>
      <c r="ORC274" s="413"/>
      <c r="ORD274" s="413"/>
      <c r="ORE274" s="413"/>
      <c r="ORF274" s="413"/>
      <c r="ORG274" s="413"/>
      <c r="ORH274" s="413"/>
      <c r="ORI274" s="413"/>
      <c r="ORJ274" s="413"/>
      <c r="ORK274" s="413"/>
      <c r="ORL274" s="413"/>
      <c r="ORM274" s="413"/>
      <c r="ORN274" s="413"/>
      <c r="ORO274" s="413"/>
      <c r="ORP274" s="413"/>
      <c r="ORQ274" s="413"/>
      <c r="ORR274" s="413"/>
      <c r="ORS274" s="413"/>
      <c r="ORT274" s="413"/>
      <c r="ORU274" s="413"/>
      <c r="ORV274" s="414"/>
      <c r="ORW274" s="414"/>
      <c r="ORX274" s="414"/>
      <c r="ORY274" s="414"/>
      <c r="ORZ274" s="414"/>
      <c r="OSA274" s="413"/>
      <c r="OSB274" s="413"/>
      <c r="OSC274" s="414"/>
      <c r="OSD274" s="414"/>
      <c r="OSE274" s="413"/>
      <c r="OSF274" s="413"/>
      <c r="OSG274" s="414"/>
      <c r="OSH274" s="414"/>
      <c r="OSI274" s="413"/>
      <c r="OSJ274" s="413"/>
      <c r="OSK274" s="413"/>
      <c r="OSL274" s="413"/>
      <c r="OSM274" s="413"/>
      <c r="OSN274" s="413"/>
      <c r="OSO274" s="413"/>
      <c r="OSP274" s="414"/>
      <c r="OSQ274" s="414"/>
      <c r="OSR274" s="413"/>
      <c r="OSS274" s="413"/>
      <c r="OST274" s="414"/>
      <c r="OSU274" s="414"/>
      <c r="OSV274" s="413"/>
      <c r="OSW274" s="413"/>
      <c r="OSX274" s="413"/>
      <c r="OSY274" s="413"/>
      <c r="OSZ274" s="413"/>
      <c r="OTA274" s="407"/>
      <c r="OTB274" s="439"/>
      <c r="OTC274" s="413"/>
      <c r="OTD274" s="413"/>
      <c r="OTE274" s="413"/>
      <c r="OTF274" s="413"/>
      <c r="OTG274" s="413"/>
      <c r="OTH274" s="413"/>
      <c r="OTI274" s="413"/>
      <c r="OTJ274" s="412"/>
      <c r="OTK274" s="412"/>
      <c r="OTL274" s="412"/>
      <c r="OTM274" s="412"/>
      <c r="OTN274" s="412"/>
      <c r="OTO274" s="412"/>
      <c r="OTP274" s="412"/>
      <c r="OTQ274" s="412"/>
      <c r="OTR274" s="412"/>
      <c r="OTS274" s="412"/>
      <c r="OTT274" s="412"/>
      <c r="OTU274" s="412"/>
      <c r="OTV274" s="412"/>
      <c r="OTW274" s="412"/>
      <c r="OTX274" s="412"/>
      <c r="OTY274" s="412"/>
      <c r="OTZ274" s="412"/>
      <c r="OUA274" s="412"/>
      <c r="OUB274" s="412"/>
      <c r="OUC274" s="412"/>
      <c r="OUD274" s="412"/>
      <c r="OUE274" s="412"/>
      <c r="OUF274" s="412"/>
      <c r="OUG274" s="412"/>
      <c r="OUH274" s="412"/>
      <c r="OUI274" s="412"/>
      <c r="OUJ274" s="412"/>
      <c r="OUK274" s="412"/>
      <c r="OUL274" s="412"/>
      <c r="OUM274" s="412"/>
      <c r="OUN274" s="412"/>
      <c r="OUO274" s="412"/>
      <c r="OUP274" s="412"/>
      <c r="OUQ274" s="412"/>
      <c r="OUR274" s="412"/>
      <c r="OUS274" s="412"/>
      <c r="OUT274" s="412"/>
      <c r="OUU274" s="412"/>
      <c r="OUV274" s="412"/>
      <c r="OUW274" s="412"/>
      <c r="OUX274" s="412"/>
      <c r="OUY274" s="412"/>
      <c r="OUZ274" s="412"/>
      <c r="OVA274" s="412"/>
      <c r="OVB274" s="413"/>
      <c r="OVC274" s="413"/>
      <c r="OVD274" s="413"/>
      <c r="OVE274" s="413"/>
      <c r="OVF274" s="413"/>
      <c r="OVG274" s="413"/>
      <c r="OVH274" s="413"/>
      <c r="OVI274" s="413"/>
      <c r="OVJ274" s="413"/>
      <c r="OVK274" s="413"/>
      <c r="OVL274" s="413"/>
      <c r="OVM274" s="413"/>
      <c r="OVN274" s="413"/>
      <c r="OVO274" s="413"/>
      <c r="OVP274" s="413"/>
      <c r="OVQ274" s="413"/>
      <c r="OVR274" s="413"/>
      <c r="OVS274" s="413"/>
      <c r="OVT274" s="413"/>
      <c r="OVU274" s="413"/>
      <c r="OVV274" s="413"/>
      <c r="OVW274" s="413"/>
      <c r="OVX274" s="413"/>
      <c r="OVY274" s="413"/>
      <c r="OVZ274" s="414"/>
      <c r="OWA274" s="414"/>
      <c r="OWB274" s="414"/>
      <c r="OWC274" s="414"/>
      <c r="OWD274" s="414"/>
      <c r="OWE274" s="413"/>
      <c r="OWF274" s="413"/>
      <c r="OWG274" s="414"/>
      <c r="OWH274" s="414"/>
      <c r="OWI274" s="413"/>
      <c r="OWJ274" s="413"/>
      <c r="OWK274" s="414"/>
      <c r="OWL274" s="414"/>
      <c r="OWM274" s="413"/>
      <c r="OWN274" s="413"/>
      <c r="OWO274" s="413"/>
      <c r="OWP274" s="413"/>
      <c r="OWQ274" s="413"/>
      <c r="OWR274" s="413"/>
      <c r="OWS274" s="413"/>
      <c r="OWT274" s="414"/>
      <c r="OWU274" s="414"/>
      <c r="OWV274" s="413"/>
      <c r="OWW274" s="413"/>
      <c r="OWX274" s="414"/>
      <c r="OWY274" s="414"/>
      <c r="OWZ274" s="413"/>
      <c r="OXA274" s="413"/>
      <c r="OXB274" s="413"/>
      <c r="OXC274" s="413"/>
      <c r="OXD274" s="413"/>
      <c r="OXE274" s="407"/>
      <c r="OXF274" s="439"/>
      <c r="OXG274" s="413"/>
      <c r="OXH274" s="413"/>
      <c r="OXI274" s="413"/>
      <c r="OXJ274" s="413"/>
      <c r="OXK274" s="413"/>
      <c r="OXL274" s="413"/>
      <c r="OXM274" s="413"/>
      <c r="OXN274" s="412"/>
      <c r="OXO274" s="412"/>
      <c r="OXP274" s="412"/>
      <c r="OXQ274" s="412"/>
      <c r="OXR274" s="412"/>
      <c r="OXS274" s="412"/>
      <c r="OXT274" s="412"/>
      <c r="OXU274" s="412"/>
      <c r="OXV274" s="412"/>
      <c r="OXW274" s="412"/>
      <c r="OXX274" s="412"/>
      <c r="OXY274" s="412"/>
      <c r="OXZ274" s="412"/>
      <c r="OYA274" s="412"/>
      <c r="OYB274" s="412"/>
      <c r="OYC274" s="412"/>
      <c r="OYD274" s="412"/>
      <c r="OYE274" s="412"/>
      <c r="OYF274" s="412"/>
      <c r="OYG274" s="412"/>
      <c r="OYH274" s="412"/>
      <c r="OYI274" s="412"/>
      <c r="OYJ274" s="412"/>
      <c r="OYK274" s="412"/>
      <c r="OYL274" s="412"/>
      <c r="OYM274" s="412"/>
      <c r="OYN274" s="412"/>
      <c r="OYO274" s="412"/>
      <c r="OYP274" s="412"/>
      <c r="OYQ274" s="412"/>
      <c r="OYR274" s="412"/>
      <c r="OYS274" s="412"/>
      <c r="OYT274" s="412"/>
      <c r="OYU274" s="412"/>
      <c r="OYV274" s="412"/>
      <c r="OYW274" s="412"/>
      <c r="OYX274" s="412"/>
      <c r="OYY274" s="412"/>
      <c r="OYZ274" s="412"/>
      <c r="OZA274" s="412"/>
      <c r="OZB274" s="412"/>
      <c r="OZC274" s="412"/>
      <c r="OZD274" s="412"/>
      <c r="OZE274" s="412"/>
      <c r="OZF274" s="413"/>
      <c r="OZG274" s="413"/>
      <c r="OZH274" s="413"/>
      <c r="OZI274" s="413"/>
      <c r="OZJ274" s="413"/>
      <c r="OZK274" s="413"/>
      <c r="OZL274" s="413"/>
      <c r="OZM274" s="413"/>
      <c r="OZN274" s="413"/>
      <c r="OZO274" s="413"/>
      <c r="OZP274" s="413"/>
      <c r="OZQ274" s="413"/>
      <c r="OZR274" s="413"/>
      <c r="OZS274" s="413"/>
      <c r="OZT274" s="413"/>
      <c r="OZU274" s="413"/>
      <c r="OZV274" s="413"/>
      <c r="OZW274" s="413"/>
      <c r="OZX274" s="413"/>
      <c r="OZY274" s="413"/>
      <c r="OZZ274" s="413"/>
      <c r="PAA274" s="413"/>
      <c r="PAB274" s="413"/>
      <c r="PAC274" s="413"/>
      <c r="PAD274" s="414"/>
      <c r="PAE274" s="414"/>
      <c r="PAF274" s="414"/>
      <c r="PAG274" s="414"/>
      <c r="PAH274" s="414"/>
      <c r="PAI274" s="413"/>
      <c r="PAJ274" s="413"/>
      <c r="PAK274" s="414"/>
      <c r="PAL274" s="414"/>
      <c r="PAM274" s="413"/>
      <c r="PAN274" s="413"/>
      <c r="PAO274" s="414"/>
      <c r="PAP274" s="414"/>
      <c r="PAQ274" s="413"/>
      <c r="PAR274" s="413"/>
      <c r="PAS274" s="413"/>
      <c r="PAT274" s="413"/>
      <c r="PAU274" s="413"/>
      <c r="PAV274" s="413"/>
      <c r="PAW274" s="413"/>
      <c r="PAX274" s="414"/>
      <c r="PAY274" s="414"/>
      <c r="PAZ274" s="413"/>
      <c r="PBA274" s="413"/>
      <c r="PBB274" s="414"/>
      <c r="PBC274" s="414"/>
      <c r="PBD274" s="413"/>
      <c r="PBE274" s="413"/>
      <c r="PBF274" s="413"/>
      <c r="PBG274" s="413"/>
      <c r="PBH274" s="413"/>
      <c r="PBI274" s="407"/>
      <c r="PBJ274" s="439"/>
      <c r="PBK274" s="413"/>
      <c r="PBL274" s="413"/>
      <c r="PBM274" s="413"/>
      <c r="PBN274" s="413"/>
      <c r="PBO274" s="413"/>
      <c r="PBP274" s="413"/>
      <c r="PBQ274" s="413"/>
      <c r="PBR274" s="412"/>
      <c r="PBS274" s="412"/>
      <c r="PBT274" s="412"/>
      <c r="PBU274" s="412"/>
      <c r="PBV274" s="412"/>
      <c r="PBW274" s="412"/>
      <c r="PBX274" s="412"/>
      <c r="PBY274" s="412"/>
      <c r="PBZ274" s="412"/>
      <c r="PCA274" s="412"/>
      <c r="PCB274" s="412"/>
      <c r="PCC274" s="412"/>
      <c r="PCD274" s="412"/>
      <c r="PCE274" s="412"/>
      <c r="PCF274" s="412"/>
      <c r="PCG274" s="412"/>
      <c r="PCH274" s="412"/>
      <c r="PCI274" s="412"/>
      <c r="PCJ274" s="412"/>
      <c r="PCK274" s="412"/>
      <c r="PCL274" s="412"/>
      <c r="PCM274" s="412"/>
      <c r="PCN274" s="412"/>
      <c r="PCO274" s="412"/>
      <c r="PCP274" s="412"/>
      <c r="PCQ274" s="412"/>
      <c r="PCR274" s="412"/>
      <c r="PCS274" s="412"/>
      <c r="PCT274" s="412"/>
      <c r="PCU274" s="412"/>
      <c r="PCV274" s="412"/>
      <c r="PCW274" s="412"/>
      <c r="PCX274" s="412"/>
      <c r="PCY274" s="412"/>
      <c r="PCZ274" s="412"/>
      <c r="PDA274" s="412"/>
      <c r="PDB274" s="412"/>
      <c r="PDC274" s="412"/>
      <c r="PDD274" s="412"/>
      <c r="PDE274" s="412"/>
      <c r="PDF274" s="412"/>
      <c r="PDG274" s="412"/>
      <c r="PDH274" s="412"/>
      <c r="PDI274" s="412"/>
      <c r="PDJ274" s="413"/>
      <c r="PDK274" s="413"/>
      <c r="PDL274" s="413"/>
      <c r="PDM274" s="413"/>
      <c r="PDN274" s="413"/>
      <c r="PDO274" s="413"/>
      <c r="PDP274" s="413"/>
      <c r="PDQ274" s="413"/>
      <c r="PDR274" s="413"/>
      <c r="PDS274" s="413"/>
      <c r="PDT274" s="413"/>
      <c r="PDU274" s="413"/>
      <c r="PDV274" s="413"/>
      <c r="PDW274" s="413"/>
      <c r="PDX274" s="413"/>
      <c r="PDY274" s="413"/>
      <c r="PDZ274" s="413"/>
      <c r="PEA274" s="413"/>
      <c r="PEB274" s="413"/>
      <c r="PEC274" s="413"/>
      <c r="PED274" s="413"/>
      <c r="PEE274" s="413"/>
      <c r="PEF274" s="413"/>
      <c r="PEG274" s="413"/>
      <c r="PEH274" s="414"/>
      <c r="PEI274" s="414"/>
      <c r="PEJ274" s="414"/>
      <c r="PEK274" s="414"/>
      <c r="PEL274" s="414"/>
      <c r="PEM274" s="413"/>
      <c r="PEN274" s="413"/>
      <c r="PEO274" s="414"/>
      <c r="PEP274" s="414"/>
      <c r="PEQ274" s="413"/>
      <c r="PER274" s="413"/>
      <c r="PES274" s="414"/>
      <c r="PET274" s="414"/>
      <c r="PEU274" s="413"/>
      <c r="PEV274" s="413"/>
      <c r="PEW274" s="413"/>
      <c r="PEX274" s="413"/>
      <c r="PEY274" s="413"/>
      <c r="PEZ274" s="413"/>
      <c r="PFA274" s="413"/>
      <c r="PFB274" s="414"/>
      <c r="PFC274" s="414"/>
      <c r="PFD274" s="413"/>
      <c r="PFE274" s="413"/>
      <c r="PFF274" s="414"/>
      <c r="PFG274" s="414"/>
      <c r="PFH274" s="413"/>
      <c r="PFI274" s="413"/>
      <c r="PFJ274" s="413"/>
      <c r="PFK274" s="413"/>
      <c r="PFL274" s="413"/>
      <c r="PFM274" s="407"/>
      <c r="PFN274" s="439"/>
      <c r="PFO274" s="413"/>
      <c r="PFP274" s="413"/>
      <c r="PFQ274" s="413"/>
      <c r="PFR274" s="413"/>
      <c r="PFS274" s="413"/>
      <c r="PFT274" s="413"/>
      <c r="PFU274" s="413"/>
      <c r="PFV274" s="412"/>
      <c r="PFW274" s="412"/>
      <c r="PFX274" s="412"/>
      <c r="PFY274" s="412"/>
      <c r="PFZ274" s="412"/>
      <c r="PGA274" s="412"/>
      <c r="PGB274" s="412"/>
      <c r="PGC274" s="412"/>
      <c r="PGD274" s="412"/>
      <c r="PGE274" s="412"/>
      <c r="PGF274" s="412"/>
      <c r="PGG274" s="412"/>
      <c r="PGH274" s="412"/>
      <c r="PGI274" s="412"/>
      <c r="PGJ274" s="412"/>
      <c r="PGK274" s="412"/>
      <c r="PGL274" s="412"/>
      <c r="PGM274" s="412"/>
      <c r="PGN274" s="412"/>
      <c r="PGO274" s="412"/>
      <c r="PGP274" s="412"/>
      <c r="PGQ274" s="412"/>
      <c r="PGR274" s="412"/>
      <c r="PGS274" s="412"/>
      <c r="PGT274" s="412"/>
      <c r="PGU274" s="412"/>
      <c r="PGV274" s="412"/>
      <c r="PGW274" s="412"/>
      <c r="PGX274" s="412"/>
      <c r="PGY274" s="412"/>
      <c r="PGZ274" s="412"/>
      <c r="PHA274" s="412"/>
      <c r="PHB274" s="412"/>
      <c r="PHC274" s="412"/>
      <c r="PHD274" s="412"/>
      <c r="PHE274" s="412"/>
      <c r="PHF274" s="412"/>
      <c r="PHG274" s="412"/>
      <c r="PHH274" s="412"/>
      <c r="PHI274" s="412"/>
      <c r="PHJ274" s="412"/>
      <c r="PHK274" s="412"/>
      <c r="PHL274" s="412"/>
      <c r="PHM274" s="412"/>
      <c r="PHN274" s="413"/>
      <c r="PHO274" s="413"/>
      <c r="PHP274" s="413"/>
      <c r="PHQ274" s="413"/>
      <c r="PHR274" s="413"/>
      <c r="PHS274" s="413"/>
      <c r="PHT274" s="413"/>
      <c r="PHU274" s="413"/>
      <c r="PHV274" s="413"/>
      <c r="PHW274" s="413"/>
      <c r="PHX274" s="413"/>
      <c r="PHY274" s="413"/>
      <c r="PHZ274" s="413"/>
      <c r="PIA274" s="413"/>
      <c r="PIB274" s="413"/>
      <c r="PIC274" s="413"/>
      <c r="PID274" s="413"/>
      <c r="PIE274" s="413"/>
      <c r="PIF274" s="413"/>
      <c r="PIG274" s="413"/>
      <c r="PIH274" s="413"/>
      <c r="PII274" s="413"/>
      <c r="PIJ274" s="413"/>
      <c r="PIK274" s="413"/>
      <c r="PIL274" s="414"/>
      <c r="PIM274" s="414"/>
      <c r="PIN274" s="414"/>
      <c r="PIO274" s="414"/>
      <c r="PIP274" s="414"/>
      <c r="PIQ274" s="413"/>
      <c r="PIR274" s="413"/>
      <c r="PIS274" s="414"/>
      <c r="PIT274" s="414"/>
      <c r="PIU274" s="413"/>
      <c r="PIV274" s="413"/>
      <c r="PIW274" s="414"/>
      <c r="PIX274" s="414"/>
      <c r="PIY274" s="413"/>
      <c r="PIZ274" s="413"/>
      <c r="PJA274" s="413"/>
      <c r="PJB274" s="413"/>
      <c r="PJC274" s="413"/>
      <c r="PJD274" s="413"/>
      <c r="PJE274" s="413"/>
      <c r="PJF274" s="414"/>
      <c r="PJG274" s="414"/>
      <c r="PJH274" s="413"/>
      <c r="PJI274" s="413"/>
      <c r="PJJ274" s="414"/>
      <c r="PJK274" s="414"/>
      <c r="PJL274" s="413"/>
      <c r="PJM274" s="413"/>
      <c r="PJN274" s="413"/>
      <c r="PJO274" s="413"/>
      <c r="PJP274" s="413"/>
      <c r="PJQ274" s="407"/>
      <c r="PJR274" s="439"/>
      <c r="PJS274" s="413"/>
      <c r="PJT274" s="413"/>
      <c r="PJU274" s="413"/>
      <c r="PJV274" s="413"/>
      <c r="PJW274" s="413"/>
      <c r="PJX274" s="413"/>
      <c r="PJY274" s="413"/>
      <c r="PJZ274" s="412"/>
      <c r="PKA274" s="412"/>
      <c r="PKB274" s="412"/>
      <c r="PKC274" s="412"/>
      <c r="PKD274" s="412"/>
      <c r="PKE274" s="412"/>
      <c r="PKF274" s="412"/>
      <c r="PKG274" s="412"/>
      <c r="PKH274" s="412"/>
      <c r="PKI274" s="412"/>
      <c r="PKJ274" s="412"/>
      <c r="PKK274" s="412"/>
      <c r="PKL274" s="412"/>
      <c r="PKM274" s="412"/>
      <c r="PKN274" s="412"/>
      <c r="PKO274" s="412"/>
      <c r="PKP274" s="412"/>
      <c r="PKQ274" s="412"/>
      <c r="PKR274" s="412"/>
      <c r="PKS274" s="412"/>
      <c r="PKT274" s="412"/>
      <c r="PKU274" s="412"/>
      <c r="PKV274" s="412"/>
      <c r="PKW274" s="412"/>
      <c r="PKX274" s="412"/>
      <c r="PKY274" s="412"/>
      <c r="PKZ274" s="412"/>
      <c r="PLA274" s="412"/>
      <c r="PLB274" s="412"/>
      <c r="PLC274" s="412"/>
      <c r="PLD274" s="412"/>
      <c r="PLE274" s="412"/>
      <c r="PLF274" s="412"/>
      <c r="PLG274" s="412"/>
      <c r="PLH274" s="412"/>
      <c r="PLI274" s="412"/>
      <c r="PLJ274" s="412"/>
      <c r="PLK274" s="412"/>
      <c r="PLL274" s="412"/>
      <c r="PLM274" s="412"/>
      <c r="PLN274" s="412"/>
      <c r="PLO274" s="412"/>
      <c r="PLP274" s="412"/>
      <c r="PLQ274" s="412"/>
      <c r="PLR274" s="413"/>
      <c r="PLS274" s="413"/>
      <c r="PLT274" s="413"/>
      <c r="PLU274" s="413"/>
      <c r="PLV274" s="413"/>
      <c r="PLW274" s="413"/>
      <c r="PLX274" s="413"/>
      <c r="PLY274" s="413"/>
      <c r="PLZ274" s="413"/>
      <c r="PMA274" s="413"/>
      <c r="PMB274" s="413"/>
      <c r="PMC274" s="413"/>
      <c r="PMD274" s="413"/>
      <c r="PME274" s="413"/>
      <c r="PMF274" s="413"/>
      <c r="PMG274" s="413"/>
      <c r="PMH274" s="413"/>
      <c r="PMI274" s="413"/>
      <c r="PMJ274" s="413"/>
      <c r="PMK274" s="413"/>
      <c r="PML274" s="413"/>
      <c r="PMM274" s="413"/>
      <c r="PMN274" s="413"/>
      <c r="PMO274" s="413"/>
      <c r="PMP274" s="414"/>
      <c r="PMQ274" s="414"/>
      <c r="PMR274" s="414"/>
      <c r="PMS274" s="414"/>
      <c r="PMT274" s="414"/>
      <c r="PMU274" s="413"/>
      <c r="PMV274" s="413"/>
      <c r="PMW274" s="414"/>
      <c r="PMX274" s="414"/>
      <c r="PMY274" s="413"/>
      <c r="PMZ274" s="413"/>
      <c r="PNA274" s="414"/>
      <c r="PNB274" s="414"/>
      <c r="PNC274" s="413"/>
      <c r="PND274" s="413"/>
      <c r="PNE274" s="413"/>
      <c r="PNF274" s="413"/>
      <c r="PNG274" s="413"/>
      <c r="PNH274" s="413"/>
      <c r="PNI274" s="413"/>
      <c r="PNJ274" s="414"/>
      <c r="PNK274" s="414"/>
      <c r="PNL274" s="413"/>
      <c r="PNM274" s="413"/>
      <c r="PNN274" s="414"/>
      <c r="PNO274" s="414"/>
      <c r="PNP274" s="413"/>
      <c r="PNQ274" s="413"/>
      <c r="PNR274" s="413"/>
      <c r="PNS274" s="413"/>
      <c r="PNT274" s="413"/>
      <c r="PNU274" s="407"/>
      <c r="PNV274" s="439"/>
      <c r="PNW274" s="413"/>
      <c r="PNX274" s="413"/>
      <c r="PNY274" s="413"/>
      <c r="PNZ274" s="413"/>
      <c r="POA274" s="413"/>
      <c r="POB274" s="413"/>
      <c r="POC274" s="413"/>
      <c r="POD274" s="412"/>
      <c r="POE274" s="412"/>
      <c r="POF274" s="412"/>
      <c r="POG274" s="412"/>
      <c r="POH274" s="412"/>
      <c r="POI274" s="412"/>
      <c r="POJ274" s="412"/>
      <c r="POK274" s="412"/>
      <c r="POL274" s="412"/>
      <c r="POM274" s="412"/>
      <c r="PON274" s="412"/>
      <c r="POO274" s="412"/>
      <c r="POP274" s="412"/>
      <c r="POQ274" s="412"/>
      <c r="POR274" s="412"/>
      <c r="POS274" s="412"/>
      <c r="POT274" s="412"/>
      <c r="POU274" s="412"/>
      <c r="POV274" s="412"/>
      <c r="POW274" s="412"/>
      <c r="POX274" s="412"/>
      <c r="POY274" s="412"/>
      <c r="POZ274" s="412"/>
      <c r="PPA274" s="412"/>
      <c r="PPB274" s="412"/>
      <c r="PPC274" s="412"/>
      <c r="PPD274" s="412"/>
      <c r="PPE274" s="412"/>
      <c r="PPF274" s="412"/>
      <c r="PPG274" s="412"/>
      <c r="PPH274" s="412"/>
      <c r="PPI274" s="412"/>
      <c r="PPJ274" s="412"/>
      <c r="PPK274" s="412"/>
      <c r="PPL274" s="412"/>
      <c r="PPM274" s="412"/>
      <c r="PPN274" s="412"/>
      <c r="PPO274" s="412"/>
      <c r="PPP274" s="412"/>
      <c r="PPQ274" s="412"/>
      <c r="PPR274" s="412"/>
      <c r="PPS274" s="412"/>
      <c r="PPT274" s="412"/>
      <c r="PPU274" s="412"/>
      <c r="PPV274" s="413"/>
      <c r="PPW274" s="413"/>
      <c r="PPX274" s="413"/>
      <c r="PPY274" s="413"/>
      <c r="PPZ274" s="413"/>
      <c r="PQA274" s="413"/>
      <c r="PQB274" s="413"/>
      <c r="PQC274" s="413"/>
      <c r="PQD274" s="413"/>
      <c r="PQE274" s="413"/>
      <c r="PQF274" s="413"/>
      <c r="PQG274" s="413"/>
      <c r="PQH274" s="413"/>
      <c r="PQI274" s="413"/>
      <c r="PQJ274" s="413"/>
      <c r="PQK274" s="413"/>
      <c r="PQL274" s="413"/>
      <c r="PQM274" s="413"/>
      <c r="PQN274" s="413"/>
      <c r="PQO274" s="413"/>
      <c r="PQP274" s="413"/>
      <c r="PQQ274" s="413"/>
      <c r="PQR274" s="413"/>
      <c r="PQS274" s="413"/>
      <c r="PQT274" s="414"/>
      <c r="PQU274" s="414"/>
      <c r="PQV274" s="414"/>
      <c r="PQW274" s="414"/>
      <c r="PQX274" s="414"/>
      <c r="PQY274" s="413"/>
      <c r="PQZ274" s="413"/>
      <c r="PRA274" s="414"/>
      <c r="PRB274" s="414"/>
      <c r="PRC274" s="413"/>
      <c r="PRD274" s="413"/>
      <c r="PRE274" s="414"/>
      <c r="PRF274" s="414"/>
      <c r="PRG274" s="413"/>
      <c r="PRH274" s="413"/>
      <c r="PRI274" s="413"/>
      <c r="PRJ274" s="413"/>
      <c r="PRK274" s="413"/>
      <c r="PRL274" s="413"/>
      <c r="PRM274" s="413"/>
      <c r="PRN274" s="414"/>
      <c r="PRO274" s="414"/>
      <c r="PRP274" s="413"/>
      <c r="PRQ274" s="413"/>
      <c r="PRR274" s="414"/>
      <c r="PRS274" s="414"/>
      <c r="PRT274" s="413"/>
      <c r="PRU274" s="413"/>
      <c r="PRV274" s="413"/>
      <c r="PRW274" s="413"/>
      <c r="PRX274" s="413"/>
      <c r="PRY274" s="407"/>
      <c r="PRZ274" s="439"/>
      <c r="PSA274" s="413"/>
      <c r="PSB274" s="413"/>
      <c r="PSC274" s="413"/>
      <c r="PSD274" s="413"/>
      <c r="PSE274" s="413"/>
      <c r="PSF274" s="413"/>
      <c r="PSG274" s="413"/>
      <c r="PSH274" s="412"/>
      <c r="PSI274" s="412"/>
      <c r="PSJ274" s="412"/>
      <c r="PSK274" s="412"/>
      <c r="PSL274" s="412"/>
      <c r="PSM274" s="412"/>
      <c r="PSN274" s="412"/>
      <c r="PSO274" s="412"/>
      <c r="PSP274" s="412"/>
      <c r="PSQ274" s="412"/>
      <c r="PSR274" s="412"/>
      <c r="PSS274" s="412"/>
      <c r="PST274" s="412"/>
      <c r="PSU274" s="412"/>
      <c r="PSV274" s="412"/>
      <c r="PSW274" s="412"/>
      <c r="PSX274" s="412"/>
      <c r="PSY274" s="412"/>
      <c r="PSZ274" s="412"/>
      <c r="PTA274" s="412"/>
      <c r="PTB274" s="412"/>
      <c r="PTC274" s="412"/>
      <c r="PTD274" s="412"/>
      <c r="PTE274" s="412"/>
      <c r="PTF274" s="412"/>
      <c r="PTG274" s="412"/>
      <c r="PTH274" s="412"/>
      <c r="PTI274" s="412"/>
      <c r="PTJ274" s="412"/>
      <c r="PTK274" s="412"/>
      <c r="PTL274" s="412"/>
      <c r="PTM274" s="412"/>
      <c r="PTN274" s="412"/>
      <c r="PTO274" s="412"/>
      <c r="PTP274" s="412"/>
      <c r="PTQ274" s="412"/>
      <c r="PTR274" s="412"/>
      <c r="PTS274" s="412"/>
      <c r="PTT274" s="412"/>
      <c r="PTU274" s="412"/>
      <c r="PTV274" s="412"/>
      <c r="PTW274" s="412"/>
      <c r="PTX274" s="412"/>
      <c r="PTY274" s="412"/>
      <c r="PTZ274" s="413"/>
      <c r="PUA274" s="413"/>
      <c r="PUB274" s="413"/>
      <c r="PUC274" s="413"/>
      <c r="PUD274" s="413"/>
      <c r="PUE274" s="413"/>
      <c r="PUF274" s="413"/>
      <c r="PUG274" s="413"/>
      <c r="PUH274" s="413"/>
      <c r="PUI274" s="413"/>
      <c r="PUJ274" s="413"/>
      <c r="PUK274" s="413"/>
      <c r="PUL274" s="413"/>
      <c r="PUM274" s="413"/>
      <c r="PUN274" s="413"/>
      <c r="PUO274" s="413"/>
      <c r="PUP274" s="413"/>
      <c r="PUQ274" s="413"/>
      <c r="PUR274" s="413"/>
      <c r="PUS274" s="413"/>
      <c r="PUT274" s="413"/>
      <c r="PUU274" s="413"/>
      <c r="PUV274" s="413"/>
      <c r="PUW274" s="413"/>
      <c r="PUX274" s="414"/>
      <c r="PUY274" s="414"/>
      <c r="PUZ274" s="414"/>
      <c r="PVA274" s="414"/>
      <c r="PVB274" s="414"/>
      <c r="PVC274" s="413"/>
      <c r="PVD274" s="413"/>
      <c r="PVE274" s="414"/>
      <c r="PVF274" s="414"/>
      <c r="PVG274" s="413"/>
      <c r="PVH274" s="413"/>
      <c r="PVI274" s="414"/>
      <c r="PVJ274" s="414"/>
      <c r="PVK274" s="413"/>
      <c r="PVL274" s="413"/>
      <c r="PVM274" s="413"/>
      <c r="PVN274" s="413"/>
      <c r="PVO274" s="413"/>
      <c r="PVP274" s="413"/>
      <c r="PVQ274" s="413"/>
      <c r="PVR274" s="414"/>
      <c r="PVS274" s="414"/>
      <c r="PVT274" s="413"/>
      <c r="PVU274" s="413"/>
      <c r="PVV274" s="414"/>
      <c r="PVW274" s="414"/>
      <c r="PVX274" s="413"/>
      <c r="PVY274" s="413"/>
      <c r="PVZ274" s="413"/>
      <c r="PWA274" s="413"/>
      <c r="PWB274" s="413"/>
      <c r="PWC274" s="407"/>
      <c r="PWD274" s="439"/>
      <c r="PWE274" s="413"/>
      <c r="PWF274" s="413"/>
      <c r="PWG274" s="413"/>
      <c r="PWH274" s="413"/>
      <c r="PWI274" s="413"/>
      <c r="PWJ274" s="413"/>
      <c r="PWK274" s="413"/>
      <c r="PWL274" s="412"/>
      <c r="PWM274" s="412"/>
      <c r="PWN274" s="412"/>
      <c r="PWO274" s="412"/>
      <c r="PWP274" s="412"/>
      <c r="PWQ274" s="412"/>
      <c r="PWR274" s="412"/>
      <c r="PWS274" s="412"/>
      <c r="PWT274" s="412"/>
      <c r="PWU274" s="412"/>
      <c r="PWV274" s="412"/>
      <c r="PWW274" s="412"/>
      <c r="PWX274" s="412"/>
      <c r="PWY274" s="412"/>
      <c r="PWZ274" s="412"/>
      <c r="PXA274" s="412"/>
      <c r="PXB274" s="412"/>
      <c r="PXC274" s="412"/>
      <c r="PXD274" s="412"/>
      <c r="PXE274" s="412"/>
      <c r="PXF274" s="412"/>
      <c r="PXG274" s="412"/>
      <c r="PXH274" s="412"/>
      <c r="PXI274" s="412"/>
      <c r="PXJ274" s="412"/>
      <c r="PXK274" s="412"/>
      <c r="PXL274" s="412"/>
      <c r="PXM274" s="412"/>
      <c r="PXN274" s="412"/>
      <c r="PXO274" s="412"/>
      <c r="PXP274" s="412"/>
      <c r="PXQ274" s="412"/>
      <c r="PXR274" s="412"/>
      <c r="PXS274" s="412"/>
      <c r="PXT274" s="412"/>
      <c r="PXU274" s="412"/>
      <c r="PXV274" s="412"/>
      <c r="PXW274" s="412"/>
      <c r="PXX274" s="412"/>
      <c r="PXY274" s="412"/>
      <c r="PXZ274" s="412"/>
      <c r="PYA274" s="412"/>
      <c r="PYB274" s="412"/>
      <c r="PYC274" s="412"/>
      <c r="PYD274" s="413"/>
      <c r="PYE274" s="413"/>
      <c r="PYF274" s="413"/>
      <c r="PYG274" s="413"/>
      <c r="PYH274" s="413"/>
      <c r="PYI274" s="413"/>
      <c r="PYJ274" s="413"/>
      <c r="PYK274" s="413"/>
      <c r="PYL274" s="413"/>
      <c r="PYM274" s="413"/>
      <c r="PYN274" s="413"/>
      <c r="PYO274" s="413"/>
      <c r="PYP274" s="413"/>
      <c r="PYQ274" s="413"/>
      <c r="PYR274" s="413"/>
      <c r="PYS274" s="413"/>
      <c r="PYT274" s="413"/>
      <c r="PYU274" s="413"/>
      <c r="PYV274" s="413"/>
      <c r="PYW274" s="413"/>
      <c r="PYX274" s="413"/>
      <c r="PYY274" s="413"/>
      <c r="PYZ274" s="413"/>
      <c r="PZA274" s="413"/>
      <c r="PZB274" s="414"/>
      <c r="PZC274" s="414"/>
      <c r="PZD274" s="414"/>
      <c r="PZE274" s="414"/>
      <c r="PZF274" s="414"/>
      <c r="PZG274" s="413"/>
      <c r="PZH274" s="413"/>
      <c r="PZI274" s="414"/>
      <c r="PZJ274" s="414"/>
      <c r="PZK274" s="413"/>
      <c r="PZL274" s="413"/>
      <c r="PZM274" s="414"/>
      <c r="PZN274" s="414"/>
      <c r="PZO274" s="413"/>
      <c r="PZP274" s="413"/>
      <c r="PZQ274" s="413"/>
      <c r="PZR274" s="413"/>
      <c r="PZS274" s="413"/>
      <c r="PZT274" s="413"/>
      <c r="PZU274" s="413"/>
      <c r="PZV274" s="414"/>
      <c r="PZW274" s="414"/>
      <c r="PZX274" s="413"/>
      <c r="PZY274" s="413"/>
      <c r="PZZ274" s="414"/>
      <c r="QAA274" s="414"/>
      <c r="QAB274" s="413"/>
      <c r="QAC274" s="413"/>
      <c r="QAD274" s="413"/>
      <c r="QAE274" s="413"/>
      <c r="QAF274" s="413"/>
      <c r="QAG274" s="407"/>
      <c r="QAH274" s="439"/>
      <c r="QAI274" s="413"/>
      <c r="QAJ274" s="413"/>
      <c r="QAK274" s="413"/>
      <c r="QAL274" s="413"/>
      <c r="QAM274" s="413"/>
      <c r="QAN274" s="413"/>
      <c r="QAO274" s="413"/>
      <c r="QAP274" s="412"/>
      <c r="QAQ274" s="412"/>
      <c r="QAR274" s="412"/>
      <c r="QAS274" s="412"/>
      <c r="QAT274" s="412"/>
      <c r="QAU274" s="412"/>
      <c r="QAV274" s="412"/>
      <c r="QAW274" s="412"/>
      <c r="QAX274" s="412"/>
      <c r="QAY274" s="412"/>
      <c r="QAZ274" s="412"/>
      <c r="QBA274" s="412"/>
      <c r="QBB274" s="412"/>
      <c r="QBC274" s="412"/>
      <c r="QBD274" s="412"/>
      <c r="QBE274" s="412"/>
      <c r="QBF274" s="412"/>
      <c r="QBG274" s="412"/>
      <c r="QBH274" s="412"/>
      <c r="QBI274" s="412"/>
      <c r="QBJ274" s="412"/>
      <c r="QBK274" s="412"/>
      <c r="QBL274" s="412"/>
      <c r="QBM274" s="412"/>
      <c r="QBN274" s="412"/>
      <c r="QBO274" s="412"/>
      <c r="QBP274" s="412"/>
      <c r="QBQ274" s="412"/>
      <c r="QBR274" s="412"/>
      <c r="QBS274" s="412"/>
      <c r="QBT274" s="412"/>
      <c r="QBU274" s="412"/>
      <c r="QBV274" s="412"/>
      <c r="QBW274" s="412"/>
      <c r="QBX274" s="412"/>
      <c r="QBY274" s="412"/>
      <c r="QBZ274" s="412"/>
      <c r="QCA274" s="412"/>
      <c r="QCB274" s="412"/>
      <c r="QCC274" s="412"/>
      <c r="QCD274" s="412"/>
      <c r="QCE274" s="412"/>
      <c r="QCF274" s="412"/>
      <c r="QCG274" s="412"/>
      <c r="QCH274" s="413"/>
      <c r="QCI274" s="413"/>
      <c r="QCJ274" s="413"/>
      <c r="QCK274" s="413"/>
      <c r="QCL274" s="413"/>
      <c r="QCM274" s="413"/>
      <c r="QCN274" s="413"/>
      <c r="QCO274" s="413"/>
      <c r="QCP274" s="413"/>
      <c r="QCQ274" s="413"/>
      <c r="QCR274" s="413"/>
      <c r="QCS274" s="413"/>
      <c r="QCT274" s="413"/>
      <c r="QCU274" s="413"/>
      <c r="QCV274" s="413"/>
      <c r="QCW274" s="413"/>
      <c r="QCX274" s="413"/>
      <c r="QCY274" s="413"/>
      <c r="QCZ274" s="413"/>
      <c r="QDA274" s="413"/>
      <c r="QDB274" s="413"/>
      <c r="QDC274" s="413"/>
      <c r="QDD274" s="413"/>
      <c r="QDE274" s="413"/>
      <c r="QDF274" s="414"/>
      <c r="QDG274" s="414"/>
      <c r="QDH274" s="414"/>
      <c r="QDI274" s="414"/>
      <c r="QDJ274" s="414"/>
      <c r="QDK274" s="413"/>
      <c r="QDL274" s="413"/>
      <c r="QDM274" s="414"/>
      <c r="QDN274" s="414"/>
      <c r="QDO274" s="413"/>
      <c r="QDP274" s="413"/>
      <c r="QDQ274" s="414"/>
      <c r="QDR274" s="414"/>
      <c r="QDS274" s="413"/>
      <c r="QDT274" s="413"/>
      <c r="QDU274" s="413"/>
      <c r="QDV274" s="413"/>
      <c r="QDW274" s="413"/>
      <c r="QDX274" s="413"/>
      <c r="QDY274" s="413"/>
      <c r="QDZ274" s="414"/>
      <c r="QEA274" s="414"/>
      <c r="QEB274" s="413"/>
      <c r="QEC274" s="413"/>
      <c r="QED274" s="414"/>
      <c r="QEE274" s="414"/>
      <c r="QEF274" s="413"/>
      <c r="QEG274" s="413"/>
      <c r="QEH274" s="413"/>
      <c r="QEI274" s="413"/>
      <c r="QEJ274" s="413"/>
      <c r="QEK274" s="407"/>
      <c r="QEL274" s="439"/>
      <c r="QEM274" s="413"/>
      <c r="QEN274" s="413"/>
      <c r="QEO274" s="413"/>
      <c r="QEP274" s="413"/>
      <c r="QEQ274" s="413"/>
      <c r="QER274" s="413"/>
      <c r="QES274" s="413"/>
      <c r="QET274" s="412"/>
      <c r="QEU274" s="412"/>
      <c r="QEV274" s="412"/>
      <c r="QEW274" s="412"/>
      <c r="QEX274" s="412"/>
      <c r="QEY274" s="412"/>
      <c r="QEZ274" s="412"/>
      <c r="QFA274" s="412"/>
      <c r="QFB274" s="412"/>
      <c r="QFC274" s="412"/>
      <c r="QFD274" s="412"/>
      <c r="QFE274" s="412"/>
      <c r="QFF274" s="412"/>
      <c r="QFG274" s="412"/>
      <c r="QFH274" s="412"/>
      <c r="QFI274" s="412"/>
      <c r="QFJ274" s="412"/>
      <c r="QFK274" s="412"/>
      <c r="QFL274" s="412"/>
      <c r="QFM274" s="412"/>
      <c r="QFN274" s="412"/>
      <c r="QFO274" s="412"/>
      <c r="QFP274" s="412"/>
      <c r="QFQ274" s="412"/>
      <c r="QFR274" s="412"/>
      <c r="QFS274" s="412"/>
      <c r="QFT274" s="412"/>
      <c r="QFU274" s="412"/>
      <c r="QFV274" s="412"/>
      <c r="QFW274" s="412"/>
      <c r="QFX274" s="412"/>
      <c r="QFY274" s="412"/>
      <c r="QFZ274" s="412"/>
      <c r="QGA274" s="412"/>
      <c r="QGB274" s="412"/>
      <c r="QGC274" s="412"/>
      <c r="QGD274" s="412"/>
      <c r="QGE274" s="412"/>
      <c r="QGF274" s="412"/>
      <c r="QGG274" s="412"/>
      <c r="QGH274" s="412"/>
      <c r="QGI274" s="412"/>
      <c r="QGJ274" s="412"/>
      <c r="QGK274" s="412"/>
      <c r="QGL274" s="413"/>
      <c r="QGM274" s="413"/>
      <c r="QGN274" s="413"/>
      <c r="QGO274" s="413"/>
      <c r="QGP274" s="413"/>
      <c r="QGQ274" s="413"/>
      <c r="QGR274" s="413"/>
      <c r="QGS274" s="413"/>
      <c r="QGT274" s="413"/>
      <c r="QGU274" s="413"/>
      <c r="QGV274" s="413"/>
      <c r="QGW274" s="413"/>
      <c r="QGX274" s="413"/>
      <c r="QGY274" s="413"/>
      <c r="QGZ274" s="413"/>
      <c r="QHA274" s="413"/>
      <c r="QHB274" s="413"/>
      <c r="QHC274" s="413"/>
      <c r="QHD274" s="413"/>
      <c r="QHE274" s="413"/>
      <c r="QHF274" s="413"/>
      <c r="QHG274" s="413"/>
      <c r="QHH274" s="413"/>
      <c r="QHI274" s="413"/>
      <c r="QHJ274" s="414"/>
      <c r="QHK274" s="414"/>
      <c r="QHL274" s="414"/>
      <c r="QHM274" s="414"/>
      <c r="QHN274" s="414"/>
      <c r="QHO274" s="413"/>
      <c r="QHP274" s="413"/>
      <c r="QHQ274" s="414"/>
      <c r="QHR274" s="414"/>
      <c r="QHS274" s="413"/>
      <c r="QHT274" s="413"/>
      <c r="QHU274" s="414"/>
      <c r="QHV274" s="414"/>
      <c r="QHW274" s="413"/>
      <c r="QHX274" s="413"/>
      <c r="QHY274" s="413"/>
      <c r="QHZ274" s="413"/>
      <c r="QIA274" s="413"/>
      <c r="QIB274" s="413"/>
      <c r="QIC274" s="413"/>
      <c r="QID274" s="414"/>
      <c r="QIE274" s="414"/>
      <c r="QIF274" s="413"/>
      <c r="QIG274" s="413"/>
      <c r="QIH274" s="414"/>
      <c r="QII274" s="414"/>
      <c r="QIJ274" s="413"/>
      <c r="QIK274" s="413"/>
      <c r="QIL274" s="413"/>
      <c r="QIM274" s="413"/>
      <c r="QIN274" s="413"/>
      <c r="QIO274" s="407"/>
      <c r="QIP274" s="439"/>
      <c r="QIQ274" s="413"/>
      <c r="QIR274" s="413"/>
      <c r="QIS274" s="413"/>
      <c r="QIT274" s="413"/>
      <c r="QIU274" s="413"/>
      <c r="QIV274" s="413"/>
      <c r="QIW274" s="413"/>
      <c r="QIX274" s="412"/>
      <c r="QIY274" s="412"/>
      <c r="QIZ274" s="412"/>
      <c r="QJA274" s="412"/>
      <c r="QJB274" s="412"/>
      <c r="QJC274" s="412"/>
      <c r="QJD274" s="412"/>
      <c r="QJE274" s="412"/>
      <c r="QJF274" s="412"/>
      <c r="QJG274" s="412"/>
      <c r="QJH274" s="412"/>
      <c r="QJI274" s="412"/>
      <c r="QJJ274" s="412"/>
      <c r="QJK274" s="412"/>
      <c r="QJL274" s="412"/>
      <c r="QJM274" s="412"/>
      <c r="QJN274" s="412"/>
      <c r="QJO274" s="412"/>
      <c r="QJP274" s="412"/>
      <c r="QJQ274" s="412"/>
      <c r="QJR274" s="412"/>
      <c r="QJS274" s="412"/>
      <c r="QJT274" s="412"/>
      <c r="QJU274" s="412"/>
      <c r="QJV274" s="412"/>
      <c r="QJW274" s="412"/>
      <c r="QJX274" s="412"/>
      <c r="QJY274" s="412"/>
      <c r="QJZ274" s="412"/>
      <c r="QKA274" s="412"/>
      <c r="QKB274" s="412"/>
      <c r="QKC274" s="412"/>
      <c r="QKD274" s="412"/>
      <c r="QKE274" s="412"/>
      <c r="QKF274" s="412"/>
      <c r="QKG274" s="412"/>
      <c r="QKH274" s="412"/>
      <c r="QKI274" s="412"/>
      <c r="QKJ274" s="412"/>
      <c r="QKK274" s="412"/>
      <c r="QKL274" s="412"/>
      <c r="QKM274" s="412"/>
      <c r="QKN274" s="412"/>
      <c r="QKO274" s="412"/>
      <c r="QKP274" s="413"/>
      <c r="QKQ274" s="413"/>
      <c r="QKR274" s="413"/>
      <c r="QKS274" s="413"/>
      <c r="QKT274" s="413"/>
      <c r="QKU274" s="413"/>
      <c r="QKV274" s="413"/>
      <c r="QKW274" s="413"/>
      <c r="QKX274" s="413"/>
      <c r="QKY274" s="413"/>
      <c r="QKZ274" s="413"/>
      <c r="QLA274" s="413"/>
      <c r="QLB274" s="413"/>
      <c r="QLC274" s="413"/>
      <c r="QLD274" s="413"/>
      <c r="QLE274" s="413"/>
      <c r="QLF274" s="413"/>
      <c r="QLG274" s="413"/>
      <c r="QLH274" s="413"/>
      <c r="QLI274" s="413"/>
      <c r="QLJ274" s="413"/>
      <c r="QLK274" s="413"/>
      <c r="QLL274" s="413"/>
      <c r="QLM274" s="413"/>
      <c r="QLN274" s="414"/>
      <c r="QLO274" s="414"/>
      <c r="QLP274" s="414"/>
      <c r="QLQ274" s="414"/>
      <c r="QLR274" s="414"/>
      <c r="QLS274" s="413"/>
      <c r="QLT274" s="413"/>
      <c r="QLU274" s="414"/>
      <c r="QLV274" s="414"/>
      <c r="QLW274" s="413"/>
      <c r="QLX274" s="413"/>
      <c r="QLY274" s="414"/>
      <c r="QLZ274" s="414"/>
      <c r="QMA274" s="413"/>
      <c r="QMB274" s="413"/>
      <c r="QMC274" s="413"/>
      <c r="QMD274" s="413"/>
      <c r="QME274" s="413"/>
      <c r="QMF274" s="413"/>
      <c r="QMG274" s="413"/>
      <c r="QMH274" s="414"/>
      <c r="QMI274" s="414"/>
      <c r="QMJ274" s="413"/>
      <c r="QMK274" s="413"/>
      <c r="QML274" s="414"/>
      <c r="QMM274" s="414"/>
      <c r="QMN274" s="413"/>
      <c r="QMO274" s="413"/>
      <c r="QMP274" s="413"/>
      <c r="QMQ274" s="413"/>
      <c r="QMR274" s="413"/>
      <c r="QMS274" s="407"/>
      <c r="QMT274" s="439"/>
      <c r="QMU274" s="413"/>
      <c r="QMV274" s="413"/>
      <c r="QMW274" s="413"/>
      <c r="QMX274" s="413"/>
      <c r="QMY274" s="413"/>
      <c r="QMZ274" s="413"/>
      <c r="QNA274" s="413"/>
      <c r="QNB274" s="412"/>
      <c r="QNC274" s="412"/>
      <c r="QND274" s="412"/>
      <c r="QNE274" s="412"/>
      <c r="QNF274" s="412"/>
      <c r="QNG274" s="412"/>
      <c r="QNH274" s="412"/>
      <c r="QNI274" s="412"/>
      <c r="QNJ274" s="412"/>
      <c r="QNK274" s="412"/>
      <c r="QNL274" s="412"/>
      <c r="QNM274" s="412"/>
      <c r="QNN274" s="412"/>
      <c r="QNO274" s="412"/>
      <c r="QNP274" s="412"/>
      <c r="QNQ274" s="412"/>
      <c r="QNR274" s="412"/>
      <c r="QNS274" s="412"/>
      <c r="QNT274" s="412"/>
      <c r="QNU274" s="412"/>
      <c r="QNV274" s="412"/>
      <c r="QNW274" s="412"/>
      <c r="QNX274" s="412"/>
      <c r="QNY274" s="412"/>
      <c r="QNZ274" s="412"/>
      <c r="QOA274" s="412"/>
      <c r="QOB274" s="412"/>
      <c r="QOC274" s="412"/>
      <c r="QOD274" s="412"/>
      <c r="QOE274" s="412"/>
      <c r="QOF274" s="412"/>
      <c r="QOG274" s="412"/>
      <c r="QOH274" s="412"/>
      <c r="QOI274" s="412"/>
      <c r="QOJ274" s="412"/>
      <c r="QOK274" s="412"/>
      <c r="QOL274" s="412"/>
      <c r="QOM274" s="412"/>
      <c r="QON274" s="412"/>
      <c r="QOO274" s="412"/>
      <c r="QOP274" s="412"/>
      <c r="QOQ274" s="412"/>
      <c r="QOR274" s="412"/>
      <c r="QOS274" s="412"/>
      <c r="QOT274" s="413"/>
      <c r="QOU274" s="413"/>
      <c r="QOV274" s="413"/>
      <c r="QOW274" s="413"/>
      <c r="QOX274" s="413"/>
      <c r="QOY274" s="413"/>
      <c r="QOZ274" s="413"/>
      <c r="QPA274" s="413"/>
      <c r="QPB274" s="413"/>
      <c r="QPC274" s="413"/>
      <c r="QPD274" s="413"/>
      <c r="QPE274" s="413"/>
      <c r="QPF274" s="413"/>
      <c r="QPG274" s="413"/>
      <c r="QPH274" s="413"/>
      <c r="QPI274" s="413"/>
      <c r="QPJ274" s="413"/>
      <c r="QPK274" s="413"/>
      <c r="QPL274" s="413"/>
      <c r="QPM274" s="413"/>
      <c r="QPN274" s="413"/>
      <c r="QPO274" s="413"/>
      <c r="QPP274" s="413"/>
      <c r="QPQ274" s="413"/>
      <c r="QPR274" s="414"/>
      <c r="QPS274" s="414"/>
      <c r="QPT274" s="414"/>
      <c r="QPU274" s="414"/>
      <c r="QPV274" s="414"/>
      <c r="QPW274" s="413"/>
      <c r="QPX274" s="413"/>
      <c r="QPY274" s="414"/>
      <c r="QPZ274" s="414"/>
      <c r="QQA274" s="413"/>
      <c r="QQB274" s="413"/>
      <c r="QQC274" s="414"/>
      <c r="QQD274" s="414"/>
      <c r="QQE274" s="413"/>
      <c r="QQF274" s="413"/>
      <c r="QQG274" s="413"/>
      <c r="QQH274" s="413"/>
      <c r="QQI274" s="413"/>
      <c r="QQJ274" s="413"/>
      <c r="QQK274" s="413"/>
      <c r="QQL274" s="414"/>
      <c r="QQM274" s="414"/>
      <c r="QQN274" s="413"/>
      <c r="QQO274" s="413"/>
      <c r="QQP274" s="414"/>
      <c r="QQQ274" s="414"/>
      <c r="QQR274" s="413"/>
      <c r="QQS274" s="413"/>
      <c r="QQT274" s="413"/>
      <c r="QQU274" s="413"/>
      <c r="QQV274" s="413"/>
      <c r="QQW274" s="407"/>
      <c r="QQX274" s="439"/>
      <c r="QQY274" s="413"/>
      <c r="QQZ274" s="413"/>
      <c r="QRA274" s="413"/>
      <c r="QRB274" s="413"/>
      <c r="QRC274" s="413"/>
      <c r="QRD274" s="413"/>
      <c r="QRE274" s="413"/>
      <c r="QRF274" s="412"/>
      <c r="QRG274" s="412"/>
      <c r="QRH274" s="412"/>
      <c r="QRI274" s="412"/>
      <c r="QRJ274" s="412"/>
      <c r="QRK274" s="412"/>
      <c r="QRL274" s="412"/>
      <c r="QRM274" s="412"/>
      <c r="QRN274" s="412"/>
      <c r="QRO274" s="412"/>
      <c r="QRP274" s="412"/>
      <c r="QRQ274" s="412"/>
      <c r="QRR274" s="412"/>
      <c r="QRS274" s="412"/>
      <c r="QRT274" s="412"/>
      <c r="QRU274" s="412"/>
      <c r="QRV274" s="412"/>
      <c r="QRW274" s="412"/>
      <c r="QRX274" s="412"/>
      <c r="QRY274" s="412"/>
      <c r="QRZ274" s="412"/>
      <c r="QSA274" s="412"/>
      <c r="QSB274" s="412"/>
      <c r="QSC274" s="412"/>
      <c r="QSD274" s="412"/>
      <c r="QSE274" s="412"/>
      <c r="QSF274" s="412"/>
      <c r="QSG274" s="412"/>
      <c r="QSH274" s="412"/>
      <c r="QSI274" s="412"/>
      <c r="QSJ274" s="412"/>
      <c r="QSK274" s="412"/>
      <c r="QSL274" s="412"/>
      <c r="QSM274" s="412"/>
      <c r="QSN274" s="412"/>
      <c r="QSO274" s="412"/>
      <c r="QSP274" s="412"/>
      <c r="QSQ274" s="412"/>
      <c r="QSR274" s="412"/>
      <c r="QSS274" s="412"/>
      <c r="QST274" s="412"/>
      <c r="QSU274" s="412"/>
      <c r="QSV274" s="412"/>
      <c r="QSW274" s="412"/>
      <c r="QSX274" s="413"/>
      <c r="QSY274" s="413"/>
      <c r="QSZ274" s="413"/>
      <c r="QTA274" s="413"/>
      <c r="QTB274" s="413"/>
      <c r="QTC274" s="413"/>
      <c r="QTD274" s="413"/>
      <c r="QTE274" s="413"/>
      <c r="QTF274" s="413"/>
      <c r="QTG274" s="413"/>
      <c r="QTH274" s="413"/>
      <c r="QTI274" s="413"/>
      <c r="QTJ274" s="413"/>
      <c r="QTK274" s="413"/>
      <c r="QTL274" s="413"/>
      <c r="QTM274" s="413"/>
      <c r="QTN274" s="413"/>
      <c r="QTO274" s="413"/>
      <c r="QTP274" s="413"/>
      <c r="QTQ274" s="413"/>
      <c r="QTR274" s="413"/>
      <c r="QTS274" s="413"/>
      <c r="QTT274" s="413"/>
      <c r="QTU274" s="413"/>
      <c r="QTV274" s="414"/>
      <c r="QTW274" s="414"/>
      <c r="QTX274" s="414"/>
      <c r="QTY274" s="414"/>
      <c r="QTZ274" s="414"/>
      <c r="QUA274" s="413"/>
      <c r="QUB274" s="413"/>
      <c r="QUC274" s="414"/>
      <c r="QUD274" s="414"/>
      <c r="QUE274" s="413"/>
      <c r="QUF274" s="413"/>
      <c r="QUG274" s="414"/>
      <c r="QUH274" s="414"/>
      <c r="QUI274" s="413"/>
      <c r="QUJ274" s="413"/>
      <c r="QUK274" s="413"/>
      <c r="QUL274" s="413"/>
      <c r="QUM274" s="413"/>
      <c r="QUN274" s="413"/>
      <c r="QUO274" s="413"/>
      <c r="QUP274" s="414"/>
      <c r="QUQ274" s="414"/>
      <c r="QUR274" s="413"/>
      <c r="QUS274" s="413"/>
      <c r="QUT274" s="414"/>
      <c r="QUU274" s="414"/>
      <c r="QUV274" s="413"/>
      <c r="QUW274" s="413"/>
      <c r="QUX274" s="413"/>
      <c r="QUY274" s="413"/>
      <c r="QUZ274" s="413"/>
      <c r="QVA274" s="407"/>
      <c r="QVB274" s="439"/>
      <c r="QVC274" s="413"/>
      <c r="QVD274" s="413"/>
      <c r="QVE274" s="413"/>
      <c r="QVF274" s="413"/>
      <c r="QVG274" s="413"/>
      <c r="QVH274" s="413"/>
      <c r="QVI274" s="413"/>
      <c r="QVJ274" s="412"/>
      <c r="QVK274" s="412"/>
      <c r="QVL274" s="412"/>
      <c r="QVM274" s="412"/>
      <c r="QVN274" s="412"/>
      <c r="QVO274" s="412"/>
      <c r="QVP274" s="412"/>
      <c r="QVQ274" s="412"/>
      <c r="QVR274" s="412"/>
      <c r="QVS274" s="412"/>
      <c r="QVT274" s="412"/>
      <c r="QVU274" s="412"/>
      <c r="QVV274" s="412"/>
      <c r="QVW274" s="412"/>
      <c r="QVX274" s="412"/>
      <c r="QVY274" s="412"/>
      <c r="QVZ274" s="412"/>
      <c r="QWA274" s="412"/>
      <c r="QWB274" s="412"/>
      <c r="QWC274" s="412"/>
      <c r="QWD274" s="412"/>
      <c r="QWE274" s="412"/>
      <c r="QWF274" s="412"/>
      <c r="QWG274" s="412"/>
      <c r="QWH274" s="412"/>
      <c r="QWI274" s="412"/>
      <c r="QWJ274" s="412"/>
      <c r="QWK274" s="412"/>
      <c r="QWL274" s="412"/>
      <c r="QWM274" s="412"/>
      <c r="QWN274" s="412"/>
      <c r="QWO274" s="412"/>
      <c r="QWP274" s="412"/>
      <c r="QWQ274" s="412"/>
      <c r="QWR274" s="412"/>
      <c r="QWS274" s="412"/>
      <c r="QWT274" s="412"/>
      <c r="QWU274" s="412"/>
      <c r="QWV274" s="412"/>
      <c r="QWW274" s="412"/>
      <c r="QWX274" s="412"/>
      <c r="QWY274" s="412"/>
      <c r="QWZ274" s="412"/>
      <c r="QXA274" s="412"/>
      <c r="QXB274" s="413"/>
      <c r="QXC274" s="413"/>
      <c r="QXD274" s="413"/>
      <c r="QXE274" s="413"/>
      <c r="QXF274" s="413"/>
      <c r="QXG274" s="413"/>
      <c r="QXH274" s="413"/>
      <c r="QXI274" s="413"/>
      <c r="QXJ274" s="413"/>
      <c r="QXK274" s="413"/>
      <c r="QXL274" s="413"/>
      <c r="QXM274" s="413"/>
      <c r="QXN274" s="413"/>
      <c r="QXO274" s="413"/>
      <c r="QXP274" s="413"/>
      <c r="QXQ274" s="413"/>
      <c r="QXR274" s="413"/>
      <c r="QXS274" s="413"/>
      <c r="QXT274" s="413"/>
      <c r="QXU274" s="413"/>
      <c r="QXV274" s="413"/>
      <c r="QXW274" s="413"/>
      <c r="QXX274" s="413"/>
      <c r="QXY274" s="413"/>
      <c r="QXZ274" s="414"/>
      <c r="QYA274" s="414"/>
      <c r="QYB274" s="414"/>
      <c r="QYC274" s="414"/>
      <c r="QYD274" s="414"/>
      <c r="QYE274" s="413"/>
      <c r="QYF274" s="413"/>
      <c r="QYG274" s="414"/>
      <c r="QYH274" s="414"/>
      <c r="QYI274" s="413"/>
      <c r="QYJ274" s="413"/>
      <c r="QYK274" s="414"/>
      <c r="QYL274" s="414"/>
      <c r="QYM274" s="413"/>
      <c r="QYN274" s="413"/>
      <c r="QYO274" s="413"/>
      <c r="QYP274" s="413"/>
      <c r="QYQ274" s="413"/>
      <c r="QYR274" s="413"/>
      <c r="QYS274" s="413"/>
      <c r="QYT274" s="414"/>
      <c r="QYU274" s="414"/>
      <c r="QYV274" s="413"/>
      <c r="QYW274" s="413"/>
      <c r="QYX274" s="414"/>
      <c r="QYY274" s="414"/>
      <c r="QYZ274" s="413"/>
      <c r="QZA274" s="413"/>
      <c r="QZB274" s="413"/>
      <c r="QZC274" s="413"/>
      <c r="QZD274" s="413"/>
      <c r="QZE274" s="407"/>
      <c r="QZF274" s="439"/>
      <c r="QZG274" s="413"/>
      <c r="QZH274" s="413"/>
      <c r="QZI274" s="413"/>
      <c r="QZJ274" s="413"/>
      <c r="QZK274" s="413"/>
      <c r="QZL274" s="413"/>
      <c r="QZM274" s="413"/>
      <c r="QZN274" s="412"/>
      <c r="QZO274" s="412"/>
      <c r="QZP274" s="412"/>
      <c r="QZQ274" s="412"/>
      <c r="QZR274" s="412"/>
      <c r="QZS274" s="412"/>
      <c r="QZT274" s="412"/>
      <c r="QZU274" s="412"/>
      <c r="QZV274" s="412"/>
      <c r="QZW274" s="412"/>
      <c r="QZX274" s="412"/>
      <c r="QZY274" s="412"/>
      <c r="QZZ274" s="412"/>
      <c r="RAA274" s="412"/>
      <c r="RAB274" s="412"/>
      <c r="RAC274" s="412"/>
      <c r="RAD274" s="412"/>
      <c r="RAE274" s="412"/>
      <c r="RAF274" s="412"/>
      <c r="RAG274" s="412"/>
      <c r="RAH274" s="412"/>
      <c r="RAI274" s="412"/>
      <c r="RAJ274" s="412"/>
      <c r="RAK274" s="412"/>
      <c r="RAL274" s="412"/>
      <c r="RAM274" s="412"/>
      <c r="RAN274" s="412"/>
      <c r="RAO274" s="412"/>
      <c r="RAP274" s="412"/>
      <c r="RAQ274" s="412"/>
      <c r="RAR274" s="412"/>
      <c r="RAS274" s="412"/>
      <c r="RAT274" s="412"/>
      <c r="RAU274" s="412"/>
      <c r="RAV274" s="412"/>
      <c r="RAW274" s="412"/>
      <c r="RAX274" s="412"/>
      <c r="RAY274" s="412"/>
      <c r="RAZ274" s="412"/>
      <c r="RBA274" s="412"/>
      <c r="RBB274" s="412"/>
      <c r="RBC274" s="412"/>
      <c r="RBD274" s="412"/>
      <c r="RBE274" s="412"/>
      <c r="RBF274" s="413"/>
      <c r="RBG274" s="413"/>
      <c r="RBH274" s="413"/>
      <c r="RBI274" s="413"/>
      <c r="RBJ274" s="413"/>
      <c r="RBK274" s="413"/>
      <c r="RBL274" s="413"/>
      <c r="RBM274" s="413"/>
      <c r="RBN274" s="413"/>
      <c r="RBO274" s="413"/>
      <c r="RBP274" s="413"/>
      <c r="RBQ274" s="413"/>
      <c r="RBR274" s="413"/>
      <c r="RBS274" s="413"/>
      <c r="RBT274" s="413"/>
      <c r="RBU274" s="413"/>
      <c r="RBV274" s="413"/>
      <c r="RBW274" s="413"/>
      <c r="RBX274" s="413"/>
      <c r="RBY274" s="413"/>
      <c r="RBZ274" s="413"/>
      <c r="RCA274" s="413"/>
      <c r="RCB274" s="413"/>
    </row>
    <row r="275" spans="1:12248" s="645" customFormat="1" ht="224.25" customHeight="1" x14ac:dyDescent="0.3">
      <c r="A275" s="673"/>
      <c r="B275" s="499">
        <v>3</v>
      </c>
      <c r="C275" s="440" t="s">
        <v>452</v>
      </c>
      <c r="D275" s="412">
        <f>E275</f>
        <v>186818.8</v>
      </c>
      <c r="E275" s="412">
        <v>186818.8</v>
      </c>
      <c r="F275" s="412"/>
      <c r="G275" s="412"/>
      <c r="H275" s="412"/>
      <c r="I275" s="412">
        <f>K275</f>
        <v>186818.8</v>
      </c>
      <c r="J275" s="613">
        <f t="shared" ref="J275" si="1017">I275/D275</f>
        <v>1</v>
      </c>
      <c r="K275" s="412">
        <v>186818.8</v>
      </c>
      <c r="L275" s="613">
        <f>K275/E275</f>
        <v>1</v>
      </c>
      <c r="M275" s="413"/>
      <c r="N275" s="413"/>
      <c r="O275" s="413"/>
      <c r="P275" s="413"/>
      <c r="Q275" s="413"/>
      <c r="R275" s="413"/>
      <c r="S275" s="412">
        <f>U275</f>
        <v>186818.8</v>
      </c>
      <c r="T275" s="613">
        <f>S275/D275</f>
        <v>1</v>
      </c>
      <c r="U275" s="412">
        <f>D275</f>
        <v>186818.8</v>
      </c>
      <c r="V275" s="613">
        <f>U275/D275</f>
        <v>1</v>
      </c>
      <c r="W275" s="413"/>
      <c r="X275" s="644"/>
      <c r="Y275" s="413"/>
      <c r="Z275" s="644"/>
      <c r="AA275" s="413"/>
      <c r="AB275" s="413"/>
      <c r="AC275" s="412">
        <f>AE275</f>
        <v>186818.8</v>
      </c>
      <c r="AD275" s="628">
        <f t="shared" si="1007"/>
        <v>1</v>
      </c>
      <c r="AE275" s="412">
        <v>186818.8</v>
      </c>
      <c r="AF275" s="613">
        <f>AE275/D275</f>
        <v>1</v>
      </c>
      <c r="AG275" s="413"/>
      <c r="AH275" s="628"/>
      <c r="AI275" s="413"/>
      <c r="AJ275" s="628"/>
      <c r="AK275" s="413"/>
      <c r="AL275" s="801"/>
      <c r="AM275" s="413"/>
      <c r="AN275" s="413"/>
      <c r="AO275" s="413"/>
      <c r="AP275" s="413"/>
      <c r="AQ275" s="413"/>
      <c r="AR275" s="413"/>
      <c r="AS275" s="413"/>
      <c r="AT275" s="413"/>
      <c r="AU275" s="413"/>
      <c r="AV275" s="413"/>
      <c r="AW275" s="413"/>
      <c r="AX275" s="413"/>
      <c r="AY275" s="413"/>
      <c r="AZ275" s="413"/>
      <c r="BA275" s="413"/>
      <c r="BB275" s="413"/>
      <c r="BC275" s="413"/>
      <c r="BD275" s="413"/>
      <c r="BE275" s="413"/>
      <c r="BF275" s="413"/>
      <c r="BG275" s="413"/>
      <c r="BH275" s="413"/>
      <c r="BI275" s="413"/>
      <c r="BJ275" s="413"/>
      <c r="BK275" s="413"/>
      <c r="BL275" s="413"/>
      <c r="BM275" s="413"/>
      <c r="BN275" s="413"/>
      <c r="BO275" s="413"/>
      <c r="BP275" s="413"/>
      <c r="BQ275" s="413"/>
      <c r="BR275" s="413"/>
      <c r="BS275" s="413"/>
      <c r="BT275" s="413"/>
      <c r="BU275" s="413"/>
      <c r="BV275" s="413"/>
      <c r="BW275" s="413"/>
      <c r="BX275" s="413"/>
      <c r="BY275" s="413"/>
      <c r="BZ275" s="413"/>
      <c r="CA275" s="413"/>
      <c r="CB275" s="413"/>
      <c r="CC275" s="413"/>
      <c r="CD275" s="413"/>
      <c r="CE275" s="413"/>
      <c r="CF275" s="413"/>
      <c r="CG275" s="413"/>
      <c r="CH275" s="413"/>
      <c r="CI275" s="413"/>
      <c r="CJ275" s="413"/>
      <c r="CK275" s="413"/>
      <c r="CL275" s="413"/>
      <c r="CM275" s="413"/>
      <c r="CN275" s="413"/>
      <c r="CO275" s="407"/>
      <c r="CP275" s="674"/>
      <c r="CQ275" s="674"/>
      <c r="CR275" s="674"/>
      <c r="CS275" s="674"/>
      <c r="CT275" s="674"/>
      <c r="CU275" s="674"/>
      <c r="CV275" s="674"/>
      <c r="CW275" s="674"/>
      <c r="CX275" s="674"/>
      <c r="CY275" s="674"/>
      <c r="CZ275" s="674"/>
      <c r="DA275" s="674"/>
      <c r="DB275" s="674"/>
      <c r="DC275" s="675"/>
      <c r="DD275" s="675"/>
      <c r="DE275" s="675"/>
      <c r="DF275" s="675"/>
      <c r="DG275" s="676"/>
      <c r="DH275" s="676"/>
      <c r="DI275" s="676"/>
      <c r="DJ275" s="676"/>
      <c r="DK275" s="676"/>
      <c r="DL275" s="676"/>
      <c r="DM275" s="676"/>
      <c r="DN275" s="676"/>
      <c r="DO275" s="676"/>
      <c r="DP275" s="676"/>
      <c r="DQ275" s="676"/>
      <c r="DR275" s="676"/>
      <c r="DS275" s="676"/>
      <c r="DT275" s="676"/>
      <c r="DU275" s="676"/>
      <c r="DV275" s="676"/>
      <c r="DW275" s="676"/>
      <c r="DX275" s="676"/>
      <c r="DY275" s="676"/>
      <c r="DZ275" s="674"/>
      <c r="EA275" s="674"/>
      <c r="EB275" s="674"/>
      <c r="EC275" s="674"/>
      <c r="ED275" s="674"/>
      <c r="EE275" s="674"/>
      <c r="EF275" s="674"/>
      <c r="EG275" s="674"/>
      <c r="EH275" s="674"/>
      <c r="EI275" s="674"/>
      <c r="EJ275" s="674"/>
      <c r="EK275" s="674"/>
      <c r="EL275" s="674"/>
      <c r="EM275" s="674"/>
      <c r="EN275" s="674"/>
      <c r="EO275" s="674"/>
      <c r="EP275" s="674"/>
      <c r="EQ275" s="674"/>
      <c r="ER275" s="674"/>
      <c r="ES275" s="674"/>
      <c r="ET275" s="674"/>
      <c r="EU275" s="674"/>
      <c r="EV275" s="674"/>
      <c r="EW275" s="674"/>
      <c r="EX275" s="675"/>
      <c r="EY275" s="675"/>
      <c r="EZ275" s="675"/>
      <c r="FA275" s="675"/>
      <c r="FB275" s="675"/>
      <c r="FC275" s="674"/>
      <c r="FD275" s="674"/>
      <c r="FE275" s="675"/>
      <c r="FF275" s="675"/>
      <c r="FG275" s="674"/>
      <c r="FH275" s="674"/>
      <c r="FI275" s="675"/>
      <c r="FJ275" s="675"/>
      <c r="FK275" s="674"/>
      <c r="FL275" s="674"/>
      <c r="FM275" s="674"/>
      <c r="FN275" s="674"/>
      <c r="FO275" s="674"/>
      <c r="FP275" s="674"/>
      <c r="FQ275" s="674"/>
      <c r="FR275" s="675"/>
      <c r="FS275" s="675"/>
      <c r="FT275" s="674"/>
      <c r="FU275" s="674"/>
      <c r="FV275" s="675"/>
      <c r="FW275" s="675"/>
      <c r="FX275" s="674"/>
      <c r="FY275" s="674"/>
      <c r="FZ275" s="674"/>
      <c r="GA275" s="674"/>
      <c r="GB275" s="674"/>
      <c r="GC275" s="673"/>
      <c r="GD275" s="677"/>
      <c r="GE275" s="674"/>
      <c r="GF275" s="674"/>
      <c r="GG275" s="674"/>
      <c r="GH275" s="674"/>
      <c r="GI275" s="674"/>
      <c r="GJ275" s="674"/>
      <c r="GK275" s="674"/>
      <c r="GL275" s="676"/>
      <c r="GM275" s="676"/>
      <c r="GN275" s="676"/>
      <c r="GO275" s="676"/>
      <c r="GP275" s="676"/>
      <c r="GQ275" s="676"/>
      <c r="GR275" s="676"/>
      <c r="GS275" s="676"/>
      <c r="GT275" s="676"/>
      <c r="GU275" s="676"/>
      <c r="GV275" s="676"/>
      <c r="GW275" s="676"/>
      <c r="GX275" s="676"/>
      <c r="GY275" s="676"/>
      <c r="GZ275" s="676"/>
      <c r="HA275" s="676"/>
      <c r="HB275" s="676"/>
      <c r="HC275" s="676"/>
      <c r="HD275" s="676"/>
      <c r="HE275" s="676"/>
      <c r="HF275" s="676"/>
      <c r="HG275" s="676"/>
      <c r="HH275" s="676"/>
      <c r="HI275" s="676"/>
      <c r="HJ275" s="676"/>
      <c r="HK275" s="676"/>
      <c r="HL275" s="676"/>
      <c r="HM275" s="676"/>
      <c r="HN275" s="676"/>
      <c r="HO275" s="676"/>
      <c r="HP275" s="676"/>
      <c r="HQ275" s="676"/>
      <c r="HR275" s="676"/>
      <c r="HS275" s="676"/>
      <c r="HT275" s="676"/>
      <c r="HU275" s="676"/>
      <c r="HV275" s="676"/>
      <c r="HW275" s="676"/>
      <c r="HX275" s="676"/>
      <c r="HY275" s="676"/>
      <c r="HZ275" s="676"/>
      <c r="IA275" s="676"/>
      <c r="IB275" s="676"/>
      <c r="IC275" s="676"/>
      <c r="ID275" s="674"/>
      <c r="IE275" s="674"/>
      <c r="IF275" s="674"/>
      <c r="IG275" s="674"/>
      <c r="IH275" s="674"/>
      <c r="II275" s="674"/>
      <c r="IJ275" s="674"/>
      <c r="IK275" s="674"/>
      <c r="IL275" s="674"/>
      <c r="IM275" s="674"/>
      <c r="IN275" s="674"/>
      <c r="IO275" s="674"/>
      <c r="IP275" s="674"/>
      <c r="IQ275" s="674"/>
      <c r="IR275" s="674"/>
      <c r="IS275" s="674"/>
      <c r="IT275" s="674"/>
      <c r="IU275" s="674"/>
      <c r="IV275" s="674"/>
      <c r="IW275" s="674"/>
      <c r="IX275" s="674"/>
      <c r="IY275" s="674"/>
      <c r="IZ275" s="674"/>
      <c r="JA275" s="674"/>
      <c r="JB275" s="675"/>
      <c r="JC275" s="675"/>
      <c r="JD275" s="675"/>
      <c r="JE275" s="675"/>
      <c r="JF275" s="675"/>
      <c r="JG275" s="674"/>
      <c r="JH275" s="674"/>
      <c r="JI275" s="675"/>
      <c r="JJ275" s="675"/>
      <c r="JK275" s="674"/>
      <c r="JL275" s="674"/>
      <c r="JM275" s="675"/>
      <c r="JN275" s="675"/>
      <c r="JO275" s="674"/>
      <c r="JP275" s="674"/>
      <c r="JQ275" s="674"/>
      <c r="JR275" s="674"/>
      <c r="JS275" s="674"/>
      <c r="JT275" s="674"/>
      <c r="JU275" s="674"/>
      <c r="JV275" s="675"/>
      <c r="JW275" s="675"/>
      <c r="JX275" s="674"/>
      <c r="JY275" s="674"/>
      <c r="JZ275" s="675"/>
      <c r="KA275" s="675"/>
      <c r="KB275" s="674"/>
      <c r="KC275" s="674"/>
      <c r="KD275" s="674"/>
      <c r="KE275" s="674"/>
      <c r="KF275" s="674"/>
      <c r="KG275" s="673"/>
      <c r="KH275" s="677"/>
      <c r="KI275" s="674"/>
      <c r="KJ275" s="674"/>
      <c r="KK275" s="674"/>
      <c r="KL275" s="674"/>
      <c r="KM275" s="674"/>
      <c r="KN275" s="674"/>
      <c r="KO275" s="674"/>
      <c r="KP275" s="676"/>
      <c r="KQ275" s="676"/>
      <c r="KR275" s="676"/>
      <c r="KS275" s="676"/>
      <c r="KT275" s="676"/>
      <c r="KU275" s="676"/>
      <c r="KV275" s="676"/>
      <c r="KW275" s="676"/>
      <c r="KX275" s="676"/>
      <c r="KY275" s="676"/>
      <c r="KZ275" s="676"/>
      <c r="LA275" s="676"/>
      <c r="LB275" s="676"/>
      <c r="LC275" s="676"/>
      <c r="LD275" s="676"/>
      <c r="LE275" s="676"/>
      <c r="LF275" s="676"/>
      <c r="LG275" s="676"/>
      <c r="LH275" s="676"/>
      <c r="LI275" s="676"/>
      <c r="LJ275" s="676"/>
      <c r="LK275" s="676"/>
      <c r="LL275" s="676"/>
      <c r="LM275" s="676"/>
      <c r="LN275" s="676"/>
      <c r="LO275" s="676"/>
      <c r="LP275" s="676"/>
      <c r="LQ275" s="676"/>
      <c r="LR275" s="676"/>
      <c r="LS275" s="676"/>
      <c r="LT275" s="676"/>
      <c r="LU275" s="676"/>
      <c r="LV275" s="676"/>
      <c r="LW275" s="676"/>
      <c r="LX275" s="676"/>
      <c r="LY275" s="676"/>
      <c r="LZ275" s="676"/>
      <c r="MA275" s="676"/>
      <c r="MB275" s="676"/>
      <c r="MC275" s="676"/>
      <c r="MD275" s="676"/>
      <c r="ME275" s="676"/>
      <c r="MF275" s="676"/>
      <c r="MG275" s="676"/>
      <c r="MH275" s="674"/>
      <c r="MI275" s="674"/>
      <c r="MJ275" s="674"/>
      <c r="MK275" s="674"/>
      <c r="ML275" s="674"/>
      <c r="MM275" s="674"/>
      <c r="MN275" s="674"/>
      <c r="MO275" s="674"/>
      <c r="MP275" s="674"/>
      <c r="MQ275" s="674"/>
      <c r="MR275" s="674"/>
      <c r="MS275" s="674"/>
      <c r="MT275" s="674"/>
      <c r="MU275" s="674"/>
      <c r="MV275" s="674"/>
      <c r="MW275" s="674"/>
      <c r="MX275" s="674"/>
      <c r="MY275" s="674"/>
      <c r="MZ275" s="674"/>
      <c r="NA275" s="674"/>
      <c r="NB275" s="674"/>
      <c r="NC275" s="674"/>
      <c r="ND275" s="674"/>
      <c r="NE275" s="674"/>
      <c r="NF275" s="675"/>
      <c r="NG275" s="675"/>
      <c r="NH275" s="675"/>
      <c r="NI275" s="675"/>
      <c r="NJ275" s="675"/>
      <c r="NK275" s="674"/>
      <c r="NL275" s="674"/>
      <c r="NM275" s="675"/>
      <c r="NN275" s="675"/>
      <c r="NO275" s="674"/>
      <c r="NP275" s="674"/>
      <c r="NQ275" s="675"/>
      <c r="NR275" s="675"/>
      <c r="NS275" s="674"/>
      <c r="NT275" s="674"/>
      <c r="NU275" s="674"/>
      <c r="NV275" s="674"/>
      <c r="NW275" s="674"/>
      <c r="NX275" s="674"/>
      <c r="NY275" s="674"/>
      <c r="NZ275" s="675"/>
      <c r="OA275" s="675"/>
      <c r="OB275" s="674"/>
      <c r="OC275" s="674"/>
      <c r="OD275" s="675"/>
      <c r="OE275" s="675"/>
      <c r="OF275" s="674"/>
      <c r="OG275" s="674"/>
      <c r="OH275" s="674"/>
      <c r="OI275" s="674"/>
      <c r="OJ275" s="674"/>
      <c r="OK275" s="673"/>
      <c r="OL275" s="677"/>
      <c r="OM275" s="674"/>
      <c r="ON275" s="674"/>
      <c r="OO275" s="674"/>
      <c r="OP275" s="674"/>
      <c r="OQ275" s="674"/>
      <c r="OR275" s="674"/>
      <c r="OS275" s="674"/>
      <c r="OT275" s="676"/>
      <c r="OU275" s="676"/>
      <c r="OV275" s="676"/>
      <c r="OW275" s="676"/>
      <c r="OX275" s="676"/>
      <c r="OY275" s="676"/>
      <c r="OZ275" s="676"/>
      <c r="PA275" s="676"/>
      <c r="PB275" s="676"/>
      <c r="PC275" s="676"/>
      <c r="PD275" s="676"/>
      <c r="PE275" s="676"/>
      <c r="PF275" s="676"/>
      <c r="PG275" s="676"/>
      <c r="PH275" s="676"/>
      <c r="PI275" s="676"/>
      <c r="PJ275" s="676"/>
      <c r="PK275" s="676"/>
      <c r="PL275" s="676"/>
      <c r="PM275" s="676"/>
      <c r="PN275" s="676"/>
      <c r="PO275" s="676"/>
      <c r="PP275" s="676"/>
      <c r="PQ275" s="676"/>
      <c r="PR275" s="676"/>
      <c r="PS275" s="676"/>
      <c r="PT275" s="676"/>
      <c r="PU275" s="676"/>
      <c r="PV275" s="676"/>
      <c r="PW275" s="676"/>
      <c r="PX275" s="676"/>
      <c r="PY275" s="676"/>
      <c r="PZ275" s="676"/>
      <c r="QA275" s="676"/>
      <c r="QB275" s="676"/>
      <c r="QC275" s="676"/>
      <c r="QD275" s="676"/>
      <c r="QE275" s="676"/>
      <c r="QF275" s="676"/>
      <c r="QG275" s="676"/>
      <c r="QH275" s="676"/>
      <c r="QI275" s="676"/>
      <c r="QJ275" s="676"/>
      <c r="QK275" s="676"/>
      <c r="QL275" s="674"/>
      <c r="QM275" s="674"/>
      <c r="QN275" s="674"/>
      <c r="QO275" s="674"/>
      <c r="QP275" s="674"/>
      <c r="QQ275" s="674"/>
      <c r="QR275" s="674"/>
      <c r="QS275" s="674"/>
      <c r="QT275" s="674"/>
      <c r="QU275" s="674"/>
      <c r="QV275" s="674"/>
      <c r="QW275" s="674"/>
      <c r="QX275" s="674"/>
      <c r="QY275" s="674"/>
      <c r="QZ275" s="674"/>
      <c r="RA275" s="674"/>
      <c r="RB275" s="674"/>
      <c r="RC275" s="674"/>
      <c r="RD275" s="674"/>
      <c r="RE275" s="674"/>
      <c r="RF275" s="674"/>
      <c r="RG275" s="674"/>
      <c r="RH275" s="674"/>
      <c r="RI275" s="674"/>
      <c r="RJ275" s="675"/>
      <c r="RK275" s="675"/>
      <c r="RL275" s="675"/>
      <c r="RM275" s="675"/>
      <c r="RN275" s="675"/>
      <c r="RO275" s="674"/>
      <c r="RP275" s="674"/>
      <c r="RQ275" s="675"/>
      <c r="RR275" s="675"/>
      <c r="RS275" s="674"/>
      <c r="RT275" s="674"/>
      <c r="RU275" s="675"/>
      <c r="RV275" s="675"/>
      <c r="RW275" s="674"/>
      <c r="RX275" s="674"/>
      <c r="RY275" s="674"/>
      <c r="RZ275" s="674"/>
      <c r="SA275" s="674"/>
      <c r="SB275" s="674"/>
      <c r="SC275" s="674"/>
      <c r="SD275" s="675"/>
      <c r="SE275" s="675"/>
      <c r="SF275" s="674"/>
      <c r="SG275" s="674"/>
      <c r="SH275" s="675"/>
      <c r="SI275" s="675"/>
      <c r="SJ275" s="674"/>
      <c r="SK275" s="674"/>
      <c r="SL275" s="674"/>
      <c r="SM275" s="674"/>
      <c r="SN275" s="674"/>
      <c r="SO275" s="673"/>
      <c r="SP275" s="677"/>
      <c r="SQ275" s="674"/>
      <c r="SR275" s="674"/>
      <c r="SS275" s="674"/>
      <c r="ST275" s="674"/>
      <c r="SU275" s="674"/>
      <c r="SV275" s="674"/>
      <c r="SW275" s="674"/>
      <c r="SX275" s="676"/>
      <c r="SY275" s="676"/>
      <c r="SZ275" s="676"/>
      <c r="TA275" s="676"/>
      <c r="TB275" s="676"/>
      <c r="TC275" s="676"/>
      <c r="TD275" s="676"/>
      <c r="TE275" s="676"/>
      <c r="TF275" s="676"/>
      <c r="TG275" s="676"/>
      <c r="TH275" s="676"/>
      <c r="TI275" s="676"/>
      <c r="TJ275" s="676"/>
      <c r="TK275" s="676"/>
      <c r="TL275" s="676"/>
      <c r="TM275" s="676"/>
      <c r="TN275" s="676"/>
      <c r="TO275" s="676"/>
      <c r="TP275" s="676"/>
      <c r="TQ275" s="676"/>
      <c r="TR275" s="676"/>
      <c r="TS275" s="676"/>
      <c r="TT275" s="676"/>
      <c r="TU275" s="676"/>
      <c r="TV275" s="676"/>
      <c r="TW275" s="676"/>
      <c r="TX275" s="676"/>
      <c r="TY275" s="676"/>
      <c r="TZ275" s="676"/>
      <c r="UA275" s="676"/>
      <c r="UB275" s="676"/>
      <c r="UC275" s="676"/>
      <c r="UD275" s="676"/>
      <c r="UE275" s="676"/>
      <c r="UF275" s="676"/>
      <c r="UG275" s="676"/>
      <c r="UH275" s="676"/>
      <c r="UI275" s="676"/>
      <c r="UJ275" s="676"/>
      <c r="UK275" s="676"/>
      <c r="UL275" s="676"/>
      <c r="UM275" s="676"/>
      <c r="UN275" s="676"/>
      <c r="UO275" s="676"/>
      <c r="UP275" s="674"/>
      <c r="UQ275" s="674"/>
      <c r="UR275" s="674"/>
      <c r="US275" s="674"/>
      <c r="UT275" s="674"/>
      <c r="UU275" s="674"/>
      <c r="UV275" s="674"/>
      <c r="UW275" s="674"/>
      <c r="UX275" s="674"/>
      <c r="UY275" s="674"/>
      <c r="UZ275" s="674"/>
      <c r="VA275" s="674"/>
      <c r="VB275" s="674"/>
      <c r="VC275" s="674"/>
      <c r="VD275" s="674"/>
      <c r="VE275" s="674"/>
      <c r="VF275" s="674"/>
      <c r="VG275" s="674"/>
      <c r="VH275" s="674"/>
      <c r="VI275" s="674"/>
      <c r="VJ275" s="674"/>
      <c r="VK275" s="674"/>
      <c r="VL275" s="674"/>
      <c r="VM275" s="674"/>
      <c r="VN275" s="675"/>
      <c r="VO275" s="675"/>
      <c r="VP275" s="675"/>
      <c r="VQ275" s="675"/>
      <c r="VR275" s="675"/>
      <c r="VS275" s="674"/>
      <c r="VT275" s="674"/>
      <c r="VU275" s="675"/>
      <c r="VV275" s="675"/>
      <c r="VW275" s="674"/>
      <c r="VX275" s="674"/>
      <c r="VY275" s="675"/>
      <c r="VZ275" s="675"/>
      <c r="WA275" s="674"/>
      <c r="WB275" s="674"/>
      <c r="WC275" s="674"/>
      <c r="WD275" s="674"/>
      <c r="WE275" s="674"/>
      <c r="WF275" s="674"/>
      <c r="WG275" s="674"/>
      <c r="WH275" s="675"/>
      <c r="WI275" s="675"/>
      <c r="WJ275" s="674"/>
      <c r="WK275" s="674"/>
      <c r="WL275" s="675"/>
      <c r="WM275" s="675"/>
      <c r="WN275" s="674"/>
      <c r="WO275" s="674"/>
      <c r="WP275" s="674"/>
      <c r="WQ275" s="674"/>
      <c r="WR275" s="674"/>
      <c r="WS275" s="673"/>
      <c r="WT275" s="677"/>
      <c r="WU275" s="674"/>
      <c r="WV275" s="674"/>
      <c r="WW275" s="674"/>
      <c r="WX275" s="674"/>
      <c r="WY275" s="674"/>
      <c r="WZ275" s="674"/>
      <c r="XA275" s="674"/>
      <c r="XB275" s="676"/>
      <c r="XC275" s="676"/>
      <c r="XD275" s="676"/>
      <c r="XE275" s="676"/>
      <c r="XF275" s="676"/>
      <c r="XG275" s="676"/>
      <c r="XH275" s="676"/>
      <c r="XI275" s="676"/>
      <c r="XJ275" s="676"/>
      <c r="XK275" s="676"/>
      <c r="XL275" s="676"/>
      <c r="XM275" s="676"/>
      <c r="XN275" s="676"/>
      <c r="XO275" s="676"/>
      <c r="XP275" s="676"/>
      <c r="XQ275" s="676"/>
      <c r="XR275" s="676"/>
      <c r="XS275" s="676"/>
      <c r="XT275" s="676"/>
      <c r="XU275" s="676"/>
      <c r="XV275" s="676"/>
      <c r="XW275" s="676"/>
      <c r="XX275" s="676"/>
      <c r="XY275" s="676"/>
      <c r="XZ275" s="676"/>
      <c r="YA275" s="676"/>
      <c r="YB275" s="676"/>
      <c r="YC275" s="676"/>
      <c r="YD275" s="676"/>
      <c r="YE275" s="676"/>
      <c r="YF275" s="676"/>
      <c r="YG275" s="676"/>
      <c r="YH275" s="676"/>
      <c r="YI275" s="676"/>
      <c r="YJ275" s="676"/>
      <c r="YK275" s="676"/>
      <c r="YL275" s="676"/>
      <c r="YM275" s="676"/>
      <c r="YN275" s="676"/>
      <c r="YO275" s="676"/>
      <c r="YP275" s="676"/>
      <c r="YQ275" s="676"/>
      <c r="YR275" s="676"/>
      <c r="YS275" s="676"/>
      <c r="YT275" s="674"/>
      <c r="YU275" s="674"/>
      <c r="YV275" s="674"/>
      <c r="YW275" s="674"/>
      <c r="YX275" s="674"/>
      <c r="YY275" s="674"/>
      <c r="YZ275" s="674"/>
      <c r="ZA275" s="674"/>
      <c r="ZB275" s="674"/>
      <c r="ZC275" s="674"/>
      <c r="ZD275" s="674"/>
      <c r="ZE275" s="674"/>
      <c r="ZF275" s="674"/>
      <c r="ZG275" s="674"/>
      <c r="ZH275" s="674"/>
      <c r="ZI275" s="674"/>
      <c r="ZJ275" s="674"/>
      <c r="ZK275" s="674"/>
      <c r="ZL275" s="674"/>
      <c r="ZM275" s="674"/>
      <c r="ZN275" s="674"/>
      <c r="ZO275" s="674"/>
      <c r="ZP275" s="674"/>
      <c r="ZQ275" s="674"/>
      <c r="ZR275" s="675"/>
      <c r="ZS275" s="675"/>
      <c r="ZT275" s="675"/>
      <c r="ZU275" s="675"/>
      <c r="ZV275" s="675"/>
      <c r="ZW275" s="674"/>
      <c r="ZX275" s="674"/>
      <c r="ZY275" s="675"/>
      <c r="ZZ275" s="675"/>
      <c r="AAA275" s="674"/>
      <c r="AAB275" s="674"/>
      <c r="AAC275" s="675"/>
      <c r="AAD275" s="675"/>
      <c r="AAE275" s="674"/>
      <c r="AAF275" s="674"/>
      <c r="AAG275" s="674"/>
      <c r="AAH275" s="674"/>
      <c r="AAI275" s="674"/>
      <c r="AAJ275" s="674"/>
      <c r="AAK275" s="674"/>
      <c r="AAL275" s="675"/>
      <c r="AAM275" s="675"/>
      <c r="AAN275" s="674"/>
      <c r="AAO275" s="674"/>
      <c r="AAP275" s="675"/>
      <c r="AAQ275" s="675"/>
      <c r="AAR275" s="674"/>
      <c r="AAS275" s="674"/>
      <c r="AAT275" s="674"/>
      <c r="AAU275" s="674"/>
      <c r="AAV275" s="674"/>
      <c r="AAW275" s="673"/>
      <c r="AAX275" s="677"/>
      <c r="AAY275" s="674"/>
      <c r="AAZ275" s="674"/>
      <c r="ABA275" s="674"/>
      <c r="ABB275" s="674"/>
      <c r="ABC275" s="674"/>
      <c r="ABD275" s="674"/>
      <c r="ABE275" s="674"/>
      <c r="ABF275" s="676"/>
      <c r="ABG275" s="676"/>
      <c r="ABH275" s="676"/>
      <c r="ABI275" s="676"/>
      <c r="ABJ275" s="676"/>
      <c r="ABK275" s="676"/>
      <c r="ABL275" s="676"/>
      <c r="ABM275" s="676"/>
      <c r="ABN275" s="676"/>
      <c r="ABO275" s="676"/>
      <c r="ABP275" s="676"/>
      <c r="ABQ275" s="676"/>
      <c r="ABR275" s="676"/>
      <c r="ABS275" s="676"/>
      <c r="ABT275" s="676"/>
      <c r="ABU275" s="676"/>
      <c r="ABV275" s="676"/>
      <c r="ABW275" s="676"/>
      <c r="ABX275" s="676"/>
      <c r="ABY275" s="676"/>
      <c r="ABZ275" s="676"/>
      <c r="ACA275" s="676"/>
      <c r="ACB275" s="676"/>
      <c r="ACC275" s="676"/>
      <c r="ACD275" s="676"/>
      <c r="ACE275" s="676"/>
      <c r="ACF275" s="676"/>
      <c r="ACG275" s="676"/>
      <c r="ACH275" s="676"/>
      <c r="ACI275" s="676"/>
      <c r="ACJ275" s="676"/>
      <c r="ACK275" s="676"/>
      <c r="ACL275" s="676"/>
      <c r="ACM275" s="676"/>
      <c r="ACN275" s="676"/>
      <c r="ACO275" s="676"/>
      <c r="ACP275" s="676"/>
      <c r="ACQ275" s="676"/>
      <c r="ACR275" s="676"/>
      <c r="ACS275" s="676"/>
      <c r="ACT275" s="676"/>
      <c r="ACU275" s="676"/>
      <c r="ACV275" s="676"/>
      <c r="ACW275" s="676"/>
      <c r="ACX275" s="674"/>
      <c r="ACY275" s="674"/>
      <c r="ACZ275" s="674"/>
      <c r="ADA275" s="674"/>
      <c r="ADB275" s="674"/>
      <c r="ADC275" s="674"/>
      <c r="ADD275" s="674"/>
      <c r="ADE275" s="674"/>
      <c r="ADF275" s="674"/>
      <c r="ADG275" s="674"/>
      <c r="ADH275" s="674"/>
      <c r="ADI275" s="674"/>
      <c r="ADJ275" s="674"/>
      <c r="ADK275" s="674"/>
      <c r="ADL275" s="674"/>
      <c r="ADM275" s="674"/>
      <c r="ADN275" s="674"/>
      <c r="ADO275" s="674"/>
      <c r="ADP275" s="674"/>
      <c r="ADQ275" s="674"/>
      <c r="ADR275" s="674"/>
      <c r="ADS275" s="674"/>
      <c r="ADT275" s="674"/>
      <c r="ADU275" s="674"/>
      <c r="ADV275" s="675"/>
      <c r="ADW275" s="675"/>
      <c r="ADX275" s="675"/>
      <c r="ADY275" s="675"/>
      <c r="ADZ275" s="675"/>
      <c r="AEA275" s="674"/>
      <c r="AEB275" s="674"/>
      <c r="AEC275" s="675"/>
      <c r="AED275" s="675"/>
      <c r="AEE275" s="674"/>
      <c r="AEF275" s="674"/>
      <c r="AEG275" s="675"/>
      <c r="AEH275" s="675"/>
      <c r="AEI275" s="674"/>
      <c r="AEJ275" s="674"/>
      <c r="AEK275" s="674"/>
      <c r="AEL275" s="674"/>
      <c r="AEM275" s="674"/>
      <c r="AEN275" s="674"/>
      <c r="AEO275" s="674"/>
      <c r="AEP275" s="675"/>
      <c r="AEQ275" s="675"/>
      <c r="AER275" s="674"/>
      <c r="AES275" s="674"/>
      <c r="AET275" s="675"/>
      <c r="AEU275" s="675"/>
      <c r="AEV275" s="674"/>
      <c r="AEW275" s="674"/>
      <c r="AEX275" s="674"/>
      <c r="AEY275" s="674"/>
      <c r="AEZ275" s="674"/>
      <c r="AFA275" s="673"/>
      <c r="AFB275" s="677"/>
      <c r="AFC275" s="674"/>
      <c r="AFD275" s="674"/>
      <c r="AFE275" s="674"/>
      <c r="AFF275" s="674"/>
      <c r="AFG275" s="674"/>
      <c r="AFH275" s="674"/>
      <c r="AFI275" s="674"/>
      <c r="AFJ275" s="676"/>
      <c r="AFK275" s="676"/>
      <c r="AFL275" s="676"/>
      <c r="AFM275" s="676"/>
      <c r="AFN275" s="676"/>
      <c r="AFO275" s="676"/>
      <c r="AFP275" s="676"/>
      <c r="AFQ275" s="676"/>
      <c r="AFR275" s="676"/>
      <c r="AFS275" s="676"/>
      <c r="AFT275" s="676"/>
      <c r="AFU275" s="676"/>
      <c r="AFV275" s="676"/>
      <c r="AFW275" s="676"/>
      <c r="AFX275" s="676"/>
      <c r="AFY275" s="676"/>
      <c r="AFZ275" s="676"/>
      <c r="AGA275" s="676"/>
      <c r="AGB275" s="676"/>
      <c r="AGC275" s="676"/>
      <c r="AGD275" s="676"/>
      <c r="AGE275" s="676"/>
      <c r="AGF275" s="676"/>
      <c r="AGG275" s="676"/>
      <c r="AGH275" s="676"/>
      <c r="AGI275" s="676"/>
      <c r="AGJ275" s="676"/>
      <c r="AGK275" s="676"/>
      <c r="AGL275" s="676"/>
      <c r="AGM275" s="676"/>
      <c r="AGN275" s="676"/>
      <c r="AGO275" s="676"/>
      <c r="AGP275" s="676"/>
      <c r="AGQ275" s="676"/>
      <c r="AGR275" s="676"/>
      <c r="AGS275" s="676"/>
      <c r="AGT275" s="676"/>
      <c r="AGU275" s="676"/>
      <c r="AGV275" s="676"/>
      <c r="AGW275" s="676"/>
      <c r="AGX275" s="676"/>
      <c r="AGY275" s="676"/>
      <c r="AGZ275" s="676"/>
      <c r="AHA275" s="676"/>
      <c r="AHB275" s="674"/>
      <c r="AHC275" s="674"/>
      <c r="AHD275" s="674"/>
      <c r="AHE275" s="674"/>
      <c r="AHF275" s="674"/>
      <c r="AHG275" s="674"/>
      <c r="AHH275" s="674"/>
      <c r="AHI275" s="674"/>
      <c r="AHJ275" s="674"/>
      <c r="AHK275" s="674"/>
      <c r="AHL275" s="674"/>
      <c r="AHM275" s="674"/>
      <c r="AHN275" s="674"/>
      <c r="AHO275" s="674"/>
      <c r="AHP275" s="674"/>
      <c r="AHQ275" s="674"/>
      <c r="AHR275" s="674"/>
      <c r="AHS275" s="674"/>
      <c r="AHT275" s="674"/>
      <c r="AHU275" s="674"/>
      <c r="AHV275" s="674"/>
      <c r="AHW275" s="674"/>
      <c r="AHX275" s="674"/>
      <c r="AHY275" s="674"/>
      <c r="AHZ275" s="675"/>
      <c r="AIA275" s="675"/>
      <c r="AIB275" s="675"/>
      <c r="AIC275" s="675"/>
      <c r="AID275" s="675"/>
      <c r="AIE275" s="674"/>
      <c r="AIF275" s="674"/>
      <c r="AIG275" s="675"/>
      <c r="AIH275" s="675"/>
      <c r="AII275" s="674"/>
      <c r="AIJ275" s="674"/>
      <c r="AIK275" s="675"/>
      <c r="AIL275" s="675"/>
      <c r="AIM275" s="674"/>
      <c r="AIN275" s="674"/>
      <c r="AIO275" s="674"/>
      <c r="AIP275" s="674"/>
      <c r="AIQ275" s="674"/>
      <c r="AIR275" s="674"/>
      <c r="AIS275" s="674"/>
      <c r="AIT275" s="675"/>
      <c r="AIU275" s="675"/>
      <c r="AIV275" s="674"/>
      <c r="AIW275" s="674"/>
      <c r="AIX275" s="675"/>
      <c r="AIY275" s="675"/>
      <c r="AIZ275" s="674"/>
      <c r="AJA275" s="674"/>
      <c r="AJB275" s="674"/>
      <c r="AJC275" s="674"/>
      <c r="AJD275" s="674"/>
      <c r="AJE275" s="673"/>
      <c r="AJF275" s="677"/>
      <c r="AJG275" s="674"/>
      <c r="AJH275" s="674"/>
      <c r="AJI275" s="674"/>
      <c r="AJJ275" s="674"/>
      <c r="AJK275" s="674"/>
      <c r="AJL275" s="674"/>
      <c r="AJM275" s="674"/>
      <c r="AJN275" s="676"/>
      <c r="AJO275" s="676"/>
      <c r="AJP275" s="676"/>
      <c r="AJQ275" s="676"/>
      <c r="AJR275" s="676"/>
      <c r="AJS275" s="676"/>
      <c r="AJT275" s="676"/>
      <c r="AJU275" s="676"/>
      <c r="AJV275" s="676"/>
      <c r="AJW275" s="676"/>
      <c r="AJX275" s="676"/>
      <c r="AJY275" s="676"/>
      <c r="AJZ275" s="676"/>
      <c r="AKA275" s="676"/>
      <c r="AKB275" s="676"/>
      <c r="AKC275" s="676"/>
      <c r="AKD275" s="676"/>
      <c r="AKE275" s="676"/>
      <c r="AKF275" s="676"/>
      <c r="AKG275" s="676"/>
      <c r="AKH275" s="676"/>
      <c r="AKI275" s="676"/>
      <c r="AKJ275" s="676"/>
      <c r="AKK275" s="676"/>
      <c r="AKL275" s="676"/>
      <c r="AKM275" s="676"/>
      <c r="AKN275" s="676"/>
      <c r="AKO275" s="676"/>
      <c r="AKP275" s="676"/>
      <c r="AKQ275" s="676"/>
      <c r="AKR275" s="676"/>
      <c r="AKS275" s="676"/>
      <c r="AKT275" s="676"/>
      <c r="AKU275" s="676"/>
      <c r="AKV275" s="676"/>
      <c r="AKW275" s="676"/>
      <c r="AKX275" s="676"/>
      <c r="AKY275" s="676"/>
      <c r="AKZ275" s="676"/>
      <c r="ALA275" s="676"/>
      <c r="ALB275" s="676"/>
      <c r="ALC275" s="676"/>
      <c r="ALD275" s="676"/>
      <c r="ALE275" s="676"/>
      <c r="ALF275" s="674"/>
      <c r="ALG275" s="674"/>
      <c r="ALH275" s="674"/>
      <c r="ALI275" s="674"/>
      <c r="ALJ275" s="674"/>
      <c r="ALK275" s="674"/>
      <c r="ALL275" s="674"/>
      <c r="ALM275" s="674"/>
      <c r="ALN275" s="674"/>
      <c r="ALO275" s="674"/>
      <c r="ALP275" s="674"/>
      <c r="ALQ275" s="674"/>
      <c r="ALR275" s="674"/>
      <c r="ALS275" s="674"/>
      <c r="ALT275" s="674"/>
      <c r="ALU275" s="674"/>
      <c r="ALV275" s="674"/>
      <c r="ALW275" s="674"/>
      <c r="ALX275" s="674"/>
      <c r="ALY275" s="674"/>
      <c r="ALZ275" s="674"/>
      <c r="AMA275" s="674"/>
      <c r="AMB275" s="674"/>
      <c r="AMC275" s="674"/>
      <c r="AMD275" s="675"/>
      <c r="AME275" s="675"/>
      <c r="AMF275" s="675"/>
      <c r="AMG275" s="675"/>
      <c r="AMH275" s="675"/>
      <c r="AMI275" s="674"/>
      <c r="AMJ275" s="674"/>
      <c r="AMK275" s="675"/>
      <c r="AML275" s="675"/>
      <c r="AMM275" s="674"/>
      <c r="AMN275" s="674"/>
      <c r="AMO275" s="675"/>
      <c r="AMP275" s="675"/>
      <c r="AMQ275" s="674"/>
      <c r="AMR275" s="674"/>
      <c r="AMS275" s="674"/>
      <c r="AMT275" s="674"/>
      <c r="AMU275" s="674"/>
      <c r="AMV275" s="674"/>
      <c r="AMW275" s="674"/>
      <c r="AMX275" s="675"/>
      <c r="AMY275" s="675"/>
      <c r="AMZ275" s="674"/>
      <c r="ANA275" s="674"/>
      <c r="ANB275" s="675"/>
      <c r="ANC275" s="675"/>
      <c r="AND275" s="674"/>
      <c r="ANE275" s="674"/>
      <c r="ANF275" s="674"/>
      <c r="ANG275" s="674"/>
      <c r="ANH275" s="674"/>
      <c r="ANI275" s="673"/>
      <c r="ANJ275" s="677"/>
      <c r="ANK275" s="674"/>
      <c r="ANL275" s="674"/>
      <c r="ANM275" s="674"/>
      <c r="ANN275" s="674"/>
      <c r="ANO275" s="674"/>
      <c r="ANP275" s="674"/>
      <c r="ANQ275" s="674"/>
      <c r="ANR275" s="676"/>
      <c r="ANS275" s="676"/>
      <c r="ANT275" s="676"/>
      <c r="ANU275" s="676"/>
      <c r="ANV275" s="676"/>
      <c r="ANW275" s="676"/>
      <c r="ANX275" s="676"/>
      <c r="ANY275" s="676"/>
      <c r="ANZ275" s="676"/>
      <c r="AOA275" s="676"/>
      <c r="AOB275" s="676"/>
      <c r="AOC275" s="676"/>
      <c r="AOD275" s="676"/>
      <c r="AOE275" s="676"/>
      <c r="AOF275" s="676"/>
      <c r="AOG275" s="676"/>
      <c r="AOH275" s="676"/>
      <c r="AOI275" s="676"/>
      <c r="AOJ275" s="676"/>
      <c r="AOK275" s="676"/>
      <c r="AOL275" s="676"/>
      <c r="AOM275" s="676"/>
      <c r="AON275" s="676"/>
      <c r="AOO275" s="676"/>
      <c r="AOP275" s="676"/>
      <c r="AOQ275" s="676"/>
      <c r="AOR275" s="676"/>
      <c r="AOS275" s="676"/>
      <c r="AOT275" s="676"/>
      <c r="AOU275" s="676"/>
      <c r="AOV275" s="676"/>
      <c r="AOW275" s="676"/>
      <c r="AOX275" s="676"/>
      <c r="AOY275" s="676"/>
      <c r="AOZ275" s="676"/>
      <c r="APA275" s="676"/>
      <c r="APB275" s="676"/>
      <c r="APC275" s="676"/>
      <c r="APD275" s="676"/>
      <c r="APE275" s="676"/>
      <c r="APF275" s="676"/>
      <c r="APG275" s="676"/>
      <c r="APH275" s="676"/>
      <c r="API275" s="676"/>
      <c r="APJ275" s="674"/>
      <c r="APK275" s="674"/>
      <c r="APL275" s="674"/>
      <c r="APM275" s="674"/>
      <c r="APN275" s="674"/>
      <c r="APO275" s="674"/>
      <c r="APP275" s="674"/>
      <c r="APQ275" s="674"/>
      <c r="APR275" s="674"/>
      <c r="APS275" s="674"/>
      <c r="APT275" s="674"/>
      <c r="APU275" s="674"/>
      <c r="APV275" s="674"/>
      <c r="APW275" s="674"/>
      <c r="APX275" s="674"/>
      <c r="APY275" s="674"/>
      <c r="APZ275" s="674"/>
      <c r="AQA275" s="674"/>
      <c r="AQB275" s="674"/>
      <c r="AQC275" s="674"/>
      <c r="AQD275" s="674"/>
      <c r="AQE275" s="674"/>
      <c r="AQF275" s="674"/>
      <c r="AQG275" s="674"/>
      <c r="AQH275" s="675"/>
      <c r="AQI275" s="675"/>
      <c r="AQJ275" s="675"/>
      <c r="AQK275" s="675"/>
      <c r="AQL275" s="675"/>
      <c r="AQM275" s="674"/>
      <c r="AQN275" s="674"/>
      <c r="AQO275" s="675"/>
      <c r="AQP275" s="675"/>
      <c r="AQQ275" s="674"/>
      <c r="AQR275" s="674"/>
      <c r="AQS275" s="675"/>
      <c r="AQT275" s="675"/>
      <c r="AQU275" s="674"/>
      <c r="AQV275" s="674"/>
      <c r="AQW275" s="674"/>
      <c r="AQX275" s="674"/>
      <c r="AQY275" s="674"/>
      <c r="AQZ275" s="674"/>
      <c r="ARA275" s="674"/>
      <c r="ARB275" s="675"/>
      <c r="ARC275" s="675"/>
      <c r="ARD275" s="674"/>
      <c r="ARE275" s="674"/>
      <c r="ARF275" s="675"/>
      <c r="ARG275" s="675"/>
      <c r="ARH275" s="674"/>
      <c r="ARI275" s="674"/>
      <c r="ARJ275" s="674"/>
      <c r="ARK275" s="674"/>
      <c r="ARL275" s="674"/>
      <c r="ARM275" s="673"/>
      <c r="ARN275" s="677"/>
      <c r="ARO275" s="674"/>
      <c r="ARP275" s="674"/>
      <c r="ARQ275" s="674"/>
      <c r="ARR275" s="674"/>
      <c r="ARS275" s="674"/>
      <c r="ART275" s="674"/>
      <c r="ARU275" s="674"/>
      <c r="ARV275" s="676"/>
      <c r="ARW275" s="676"/>
      <c r="ARX275" s="676"/>
      <c r="ARY275" s="676"/>
      <c r="ARZ275" s="676"/>
      <c r="ASA275" s="676"/>
      <c r="ASB275" s="676"/>
      <c r="ASC275" s="676"/>
      <c r="ASD275" s="676"/>
      <c r="ASE275" s="676"/>
      <c r="ASF275" s="676"/>
      <c r="ASG275" s="676"/>
      <c r="ASH275" s="676"/>
      <c r="ASI275" s="676"/>
      <c r="ASJ275" s="676"/>
      <c r="ASK275" s="676"/>
      <c r="ASL275" s="676"/>
      <c r="ASM275" s="676"/>
      <c r="ASN275" s="676"/>
      <c r="ASO275" s="676"/>
      <c r="ASP275" s="676"/>
      <c r="ASQ275" s="676"/>
      <c r="ASR275" s="676"/>
      <c r="ASS275" s="676"/>
      <c r="AST275" s="676"/>
      <c r="ASU275" s="676"/>
      <c r="ASV275" s="676"/>
      <c r="ASW275" s="676"/>
      <c r="ASX275" s="676"/>
      <c r="ASY275" s="676"/>
      <c r="ASZ275" s="676"/>
      <c r="ATA275" s="676"/>
      <c r="ATB275" s="676"/>
      <c r="ATC275" s="676"/>
      <c r="ATD275" s="676"/>
      <c r="ATE275" s="676"/>
      <c r="ATF275" s="676"/>
      <c r="ATG275" s="676"/>
      <c r="ATH275" s="676"/>
      <c r="ATI275" s="676"/>
      <c r="ATJ275" s="676"/>
      <c r="ATK275" s="676"/>
      <c r="ATL275" s="676"/>
      <c r="ATM275" s="676"/>
      <c r="ATN275" s="674"/>
      <c r="ATO275" s="674"/>
      <c r="ATP275" s="674"/>
      <c r="ATQ275" s="674"/>
      <c r="ATR275" s="674"/>
      <c r="ATS275" s="674"/>
      <c r="ATT275" s="674"/>
      <c r="ATU275" s="674"/>
      <c r="ATV275" s="674"/>
      <c r="ATW275" s="674"/>
      <c r="ATX275" s="674"/>
      <c r="ATY275" s="674"/>
      <c r="ATZ275" s="674"/>
      <c r="AUA275" s="674"/>
      <c r="AUB275" s="674"/>
      <c r="AUC275" s="674"/>
      <c r="AUD275" s="674"/>
      <c r="AUE275" s="674"/>
      <c r="AUF275" s="674"/>
      <c r="AUG275" s="674"/>
      <c r="AUH275" s="674"/>
      <c r="AUI275" s="674"/>
      <c r="AUJ275" s="674"/>
      <c r="AUK275" s="674"/>
      <c r="AUL275" s="675"/>
      <c r="AUM275" s="675"/>
      <c r="AUN275" s="675"/>
      <c r="AUO275" s="675"/>
      <c r="AUP275" s="675"/>
      <c r="AUQ275" s="674"/>
      <c r="AUR275" s="674"/>
      <c r="AUS275" s="675"/>
      <c r="AUT275" s="675"/>
      <c r="AUU275" s="674"/>
      <c r="AUV275" s="674"/>
      <c r="AUW275" s="675"/>
      <c r="AUX275" s="675"/>
      <c r="AUY275" s="674"/>
      <c r="AUZ275" s="674"/>
      <c r="AVA275" s="674"/>
      <c r="AVB275" s="674"/>
      <c r="AVC275" s="674"/>
      <c r="AVD275" s="674"/>
      <c r="AVE275" s="674"/>
      <c r="AVF275" s="675"/>
      <c r="AVG275" s="675"/>
      <c r="AVH275" s="674"/>
      <c r="AVI275" s="674"/>
      <c r="AVJ275" s="675"/>
      <c r="AVK275" s="675"/>
      <c r="AVL275" s="674"/>
      <c r="AVM275" s="674"/>
      <c r="AVN275" s="674"/>
      <c r="AVO275" s="674"/>
      <c r="AVP275" s="674"/>
      <c r="AVQ275" s="673"/>
      <c r="AVR275" s="677"/>
      <c r="AVS275" s="674"/>
      <c r="AVT275" s="674"/>
      <c r="AVU275" s="674"/>
      <c r="AVV275" s="674"/>
      <c r="AVW275" s="674"/>
      <c r="AVX275" s="674"/>
      <c r="AVY275" s="674"/>
      <c r="AVZ275" s="676"/>
      <c r="AWA275" s="676"/>
      <c r="AWB275" s="676"/>
      <c r="AWC275" s="676"/>
      <c r="AWD275" s="676"/>
      <c r="AWE275" s="676"/>
      <c r="AWF275" s="676"/>
      <c r="AWG275" s="676"/>
      <c r="AWH275" s="676"/>
      <c r="AWI275" s="676"/>
      <c r="AWJ275" s="676"/>
      <c r="AWK275" s="676"/>
      <c r="AWL275" s="676"/>
      <c r="AWM275" s="676"/>
      <c r="AWN275" s="676"/>
      <c r="AWO275" s="676"/>
      <c r="AWP275" s="676"/>
      <c r="AWQ275" s="676"/>
      <c r="AWR275" s="676"/>
      <c r="AWS275" s="676"/>
      <c r="AWT275" s="676"/>
      <c r="AWU275" s="676"/>
      <c r="AWV275" s="676"/>
      <c r="AWW275" s="676"/>
      <c r="AWX275" s="676"/>
      <c r="AWY275" s="676"/>
      <c r="AWZ275" s="676"/>
      <c r="AXA275" s="676"/>
      <c r="AXB275" s="676"/>
      <c r="AXC275" s="676"/>
      <c r="AXD275" s="676"/>
      <c r="AXE275" s="676"/>
      <c r="AXF275" s="676"/>
      <c r="AXG275" s="676"/>
      <c r="AXH275" s="676"/>
      <c r="AXI275" s="676"/>
      <c r="AXJ275" s="676"/>
      <c r="AXK275" s="676"/>
      <c r="AXL275" s="676"/>
      <c r="AXM275" s="676"/>
      <c r="AXN275" s="676"/>
      <c r="AXO275" s="676"/>
      <c r="AXP275" s="676"/>
      <c r="AXQ275" s="676"/>
      <c r="AXR275" s="674"/>
      <c r="AXS275" s="674"/>
      <c r="AXT275" s="674"/>
      <c r="AXU275" s="674"/>
      <c r="AXV275" s="674"/>
      <c r="AXW275" s="674"/>
      <c r="AXX275" s="674"/>
      <c r="AXY275" s="674"/>
      <c r="AXZ275" s="674"/>
      <c r="AYA275" s="674"/>
      <c r="AYB275" s="674"/>
      <c r="AYC275" s="674"/>
      <c r="AYD275" s="674"/>
      <c r="AYE275" s="674"/>
      <c r="AYF275" s="674"/>
      <c r="AYG275" s="674"/>
      <c r="AYH275" s="674"/>
      <c r="AYI275" s="674"/>
      <c r="AYJ275" s="674"/>
      <c r="AYK275" s="674"/>
      <c r="AYL275" s="674"/>
      <c r="AYM275" s="674"/>
      <c r="AYN275" s="674"/>
      <c r="AYO275" s="674"/>
      <c r="AYP275" s="675"/>
      <c r="AYQ275" s="675"/>
      <c r="AYR275" s="675"/>
      <c r="AYS275" s="675"/>
      <c r="AYT275" s="675"/>
      <c r="AYU275" s="674"/>
      <c r="AYV275" s="674"/>
      <c r="AYW275" s="675"/>
      <c r="AYX275" s="675"/>
      <c r="AYY275" s="674"/>
      <c r="AYZ275" s="674"/>
      <c r="AZA275" s="675"/>
      <c r="AZB275" s="675"/>
      <c r="AZC275" s="674"/>
      <c r="AZD275" s="674"/>
      <c r="AZE275" s="674"/>
      <c r="AZF275" s="674"/>
      <c r="AZG275" s="674"/>
      <c r="AZH275" s="674"/>
      <c r="AZI275" s="674"/>
      <c r="AZJ275" s="675"/>
      <c r="AZK275" s="675"/>
      <c r="AZL275" s="674"/>
      <c r="AZM275" s="674"/>
      <c r="AZN275" s="675"/>
      <c r="AZO275" s="675"/>
      <c r="AZP275" s="674"/>
      <c r="AZQ275" s="674"/>
      <c r="AZR275" s="674"/>
      <c r="AZS275" s="674"/>
      <c r="AZT275" s="674"/>
      <c r="AZU275" s="673"/>
      <c r="AZV275" s="677"/>
      <c r="AZW275" s="674"/>
      <c r="AZX275" s="674"/>
      <c r="AZY275" s="674"/>
      <c r="AZZ275" s="674"/>
      <c r="BAA275" s="674"/>
      <c r="BAB275" s="674"/>
      <c r="BAC275" s="674"/>
      <c r="BAD275" s="676"/>
      <c r="BAE275" s="676"/>
      <c r="BAF275" s="676"/>
      <c r="BAG275" s="676"/>
      <c r="BAH275" s="676"/>
      <c r="BAI275" s="676"/>
      <c r="BAJ275" s="676"/>
      <c r="BAK275" s="676"/>
      <c r="BAL275" s="676"/>
      <c r="BAM275" s="676"/>
      <c r="BAN275" s="676"/>
      <c r="BAO275" s="676"/>
      <c r="BAP275" s="676"/>
      <c r="BAQ275" s="676"/>
      <c r="BAR275" s="676"/>
      <c r="BAS275" s="676"/>
      <c r="BAT275" s="676"/>
      <c r="BAU275" s="676"/>
      <c r="BAV275" s="676"/>
      <c r="BAW275" s="676"/>
      <c r="BAX275" s="676"/>
      <c r="BAY275" s="676"/>
      <c r="BAZ275" s="676"/>
      <c r="BBA275" s="676"/>
      <c r="BBB275" s="676"/>
      <c r="BBC275" s="676"/>
      <c r="BBD275" s="676"/>
      <c r="BBE275" s="676"/>
      <c r="BBF275" s="676"/>
      <c r="BBG275" s="676"/>
      <c r="BBH275" s="676"/>
      <c r="BBI275" s="676"/>
      <c r="BBJ275" s="676"/>
      <c r="BBK275" s="676"/>
      <c r="BBL275" s="676"/>
      <c r="BBM275" s="676"/>
      <c r="BBN275" s="676"/>
      <c r="BBO275" s="676"/>
      <c r="BBP275" s="676"/>
      <c r="BBQ275" s="676"/>
      <c r="BBR275" s="676"/>
      <c r="BBS275" s="676"/>
      <c r="BBT275" s="676"/>
      <c r="BBU275" s="676"/>
      <c r="BBV275" s="674"/>
      <c r="BBW275" s="674"/>
      <c r="BBX275" s="674"/>
      <c r="BBY275" s="674"/>
      <c r="BBZ275" s="674"/>
      <c r="BCA275" s="674"/>
      <c r="BCB275" s="674"/>
      <c r="BCC275" s="674"/>
      <c r="BCD275" s="674"/>
      <c r="BCE275" s="674"/>
      <c r="BCF275" s="674"/>
      <c r="BCG275" s="674"/>
      <c r="BCH275" s="674"/>
      <c r="BCI275" s="674"/>
      <c r="BCJ275" s="674"/>
      <c r="BCK275" s="674"/>
      <c r="BCL275" s="674"/>
      <c r="BCM275" s="674"/>
      <c r="BCN275" s="674"/>
      <c r="BCO275" s="674"/>
      <c r="BCP275" s="674"/>
      <c r="BCQ275" s="674"/>
      <c r="BCR275" s="674"/>
      <c r="BCS275" s="674"/>
      <c r="BCT275" s="675"/>
      <c r="BCU275" s="675"/>
      <c r="BCV275" s="675"/>
      <c r="BCW275" s="675"/>
      <c r="BCX275" s="675"/>
      <c r="BCY275" s="674"/>
      <c r="BCZ275" s="674"/>
      <c r="BDA275" s="675"/>
      <c r="BDB275" s="675"/>
      <c r="BDC275" s="674"/>
      <c r="BDD275" s="674"/>
      <c r="BDE275" s="675"/>
      <c r="BDF275" s="675"/>
      <c r="BDG275" s="674"/>
      <c r="BDH275" s="674"/>
      <c r="BDI275" s="674"/>
      <c r="BDJ275" s="674"/>
      <c r="BDK275" s="674"/>
      <c r="BDL275" s="674"/>
      <c r="BDM275" s="674"/>
      <c r="BDN275" s="675"/>
      <c r="BDO275" s="675"/>
      <c r="BDP275" s="674"/>
      <c r="BDQ275" s="674"/>
      <c r="BDR275" s="675"/>
      <c r="BDS275" s="675"/>
      <c r="BDT275" s="674"/>
      <c r="BDU275" s="674"/>
      <c r="BDV275" s="674"/>
      <c r="BDW275" s="674"/>
      <c r="BDX275" s="674"/>
      <c r="BDY275" s="673"/>
      <c r="BDZ275" s="677"/>
      <c r="BEA275" s="674"/>
      <c r="BEB275" s="674"/>
      <c r="BEC275" s="674"/>
      <c r="BED275" s="674"/>
      <c r="BEE275" s="674"/>
      <c r="BEF275" s="674"/>
      <c r="BEG275" s="674"/>
      <c r="BEH275" s="676"/>
      <c r="BEI275" s="676"/>
      <c r="BEJ275" s="676"/>
      <c r="BEK275" s="676"/>
      <c r="BEL275" s="676"/>
      <c r="BEM275" s="676"/>
      <c r="BEN275" s="676"/>
      <c r="BEO275" s="676"/>
      <c r="BEP275" s="676"/>
      <c r="BEQ275" s="676"/>
      <c r="BER275" s="676"/>
      <c r="BES275" s="676"/>
      <c r="BET275" s="676"/>
      <c r="BEU275" s="676"/>
      <c r="BEV275" s="676"/>
      <c r="BEW275" s="676"/>
      <c r="BEX275" s="676"/>
      <c r="BEY275" s="676"/>
      <c r="BEZ275" s="676"/>
      <c r="BFA275" s="676"/>
      <c r="BFB275" s="676"/>
      <c r="BFC275" s="676"/>
      <c r="BFD275" s="676"/>
      <c r="BFE275" s="676"/>
      <c r="BFF275" s="676"/>
      <c r="BFG275" s="676"/>
      <c r="BFH275" s="676"/>
      <c r="BFI275" s="676"/>
      <c r="BFJ275" s="676"/>
      <c r="BFK275" s="676"/>
      <c r="BFL275" s="676"/>
      <c r="BFM275" s="676"/>
      <c r="BFN275" s="676"/>
      <c r="BFO275" s="676"/>
      <c r="BFP275" s="676"/>
      <c r="BFQ275" s="676"/>
      <c r="BFR275" s="676"/>
      <c r="BFS275" s="676"/>
      <c r="BFT275" s="676"/>
      <c r="BFU275" s="676"/>
      <c r="BFV275" s="676"/>
      <c r="BFW275" s="676"/>
      <c r="BFX275" s="676"/>
      <c r="BFY275" s="676"/>
      <c r="BFZ275" s="674"/>
      <c r="BGA275" s="674"/>
      <c r="BGB275" s="674"/>
      <c r="BGC275" s="674"/>
      <c r="BGD275" s="674"/>
      <c r="BGE275" s="674"/>
      <c r="BGF275" s="674"/>
      <c r="BGG275" s="674"/>
      <c r="BGH275" s="674"/>
      <c r="BGI275" s="674"/>
      <c r="BGJ275" s="674"/>
      <c r="BGK275" s="674"/>
      <c r="BGL275" s="674"/>
      <c r="BGM275" s="674"/>
      <c r="BGN275" s="674"/>
      <c r="BGO275" s="674"/>
      <c r="BGP275" s="674"/>
      <c r="BGQ275" s="674"/>
      <c r="BGR275" s="674"/>
      <c r="BGS275" s="674"/>
      <c r="BGT275" s="674"/>
      <c r="BGU275" s="674"/>
      <c r="BGV275" s="674"/>
      <c r="BGW275" s="674"/>
      <c r="BGX275" s="675"/>
      <c r="BGY275" s="675"/>
      <c r="BGZ275" s="675"/>
      <c r="BHA275" s="675"/>
      <c r="BHB275" s="675"/>
      <c r="BHC275" s="674"/>
      <c r="BHD275" s="674"/>
      <c r="BHE275" s="675"/>
      <c r="BHF275" s="675"/>
      <c r="BHG275" s="674"/>
      <c r="BHH275" s="674"/>
      <c r="BHI275" s="675"/>
      <c r="BHJ275" s="675"/>
      <c r="BHK275" s="674"/>
      <c r="BHL275" s="674"/>
      <c r="BHM275" s="674"/>
      <c r="BHN275" s="674"/>
      <c r="BHO275" s="674"/>
      <c r="BHP275" s="674"/>
      <c r="BHQ275" s="674"/>
      <c r="BHR275" s="675"/>
      <c r="BHS275" s="675"/>
      <c r="BHT275" s="674"/>
      <c r="BHU275" s="674"/>
      <c r="BHV275" s="675"/>
      <c r="BHW275" s="675"/>
      <c r="BHX275" s="674"/>
      <c r="BHY275" s="674"/>
      <c r="BHZ275" s="674"/>
      <c r="BIA275" s="674"/>
      <c r="BIB275" s="674"/>
      <c r="BIC275" s="673"/>
      <c r="BID275" s="677"/>
      <c r="BIE275" s="674"/>
      <c r="BIF275" s="674"/>
      <c r="BIG275" s="674"/>
      <c r="BIH275" s="674"/>
      <c r="BII275" s="674"/>
      <c r="BIJ275" s="674"/>
      <c r="BIK275" s="674"/>
      <c r="BIL275" s="676"/>
      <c r="BIM275" s="676"/>
      <c r="BIN275" s="676"/>
      <c r="BIO275" s="676"/>
      <c r="BIP275" s="676"/>
      <c r="BIQ275" s="676"/>
      <c r="BIR275" s="676"/>
      <c r="BIS275" s="676"/>
      <c r="BIT275" s="676"/>
      <c r="BIU275" s="676"/>
      <c r="BIV275" s="676"/>
      <c r="BIW275" s="676"/>
      <c r="BIX275" s="676"/>
      <c r="BIY275" s="676"/>
      <c r="BIZ275" s="676"/>
      <c r="BJA275" s="676"/>
      <c r="BJB275" s="676"/>
      <c r="BJC275" s="676"/>
      <c r="BJD275" s="676"/>
      <c r="BJE275" s="676"/>
      <c r="BJF275" s="676"/>
      <c r="BJG275" s="676"/>
      <c r="BJH275" s="676"/>
      <c r="BJI275" s="676"/>
      <c r="BJJ275" s="676"/>
      <c r="BJK275" s="676"/>
      <c r="BJL275" s="676"/>
      <c r="BJM275" s="676"/>
      <c r="BJN275" s="676"/>
      <c r="BJO275" s="676"/>
      <c r="BJP275" s="676"/>
      <c r="BJQ275" s="676"/>
      <c r="BJR275" s="676"/>
      <c r="BJS275" s="676"/>
      <c r="BJT275" s="676"/>
      <c r="BJU275" s="676"/>
      <c r="BJV275" s="676"/>
      <c r="BJW275" s="676"/>
      <c r="BJX275" s="676"/>
      <c r="BJY275" s="676"/>
      <c r="BJZ275" s="676"/>
      <c r="BKA275" s="676"/>
      <c r="BKB275" s="676"/>
      <c r="BKC275" s="676"/>
      <c r="BKD275" s="674"/>
      <c r="BKE275" s="674"/>
      <c r="BKF275" s="674"/>
      <c r="BKG275" s="674"/>
      <c r="BKH275" s="674"/>
      <c r="BKI275" s="674"/>
      <c r="BKJ275" s="674"/>
      <c r="BKK275" s="674"/>
      <c r="BKL275" s="674"/>
      <c r="BKM275" s="674"/>
      <c r="BKN275" s="674"/>
      <c r="BKO275" s="674"/>
      <c r="BKP275" s="674"/>
      <c r="BKQ275" s="674"/>
      <c r="BKR275" s="674"/>
      <c r="BKS275" s="674"/>
      <c r="BKT275" s="674"/>
      <c r="BKU275" s="674"/>
      <c r="BKV275" s="674"/>
      <c r="BKW275" s="674"/>
      <c r="BKX275" s="674"/>
      <c r="BKY275" s="674"/>
      <c r="BKZ275" s="674"/>
      <c r="BLA275" s="674"/>
      <c r="BLB275" s="675"/>
      <c r="BLC275" s="675"/>
      <c r="BLD275" s="675"/>
      <c r="BLE275" s="675"/>
      <c r="BLF275" s="675"/>
      <c r="BLG275" s="674"/>
      <c r="BLH275" s="674"/>
      <c r="BLI275" s="675"/>
      <c r="BLJ275" s="675"/>
      <c r="BLK275" s="674"/>
      <c r="BLL275" s="674"/>
      <c r="BLM275" s="675"/>
      <c r="BLN275" s="675"/>
      <c r="BLO275" s="674"/>
      <c r="BLP275" s="674"/>
      <c r="BLQ275" s="674"/>
      <c r="BLR275" s="674"/>
      <c r="BLS275" s="674"/>
      <c r="BLT275" s="674"/>
      <c r="BLU275" s="674"/>
      <c r="BLV275" s="675"/>
      <c r="BLW275" s="675"/>
      <c r="BLX275" s="674"/>
      <c r="BLY275" s="674"/>
      <c r="BLZ275" s="675"/>
      <c r="BMA275" s="675"/>
      <c r="BMB275" s="674"/>
      <c r="BMC275" s="674"/>
      <c r="BMD275" s="674"/>
      <c r="BME275" s="674"/>
      <c r="BMF275" s="674"/>
      <c r="BMG275" s="673"/>
      <c r="BMH275" s="677"/>
      <c r="BMI275" s="674"/>
      <c r="BMJ275" s="674"/>
      <c r="BMK275" s="674"/>
      <c r="BML275" s="674"/>
      <c r="BMM275" s="674"/>
      <c r="BMN275" s="674"/>
      <c r="BMO275" s="674"/>
      <c r="BMP275" s="676"/>
      <c r="BMQ275" s="676"/>
      <c r="BMR275" s="676"/>
      <c r="BMS275" s="676"/>
      <c r="BMT275" s="676"/>
      <c r="BMU275" s="676"/>
      <c r="BMV275" s="676"/>
      <c r="BMW275" s="676"/>
      <c r="BMX275" s="676"/>
      <c r="BMY275" s="676"/>
      <c r="BMZ275" s="676"/>
      <c r="BNA275" s="676"/>
      <c r="BNB275" s="676"/>
      <c r="BNC275" s="676"/>
      <c r="BND275" s="676"/>
      <c r="BNE275" s="676"/>
      <c r="BNF275" s="676"/>
      <c r="BNG275" s="676"/>
      <c r="BNH275" s="676"/>
      <c r="BNI275" s="676"/>
      <c r="BNJ275" s="676"/>
      <c r="BNK275" s="676"/>
      <c r="BNL275" s="676"/>
      <c r="BNM275" s="676"/>
      <c r="BNN275" s="676"/>
      <c r="BNO275" s="676"/>
      <c r="BNP275" s="676"/>
      <c r="BNQ275" s="676"/>
      <c r="BNR275" s="676"/>
      <c r="BNS275" s="676"/>
      <c r="BNT275" s="676"/>
      <c r="BNU275" s="676"/>
      <c r="BNV275" s="676"/>
      <c r="BNW275" s="676"/>
      <c r="BNX275" s="676"/>
      <c r="BNY275" s="676"/>
      <c r="BNZ275" s="676"/>
      <c r="BOA275" s="676"/>
      <c r="BOB275" s="676"/>
      <c r="BOC275" s="676"/>
      <c r="BOD275" s="676"/>
      <c r="BOE275" s="676"/>
      <c r="BOF275" s="676"/>
      <c r="BOG275" s="676"/>
      <c r="BOH275" s="674"/>
      <c r="BOI275" s="674"/>
      <c r="BOJ275" s="674"/>
      <c r="BOK275" s="674"/>
      <c r="BOL275" s="674"/>
      <c r="BOM275" s="674"/>
      <c r="BON275" s="674"/>
      <c r="BOO275" s="674"/>
      <c r="BOP275" s="674"/>
      <c r="BOQ275" s="674"/>
      <c r="BOR275" s="674"/>
      <c r="BOS275" s="674"/>
      <c r="BOT275" s="674"/>
      <c r="BOU275" s="674"/>
      <c r="BOV275" s="674"/>
      <c r="BOW275" s="674"/>
      <c r="BOX275" s="674"/>
      <c r="BOY275" s="674"/>
      <c r="BOZ275" s="674"/>
      <c r="BPA275" s="674"/>
      <c r="BPB275" s="674"/>
      <c r="BPC275" s="674"/>
      <c r="BPD275" s="674"/>
      <c r="BPE275" s="674"/>
      <c r="BPF275" s="675"/>
      <c r="BPG275" s="675"/>
      <c r="BPH275" s="675"/>
      <c r="BPI275" s="675"/>
      <c r="BPJ275" s="675"/>
      <c r="BPK275" s="674"/>
      <c r="BPL275" s="674"/>
      <c r="BPM275" s="675"/>
      <c r="BPN275" s="675"/>
      <c r="BPO275" s="674"/>
      <c r="BPP275" s="674"/>
      <c r="BPQ275" s="675"/>
      <c r="BPR275" s="675"/>
      <c r="BPS275" s="674"/>
      <c r="BPT275" s="674"/>
      <c r="BPU275" s="674"/>
      <c r="BPV275" s="674"/>
      <c r="BPW275" s="674"/>
      <c r="BPX275" s="674"/>
      <c r="BPY275" s="674"/>
      <c r="BPZ275" s="675"/>
      <c r="BQA275" s="675"/>
      <c r="BQB275" s="674"/>
      <c r="BQC275" s="674"/>
      <c r="BQD275" s="675"/>
      <c r="BQE275" s="675"/>
      <c r="BQF275" s="674"/>
      <c r="BQG275" s="674"/>
      <c r="BQH275" s="674"/>
      <c r="BQI275" s="674"/>
      <c r="BQJ275" s="674"/>
      <c r="BQK275" s="673"/>
      <c r="BQL275" s="677"/>
      <c r="BQM275" s="674"/>
      <c r="BQN275" s="674"/>
      <c r="BQO275" s="674"/>
      <c r="BQP275" s="674"/>
      <c r="BQQ275" s="674"/>
      <c r="BQR275" s="674"/>
      <c r="BQS275" s="674"/>
      <c r="BQT275" s="676"/>
      <c r="BQU275" s="676"/>
      <c r="BQV275" s="676"/>
      <c r="BQW275" s="676"/>
      <c r="BQX275" s="676"/>
      <c r="BQY275" s="676"/>
      <c r="BQZ275" s="676"/>
      <c r="BRA275" s="676"/>
      <c r="BRB275" s="676"/>
      <c r="BRC275" s="676"/>
      <c r="BRD275" s="676"/>
      <c r="BRE275" s="676"/>
      <c r="BRF275" s="676"/>
      <c r="BRG275" s="676"/>
      <c r="BRH275" s="676"/>
      <c r="BRI275" s="676"/>
      <c r="BRJ275" s="676"/>
      <c r="BRK275" s="676"/>
      <c r="BRL275" s="676"/>
      <c r="BRM275" s="676"/>
      <c r="BRN275" s="676"/>
      <c r="BRO275" s="676"/>
      <c r="BRP275" s="676"/>
      <c r="BRQ275" s="676"/>
      <c r="BRR275" s="676"/>
      <c r="BRS275" s="676"/>
      <c r="BRT275" s="676"/>
      <c r="BRU275" s="676"/>
      <c r="BRV275" s="676"/>
      <c r="BRW275" s="676"/>
      <c r="BRX275" s="676"/>
      <c r="BRY275" s="676"/>
      <c r="BRZ275" s="676"/>
      <c r="BSA275" s="676"/>
      <c r="BSB275" s="676"/>
      <c r="BSC275" s="676"/>
      <c r="BSD275" s="676"/>
      <c r="BSE275" s="676"/>
      <c r="BSF275" s="676"/>
      <c r="BSG275" s="676"/>
      <c r="BSH275" s="676"/>
      <c r="BSI275" s="676"/>
      <c r="BSJ275" s="676"/>
      <c r="BSK275" s="676"/>
      <c r="BSL275" s="674"/>
      <c r="BSM275" s="674"/>
      <c r="BSN275" s="674"/>
      <c r="BSO275" s="674"/>
      <c r="BSP275" s="674"/>
      <c r="BSQ275" s="674"/>
      <c r="BSR275" s="674"/>
      <c r="BSS275" s="674"/>
      <c r="BST275" s="674"/>
      <c r="BSU275" s="674"/>
      <c r="BSV275" s="674"/>
      <c r="BSW275" s="674"/>
      <c r="BSX275" s="674"/>
      <c r="BSY275" s="674"/>
      <c r="BSZ275" s="674"/>
      <c r="BTA275" s="674"/>
      <c r="BTB275" s="674"/>
      <c r="BTC275" s="674"/>
      <c r="BTD275" s="674"/>
      <c r="BTE275" s="674"/>
      <c r="BTF275" s="674"/>
      <c r="BTG275" s="674"/>
      <c r="BTH275" s="674"/>
      <c r="BTI275" s="674"/>
      <c r="BTJ275" s="675"/>
      <c r="BTK275" s="675"/>
      <c r="BTL275" s="675"/>
      <c r="BTM275" s="675"/>
      <c r="BTN275" s="675"/>
      <c r="BTO275" s="674"/>
      <c r="BTP275" s="674"/>
      <c r="BTQ275" s="675"/>
      <c r="BTR275" s="675"/>
      <c r="BTS275" s="674"/>
      <c r="BTT275" s="674"/>
      <c r="BTU275" s="675"/>
      <c r="BTV275" s="675"/>
      <c r="BTW275" s="674"/>
      <c r="BTX275" s="674"/>
      <c r="BTY275" s="674"/>
      <c r="BTZ275" s="674"/>
      <c r="BUA275" s="674"/>
      <c r="BUB275" s="674"/>
      <c r="BUC275" s="674"/>
      <c r="BUD275" s="675"/>
      <c r="BUE275" s="675"/>
      <c r="BUF275" s="674"/>
      <c r="BUG275" s="674"/>
      <c r="BUH275" s="675"/>
      <c r="BUI275" s="675"/>
      <c r="BUJ275" s="674"/>
      <c r="BUK275" s="674"/>
      <c r="BUL275" s="674"/>
      <c r="BUM275" s="674"/>
      <c r="BUN275" s="674"/>
      <c r="BUO275" s="673"/>
      <c r="BUP275" s="677"/>
      <c r="BUQ275" s="674"/>
      <c r="BUR275" s="674"/>
      <c r="BUS275" s="674"/>
      <c r="BUT275" s="674"/>
      <c r="BUU275" s="674"/>
      <c r="BUV275" s="674"/>
      <c r="BUW275" s="674"/>
      <c r="BUX275" s="676"/>
      <c r="BUY275" s="676"/>
      <c r="BUZ275" s="676"/>
      <c r="BVA275" s="676"/>
      <c r="BVB275" s="676"/>
      <c r="BVC275" s="676"/>
      <c r="BVD275" s="676"/>
      <c r="BVE275" s="676"/>
      <c r="BVF275" s="676"/>
      <c r="BVG275" s="676"/>
      <c r="BVH275" s="676"/>
      <c r="BVI275" s="676"/>
      <c r="BVJ275" s="676"/>
      <c r="BVK275" s="676"/>
      <c r="BVL275" s="676"/>
      <c r="BVM275" s="676"/>
      <c r="BVN275" s="676"/>
      <c r="BVO275" s="676"/>
      <c r="BVP275" s="676"/>
      <c r="BVQ275" s="676"/>
      <c r="BVR275" s="676"/>
      <c r="BVS275" s="676"/>
      <c r="BVT275" s="676"/>
      <c r="BVU275" s="676"/>
      <c r="BVV275" s="676"/>
      <c r="BVW275" s="676"/>
      <c r="BVX275" s="676"/>
      <c r="BVY275" s="676"/>
      <c r="BVZ275" s="676"/>
      <c r="BWA275" s="676"/>
      <c r="BWB275" s="676"/>
      <c r="BWC275" s="676"/>
      <c r="BWD275" s="676"/>
      <c r="BWE275" s="676"/>
      <c r="BWF275" s="676"/>
      <c r="BWG275" s="676"/>
      <c r="BWH275" s="676"/>
      <c r="BWI275" s="676"/>
      <c r="BWJ275" s="676"/>
      <c r="BWK275" s="676"/>
      <c r="BWL275" s="676"/>
      <c r="BWM275" s="676"/>
      <c r="BWN275" s="676"/>
      <c r="BWO275" s="676"/>
      <c r="BWP275" s="674"/>
      <c r="BWQ275" s="674"/>
      <c r="BWR275" s="674"/>
      <c r="BWS275" s="674"/>
      <c r="BWT275" s="674"/>
      <c r="BWU275" s="674"/>
      <c r="BWV275" s="674"/>
      <c r="BWW275" s="674"/>
      <c r="BWX275" s="674"/>
      <c r="BWY275" s="674"/>
      <c r="BWZ275" s="674"/>
      <c r="BXA275" s="674"/>
      <c r="BXB275" s="674"/>
      <c r="BXC275" s="674"/>
      <c r="BXD275" s="674"/>
      <c r="BXE275" s="674"/>
      <c r="BXF275" s="674"/>
      <c r="BXG275" s="674"/>
      <c r="BXH275" s="674"/>
      <c r="BXI275" s="674"/>
      <c r="BXJ275" s="674"/>
      <c r="BXK275" s="674"/>
      <c r="BXL275" s="674"/>
      <c r="BXM275" s="674"/>
      <c r="BXN275" s="675"/>
      <c r="BXO275" s="675"/>
      <c r="BXP275" s="675"/>
      <c r="BXQ275" s="675"/>
      <c r="BXR275" s="675"/>
      <c r="BXS275" s="674"/>
      <c r="BXT275" s="674"/>
      <c r="BXU275" s="675"/>
      <c r="BXV275" s="675"/>
      <c r="BXW275" s="674"/>
      <c r="BXX275" s="674"/>
      <c r="BXY275" s="675"/>
      <c r="BXZ275" s="675"/>
      <c r="BYA275" s="674"/>
      <c r="BYB275" s="674"/>
      <c r="BYC275" s="674"/>
      <c r="BYD275" s="674"/>
      <c r="BYE275" s="674"/>
      <c r="BYF275" s="674"/>
      <c r="BYG275" s="674"/>
      <c r="BYH275" s="675"/>
      <c r="BYI275" s="675"/>
      <c r="BYJ275" s="674"/>
      <c r="BYK275" s="674"/>
      <c r="BYL275" s="675"/>
      <c r="BYM275" s="675"/>
      <c r="BYN275" s="674"/>
      <c r="BYO275" s="674"/>
      <c r="BYP275" s="674"/>
      <c r="BYQ275" s="674"/>
      <c r="BYR275" s="674"/>
      <c r="BYS275" s="673"/>
      <c r="BYT275" s="677"/>
      <c r="BYU275" s="674"/>
      <c r="BYV275" s="674"/>
      <c r="BYW275" s="674"/>
      <c r="BYX275" s="674"/>
      <c r="BYY275" s="674"/>
      <c r="BYZ275" s="674"/>
      <c r="BZA275" s="674"/>
      <c r="BZB275" s="676"/>
      <c r="BZC275" s="676"/>
      <c r="BZD275" s="676"/>
      <c r="BZE275" s="676"/>
      <c r="BZF275" s="676"/>
      <c r="BZG275" s="676"/>
      <c r="BZH275" s="676"/>
      <c r="BZI275" s="676"/>
      <c r="BZJ275" s="676"/>
      <c r="BZK275" s="676"/>
      <c r="BZL275" s="676"/>
      <c r="BZM275" s="676"/>
      <c r="BZN275" s="676"/>
      <c r="BZO275" s="676"/>
      <c r="BZP275" s="676"/>
      <c r="BZQ275" s="676"/>
      <c r="BZR275" s="676"/>
      <c r="BZS275" s="676"/>
      <c r="BZT275" s="676"/>
      <c r="BZU275" s="676"/>
      <c r="BZV275" s="676"/>
      <c r="BZW275" s="676"/>
      <c r="BZX275" s="676"/>
      <c r="BZY275" s="676"/>
      <c r="BZZ275" s="676"/>
      <c r="CAA275" s="676"/>
      <c r="CAB275" s="676"/>
      <c r="CAC275" s="676"/>
      <c r="CAD275" s="676"/>
      <c r="CAE275" s="676"/>
      <c r="CAF275" s="676"/>
      <c r="CAG275" s="676"/>
      <c r="CAH275" s="676"/>
      <c r="CAI275" s="676"/>
      <c r="CAJ275" s="676"/>
      <c r="CAK275" s="676"/>
      <c r="CAL275" s="676"/>
      <c r="CAM275" s="676"/>
      <c r="CAN275" s="676"/>
      <c r="CAO275" s="676"/>
      <c r="CAP275" s="676"/>
      <c r="CAQ275" s="676"/>
      <c r="CAR275" s="676"/>
      <c r="CAS275" s="676"/>
      <c r="CAT275" s="674"/>
      <c r="CAU275" s="674"/>
      <c r="CAV275" s="674"/>
      <c r="CAW275" s="674"/>
      <c r="CAX275" s="674"/>
      <c r="CAY275" s="674"/>
      <c r="CAZ275" s="674"/>
      <c r="CBA275" s="674"/>
      <c r="CBB275" s="674"/>
      <c r="CBC275" s="674"/>
      <c r="CBD275" s="674"/>
      <c r="CBE275" s="674"/>
      <c r="CBF275" s="674"/>
      <c r="CBG275" s="674"/>
      <c r="CBH275" s="674"/>
      <c r="CBI275" s="674"/>
      <c r="CBJ275" s="674"/>
      <c r="CBK275" s="674"/>
      <c r="CBL275" s="674"/>
      <c r="CBM275" s="674"/>
      <c r="CBN275" s="674"/>
      <c r="CBO275" s="674"/>
      <c r="CBP275" s="674"/>
      <c r="CBQ275" s="674"/>
      <c r="CBR275" s="675"/>
      <c r="CBS275" s="675"/>
      <c r="CBT275" s="675"/>
      <c r="CBU275" s="675"/>
      <c r="CBV275" s="675"/>
      <c r="CBW275" s="674"/>
      <c r="CBX275" s="674"/>
      <c r="CBY275" s="675"/>
      <c r="CBZ275" s="675"/>
      <c r="CCA275" s="674"/>
      <c r="CCB275" s="674"/>
      <c r="CCC275" s="675"/>
      <c r="CCD275" s="675"/>
      <c r="CCE275" s="674"/>
      <c r="CCF275" s="674"/>
      <c r="CCG275" s="674"/>
      <c r="CCH275" s="674"/>
      <c r="CCI275" s="674"/>
      <c r="CCJ275" s="674"/>
      <c r="CCK275" s="674"/>
      <c r="CCL275" s="675"/>
      <c r="CCM275" s="675"/>
      <c r="CCN275" s="674"/>
      <c r="CCO275" s="674"/>
      <c r="CCP275" s="675"/>
      <c r="CCQ275" s="675"/>
      <c r="CCR275" s="674"/>
      <c r="CCS275" s="674"/>
      <c r="CCT275" s="674"/>
      <c r="CCU275" s="674"/>
      <c r="CCV275" s="674"/>
      <c r="CCW275" s="673"/>
      <c r="CCX275" s="677"/>
      <c r="CCY275" s="674"/>
      <c r="CCZ275" s="674"/>
      <c r="CDA275" s="674"/>
      <c r="CDB275" s="674"/>
      <c r="CDC275" s="674"/>
      <c r="CDD275" s="674"/>
      <c r="CDE275" s="674"/>
      <c r="CDF275" s="676"/>
      <c r="CDG275" s="676"/>
      <c r="CDH275" s="676"/>
      <c r="CDI275" s="676"/>
      <c r="CDJ275" s="676"/>
      <c r="CDK275" s="676"/>
      <c r="CDL275" s="676"/>
      <c r="CDM275" s="676"/>
      <c r="CDN275" s="676"/>
      <c r="CDO275" s="676"/>
      <c r="CDP275" s="676"/>
      <c r="CDQ275" s="676"/>
      <c r="CDR275" s="676"/>
      <c r="CDS275" s="676"/>
      <c r="CDT275" s="676"/>
      <c r="CDU275" s="676"/>
      <c r="CDV275" s="676"/>
      <c r="CDW275" s="676"/>
      <c r="CDX275" s="676"/>
      <c r="CDY275" s="676"/>
      <c r="CDZ275" s="676"/>
      <c r="CEA275" s="676"/>
      <c r="CEB275" s="676"/>
      <c r="CEC275" s="676"/>
      <c r="CED275" s="676"/>
      <c r="CEE275" s="676"/>
      <c r="CEF275" s="676"/>
      <c r="CEG275" s="676"/>
      <c r="CEH275" s="676"/>
      <c r="CEI275" s="676"/>
      <c r="CEJ275" s="676"/>
      <c r="CEK275" s="676"/>
      <c r="CEL275" s="676"/>
      <c r="CEM275" s="676"/>
      <c r="CEN275" s="676"/>
      <c r="CEO275" s="676"/>
      <c r="CEP275" s="676"/>
      <c r="CEQ275" s="676"/>
      <c r="CER275" s="676"/>
      <c r="CES275" s="676"/>
      <c r="CET275" s="676"/>
      <c r="CEU275" s="676"/>
      <c r="CEV275" s="676"/>
      <c r="CEW275" s="676"/>
      <c r="CEX275" s="674"/>
      <c r="CEY275" s="674"/>
      <c r="CEZ275" s="674"/>
      <c r="CFA275" s="674"/>
      <c r="CFB275" s="674"/>
      <c r="CFC275" s="674"/>
      <c r="CFD275" s="674"/>
      <c r="CFE275" s="674"/>
      <c r="CFF275" s="674"/>
      <c r="CFG275" s="674"/>
      <c r="CFH275" s="674"/>
      <c r="CFI275" s="674"/>
      <c r="CFJ275" s="674"/>
      <c r="CFK275" s="674"/>
      <c r="CFL275" s="674"/>
      <c r="CFM275" s="674"/>
      <c r="CFN275" s="674"/>
      <c r="CFO275" s="674"/>
      <c r="CFP275" s="674"/>
      <c r="CFQ275" s="674"/>
      <c r="CFR275" s="674"/>
      <c r="CFS275" s="674"/>
      <c r="CFT275" s="674"/>
      <c r="CFU275" s="674"/>
      <c r="CFV275" s="675"/>
      <c r="CFW275" s="675"/>
      <c r="CFX275" s="675"/>
      <c r="CFY275" s="675"/>
      <c r="CFZ275" s="675"/>
      <c r="CGA275" s="674"/>
      <c r="CGB275" s="674"/>
      <c r="CGC275" s="675"/>
      <c r="CGD275" s="675"/>
      <c r="CGE275" s="674"/>
      <c r="CGF275" s="674"/>
      <c r="CGG275" s="675"/>
      <c r="CGH275" s="675"/>
      <c r="CGI275" s="674"/>
      <c r="CGJ275" s="674"/>
      <c r="CGK275" s="674"/>
      <c r="CGL275" s="674"/>
      <c r="CGM275" s="674"/>
      <c r="CGN275" s="674"/>
      <c r="CGO275" s="674"/>
      <c r="CGP275" s="675"/>
      <c r="CGQ275" s="675"/>
      <c r="CGR275" s="674"/>
      <c r="CGS275" s="674"/>
      <c r="CGT275" s="675"/>
      <c r="CGU275" s="675"/>
      <c r="CGV275" s="674"/>
      <c r="CGW275" s="674"/>
      <c r="CGX275" s="674"/>
      <c r="CGY275" s="674"/>
      <c r="CGZ275" s="674"/>
      <c r="CHA275" s="673"/>
      <c r="CHB275" s="677"/>
      <c r="CHC275" s="674"/>
      <c r="CHD275" s="674"/>
      <c r="CHE275" s="674"/>
      <c r="CHF275" s="674"/>
      <c r="CHG275" s="674"/>
      <c r="CHH275" s="674"/>
      <c r="CHI275" s="674"/>
      <c r="CHJ275" s="676"/>
      <c r="CHK275" s="676"/>
      <c r="CHL275" s="676"/>
      <c r="CHM275" s="676"/>
      <c r="CHN275" s="676"/>
      <c r="CHO275" s="676"/>
      <c r="CHP275" s="676"/>
      <c r="CHQ275" s="676"/>
      <c r="CHR275" s="676"/>
      <c r="CHS275" s="676"/>
      <c r="CHT275" s="676"/>
      <c r="CHU275" s="676"/>
      <c r="CHV275" s="676"/>
      <c r="CHW275" s="676"/>
      <c r="CHX275" s="676"/>
      <c r="CHY275" s="676"/>
      <c r="CHZ275" s="676"/>
      <c r="CIA275" s="676"/>
      <c r="CIB275" s="676"/>
      <c r="CIC275" s="676"/>
      <c r="CID275" s="676"/>
      <c r="CIE275" s="676"/>
      <c r="CIF275" s="676"/>
      <c r="CIG275" s="676"/>
      <c r="CIH275" s="676"/>
      <c r="CII275" s="676"/>
      <c r="CIJ275" s="676"/>
      <c r="CIK275" s="676"/>
      <c r="CIL275" s="676"/>
      <c r="CIM275" s="676"/>
      <c r="CIN275" s="676"/>
      <c r="CIO275" s="676"/>
      <c r="CIP275" s="676"/>
      <c r="CIQ275" s="676"/>
      <c r="CIR275" s="676"/>
      <c r="CIS275" s="676"/>
      <c r="CIT275" s="676"/>
      <c r="CIU275" s="676"/>
      <c r="CIV275" s="676"/>
      <c r="CIW275" s="676"/>
      <c r="CIX275" s="676"/>
      <c r="CIY275" s="676"/>
      <c r="CIZ275" s="676"/>
      <c r="CJA275" s="676"/>
      <c r="CJB275" s="674"/>
      <c r="CJC275" s="674"/>
      <c r="CJD275" s="674"/>
      <c r="CJE275" s="674"/>
      <c r="CJF275" s="674"/>
      <c r="CJG275" s="674"/>
      <c r="CJH275" s="674"/>
      <c r="CJI275" s="674"/>
      <c r="CJJ275" s="674"/>
      <c r="CJK275" s="674"/>
      <c r="CJL275" s="674"/>
      <c r="CJM275" s="674"/>
      <c r="CJN275" s="674"/>
      <c r="CJO275" s="674"/>
      <c r="CJP275" s="674"/>
      <c r="CJQ275" s="674"/>
      <c r="CJR275" s="674"/>
      <c r="CJS275" s="674"/>
      <c r="CJT275" s="674"/>
      <c r="CJU275" s="674"/>
      <c r="CJV275" s="674"/>
      <c r="CJW275" s="674"/>
      <c r="CJX275" s="674"/>
      <c r="CJY275" s="674"/>
      <c r="CJZ275" s="675"/>
      <c r="CKA275" s="675"/>
      <c r="CKB275" s="675"/>
      <c r="CKC275" s="675"/>
      <c r="CKD275" s="675"/>
      <c r="CKE275" s="674"/>
      <c r="CKF275" s="674"/>
      <c r="CKG275" s="675"/>
      <c r="CKH275" s="675"/>
      <c r="CKI275" s="674"/>
      <c r="CKJ275" s="674"/>
      <c r="CKK275" s="675"/>
      <c r="CKL275" s="675"/>
      <c r="CKM275" s="674"/>
      <c r="CKN275" s="674"/>
      <c r="CKO275" s="674"/>
      <c r="CKP275" s="674"/>
      <c r="CKQ275" s="674"/>
      <c r="CKR275" s="674"/>
      <c r="CKS275" s="674"/>
      <c r="CKT275" s="675"/>
      <c r="CKU275" s="675"/>
      <c r="CKV275" s="674"/>
      <c r="CKW275" s="674"/>
      <c r="CKX275" s="675"/>
      <c r="CKY275" s="675"/>
      <c r="CKZ275" s="674"/>
      <c r="CLA275" s="674"/>
      <c r="CLB275" s="674"/>
      <c r="CLC275" s="674"/>
      <c r="CLD275" s="674"/>
      <c r="CLE275" s="673"/>
      <c r="CLF275" s="677"/>
      <c r="CLG275" s="674"/>
      <c r="CLH275" s="674"/>
      <c r="CLI275" s="674"/>
      <c r="CLJ275" s="674"/>
      <c r="CLK275" s="674"/>
      <c r="CLL275" s="674"/>
      <c r="CLM275" s="674"/>
      <c r="CLN275" s="676"/>
      <c r="CLO275" s="676"/>
      <c r="CLP275" s="676"/>
      <c r="CLQ275" s="676"/>
      <c r="CLR275" s="676"/>
      <c r="CLS275" s="676"/>
      <c r="CLT275" s="676"/>
      <c r="CLU275" s="676"/>
      <c r="CLV275" s="676"/>
      <c r="CLW275" s="676"/>
      <c r="CLX275" s="676"/>
      <c r="CLY275" s="676"/>
      <c r="CLZ275" s="676"/>
      <c r="CMA275" s="676"/>
      <c r="CMB275" s="676"/>
      <c r="CMC275" s="676"/>
      <c r="CMD275" s="676"/>
      <c r="CME275" s="676"/>
      <c r="CMF275" s="676"/>
      <c r="CMG275" s="676"/>
      <c r="CMH275" s="676"/>
      <c r="CMI275" s="676"/>
      <c r="CMJ275" s="676"/>
      <c r="CMK275" s="676"/>
      <c r="CML275" s="676"/>
      <c r="CMM275" s="676"/>
      <c r="CMN275" s="676"/>
      <c r="CMO275" s="676"/>
      <c r="CMP275" s="676"/>
      <c r="CMQ275" s="676"/>
      <c r="CMR275" s="676"/>
      <c r="CMS275" s="676"/>
      <c r="CMT275" s="676"/>
      <c r="CMU275" s="676"/>
      <c r="CMV275" s="676"/>
      <c r="CMW275" s="676"/>
      <c r="CMX275" s="676"/>
      <c r="CMY275" s="676"/>
      <c r="CMZ275" s="676"/>
      <c r="CNA275" s="676"/>
      <c r="CNB275" s="676"/>
      <c r="CNC275" s="676"/>
      <c r="CND275" s="676"/>
      <c r="CNE275" s="676"/>
      <c r="CNF275" s="674"/>
      <c r="CNG275" s="674"/>
      <c r="CNH275" s="674"/>
      <c r="CNI275" s="674"/>
      <c r="CNJ275" s="674"/>
      <c r="CNK275" s="674"/>
      <c r="CNL275" s="674"/>
      <c r="CNM275" s="674"/>
      <c r="CNN275" s="674"/>
      <c r="CNO275" s="674"/>
      <c r="CNP275" s="674"/>
      <c r="CNQ275" s="674"/>
      <c r="CNR275" s="674"/>
      <c r="CNS275" s="674"/>
      <c r="CNT275" s="674"/>
      <c r="CNU275" s="674"/>
      <c r="CNV275" s="674"/>
      <c r="CNW275" s="674"/>
      <c r="CNX275" s="674"/>
      <c r="CNY275" s="674"/>
      <c r="CNZ275" s="674"/>
      <c r="COA275" s="674"/>
      <c r="COB275" s="674"/>
      <c r="COC275" s="674"/>
      <c r="COD275" s="675"/>
      <c r="COE275" s="675"/>
      <c r="COF275" s="675"/>
      <c r="COG275" s="675"/>
      <c r="COH275" s="675"/>
      <c r="COI275" s="674"/>
      <c r="COJ275" s="674"/>
      <c r="COK275" s="675"/>
      <c r="COL275" s="675"/>
      <c r="COM275" s="674"/>
      <c r="CON275" s="674"/>
      <c r="COO275" s="675"/>
      <c r="COP275" s="675"/>
      <c r="COQ275" s="674"/>
      <c r="COR275" s="674"/>
      <c r="COS275" s="674"/>
      <c r="COT275" s="674"/>
      <c r="COU275" s="674"/>
      <c r="COV275" s="674"/>
      <c r="COW275" s="674"/>
      <c r="COX275" s="675"/>
      <c r="COY275" s="675"/>
      <c r="COZ275" s="674"/>
      <c r="CPA275" s="674"/>
      <c r="CPB275" s="675"/>
      <c r="CPC275" s="675"/>
      <c r="CPD275" s="674"/>
      <c r="CPE275" s="674"/>
      <c r="CPF275" s="674"/>
      <c r="CPG275" s="674"/>
      <c r="CPH275" s="674"/>
      <c r="CPI275" s="673"/>
      <c r="CPJ275" s="677"/>
      <c r="CPK275" s="674"/>
      <c r="CPL275" s="674"/>
      <c r="CPM275" s="674"/>
      <c r="CPN275" s="674"/>
      <c r="CPO275" s="674"/>
      <c r="CPP275" s="674"/>
      <c r="CPQ275" s="674"/>
      <c r="CPR275" s="676"/>
      <c r="CPS275" s="676"/>
      <c r="CPT275" s="676"/>
      <c r="CPU275" s="676"/>
      <c r="CPV275" s="676"/>
      <c r="CPW275" s="676"/>
      <c r="CPX275" s="676"/>
      <c r="CPY275" s="676"/>
      <c r="CPZ275" s="676"/>
      <c r="CQA275" s="676"/>
      <c r="CQB275" s="676"/>
      <c r="CQC275" s="676"/>
      <c r="CQD275" s="676"/>
      <c r="CQE275" s="676"/>
      <c r="CQF275" s="676"/>
      <c r="CQG275" s="676"/>
      <c r="CQH275" s="676"/>
      <c r="CQI275" s="676"/>
      <c r="CQJ275" s="676"/>
      <c r="CQK275" s="676"/>
      <c r="CQL275" s="676"/>
      <c r="CQM275" s="676"/>
      <c r="CQN275" s="676"/>
      <c r="CQO275" s="676"/>
      <c r="CQP275" s="676"/>
      <c r="CQQ275" s="676"/>
      <c r="CQR275" s="676"/>
      <c r="CQS275" s="676"/>
      <c r="CQT275" s="676"/>
      <c r="CQU275" s="676"/>
      <c r="CQV275" s="676"/>
      <c r="CQW275" s="676"/>
      <c r="CQX275" s="676"/>
      <c r="CQY275" s="676"/>
      <c r="CQZ275" s="676"/>
      <c r="CRA275" s="676"/>
      <c r="CRB275" s="676"/>
      <c r="CRC275" s="676"/>
      <c r="CRD275" s="676"/>
      <c r="CRE275" s="676"/>
      <c r="CRF275" s="676"/>
      <c r="CRG275" s="676"/>
      <c r="CRH275" s="676"/>
      <c r="CRI275" s="676"/>
      <c r="CRJ275" s="674"/>
      <c r="CRK275" s="674"/>
      <c r="CRL275" s="674"/>
      <c r="CRM275" s="674"/>
      <c r="CRN275" s="674"/>
      <c r="CRO275" s="674"/>
      <c r="CRP275" s="674"/>
      <c r="CRQ275" s="674"/>
      <c r="CRR275" s="674"/>
      <c r="CRS275" s="674"/>
      <c r="CRT275" s="674"/>
      <c r="CRU275" s="674"/>
      <c r="CRV275" s="674"/>
      <c r="CRW275" s="674"/>
      <c r="CRX275" s="674"/>
      <c r="CRY275" s="674"/>
      <c r="CRZ275" s="674"/>
      <c r="CSA275" s="674"/>
      <c r="CSB275" s="674"/>
      <c r="CSC275" s="674"/>
      <c r="CSD275" s="674"/>
      <c r="CSE275" s="674"/>
      <c r="CSF275" s="674"/>
      <c r="CSG275" s="674"/>
      <c r="CSH275" s="675"/>
      <c r="CSI275" s="675"/>
      <c r="CSJ275" s="675"/>
      <c r="CSK275" s="675"/>
      <c r="CSL275" s="675"/>
      <c r="CSM275" s="674"/>
      <c r="CSN275" s="674"/>
      <c r="CSO275" s="675"/>
      <c r="CSP275" s="675"/>
      <c r="CSQ275" s="674"/>
      <c r="CSR275" s="674"/>
      <c r="CSS275" s="675"/>
      <c r="CST275" s="675"/>
      <c r="CSU275" s="674"/>
      <c r="CSV275" s="674"/>
      <c r="CSW275" s="674"/>
      <c r="CSX275" s="674"/>
      <c r="CSY275" s="674"/>
      <c r="CSZ275" s="674"/>
      <c r="CTA275" s="674"/>
      <c r="CTB275" s="675"/>
      <c r="CTC275" s="675"/>
      <c r="CTD275" s="674"/>
      <c r="CTE275" s="674"/>
      <c r="CTF275" s="675"/>
      <c r="CTG275" s="675"/>
      <c r="CTH275" s="674"/>
      <c r="CTI275" s="674"/>
      <c r="CTJ275" s="674"/>
      <c r="CTK275" s="674"/>
      <c r="CTL275" s="674"/>
      <c r="CTM275" s="673"/>
      <c r="CTN275" s="677"/>
      <c r="CTO275" s="674"/>
      <c r="CTP275" s="674"/>
      <c r="CTQ275" s="674"/>
      <c r="CTR275" s="674"/>
      <c r="CTS275" s="674"/>
      <c r="CTT275" s="674"/>
      <c r="CTU275" s="674"/>
      <c r="CTV275" s="676"/>
      <c r="CTW275" s="676"/>
      <c r="CTX275" s="676"/>
      <c r="CTY275" s="676"/>
      <c r="CTZ275" s="676"/>
      <c r="CUA275" s="676"/>
      <c r="CUB275" s="676"/>
      <c r="CUC275" s="676"/>
      <c r="CUD275" s="676"/>
      <c r="CUE275" s="676"/>
      <c r="CUF275" s="676"/>
      <c r="CUG275" s="676"/>
      <c r="CUH275" s="676"/>
      <c r="CUI275" s="676"/>
      <c r="CUJ275" s="676"/>
      <c r="CUK275" s="676"/>
      <c r="CUL275" s="676"/>
      <c r="CUM275" s="676"/>
      <c r="CUN275" s="676"/>
      <c r="CUO275" s="676"/>
      <c r="CUP275" s="676"/>
      <c r="CUQ275" s="676"/>
      <c r="CUR275" s="676"/>
      <c r="CUS275" s="676"/>
      <c r="CUT275" s="676"/>
      <c r="CUU275" s="676"/>
      <c r="CUV275" s="676"/>
      <c r="CUW275" s="676"/>
      <c r="CUX275" s="676"/>
      <c r="CUY275" s="676"/>
      <c r="CUZ275" s="676"/>
      <c r="CVA275" s="676"/>
      <c r="CVB275" s="676"/>
      <c r="CVC275" s="676"/>
      <c r="CVD275" s="676"/>
      <c r="CVE275" s="676"/>
      <c r="CVF275" s="676"/>
      <c r="CVG275" s="676"/>
      <c r="CVH275" s="676"/>
      <c r="CVI275" s="676"/>
      <c r="CVJ275" s="676"/>
      <c r="CVK275" s="676"/>
      <c r="CVL275" s="676"/>
      <c r="CVM275" s="676"/>
      <c r="CVN275" s="674"/>
      <c r="CVO275" s="674"/>
      <c r="CVP275" s="674"/>
      <c r="CVQ275" s="674"/>
      <c r="CVR275" s="674"/>
      <c r="CVS275" s="674"/>
      <c r="CVT275" s="674"/>
      <c r="CVU275" s="674"/>
      <c r="CVV275" s="674"/>
      <c r="CVW275" s="674"/>
      <c r="CVX275" s="674"/>
      <c r="CVY275" s="674"/>
      <c r="CVZ275" s="674"/>
      <c r="CWA275" s="674"/>
      <c r="CWB275" s="674"/>
      <c r="CWC275" s="674"/>
      <c r="CWD275" s="674"/>
      <c r="CWE275" s="674"/>
      <c r="CWF275" s="674"/>
      <c r="CWG275" s="674"/>
      <c r="CWH275" s="674"/>
      <c r="CWI275" s="674"/>
      <c r="CWJ275" s="674"/>
      <c r="CWK275" s="674"/>
      <c r="CWL275" s="675"/>
      <c r="CWM275" s="675"/>
      <c r="CWN275" s="675"/>
      <c r="CWO275" s="675"/>
      <c r="CWP275" s="675"/>
      <c r="CWQ275" s="674"/>
      <c r="CWR275" s="674"/>
      <c r="CWS275" s="675"/>
      <c r="CWT275" s="675"/>
      <c r="CWU275" s="674"/>
      <c r="CWV275" s="674"/>
      <c r="CWW275" s="675"/>
      <c r="CWX275" s="675"/>
      <c r="CWY275" s="674"/>
      <c r="CWZ275" s="674"/>
      <c r="CXA275" s="674"/>
      <c r="CXB275" s="674"/>
      <c r="CXC275" s="674"/>
      <c r="CXD275" s="674"/>
      <c r="CXE275" s="674"/>
      <c r="CXF275" s="675"/>
      <c r="CXG275" s="675"/>
      <c r="CXH275" s="674"/>
      <c r="CXI275" s="674"/>
      <c r="CXJ275" s="675"/>
      <c r="CXK275" s="675"/>
      <c r="CXL275" s="674"/>
      <c r="CXM275" s="674"/>
      <c r="CXN275" s="674"/>
      <c r="CXO275" s="674"/>
      <c r="CXP275" s="674"/>
      <c r="CXQ275" s="673"/>
      <c r="CXR275" s="677"/>
      <c r="CXS275" s="674"/>
      <c r="CXT275" s="674"/>
      <c r="CXU275" s="674"/>
      <c r="CXV275" s="674"/>
      <c r="CXW275" s="674"/>
      <c r="CXX275" s="674"/>
      <c r="CXY275" s="674"/>
      <c r="CXZ275" s="676"/>
      <c r="CYA275" s="676"/>
      <c r="CYB275" s="676"/>
      <c r="CYC275" s="676"/>
      <c r="CYD275" s="676"/>
      <c r="CYE275" s="676"/>
      <c r="CYF275" s="676"/>
      <c r="CYG275" s="676"/>
      <c r="CYH275" s="676"/>
      <c r="CYI275" s="676"/>
      <c r="CYJ275" s="676"/>
      <c r="CYK275" s="676"/>
      <c r="CYL275" s="676"/>
      <c r="CYM275" s="676"/>
      <c r="CYN275" s="676"/>
      <c r="CYO275" s="676"/>
      <c r="CYP275" s="676"/>
      <c r="CYQ275" s="676"/>
      <c r="CYR275" s="676"/>
      <c r="CYS275" s="676"/>
      <c r="CYT275" s="676"/>
      <c r="CYU275" s="676"/>
      <c r="CYV275" s="676"/>
      <c r="CYW275" s="676"/>
      <c r="CYX275" s="676"/>
      <c r="CYY275" s="676"/>
      <c r="CYZ275" s="676"/>
      <c r="CZA275" s="676"/>
      <c r="CZB275" s="676"/>
      <c r="CZC275" s="676"/>
      <c r="CZD275" s="676"/>
      <c r="CZE275" s="676"/>
      <c r="CZF275" s="676"/>
      <c r="CZG275" s="676"/>
      <c r="CZH275" s="676"/>
      <c r="CZI275" s="676"/>
      <c r="CZJ275" s="676"/>
      <c r="CZK275" s="676"/>
      <c r="CZL275" s="676"/>
      <c r="CZM275" s="676"/>
      <c r="CZN275" s="676"/>
      <c r="CZO275" s="676"/>
      <c r="CZP275" s="676"/>
      <c r="CZQ275" s="676"/>
      <c r="CZR275" s="674"/>
      <c r="CZS275" s="674"/>
      <c r="CZT275" s="674"/>
      <c r="CZU275" s="674"/>
      <c r="CZV275" s="674"/>
      <c r="CZW275" s="674"/>
      <c r="CZX275" s="674"/>
      <c r="CZY275" s="674"/>
      <c r="CZZ275" s="674"/>
      <c r="DAA275" s="674"/>
      <c r="DAB275" s="674"/>
      <c r="DAC275" s="674"/>
      <c r="DAD275" s="674"/>
      <c r="DAE275" s="674"/>
      <c r="DAF275" s="674"/>
      <c r="DAG275" s="674"/>
      <c r="DAH275" s="674"/>
      <c r="DAI275" s="674"/>
      <c r="DAJ275" s="674"/>
      <c r="DAK275" s="674"/>
      <c r="DAL275" s="674"/>
      <c r="DAM275" s="674"/>
      <c r="DAN275" s="674"/>
      <c r="DAO275" s="674"/>
      <c r="DAP275" s="675"/>
      <c r="DAQ275" s="675"/>
      <c r="DAR275" s="675"/>
      <c r="DAS275" s="675"/>
      <c r="DAT275" s="675"/>
      <c r="DAU275" s="674"/>
      <c r="DAV275" s="674"/>
      <c r="DAW275" s="675"/>
      <c r="DAX275" s="675"/>
      <c r="DAY275" s="674"/>
      <c r="DAZ275" s="674"/>
      <c r="DBA275" s="675"/>
      <c r="DBB275" s="675"/>
      <c r="DBC275" s="674"/>
      <c r="DBD275" s="674"/>
      <c r="DBE275" s="674"/>
      <c r="DBF275" s="674"/>
      <c r="DBG275" s="674"/>
      <c r="DBH275" s="674"/>
      <c r="DBI275" s="674"/>
      <c r="DBJ275" s="675"/>
      <c r="DBK275" s="675"/>
      <c r="DBL275" s="674"/>
      <c r="DBM275" s="674"/>
      <c r="DBN275" s="675"/>
      <c r="DBO275" s="675"/>
      <c r="DBP275" s="674"/>
      <c r="DBQ275" s="674"/>
      <c r="DBR275" s="674"/>
      <c r="DBS275" s="674"/>
      <c r="DBT275" s="674"/>
      <c r="DBU275" s="673"/>
      <c r="DBV275" s="677"/>
      <c r="DBW275" s="674"/>
      <c r="DBX275" s="674"/>
      <c r="DBY275" s="674"/>
      <c r="DBZ275" s="674"/>
      <c r="DCA275" s="674"/>
      <c r="DCB275" s="674"/>
      <c r="DCC275" s="674"/>
      <c r="DCD275" s="676"/>
      <c r="DCE275" s="676"/>
      <c r="DCF275" s="676"/>
      <c r="DCG275" s="676"/>
      <c r="DCH275" s="676"/>
      <c r="DCI275" s="676"/>
      <c r="DCJ275" s="676"/>
      <c r="DCK275" s="676"/>
      <c r="DCL275" s="676"/>
      <c r="DCM275" s="676"/>
      <c r="DCN275" s="676"/>
      <c r="DCO275" s="676"/>
      <c r="DCP275" s="676"/>
      <c r="DCQ275" s="676"/>
      <c r="DCR275" s="676"/>
      <c r="DCS275" s="676"/>
      <c r="DCT275" s="676"/>
      <c r="DCU275" s="676"/>
      <c r="DCV275" s="676"/>
      <c r="DCW275" s="676"/>
      <c r="DCX275" s="676"/>
      <c r="DCY275" s="676"/>
      <c r="DCZ275" s="676"/>
      <c r="DDA275" s="676"/>
      <c r="DDB275" s="676"/>
      <c r="DDC275" s="676"/>
      <c r="DDD275" s="676"/>
      <c r="DDE275" s="676"/>
      <c r="DDF275" s="676"/>
      <c r="DDG275" s="676"/>
      <c r="DDH275" s="676"/>
      <c r="DDI275" s="676"/>
      <c r="DDJ275" s="676"/>
      <c r="DDK275" s="676"/>
      <c r="DDL275" s="676"/>
      <c r="DDM275" s="676"/>
      <c r="DDN275" s="676"/>
      <c r="DDO275" s="676"/>
      <c r="DDP275" s="676"/>
      <c r="DDQ275" s="676"/>
      <c r="DDR275" s="676"/>
      <c r="DDS275" s="676"/>
      <c r="DDT275" s="676"/>
      <c r="DDU275" s="676"/>
      <c r="DDV275" s="674"/>
      <c r="DDW275" s="674"/>
      <c r="DDX275" s="674"/>
      <c r="DDY275" s="674"/>
      <c r="DDZ275" s="674"/>
      <c r="DEA275" s="674"/>
      <c r="DEB275" s="674"/>
      <c r="DEC275" s="674"/>
      <c r="DED275" s="674"/>
      <c r="DEE275" s="674"/>
      <c r="DEF275" s="674"/>
      <c r="DEG275" s="674"/>
      <c r="DEH275" s="674"/>
      <c r="DEI275" s="674"/>
      <c r="DEJ275" s="674"/>
      <c r="DEK275" s="674"/>
      <c r="DEL275" s="674"/>
      <c r="DEM275" s="674"/>
      <c r="DEN275" s="674"/>
      <c r="DEO275" s="674"/>
      <c r="DEP275" s="674"/>
      <c r="DEQ275" s="674"/>
      <c r="DER275" s="674"/>
      <c r="DES275" s="674"/>
      <c r="DET275" s="675"/>
      <c r="DEU275" s="675"/>
      <c r="DEV275" s="675"/>
      <c r="DEW275" s="675"/>
      <c r="DEX275" s="675"/>
      <c r="DEY275" s="674"/>
      <c r="DEZ275" s="674"/>
      <c r="DFA275" s="675"/>
      <c r="DFB275" s="675"/>
      <c r="DFC275" s="674"/>
      <c r="DFD275" s="674"/>
      <c r="DFE275" s="675"/>
      <c r="DFF275" s="675"/>
      <c r="DFG275" s="674"/>
      <c r="DFH275" s="674"/>
      <c r="DFI275" s="674"/>
      <c r="DFJ275" s="674"/>
      <c r="DFK275" s="674"/>
      <c r="DFL275" s="674"/>
      <c r="DFM275" s="674"/>
      <c r="DFN275" s="675"/>
      <c r="DFO275" s="675"/>
      <c r="DFP275" s="674"/>
      <c r="DFQ275" s="674"/>
      <c r="DFR275" s="675"/>
      <c r="DFS275" s="675"/>
      <c r="DFT275" s="674"/>
      <c r="DFU275" s="674"/>
      <c r="DFV275" s="674"/>
      <c r="DFW275" s="674"/>
      <c r="DFX275" s="674"/>
      <c r="DFY275" s="673"/>
      <c r="DFZ275" s="677"/>
      <c r="DGA275" s="674"/>
      <c r="DGB275" s="674"/>
      <c r="DGC275" s="674"/>
      <c r="DGD275" s="674"/>
      <c r="DGE275" s="674"/>
      <c r="DGF275" s="674"/>
      <c r="DGG275" s="674"/>
      <c r="DGH275" s="676"/>
      <c r="DGI275" s="676"/>
      <c r="DGJ275" s="676"/>
      <c r="DGK275" s="676"/>
      <c r="DGL275" s="676"/>
      <c r="DGM275" s="676"/>
      <c r="DGN275" s="676"/>
      <c r="DGO275" s="676"/>
      <c r="DGP275" s="676"/>
      <c r="DGQ275" s="676"/>
      <c r="DGR275" s="676"/>
      <c r="DGS275" s="676"/>
      <c r="DGT275" s="676"/>
      <c r="DGU275" s="676"/>
      <c r="DGV275" s="676"/>
      <c r="DGW275" s="676"/>
      <c r="DGX275" s="676"/>
      <c r="DGY275" s="676"/>
      <c r="DGZ275" s="676"/>
      <c r="DHA275" s="676"/>
      <c r="DHB275" s="676"/>
      <c r="DHC275" s="676"/>
      <c r="DHD275" s="676"/>
      <c r="DHE275" s="676"/>
      <c r="DHF275" s="676"/>
      <c r="DHG275" s="676"/>
      <c r="DHH275" s="676"/>
      <c r="DHI275" s="676"/>
      <c r="DHJ275" s="676"/>
      <c r="DHK275" s="676"/>
      <c r="DHL275" s="676"/>
      <c r="DHM275" s="676"/>
      <c r="DHN275" s="676"/>
      <c r="DHO275" s="676"/>
      <c r="DHP275" s="676"/>
      <c r="DHQ275" s="676"/>
      <c r="DHR275" s="676"/>
      <c r="DHS275" s="676"/>
      <c r="DHT275" s="676"/>
      <c r="DHU275" s="676"/>
      <c r="DHV275" s="676"/>
      <c r="DHW275" s="676"/>
      <c r="DHX275" s="676"/>
      <c r="DHY275" s="676"/>
      <c r="DHZ275" s="674"/>
      <c r="DIA275" s="674"/>
      <c r="DIB275" s="674"/>
      <c r="DIC275" s="674"/>
      <c r="DID275" s="674"/>
      <c r="DIE275" s="674"/>
      <c r="DIF275" s="674"/>
      <c r="DIG275" s="674"/>
      <c r="DIH275" s="674"/>
      <c r="DII275" s="674"/>
      <c r="DIJ275" s="674"/>
      <c r="DIK275" s="674"/>
      <c r="DIL275" s="674"/>
      <c r="DIM275" s="674"/>
      <c r="DIN275" s="674"/>
      <c r="DIO275" s="674"/>
      <c r="DIP275" s="674"/>
      <c r="DIQ275" s="674"/>
      <c r="DIR275" s="674"/>
      <c r="DIS275" s="674"/>
      <c r="DIT275" s="674"/>
      <c r="DIU275" s="674"/>
      <c r="DIV275" s="674"/>
      <c r="DIW275" s="674"/>
      <c r="DIX275" s="675"/>
      <c r="DIY275" s="675"/>
      <c r="DIZ275" s="675"/>
      <c r="DJA275" s="675"/>
      <c r="DJB275" s="675"/>
      <c r="DJC275" s="674"/>
      <c r="DJD275" s="674"/>
      <c r="DJE275" s="675"/>
      <c r="DJF275" s="675"/>
      <c r="DJG275" s="674"/>
      <c r="DJH275" s="674"/>
      <c r="DJI275" s="675"/>
      <c r="DJJ275" s="675"/>
      <c r="DJK275" s="674"/>
      <c r="DJL275" s="674"/>
      <c r="DJM275" s="674"/>
      <c r="DJN275" s="674"/>
      <c r="DJO275" s="674"/>
      <c r="DJP275" s="674"/>
      <c r="DJQ275" s="674"/>
      <c r="DJR275" s="675"/>
      <c r="DJS275" s="675"/>
      <c r="DJT275" s="674"/>
      <c r="DJU275" s="674"/>
      <c r="DJV275" s="675"/>
      <c r="DJW275" s="675"/>
      <c r="DJX275" s="674"/>
      <c r="DJY275" s="674"/>
      <c r="DJZ275" s="674"/>
      <c r="DKA275" s="674"/>
      <c r="DKB275" s="674"/>
      <c r="DKC275" s="673"/>
      <c r="DKD275" s="677"/>
      <c r="DKE275" s="674"/>
      <c r="DKF275" s="674"/>
      <c r="DKG275" s="674"/>
      <c r="DKH275" s="674"/>
      <c r="DKI275" s="674"/>
      <c r="DKJ275" s="674"/>
      <c r="DKK275" s="674"/>
      <c r="DKL275" s="676"/>
      <c r="DKM275" s="676"/>
      <c r="DKN275" s="676"/>
      <c r="DKO275" s="676"/>
      <c r="DKP275" s="676"/>
      <c r="DKQ275" s="676"/>
      <c r="DKR275" s="676"/>
      <c r="DKS275" s="676"/>
      <c r="DKT275" s="676"/>
      <c r="DKU275" s="676"/>
      <c r="DKV275" s="676"/>
      <c r="DKW275" s="676"/>
      <c r="DKX275" s="676"/>
      <c r="DKY275" s="676"/>
      <c r="DKZ275" s="676"/>
      <c r="DLA275" s="676"/>
      <c r="DLB275" s="676"/>
      <c r="DLC275" s="676"/>
      <c r="DLD275" s="676"/>
      <c r="DLE275" s="676"/>
      <c r="DLF275" s="676"/>
      <c r="DLG275" s="676"/>
      <c r="DLH275" s="676"/>
      <c r="DLI275" s="676"/>
      <c r="DLJ275" s="676"/>
      <c r="DLK275" s="676"/>
      <c r="DLL275" s="676"/>
      <c r="DLM275" s="676"/>
      <c r="DLN275" s="676"/>
      <c r="DLO275" s="676"/>
      <c r="DLP275" s="676"/>
      <c r="DLQ275" s="676"/>
      <c r="DLR275" s="676"/>
      <c r="DLS275" s="676"/>
      <c r="DLT275" s="676"/>
      <c r="DLU275" s="676"/>
      <c r="DLV275" s="676"/>
      <c r="DLW275" s="676"/>
      <c r="DLX275" s="676"/>
      <c r="DLY275" s="676"/>
      <c r="DLZ275" s="676"/>
      <c r="DMA275" s="676"/>
      <c r="DMB275" s="676"/>
      <c r="DMC275" s="676"/>
      <c r="DMD275" s="674"/>
      <c r="DME275" s="674"/>
      <c r="DMF275" s="674"/>
      <c r="DMG275" s="674"/>
      <c r="DMH275" s="674"/>
      <c r="DMI275" s="674"/>
      <c r="DMJ275" s="674"/>
      <c r="DMK275" s="674"/>
      <c r="DML275" s="674"/>
      <c r="DMM275" s="674"/>
      <c r="DMN275" s="674"/>
      <c r="DMO275" s="674"/>
      <c r="DMP275" s="674"/>
      <c r="DMQ275" s="674"/>
      <c r="DMR275" s="674"/>
      <c r="DMS275" s="674"/>
      <c r="DMT275" s="674"/>
      <c r="DMU275" s="674"/>
      <c r="DMV275" s="674"/>
      <c r="DMW275" s="674"/>
      <c r="DMX275" s="674"/>
      <c r="DMY275" s="674"/>
      <c r="DMZ275" s="674"/>
      <c r="DNA275" s="674"/>
      <c r="DNB275" s="675"/>
      <c r="DNC275" s="675"/>
      <c r="DND275" s="675"/>
      <c r="DNE275" s="675"/>
      <c r="DNF275" s="675"/>
      <c r="DNG275" s="674"/>
      <c r="DNH275" s="674"/>
      <c r="DNI275" s="675"/>
      <c r="DNJ275" s="675"/>
      <c r="DNK275" s="674"/>
      <c r="DNL275" s="674"/>
      <c r="DNM275" s="675"/>
      <c r="DNN275" s="675"/>
      <c r="DNO275" s="674"/>
      <c r="DNP275" s="674"/>
      <c r="DNQ275" s="674"/>
      <c r="DNR275" s="674"/>
      <c r="DNS275" s="674"/>
      <c r="DNT275" s="674"/>
      <c r="DNU275" s="674"/>
      <c r="DNV275" s="675"/>
      <c r="DNW275" s="675"/>
      <c r="DNX275" s="674"/>
      <c r="DNY275" s="674"/>
      <c r="DNZ275" s="675"/>
      <c r="DOA275" s="675"/>
      <c r="DOB275" s="674"/>
      <c r="DOC275" s="674"/>
      <c r="DOD275" s="674"/>
      <c r="DOE275" s="674"/>
      <c r="DOF275" s="674"/>
      <c r="DOG275" s="673"/>
      <c r="DOH275" s="677"/>
      <c r="DOI275" s="674"/>
      <c r="DOJ275" s="674"/>
      <c r="DOK275" s="674"/>
      <c r="DOL275" s="674"/>
      <c r="DOM275" s="674"/>
      <c r="DON275" s="674"/>
      <c r="DOO275" s="674"/>
      <c r="DOP275" s="676"/>
      <c r="DOQ275" s="676"/>
      <c r="DOR275" s="676"/>
      <c r="DOS275" s="676"/>
      <c r="DOT275" s="676"/>
      <c r="DOU275" s="676"/>
      <c r="DOV275" s="676"/>
      <c r="DOW275" s="676"/>
      <c r="DOX275" s="676"/>
      <c r="DOY275" s="676"/>
      <c r="DOZ275" s="676"/>
      <c r="DPA275" s="676"/>
      <c r="DPB275" s="676"/>
      <c r="DPC275" s="676"/>
      <c r="DPD275" s="676"/>
      <c r="DPE275" s="676"/>
      <c r="DPF275" s="676"/>
      <c r="DPG275" s="676"/>
      <c r="DPH275" s="676"/>
      <c r="DPI275" s="676"/>
      <c r="DPJ275" s="676"/>
      <c r="DPK275" s="676"/>
      <c r="DPL275" s="676"/>
      <c r="DPM275" s="676"/>
      <c r="DPN275" s="676"/>
      <c r="DPO275" s="676"/>
      <c r="DPP275" s="676"/>
      <c r="DPQ275" s="676"/>
      <c r="DPR275" s="676"/>
      <c r="DPS275" s="676"/>
      <c r="DPT275" s="676"/>
      <c r="DPU275" s="676"/>
      <c r="DPV275" s="676"/>
      <c r="DPW275" s="676"/>
      <c r="DPX275" s="676"/>
      <c r="DPY275" s="676"/>
      <c r="DPZ275" s="676"/>
      <c r="DQA275" s="676"/>
      <c r="DQB275" s="676"/>
      <c r="DQC275" s="676"/>
      <c r="DQD275" s="676"/>
      <c r="DQE275" s="676"/>
      <c r="DQF275" s="676"/>
      <c r="DQG275" s="676"/>
      <c r="DQH275" s="674"/>
      <c r="DQI275" s="674"/>
      <c r="DQJ275" s="674"/>
      <c r="DQK275" s="674"/>
      <c r="DQL275" s="674"/>
      <c r="DQM275" s="674"/>
      <c r="DQN275" s="674"/>
      <c r="DQO275" s="674"/>
      <c r="DQP275" s="674"/>
      <c r="DQQ275" s="674"/>
      <c r="DQR275" s="674"/>
      <c r="DQS275" s="674"/>
      <c r="DQT275" s="674"/>
      <c r="DQU275" s="674"/>
      <c r="DQV275" s="674"/>
      <c r="DQW275" s="674"/>
      <c r="DQX275" s="674"/>
      <c r="DQY275" s="674"/>
      <c r="DQZ275" s="674"/>
      <c r="DRA275" s="674"/>
      <c r="DRB275" s="674"/>
      <c r="DRC275" s="674"/>
      <c r="DRD275" s="674"/>
      <c r="DRE275" s="674"/>
      <c r="DRF275" s="675"/>
      <c r="DRG275" s="675"/>
      <c r="DRH275" s="675"/>
      <c r="DRI275" s="675"/>
      <c r="DRJ275" s="675"/>
      <c r="DRK275" s="674"/>
      <c r="DRL275" s="674"/>
      <c r="DRM275" s="675"/>
      <c r="DRN275" s="675"/>
      <c r="DRO275" s="674"/>
      <c r="DRP275" s="674"/>
      <c r="DRQ275" s="675"/>
      <c r="DRR275" s="675"/>
      <c r="DRS275" s="674"/>
      <c r="DRT275" s="674"/>
      <c r="DRU275" s="674"/>
      <c r="DRV275" s="674"/>
      <c r="DRW275" s="674"/>
      <c r="DRX275" s="674"/>
      <c r="DRY275" s="674"/>
      <c r="DRZ275" s="675"/>
      <c r="DSA275" s="675"/>
      <c r="DSB275" s="674"/>
      <c r="DSC275" s="674"/>
      <c r="DSD275" s="675"/>
      <c r="DSE275" s="675"/>
      <c r="DSF275" s="674"/>
      <c r="DSG275" s="674"/>
      <c r="DSH275" s="674"/>
      <c r="DSI275" s="674"/>
      <c r="DSJ275" s="674"/>
      <c r="DSK275" s="673"/>
      <c r="DSL275" s="677"/>
      <c r="DSM275" s="674"/>
      <c r="DSN275" s="674"/>
      <c r="DSO275" s="674"/>
      <c r="DSP275" s="674"/>
      <c r="DSQ275" s="674"/>
      <c r="DSR275" s="674"/>
      <c r="DSS275" s="674"/>
      <c r="DST275" s="676"/>
      <c r="DSU275" s="676"/>
      <c r="DSV275" s="676"/>
      <c r="DSW275" s="676"/>
      <c r="DSX275" s="676"/>
      <c r="DSY275" s="676"/>
      <c r="DSZ275" s="676"/>
      <c r="DTA275" s="676"/>
      <c r="DTB275" s="676"/>
      <c r="DTC275" s="676"/>
      <c r="DTD275" s="676"/>
      <c r="DTE275" s="676"/>
      <c r="DTF275" s="676"/>
      <c r="DTG275" s="676"/>
      <c r="DTH275" s="676"/>
      <c r="DTI275" s="676"/>
      <c r="DTJ275" s="676"/>
      <c r="DTK275" s="676"/>
      <c r="DTL275" s="676"/>
      <c r="DTM275" s="676"/>
      <c r="DTN275" s="676"/>
      <c r="DTO275" s="676"/>
      <c r="DTP275" s="676"/>
      <c r="DTQ275" s="676"/>
      <c r="DTR275" s="676"/>
      <c r="DTS275" s="676"/>
      <c r="DTT275" s="676"/>
      <c r="DTU275" s="676"/>
      <c r="DTV275" s="676"/>
      <c r="DTW275" s="676"/>
      <c r="DTX275" s="676"/>
      <c r="DTY275" s="676"/>
      <c r="DTZ275" s="676"/>
      <c r="DUA275" s="676"/>
      <c r="DUB275" s="676"/>
      <c r="DUC275" s="676"/>
      <c r="DUD275" s="676"/>
      <c r="DUE275" s="676"/>
      <c r="DUF275" s="676"/>
      <c r="DUG275" s="676"/>
      <c r="DUH275" s="676"/>
      <c r="DUI275" s="676"/>
      <c r="DUJ275" s="676"/>
      <c r="DUK275" s="676"/>
      <c r="DUL275" s="674"/>
      <c r="DUM275" s="674"/>
      <c r="DUN275" s="674"/>
      <c r="DUO275" s="674"/>
      <c r="DUP275" s="674"/>
      <c r="DUQ275" s="674"/>
      <c r="DUR275" s="674"/>
      <c r="DUS275" s="674"/>
      <c r="DUT275" s="674"/>
      <c r="DUU275" s="674"/>
      <c r="DUV275" s="674"/>
      <c r="DUW275" s="674"/>
      <c r="DUX275" s="674"/>
      <c r="DUY275" s="674"/>
      <c r="DUZ275" s="674"/>
      <c r="DVA275" s="674"/>
      <c r="DVB275" s="674"/>
      <c r="DVC275" s="674"/>
      <c r="DVD275" s="674"/>
      <c r="DVE275" s="674"/>
      <c r="DVF275" s="674"/>
      <c r="DVG275" s="674"/>
      <c r="DVH275" s="674"/>
      <c r="DVI275" s="674"/>
      <c r="DVJ275" s="675"/>
      <c r="DVK275" s="675"/>
      <c r="DVL275" s="675"/>
      <c r="DVM275" s="675"/>
      <c r="DVN275" s="675"/>
      <c r="DVO275" s="674"/>
      <c r="DVP275" s="674"/>
      <c r="DVQ275" s="675"/>
      <c r="DVR275" s="675"/>
      <c r="DVS275" s="674"/>
      <c r="DVT275" s="674"/>
      <c r="DVU275" s="675"/>
      <c r="DVV275" s="675"/>
      <c r="DVW275" s="674"/>
      <c r="DVX275" s="674"/>
      <c r="DVY275" s="674"/>
      <c r="DVZ275" s="674"/>
      <c r="DWA275" s="674"/>
      <c r="DWB275" s="674"/>
      <c r="DWC275" s="674"/>
      <c r="DWD275" s="675"/>
      <c r="DWE275" s="675"/>
      <c r="DWF275" s="674"/>
      <c r="DWG275" s="674"/>
      <c r="DWH275" s="675"/>
      <c r="DWI275" s="675"/>
      <c r="DWJ275" s="674"/>
      <c r="DWK275" s="674"/>
      <c r="DWL275" s="674"/>
      <c r="DWM275" s="674"/>
      <c r="DWN275" s="674"/>
      <c r="DWO275" s="673"/>
      <c r="DWP275" s="677"/>
      <c r="DWQ275" s="674"/>
      <c r="DWR275" s="674"/>
      <c r="DWS275" s="674"/>
      <c r="DWT275" s="674"/>
      <c r="DWU275" s="674"/>
      <c r="DWV275" s="674"/>
      <c r="DWW275" s="674"/>
      <c r="DWX275" s="676"/>
      <c r="DWY275" s="676"/>
      <c r="DWZ275" s="676"/>
      <c r="DXA275" s="676"/>
      <c r="DXB275" s="676"/>
      <c r="DXC275" s="676"/>
      <c r="DXD275" s="676"/>
      <c r="DXE275" s="676"/>
      <c r="DXF275" s="676"/>
      <c r="DXG275" s="676"/>
      <c r="DXH275" s="676"/>
      <c r="DXI275" s="676"/>
      <c r="DXJ275" s="676"/>
      <c r="DXK275" s="676"/>
      <c r="DXL275" s="676"/>
      <c r="DXM275" s="676"/>
      <c r="DXN275" s="676"/>
      <c r="DXO275" s="676"/>
      <c r="DXP275" s="676"/>
      <c r="DXQ275" s="676"/>
      <c r="DXR275" s="676"/>
      <c r="DXS275" s="676"/>
      <c r="DXT275" s="676"/>
      <c r="DXU275" s="676"/>
      <c r="DXV275" s="676"/>
      <c r="DXW275" s="676"/>
      <c r="DXX275" s="676"/>
      <c r="DXY275" s="676"/>
      <c r="DXZ275" s="676"/>
      <c r="DYA275" s="676"/>
      <c r="DYB275" s="676"/>
      <c r="DYC275" s="676"/>
      <c r="DYD275" s="676"/>
      <c r="DYE275" s="676"/>
      <c r="DYF275" s="676"/>
      <c r="DYG275" s="676"/>
      <c r="DYH275" s="676"/>
      <c r="DYI275" s="676"/>
      <c r="DYJ275" s="676"/>
      <c r="DYK275" s="676"/>
      <c r="DYL275" s="676"/>
      <c r="DYM275" s="676"/>
      <c r="DYN275" s="676"/>
      <c r="DYO275" s="676"/>
      <c r="DYP275" s="674"/>
      <c r="DYQ275" s="674"/>
      <c r="DYR275" s="674"/>
      <c r="DYS275" s="674"/>
      <c r="DYT275" s="674"/>
      <c r="DYU275" s="674"/>
      <c r="DYV275" s="674"/>
      <c r="DYW275" s="674"/>
      <c r="DYX275" s="674"/>
      <c r="DYY275" s="674"/>
      <c r="DYZ275" s="674"/>
      <c r="DZA275" s="674"/>
      <c r="DZB275" s="674"/>
      <c r="DZC275" s="674"/>
      <c r="DZD275" s="674"/>
      <c r="DZE275" s="674"/>
      <c r="DZF275" s="674"/>
      <c r="DZG275" s="674"/>
      <c r="DZH275" s="674"/>
      <c r="DZI275" s="674"/>
      <c r="DZJ275" s="674"/>
      <c r="DZK275" s="674"/>
      <c r="DZL275" s="674"/>
      <c r="DZM275" s="674"/>
      <c r="DZN275" s="675"/>
      <c r="DZO275" s="675"/>
      <c r="DZP275" s="675"/>
      <c r="DZQ275" s="675"/>
      <c r="DZR275" s="675"/>
      <c r="DZS275" s="674"/>
      <c r="DZT275" s="674"/>
      <c r="DZU275" s="675"/>
      <c r="DZV275" s="675"/>
      <c r="DZW275" s="674"/>
      <c r="DZX275" s="674"/>
      <c r="DZY275" s="675"/>
      <c r="DZZ275" s="675"/>
      <c r="EAA275" s="674"/>
      <c r="EAB275" s="674"/>
      <c r="EAC275" s="674"/>
      <c r="EAD275" s="674"/>
      <c r="EAE275" s="674"/>
      <c r="EAF275" s="674"/>
      <c r="EAG275" s="674"/>
      <c r="EAH275" s="675"/>
      <c r="EAI275" s="675"/>
      <c r="EAJ275" s="674"/>
      <c r="EAK275" s="674"/>
      <c r="EAL275" s="675"/>
      <c r="EAM275" s="675"/>
      <c r="EAN275" s="674"/>
      <c r="EAO275" s="674"/>
      <c r="EAP275" s="674"/>
      <c r="EAQ275" s="674"/>
      <c r="EAR275" s="674"/>
      <c r="EAS275" s="673"/>
      <c r="EAT275" s="677"/>
      <c r="EAU275" s="674"/>
      <c r="EAV275" s="674"/>
      <c r="EAW275" s="674"/>
      <c r="EAX275" s="674"/>
      <c r="EAY275" s="674"/>
      <c r="EAZ275" s="674"/>
      <c r="EBA275" s="674"/>
      <c r="EBB275" s="676"/>
      <c r="EBC275" s="676"/>
      <c r="EBD275" s="676"/>
      <c r="EBE275" s="676"/>
      <c r="EBF275" s="676"/>
      <c r="EBG275" s="676"/>
      <c r="EBH275" s="676"/>
      <c r="EBI275" s="676"/>
      <c r="EBJ275" s="676"/>
      <c r="EBK275" s="676"/>
      <c r="EBL275" s="676"/>
      <c r="EBM275" s="676"/>
      <c r="EBN275" s="676"/>
      <c r="EBO275" s="676"/>
      <c r="EBP275" s="676"/>
      <c r="EBQ275" s="676"/>
      <c r="EBR275" s="676"/>
      <c r="EBS275" s="676"/>
      <c r="EBT275" s="676"/>
      <c r="EBU275" s="676"/>
      <c r="EBV275" s="676"/>
      <c r="EBW275" s="676"/>
      <c r="EBX275" s="676"/>
      <c r="EBY275" s="676"/>
      <c r="EBZ275" s="676"/>
      <c r="ECA275" s="676"/>
      <c r="ECB275" s="676"/>
      <c r="ECC275" s="676"/>
      <c r="ECD275" s="676"/>
      <c r="ECE275" s="676"/>
      <c r="ECF275" s="676"/>
      <c r="ECG275" s="676"/>
      <c r="ECH275" s="676"/>
      <c r="ECI275" s="676"/>
      <c r="ECJ275" s="676"/>
      <c r="ECK275" s="676"/>
      <c r="ECL275" s="676"/>
      <c r="ECM275" s="676"/>
      <c r="ECN275" s="676"/>
      <c r="ECO275" s="676"/>
      <c r="ECP275" s="676"/>
      <c r="ECQ275" s="676"/>
      <c r="ECR275" s="676"/>
      <c r="ECS275" s="676"/>
      <c r="ECT275" s="674"/>
      <c r="ECU275" s="674"/>
      <c r="ECV275" s="674"/>
      <c r="ECW275" s="674"/>
      <c r="ECX275" s="674"/>
      <c r="ECY275" s="674"/>
      <c r="ECZ275" s="674"/>
      <c r="EDA275" s="674"/>
      <c r="EDB275" s="674"/>
      <c r="EDC275" s="674"/>
      <c r="EDD275" s="674"/>
      <c r="EDE275" s="674"/>
      <c r="EDF275" s="674"/>
      <c r="EDG275" s="674"/>
      <c r="EDH275" s="674"/>
      <c r="EDI275" s="674"/>
      <c r="EDJ275" s="674"/>
      <c r="EDK275" s="674"/>
      <c r="EDL275" s="674"/>
      <c r="EDM275" s="674"/>
      <c r="EDN275" s="674"/>
      <c r="EDO275" s="674"/>
      <c r="EDP275" s="674"/>
      <c r="EDQ275" s="674"/>
      <c r="EDR275" s="675"/>
      <c r="EDS275" s="675"/>
      <c r="EDT275" s="675"/>
      <c r="EDU275" s="675"/>
      <c r="EDV275" s="675"/>
      <c r="EDW275" s="674"/>
      <c r="EDX275" s="674"/>
      <c r="EDY275" s="675"/>
      <c r="EDZ275" s="675"/>
      <c r="EEA275" s="674"/>
      <c r="EEB275" s="674"/>
      <c r="EEC275" s="675"/>
      <c r="EED275" s="675"/>
      <c r="EEE275" s="674"/>
      <c r="EEF275" s="674"/>
      <c r="EEG275" s="674"/>
      <c r="EEH275" s="674"/>
      <c r="EEI275" s="674"/>
      <c r="EEJ275" s="674"/>
      <c r="EEK275" s="674"/>
      <c r="EEL275" s="675"/>
      <c r="EEM275" s="675"/>
      <c r="EEN275" s="674"/>
      <c r="EEO275" s="674"/>
      <c r="EEP275" s="675"/>
      <c r="EEQ275" s="675"/>
      <c r="EER275" s="674"/>
      <c r="EES275" s="674"/>
      <c r="EET275" s="674"/>
      <c r="EEU275" s="674"/>
      <c r="EEV275" s="674"/>
      <c r="EEW275" s="673"/>
      <c r="EEX275" s="677"/>
      <c r="EEY275" s="674"/>
      <c r="EEZ275" s="674"/>
      <c r="EFA275" s="674"/>
      <c r="EFB275" s="674"/>
      <c r="EFC275" s="674"/>
      <c r="EFD275" s="674"/>
      <c r="EFE275" s="674"/>
      <c r="EFF275" s="676"/>
      <c r="EFG275" s="676"/>
      <c r="EFH275" s="676"/>
      <c r="EFI275" s="676"/>
      <c r="EFJ275" s="676"/>
      <c r="EFK275" s="676"/>
      <c r="EFL275" s="676"/>
      <c r="EFM275" s="676"/>
      <c r="EFN275" s="676"/>
      <c r="EFO275" s="676"/>
      <c r="EFP275" s="676"/>
      <c r="EFQ275" s="676"/>
      <c r="EFR275" s="676"/>
      <c r="EFS275" s="676"/>
      <c r="EFT275" s="676"/>
      <c r="EFU275" s="676"/>
      <c r="EFV275" s="676"/>
      <c r="EFW275" s="676"/>
      <c r="EFX275" s="676"/>
      <c r="EFY275" s="676"/>
      <c r="EFZ275" s="676"/>
      <c r="EGA275" s="676"/>
      <c r="EGB275" s="676"/>
      <c r="EGC275" s="676"/>
      <c r="EGD275" s="676"/>
      <c r="EGE275" s="676"/>
      <c r="EGF275" s="676"/>
      <c r="EGG275" s="676"/>
      <c r="EGH275" s="676"/>
      <c r="EGI275" s="676"/>
      <c r="EGJ275" s="676"/>
      <c r="EGK275" s="676"/>
      <c r="EGL275" s="676"/>
      <c r="EGM275" s="676"/>
      <c r="EGN275" s="676"/>
      <c r="EGO275" s="676"/>
      <c r="EGP275" s="676"/>
      <c r="EGQ275" s="676"/>
      <c r="EGR275" s="676"/>
      <c r="EGS275" s="676"/>
      <c r="EGT275" s="676"/>
      <c r="EGU275" s="676"/>
      <c r="EGV275" s="676"/>
      <c r="EGW275" s="676"/>
      <c r="EGX275" s="674"/>
      <c r="EGY275" s="674"/>
      <c r="EGZ275" s="674"/>
      <c r="EHA275" s="674"/>
      <c r="EHB275" s="674"/>
      <c r="EHC275" s="674"/>
      <c r="EHD275" s="674"/>
      <c r="EHE275" s="674"/>
      <c r="EHF275" s="674"/>
      <c r="EHG275" s="674"/>
      <c r="EHH275" s="674"/>
      <c r="EHI275" s="674"/>
      <c r="EHJ275" s="674"/>
      <c r="EHK275" s="674"/>
      <c r="EHL275" s="674"/>
      <c r="EHM275" s="674"/>
      <c r="EHN275" s="674"/>
      <c r="EHO275" s="674"/>
      <c r="EHP275" s="674"/>
      <c r="EHQ275" s="674"/>
      <c r="EHR275" s="674"/>
      <c r="EHS275" s="674"/>
      <c r="EHT275" s="674"/>
      <c r="EHU275" s="674"/>
      <c r="EHV275" s="675"/>
      <c r="EHW275" s="675"/>
      <c r="EHX275" s="675"/>
      <c r="EHY275" s="675"/>
      <c r="EHZ275" s="675"/>
      <c r="EIA275" s="674"/>
      <c r="EIB275" s="674"/>
      <c r="EIC275" s="675"/>
      <c r="EID275" s="675"/>
      <c r="EIE275" s="674"/>
      <c r="EIF275" s="674"/>
      <c r="EIG275" s="675"/>
      <c r="EIH275" s="675"/>
      <c r="EII275" s="674"/>
      <c r="EIJ275" s="674"/>
      <c r="EIK275" s="674"/>
      <c r="EIL275" s="674"/>
      <c r="EIM275" s="674"/>
      <c r="EIN275" s="674"/>
      <c r="EIO275" s="674"/>
      <c r="EIP275" s="675"/>
      <c r="EIQ275" s="675"/>
      <c r="EIR275" s="674"/>
      <c r="EIS275" s="674"/>
      <c r="EIT275" s="675"/>
      <c r="EIU275" s="675"/>
      <c r="EIV275" s="674"/>
      <c r="EIW275" s="674"/>
      <c r="EIX275" s="674"/>
      <c r="EIY275" s="674"/>
      <c r="EIZ275" s="674"/>
      <c r="EJA275" s="673"/>
      <c r="EJB275" s="677"/>
      <c r="EJC275" s="674"/>
      <c r="EJD275" s="674"/>
      <c r="EJE275" s="674"/>
      <c r="EJF275" s="674"/>
      <c r="EJG275" s="674"/>
      <c r="EJH275" s="674"/>
      <c r="EJI275" s="674"/>
      <c r="EJJ275" s="676"/>
      <c r="EJK275" s="676"/>
      <c r="EJL275" s="676"/>
      <c r="EJM275" s="676"/>
      <c r="EJN275" s="676"/>
      <c r="EJO275" s="676"/>
      <c r="EJP275" s="676"/>
      <c r="EJQ275" s="676"/>
      <c r="EJR275" s="676"/>
      <c r="EJS275" s="676"/>
      <c r="EJT275" s="676"/>
      <c r="EJU275" s="676"/>
      <c r="EJV275" s="676"/>
      <c r="EJW275" s="676"/>
      <c r="EJX275" s="676"/>
      <c r="EJY275" s="676"/>
      <c r="EJZ275" s="676"/>
      <c r="EKA275" s="676"/>
      <c r="EKB275" s="676"/>
      <c r="EKC275" s="676"/>
      <c r="EKD275" s="676"/>
      <c r="EKE275" s="676"/>
      <c r="EKF275" s="676"/>
      <c r="EKG275" s="676"/>
      <c r="EKH275" s="676"/>
      <c r="EKI275" s="676"/>
      <c r="EKJ275" s="676"/>
      <c r="EKK275" s="676"/>
      <c r="EKL275" s="676"/>
      <c r="EKM275" s="676"/>
      <c r="EKN275" s="676"/>
      <c r="EKO275" s="676"/>
      <c r="EKP275" s="676"/>
      <c r="EKQ275" s="676"/>
      <c r="EKR275" s="676"/>
      <c r="EKS275" s="676"/>
      <c r="EKT275" s="676"/>
      <c r="EKU275" s="676"/>
      <c r="EKV275" s="676"/>
      <c r="EKW275" s="676"/>
      <c r="EKX275" s="676"/>
      <c r="EKY275" s="676"/>
      <c r="EKZ275" s="676"/>
      <c r="ELA275" s="676"/>
      <c r="ELB275" s="674"/>
      <c r="ELC275" s="674"/>
      <c r="ELD275" s="674"/>
      <c r="ELE275" s="674"/>
      <c r="ELF275" s="674"/>
      <c r="ELG275" s="674"/>
      <c r="ELH275" s="674"/>
      <c r="ELI275" s="674"/>
      <c r="ELJ275" s="674"/>
      <c r="ELK275" s="674"/>
      <c r="ELL275" s="674"/>
      <c r="ELM275" s="674"/>
      <c r="ELN275" s="674"/>
      <c r="ELO275" s="674"/>
      <c r="ELP275" s="674"/>
      <c r="ELQ275" s="674"/>
      <c r="ELR275" s="674"/>
      <c r="ELS275" s="674"/>
      <c r="ELT275" s="674"/>
      <c r="ELU275" s="674"/>
      <c r="ELV275" s="674"/>
      <c r="ELW275" s="674"/>
      <c r="ELX275" s="674"/>
      <c r="ELY275" s="674"/>
      <c r="ELZ275" s="675"/>
      <c r="EMA275" s="675"/>
      <c r="EMB275" s="675"/>
      <c r="EMC275" s="675"/>
      <c r="EMD275" s="675"/>
      <c r="EME275" s="674"/>
      <c r="EMF275" s="674"/>
      <c r="EMG275" s="675"/>
      <c r="EMH275" s="675"/>
      <c r="EMI275" s="674"/>
      <c r="EMJ275" s="674"/>
      <c r="EMK275" s="675"/>
      <c r="EML275" s="675"/>
      <c r="EMM275" s="674"/>
      <c r="EMN275" s="674"/>
      <c r="EMO275" s="674"/>
      <c r="EMP275" s="674"/>
      <c r="EMQ275" s="674"/>
      <c r="EMR275" s="674"/>
      <c r="EMS275" s="674"/>
      <c r="EMT275" s="675"/>
      <c r="EMU275" s="675"/>
      <c r="EMV275" s="674"/>
      <c r="EMW275" s="674"/>
      <c r="EMX275" s="675"/>
      <c r="EMY275" s="675"/>
      <c r="EMZ275" s="674"/>
      <c r="ENA275" s="674"/>
      <c r="ENB275" s="674"/>
      <c r="ENC275" s="674"/>
      <c r="END275" s="674"/>
      <c r="ENE275" s="673"/>
      <c r="ENF275" s="677"/>
      <c r="ENG275" s="674"/>
      <c r="ENH275" s="674"/>
      <c r="ENI275" s="674"/>
      <c r="ENJ275" s="674"/>
      <c r="ENK275" s="674"/>
      <c r="ENL275" s="674"/>
      <c r="ENM275" s="674"/>
      <c r="ENN275" s="676"/>
      <c r="ENO275" s="676"/>
      <c r="ENP275" s="676"/>
      <c r="ENQ275" s="676"/>
      <c r="ENR275" s="676"/>
      <c r="ENS275" s="676"/>
      <c r="ENT275" s="676"/>
      <c r="ENU275" s="676"/>
      <c r="ENV275" s="676"/>
      <c r="ENW275" s="676"/>
      <c r="ENX275" s="676"/>
      <c r="ENY275" s="676"/>
      <c r="ENZ275" s="676"/>
      <c r="EOA275" s="676"/>
      <c r="EOB275" s="676"/>
      <c r="EOC275" s="676"/>
      <c r="EOD275" s="676"/>
      <c r="EOE275" s="676"/>
      <c r="EOF275" s="676"/>
      <c r="EOG275" s="676"/>
      <c r="EOH275" s="676"/>
      <c r="EOI275" s="676"/>
      <c r="EOJ275" s="676"/>
      <c r="EOK275" s="676"/>
      <c r="EOL275" s="676"/>
      <c r="EOM275" s="676"/>
      <c r="EON275" s="676"/>
      <c r="EOO275" s="676"/>
      <c r="EOP275" s="676"/>
      <c r="EOQ275" s="676"/>
      <c r="EOR275" s="676"/>
      <c r="EOS275" s="676"/>
      <c r="EOT275" s="676"/>
      <c r="EOU275" s="676"/>
      <c r="EOV275" s="676"/>
      <c r="EOW275" s="676"/>
      <c r="EOX275" s="676"/>
      <c r="EOY275" s="676"/>
      <c r="EOZ275" s="676"/>
      <c r="EPA275" s="676"/>
      <c r="EPB275" s="676"/>
      <c r="EPC275" s="676"/>
      <c r="EPD275" s="676"/>
      <c r="EPE275" s="676"/>
      <c r="EPF275" s="674"/>
      <c r="EPG275" s="674"/>
      <c r="EPH275" s="674"/>
      <c r="EPI275" s="674"/>
      <c r="EPJ275" s="674"/>
      <c r="EPK275" s="674"/>
      <c r="EPL275" s="674"/>
      <c r="EPM275" s="674"/>
      <c r="EPN275" s="674"/>
      <c r="EPO275" s="674"/>
      <c r="EPP275" s="674"/>
      <c r="EPQ275" s="674"/>
      <c r="EPR275" s="674"/>
      <c r="EPS275" s="674"/>
      <c r="EPT275" s="674"/>
      <c r="EPU275" s="674"/>
      <c r="EPV275" s="674"/>
      <c r="EPW275" s="674"/>
      <c r="EPX275" s="674"/>
      <c r="EPY275" s="674"/>
      <c r="EPZ275" s="674"/>
      <c r="EQA275" s="674"/>
      <c r="EQB275" s="674"/>
      <c r="EQC275" s="674"/>
      <c r="EQD275" s="675"/>
      <c r="EQE275" s="675"/>
      <c r="EQF275" s="675"/>
      <c r="EQG275" s="675"/>
      <c r="EQH275" s="675"/>
      <c r="EQI275" s="674"/>
      <c r="EQJ275" s="674"/>
      <c r="EQK275" s="675"/>
      <c r="EQL275" s="675"/>
      <c r="EQM275" s="674"/>
      <c r="EQN275" s="674"/>
      <c r="EQO275" s="675"/>
      <c r="EQP275" s="675"/>
      <c r="EQQ275" s="674"/>
      <c r="EQR275" s="674"/>
      <c r="EQS275" s="674"/>
      <c r="EQT275" s="674"/>
      <c r="EQU275" s="674"/>
      <c r="EQV275" s="674"/>
      <c r="EQW275" s="674"/>
      <c r="EQX275" s="675"/>
      <c r="EQY275" s="675"/>
      <c r="EQZ275" s="674"/>
      <c r="ERA275" s="674"/>
      <c r="ERB275" s="675"/>
      <c r="ERC275" s="675"/>
      <c r="ERD275" s="674"/>
      <c r="ERE275" s="674"/>
      <c r="ERF275" s="674"/>
      <c r="ERG275" s="674"/>
      <c r="ERH275" s="674"/>
      <c r="ERI275" s="673"/>
      <c r="ERJ275" s="677"/>
      <c r="ERK275" s="674"/>
      <c r="ERL275" s="674"/>
      <c r="ERM275" s="674"/>
      <c r="ERN275" s="674"/>
      <c r="ERO275" s="674"/>
      <c r="ERP275" s="674"/>
      <c r="ERQ275" s="674"/>
      <c r="ERR275" s="676"/>
      <c r="ERS275" s="676"/>
      <c r="ERT275" s="676"/>
      <c r="ERU275" s="676"/>
      <c r="ERV275" s="676"/>
      <c r="ERW275" s="676"/>
      <c r="ERX275" s="676"/>
      <c r="ERY275" s="676"/>
      <c r="ERZ275" s="676"/>
      <c r="ESA275" s="676"/>
      <c r="ESB275" s="676"/>
      <c r="ESC275" s="676"/>
      <c r="ESD275" s="676"/>
      <c r="ESE275" s="676"/>
      <c r="ESF275" s="676"/>
      <c r="ESG275" s="676"/>
      <c r="ESH275" s="676"/>
      <c r="ESI275" s="676"/>
      <c r="ESJ275" s="676"/>
      <c r="ESK275" s="676"/>
      <c r="ESL275" s="676"/>
      <c r="ESM275" s="676"/>
      <c r="ESN275" s="676"/>
      <c r="ESO275" s="676"/>
      <c r="ESP275" s="676"/>
      <c r="ESQ275" s="676"/>
      <c r="ESR275" s="676"/>
      <c r="ESS275" s="676"/>
      <c r="EST275" s="676"/>
      <c r="ESU275" s="676"/>
      <c r="ESV275" s="676"/>
      <c r="ESW275" s="676"/>
      <c r="ESX275" s="676"/>
      <c r="ESY275" s="676"/>
      <c r="ESZ275" s="676"/>
      <c r="ETA275" s="676"/>
      <c r="ETB275" s="676"/>
      <c r="ETC275" s="676"/>
      <c r="ETD275" s="676"/>
      <c r="ETE275" s="676"/>
      <c r="ETF275" s="676"/>
      <c r="ETG275" s="676"/>
      <c r="ETH275" s="676"/>
      <c r="ETI275" s="676"/>
      <c r="ETJ275" s="674"/>
      <c r="ETK275" s="674"/>
      <c r="ETL275" s="674"/>
      <c r="ETM275" s="674"/>
      <c r="ETN275" s="674"/>
      <c r="ETO275" s="674"/>
      <c r="ETP275" s="674"/>
      <c r="ETQ275" s="674"/>
      <c r="ETR275" s="674"/>
      <c r="ETS275" s="674"/>
      <c r="ETT275" s="674"/>
      <c r="ETU275" s="674"/>
      <c r="ETV275" s="674"/>
      <c r="ETW275" s="674"/>
      <c r="ETX275" s="674"/>
      <c r="ETY275" s="674"/>
      <c r="ETZ275" s="674"/>
      <c r="EUA275" s="674"/>
      <c r="EUB275" s="674"/>
      <c r="EUC275" s="674"/>
      <c r="EUD275" s="674"/>
      <c r="EUE275" s="674"/>
      <c r="EUF275" s="674"/>
      <c r="EUG275" s="674"/>
      <c r="EUH275" s="675"/>
      <c r="EUI275" s="675"/>
      <c r="EUJ275" s="675"/>
      <c r="EUK275" s="675"/>
      <c r="EUL275" s="675"/>
      <c r="EUM275" s="674"/>
      <c r="EUN275" s="674"/>
      <c r="EUO275" s="675"/>
      <c r="EUP275" s="675"/>
      <c r="EUQ275" s="674"/>
      <c r="EUR275" s="674"/>
      <c r="EUS275" s="675"/>
      <c r="EUT275" s="675"/>
      <c r="EUU275" s="674"/>
      <c r="EUV275" s="674"/>
      <c r="EUW275" s="674"/>
      <c r="EUX275" s="674"/>
      <c r="EUY275" s="674"/>
      <c r="EUZ275" s="674"/>
      <c r="EVA275" s="674"/>
      <c r="EVB275" s="675"/>
      <c r="EVC275" s="675"/>
      <c r="EVD275" s="674"/>
      <c r="EVE275" s="674"/>
      <c r="EVF275" s="675"/>
      <c r="EVG275" s="675"/>
      <c r="EVH275" s="674"/>
      <c r="EVI275" s="674"/>
      <c r="EVJ275" s="674"/>
      <c r="EVK275" s="674"/>
      <c r="EVL275" s="674"/>
      <c r="EVM275" s="673"/>
      <c r="EVN275" s="677"/>
      <c r="EVO275" s="674"/>
      <c r="EVP275" s="674"/>
      <c r="EVQ275" s="674"/>
      <c r="EVR275" s="674"/>
      <c r="EVS275" s="674"/>
      <c r="EVT275" s="674"/>
      <c r="EVU275" s="674"/>
      <c r="EVV275" s="676"/>
      <c r="EVW275" s="676"/>
      <c r="EVX275" s="676"/>
      <c r="EVY275" s="676"/>
      <c r="EVZ275" s="676"/>
      <c r="EWA275" s="676"/>
      <c r="EWB275" s="676"/>
      <c r="EWC275" s="676"/>
      <c r="EWD275" s="676"/>
      <c r="EWE275" s="676"/>
      <c r="EWF275" s="676"/>
      <c r="EWG275" s="676"/>
      <c r="EWH275" s="676"/>
      <c r="EWI275" s="676"/>
      <c r="EWJ275" s="676"/>
      <c r="EWK275" s="676"/>
      <c r="EWL275" s="676"/>
      <c r="EWM275" s="676"/>
      <c r="EWN275" s="676"/>
      <c r="EWO275" s="676"/>
      <c r="EWP275" s="676"/>
      <c r="EWQ275" s="676"/>
      <c r="EWR275" s="676"/>
      <c r="EWS275" s="676"/>
      <c r="EWT275" s="676"/>
      <c r="EWU275" s="676"/>
      <c r="EWV275" s="676"/>
      <c r="EWW275" s="676"/>
      <c r="EWX275" s="676"/>
      <c r="EWY275" s="676"/>
      <c r="EWZ275" s="676"/>
      <c r="EXA275" s="676"/>
      <c r="EXB275" s="676"/>
      <c r="EXC275" s="676"/>
      <c r="EXD275" s="676"/>
      <c r="EXE275" s="676"/>
      <c r="EXF275" s="676"/>
      <c r="EXG275" s="676"/>
      <c r="EXH275" s="676"/>
      <c r="EXI275" s="676"/>
      <c r="EXJ275" s="676"/>
      <c r="EXK275" s="676"/>
      <c r="EXL275" s="676"/>
      <c r="EXM275" s="676"/>
      <c r="EXN275" s="674"/>
      <c r="EXO275" s="674"/>
      <c r="EXP275" s="674"/>
      <c r="EXQ275" s="674"/>
      <c r="EXR275" s="674"/>
      <c r="EXS275" s="674"/>
      <c r="EXT275" s="674"/>
      <c r="EXU275" s="674"/>
      <c r="EXV275" s="674"/>
      <c r="EXW275" s="674"/>
      <c r="EXX275" s="674"/>
      <c r="EXY275" s="674"/>
      <c r="EXZ275" s="674"/>
      <c r="EYA275" s="674"/>
      <c r="EYB275" s="674"/>
      <c r="EYC275" s="674"/>
      <c r="EYD275" s="674"/>
      <c r="EYE275" s="674"/>
      <c r="EYF275" s="674"/>
      <c r="EYG275" s="674"/>
      <c r="EYH275" s="674"/>
      <c r="EYI275" s="674"/>
      <c r="EYJ275" s="674"/>
      <c r="EYK275" s="674"/>
      <c r="EYL275" s="675"/>
      <c r="EYM275" s="675"/>
      <c r="EYN275" s="675"/>
      <c r="EYO275" s="675"/>
      <c r="EYP275" s="675"/>
      <c r="EYQ275" s="674"/>
      <c r="EYR275" s="674"/>
      <c r="EYS275" s="675"/>
      <c r="EYT275" s="675"/>
      <c r="EYU275" s="674"/>
      <c r="EYV275" s="674"/>
      <c r="EYW275" s="675"/>
      <c r="EYX275" s="675"/>
      <c r="EYY275" s="674"/>
      <c r="EYZ275" s="674"/>
      <c r="EZA275" s="674"/>
      <c r="EZB275" s="674"/>
      <c r="EZC275" s="674"/>
      <c r="EZD275" s="674"/>
      <c r="EZE275" s="674"/>
      <c r="EZF275" s="675"/>
      <c r="EZG275" s="675"/>
      <c r="EZH275" s="674"/>
      <c r="EZI275" s="674"/>
      <c r="EZJ275" s="675"/>
      <c r="EZK275" s="675"/>
      <c r="EZL275" s="674"/>
      <c r="EZM275" s="674"/>
      <c r="EZN275" s="674"/>
      <c r="EZO275" s="674"/>
      <c r="EZP275" s="674"/>
      <c r="EZQ275" s="673"/>
      <c r="EZR275" s="677"/>
      <c r="EZS275" s="674"/>
      <c r="EZT275" s="674"/>
      <c r="EZU275" s="674"/>
      <c r="EZV275" s="674"/>
      <c r="EZW275" s="674"/>
      <c r="EZX275" s="674"/>
      <c r="EZY275" s="674"/>
      <c r="EZZ275" s="676"/>
      <c r="FAA275" s="676"/>
      <c r="FAB275" s="676"/>
      <c r="FAC275" s="676"/>
      <c r="FAD275" s="676"/>
      <c r="FAE275" s="676"/>
      <c r="FAF275" s="676"/>
      <c r="FAG275" s="676"/>
      <c r="FAH275" s="676"/>
      <c r="FAI275" s="676"/>
      <c r="FAJ275" s="676"/>
      <c r="FAK275" s="676"/>
      <c r="FAL275" s="676"/>
      <c r="FAM275" s="676"/>
      <c r="FAN275" s="676"/>
      <c r="FAO275" s="676"/>
      <c r="FAP275" s="676"/>
      <c r="FAQ275" s="676"/>
      <c r="FAR275" s="676"/>
      <c r="FAS275" s="676"/>
      <c r="FAT275" s="676"/>
      <c r="FAU275" s="676"/>
      <c r="FAV275" s="676"/>
      <c r="FAW275" s="676"/>
      <c r="FAX275" s="676"/>
      <c r="FAY275" s="676"/>
      <c r="FAZ275" s="676"/>
      <c r="FBA275" s="676"/>
      <c r="FBB275" s="676"/>
      <c r="FBC275" s="676"/>
      <c r="FBD275" s="676"/>
      <c r="FBE275" s="676"/>
      <c r="FBF275" s="676"/>
      <c r="FBG275" s="676"/>
      <c r="FBH275" s="676"/>
      <c r="FBI275" s="676"/>
      <c r="FBJ275" s="676"/>
      <c r="FBK275" s="676"/>
      <c r="FBL275" s="676"/>
      <c r="FBM275" s="676"/>
      <c r="FBN275" s="676"/>
      <c r="FBO275" s="676"/>
      <c r="FBP275" s="676"/>
      <c r="FBQ275" s="676"/>
      <c r="FBR275" s="674"/>
      <c r="FBS275" s="674"/>
      <c r="FBT275" s="674"/>
      <c r="FBU275" s="674"/>
      <c r="FBV275" s="674"/>
      <c r="FBW275" s="674"/>
      <c r="FBX275" s="674"/>
      <c r="FBY275" s="674"/>
      <c r="FBZ275" s="674"/>
      <c r="FCA275" s="674"/>
      <c r="FCB275" s="674"/>
      <c r="FCC275" s="674"/>
      <c r="FCD275" s="674"/>
      <c r="FCE275" s="674"/>
      <c r="FCF275" s="674"/>
      <c r="FCG275" s="674"/>
      <c r="FCH275" s="674"/>
      <c r="FCI275" s="674"/>
      <c r="FCJ275" s="674"/>
      <c r="FCK275" s="674"/>
      <c r="FCL275" s="674"/>
      <c r="FCM275" s="674"/>
      <c r="FCN275" s="674"/>
      <c r="FCO275" s="674"/>
      <c r="FCP275" s="675"/>
      <c r="FCQ275" s="675"/>
      <c r="FCR275" s="675"/>
      <c r="FCS275" s="675"/>
      <c r="FCT275" s="675"/>
      <c r="FCU275" s="674"/>
      <c r="FCV275" s="674"/>
      <c r="FCW275" s="675"/>
      <c r="FCX275" s="675"/>
      <c r="FCY275" s="674"/>
      <c r="FCZ275" s="674"/>
      <c r="FDA275" s="675"/>
      <c r="FDB275" s="675"/>
      <c r="FDC275" s="674"/>
      <c r="FDD275" s="674"/>
      <c r="FDE275" s="674"/>
      <c r="FDF275" s="674"/>
      <c r="FDG275" s="674"/>
      <c r="FDH275" s="674"/>
      <c r="FDI275" s="674"/>
      <c r="FDJ275" s="675"/>
      <c r="FDK275" s="675"/>
      <c r="FDL275" s="674"/>
      <c r="FDM275" s="674"/>
      <c r="FDN275" s="675"/>
      <c r="FDO275" s="675"/>
      <c r="FDP275" s="674"/>
      <c r="FDQ275" s="674"/>
      <c r="FDR275" s="674"/>
      <c r="FDS275" s="674"/>
      <c r="FDT275" s="674"/>
      <c r="FDU275" s="673"/>
      <c r="FDV275" s="677"/>
      <c r="FDW275" s="674"/>
      <c r="FDX275" s="674"/>
      <c r="FDY275" s="674"/>
      <c r="FDZ275" s="674"/>
      <c r="FEA275" s="674"/>
      <c r="FEB275" s="674"/>
      <c r="FEC275" s="674"/>
      <c r="FED275" s="676"/>
      <c r="FEE275" s="676"/>
      <c r="FEF275" s="676"/>
      <c r="FEG275" s="676"/>
      <c r="FEH275" s="676"/>
      <c r="FEI275" s="676"/>
      <c r="FEJ275" s="676"/>
      <c r="FEK275" s="676"/>
      <c r="FEL275" s="676"/>
      <c r="FEM275" s="676"/>
      <c r="FEN275" s="676"/>
      <c r="FEO275" s="676"/>
      <c r="FEP275" s="676"/>
      <c r="FEQ275" s="676"/>
      <c r="FER275" s="676"/>
      <c r="FES275" s="676"/>
      <c r="FET275" s="676"/>
      <c r="FEU275" s="676"/>
      <c r="FEV275" s="676"/>
      <c r="FEW275" s="676"/>
      <c r="FEX275" s="676"/>
      <c r="FEY275" s="676"/>
      <c r="FEZ275" s="676"/>
      <c r="FFA275" s="676"/>
      <c r="FFB275" s="676"/>
      <c r="FFC275" s="676"/>
      <c r="FFD275" s="676"/>
      <c r="FFE275" s="676"/>
      <c r="FFF275" s="676"/>
      <c r="FFG275" s="676"/>
      <c r="FFH275" s="676"/>
      <c r="FFI275" s="676"/>
      <c r="FFJ275" s="676"/>
      <c r="FFK275" s="676"/>
      <c r="FFL275" s="676"/>
      <c r="FFM275" s="676"/>
      <c r="FFN275" s="676"/>
      <c r="FFO275" s="676"/>
      <c r="FFP275" s="676"/>
      <c r="FFQ275" s="676"/>
      <c r="FFR275" s="676"/>
      <c r="FFS275" s="676"/>
      <c r="FFT275" s="676"/>
      <c r="FFU275" s="676"/>
      <c r="FFV275" s="674"/>
      <c r="FFW275" s="674"/>
      <c r="FFX275" s="674"/>
      <c r="FFY275" s="674"/>
      <c r="FFZ275" s="674"/>
      <c r="FGA275" s="674"/>
      <c r="FGB275" s="674"/>
      <c r="FGC275" s="674"/>
      <c r="FGD275" s="674"/>
      <c r="FGE275" s="674"/>
      <c r="FGF275" s="674"/>
      <c r="FGG275" s="674"/>
      <c r="FGH275" s="674"/>
      <c r="FGI275" s="674"/>
      <c r="FGJ275" s="674"/>
      <c r="FGK275" s="674"/>
      <c r="FGL275" s="674"/>
      <c r="FGM275" s="674"/>
      <c r="FGN275" s="674"/>
      <c r="FGO275" s="674"/>
      <c r="FGP275" s="674"/>
      <c r="FGQ275" s="674"/>
      <c r="FGR275" s="674"/>
      <c r="FGS275" s="674"/>
      <c r="FGT275" s="675"/>
      <c r="FGU275" s="675"/>
      <c r="FGV275" s="675"/>
      <c r="FGW275" s="675"/>
      <c r="FGX275" s="675"/>
      <c r="FGY275" s="674"/>
      <c r="FGZ275" s="674"/>
      <c r="FHA275" s="675"/>
      <c r="FHB275" s="675"/>
      <c r="FHC275" s="674"/>
      <c r="FHD275" s="674"/>
      <c r="FHE275" s="675"/>
      <c r="FHF275" s="675"/>
      <c r="FHG275" s="674"/>
      <c r="FHH275" s="674"/>
      <c r="FHI275" s="674"/>
      <c r="FHJ275" s="674"/>
      <c r="FHK275" s="674"/>
      <c r="FHL275" s="674"/>
      <c r="FHM275" s="674"/>
      <c r="FHN275" s="675"/>
      <c r="FHO275" s="675"/>
      <c r="FHP275" s="674"/>
      <c r="FHQ275" s="674"/>
      <c r="FHR275" s="675"/>
      <c r="FHS275" s="675"/>
      <c r="FHT275" s="674"/>
      <c r="FHU275" s="674"/>
      <c r="FHV275" s="674"/>
      <c r="FHW275" s="674"/>
      <c r="FHX275" s="674"/>
      <c r="FHY275" s="673"/>
      <c r="FHZ275" s="677"/>
      <c r="FIA275" s="674"/>
      <c r="FIB275" s="674"/>
      <c r="FIC275" s="674"/>
      <c r="FID275" s="674"/>
      <c r="FIE275" s="674"/>
      <c r="FIF275" s="674"/>
      <c r="FIG275" s="674"/>
      <c r="FIH275" s="676"/>
      <c r="FII275" s="676"/>
      <c r="FIJ275" s="676"/>
      <c r="FIK275" s="676"/>
      <c r="FIL275" s="676"/>
      <c r="FIM275" s="676"/>
      <c r="FIN275" s="676"/>
      <c r="FIO275" s="676"/>
      <c r="FIP275" s="676"/>
      <c r="FIQ275" s="676"/>
      <c r="FIR275" s="676"/>
      <c r="FIS275" s="676"/>
      <c r="FIT275" s="676"/>
      <c r="FIU275" s="676"/>
      <c r="FIV275" s="676"/>
      <c r="FIW275" s="676"/>
      <c r="FIX275" s="676"/>
      <c r="FIY275" s="676"/>
      <c r="FIZ275" s="676"/>
      <c r="FJA275" s="676"/>
      <c r="FJB275" s="676"/>
      <c r="FJC275" s="676"/>
      <c r="FJD275" s="676"/>
      <c r="FJE275" s="676"/>
      <c r="FJF275" s="676"/>
      <c r="FJG275" s="676"/>
      <c r="FJH275" s="676"/>
      <c r="FJI275" s="676"/>
      <c r="FJJ275" s="676"/>
      <c r="FJK275" s="676"/>
      <c r="FJL275" s="676"/>
      <c r="FJM275" s="676"/>
      <c r="FJN275" s="676"/>
      <c r="FJO275" s="676"/>
      <c r="FJP275" s="676"/>
      <c r="FJQ275" s="676"/>
      <c r="FJR275" s="676"/>
      <c r="FJS275" s="676"/>
      <c r="FJT275" s="676"/>
      <c r="FJU275" s="676"/>
      <c r="FJV275" s="676"/>
      <c r="FJW275" s="676"/>
      <c r="FJX275" s="676"/>
      <c r="FJY275" s="676"/>
      <c r="FJZ275" s="674"/>
      <c r="FKA275" s="674"/>
      <c r="FKB275" s="674"/>
      <c r="FKC275" s="674"/>
      <c r="FKD275" s="674"/>
      <c r="FKE275" s="674"/>
      <c r="FKF275" s="674"/>
      <c r="FKG275" s="674"/>
      <c r="FKH275" s="674"/>
      <c r="FKI275" s="674"/>
      <c r="FKJ275" s="674"/>
      <c r="FKK275" s="674"/>
      <c r="FKL275" s="674"/>
      <c r="FKM275" s="674"/>
      <c r="FKN275" s="674"/>
      <c r="FKO275" s="674"/>
      <c r="FKP275" s="674"/>
      <c r="FKQ275" s="674"/>
      <c r="FKR275" s="674"/>
      <c r="FKS275" s="674"/>
      <c r="FKT275" s="674"/>
      <c r="FKU275" s="674"/>
      <c r="FKV275" s="674"/>
      <c r="FKW275" s="674"/>
      <c r="FKX275" s="675"/>
      <c r="FKY275" s="675"/>
      <c r="FKZ275" s="675"/>
      <c r="FLA275" s="675"/>
      <c r="FLB275" s="675"/>
      <c r="FLC275" s="674"/>
      <c r="FLD275" s="674"/>
      <c r="FLE275" s="675"/>
      <c r="FLF275" s="675"/>
      <c r="FLG275" s="674"/>
      <c r="FLH275" s="674"/>
      <c r="FLI275" s="675"/>
      <c r="FLJ275" s="675"/>
      <c r="FLK275" s="674"/>
      <c r="FLL275" s="674"/>
      <c r="FLM275" s="674"/>
      <c r="FLN275" s="674"/>
      <c r="FLO275" s="674"/>
      <c r="FLP275" s="674"/>
      <c r="FLQ275" s="674"/>
      <c r="FLR275" s="675"/>
      <c r="FLS275" s="675"/>
      <c r="FLT275" s="674"/>
      <c r="FLU275" s="674"/>
      <c r="FLV275" s="675"/>
      <c r="FLW275" s="675"/>
      <c r="FLX275" s="674"/>
      <c r="FLY275" s="674"/>
      <c r="FLZ275" s="674"/>
      <c r="FMA275" s="674"/>
      <c r="FMB275" s="674"/>
      <c r="FMC275" s="673"/>
      <c r="FMD275" s="677"/>
      <c r="FME275" s="674"/>
      <c r="FMF275" s="674"/>
      <c r="FMG275" s="674"/>
      <c r="FMH275" s="674"/>
      <c r="FMI275" s="674"/>
      <c r="FMJ275" s="674"/>
      <c r="FMK275" s="674"/>
      <c r="FML275" s="676"/>
      <c r="FMM275" s="676"/>
      <c r="FMN275" s="676"/>
      <c r="FMO275" s="676"/>
      <c r="FMP275" s="676"/>
      <c r="FMQ275" s="676"/>
      <c r="FMR275" s="676"/>
      <c r="FMS275" s="676"/>
      <c r="FMT275" s="676"/>
      <c r="FMU275" s="676"/>
      <c r="FMV275" s="676"/>
      <c r="FMW275" s="676"/>
      <c r="FMX275" s="676"/>
      <c r="FMY275" s="676"/>
      <c r="FMZ275" s="676"/>
      <c r="FNA275" s="676"/>
      <c r="FNB275" s="676"/>
      <c r="FNC275" s="676"/>
      <c r="FND275" s="676"/>
      <c r="FNE275" s="676"/>
      <c r="FNF275" s="676"/>
      <c r="FNG275" s="676"/>
      <c r="FNH275" s="676"/>
      <c r="FNI275" s="676"/>
      <c r="FNJ275" s="676"/>
      <c r="FNK275" s="676"/>
      <c r="FNL275" s="676"/>
      <c r="FNM275" s="676"/>
      <c r="FNN275" s="676"/>
      <c r="FNO275" s="676"/>
      <c r="FNP275" s="676"/>
      <c r="FNQ275" s="676"/>
      <c r="FNR275" s="676"/>
      <c r="FNS275" s="676"/>
      <c r="FNT275" s="676"/>
      <c r="FNU275" s="676"/>
      <c r="FNV275" s="676"/>
      <c r="FNW275" s="676"/>
      <c r="FNX275" s="676"/>
      <c r="FNY275" s="676"/>
      <c r="FNZ275" s="676"/>
      <c r="FOA275" s="676"/>
      <c r="FOB275" s="676"/>
      <c r="FOC275" s="676"/>
      <c r="FOD275" s="674"/>
      <c r="FOE275" s="674"/>
      <c r="FOF275" s="674"/>
      <c r="FOG275" s="674"/>
      <c r="FOH275" s="674"/>
      <c r="FOI275" s="674"/>
      <c r="FOJ275" s="674"/>
      <c r="FOK275" s="674"/>
      <c r="FOL275" s="674"/>
      <c r="FOM275" s="674"/>
      <c r="FON275" s="674"/>
      <c r="FOO275" s="674"/>
      <c r="FOP275" s="674"/>
      <c r="FOQ275" s="674"/>
      <c r="FOR275" s="674"/>
      <c r="FOS275" s="674"/>
      <c r="FOT275" s="674"/>
      <c r="FOU275" s="674"/>
      <c r="FOV275" s="674"/>
      <c r="FOW275" s="674"/>
      <c r="FOX275" s="674"/>
      <c r="FOY275" s="674"/>
      <c r="FOZ275" s="674"/>
      <c r="FPA275" s="674"/>
      <c r="FPB275" s="675"/>
      <c r="FPC275" s="675"/>
      <c r="FPD275" s="675"/>
      <c r="FPE275" s="675"/>
      <c r="FPF275" s="675"/>
      <c r="FPG275" s="674"/>
      <c r="FPH275" s="674"/>
      <c r="FPI275" s="675"/>
      <c r="FPJ275" s="675"/>
      <c r="FPK275" s="674"/>
      <c r="FPL275" s="674"/>
      <c r="FPM275" s="675"/>
      <c r="FPN275" s="675"/>
      <c r="FPO275" s="674"/>
      <c r="FPP275" s="674"/>
      <c r="FPQ275" s="674"/>
      <c r="FPR275" s="674"/>
      <c r="FPS275" s="674"/>
      <c r="FPT275" s="674"/>
      <c r="FPU275" s="674"/>
      <c r="FPV275" s="675"/>
      <c r="FPW275" s="675"/>
      <c r="FPX275" s="674"/>
      <c r="FPY275" s="674"/>
      <c r="FPZ275" s="675"/>
      <c r="FQA275" s="675"/>
      <c r="FQB275" s="674"/>
      <c r="FQC275" s="674"/>
      <c r="FQD275" s="674"/>
      <c r="FQE275" s="674"/>
      <c r="FQF275" s="674"/>
      <c r="FQG275" s="673"/>
      <c r="FQH275" s="677"/>
      <c r="FQI275" s="674"/>
      <c r="FQJ275" s="674"/>
      <c r="FQK275" s="674"/>
      <c r="FQL275" s="674"/>
      <c r="FQM275" s="674"/>
      <c r="FQN275" s="674"/>
      <c r="FQO275" s="674"/>
      <c r="FQP275" s="676"/>
      <c r="FQQ275" s="676"/>
      <c r="FQR275" s="676"/>
      <c r="FQS275" s="676"/>
      <c r="FQT275" s="676"/>
      <c r="FQU275" s="676"/>
      <c r="FQV275" s="676"/>
      <c r="FQW275" s="676"/>
      <c r="FQX275" s="676"/>
      <c r="FQY275" s="676"/>
      <c r="FQZ275" s="676"/>
      <c r="FRA275" s="676"/>
      <c r="FRB275" s="676"/>
      <c r="FRC275" s="676"/>
      <c r="FRD275" s="676"/>
      <c r="FRE275" s="676"/>
      <c r="FRF275" s="676"/>
      <c r="FRG275" s="676"/>
      <c r="FRH275" s="676"/>
      <c r="FRI275" s="676"/>
      <c r="FRJ275" s="676"/>
      <c r="FRK275" s="676"/>
      <c r="FRL275" s="676"/>
      <c r="FRM275" s="676"/>
      <c r="FRN275" s="676"/>
      <c r="FRO275" s="676"/>
      <c r="FRP275" s="676"/>
      <c r="FRQ275" s="676"/>
      <c r="FRR275" s="676"/>
      <c r="FRS275" s="676"/>
      <c r="FRT275" s="676"/>
      <c r="FRU275" s="676"/>
      <c r="FRV275" s="676"/>
      <c r="FRW275" s="676"/>
      <c r="FRX275" s="676"/>
      <c r="FRY275" s="676"/>
      <c r="FRZ275" s="676"/>
      <c r="FSA275" s="676"/>
      <c r="FSB275" s="676"/>
      <c r="FSC275" s="676"/>
      <c r="FSD275" s="676"/>
      <c r="FSE275" s="676"/>
      <c r="FSF275" s="676"/>
      <c r="FSG275" s="676"/>
      <c r="FSH275" s="674"/>
      <c r="FSI275" s="674"/>
      <c r="FSJ275" s="674"/>
      <c r="FSK275" s="674"/>
      <c r="FSL275" s="674"/>
      <c r="FSM275" s="674"/>
      <c r="FSN275" s="674"/>
      <c r="FSO275" s="674"/>
      <c r="FSP275" s="674"/>
      <c r="FSQ275" s="674"/>
      <c r="FSR275" s="674"/>
      <c r="FSS275" s="674"/>
      <c r="FST275" s="674"/>
      <c r="FSU275" s="674"/>
      <c r="FSV275" s="674"/>
      <c r="FSW275" s="674"/>
      <c r="FSX275" s="674"/>
      <c r="FSY275" s="674"/>
      <c r="FSZ275" s="674"/>
      <c r="FTA275" s="674"/>
      <c r="FTB275" s="674"/>
      <c r="FTC275" s="674"/>
      <c r="FTD275" s="674"/>
      <c r="FTE275" s="674"/>
      <c r="FTF275" s="675"/>
      <c r="FTG275" s="675"/>
      <c r="FTH275" s="675"/>
      <c r="FTI275" s="675"/>
      <c r="FTJ275" s="675"/>
      <c r="FTK275" s="674"/>
      <c r="FTL275" s="674"/>
      <c r="FTM275" s="675"/>
      <c r="FTN275" s="675"/>
      <c r="FTO275" s="674"/>
      <c r="FTP275" s="674"/>
      <c r="FTQ275" s="675"/>
      <c r="FTR275" s="675"/>
      <c r="FTS275" s="674"/>
      <c r="FTT275" s="674"/>
      <c r="FTU275" s="674"/>
      <c r="FTV275" s="674"/>
      <c r="FTW275" s="674"/>
      <c r="FTX275" s="674"/>
      <c r="FTY275" s="674"/>
      <c r="FTZ275" s="675"/>
      <c r="FUA275" s="675"/>
      <c r="FUB275" s="674"/>
      <c r="FUC275" s="674"/>
      <c r="FUD275" s="675"/>
      <c r="FUE275" s="675"/>
      <c r="FUF275" s="674"/>
      <c r="FUG275" s="674"/>
      <c r="FUH275" s="674"/>
      <c r="FUI275" s="674"/>
      <c r="FUJ275" s="674"/>
      <c r="FUK275" s="673"/>
      <c r="FUL275" s="677"/>
      <c r="FUM275" s="674"/>
      <c r="FUN275" s="674"/>
      <c r="FUO275" s="674"/>
      <c r="FUP275" s="674"/>
      <c r="FUQ275" s="674"/>
      <c r="FUR275" s="674"/>
      <c r="FUS275" s="674"/>
      <c r="FUT275" s="676"/>
      <c r="FUU275" s="676"/>
      <c r="FUV275" s="676"/>
      <c r="FUW275" s="676"/>
      <c r="FUX275" s="676"/>
      <c r="FUY275" s="676"/>
      <c r="FUZ275" s="676"/>
      <c r="FVA275" s="676"/>
      <c r="FVB275" s="676"/>
      <c r="FVC275" s="676"/>
      <c r="FVD275" s="676"/>
      <c r="FVE275" s="676"/>
      <c r="FVF275" s="676"/>
      <c r="FVG275" s="676"/>
      <c r="FVH275" s="676"/>
      <c r="FVI275" s="676"/>
      <c r="FVJ275" s="676"/>
      <c r="FVK275" s="676"/>
      <c r="FVL275" s="676"/>
      <c r="FVM275" s="676"/>
      <c r="FVN275" s="676"/>
      <c r="FVO275" s="676"/>
      <c r="FVP275" s="676"/>
      <c r="FVQ275" s="676"/>
      <c r="FVR275" s="676"/>
      <c r="FVS275" s="676"/>
      <c r="FVT275" s="676"/>
      <c r="FVU275" s="676"/>
      <c r="FVV275" s="676"/>
      <c r="FVW275" s="676"/>
      <c r="FVX275" s="676"/>
      <c r="FVY275" s="676"/>
      <c r="FVZ275" s="676"/>
      <c r="FWA275" s="676"/>
      <c r="FWB275" s="676"/>
      <c r="FWC275" s="676"/>
      <c r="FWD275" s="676"/>
      <c r="FWE275" s="676"/>
      <c r="FWF275" s="676"/>
      <c r="FWG275" s="676"/>
      <c r="FWH275" s="676"/>
      <c r="FWI275" s="676"/>
      <c r="FWJ275" s="676"/>
      <c r="FWK275" s="676"/>
      <c r="FWL275" s="674"/>
      <c r="FWM275" s="674"/>
      <c r="FWN275" s="674"/>
      <c r="FWO275" s="674"/>
      <c r="FWP275" s="674"/>
      <c r="FWQ275" s="674"/>
      <c r="FWR275" s="674"/>
      <c r="FWS275" s="674"/>
      <c r="FWT275" s="674"/>
      <c r="FWU275" s="674"/>
      <c r="FWV275" s="674"/>
      <c r="FWW275" s="674"/>
      <c r="FWX275" s="674"/>
      <c r="FWY275" s="674"/>
      <c r="FWZ275" s="674"/>
      <c r="FXA275" s="674"/>
      <c r="FXB275" s="674"/>
      <c r="FXC275" s="674"/>
      <c r="FXD275" s="674"/>
      <c r="FXE275" s="674"/>
      <c r="FXF275" s="674"/>
      <c r="FXG275" s="674"/>
      <c r="FXH275" s="674"/>
      <c r="FXI275" s="674"/>
      <c r="FXJ275" s="675"/>
      <c r="FXK275" s="675"/>
      <c r="FXL275" s="675"/>
      <c r="FXM275" s="675"/>
      <c r="FXN275" s="675"/>
      <c r="FXO275" s="674"/>
      <c r="FXP275" s="674"/>
      <c r="FXQ275" s="675"/>
      <c r="FXR275" s="675"/>
      <c r="FXS275" s="674"/>
      <c r="FXT275" s="674"/>
      <c r="FXU275" s="675"/>
      <c r="FXV275" s="675"/>
      <c r="FXW275" s="674"/>
      <c r="FXX275" s="674"/>
      <c r="FXY275" s="674"/>
      <c r="FXZ275" s="674"/>
      <c r="FYA275" s="674"/>
      <c r="FYB275" s="674"/>
      <c r="FYC275" s="674"/>
      <c r="FYD275" s="675"/>
      <c r="FYE275" s="675"/>
      <c r="FYF275" s="674"/>
      <c r="FYG275" s="674"/>
      <c r="FYH275" s="675"/>
      <c r="FYI275" s="675"/>
      <c r="FYJ275" s="674"/>
      <c r="FYK275" s="674"/>
      <c r="FYL275" s="674"/>
      <c r="FYM275" s="674"/>
      <c r="FYN275" s="674"/>
      <c r="FYO275" s="673"/>
      <c r="FYP275" s="677"/>
      <c r="FYQ275" s="674"/>
      <c r="FYR275" s="674"/>
      <c r="FYS275" s="674"/>
      <c r="FYT275" s="674"/>
      <c r="FYU275" s="674"/>
      <c r="FYV275" s="674"/>
      <c r="FYW275" s="674"/>
      <c r="FYX275" s="676"/>
      <c r="FYY275" s="676"/>
      <c r="FYZ275" s="676"/>
      <c r="FZA275" s="676"/>
      <c r="FZB275" s="676"/>
      <c r="FZC275" s="676"/>
      <c r="FZD275" s="676"/>
      <c r="FZE275" s="676"/>
      <c r="FZF275" s="676"/>
      <c r="FZG275" s="676"/>
      <c r="FZH275" s="676"/>
      <c r="FZI275" s="676"/>
      <c r="FZJ275" s="676"/>
      <c r="FZK275" s="676"/>
      <c r="FZL275" s="676"/>
      <c r="FZM275" s="676"/>
      <c r="FZN275" s="676"/>
      <c r="FZO275" s="676"/>
      <c r="FZP275" s="676"/>
      <c r="FZQ275" s="676"/>
      <c r="FZR275" s="676"/>
      <c r="FZS275" s="676"/>
      <c r="FZT275" s="676"/>
      <c r="FZU275" s="676"/>
      <c r="FZV275" s="676"/>
      <c r="FZW275" s="676"/>
      <c r="FZX275" s="676"/>
      <c r="FZY275" s="676"/>
      <c r="FZZ275" s="676"/>
      <c r="GAA275" s="676"/>
      <c r="GAB275" s="676"/>
      <c r="GAC275" s="676"/>
      <c r="GAD275" s="676"/>
      <c r="GAE275" s="676"/>
      <c r="GAF275" s="676"/>
      <c r="GAG275" s="676"/>
      <c r="GAH275" s="676"/>
      <c r="GAI275" s="676"/>
      <c r="GAJ275" s="676"/>
      <c r="GAK275" s="676"/>
      <c r="GAL275" s="676"/>
      <c r="GAM275" s="676"/>
      <c r="GAN275" s="676"/>
      <c r="GAO275" s="676"/>
      <c r="GAP275" s="674"/>
      <c r="GAQ275" s="674"/>
      <c r="GAR275" s="674"/>
      <c r="GAS275" s="674"/>
      <c r="GAT275" s="674"/>
      <c r="GAU275" s="674"/>
      <c r="GAV275" s="674"/>
      <c r="GAW275" s="674"/>
      <c r="GAX275" s="674"/>
      <c r="GAY275" s="674"/>
      <c r="GAZ275" s="674"/>
      <c r="GBA275" s="674"/>
      <c r="GBB275" s="674"/>
      <c r="GBC275" s="674"/>
      <c r="GBD275" s="674"/>
      <c r="GBE275" s="674"/>
      <c r="GBF275" s="674"/>
      <c r="GBG275" s="674"/>
      <c r="GBH275" s="674"/>
      <c r="GBI275" s="674"/>
      <c r="GBJ275" s="674"/>
      <c r="GBK275" s="674"/>
      <c r="GBL275" s="674"/>
      <c r="GBM275" s="674"/>
      <c r="GBN275" s="675"/>
      <c r="GBO275" s="675"/>
      <c r="GBP275" s="675"/>
      <c r="GBQ275" s="675"/>
      <c r="GBR275" s="675"/>
      <c r="GBS275" s="674"/>
      <c r="GBT275" s="674"/>
      <c r="GBU275" s="675"/>
      <c r="GBV275" s="675"/>
      <c r="GBW275" s="674"/>
      <c r="GBX275" s="674"/>
      <c r="GBY275" s="675"/>
      <c r="GBZ275" s="675"/>
      <c r="GCA275" s="674"/>
      <c r="GCB275" s="674"/>
      <c r="GCC275" s="674"/>
      <c r="GCD275" s="674"/>
      <c r="GCE275" s="674"/>
      <c r="GCF275" s="674"/>
      <c r="GCG275" s="674"/>
      <c r="GCH275" s="675"/>
      <c r="GCI275" s="675"/>
      <c r="GCJ275" s="674"/>
      <c r="GCK275" s="674"/>
      <c r="GCL275" s="675"/>
      <c r="GCM275" s="675"/>
      <c r="GCN275" s="674"/>
      <c r="GCO275" s="674"/>
      <c r="GCP275" s="674"/>
      <c r="GCQ275" s="674"/>
      <c r="GCR275" s="674"/>
      <c r="GCS275" s="673"/>
      <c r="GCT275" s="677"/>
      <c r="GCU275" s="674"/>
      <c r="GCV275" s="674"/>
      <c r="GCW275" s="674"/>
      <c r="GCX275" s="674"/>
      <c r="GCY275" s="674"/>
      <c r="GCZ275" s="674"/>
      <c r="GDA275" s="674"/>
      <c r="GDB275" s="676"/>
      <c r="GDC275" s="676"/>
      <c r="GDD275" s="676"/>
      <c r="GDE275" s="676"/>
      <c r="GDF275" s="676"/>
      <c r="GDG275" s="676"/>
      <c r="GDH275" s="676"/>
      <c r="GDI275" s="676"/>
      <c r="GDJ275" s="676"/>
      <c r="GDK275" s="676"/>
      <c r="GDL275" s="676"/>
      <c r="GDM275" s="676"/>
      <c r="GDN275" s="676"/>
      <c r="GDO275" s="676"/>
      <c r="GDP275" s="676"/>
      <c r="GDQ275" s="676"/>
      <c r="GDR275" s="676"/>
      <c r="GDS275" s="676"/>
      <c r="GDT275" s="676"/>
      <c r="GDU275" s="676"/>
      <c r="GDV275" s="676"/>
      <c r="GDW275" s="676"/>
      <c r="GDX275" s="676"/>
      <c r="GDY275" s="676"/>
      <c r="GDZ275" s="676"/>
      <c r="GEA275" s="676"/>
      <c r="GEB275" s="676"/>
      <c r="GEC275" s="676"/>
      <c r="GED275" s="676"/>
      <c r="GEE275" s="676"/>
      <c r="GEF275" s="676"/>
      <c r="GEG275" s="676"/>
      <c r="GEH275" s="676"/>
      <c r="GEI275" s="676"/>
      <c r="GEJ275" s="676"/>
      <c r="GEK275" s="676"/>
      <c r="GEL275" s="676"/>
      <c r="GEM275" s="676"/>
      <c r="GEN275" s="676"/>
      <c r="GEO275" s="676"/>
      <c r="GEP275" s="676"/>
      <c r="GEQ275" s="676"/>
      <c r="GER275" s="676"/>
      <c r="GES275" s="676"/>
      <c r="GET275" s="674"/>
      <c r="GEU275" s="674"/>
      <c r="GEV275" s="674"/>
      <c r="GEW275" s="674"/>
      <c r="GEX275" s="674"/>
      <c r="GEY275" s="674"/>
      <c r="GEZ275" s="674"/>
      <c r="GFA275" s="674"/>
      <c r="GFB275" s="674"/>
      <c r="GFC275" s="674"/>
      <c r="GFD275" s="674"/>
      <c r="GFE275" s="674"/>
      <c r="GFF275" s="674"/>
      <c r="GFG275" s="674"/>
      <c r="GFH275" s="674"/>
      <c r="GFI275" s="674"/>
      <c r="GFJ275" s="674"/>
      <c r="GFK275" s="674"/>
      <c r="GFL275" s="674"/>
      <c r="GFM275" s="674"/>
      <c r="GFN275" s="674"/>
      <c r="GFO275" s="674"/>
      <c r="GFP275" s="674"/>
      <c r="GFQ275" s="674"/>
      <c r="GFR275" s="675"/>
      <c r="GFS275" s="675"/>
      <c r="GFT275" s="675"/>
      <c r="GFU275" s="675"/>
      <c r="GFV275" s="675"/>
      <c r="GFW275" s="674"/>
      <c r="GFX275" s="674"/>
      <c r="GFY275" s="675"/>
      <c r="GFZ275" s="675"/>
      <c r="GGA275" s="674"/>
      <c r="GGB275" s="674"/>
      <c r="GGC275" s="675"/>
      <c r="GGD275" s="675"/>
      <c r="GGE275" s="674"/>
      <c r="GGF275" s="674"/>
      <c r="GGG275" s="674"/>
      <c r="GGH275" s="674"/>
      <c r="GGI275" s="674"/>
      <c r="GGJ275" s="674"/>
      <c r="GGK275" s="674"/>
      <c r="GGL275" s="675"/>
      <c r="GGM275" s="675"/>
      <c r="GGN275" s="674"/>
      <c r="GGO275" s="674"/>
      <c r="GGP275" s="675"/>
      <c r="GGQ275" s="675"/>
      <c r="GGR275" s="674"/>
      <c r="GGS275" s="674"/>
      <c r="GGT275" s="674"/>
      <c r="GGU275" s="674"/>
      <c r="GGV275" s="674"/>
      <c r="GGW275" s="673"/>
      <c r="GGX275" s="677"/>
      <c r="GGY275" s="674"/>
      <c r="GGZ275" s="674"/>
      <c r="GHA275" s="674"/>
      <c r="GHB275" s="674"/>
      <c r="GHC275" s="674"/>
      <c r="GHD275" s="674"/>
      <c r="GHE275" s="674"/>
      <c r="GHF275" s="676"/>
      <c r="GHG275" s="676"/>
      <c r="GHH275" s="676"/>
      <c r="GHI275" s="676"/>
      <c r="GHJ275" s="676"/>
      <c r="GHK275" s="676"/>
      <c r="GHL275" s="676"/>
      <c r="GHM275" s="676"/>
      <c r="GHN275" s="676"/>
      <c r="GHO275" s="676"/>
      <c r="GHP275" s="676"/>
      <c r="GHQ275" s="676"/>
      <c r="GHR275" s="676"/>
      <c r="GHS275" s="676"/>
      <c r="GHT275" s="676"/>
      <c r="GHU275" s="676"/>
      <c r="GHV275" s="676"/>
      <c r="GHW275" s="676"/>
      <c r="GHX275" s="676"/>
      <c r="GHY275" s="676"/>
      <c r="GHZ275" s="676"/>
      <c r="GIA275" s="676"/>
      <c r="GIB275" s="676"/>
      <c r="GIC275" s="676"/>
      <c r="GID275" s="676"/>
      <c r="GIE275" s="676"/>
      <c r="GIF275" s="676"/>
      <c r="GIG275" s="676"/>
      <c r="GIH275" s="676"/>
      <c r="GII275" s="676"/>
      <c r="GIJ275" s="676"/>
      <c r="GIK275" s="676"/>
      <c r="GIL275" s="676"/>
      <c r="GIM275" s="676"/>
      <c r="GIN275" s="676"/>
      <c r="GIO275" s="676"/>
      <c r="GIP275" s="676"/>
      <c r="GIQ275" s="676"/>
      <c r="GIR275" s="676"/>
      <c r="GIS275" s="676"/>
      <c r="GIT275" s="676"/>
      <c r="GIU275" s="676"/>
      <c r="GIV275" s="676"/>
      <c r="GIW275" s="676"/>
      <c r="GIX275" s="674"/>
      <c r="GIY275" s="674"/>
      <c r="GIZ275" s="674"/>
      <c r="GJA275" s="674"/>
      <c r="GJB275" s="674"/>
      <c r="GJC275" s="674"/>
      <c r="GJD275" s="674"/>
      <c r="GJE275" s="674"/>
      <c r="GJF275" s="674"/>
      <c r="GJG275" s="674"/>
      <c r="GJH275" s="674"/>
      <c r="GJI275" s="674"/>
      <c r="GJJ275" s="674"/>
      <c r="GJK275" s="674"/>
      <c r="GJL275" s="674"/>
      <c r="GJM275" s="674"/>
      <c r="GJN275" s="674"/>
      <c r="GJO275" s="674"/>
      <c r="GJP275" s="674"/>
      <c r="GJQ275" s="674"/>
      <c r="GJR275" s="674"/>
      <c r="GJS275" s="674"/>
      <c r="GJT275" s="674"/>
      <c r="GJU275" s="674"/>
      <c r="GJV275" s="675"/>
      <c r="GJW275" s="675"/>
      <c r="GJX275" s="675"/>
      <c r="GJY275" s="675"/>
      <c r="GJZ275" s="675"/>
      <c r="GKA275" s="674"/>
      <c r="GKB275" s="674"/>
      <c r="GKC275" s="675"/>
      <c r="GKD275" s="675"/>
      <c r="GKE275" s="674"/>
      <c r="GKF275" s="674"/>
      <c r="GKG275" s="675"/>
      <c r="GKH275" s="675"/>
      <c r="GKI275" s="674"/>
      <c r="GKJ275" s="674"/>
      <c r="GKK275" s="674"/>
      <c r="GKL275" s="674"/>
      <c r="GKM275" s="674"/>
      <c r="GKN275" s="674"/>
      <c r="GKO275" s="674"/>
      <c r="GKP275" s="675"/>
      <c r="GKQ275" s="675"/>
      <c r="GKR275" s="674"/>
      <c r="GKS275" s="674"/>
      <c r="GKT275" s="675"/>
      <c r="GKU275" s="675"/>
      <c r="GKV275" s="674"/>
      <c r="GKW275" s="674"/>
      <c r="GKX275" s="674"/>
      <c r="GKY275" s="674"/>
      <c r="GKZ275" s="674"/>
      <c r="GLA275" s="673"/>
      <c r="GLB275" s="677"/>
      <c r="GLC275" s="674"/>
      <c r="GLD275" s="674"/>
      <c r="GLE275" s="674"/>
      <c r="GLF275" s="674"/>
      <c r="GLG275" s="674"/>
      <c r="GLH275" s="674"/>
      <c r="GLI275" s="674"/>
      <c r="GLJ275" s="676"/>
      <c r="GLK275" s="676"/>
      <c r="GLL275" s="676"/>
      <c r="GLM275" s="676"/>
      <c r="GLN275" s="676"/>
      <c r="GLO275" s="676"/>
      <c r="GLP275" s="676"/>
      <c r="GLQ275" s="676"/>
      <c r="GLR275" s="676"/>
      <c r="GLS275" s="676"/>
      <c r="GLT275" s="676"/>
      <c r="GLU275" s="676"/>
      <c r="GLV275" s="676"/>
      <c r="GLW275" s="676"/>
      <c r="GLX275" s="676"/>
      <c r="GLY275" s="676"/>
      <c r="GLZ275" s="676"/>
      <c r="GMA275" s="676"/>
      <c r="GMB275" s="676"/>
      <c r="GMC275" s="676"/>
      <c r="GMD275" s="676"/>
      <c r="GME275" s="676"/>
      <c r="GMF275" s="676"/>
      <c r="GMG275" s="676"/>
      <c r="GMH275" s="676"/>
      <c r="GMI275" s="676"/>
      <c r="GMJ275" s="676"/>
      <c r="GMK275" s="676"/>
      <c r="GML275" s="676"/>
      <c r="GMM275" s="676"/>
      <c r="GMN275" s="676"/>
      <c r="GMO275" s="676"/>
      <c r="GMP275" s="676"/>
      <c r="GMQ275" s="676"/>
      <c r="GMR275" s="676"/>
      <c r="GMS275" s="676"/>
      <c r="GMT275" s="676"/>
      <c r="GMU275" s="676"/>
      <c r="GMV275" s="676"/>
      <c r="GMW275" s="676"/>
      <c r="GMX275" s="676"/>
      <c r="GMY275" s="676"/>
      <c r="GMZ275" s="676"/>
      <c r="GNA275" s="676"/>
      <c r="GNB275" s="674"/>
      <c r="GNC275" s="674"/>
      <c r="GND275" s="674"/>
      <c r="GNE275" s="674"/>
      <c r="GNF275" s="674"/>
      <c r="GNG275" s="674"/>
      <c r="GNH275" s="674"/>
      <c r="GNI275" s="674"/>
      <c r="GNJ275" s="674"/>
      <c r="GNK275" s="674"/>
      <c r="GNL275" s="674"/>
      <c r="GNM275" s="674"/>
      <c r="GNN275" s="674"/>
      <c r="GNO275" s="674"/>
      <c r="GNP275" s="674"/>
      <c r="GNQ275" s="674"/>
      <c r="GNR275" s="674"/>
      <c r="GNS275" s="674"/>
      <c r="GNT275" s="674"/>
      <c r="GNU275" s="674"/>
      <c r="GNV275" s="674"/>
      <c r="GNW275" s="674"/>
      <c r="GNX275" s="674"/>
      <c r="GNY275" s="674"/>
      <c r="GNZ275" s="675"/>
      <c r="GOA275" s="675"/>
      <c r="GOB275" s="675"/>
      <c r="GOC275" s="675"/>
      <c r="GOD275" s="675"/>
      <c r="GOE275" s="674"/>
      <c r="GOF275" s="674"/>
      <c r="GOG275" s="675"/>
      <c r="GOH275" s="675"/>
      <c r="GOI275" s="674"/>
      <c r="GOJ275" s="674"/>
      <c r="GOK275" s="675"/>
      <c r="GOL275" s="675"/>
      <c r="GOM275" s="674"/>
      <c r="GON275" s="674"/>
      <c r="GOO275" s="674"/>
      <c r="GOP275" s="674"/>
      <c r="GOQ275" s="674"/>
      <c r="GOR275" s="674"/>
      <c r="GOS275" s="674"/>
      <c r="GOT275" s="675"/>
      <c r="GOU275" s="675"/>
      <c r="GOV275" s="674"/>
      <c r="GOW275" s="674"/>
      <c r="GOX275" s="675"/>
      <c r="GOY275" s="675"/>
      <c r="GOZ275" s="674"/>
      <c r="GPA275" s="674"/>
      <c r="GPB275" s="674"/>
      <c r="GPC275" s="674"/>
      <c r="GPD275" s="674"/>
      <c r="GPE275" s="673"/>
      <c r="GPF275" s="677"/>
      <c r="GPG275" s="674"/>
      <c r="GPH275" s="674"/>
      <c r="GPI275" s="674"/>
      <c r="GPJ275" s="674"/>
      <c r="GPK275" s="674"/>
      <c r="GPL275" s="674"/>
      <c r="GPM275" s="674"/>
      <c r="GPN275" s="676"/>
      <c r="GPO275" s="676"/>
      <c r="GPP275" s="676"/>
      <c r="GPQ275" s="676"/>
      <c r="GPR275" s="676"/>
      <c r="GPS275" s="676"/>
      <c r="GPT275" s="676"/>
      <c r="GPU275" s="676"/>
      <c r="GPV275" s="676"/>
      <c r="GPW275" s="676"/>
      <c r="GPX275" s="676"/>
      <c r="GPY275" s="676"/>
      <c r="GPZ275" s="676"/>
      <c r="GQA275" s="676"/>
      <c r="GQB275" s="676"/>
      <c r="GQC275" s="676"/>
      <c r="GQD275" s="676"/>
      <c r="GQE275" s="676"/>
      <c r="GQF275" s="676"/>
      <c r="GQG275" s="676"/>
      <c r="GQH275" s="676"/>
      <c r="GQI275" s="676"/>
      <c r="GQJ275" s="676"/>
      <c r="GQK275" s="676"/>
      <c r="GQL275" s="676"/>
      <c r="GQM275" s="676"/>
      <c r="GQN275" s="676"/>
      <c r="GQO275" s="676"/>
      <c r="GQP275" s="676"/>
      <c r="GQQ275" s="676"/>
      <c r="GQR275" s="676"/>
      <c r="GQS275" s="676"/>
      <c r="GQT275" s="676"/>
      <c r="GQU275" s="676"/>
      <c r="GQV275" s="676"/>
      <c r="GQW275" s="676"/>
      <c r="GQX275" s="676"/>
      <c r="GQY275" s="676"/>
      <c r="GQZ275" s="676"/>
      <c r="GRA275" s="676"/>
      <c r="GRB275" s="676"/>
      <c r="GRC275" s="676"/>
      <c r="GRD275" s="676"/>
      <c r="GRE275" s="676"/>
      <c r="GRF275" s="674"/>
      <c r="GRG275" s="674"/>
      <c r="GRH275" s="674"/>
      <c r="GRI275" s="674"/>
      <c r="GRJ275" s="674"/>
      <c r="GRK275" s="674"/>
      <c r="GRL275" s="674"/>
      <c r="GRM275" s="674"/>
      <c r="GRN275" s="674"/>
      <c r="GRO275" s="674"/>
      <c r="GRP275" s="674"/>
      <c r="GRQ275" s="674"/>
      <c r="GRR275" s="674"/>
      <c r="GRS275" s="674"/>
      <c r="GRT275" s="674"/>
      <c r="GRU275" s="674"/>
      <c r="GRV275" s="674"/>
      <c r="GRW275" s="674"/>
      <c r="GRX275" s="674"/>
      <c r="GRY275" s="674"/>
      <c r="GRZ275" s="674"/>
      <c r="GSA275" s="674"/>
      <c r="GSB275" s="674"/>
      <c r="GSC275" s="674"/>
      <c r="GSD275" s="675"/>
      <c r="GSE275" s="675"/>
      <c r="GSF275" s="675"/>
      <c r="GSG275" s="675"/>
      <c r="GSH275" s="675"/>
      <c r="GSI275" s="674"/>
      <c r="GSJ275" s="674"/>
      <c r="GSK275" s="675"/>
      <c r="GSL275" s="675"/>
      <c r="GSM275" s="674"/>
      <c r="GSN275" s="674"/>
      <c r="GSO275" s="675"/>
      <c r="GSP275" s="675"/>
      <c r="GSQ275" s="674"/>
      <c r="GSR275" s="674"/>
      <c r="GSS275" s="674"/>
      <c r="GST275" s="674"/>
      <c r="GSU275" s="674"/>
      <c r="GSV275" s="674"/>
      <c r="GSW275" s="674"/>
      <c r="GSX275" s="675"/>
      <c r="GSY275" s="675"/>
      <c r="GSZ275" s="674"/>
      <c r="GTA275" s="674"/>
      <c r="GTB275" s="675"/>
      <c r="GTC275" s="675"/>
      <c r="GTD275" s="674"/>
      <c r="GTE275" s="674"/>
      <c r="GTF275" s="674"/>
      <c r="GTG275" s="674"/>
      <c r="GTH275" s="674"/>
      <c r="GTI275" s="673"/>
      <c r="GTJ275" s="677"/>
      <c r="GTK275" s="674"/>
      <c r="GTL275" s="674"/>
      <c r="GTM275" s="674"/>
      <c r="GTN275" s="674"/>
      <c r="GTO275" s="674"/>
      <c r="GTP275" s="674"/>
      <c r="GTQ275" s="674"/>
      <c r="GTR275" s="676"/>
      <c r="GTS275" s="676"/>
      <c r="GTT275" s="676"/>
      <c r="GTU275" s="676"/>
      <c r="GTV275" s="676"/>
      <c r="GTW275" s="676"/>
      <c r="GTX275" s="676"/>
      <c r="GTY275" s="676"/>
      <c r="GTZ275" s="676"/>
      <c r="GUA275" s="676"/>
      <c r="GUB275" s="676"/>
      <c r="GUC275" s="676"/>
      <c r="GUD275" s="676"/>
      <c r="GUE275" s="676"/>
      <c r="GUF275" s="676"/>
      <c r="GUG275" s="676"/>
      <c r="GUH275" s="676"/>
      <c r="GUI275" s="676"/>
      <c r="GUJ275" s="676"/>
      <c r="GUK275" s="676"/>
      <c r="GUL275" s="676"/>
      <c r="GUM275" s="676"/>
      <c r="GUN275" s="676"/>
      <c r="GUO275" s="676"/>
      <c r="GUP275" s="676"/>
      <c r="GUQ275" s="676"/>
      <c r="GUR275" s="676"/>
      <c r="GUS275" s="676"/>
      <c r="GUT275" s="676"/>
      <c r="GUU275" s="676"/>
      <c r="GUV275" s="676"/>
      <c r="GUW275" s="676"/>
      <c r="GUX275" s="676"/>
      <c r="GUY275" s="676"/>
      <c r="GUZ275" s="676"/>
      <c r="GVA275" s="676"/>
      <c r="GVB275" s="676"/>
      <c r="GVC275" s="676"/>
      <c r="GVD275" s="676"/>
      <c r="GVE275" s="676"/>
      <c r="GVF275" s="676"/>
      <c r="GVG275" s="676"/>
      <c r="GVH275" s="676"/>
      <c r="GVI275" s="676"/>
      <c r="GVJ275" s="674"/>
      <c r="GVK275" s="674"/>
      <c r="GVL275" s="674"/>
      <c r="GVM275" s="674"/>
      <c r="GVN275" s="674"/>
      <c r="GVO275" s="674"/>
      <c r="GVP275" s="674"/>
      <c r="GVQ275" s="674"/>
      <c r="GVR275" s="674"/>
      <c r="GVS275" s="674"/>
      <c r="GVT275" s="674"/>
      <c r="GVU275" s="674"/>
      <c r="GVV275" s="674"/>
      <c r="GVW275" s="674"/>
      <c r="GVX275" s="674"/>
      <c r="GVY275" s="674"/>
      <c r="GVZ275" s="674"/>
      <c r="GWA275" s="674"/>
      <c r="GWB275" s="674"/>
      <c r="GWC275" s="674"/>
      <c r="GWD275" s="674"/>
      <c r="GWE275" s="674"/>
      <c r="GWF275" s="674"/>
      <c r="GWG275" s="674"/>
      <c r="GWH275" s="675"/>
      <c r="GWI275" s="675"/>
      <c r="GWJ275" s="675"/>
      <c r="GWK275" s="675"/>
      <c r="GWL275" s="675"/>
      <c r="GWM275" s="674"/>
      <c r="GWN275" s="674"/>
      <c r="GWO275" s="675"/>
      <c r="GWP275" s="675"/>
      <c r="GWQ275" s="674"/>
      <c r="GWR275" s="674"/>
      <c r="GWS275" s="675"/>
      <c r="GWT275" s="675"/>
      <c r="GWU275" s="674"/>
      <c r="GWV275" s="674"/>
      <c r="GWW275" s="674"/>
      <c r="GWX275" s="674"/>
      <c r="GWY275" s="674"/>
      <c r="GWZ275" s="674"/>
      <c r="GXA275" s="674"/>
      <c r="GXB275" s="675"/>
      <c r="GXC275" s="675"/>
      <c r="GXD275" s="674"/>
      <c r="GXE275" s="674"/>
      <c r="GXF275" s="675"/>
      <c r="GXG275" s="675"/>
      <c r="GXH275" s="674"/>
      <c r="GXI275" s="674"/>
      <c r="GXJ275" s="674"/>
      <c r="GXK275" s="674"/>
      <c r="GXL275" s="674"/>
      <c r="GXM275" s="673"/>
      <c r="GXN275" s="677"/>
      <c r="GXO275" s="674"/>
      <c r="GXP275" s="674"/>
      <c r="GXQ275" s="674"/>
      <c r="GXR275" s="674"/>
      <c r="GXS275" s="674"/>
      <c r="GXT275" s="674"/>
      <c r="GXU275" s="674"/>
      <c r="GXV275" s="676"/>
      <c r="GXW275" s="676"/>
      <c r="GXX275" s="676"/>
      <c r="GXY275" s="676"/>
      <c r="GXZ275" s="676"/>
      <c r="GYA275" s="676"/>
      <c r="GYB275" s="676"/>
      <c r="GYC275" s="676"/>
      <c r="GYD275" s="676"/>
      <c r="GYE275" s="676"/>
      <c r="GYF275" s="676"/>
      <c r="GYG275" s="676"/>
      <c r="GYH275" s="676"/>
      <c r="GYI275" s="676"/>
      <c r="GYJ275" s="676"/>
      <c r="GYK275" s="676"/>
      <c r="GYL275" s="676"/>
      <c r="GYM275" s="676"/>
      <c r="GYN275" s="676"/>
      <c r="GYO275" s="676"/>
      <c r="GYP275" s="676"/>
      <c r="GYQ275" s="676"/>
      <c r="GYR275" s="676"/>
      <c r="GYS275" s="676"/>
      <c r="GYT275" s="676"/>
      <c r="GYU275" s="676"/>
      <c r="GYV275" s="676"/>
      <c r="GYW275" s="676"/>
      <c r="GYX275" s="676"/>
      <c r="GYY275" s="676"/>
      <c r="GYZ275" s="676"/>
      <c r="GZA275" s="676"/>
      <c r="GZB275" s="676"/>
      <c r="GZC275" s="676"/>
      <c r="GZD275" s="676"/>
      <c r="GZE275" s="676"/>
      <c r="GZF275" s="676"/>
      <c r="GZG275" s="676"/>
      <c r="GZH275" s="676"/>
      <c r="GZI275" s="676"/>
      <c r="GZJ275" s="676"/>
      <c r="GZK275" s="676"/>
      <c r="GZL275" s="676"/>
      <c r="GZM275" s="676"/>
      <c r="GZN275" s="674"/>
      <c r="GZO275" s="674"/>
      <c r="GZP275" s="674"/>
      <c r="GZQ275" s="674"/>
      <c r="GZR275" s="674"/>
      <c r="GZS275" s="674"/>
      <c r="GZT275" s="674"/>
      <c r="GZU275" s="674"/>
      <c r="GZV275" s="674"/>
      <c r="GZW275" s="674"/>
      <c r="GZX275" s="674"/>
      <c r="GZY275" s="674"/>
      <c r="GZZ275" s="674"/>
      <c r="HAA275" s="674"/>
      <c r="HAB275" s="674"/>
      <c r="HAC275" s="674"/>
      <c r="HAD275" s="674"/>
      <c r="HAE275" s="674"/>
      <c r="HAF275" s="674"/>
      <c r="HAG275" s="674"/>
      <c r="HAH275" s="674"/>
      <c r="HAI275" s="674"/>
      <c r="HAJ275" s="674"/>
      <c r="HAK275" s="674"/>
      <c r="HAL275" s="675"/>
      <c r="HAM275" s="675"/>
      <c r="HAN275" s="675"/>
      <c r="HAO275" s="675"/>
      <c r="HAP275" s="675"/>
      <c r="HAQ275" s="674"/>
      <c r="HAR275" s="674"/>
      <c r="HAS275" s="675"/>
      <c r="HAT275" s="675"/>
      <c r="HAU275" s="674"/>
      <c r="HAV275" s="674"/>
      <c r="HAW275" s="675"/>
      <c r="HAX275" s="675"/>
      <c r="HAY275" s="674"/>
      <c r="HAZ275" s="674"/>
      <c r="HBA275" s="674"/>
      <c r="HBB275" s="674"/>
      <c r="HBC275" s="674"/>
      <c r="HBD275" s="674"/>
      <c r="HBE275" s="674"/>
      <c r="HBF275" s="675"/>
      <c r="HBG275" s="675"/>
      <c r="HBH275" s="674"/>
      <c r="HBI275" s="674"/>
      <c r="HBJ275" s="675"/>
      <c r="HBK275" s="675"/>
      <c r="HBL275" s="674"/>
      <c r="HBM275" s="674"/>
      <c r="HBN275" s="674"/>
      <c r="HBO275" s="674"/>
      <c r="HBP275" s="674"/>
      <c r="HBQ275" s="673"/>
      <c r="HBR275" s="677"/>
      <c r="HBS275" s="674"/>
      <c r="HBT275" s="674"/>
      <c r="HBU275" s="674"/>
      <c r="HBV275" s="674"/>
      <c r="HBW275" s="674"/>
      <c r="HBX275" s="674"/>
      <c r="HBY275" s="674"/>
      <c r="HBZ275" s="676"/>
      <c r="HCA275" s="676"/>
      <c r="HCB275" s="676"/>
      <c r="HCC275" s="676"/>
      <c r="HCD275" s="676"/>
      <c r="HCE275" s="676"/>
      <c r="HCF275" s="676"/>
      <c r="HCG275" s="676"/>
      <c r="HCH275" s="676"/>
      <c r="HCI275" s="676"/>
      <c r="HCJ275" s="676"/>
      <c r="HCK275" s="676"/>
      <c r="HCL275" s="676"/>
      <c r="HCM275" s="676"/>
      <c r="HCN275" s="676"/>
      <c r="HCO275" s="676"/>
      <c r="HCP275" s="676"/>
      <c r="HCQ275" s="676"/>
      <c r="HCR275" s="676"/>
      <c r="HCS275" s="676"/>
      <c r="HCT275" s="676"/>
      <c r="HCU275" s="676"/>
      <c r="HCV275" s="676"/>
      <c r="HCW275" s="676"/>
      <c r="HCX275" s="676"/>
      <c r="HCY275" s="676"/>
      <c r="HCZ275" s="676"/>
      <c r="HDA275" s="676"/>
      <c r="HDB275" s="676"/>
      <c r="HDC275" s="676"/>
      <c r="HDD275" s="676"/>
      <c r="HDE275" s="676"/>
      <c r="HDF275" s="676"/>
      <c r="HDG275" s="676"/>
      <c r="HDH275" s="676"/>
      <c r="HDI275" s="676"/>
      <c r="HDJ275" s="676"/>
      <c r="HDK275" s="676"/>
      <c r="HDL275" s="676"/>
      <c r="HDM275" s="676"/>
      <c r="HDN275" s="676"/>
      <c r="HDO275" s="676"/>
      <c r="HDP275" s="676"/>
      <c r="HDQ275" s="676"/>
      <c r="HDR275" s="674"/>
      <c r="HDS275" s="674"/>
      <c r="HDT275" s="674"/>
      <c r="HDU275" s="674"/>
      <c r="HDV275" s="674"/>
      <c r="HDW275" s="674"/>
      <c r="HDX275" s="674"/>
      <c r="HDY275" s="674"/>
      <c r="HDZ275" s="674"/>
      <c r="HEA275" s="674"/>
      <c r="HEB275" s="674"/>
      <c r="HEC275" s="674"/>
      <c r="HED275" s="674"/>
      <c r="HEE275" s="674"/>
      <c r="HEF275" s="674"/>
      <c r="HEG275" s="674"/>
      <c r="HEH275" s="674"/>
      <c r="HEI275" s="674"/>
      <c r="HEJ275" s="674"/>
      <c r="HEK275" s="674"/>
      <c r="HEL275" s="674"/>
      <c r="HEM275" s="674"/>
      <c r="HEN275" s="674"/>
      <c r="HEO275" s="674"/>
      <c r="HEP275" s="675"/>
      <c r="HEQ275" s="675"/>
      <c r="HER275" s="675"/>
      <c r="HES275" s="675"/>
      <c r="HET275" s="675"/>
      <c r="HEU275" s="674"/>
      <c r="HEV275" s="674"/>
      <c r="HEW275" s="675"/>
      <c r="HEX275" s="675"/>
      <c r="HEY275" s="674"/>
      <c r="HEZ275" s="674"/>
      <c r="HFA275" s="675"/>
      <c r="HFB275" s="675"/>
      <c r="HFC275" s="674"/>
      <c r="HFD275" s="674"/>
      <c r="HFE275" s="674"/>
      <c r="HFF275" s="674"/>
      <c r="HFG275" s="674"/>
      <c r="HFH275" s="674"/>
      <c r="HFI275" s="674"/>
      <c r="HFJ275" s="675"/>
      <c r="HFK275" s="675"/>
      <c r="HFL275" s="674"/>
      <c r="HFM275" s="674"/>
      <c r="HFN275" s="675"/>
      <c r="HFO275" s="675"/>
      <c r="HFP275" s="674"/>
      <c r="HFQ275" s="674"/>
      <c r="HFR275" s="674"/>
      <c r="HFS275" s="674"/>
      <c r="HFT275" s="674"/>
      <c r="HFU275" s="673"/>
      <c r="HFV275" s="677"/>
      <c r="HFW275" s="674"/>
      <c r="HFX275" s="674"/>
      <c r="HFY275" s="674"/>
      <c r="HFZ275" s="674"/>
      <c r="HGA275" s="674"/>
      <c r="HGB275" s="674"/>
      <c r="HGC275" s="674"/>
      <c r="HGD275" s="676"/>
      <c r="HGE275" s="676"/>
      <c r="HGF275" s="676"/>
      <c r="HGG275" s="676"/>
      <c r="HGH275" s="676"/>
      <c r="HGI275" s="676"/>
      <c r="HGJ275" s="676"/>
      <c r="HGK275" s="676"/>
      <c r="HGL275" s="676"/>
      <c r="HGM275" s="676"/>
      <c r="HGN275" s="676"/>
      <c r="HGO275" s="676"/>
      <c r="HGP275" s="676"/>
      <c r="HGQ275" s="676"/>
      <c r="HGR275" s="676"/>
      <c r="HGS275" s="676"/>
      <c r="HGT275" s="676"/>
      <c r="HGU275" s="676"/>
      <c r="HGV275" s="676"/>
      <c r="HGW275" s="676"/>
      <c r="HGX275" s="676"/>
      <c r="HGY275" s="676"/>
      <c r="HGZ275" s="676"/>
      <c r="HHA275" s="676"/>
      <c r="HHB275" s="676"/>
      <c r="HHC275" s="676"/>
      <c r="HHD275" s="676"/>
      <c r="HHE275" s="676"/>
      <c r="HHF275" s="676"/>
      <c r="HHG275" s="676"/>
      <c r="HHH275" s="676"/>
      <c r="HHI275" s="676"/>
      <c r="HHJ275" s="676"/>
      <c r="HHK275" s="676"/>
      <c r="HHL275" s="676"/>
      <c r="HHM275" s="676"/>
      <c r="HHN275" s="676"/>
      <c r="HHO275" s="676"/>
      <c r="HHP275" s="676"/>
      <c r="HHQ275" s="676"/>
      <c r="HHR275" s="676"/>
      <c r="HHS275" s="676"/>
      <c r="HHT275" s="676"/>
      <c r="HHU275" s="676"/>
      <c r="HHV275" s="674"/>
      <c r="HHW275" s="674"/>
      <c r="HHX275" s="674"/>
      <c r="HHY275" s="674"/>
      <c r="HHZ275" s="674"/>
      <c r="HIA275" s="674"/>
      <c r="HIB275" s="674"/>
      <c r="HIC275" s="674"/>
      <c r="HID275" s="674"/>
      <c r="HIE275" s="674"/>
      <c r="HIF275" s="674"/>
      <c r="HIG275" s="674"/>
      <c r="HIH275" s="674"/>
      <c r="HII275" s="674"/>
      <c r="HIJ275" s="674"/>
      <c r="HIK275" s="674"/>
      <c r="HIL275" s="674"/>
      <c r="HIM275" s="674"/>
      <c r="HIN275" s="674"/>
      <c r="HIO275" s="674"/>
      <c r="HIP275" s="674"/>
      <c r="HIQ275" s="674"/>
      <c r="HIR275" s="674"/>
      <c r="HIS275" s="674"/>
      <c r="HIT275" s="675"/>
      <c r="HIU275" s="675"/>
      <c r="HIV275" s="675"/>
      <c r="HIW275" s="675"/>
      <c r="HIX275" s="675"/>
      <c r="HIY275" s="674"/>
      <c r="HIZ275" s="674"/>
      <c r="HJA275" s="675"/>
      <c r="HJB275" s="675"/>
      <c r="HJC275" s="674"/>
      <c r="HJD275" s="674"/>
      <c r="HJE275" s="675"/>
      <c r="HJF275" s="675"/>
      <c r="HJG275" s="674"/>
      <c r="HJH275" s="674"/>
      <c r="HJI275" s="674"/>
      <c r="HJJ275" s="674"/>
      <c r="HJK275" s="674"/>
      <c r="HJL275" s="674"/>
      <c r="HJM275" s="674"/>
      <c r="HJN275" s="675"/>
      <c r="HJO275" s="675"/>
      <c r="HJP275" s="674"/>
      <c r="HJQ275" s="674"/>
      <c r="HJR275" s="675"/>
      <c r="HJS275" s="675"/>
      <c r="HJT275" s="674"/>
      <c r="HJU275" s="674"/>
      <c r="HJV275" s="674"/>
      <c r="HJW275" s="674"/>
      <c r="HJX275" s="674"/>
      <c r="HJY275" s="673"/>
      <c r="HJZ275" s="677"/>
      <c r="HKA275" s="674"/>
      <c r="HKB275" s="674"/>
      <c r="HKC275" s="674"/>
      <c r="HKD275" s="674"/>
      <c r="HKE275" s="674"/>
      <c r="HKF275" s="674"/>
      <c r="HKG275" s="674"/>
      <c r="HKH275" s="676"/>
      <c r="HKI275" s="676"/>
      <c r="HKJ275" s="676"/>
      <c r="HKK275" s="676"/>
      <c r="HKL275" s="676"/>
      <c r="HKM275" s="676"/>
      <c r="HKN275" s="676"/>
      <c r="HKO275" s="676"/>
      <c r="HKP275" s="676"/>
      <c r="HKQ275" s="676"/>
      <c r="HKR275" s="676"/>
      <c r="HKS275" s="676"/>
      <c r="HKT275" s="676"/>
      <c r="HKU275" s="676"/>
      <c r="HKV275" s="676"/>
      <c r="HKW275" s="676"/>
      <c r="HKX275" s="676"/>
      <c r="HKY275" s="676"/>
      <c r="HKZ275" s="676"/>
      <c r="HLA275" s="676"/>
      <c r="HLB275" s="676"/>
      <c r="HLC275" s="676"/>
      <c r="HLD275" s="676"/>
      <c r="HLE275" s="676"/>
      <c r="HLF275" s="676"/>
      <c r="HLG275" s="676"/>
      <c r="HLH275" s="676"/>
      <c r="HLI275" s="676"/>
      <c r="HLJ275" s="676"/>
      <c r="HLK275" s="676"/>
      <c r="HLL275" s="676"/>
      <c r="HLM275" s="676"/>
      <c r="HLN275" s="676"/>
      <c r="HLO275" s="676"/>
      <c r="HLP275" s="676"/>
      <c r="HLQ275" s="676"/>
      <c r="HLR275" s="676"/>
      <c r="HLS275" s="676"/>
      <c r="HLT275" s="676"/>
      <c r="HLU275" s="676"/>
      <c r="HLV275" s="676"/>
      <c r="HLW275" s="676"/>
      <c r="HLX275" s="676"/>
      <c r="HLY275" s="676"/>
      <c r="HLZ275" s="674"/>
      <c r="HMA275" s="674"/>
      <c r="HMB275" s="674"/>
      <c r="HMC275" s="674"/>
      <c r="HMD275" s="674"/>
      <c r="HME275" s="674"/>
      <c r="HMF275" s="674"/>
      <c r="HMG275" s="674"/>
      <c r="HMH275" s="674"/>
      <c r="HMI275" s="674"/>
      <c r="HMJ275" s="674"/>
      <c r="HMK275" s="674"/>
      <c r="HML275" s="674"/>
      <c r="HMM275" s="674"/>
      <c r="HMN275" s="674"/>
      <c r="HMO275" s="674"/>
      <c r="HMP275" s="674"/>
      <c r="HMQ275" s="674"/>
      <c r="HMR275" s="674"/>
      <c r="HMS275" s="674"/>
      <c r="HMT275" s="674"/>
      <c r="HMU275" s="674"/>
      <c r="HMV275" s="674"/>
      <c r="HMW275" s="674"/>
      <c r="HMX275" s="675"/>
      <c r="HMY275" s="675"/>
      <c r="HMZ275" s="675"/>
      <c r="HNA275" s="675"/>
      <c r="HNB275" s="675"/>
      <c r="HNC275" s="674"/>
      <c r="HND275" s="674"/>
      <c r="HNE275" s="675"/>
      <c r="HNF275" s="675"/>
      <c r="HNG275" s="674"/>
      <c r="HNH275" s="674"/>
      <c r="HNI275" s="675"/>
      <c r="HNJ275" s="675"/>
      <c r="HNK275" s="674"/>
      <c r="HNL275" s="674"/>
      <c r="HNM275" s="674"/>
      <c r="HNN275" s="674"/>
      <c r="HNO275" s="674"/>
      <c r="HNP275" s="674"/>
      <c r="HNQ275" s="674"/>
      <c r="HNR275" s="675"/>
      <c r="HNS275" s="675"/>
      <c r="HNT275" s="674"/>
      <c r="HNU275" s="674"/>
      <c r="HNV275" s="675"/>
      <c r="HNW275" s="675"/>
      <c r="HNX275" s="674"/>
      <c r="HNY275" s="674"/>
      <c r="HNZ275" s="674"/>
      <c r="HOA275" s="674"/>
      <c r="HOB275" s="674"/>
      <c r="HOC275" s="673"/>
      <c r="HOD275" s="677"/>
      <c r="HOE275" s="674"/>
      <c r="HOF275" s="674"/>
      <c r="HOG275" s="674"/>
      <c r="HOH275" s="674"/>
      <c r="HOI275" s="674"/>
      <c r="HOJ275" s="674"/>
      <c r="HOK275" s="674"/>
      <c r="HOL275" s="676"/>
      <c r="HOM275" s="676"/>
      <c r="HON275" s="676"/>
      <c r="HOO275" s="676"/>
      <c r="HOP275" s="676"/>
      <c r="HOQ275" s="676"/>
      <c r="HOR275" s="676"/>
      <c r="HOS275" s="676"/>
      <c r="HOT275" s="676"/>
      <c r="HOU275" s="676"/>
      <c r="HOV275" s="676"/>
      <c r="HOW275" s="676"/>
      <c r="HOX275" s="676"/>
      <c r="HOY275" s="676"/>
      <c r="HOZ275" s="676"/>
      <c r="HPA275" s="676"/>
      <c r="HPB275" s="676"/>
      <c r="HPC275" s="676"/>
      <c r="HPD275" s="676"/>
      <c r="HPE275" s="676"/>
      <c r="HPF275" s="676"/>
      <c r="HPG275" s="676"/>
      <c r="HPH275" s="676"/>
      <c r="HPI275" s="676"/>
      <c r="HPJ275" s="676"/>
      <c r="HPK275" s="676"/>
      <c r="HPL275" s="676"/>
      <c r="HPM275" s="676"/>
      <c r="HPN275" s="676"/>
      <c r="HPO275" s="676"/>
      <c r="HPP275" s="676"/>
      <c r="HPQ275" s="676"/>
      <c r="HPR275" s="676"/>
      <c r="HPS275" s="676"/>
      <c r="HPT275" s="676"/>
      <c r="HPU275" s="676"/>
      <c r="HPV275" s="676"/>
      <c r="HPW275" s="676"/>
      <c r="HPX275" s="676"/>
      <c r="HPY275" s="676"/>
      <c r="HPZ275" s="676"/>
      <c r="HQA275" s="676"/>
      <c r="HQB275" s="676"/>
      <c r="HQC275" s="676"/>
      <c r="HQD275" s="674"/>
      <c r="HQE275" s="674"/>
      <c r="HQF275" s="674"/>
      <c r="HQG275" s="674"/>
      <c r="HQH275" s="674"/>
      <c r="HQI275" s="674"/>
      <c r="HQJ275" s="674"/>
      <c r="HQK275" s="674"/>
      <c r="HQL275" s="674"/>
      <c r="HQM275" s="674"/>
      <c r="HQN275" s="674"/>
      <c r="HQO275" s="674"/>
      <c r="HQP275" s="674"/>
      <c r="HQQ275" s="674"/>
      <c r="HQR275" s="674"/>
      <c r="HQS275" s="674"/>
      <c r="HQT275" s="674"/>
      <c r="HQU275" s="674"/>
      <c r="HQV275" s="674"/>
      <c r="HQW275" s="674"/>
      <c r="HQX275" s="674"/>
      <c r="HQY275" s="674"/>
      <c r="HQZ275" s="674"/>
      <c r="HRA275" s="674"/>
      <c r="HRB275" s="675"/>
      <c r="HRC275" s="675"/>
      <c r="HRD275" s="675"/>
      <c r="HRE275" s="675"/>
      <c r="HRF275" s="675"/>
      <c r="HRG275" s="674"/>
      <c r="HRH275" s="674"/>
      <c r="HRI275" s="675"/>
      <c r="HRJ275" s="675"/>
      <c r="HRK275" s="674"/>
      <c r="HRL275" s="674"/>
      <c r="HRM275" s="675"/>
      <c r="HRN275" s="675"/>
      <c r="HRO275" s="674"/>
      <c r="HRP275" s="674"/>
      <c r="HRQ275" s="674"/>
      <c r="HRR275" s="674"/>
      <c r="HRS275" s="674"/>
      <c r="HRT275" s="674"/>
      <c r="HRU275" s="674"/>
      <c r="HRV275" s="675"/>
      <c r="HRW275" s="675"/>
      <c r="HRX275" s="674"/>
      <c r="HRY275" s="674"/>
      <c r="HRZ275" s="675"/>
      <c r="HSA275" s="675"/>
      <c r="HSB275" s="674"/>
      <c r="HSC275" s="674"/>
      <c r="HSD275" s="674"/>
      <c r="HSE275" s="674"/>
      <c r="HSF275" s="674"/>
      <c r="HSG275" s="673"/>
      <c r="HSH275" s="677"/>
      <c r="HSI275" s="674"/>
      <c r="HSJ275" s="674"/>
      <c r="HSK275" s="674"/>
      <c r="HSL275" s="674"/>
      <c r="HSM275" s="674"/>
      <c r="HSN275" s="674"/>
      <c r="HSO275" s="674"/>
      <c r="HSP275" s="676"/>
      <c r="HSQ275" s="676"/>
      <c r="HSR275" s="676"/>
      <c r="HSS275" s="676"/>
      <c r="HST275" s="676"/>
      <c r="HSU275" s="676"/>
      <c r="HSV275" s="676"/>
      <c r="HSW275" s="676"/>
      <c r="HSX275" s="676"/>
      <c r="HSY275" s="676"/>
      <c r="HSZ275" s="676"/>
      <c r="HTA275" s="676"/>
      <c r="HTB275" s="676"/>
      <c r="HTC275" s="676"/>
      <c r="HTD275" s="676"/>
      <c r="HTE275" s="676"/>
      <c r="HTF275" s="676"/>
      <c r="HTG275" s="676"/>
      <c r="HTH275" s="676"/>
      <c r="HTI275" s="676"/>
      <c r="HTJ275" s="676"/>
      <c r="HTK275" s="676"/>
      <c r="HTL275" s="676"/>
      <c r="HTM275" s="676"/>
      <c r="HTN275" s="676"/>
      <c r="HTO275" s="676"/>
      <c r="HTP275" s="676"/>
      <c r="HTQ275" s="676"/>
      <c r="HTR275" s="676"/>
      <c r="HTS275" s="676"/>
      <c r="HTT275" s="676"/>
      <c r="HTU275" s="676"/>
      <c r="HTV275" s="676"/>
      <c r="HTW275" s="676"/>
      <c r="HTX275" s="676"/>
      <c r="HTY275" s="676"/>
      <c r="HTZ275" s="676"/>
      <c r="HUA275" s="676"/>
      <c r="HUB275" s="676"/>
      <c r="HUC275" s="676"/>
      <c r="HUD275" s="676"/>
      <c r="HUE275" s="676"/>
      <c r="HUF275" s="676"/>
      <c r="HUG275" s="676"/>
      <c r="HUH275" s="674"/>
      <c r="HUI275" s="674"/>
      <c r="HUJ275" s="674"/>
      <c r="HUK275" s="674"/>
      <c r="HUL275" s="674"/>
      <c r="HUM275" s="674"/>
      <c r="HUN275" s="674"/>
      <c r="HUO275" s="674"/>
      <c r="HUP275" s="674"/>
      <c r="HUQ275" s="674"/>
      <c r="HUR275" s="674"/>
      <c r="HUS275" s="674"/>
      <c r="HUT275" s="674"/>
      <c r="HUU275" s="674"/>
      <c r="HUV275" s="674"/>
      <c r="HUW275" s="674"/>
      <c r="HUX275" s="674"/>
      <c r="HUY275" s="674"/>
      <c r="HUZ275" s="674"/>
      <c r="HVA275" s="674"/>
      <c r="HVB275" s="674"/>
      <c r="HVC275" s="674"/>
      <c r="HVD275" s="674"/>
      <c r="HVE275" s="674"/>
      <c r="HVF275" s="675"/>
      <c r="HVG275" s="675"/>
      <c r="HVH275" s="675"/>
      <c r="HVI275" s="675"/>
      <c r="HVJ275" s="675"/>
      <c r="HVK275" s="674"/>
      <c r="HVL275" s="674"/>
      <c r="HVM275" s="675"/>
      <c r="HVN275" s="675"/>
      <c r="HVO275" s="674"/>
      <c r="HVP275" s="674"/>
      <c r="HVQ275" s="675"/>
      <c r="HVR275" s="675"/>
      <c r="HVS275" s="674"/>
      <c r="HVT275" s="674"/>
      <c r="HVU275" s="674"/>
      <c r="HVV275" s="674"/>
      <c r="HVW275" s="674"/>
      <c r="HVX275" s="674"/>
      <c r="HVY275" s="674"/>
      <c r="HVZ275" s="675"/>
      <c r="HWA275" s="675"/>
      <c r="HWB275" s="674"/>
      <c r="HWC275" s="674"/>
      <c r="HWD275" s="675"/>
      <c r="HWE275" s="675"/>
      <c r="HWF275" s="674"/>
      <c r="HWG275" s="674"/>
      <c r="HWH275" s="674"/>
      <c r="HWI275" s="674"/>
      <c r="HWJ275" s="674"/>
      <c r="HWK275" s="673"/>
      <c r="HWL275" s="677"/>
      <c r="HWM275" s="674"/>
      <c r="HWN275" s="674"/>
      <c r="HWO275" s="674"/>
      <c r="HWP275" s="674"/>
      <c r="HWQ275" s="674"/>
      <c r="HWR275" s="674"/>
      <c r="HWS275" s="674"/>
      <c r="HWT275" s="676"/>
      <c r="HWU275" s="676"/>
      <c r="HWV275" s="676"/>
      <c r="HWW275" s="676"/>
      <c r="HWX275" s="676"/>
      <c r="HWY275" s="676"/>
      <c r="HWZ275" s="676"/>
      <c r="HXA275" s="676"/>
      <c r="HXB275" s="676"/>
      <c r="HXC275" s="676"/>
      <c r="HXD275" s="676"/>
      <c r="HXE275" s="676"/>
      <c r="HXF275" s="676"/>
      <c r="HXG275" s="676"/>
      <c r="HXH275" s="676"/>
      <c r="HXI275" s="676"/>
      <c r="HXJ275" s="676"/>
      <c r="HXK275" s="676"/>
      <c r="HXL275" s="676"/>
      <c r="HXM275" s="676"/>
      <c r="HXN275" s="676"/>
      <c r="HXO275" s="676"/>
      <c r="HXP275" s="676"/>
      <c r="HXQ275" s="676"/>
      <c r="HXR275" s="676"/>
      <c r="HXS275" s="676"/>
      <c r="HXT275" s="676"/>
      <c r="HXU275" s="676"/>
      <c r="HXV275" s="676"/>
      <c r="HXW275" s="676"/>
      <c r="HXX275" s="676"/>
      <c r="HXY275" s="676"/>
      <c r="HXZ275" s="676"/>
      <c r="HYA275" s="676"/>
      <c r="HYB275" s="676"/>
      <c r="HYC275" s="676"/>
      <c r="HYD275" s="676"/>
      <c r="HYE275" s="676"/>
      <c r="HYF275" s="676"/>
      <c r="HYG275" s="676"/>
      <c r="HYH275" s="676"/>
      <c r="HYI275" s="676"/>
      <c r="HYJ275" s="676"/>
      <c r="HYK275" s="676"/>
      <c r="HYL275" s="674"/>
      <c r="HYM275" s="674"/>
      <c r="HYN275" s="674"/>
      <c r="HYO275" s="674"/>
      <c r="HYP275" s="674"/>
      <c r="HYQ275" s="674"/>
      <c r="HYR275" s="674"/>
      <c r="HYS275" s="674"/>
      <c r="HYT275" s="674"/>
      <c r="HYU275" s="674"/>
      <c r="HYV275" s="674"/>
      <c r="HYW275" s="674"/>
      <c r="HYX275" s="674"/>
      <c r="HYY275" s="674"/>
      <c r="HYZ275" s="674"/>
      <c r="HZA275" s="674"/>
      <c r="HZB275" s="674"/>
      <c r="HZC275" s="674"/>
      <c r="HZD275" s="674"/>
      <c r="HZE275" s="674"/>
      <c r="HZF275" s="674"/>
      <c r="HZG275" s="674"/>
      <c r="HZH275" s="674"/>
      <c r="HZI275" s="674"/>
      <c r="HZJ275" s="675"/>
      <c r="HZK275" s="675"/>
      <c r="HZL275" s="675"/>
      <c r="HZM275" s="675"/>
      <c r="HZN275" s="675"/>
      <c r="HZO275" s="674"/>
      <c r="HZP275" s="674"/>
      <c r="HZQ275" s="675"/>
      <c r="HZR275" s="675"/>
      <c r="HZS275" s="674"/>
      <c r="HZT275" s="674"/>
      <c r="HZU275" s="675"/>
      <c r="HZV275" s="675"/>
      <c r="HZW275" s="674"/>
      <c r="HZX275" s="674"/>
      <c r="HZY275" s="674"/>
      <c r="HZZ275" s="674"/>
      <c r="IAA275" s="674"/>
      <c r="IAB275" s="674"/>
      <c r="IAC275" s="674"/>
      <c r="IAD275" s="675"/>
      <c r="IAE275" s="675"/>
      <c r="IAF275" s="674"/>
      <c r="IAG275" s="674"/>
      <c r="IAH275" s="675"/>
      <c r="IAI275" s="675"/>
      <c r="IAJ275" s="674"/>
      <c r="IAK275" s="674"/>
      <c r="IAL275" s="674"/>
      <c r="IAM275" s="674"/>
      <c r="IAN275" s="674"/>
      <c r="IAO275" s="673"/>
      <c r="IAP275" s="677"/>
      <c r="IAQ275" s="674"/>
      <c r="IAR275" s="674"/>
      <c r="IAS275" s="674"/>
      <c r="IAT275" s="674"/>
      <c r="IAU275" s="674"/>
      <c r="IAV275" s="674"/>
      <c r="IAW275" s="674"/>
      <c r="IAX275" s="676"/>
      <c r="IAY275" s="676"/>
      <c r="IAZ275" s="676"/>
      <c r="IBA275" s="676"/>
      <c r="IBB275" s="676"/>
      <c r="IBC275" s="676"/>
      <c r="IBD275" s="676"/>
      <c r="IBE275" s="676"/>
      <c r="IBF275" s="676"/>
      <c r="IBG275" s="676"/>
      <c r="IBH275" s="676"/>
      <c r="IBI275" s="676"/>
      <c r="IBJ275" s="676"/>
      <c r="IBK275" s="676"/>
      <c r="IBL275" s="676"/>
      <c r="IBM275" s="676"/>
      <c r="IBN275" s="676"/>
      <c r="IBO275" s="676"/>
      <c r="IBP275" s="676"/>
      <c r="IBQ275" s="676"/>
      <c r="IBR275" s="676"/>
      <c r="IBS275" s="676"/>
      <c r="IBT275" s="676"/>
      <c r="IBU275" s="676"/>
      <c r="IBV275" s="676"/>
      <c r="IBW275" s="676"/>
      <c r="IBX275" s="676"/>
      <c r="IBY275" s="676"/>
      <c r="IBZ275" s="676"/>
      <c r="ICA275" s="676"/>
      <c r="ICB275" s="676"/>
      <c r="ICC275" s="676"/>
      <c r="ICD275" s="676"/>
      <c r="ICE275" s="676"/>
      <c r="ICF275" s="676"/>
      <c r="ICG275" s="676"/>
      <c r="ICH275" s="676"/>
      <c r="ICI275" s="676"/>
      <c r="ICJ275" s="676"/>
      <c r="ICK275" s="676"/>
      <c r="ICL275" s="676"/>
      <c r="ICM275" s="676"/>
      <c r="ICN275" s="676"/>
      <c r="ICO275" s="676"/>
      <c r="ICP275" s="674"/>
      <c r="ICQ275" s="674"/>
      <c r="ICR275" s="674"/>
      <c r="ICS275" s="674"/>
      <c r="ICT275" s="674"/>
      <c r="ICU275" s="674"/>
      <c r="ICV275" s="674"/>
      <c r="ICW275" s="674"/>
      <c r="ICX275" s="674"/>
      <c r="ICY275" s="674"/>
      <c r="ICZ275" s="674"/>
      <c r="IDA275" s="674"/>
      <c r="IDB275" s="674"/>
      <c r="IDC275" s="674"/>
      <c r="IDD275" s="674"/>
      <c r="IDE275" s="674"/>
      <c r="IDF275" s="674"/>
      <c r="IDG275" s="674"/>
      <c r="IDH275" s="674"/>
      <c r="IDI275" s="674"/>
      <c r="IDJ275" s="674"/>
      <c r="IDK275" s="674"/>
      <c r="IDL275" s="674"/>
      <c r="IDM275" s="674"/>
      <c r="IDN275" s="675"/>
      <c r="IDO275" s="675"/>
      <c r="IDP275" s="675"/>
      <c r="IDQ275" s="675"/>
      <c r="IDR275" s="675"/>
      <c r="IDS275" s="674"/>
      <c r="IDT275" s="674"/>
      <c r="IDU275" s="675"/>
      <c r="IDV275" s="675"/>
      <c r="IDW275" s="674"/>
      <c r="IDX275" s="674"/>
      <c r="IDY275" s="675"/>
      <c r="IDZ275" s="675"/>
      <c r="IEA275" s="674"/>
      <c r="IEB275" s="674"/>
      <c r="IEC275" s="674"/>
      <c r="IED275" s="674"/>
      <c r="IEE275" s="674"/>
      <c r="IEF275" s="674"/>
      <c r="IEG275" s="674"/>
      <c r="IEH275" s="675"/>
      <c r="IEI275" s="675"/>
      <c r="IEJ275" s="674"/>
      <c r="IEK275" s="674"/>
      <c r="IEL275" s="675"/>
      <c r="IEM275" s="675"/>
      <c r="IEN275" s="674"/>
      <c r="IEO275" s="674"/>
      <c r="IEP275" s="674"/>
      <c r="IEQ275" s="674"/>
      <c r="IER275" s="674"/>
      <c r="IES275" s="673"/>
      <c r="IET275" s="677"/>
      <c r="IEU275" s="674"/>
      <c r="IEV275" s="674"/>
      <c r="IEW275" s="674"/>
      <c r="IEX275" s="674"/>
      <c r="IEY275" s="674"/>
      <c r="IEZ275" s="674"/>
      <c r="IFA275" s="674"/>
      <c r="IFB275" s="676"/>
      <c r="IFC275" s="676"/>
      <c r="IFD275" s="676"/>
      <c r="IFE275" s="676"/>
      <c r="IFF275" s="676"/>
      <c r="IFG275" s="676"/>
      <c r="IFH275" s="676"/>
      <c r="IFI275" s="676"/>
      <c r="IFJ275" s="676"/>
      <c r="IFK275" s="676"/>
      <c r="IFL275" s="676"/>
      <c r="IFM275" s="676"/>
      <c r="IFN275" s="676"/>
      <c r="IFO275" s="676"/>
      <c r="IFP275" s="676"/>
      <c r="IFQ275" s="676"/>
      <c r="IFR275" s="676"/>
      <c r="IFS275" s="676"/>
      <c r="IFT275" s="676"/>
      <c r="IFU275" s="676"/>
      <c r="IFV275" s="676"/>
      <c r="IFW275" s="676"/>
      <c r="IFX275" s="676"/>
      <c r="IFY275" s="676"/>
      <c r="IFZ275" s="676"/>
      <c r="IGA275" s="676"/>
      <c r="IGB275" s="676"/>
      <c r="IGC275" s="676"/>
      <c r="IGD275" s="676"/>
      <c r="IGE275" s="676"/>
      <c r="IGF275" s="676"/>
      <c r="IGG275" s="676"/>
      <c r="IGH275" s="676"/>
      <c r="IGI275" s="676"/>
      <c r="IGJ275" s="676"/>
      <c r="IGK275" s="676"/>
      <c r="IGL275" s="676"/>
      <c r="IGM275" s="676"/>
      <c r="IGN275" s="676"/>
      <c r="IGO275" s="676"/>
      <c r="IGP275" s="676"/>
      <c r="IGQ275" s="676"/>
      <c r="IGR275" s="676"/>
      <c r="IGS275" s="676"/>
      <c r="IGT275" s="674"/>
      <c r="IGU275" s="674"/>
      <c r="IGV275" s="674"/>
      <c r="IGW275" s="674"/>
      <c r="IGX275" s="674"/>
      <c r="IGY275" s="674"/>
      <c r="IGZ275" s="674"/>
      <c r="IHA275" s="674"/>
      <c r="IHB275" s="674"/>
      <c r="IHC275" s="674"/>
      <c r="IHD275" s="674"/>
      <c r="IHE275" s="674"/>
      <c r="IHF275" s="674"/>
      <c r="IHG275" s="674"/>
      <c r="IHH275" s="674"/>
      <c r="IHI275" s="674"/>
      <c r="IHJ275" s="674"/>
      <c r="IHK275" s="674"/>
      <c r="IHL275" s="674"/>
      <c r="IHM275" s="674"/>
      <c r="IHN275" s="674"/>
      <c r="IHO275" s="674"/>
      <c r="IHP275" s="674"/>
      <c r="IHQ275" s="674"/>
      <c r="IHR275" s="675"/>
      <c r="IHS275" s="675"/>
      <c r="IHT275" s="675"/>
      <c r="IHU275" s="675"/>
      <c r="IHV275" s="675"/>
      <c r="IHW275" s="674"/>
      <c r="IHX275" s="674"/>
      <c r="IHY275" s="675"/>
      <c r="IHZ275" s="675"/>
      <c r="IIA275" s="674"/>
      <c r="IIB275" s="674"/>
      <c r="IIC275" s="675"/>
      <c r="IID275" s="675"/>
      <c r="IIE275" s="674"/>
      <c r="IIF275" s="674"/>
      <c r="IIG275" s="674"/>
      <c r="IIH275" s="674"/>
      <c r="III275" s="674"/>
      <c r="IIJ275" s="674"/>
      <c r="IIK275" s="674"/>
      <c r="IIL275" s="675"/>
      <c r="IIM275" s="675"/>
      <c r="IIN275" s="674"/>
      <c r="IIO275" s="674"/>
      <c r="IIP275" s="675"/>
      <c r="IIQ275" s="675"/>
      <c r="IIR275" s="674"/>
      <c r="IIS275" s="674"/>
      <c r="IIT275" s="674"/>
      <c r="IIU275" s="674"/>
      <c r="IIV275" s="674"/>
      <c r="IIW275" s="673"/>
      <c r="IIX275" s="677"/>
      <c r="IIY275" s="674"/>
      <c r="IIZ275" s="674"/>
      <c r="IJA275" s="674"/>
      <c r="IJB275" s="674"/>
      <c r="IJC275" s="674"/>
      <c r="IJD275" s="674"/>
      <c r="IJE275" s="674"/>
      <c r="IJF275" s="676"/>
      <c r="IJG275" s="676"/>
      <c r="IJH275" s="676"/>
      <c r="IJI275" s="676"/>
      <c r="IJJ275" s="676"/>
      <c r="IJK275" s="676"/>
      <c r="IJL275" s="676"/>
      <c r="IJM275" s="676"/>
      <c r="IJN275" s="676"/>
      <c r="IJO275" s="676"/>
      <c r="IJP275" s="676"/>
      <c r="IJQ275" s="676"/>
      <c r="IJR275" s="676"/>
      <c r="IJS275" s="676"/>
      <c r="IJT275" s="676"/>
      <c r="IJU275" s="676"/>
      <c r="IJV275" s="676"/>
      <c r="IJW275" s="676"/>
      <c r="IJX275" s="676"/>
      <c r="IJY275" s="676"/>
      <c r="IJZ275" s="676"/>
      <c r="IKA275" s="676"/>
      <c r="IKB275" s="676"/>
      <c r="IKC275" s="676"/>
      <c r="IKD275" s="676"/>
      <c r="IKE275" s="676"/>
      <c r="IKF275" s="676"/>
      <c r="IKG275" s="676"/>
      <c r="IKH275" s="676"/>
      <c r="IKI275" s="676"/>
      <c r="IKJ275" s="676"/>
      <c r="IKK275" s="676"/>
      <c r="IKL275" s="676"/>
      <c r="IKM275" s="676"/>
      <c r="IKN275" s="676"/>
      <c r="IKO275" s="676"/>
      <c r="IKP275" s="676"/>
      <c r="IKQ275" s="676"/>
      <c r="IKR275" s="676"/>
      <c r="IKS275" s="676"/>
      <c r="IKT275" s="676"/>
      <c r="IKU275" s="676"/>
      <c r="IKV275" s="676"/>
      <c r="IKW275" s="676"/>
      <c r="IKX275" s="674"/>
      <c r="IKY275" s="674"/>
      <c r="IKZ275" s="674"/>
      <c r="ILA275" s="674"/>
      <c r="ILB275" s="674"/>
      <c r="ILC275" s="674"/>
      <c r="ILD275" s="674"/>
      <c r="ILE275" s="674"/>
      <c r="ILF275" s="674"/>
      <c r="ILG275" s="674"/>
      <c r="ILH275" s="674"/>
      <c r="ILI275" s="674"/>
      <c r="ILJ275" s="674"/>
      <c r="ILK275" s="674"/>
      <c r="ILL275" s="674"/>
      <c r="ILM275" s="674"/>
      <c r="ILN275" s="674"/>
      <c r="ILO275" s="674"/>
      <c r="ILP275" s="674"/>
      <c r="ILQ275" s="674"/>
      <c r="ILR275" s="674"/>
      <c r="ILS275" s="674"/>
      <c r="ILT275" s="674"/>
      <c r="ILU275" s="674"/>
      <c r="ILV275" s="675"/>
      <c r="ILW275" s="675"/>
      <c r="ILX275" s="675"/>
      <c r="ILY275" s="675"/>
      <c r="ILZ275" s="675"/>
      <c r="IMA275" s="674"/>
      <c r="IMB275" s="674"/>
      <c r="IMC275" s="675"/>
      <c r="IMD275" s="675"/>
      <c r="IME275" s="674"/>
      <c r="IMF275" s="674"/>
      <c r="IMG275" s="675"/>
      <c r="IMH275" s="675"/>
      <c r="IMI275" s="674"/>
      <c r="IMJ275" s="674"/>
      <c r="IMK275" s="674"/>
      <c r="IML275" s="674"/>
      <c r="IMM275" s="674"/>
      <c r="IMN275" s="674"/>
      <c r="IMO275" s="674"/>
      <c r="IMP275" s="675"/>
      <c r="IMQ275" s="675"/>
      <c r="IMR275" s="674"/>
      <c r="IMS275" s="674"/>
      <c r="IMT275" s="675"/>
      <c r="IMU275" s="675"/>
      <c r="IMV275" s="674"/>
      <c r="IMW275" s="674"/>
      <c r="IMX275" s="674"/>
      <c r="IMY275" s="674"/>
      <c r="IMZ275" s="674"/>
      <c r="INA275" s="673"/>
      <c r="INB275" s="677"/>
      <c r="INC275" s="674"/>
      <c r="IND275" s="674"/>
      <c r="INE275" s="674"/>
      <c r="INF275" s="674"/>
      <c r="ING275" s="674"/>
      <c r="INH275" s="674"/>
      <c r="INI275" s="674"/>
      <c r="INJ275" s="676"/>
      <c r="INK275" s="676"/>
      <c r="INL275" s="676"/>
      <c r="INM275" s="676"/>
      <c r="INN275" s="676"/>
      <c r="INO275" s="676"/>
      <c r="INP275" s="676"/>
      <c r="INQ275" s="676"/>
      <c r="INR275" s="676"/>
      <c r="INS275" s="676"/>
      <c r="INT275" s="676"/>
      <c r="INU275" s="676"/>
      <c r="INV275" s="676"/>
      <c r="INW275" s="676"/>
      <c r="INX275" s="676"/>
      <c r="INY275" s="676"/>
      <c r="INZ275" s="676"/>
      <c r="IOA275" s="676"/>
      <c r="IOB275" s="676"/>
      <c r="IOC275" s="676"/>
      <c r="IOD275" s="676"/>
      <c r="IOE275" s="676"/>
      <c r="IOF275" s="676"/>
      <c r="IOG275" s="676"/>
      <c r="IOH275" s="676"/>
      <c r="IOI275" s="676"/>
      <c r="IOJ275" s="676"/>
      <c r="IOK275" s="676"/>
      <c r="IOL275" s="676"/>
      <c r="IOM275" s="676"/>
      <c r="ION275" s="676"/>
      <c r="IOO275" s="676"/>
      <c r="IOP275" s="676"/>
      <c r="IOQ275" s="676"/>
      <c r="IOR275" s="676"/>
      <c r="IOS275" s="676"/>
      <c r="IOT275" s="676"/>
      <c r="IOU275" s="676"/>
      <c r="IOV275" s="676"/>
      <c r="IOW275" s="676"/>
      <c r="IOX275" s="676"/>
      <c r="IOY275" s="676"/>
      <c r="IOZ275" s="676"/>
      <c r="IPA275" s="676"/>
      <c r="IPB275" s="674"/>
      <c r="IPC275" s="674"/>
      <c r="IPD275" s="674"/>
      <c r="IPE275" s="674"/>
      <c r="IPF275" s="674"/>
      <c r="IPG275" s="674"/>
      <c r="IPH275" s="674"/>
      <c r="IPI275" s="674"/>
      <c r="IPJ275" s="674"/>
      <c r="IPK275" s="674"/>
      <c r="IPL275" s="674"/>
      <c r="IPM275" s="674"/>
      <c r="IPN275" s="674"/>
      <c r="IPO275" s="674"/>
      <c r="IPP275" s="674"/>
      <c r="IPQ275" s="674"/>
      <c r="IPR275" s="674"/>
      <c r="IPS275" s="674"/>
      <c r="IPT275" s="674"/>
      <c r="IPU275" s="674"/>
      <c r="IPV275" s="674"/>
      <c r="IPW275" s="674"/>
      <c r="IPX275" s="674"/>
      <c r="IPY275" s="674"/>
      <c r="IPZ275" s="675"/>
      <c r="IQA275" s="675"/>
      <c r="IQB275" s="675"/>
      <c r="IQC275" s="675"/>
      <c r="IQD275" s="675"/>
      <c r="IQE275" s="674"/>
      <c r="IQF275" s="674"/>
      <c r="IQG275" s="675"/>
      <c r="IQH275" s="675"/>
      <c r="IQI275" s="674"/>
      <c r="IQJ275" s="674"/>
      <c r="IQK275" s="675"/>
      <c r="IQL275" s="675"/>
      <c r="IQM275" s="674"/>
      <c r="IQN275" s="674"/>
      <c r="IQO275" s="674"/>
      <c r="IQP275" s="674"/>
      <c r="IQQ275" s="674"/>
      <c r="IQR275" s="674"/>
      <c r="IQS275" s="674"/>
      <c r="IQT275" s="675"/>
      <c r="IQU275" s="675"/>
      <c r="IQV275" s="674"/>
      <c r="IQW275" s="674"/>
      <c r="IQX275" s="675"/>
      <c r="IQY275" s="675"/>
      <c r="IQZ275" s="674"/>
      <c r="IRA275" s="674"/>
      <c r="IRB275" s="674"/>
      <c r="IRC275" s="674"/>
      <c r="IRD275" s="674"/>
      <c r="IRE275" s="673"/>
      <c r="IRF275" s="677"/>
      <c r="IRG275" s="674"/>
      <c r="IRH275" s="674"/>
      <c r="IRI275" s="674"/>
      <c r="IRJ275" s="674"/>
      <c r="IRK275" s="674"/>
      <c r="IRL275" s="674"/>
      <c r="IRM275" s="674"/>
      <c r="IRN275" s="676"/>
      <c r="IRO275" s="676"/>
      <c r="IRP275" s="676"/>
      <c r="IRQ275" s="676"/>
      <c r="IRR275" s="676"/>
      <c r="IRS275" s="676"/>
      <c r="IRT275" s="676"/>
      <c r="IRU275" s="676"/>
      <c r="IRV275" s="676"/>
      <c r="IRW275" s="676"/>
      <c r="IRX275" s="676"/>
      <c r="IRY275" s="676"/>
      <c r="IRZ275" s="676"/>
      <c r="ISA275" s="676"/>
      <c r="ISB275" s="676"/>
      <c r="ISC275" s="676"/>
      <c r="ISD275" s="676"/>
      <c r="ISE275" s="676"/>
      <c r="ISF275" s="676"/>
      <c r="ISG275" s="676"/>
      <c r="ISH275" s="676"/>
      <c r="ISI275" s="676"/>
      <c r="ISJ275" s="676"/>
      <c r="ISK275" s="676"/>
      <c r="ISL275" s="676"/>
      <c r="ISM275" s="676"/>
      <c r="ISN275" s="676"/>
      <c r="ISO275" s="676"/>
      <c r="ISP275" s="676"/>
      <c r="ISQ275" s="676"/>
      <c r="ISR275" s="676"/>
      <c r="ISS275" s="676"/>
      <c r="IST275" s="676"/>
      <c r="ISU275" s="676"/>
      <c r="ISV275" s="676"/>
      <c r="ISW275" s="676"/>
      <c r="ISX275" s="676"/>
      <c r="ISY275" s="676"/>
      <c r="ISZ275" s="676"/>
      <c r="ITA275" s="676"/>
      <c r="ITB275" s="676"/>
      <c r="ITC275" s="676"/>
      <c r="ITD275" s="676"/>
      <c r="ITE275" s="676"/>
      <c r="ITF275" s="674"/>
      <c r="ITG275" s="674"/>
      <c r="ITH275" s="674"/>
      <c r="ITI275" s="674"/>
      <c r="ITJ275" s="674"/>
      <c r="ITK275" s="674"/>
      <c r="ITL275" s="674"/>
      <c r="ITM275" s="674"/>
      <c r="ITN275" s="674"/>
      <c r="ITO275" s="674"/>
      <c r="ITP275" s="674"/>
      <c r="ITQ275" s="674"/>
      <c r="ITR275" s="674"/>
      <c r="ITS275" s="674"/>
      <c r="ITT275" s="674"/>
      <c r="ITU275" s="674"/>
      <c r="ITV275" s="674"/>
      <c r="ITW275" s="674"/>
      <c r="ITX275" s="674"/>
      <c r="ITY275" s="674"/>
      <c r="ITZ275" s="674"/>
      <c r="IUA275" s="674"/>
      <c r="IUB275" s="674"/>
      <c r="IUC275" s="674"/>
      <c r="IUD275" s="675"/>
      <c r="IUE275" s="675"/>
      <c r="IUF275" s="675"/>
      <c r="IUG275" s="675"/>
      <c r="IUH275" s="675"/>
      <c r="IUI275" s="674"/>
      <c r="IUJ275" s="674"/>
      <c r="IUK275" s="675"/>
      <c r="IUL275" s="675"/>
      <c r="IUM275" s="674"/>
      <c r="IUN275" s="674"/>
      <c r="IUO275" s="675"/>
      <c r="IUP275" s="675"/>
      <c r="IUQ275" s="674"/>
      <c r="IUR275" s="674"/>
      <c r="IUS275" s="674"/>
      <c r="IUT275" s="674"/>
      <c r="IUU275" s="674"/>
      <c r="IUV275" s="674"/>
      <c r="IUW275" s="674"/>
      <c r="IUX275" s="675"/>
      <c r="IUY275" s="675"/>
      <c r="IUZ275" s="674"/>
      <c r="IVA275" s="674"/>
      <c r="IVB275" s="675"/>
      <c r="IVC275" s="675"/>
      <c r="IVD275" s="674"/>
      <c r="IVE275" s="674"/>
      <c r="IVF275" s="674"/>
      <c r="IVG275" s="674"/>
      <c r="IVH275" s="674"/>
      <c r="IVI275" s="673"/>
      <c r="IVJ275" s="677"/>
      <c r="IVK275" s="674"/>
      <c r="IVL275" s="674"/>
      <c r="IVM275" s="674"/>
      <c r="IVN275" s="674"/>
      <c r="IVO275" s="674"/>
      <c r="IVP275" s="674"/>
      <c r="IVQ275" s="674"/>
      <c r="IVR275" s="676"/>
      <c r="IVS275" s="676"/>
      <c r="IVT275" s="676"/>
      <c r="IVU275" s="676"/>
      <c r="IVV275" s="676"/>
      <c r="IVW275" s="676"/>
      <c r="IVX275" s="676"/>
      <c r="IVY275" s="676"/>
      <c r="IVZ275" s="676"/>
      <c r="IWA275" s="676"/>
      <c r="IWB275" s="676"/>
      <c r="IWC275" s="676"/>
      <c r="IWD275" s="676"/>
      <c r="IWE275" s="676"/>
      <c r="IWF275" s="676"/>
      <c r="IWG275" s="676"/>
      <c r="IWH275" s="676"/>
      <c r="IWI275" s="676"/>
      <c r="IWJ275" s="676"/>
      <c r="IWK275" s="676"/>
      <c r="IWL275" s="676"/>
      <c r="IWM275" s="676"/>
      <c r="IWN275" s="676"/>
      <c r="IWO275" s="676"/>
      <c r="IWP275" s="676"/>
      <c r="IWQ275" s="676"/>
      <c r="IWR275" s="676"/>
      <c r="IWS275" s="676"/>
      <c r="IWT275" s="676"/>
      <c r="IWU275" s="676"/>
      <c r="IWV275" s="676"/>
      <c r="IWW275" s="676"/>
      <c r="IWX275" s="676"/>
      <c r="IWY275" s="676"/>
      <c r="IWZ275" s="676"/>
      <c r="IXA275" s="676"/>
      <c r="IXB275" s="676"/>
      <c r="IXC275" s="676"/>
      <c r="IXD275" s="676"/>
      <c r="IXE275" s="676"/>
      <c r="IXF275" s="676"/>
      <c r="IXG275" s="676"/>
      <c r="IXH275" s="676"/>
      <c r="IXI275" s="676"/>
      <c r="IXJ275" s="674"/>
      <c r="IXK275" s="674"/>
      <c r="IXL275" s="674"/>
      <c r="IXM275" s="674"/>
      <c r="IXN275" s="674"/>
      <c r="IXO275" s="674"/>
      <c r="IXP275" s="674"/>
      <c r="IXQ275" s="674"/>
      <c r="IXR275" s="674"/>
      <c r="IXS275" s="674"/>
      <c r="IXT275" s="674"/>
      <c r="IXU275" s="674"/>
      <c r="IXV275" s="674"/>
      <c r="IXW275" s="674"/>
      <c r="IXX275" s="674"/>
      <c r="IXY275" s="674"/>
      <c r="IXZ275" s="674"/>
      <c r="IYA275" s="674"/>
      <c r="IYB275" s="674"/>
      <c r="IYC275" s="674"/>
      <c r="IYD275" s="674"/>
      <c r="IYE275" s="674"/>
      <c r="IYF275" s="674"/>
      <c r="IYG275" s="674"/>
      <c r="IYH275" s="675"/>
      <c r="IYI275" s="675"/>
      <c r="IYJ275" s="675"/>
      <c r="IYK275" s="675"/>
      <c r="IYL275" s="675"/>
      <c r="IYM275" s="674"/>
      <c r="IYN275" s="674"/>
      <c r="IYO275" s="675"/>
      <c r="IYP275" s="675"/>
      <c r="IYQ275" s="674"/>
      <c r="IYR275" s="674"/>
      <c r="IYS275" s="675"/>
      <c r="IYT275" s="675"/>
      <c r="IYU275" s="674"/>
      <c r="IYV275" s="674"/>
      <c r="IYW275" s="674"/>
      <c r="IYX275" s="674"/>
      <c r="IYY275" s="674"/>
      <c r="IYZ275" s="674"/>
      <c r="IZA275" s="674"/>
      <c r="IZB275" s="675"/>
      <c r="IZC275" s="675"/>
      <c r="IZD275" s="674"/>
      <c r="IZE275" s="674"/>
      <c r="IZF275" s="675"/>
      <c r="IZG275" s="675"/>
      <c r="IZH275" s="674"/>
      <c r="IZI275" s="674"/>
      <c r="IZJ275" s="674"/>
      <c r="IZK275" s="674"/>
      <c r="IZL275" s="674"/>
      <c r="IZM275" s="673"/>
      <c r="IZN275" s="677"/>
      <c r="IZO275" s="674"/>
      <c r="IZP275" s="674"/>
      <c r="IZQ275" s="674"/>
      <c r="IZR275" s="674"/>
      <c r="IZS275" s="674"/>
      <c r="IZT275" s="674"/>
      <c r="IZU275" s="674"/>
      <c r="IZV275" s="676"/>
      <c r="IZW275" s="676"/>
      <c r="IZX275" s="676"/>
      <c r="IZY275" s="676"/>
      <c r="IZZ275" s="676"/>
      <c r="JAA275" s="676"/>
      <c r="JAB275" s="676"/>
      <c r="JAC275" s="676"/>
      <c r="JAD275" s="676"/>
      <c r="JAE275" s="676"/>
      <c r="JAF275" s="676"/>
      <c r="JAG275" s="676"/>
      <c r="JAH275" s="676"/>
      <c r="JAI275" s="676"/>
      <c r="JAJ275" s="676"/>
      <c r="JAK275" s="676"/>
      <c r="JAL275" s="676"/>
      <c r="JAM275" s="676"/>
      <c r="JAN275" s="676"/>
      <c r="JAO275" s="676"/>
      <c r="JAP275" s="676"/>
      <c r="JAQ275" s="676"/>
      <c r="JAR275" s="676"/>
      <c r="JAS275" s="676"/>
      <c r="JAT275" s="676"/>
      <c r="JAU275" s="676"/>
      <c r="JAV275" s="676"/>
      <c r="JAW275" s="676"/>
      <c r="JAX275" s="676"/>
      <c r="JAY275" s="676"/>
      <c r="JAZ275" s="676"/>
      <c r="JBA275" s="676"/>
      <c r="JBB275" s="676"/>
      <c r="JBC275" s="676"/>
      <c r="JBD275" s="676"/>
      <c r="JBE275" s="676"/>
      <c r="JBF275" s="676"/>
      <c r="JBG275" s="676"/>
      <c r="JBH275" s="676"/>
      <c r="JBI275" s="676"/>
      <c r="JBJ275" s="676"/>
      <c r="JBK275" s="676"/>
      <c r="JBL275" s="676"/>
      <c r="JBM275" s="676"/>
      <c r="JBN275" s="674"/>
      <c r="JBO275" s="674"/>
      <c r="JBP275" s="674"/>
      <c r="JBQ275" s="674"/>
      <c r="JBR275" s="674"/>
      <c r="JBS275" s="674"/>
      <c r="JBT275" s="674"/>
      <c r="JBU275" s="674"/>
      <c r="JBV275" s="674"/>
      <c r="JBW275" s="674"/>
      <c r="JBX275" s="674"/>
      <c r="JBY275" s="674"/>
      <c r="JBZ275" s="674"/>
      <c r="JCA275" s="674"/>
      <c r="JCB275" s="674"/>
      <c r="JCC275" s="674"/>
      <c r="JCD275" s="674"/>
      <c r="JCE275" s="674"/>
      <c r="JCF275" s="674"/>
      <c r="JCG275" s="674"/>
      <c r="JCH275" s="674"/>
      <c r="JCI275" s="674"/>
      <c r="JCJ275" s="674"/>
      <c r="JCK275" s="674"/>
      <c r="JCL275" s="675"/>
      <c r="JCM275" s="675"/>
      <c r="JCN275" s="675"/>
      <c r="JCO275" s="675"/>
      <c r="JCP275" s="675"/>
      <c r="JCQ275" s="674"/>
      <c r="JCR275" s="674"/>
      <c r="JCS275" s="675"/>
      <c r="JCT275" s="675"/>
      <c r="JCU275" s="674"/>
      <c r="JCV275" s="674"/>
      <c r="JCW275" s="675"/>
      <c r="JCX275" s="675"/>
      <c r="JCY275" s="674"/>
      <c r="JCZ275" s="674"/>
      <c r="JDA275" s="674"/>
      <c r="JDB275" s="674"/>
      <c r="JDC275" s="674"/>
      <c r="JDD275" s="674"/>
      <c r="JDE275" s="674"/>
      <c r="JDF275" s="675"/>
      <c r="JDG275" s="675"/>
      <c r="JDH275" s="674"/>
      <c r="JDI275" s="674"/>
      <c r="JDJ275" s="675"/>
      <c r="JDK275" s="675"/>
      <c r="JDL275" s="674"/>
      <c r="JDM275" s="674"/>
      <c r="JDN275" s="674"/>
      <c r="JDO275" s="674"/>
      <c r="JDP275" s="674"/>
      <c r="JDQ275" s="673"/>
      <c r="JDR275" s="677"/>
      <c r="JDS275" s="674"/>
      <c r="JDT275" s="674"/>
      <c r="JDU275" s="674"/>
      <c r="JDV275" s="674"/>
      <c r="JDW275" s="674"/>
      <c r="JDX275" s="674"/>
      <c r="JDY275" s="674"/>
      <c r="JDZ275" s="676"/>
      <c r="JEA275" s="676"/>
      <c r="JEB275" s="676"/>
      <c r="JEC275" s="676"/>
      <c r="JED275" s="676"/>
      <c r="JEE275" s="676"/>
      <c r="JEF275" s="676"/>
      <c r="JEG275" s="676"/>
      <c r="JEH275" s="676"/>
      <c r="JEI275" s="676"/>
      <c r="JEJ275" s="676"/>
      <c r="JEK275" s="676"/>
      <c r="JEL275" s="676"/>
      <c r="JEM275" s="676"/>
      <c r="JEN275" s="676"/>
      <c r="JEO275" s="676"/>
      <c r="JEP275" s="676"/>
      <c r="JEQ275" s="676"/>
      <c r="JER275" s="676"/>
      <c r="JES275" s="676"/>
      <c r="JET275" s="676"/>
      <c r="JEU275" s="676"/>
      <c r="JEV275" s="676"/>
      <c r="JEW275" s="676"/>
      <c r="JEX275" s="676"/>
      <c r="JEY275" s="676"/>
      <c r="JEZ275" s="676"/>
      <c r="JFA275" s="676"/>
      <c r="JFB275" s="676"/>
      <c r="JFC275" s="676"/>
      <c r="JFD275" s="676"/>
      <c r="JFE275" s="676"/>
      <c r="JFF275" s="676"/>
      <c r="JFG275" s="676"/>
      <c r="JFH275" s="676"/>
      <c r="JFI275" s="676"/>
      <c r="JFJ275" s="676"/>
      <c r="JFK275" s="676"/>
      <c r="JFL275" s="676"/>
      <c r="JFM275" s="676"/>
      <c r="JFN275" s="676"/>
      <c r="JFO275" s="676"/>
      <c r="JFP275" s="676"/>
      <c r="JFQ275" s="676"/>
      <c r="JFR275" s="674"/>
      <c r="JFS275" s="674"/>
      <c r="JFT275" s="674"/>
      <c r="JFU275" s="674"/>
      <c r="JFV275" s="674"/>
      <c r="JFW275" s="674"/>
      <c r="JFX275" s="674"/>
      <c r="JFY275" s="674"/>
      <c r="JFZ275" s="674"/>
      <c r="JGA275" s="674"/>
      <c r="JGB275" s="674"/>
      <c r="JGC275" s="674"/>
      <c r="JGD275" s="674"/>
      <c r="JGE275" s="674"/>
      <c r="JGF275" s="674"/>
      <c r="JGG275" s="674"/>
      <c r="JGH275" s="674"/>
      <c r="JGI275" s="674"/>
      <c r="JGJ275" s="674"/>
      <c r="JGK275" s="674"/>
      <c r="JGL275" s="674"/>
      <c r="JGM275" s="674"/>
      <c r="JGN275" s="674"/>
      <c r="JGO275" s="674"/>
      <c r="JGP275" s="675"/>
      <c r="JGQ275" s="675"/>
      <c r="JGR275" s="675"/>
      <c r="JGS275" s="675"/>
      <c r="JGT275" s="675"/>
      <c r="JGU275" s="674"/>
      <c r="JGV275" s="674"/>
      <c r="JGW275" s="675"/>
      <c r="JGX275" s="675"/>
      <c r="JGY275" s="674"/>
      <c r="JGZ275" s="674"/>
      <c r="JHA275" s="675"/>
      <c r="JHB275" s="675"/>
      <c r="JHC275" s="674"/>
      <c r="JHD275" s="674"/>
      <c r="JHE275" s="674"/>
      <c r="JHF275" s="674"/>
      <c r="JHG275" s="674"/>
      <c r="JHH275" s="674"/>
      <c r="JHI275" s="674"/>
      <c r="JHJ275" s="675"/>
      <c r="JHK275" s="675"/>
      <c r="JHL275" s="674"/>
      <c r="JHM275" s="674"/>
      <c r="JHN275" s="675"/>
      <c r="JHO275" s="675"/>
      <c r="JHP275" s="674"/>
      <c r="JHQ275" s="674"/>
      <c r="JHR275" s="674"/>
      <c r="JHS275" s="674"/>
      <c r="JHT275" s="674"/>
      <c r="JHU275" s="673"/>
      <c r="JHV275" s="677"/>
      <c r="JHW275" s="674"/>
      <c r="JHX275" s="674"/>
      <c r="JHY275" s="674"/>
      <c r="JHZ275" s="674"/>
      <c r="JIA275" s="674"/>
      <c r="JIB275" s="674"/>
      <c r="JIC275" s="674"/>
      <c r="JID275" s="676"/>
      <c r="JIE275" s="676"/>
      <c r="JIF275" s="676"/>
      <c r="JIG275" s="676"/>
      <c r="JIH275" s="676"/>
      <c r="JII275" s="676"/>
      <c r="JIJ275" s="676"/>
      <c r="JIK275" s="676"/>
      <c r="JIL275" s="676"/>
      <c r="JIM275" s="676"/>
      <c r="JIN275" s="676"/>
      <c r="JIO275" s="676"/>
      <c r="JIP275" s="676"/>
      <c r="JIQ275" s="676"/>
      <c r="JIR275" s="676"/>
      <c r="JIS275" s="676"/>
      <c r="JIT275" s="676"/>
      <c r="JIU275" s="676"/>
      <c r="JIV275" s="676"/>
      <c r="JIW275" s="676"/>
      <c r="JIX275" s="676"/>
      <c r="JIY275" s="676"/>
      <c r="JIZ275" s="676"/>
      <c r="JJA275" s="676"/>
      <c r="JJB275" s="676"/>
      <c r="JJC275" s="676"/>
      <c r="JJD275" s="676"/>
      <c r="JJE275" s="676"/>
      <c r="JJF275" s="676"/>
      <c r="JJG275" s="676"/>
      <c r="JJH275" s="676"/>
      <c r="JJI275" s="676"/>
      <c r="JJJ275" s="676"/>
      <c r="JJK275" s="676"/>
      <c r="JJL275" s="676"/>
      <c r="JJM275" s="676"/>
      <c r="JJN275" s="676"/>
      <c r="JJO275" s="676"/>
      <c r="JJP275" s="676"/>
      <c r="JJQ275" s="676"/>
      <c r="JJR275" s="676"/>
      <c r="JJS275" s="676"/>
      <c r="JJT275" s="676"/>
      <c r="JJU275" s="676"/>
      <c r="JJV275" s="674"/>
      <c r="JJW275" s="674"/>
      <c r="JJX275" s="674"/>
      <c r="JJY275" s="674"/>
      <c r="JJZ275" s="674"/>
      <c r="JKA275" s="674"/>
      <c r="JKB275" s="674"/>
      <c r="JKC275" s="674"/>
      <c r="JKD275" s="674"/>
      <c r="JKE275" s="674"/>
      <c r="JKF275" s="674"/>
      <c r="JKG275" s="674"/>
      <c r="JKH275" s="674"/>
      <c r="JKI275" s="674"/>
      <c r="JKJ275" s="674"/>
      <c r="JKK275" s="674"/>
      <c r="JKL275" s="674"/>
      <c r="JKM275" s="674"/>
      <c r="JKN275" s="674"/>
      <c r="JKO275" s="674"/>
      <c r="JKP275" s="674"/>
      <c r="JKQ275" s="674"/>
      <c r="JKR275" s="674"/>
      <c r="JKS275" s="674"/>
      <c r="JKT275" s="675"/>
      <c r="JKU275" s="675"/>
      <c r="JKV275" s="675"/>
      <c r="JKW275" s="675"/>
      <c r="JKX275" s="675"/>
      <c r="JKY275" s="674"/>
      <c r="JKZ275" s="674"/>
      <c r="JLA275" s="675"/>
      <c r="JLB275" s="675"/>
      <c r="JLC275" s="674"/>
      <c r="JLD275" s="674"/>
      <c r="JLE275" s="675"/>
      <c r="JLF275" s="675"/>
      <c r="JLG275" s="674"/>
      <c r="JLH275" s="674"/>
      <c r="JLI275" s="674"/>
      <c r="JLJ275" s="674"/>
      <c r="JLK275" s="674"/>
      <c r="JLL275" s="674"/>
      <c r="JLM275" s="674"/>
      <c r="JLN275" s="675"/>
      <c r="JLO275" s="675"/>
      <c r="JLP275" s="674"/>
      <c r="JLQ275" s="674"/>
      <c r="JLR275" s="675"/>
      <c r="JLS275" s="675"/>
      <c r="JLT275" s="674"/>
      <c r="JLU275" s="674"/>
      <c r="JLV275" s="674"/>
      <c r="JLW275" s="674"/>
      <c r="JLX275" s="674"/>
      <c r="JLY275" s="673"/>
      <c r="JLZ275" s="677"/>
      <c r="JMA275" s="674"/>
      <c r="JMB275" s="674"/>
      <c r="JMC275" s="674"/>
      <c r="JMD275" s="674"/>
      <c r="JME275" s="674"/>
      <c r="JMF275" s="674"/>
      <c r="JMG275" s="674"/>
      <c r="JMH275" s="676"/>
      <c r="JMI275" s="676"/>
      <c r="JMJ275" s="676"/>
      <c r="JMK275" s="676"/>
      <c r="JML275" s="676"/>
      <c r="JMM275" s="676"/>
      <c r="JMN275" s="676"/>
      <c r="JMO275" s="676"/>
      <c r="JMP275" s="676"/>
      <c r="JMQ275" s="676"/>
      <c r="JMR275" s="676"/>
      <c r="JMS275" s="676"/>
      <c r="JMT275" s="676"/>
      <c r="JMU275" s="676"/>
      <c r="JMV275" s="676"/>
      <c r="JMW275" s="676"/>
      <c r="JMX275" s="676"/>
      <c r="JMY275" s="676"/>
      <c r="JMZ275" s="676"/>
      <c r="JNA275" s="676"/>
      <c r="JNB275" s="676"/>
      <c r="JNC275" s="676"/>
      <c r="JND275" s="676"/>
      <c r="JNE275" s="676"/>
      <c r="JNF275" s="676"/>
      <c r="JNG275" s="676"/>
      <c r="JNH275" s="676"/>
      <c r="JNI275" s="676"/>
      <c r="JNJ275" s="676"/>
      <c r="JNK275" s="676"/>
      <c r="JNL275" s="676"/>
      <c r="JNM275" s="676"/>
      <c r="JNN275" s="676"/>
      <c r="JNO275" s="676"/>
      <c r="JNP275" s="676"/>
      <c r="JNQ275" s="676"/>
      <c r="JNR275" s="676"/>
      <c r="JNS275" s="676"/>
      <c r="JNT275" s="676"/>
      <c r="JNU275" s="676"/>
      <c r="JNV275" s="676"/>
      <c r="JNW275" s="676"/>
      <c r="JNX275" s="676"/>
      <c r="JNY275" s="676"/>
      <c r="JNZ275" s="674"/>
      <c r="JOA275" s="674"/>
      <c r="JOB275" s="674"/>
      <c r="JOC275" s="674"/>
      <c r="JOD275" s="674"/>
      <c r="JOE275" s="674"/>
      <c r="JOF275" s="674"/>
      <c r="JOG275" s="674"/>
      <c r="JOH275" s="674"/>
      <c r="JOI275" s="674"/>
      <c r="JOJ275" s="674"/>
      <c r="JOK275" s="674"/>
      <c r="JOL275" s="674"/>
      <c r="JOM275" s="674"/>
      <c r="JON275" s="674"/>
      <c r="JOO275" s="674"/>
      <c r="JOP275" s="674"/>
      <c r="JOQ275" s="674"/>
      <c r="JOR275" s="674"/>
      <c r="JOS275" s="674"/>
      <c r="JOT275" s="674"/>
      <c r="JOU275" s="674"/>
      <c r="JOV275" s="674"/>
      <c r="JOW275" s="674"/>
      <c r="JOX275" s="675"/>
      <c r="JOY275" s="675"/>
      <c r="JOZ275" s="675"/>
      <c r="JPA275" s="675"/>
      <c r="JPB275" s="675"/>
      <c r="JPC275" s="674"/>
      <c r="JPD275" s="674"/>
      <c r="JPE275" s="675"/>
      <c r="JPF275" s="675"/>
      <c r="JPG275" s="674"/>
      <c r="JPH275" s="674"/>
      <c r="JPI275" s="675"/>
      <c r="JPJ275" s="675"/>
      <c r="JPK275" s="674"/>
      <c r="JPL275" s="674"/>
      <c r="JPM275" s="674"/>
      <c r="JPN275" s="674"/>
      <c r="JPO275" s="674"/>
      <c r="JPP275" s="674"/>
      <c r="JPQ275" s="674"/>
      <c r="JPR275" s="675"/>
      <c r="JPS275" s="675"/>
      <c r="JPT275" s="674"/>
      <c r="JPU275" s="674"/>
      <c r="JPV275" s="675"/>
      <c r="JPW275" s="675"/>
      <c r="JPX275" s="674"/>
      <c r="JPY275" s="674"/>
      <c r="JPZ275" s="674"/>
      <c r="JQA275" s="674"/>
      <c r="JQB275" s="674"/>
      <c r="JQC275" s="673"/>
      <c r="JQD275" s="677"/>
      <c r="JQE275" s="674"/>
      <c r="JQF275" s="674"/>
      <c r="JQG275" s="674"/>
      <c r="JQH275" s="674"/>
      <c r="JQI275" s="674"/>
      <c r="JQJ275" s="674"/>
      <c r="JQK275" s="674"/>
      <c r="JQL275" s="676"/>
      <c r="JQM275" s="676"/>
      <c r="JQN275" s="676"/>
      <c r="JQO275" s="676"/>
      <c r="JQP275" s="676"/>
      <c r="JQQ275" s="676"/>
      <c r="JQR275" s="676"/>
      <c r="JQS275" s="676"/>
      <c r="JQT275" s="676"/>
      <c r="JQU275" s="676"/>
      <c r="JQV275" s="676"/>
      <c r="JQW275" s="676"/>
      <c r="JQX275" s="676"/>
      <c r="JQY275" s="676"/>
      <c r="JQZ275" s="676"/>
      <c r="JRA275" s="676"/>
      <c r="JRB275" s="676"/>
      <c r="JRC275" s="676"/>
      <c r="JRD275" s="676"/>
      <c r="JRE275" s="676"/>
      <c r="JRF275" s="676"/>
      <c r="JRG275" s="676"/>
      <c r="JRH275" s="676"/>
      <c r="JRI275" s="676"/>
      <c r="JRJ275" s="676"/>
      <c r="JRK275" s="676"/>
      <c r="JRL275" s="676"/>
      <c r="JRM275" s="676"/>
      <c r="JRN275" s="676"/>
      <c r="JRO275" s="676"/>
      <c r="JRP275" s="676"/>
      <c r="JRQ275" s="676"/>
      <c r="JRR275" s="676"/>
      <c r="JRS275" s="676"/>
      <c r="JRT275" s="676"/>
      <c r="JRU275" s="676"/>
      <c r="JRV275" s="676"/>
      <c r="JRW275" s="676"/>
      <c r="JRX275" s="676"/>
      <c r="JRY275" s="676"/>
      <c r="JRZ275" s="676"/>
      <c r="JSA275" s="676"/>
      <c r="JSB275" s="676"/>
      <c r="JSC275" s="676"/>
      <c r="JSD275" s="674"/>
      <c r="JSE275" s="674"/>
      <c r="JSF275" s="674"/>
      <c r="JSG275" s="674"/>
      <c r="JSH275" s="674"/>
      <c r="JSI275" s="674"/>
      <c r="JSJ275" s="674"/>
      <c r="JSK275" s="674"/>
      <c r="JSL275" s="674"/>
      <c r="JSM275" s="674"/>
      <c r="JSN275" s="674"/>
      <c r="JSO275" s="674"/>
      <c r="JSP275" s="674"/>
      <c r="JSQ275" s="674"/>
      <c r="JSR275" s="674"/>
      <c r="JSS275" s="674"/>
      <c r="JST275" s="674"/>
      <c r="JSU275" s="674"/>
      <c r="JSV275" s="674"/>
      <c r="JSW275" s="674"/>
      <c r="JSX275" s="674"/>
      <c r="JSY275" s="674"/>
      <c r="JSZ275" s="674"/>
      <c r="JTA275" s="674"/>
      <c r="JTB275" s="675"/>
      <c r="JTC275" s="675"/>
      <c r="JTD275" s="675"/>
      <c r="JTE275" s="675"/>
      <c r="JTF275" s="675"/>
      <c r="JTG275" s="674"/>
      <c r="JTH275" s="674"/>
      <c r="JTI275" s="675"/>
      <c r="JTJ275" s="675"/>
      <c r="JTK275" s="674"/>
      <c r="JTL275" s="674"/>
      <c r="JTM275" s="675"/>
      <c r="JTN275" s="675"/>
      <c r="JTO275" s="674"/>
      <c r="JTP275" s="674"/>
      <c r="JTQ275" s="674"/>
      <c r="JTR275" s="674"/>
      <c r="JTS275" s="674"/>
      <c r="JTT275" s="674"/>
      <c r="JTU275" s="674"/>
      <c r="JTV275" s="675"/>
      <c r="JTW275" s="675"/>
      <c r="JTX275" s="674"/>
      <c r="JTY275" s="674"/>
      <c r="JTZ275" s="675"/>
      <c r="JUA275" s="675"/>
      <c r="JUB275" s="674"/>
      <c r="JUC275" s="674"/>
      <c r="JUD275" s="674"/>
      <c r="JUE275" s="674"/>
      <c r="JUF275" s="674"/>
      <c r="JUG275" s="673"/>
      <c r="JUH275" s="677"/>
      <c r="JUI275" s="674"/>
      <c r="JUJ275" s="674"/>
      <c r="JUK275" s="674"/>
      <c r="JUL275" s="674"/>
      <c r="JUM275" s="674"/>
      <c r="JUN275" s="674"/>
      <c r="JUO275" s="674"/>
      <c r="JUP275" s="676"/>
      <c r="JUQ275" s="676"/>
      <c r="JUR275" s="676"/>
      <c r="JUS275" s="676"/>
      <c r="JUT275" s="676"/>
      <c r="JUU275" s="676"/>
      <c r="JUV275" s="676"/>
      <c r="JUW275" s="676"/>
      <c r="JUX275" s="676"/>
      <c r="JUY275" s="676"/>
      <c r="JUZ275" s="676"/>
      <c r="JVA275" s="676"/>
      <c r="JVB275" s="676"/>
      <c r="JVC275" s="676"/>
      <c r="JVD275" s="676"/>
      <c r="JVE275" s="676"/>
      <c r="JVF275" s="676"/>
      <c r="JVG275" s="676"/>
      <c r="JVH275" s="676"/>
      <c r="JVI275" s="676"/>
      <c r="JVJ275" s="676"/>
      <c r="JVK275" s="676"/>
      <c r="JVL275" s="676"/>
      <c r="JVM275" s="676"/>
      <c r="JVN275" s="676"/>
      <c r="JVO275" s="676"/>
      <c r="JVP275" s="676"/>
      <c r="JVQ275" s="676"/>
      <c r="JVR275" s="676"/>
      <c r="JVS275" s="676"/>
      <c r="JVT275" s="676"/>
      <c r="JVU275" s="676"/>
      <c r="JVV275" s="676"/>
      <c r="JVW275" s="676"/>
      <c r="JVX275" s="676"/>
      <c r="JVY275" s="676"/>
      <c r="JVZ275" s="676"/>
      <c r="JWA275" s="676"/>
      <c r="JWB275" s="676"/>
      <c r="JWC275" s="676"/>
      <c r="JWD275" s="676"/>
      <c r="JWE275" s="676"/>
      <c r="JWF275" s="676"/>
      <c r="JWG275" s="676"/>
      <c r="JWH275" s="674"/>
      <c r="JWI275" s="674"/>
      <c r="JWJ275" s="674"/>
      <c r="JWK275" s="674"/>
      <c r="JWL275" s="674"/>
      <c r="JWM275" s="674"/>
      <c r="JWN275" s="674"/>
      <c r="JWO275" s="674"/>
      <c r="JWP275" s="674"/>
      <c r="JWQ275" s="674"/>
      <c r="JWR275" s="674"/>
      <c r="JWS275" s="674"/>
      <c r="JWT275" s="674"/>
      <c r="JWU275" s="674"/>
      <c r="JWV275" s="674"/>
      <c r="JWW275" s="674"/>
      <c r="JWX275" s="674"/>
      <c r="JWY275" s="674"/>
      <c r="JWZ275" s="674"/>
      <c r="JXA275" s="674"/>
      <c r="JXB275" s="674"/>
      <c r="JXC275" s="674"/>
      <c r="JXD275" s="674"/>
      <c r="JXE275" s="674"/>
      <c r="JXF275" s="675"/>
      <c r="JXG275" s="675"/>
      <c r="JXH275" s="675"/>
      <c r="JXI275" s="675"/>
      <c r="JXJ275" s="675"/>
      <c r="JXK275" s="674"/>
      <c r="JXL275" s="674"/>
      <c r="JXM275" s="675"/>
      <c r="JXN275" s="675"/>
      <c r="JXO275" s="674"/>
      <c r="JXP275" s="674"/>
      <c r="JXQ275" s="675"/>
      <c r="JXR275" s="675"/>
      <c r="JXS275" s="674"/>
      <c r="JXT275" s="674"/>
      <c r="JXU275" s="674"/>
      <c r="JXV275" s="674"/>
      <c r="JXW275" s="674"/>
      <c r="JXX275" s="674"/>
      <c r="JXY275" s="674"/>
      <c r="JXZ275" s="675"/>
      <c r="JYA275" s="675"/>
      <c r="JYB275" s="674"/>
      <c r="JYC275" s="674"/>
      <c r="JYD275" s="675"/>
      <c r="JYE275" s="675"/>
      <c r="JYF275" s="674"/>
      <c r="JYG275" s="674"/>
      <c r="JYH275" s="674"/>
      <c r="JYI275" s="674"/>
      <c r="JYJ275" s="674"/>
      <c r="JYK275" s="673"/>
      <c r="JYL275" s="677"/>
      <c r="JYM275" s="674"/>
      <c r="JYN275" s="674"/>
      <c r="JYO275" s="674"/>
      <c r="JYP275" s="674"/>
      <c r="JYQ275" s="674"/>
      <c r="JYR275" s="674"/>
      <c r="JYS275" s="674"/>
      <c r="JYT275" s="676"/>
      <c r="JYU275" s="676"/>
      <c r="JYV275" s="676"/>
      <c r="JYW275" s="676"/>
      <c r="JYX275" s="676"/>
      <c r="JYY275" s="676"/>
      <c r="JYZ275" s="676"/>
      <c r="JZA275" s="676"/>
      <c r="JZB275" s="676"/>
      <c r="JZC275" s="676"/>
      <c r="JZD275" s="676"/>
      <c r="JZE275" s="676"/>
      <c r="JZF275" s="676"/>
      <c r="JZG275" s="676"/>
      <c r="JZH275" s="676"/>
      <c r="JZI275" s="676"/>
      <c r="JZJ275" s="676"/>
      <c r="JZK275" s="676"/>
      <c r="JZL275" s="676"/>
      <c r="JZM275" s="676"/>
      <c r="JZN275" s="676"/>
      <c r="JZO275" s="676"/>
      <c r="JZP275" s="676"/>
      <c r="JZQ275" s="676"/>
      <c r="JZR275" s="676"/>
      <c r="JZS275" s="676"/>
      <c r="JZT275" s="676"/>
      <c r="JZU275" s="676"/>
      <c r="JZV275" s="676"/>
      <c r="JZW275" s="676"/>
      <c r="JZX275" s="676"/>
      <c r="JZY275" s="676"/>
      <c r="JZZ275" s="676"/>
      <c r="KAA275" s="676"/>
      <c r="KAB275" s="676"/>
      <c r="KAC275" s="676"/>
      <c r="KAD275" s="676"/>
      <c r="KAE275" s="676"/>
      <c r="KAF275" s="676"/>
      <c r="KAG275" s="676"/>
      <c r="KAH275" s="676"/>
      <c r="KAI275" s="676"/>
      <c r="KAJ275" s="676"/>
      <c r="KAK275" s="676"/>
      <c r="KAL275" s="674"/>
      <c r="KAM275" s="674"/>
      <c r="KAN275" s="674"/>
      <c r="KAO275" s="674"/>
      <c r="KAP275" s="674"/>
      <c r="KAQ275" s="674"/>
      <c r="KAR275" s="674"/>
      <c r="KAS275" s="674"/>
      <c r="KAT275" s="674"/>
      <c r="KAU275" s="674"/>
      <c r="KAV275" s="674"/>
      <c r="KAW275" s="674"/>
      <c r="KAX275" s="674"/>
      <c r="KAY275" s="674"/>
      <c r="KAZ275" s="674"/>
      <c r="KBA275" s="674"/>
      <c r="KBB275" s="674"/>
      <c r="KBC275" s="674"/>
      <c r="KBD275" s="674"/>
      <c r="KBE275" s="674"/>
      <c r="KBF275" s="674"/>
      <c r="KBG275" s="674"/>
      <c r="KBH275" s="674"/>
      <c r="KBI275" s="674"/>
      <c r="KBJ275" s="675"/>
      <c r="KBK275" s="675"/>
      <c r="KBL275" s="675"/>
      <c r="KBM275" s="675"/>
      <c r="KBN275" s="675"/>
      <c r="KBO275" s="674"/>
      <c r="KBP275" s="674"/>
      <c r="KBQ275" s="675"/>
      <c r="KBR275" s="675"/>
      <c r="KBS275" s="674"/>
      <c r="KBT275" s="674"/>
      <c r="KBU275" s="675"/>
      <c r="KBV275" s="675"/>
      <c r="KBW275" s="674"/>
      <c r="KBX275" s="674"/>
      <c r="KBY275" s="674"/>
      <c r="KBZ275" s="674"/>
      <c r="KCA275" s="674"/>
      <c r="KCB275" s="674"/>
      <c r="KCC275" s="674"/>
      <c r="KCD275" s="675"/>
      <c r="KCE275" s="675"/>
      <c r="KCF275" s="674"/>
      <c r="KCG275" s="674"/>
      <c r="KCH275" s="675"/>
      <c r="KCI275" s="675"/>
      <c r="KCJ275" s="674"/>
      <c r="KCK275" s="674"/>
      <c r="KCL275" s="674"/>
      <c r="KCM275" s="674"/>
      <c r="KCN275" s="674"/>
      <c r="KCO275" s="673"/>
      <c r="KCP275" s="677"/>
      <c r="KCQ275" s="674"/>
      <c r="KCR275" s="674"/>
      <c r="KCS275" s="674"/>
      <c r="KCT275" s="674"/>
      <c r="KCU275" s="674"/>
      <c r="KCV275" s="674"/>
      <c r="KCW275" s="674"/>
      <c r="KCX275" s="676"/>
      <c r="KCY275" s="676"/>
      <c r="KCZ275" s="676"/>
      <c r="KDA275" s="676"/>
      <c r="KDB275" s="676"/>
      <c r="KDC275" s="676"/>
      <c r="KDD275" s="676"/>
      <c r="KDE275" s="676"/>
      <c r="KDF275" s="676"/>
      <c r="KDG275" s="676"/>
      <c r="KDH275" s="676"/>
      <c r="KDI275" s="676"/>
      <c r="KDJ275" s="676"/>
      <c r="KDK275" s="676"/>
      <c r="KDL275" s="676"/>
      <c r="KDM275" s="676"/>
      <c r="KDN275" s="676"/>
      <c r="KDO275" s="676"/>
      <c r="KDP275" s="676"/>
      <c r="KDQ275" s="676"/>
      <c r="KDR275" s="676"/>
      <c r="KDS275" s="676"/>
      <c r="KDT275" s="676"/>
      <c r="KDU275" s="676"/>
      <c r="KDV275" s="676"/>
      <c r="KDW275" s="676"/>
      <c r="KDX275" s="676"/>
      <c r="KDY275" s="676"/>
      <c r="KDZ275" s="676"/>
      <c r="KEA275" s="676"/>
      <c r="KEB275" s="676"/>
      <c r="KEC275" s="676"/>
      <c r="KED275" s="676"/>
      <c r="KEE275" s="676"/>
      <c r="KEF275" s="676"/>
      <c r="KEG275" s="676"/>
      <c r="KEH275" s="676"/>
      <c r="KEI275" s="676"/>
      <c r="KEJ275" s="676"/>
      <c r="KEK275" s="676"/>
      <c r="KEL275" s="676"/>
      <c r="KEM275" s="676"/>
      <c r="KEN275" s="676"/>
      <c r="KEO275" s="676"/>
      <c r="KEP275" s="674"/>
      <c r="KEQ275" s="674"/>
      <c r="KER275" s="674"/>
      <c r="KES275" s="674"/>
      <c r="KET275" s="674"/>
      <c r="KEU275" s="674"/>
      <c r="KEV275" s="674"/>
      <c r="KEW275" s="674"/>
      <c r="KEX275" s="674"/>
      <c r="KEY275" s="674"/>
      <c r="KEZ275" s="674"/>
      <c r="KFA275" s="674"/>
      <c r="KFB275" s="674"/>
      <c r="KFC275" s="674"/>
      <c r="KFD275" s="674"/>
      <c r="KFE275" s="674"/>
      <c r="KFF275" s="674"/>
      <c r="KFG275" s="674"/>
      <c r="KFH275" s="674"/>
      <c r="KFI275" s="674"/>
      <c r="KFJ275" s="674"/>
      <c r="KFK275" s="674"/>
      <c r="KFL275" s="674"/>
      <c r="KFM275" s="674"/>
      <c r="KFN275" s="675"/>
      <c r="KFO275" s="675"/>
      <c r="KFP275" s="675"/>
      <c r="KFQ275" s="675"/>
      <c r="KFR275" s="675"/>
      <c r="KFS275" s="674"/>
      <c r="KFT275" s="674"/>
      <c r="KFU275" s="675"/>
      <c r="KFV275" s="675"/>
      <c r="KFW275" s="674"/>
      <c r="KFX275" s="674"/>
      <c r="KFY275" s="675"/>
      <c r="KFZ275" s="675"/>
      <c r="KGA275" s="674"/>
      <c r="KGB275" s="674"/>
      <c r="KGC275" s="674"/>
      <c r="KGD275" s="674"/>
      <c r="KGE275" s="674"/>
      <c r="KGF275" s="674"/>
      <c r="KGG275" s="674"/>
      <c r="KGH275" s="675"/>
      <c r="KGI275" s="675"/>
      <c r="KGJ275" s="674"/>
      <c r="KGK275" s="674"/>
      <c r="KGL275" s="675"/>
      <c r="KGM275" s="675"/>
      <c r="KGN275" s="674"/>
      <c r="KGO275" s="674"/>
      <c r="KGP275" s="674"/>
      <c r="KGQ275" s="674"/>
      <c r="KGR275" s="674"/>
      <c r="KGS275" s="673"/>
      <c r="KGT275" s="677"/>
      <c r="KGU275" s="674"/>
      <c r="KGV275" s="674"/>
      <c r="KGW275" s="674"/>
      <c r="KGX275" s="674"/>
      <c r="KGY275" s="674"/>
      <c r="KGZ275" s="674"/>
      <c r="KHA275" s="674"/>
      <c r="KHB275" s="676"/>
      <c r="KHC275" s="676"/>
      <c r="KHD275" s="676"/>
      <c r="KHE275" s="676"/>
      <c r="KHF275" s="676"/>
      <c r="KHG275" s="676"/>
      <c r="KHH275" s="676"/>
      <c r="KHI275" s="676"/>
      <c r="KHJ275" s="676"/>
      <c r="KHK275" s="676"/>
      <c r="KHL275" s="676"/>
      <c r="KHM275" s="676"/>
      <c r="KHN275" s="676"/>
      <c r="KHO275" s="676"/>
      <c r="KHP275" s="676"/>
      <c r="KHQ275" s="676"/>
      <c r="KHR275" s="676"/>
      <c r="KHS275" s="676"/>
      <c r="KHT275" s="676"/>
      <c r="KHU275" s="676"/>
      <c r="KHV275" s="676"/>
      <c r="KHW275" s="676"/>
      <c r="KHX275" s="676"/>
      <c r="KHY275" s="676"/>
      <c r="KHZ275" s="676"/>
      <c r="KIA275" s="676"/>
      <c r="KIB275" s="676"/>
      <c r="KIC275" s="676"/>
      <c r="KID275" s="676"/>
      <c r="KIE275" s="676"/>
      <c r="KIF275" s="676"/>
      <c r="KIG275" s="676"/>
      <c r="KIH275" s="676"/>
      <c r="KII275" s="676"/>
      <c r="KIJ275" s="676"/>
      <c r="KIK275" s="676"/>
      <c r="KIL275" s="676"/>
      <c r="KIM275" s="676"/>
      <c r="KIN275" s="676"/>
      <c r="KIO275" s="676"/>
      <c r="KIP275" s="676"/>
      <c r="KIQ275" s="676"/>
      <c r="KIR275" s="676"/>
      <c r="KIS275" s="676"/>
      <c r="KIT275" s="674"/>
      <c r="KIU275" s="674"/>
      <c r="KIV275" s="674"/>
      <c r="KIW275" s="674"/>
      <c r="KIX275" s="674"/>
      <c r="KIY275" s="674"/>
      <c r="KIZ275" s="674"/>
      <c r="KJA275" s="674"/>
      <c r="KJB275" s="674"/>
      <c r="KJC275" s="674"/>
      <c r="KJD275" s="674"/>
      <c r="KJE275" s="674"/>
      <c r="KJF275" s="674"/>
      <c r="KJG275" s="674"/>
      <c r="KJH275" s="674"/>
      <c r="KJI275" s="674"/>
      <c r="KJJ275" s="674"/>
      <c r="KJK275" s="674"/>
      <c r="KJL275" s="674"/>
      <c r="KJM275" s="674"/>
      <c r="KJN275" s="674"/>
      <c r="KJO275" s="674"/>
      <c r="KJP275" s="674"/>
      <c r="KJQ275" s="674"/>
      <c r="KJR275" s="675"/>
      <c r="KJS275" s="675"/>
      <c r="KJT275" s="675"/>
      <c r="KJU275" s="675"/>
      <c r="KJV275" s="675"/>
      <c r="KJW275" s="674"/>
      <c r="KJX275" s="674"/>
      <c r="KJY275" s="675"/>
      <c r="KJZ275" s="675"/>
      <c r="KKA275" s="674"/>
      <c r="KKB275" s="674"/>
      <c r="KKC275" s="675"/>
      <c r="KKD275" s="675"/>
      <c r="KKE275" s="674"/>
      <c r="KKF275" s="674"/>
      <c r="KKG275" s="674"/>
      <c r="KKH275" s="674"/>
      <c r="KKI275" s="674"/>
      <c r="KKJ275" s="674"/>
      <c r="KKK275" s="674"/>
      <c r="KKL275" s="675"/>
      <c r="KKM275" s="675"/>
      <c r="KKN275" s="674"/>
      <c r="KKO275" s="674"/>
      <c r="KKP275" s="675"/>
      <c r="KKQ275" s="675"/>
      <c r="KKR275" s="674"/>
      <c r="KKS275" s="674"/>
      <c r="KKT275" s="674"/>
      <c r="KKU275" s="674"/>
      <c r="KKV275" s="674"/>
      <c r="KKW275" s="673"/>
      <c r="KKX275" s="677"/>
      <c r="KKY275" s="674"/>
      <c r="KKZ275" s="674"/>
      <c r="KLA275" s="674"/>
      <c r="KLB275" s="674"/>
      <c r="KLC275" s="674"/>
      <c r="KLD275" s="674"/>
      <c r="KLE275" s="674"/>
      <c r="KLF275" s="676"/>
      <c r="KLG275" s="676"/>
      <c r="KLH275" s="676"/>
      <c r="KLI275" s="676"/>
      <c r="KLJ275" s="676"/>
      <c r="KLK275" s="676"/>
      <c r="KLL275" s="676"/>
      <c r="KLM275" s="676"/>
      <c r="KLN275" s="676"/>
      <c r="KLO275" s="676"/>
      <c r="KLP275" s="676"/>
      <c r="KLQ275" s="676"/>
      <c r="KLR275" s="676"/>
      <c r="KLS275" s="676"/>
      <c r="KLT275" s="676"/>
      <c r="KLU275" s="676"/>
      <c r="KLV275" s="676"/>
      <c r="KLW275" s="676"/>
      <c r="KLX275" s="676"/>
      <c r="KLY275" s="676"/>
      <c r="KLZ275" s="676"/>
      <c r="KMA275" s="676"/>
      <c r="KMB275" s="676"/>
      <c r="KMC275" s="676"/>
      <c r="KMD275" s="676"/>
      <c r="KME275" s="676"/>
      <c r="KMF275" s="676"/>
      <c r="KMG275" s="676"/>
      <c r="KMH275" s="676"/>
      <c r="KMI275" s="676"/>
      <c r="KMJ275" s="676"/>
      <c r="KMK275" s="676"/>
      <c r="KML275" s="676"/>
      <c r="KMM275" s="676"/>
      <c r="KMN275" s="676"/>
      <c r="KMO275" s="676"/>
      <c r="KMP275" s="676"/>
      <c r="KMQ275" s="676"/>
      <c r="KMR275" s="676"/>
      <c r="KMS275" s="676"/>
      <c r="KMT275" s="676"/>
      <c r="KMU275" s="676"/>
      <c r="KMV275" s="676"/>
      <c r="KMW275" s="676"/>
      <c r="KMX275" s="674"/>
      <c r="KMY275" s="674"/>
      <c r="KMZ275" s="674"/>
      <c r="KNA275" s="674"/>
      <c r="KNB275" s="674"/>
      <c r="KNC275" s="674"/>
      <c r="KND275" s="674"/>
      <c r="KNE275" s="674"/>
      <c r="KNF275" s="674"/>
      <c r="KNG275" s="674"/>
      <c r="KNH275" s="674"/>
      <c r="KNI275" s="674"/>
      <c r="KNJ275" s="674"/>
      <c r="KNK275" s="674"/>
      <c r="KNL275" s="674"/>
      <c r="KNM275" s="674"/>
      <c r="KNN275" s="674"/>
      <c r="KNO275" s="674"/>
      <c r="KNP275" s="674"/>
      <c r="KNQ275" s="674"/>
      <c r="KNR275" s="674"/>
      <c r="KNS275" s="674"/>
      <c r="KNT275" s="674"/>
      <c r="KNU275" s="674"/>
      <c r="KNV275" s="675"/>
      <c r="KNW275" s="675"/>
      <c r="KNX275" s="675"/>
      <c r="KNY275" s="675"/>
      <c r="KNZ275" s="675"/>
      <c r="KOA275" s="674"/>
      <c r="KOB275" s="674"/>
      <c r="KOC275" s="675"/>
      <c r="KOD275" s="675"/>
      <c r="KOE275" s="674"/>
      <c r="KOF275" s="674"/>
      <c r="KOG275" s="675"/>
      <c r="KOH275" s="675"/>
      <c r="KOI275" s="674"/>
      <c r="KOJ275" s="674"/>
      <c r="KOK275" s="674"/>
      <c r="KOL275" s="674"/>
      <c r="KOM275" s="674"/>
      <c r="KON275" s="674"/>
      <c r="KOO275" s="674"/>
      <c r="KOP275" s="675"/>
      <c r="KOQ275" s="675"/>
      <c r="KOR275" s="674"/>
      <c r="KOS275" s="674"/>
      <c r="KOT275" s="675"/>
      <c r="KOU275" s="675"/>
      <c r="KOV275" s="674"/>
      <c r="KOW275" s="674"/>
      <c r="KOX275" s="674"/>
      <c r="KOY275" s="674"/>
      <c r="KOZ275" s="674"/>
      <c r="KPA275" s="673"/>
      <c r="KPB275" s="677"/>
      <c r="KPC275" s="674"/>
      <c r="KPD275" s="674"/>
      <c r="KPE275" s="674"/>
      <c r="KPF275" s="674"/>
      <c r="KPG275" s="674"/>
      <c r="KPH275" s="674"/>
      <c r="KPI275" s="674"/>
      <c r="KPJ275" s="676"/>
      <c r="KPK275" s="676"/>
      <c r="KPL275" s="676"/>
      <c r="KPM275" s="676"/>
      <c r="KPN275" s="676"/>
      <c r="KPO275" s="676"/>
      <c r="KPP275" s="676"/>
      <c r="KPQ275" s="676"/>
      <c r="KPR275" s="676"/>
      <c r="KPS275" s="676"/>
      <c r="KPT275" s="676"/>
      <c r="KPU275" s="676"/>
      <c r="KPV275" s="676"/>
      <c r="KPW275" s="676"/>
      <c r="KPX275" s="676"/>
      <c r="KPY275" s="676"/>
      <c r="KPZ275" s="676"/>
      <c r="KQA275" s="676"/>
      <c r="KQB275" s="676"/>
      <c r="KQC275" s="676"/>
      <c r="KQD275" s="676"/>
      <c r="KQE275" s="676"/>
      <c r="KQF275" s="676"/>
      <c r="KQG275" s="676"/>
      <c r="KQH275" s="676"/>
      <c r="KQI275" s="676"/>
      <c r="KQJ275" s="676"/>
      <c r="KQK275" s="676"/>
      <c r="KQL275" s="676"/>
      <c r="KQM275" s="676"/>
      <c r="KQN275" s="676"/>
      <c r="KQO275" s="676"/>
      <c r="KQP275" s="676"/>
      <c r="KQQ275" s="676"/>
      <c r="KQR275" s="676"/>
      <c r="KQS275" s="676"/>
      <c r="KQT275" s="676"/>
      <c r="KQU275" s="676"/>
      <c r="KQV275" s="676"/>
      <c r="KQW275" s="676"/>
      <c r="KQX275" s="676"/>
      <c r="KQY275" s="676"/>
      <c r="KQZ275" s="676"/>
      <c r="KRA275" s="676"/>
      <c r="KRB275" s="674"/>
      <c r="KRC275" s="674"/>
      <c r="KRD275" s="674"/>
      <c r="KRE275" s="674"/>
      <c r="KRF275" s="674"/>
      <c r="KRG275" s="674"/>
      <c r="KRH275" s="674"/>
      <c r="KRI275" s="674"/>
      <c r="KRJ275" s="674"/>
      <c r="KRK275" s="674"/>
      <c r="KRL275" s="674"/>
      <c r="KRM275" s="674"/>
      <c r="KRN275" s="674"/>
      <c r="KRO275" s="674"/>
      <c r="KRP275" s="674"/>
      <c r="KRQ275" s="674"/>
      <c r="KRR275" s="674"/>
      <c r="KRS275" s="674"/>
      <c r="KRT275" s="674"/>
      <c r="KRU275" s="674"/>
      <c r="KRV275" s="674"/>
      <c r="KRW275" s="674"/>
      <c r="KRX275" s="674"/>
      <c r="KRY275" s="674"/>
      <c r="KRZ275" s="675"/>
      <c r="KSA275" s="675"/>
      <c r="KSB275" s="675"/>
      <c r="KSC275" s="675"/>
      <c r="KSD275" s="675"/>
      <c r="KSE275" s="674"/>
      <c r="KSF275" s="674"/>
      <c r="KSG275" s="675"/>
      <c r="KSH275" s="675"/>
      <c r="KSI275" s="674"/>
      <c r="KSJ275" s="674"/>
      <c r="KSK275" s="675"/>
      <c r="KSL275" s="675"/>
      <c r="KSM275" s="674"/>
      <c r="KSN275" s="674"/>
      <c r="KSO275" s="674"/>
      <c r="KSP275" s="674"/>
      <c r="KSQ275" s="674"/>
      <c r="KSR275" s="674"/>
      <c r="KSS275" s="674"/>
      <c r="KST275" s="675"/>
      <c r="KSU275" s="675"/>
      <c r="KSV275" s="674"/>
      <c r="KSW275" s="674"/>
      <c r="KSX275" s="675"/>
      <c r="KSY275" s="675"/>
      <c r="KSZ275" s="674"/>
      <c r="KTA275" s="674"/>
      <c r="KTB275" s="674"/>
      <c r="KTC275" s="674"/>
      <c r="KTD275" s="674"/>
      <c r="KTE275" s="673"/>
      <c r="KTF275" s="677"/>
      <c r="KTG275" s="674"/>
      <c r="KTH275" s="674"/>
      <c r="KTI275" s="674"/>
      <c r="KTJ275" s="674"/>
      <c r="KTK275" s="674"/>
      <c r="KTL275" s="674"/>
      <c r="KTM275" s="674"/>
      <c r="KTN275" s="676"/>
      <c r="KTO275" s="676"/>
      <c r="KTP275" s="676"/>
      <c r="KTQ275" s="676"/>
      <c r="KTR275" s="676"/>
      <c r="KTS275" s="676"/>
      <c r="KTT275" s="676"/>
      <c r="KTU275" s="676"/>
      <c r="KTV275" s="676"/>
      <c r="KTW275" s="676"/>
      <c r="KTX275" s="676"/>
      <c r="KTY275" s="676"/>
      <c r="KTZ275" s="676"/>
      <c r="KUA275" s="676"/>
      <c r="KUB275" s="676"/>
      <c r="KUC275" s="676"/>
      <c r="KUD275" s="676"/>
      <c r="KUE275" s="676"/>
      <c r="KUF275" s="676"/>
      <c r="KUG275" s="676"/>
      <c r="KUH275" s="676"/>
      <c r="KUI275" s="676"/>
      <c r="KUJ275" s="676"/>
      <c r="KUK275" s="676"/>
      <c r="KUL275" s="676"/>
      <c r="KUM275" s="676"/>
      <c r="KUN275" s="676"/>
      <c r="KUO275" s="676"/>
      <c r="KUP275" s="676"/>
      <c r="KUQ275" s="676"/>
      <c r="KUR275" s="676"/>
      <c r="KUS275" s="676"/>
      <c r="KUT275" s="676"/>
      <c r="KUU275" s="676"/>
      <c r="KUV275" s="676"/>
      <c r="KUW275" s="676"/>
      <c r="KUX275" s="676"/>
      <c r="KUY275" s="676"/>
      <c r="KUZ275" s="676"/>
      <c r="KVA275" s="676"/>
      <c r="KVB275" s="676"/>
      <c r="KVC275" s="676"/>
      <c r="KVD275" s="676"/>
      <c r="KVE275" s="676"/>
      <c r="KVF275" s="674"/>
      <c r="KVG275" s="674"/>
      <c r="KVH275" s="674"/>
      <c r="KVI275" s="674"/>
      <c r="KVJ275" s="674"/>
      <c r="KVK275" s="674"/>
      <c r="KVL275" s="674"/>
      <c r="KVM275" s="674"/>
      <c r="KVN275" s="674"/>
      <c r="KVO275" s="674"/>
      <c r="KVP275" s="674"/>
      <c r="KVQ275" s="674"/>
      <c r="KVR275" s="674"/>
      <c r="KVS275" s="674"/>
      <c r="KVT275" s="674"/>
      <c r="KVU275" s="674"/>
      <c r="KVV275" s="674"/>
      <c r="KVW275" s="674"/>
      <c r="KVX275" s="674"/>
      <c r="KVY275" s="674"/>
      <c r="KVZ275" s="674"/>
      <c r="KWA275" s="674"/>
      <c r="KWB275" s="674"/>
      <c r="KWC275" s="674"/>
      <c r="KWD275" s="675"/>
      <c r="KWE275" s="675"/>
      <c r="KWF275" s="675"/>
      <c r="KWG275" s="675"/>
      <c r="KWH275" s="675"/>
      <c r="KWI275" s="674"/>
      <c r="KWJ275" s="674"/>
      <c r="KWK275" s="675"/>
      <c r="KWL275" s="675"/>
      <c r="KWM275" s="674"/>
      <c r="KWN275" s="674"/>
      <c r="KWO275" s="675"/>
      <c r="KWP275" s="675"/>
      <c r="KWQ275" s="674"/>
      <c r="KWR275" s="674"/>
      <c r="KWS275" s="674"/>
      <c r="KWT275" s="674"/>
      <c r="KWU275" s="674"/>
      <c r="KWV275" s="674"/>
      <c r="KWW275" s="674"/>
      <c r="KWX275" s="675"/>
      <c r="KWY275" s="675"/>
      <c r="KWZ275" s="674"/>
      <c r="KXA275" s="674"/>
      <c r="KXB275" s="675"/>
      <c r="KXC275" s="675"/>
      <c r="KXD275" s="674"/>
      <c r="KXE275" s="674"/>
      <c r="KXF275" s="674"/>
      <c r="KXG275" s="674"/>
      <c r="KXH275" s="674"/>
      <c r="KXI275" s="673"/>
      <c r="KXJ275" s="677"/>
      <c r="KXK275" s="674"/>
      <c r="KXL275" s="674"/>
      <c r="KXM275" s="674"/>
      <c r="KXN275" s="674"/>
      <c r="KXO275" s="674"/>
      <c r="KXP275" s="674"/>
      <c r="KXQ275" s="674"/>
      <c r="KXR275" s="676"/>
      <c r="KXS275" s="676"/>
      <c r="KXT275" s="676"/>
      <c r="KXU275" s="676"/>
      <c r="KXV275" s="676"/>
      <c r="KXW275" s="676"/>
      <c r="KXX275" s="676"/>
      <c r="KXY275" s="676"/>
      <c r="KXZ275" s="676"/>
      <c r="KYA275" s="676"/>
      <c r="KYB275" s="676"/>
      <c r="KYC275" s="676"/>
      <c r="KYD275" s="676"/>
      <c r="KYE275" s="676"/>
      <c r="KYF275" s="676"/>
      <c r="KYG275" s="676"/>
      <c r="KYH275" s="676"/>
      <c r="KYI275" s="676"/>
      <c r="KYJ275" s="676"/>
      <c r="KYK275" s="676"/>
      <c r="KYL275" s="676"/>
      <c r="KYM275" s="676"/>
      <c r="KYN275" s="676"/>
      <c r="KYO275" s="676"/>
      <c r="KYP275" s="676"/>
      <c r="KYQ275" s="676"/>
      <c r="KYR275" s="676"/>
      <c r="KYS275" s="676"/>
      <c r="KYT275" s="676"/>
      <c r="KYU275" s="676"/>
      <c r="KYV275" s="676"/>
      <c r="KYW275" s="676"/>
      <c r="KYX275" s="676"/>
      <c r="KYY275" s="676"/>
      <c r="KYZ275" s="676"/>
      <c r="KZA275" s="676"/>
      <c r="KZB275" s="676"/>
      <c r="KZC275" s="676"/>
      <c r="KZD275" s="676"/>
      <c r="KZE275" s="676"/>
      <c r="KZF275" s="676"/>
      <c r="KZG275" s="676"/>
      <c r="KZH275" s="676"/>
      <c r="KZI275" s="676"/>
      <c r="KZJ275" s="674"/>
      <c r="KZK275" s="674"/>
      <c r="KZL275" s="674"/>
      <c r="KZM275" s="674"/>
      <c r="KZN275" s="674"/>
      <c r="KZO275" s="674"/>
      <c r="KZP275" s="674"/>
      <c r="KZQ275" s="674"/>
      <c r="KZR275" s="674"/>
      <c r="KZS275" s="674"/>
      <c r="KZT275" s="674"/>
      <c r="KZU275" s="674"/>
      <c r="KZV275" s="674"/>
      <c r="KZW275" s="674"/>
      <c r="KZX275" s="674"/>
      <c r="KZY275" s="674"/>
      <c r="KZZ275" s="674"/>
      <c r="LAA275" s="674"/>
      <c r="LAB275" s="674"/>
      <c r="LAC275" s="674"/>
      <c r="LAD275" s="674"/>
      <c r="LAE275" s="674"/>
      <c r="LAF275" s="674"/>
      <c r="LAG275" s="674"/>
      <c r="LAH275" s="675"/>
      <c r="LAI275" s="675"/>
      <c r="LAJ275" s="675"/>
      <c r="LAK275" s="675"/>
      <c r="LAL275" s="675"/>
      <c r="LAM275" s="674"/>
      <c r="LAN275" s="674"/>
      <c r="LAO275" s="675"/>
      <c r="LAP275" s="675"/>
      <c r="LAQ275" s="674"/>
      <c r="LAR275" s="674"/>
      <c r="LAS275" s="675"/>
      <c r="LAT275" s="675"/>
      <c r="LAU275" s="674"/>
      <c r="LAV275" s="674"/>
      <c r="LAW275" s="674"/>
      <c r="LAX275" s="674"/>
      <c r="LAY275" s="674"/>
      <c r="LAZ275" s="674"/>
      <c r="LBA275" s="674"/>
      <c r="LBB275" s="675"/>
      <c r="LBC275" s="675"/>
      <c r="LBD275" s="674"/>
      <c r="LBE275" s="674"/>
      <c r="LBF275" s="675"/>
      <c r="LBG275" s="675"/>
      <c r="LBH275" s="674"/>
      <c r="LBI275" s="674"/>
      <c r="LBJ275" s="674"/>
      <c r="LBK275" s="674"/>
      <c r="LBL275" s="674"/>
      <c r="LBM275" s="673"/>
      <c r="LBN275" s="677"/>
      <c r="LBO275" s="674"/>
      <c r="LBP275" s="674"/>
      <c r="LBQ275" s="674"/>
      <c r="LBR275" s="674"/>
      <c r="LBS275" s="674"/>
      <c r="LBT275" s="674"/>
      <c r="LBU275" s="674"/>
      <c r="LBV275" s="676"/>
      <c r="LBW275" s="676"/>
      <c r="LBX275" s="676"/>
      <c r="LBY275" s="676"/>
      <c r="LBZ275" s="676"/>
      <c r="LCA275" s="676"/>
      <c r="LCB275" s="676"/>
      <c r="LCC275" s="676"/>
      <c r="LCD275" s="676"/>
      <c r="LCE275" s="676"/>
      <c r="LCF275" s="676"/>
      <c r="LCG275" s="676"/>
      <c r="LCH275" s="676"/>
      <c r="LCI275" s="676"/>
      <c r="LCJ275" s="676"/>
      <c r="LCK275" s="676"/>
      <c r="LCL275" s="676"/>
      <c r="LCM275" s="676"/>
      <c r="LCN275" s="676"/>
      <c r="LCO275" s="676"/>
      <c r="LCP275" s="676"/>
      <c r="LCQ275" s="676"/>
      <c r="LCR275" s="676"/>
      <c r="LCS275" s="676"/>
      <c r="LCT275" s="676"/>
      <c r="LCU275" s="676"/>
      <c r="LCV275" s="676"/>
      <c r="LCW275" s="676"/>
      <c r="LCX275" s="676"/>
      <c r="LCY275" s="676"/>
      <c r="LCZ275" s="676"/>
      <c r="LDA275" s="676"/>
      <c r="LDB275" s="676"/>
      <c r="LDC275" s="676"/>
      <c r="LDD275" s="676"/>
      <c r="LDE275" s="676"/>
      <c r="LDF275" s="676"/>
      <c r="LDG275" s="676"/>
      <c r="LDH275" s="676"/>
      <c r="LDI275" s="676"/>
      <c r="LDJ275" s="676"/>
      <c r="LDK275" s="676"/>
      <c r="LDL275" s="676"/>
      <c r="LDM275" s="676"/>
      <c r="LDN275" s="674"/>
      <c r="LDO275" s="674"/>
      <c r="LDP275" s="674"/>
      <c r="LDQ275" s="674"/>
      <c r="LDR275" s="674"/>
      <c r="LDS275" s="674"/>
      <c r="LDT275" s="674"/>
      <c r="LDU275" s="674"/>
      <c r="LDV275" s="674"/>
      <c r="LDW275" s="674"/>
      <c r="LDX275" s="674"/>
      <c r="LDY275" s="674"/>
      <c r="LDZ275" s="674"/>
      <c r="LEA275" s="674"/>
      <c r="LEB275" s="674"/>
      <c r="LEC275" s="674"/>
      <c r="LED275" s="674"/>
      <c r="LEE275" s="674"/>
      <c r="LEF275" s="674"/>
      <c r="LEG275" s="674"/>
      <c r="LEH275" s="674"/>
      <c r="LEI275" s="674"/>
      <c r="LEJ275" s="674"/>
      <c r="LEK275" s="674"/>
      <c r="LEL275" s="675"/>
      <c r="LEM275" s="675"/>
      <c r="LEN275" s="675"/>
      <c r="LEO275" s="675"/>
      <c r="LEP275" s="675"/>
      <c r="LEQ275" s="674"/>
      <c r="LER275" s="674"/>
      <c r="LES275" s="675"/>
      <c r="LET275" s="675"/>
      <c r="LEU275" s="674"/>
      <c r="LEV275" s="674"/>
      <c r="LEW275" s="675"/>
      <c r="LEX275" s="675"/>
      <c r="LEY275" s="674"/>
      <c r="LEZ275" s="674"/>
      <c r="LFA275" s="674"/>
      <c r="LFB275" s="674"/>
      <c r="LFC275" s="674"/>
      <c r="LFD275" s="674"/>
      <c r="LFE275" s="674"/>
      <c r="LFF275" s="675"/>
      <c r="LFG275" s="675"/>
      <c r="LFH275" s="674"/>
      <c r="LFI275" s="674"/>
      <c r="LFJ275" s="675"/>
      <c r="LFK275" s="675"/>
      <c r="LFL275" s="674"/>
      <c r="LFM275" s="674"/>
      <c r="LFN275" s="674"/>
      <c r="LFO275" s="674"/>
      <c r="LFP275" s="674"/>
      <c r="LFQ275" s="673"/>
      <c r="LFR275" s="677"/>
      <c r="LFS275" s="674"/>
      <c r="LFT275" s="674"/>
      <c r="LFU275" s="674"/>
      <c r="LFV275" s="674"/>
      <c r="LFW275" s="674"/>
      <c r="LFX275" s="674"/>
      <c r="LFY275" s="674"/>
      <c r="LFZ275" s="676"/>
      <c r="LGA275" s="676"/>
      <c r="LGB275" s="676"/>
      <c r="LGC275" s="676"/>
      <c r="LGD275" s="676"/>
      <c r="LGE275" s="676"/>
      <c r="LGF275" s="676"/>
      <c r="LGG275" s="676"/>
      <c r="LGH275" s="676"/>
      <c r="LGI275" s="676"/>
      <c r="LGJ275" s="676"/>
      <c r="LGK275" s="676"/>
      <c r="LGL275" s="676"/>
      <c r="LGM275" s="676"/>
      <c r="LGN275" s="676"/>
      <c r="LGO275" s="676"/>
      <c r="LGP275" s="676"/>
      <c r="LGQ275" s="676"/>
      <c r="LGR275" s="676"/>
      <c r="LGS275" s="676"/>
      <c r="LGT275" s="676"/>
      <c r="LGU275" s="676"/>
      <c r="LGV275" s="676"/>
      <c r="LGW275" s="676"/>
      <c r="LGX275" s="676"/>
      <c r="LGY275" s="676"/>
      <c r="LGZ275" s="676"/>
      <c r="LHA275" s="676"/>
      <c r="LHB275" s="676"/>
      <c r="LHC275" s="676"/>
      <c r="LHD275" s="676"/>
      <c r="LHE275" s="676"/>
      <c r="LHF275" s="676"/>
      <c r="LHG275" s="676"/>
      <c r="LHH275" s="676"/>
      <c r="LHI275" s="676"/>
      <c r="LHJ275" s="676"/>
      <c r="LHK275" s="676"/>
      <c r="LHL275" s="676"/>
      <c r="LHM275" s="676"/>
      <c r="LHN275" s="676"/>
      <c r="LHO275" s="676"/>
      <c r="LHP275" s="676"/>
      <c r="LHQ275" s="676"/>
      <c r="LHR275" s="674"/>
      <c r="LHS275" s="674"/>
      <c r="LHT275" s="674"/>
      <c r="LHU275" s="674"/>
      <c r="LHV275" s="674"/>
      <c r="LHW275" s="674"/>
      <c r="LHX275" s="674"/>
      <c r="LHY275" s="674"/>
      <c r="LHZ275" s="674"/>
      <c r="LIA275" s="674"/>
      <c r="LIB275" s="674"/>
      <c r="LIC275" s="674"/>
      <c r="LID275" s="674"/>
      <c r="LIE275" s="674"/>
      <c r="LIF275" s="674"/>
      <c r="LIG275" s="674"/>
      <c r="LIH275" s="674"/>
      <c r="LII275" s="674"/>
      <c r="LIJ275" s="674"/>
      <c r="LIK275" s="674"/>
      <c r="LIL275" s="674"/>
      <c r="LIM275" s="674"/>
      <c r="LIN275" s="674"/>
      <c r="LIO275" s="674"/>
      <c r="LIP275" s="675"/>
      <c r="LIQ275" s="675"/>
      <c r="LIR275" s="675"/>
      <c r="LIS275" s="675"/>
      <c r="LIT275" s="675"/>
      <c r="LIU275" s="674"/>
      <c r="LIV275" s="674"/>
      <c r="LIW275" s="675"/>
      <c r="LIX275" s="675"/>
      <c r="LIY275" s="674"/>
      <c r="LIZ275" s="674"/>
      <c r="LJA275" s="675"/>
      <c r="LJB275" s="675"/>
      <c r="LJC275" s="674"/>
      <c r="LJD275" s="674"/>
      <c r="LJE275" s="674"/>
      <c r="LJF275" s="674"/>
      <c r="LJG275" s="674"/>
      <c r="LJH275" s="674"/>
      <c r="LJI275" s="674"/>
      <c r="LJJ275" s="675"/>
      <c r="LJK275" s="675"/>
      <c r="LJL275" s="674"/>
      <c r="LJM275" s="674"/>
      <c r="LJN275" s="675"/>
      <c r="LJO275" s="675"/>
      <c r="LJP275" s="674"/>
      <c r="LJQ275" s="674"/>
      <c r="LJR275" s="674"/>
      <c r="LJS275" s="674"/>
      <c r="LJT275" s="674"/>
      <c r="LJU275" s="673"/>
      <c r="LJV275" s="677"/>
      <c r="LJW275" s="674"/>
      <c r="LJX275" s="674"/>
      <c r="LJY275" s="674"/>
      <c r="LJZ275" s="674"/>
      <c r="LKA275" s="674"/>
      <c r="LKB275" s="674"/>
      <c r="LKC275" s="674"/>
      <c r="LKD275" s="676"/>
      <c r="LKE275" s="676"/>
      <c r="LKF275" s="676"/>
      <c r="LKG275" s="676"/>
      <c r="LKH275" s="676"/>
      <c r="LKI275" s="676"/>
      <c r="LKJ275" s="676"/>
      <c r="LKK275" s="676"/>
      <c r="LKL275" s="676"/>
      <c r="LKM275" s="676"/>
      <c r="LKN275" s="676"/>
      <c r="LKO275" s="676"/>
      <c r="LKP275" s="676"/>
      <c r="LKQ275" s="676"/>
      <c r="LKR275" s="676"/>
      <c r="LKS275" s="676"/>
      <c r="LKT275" s="676"/>
      <c r="LKU275" s="676"/>
      <c r="LKV275" s="676"/>
      <c r="LKW275" s="676"/>
      <c r="LKX275" s="676"/>
      <c r="LKY275" s="676"/>
      <c r="LKZ275" s="676"/>
      <c r="LLA275" s="676"/>
      <c r="LLB275" s="676"/>
      <c r="LLC275" s="676"/>
      <c r="LLD275" s="676"/>
      <c r="LLE275" s="676"/>
      <c r="LLF275" s="676"/>
      <c r="LLG275" s="676"/>
      <c r="LLH275" s="676"/>
      <c r="LLI275" s="676"/>
      <c r="LLJ275" s="676"/>
      <c r="LLK275" s="676"/>
      <c r="LLL275" s="676"/>
      <c r="LLM275" s="676"/>
      <c r="LLN275" s="676"/>
      <c r="LLO275" s="676"/>
      <c r="LLP275" s="676"/>
      <c r="LLQ275" s="676"/>
      <c r="LLR275" s="676"/>
      <c r="LLS275" s="676"/>
      <c r="LLT275" s="676"/>
      <c r="LLU275" s="676"/>
      <c r="LLV275" s="674"/>
      <c r="LLW275" s="674"/>
      <c r="LLX275" s="674"/>
      <c r="LLY275" s="674"/>
      <c r="LLZ275" s="674"/>
      <c r="LMA275" s="674"/>
      <c r="LMB275" s="674"/>
      <c r="LMC275" s="674"/>
      <c r="LMD275" s="674"/>
      <c r="LME275" s="674"/>
      <c r="LMF275" s="674"/>
      <c r="LMG275" s="674"/>
      <c r="LMH275" s="674"/>
      <c r="LMI275" s="674"/>
      <c r="LMJ275" s="674"/>
      <c r="LMK275" s="674"/>
      <c r="LML275" s="674"/>
      <c r="LMM275" s="674"/>
      <c r="LMN275" s="674"/>
      <c r="LMO275" s="674"/>
      <c r="LMP275" s="674"/>
      <c r="LMQ275" s="674"/>
      <c r="LMR275" s="674"/>
      <c r="LMS275" s="674"/>
      <c r="LMT275" s="675"/>
      <c r="LMU275" s="675"/>
      <c r="LMV275" s="675"/>
      <c r="LMW275" s="675"/>
      <c r="LMX275" s="675"/>
      <c r="LMY275" s="674"/>
      <c r="LMZ275" s="674"/>
      <c r="LNA275" s="675"/>
      <c r="LNB275" s="675"/>
      <c r="LNC275" s="674"/>
      <c r="LND275" s="674"/>
      <c r="LNE275" s="675"/>
      <c r="LNF275" s="675"/>
      <c r="LNG275" s="674"/>
      <c r="LNH275" s="674"/>
      <c r="LNI275" s="674"/>
      <c r="LNJ275" s="674"/>
      <c r="LNK275" s="674"/>
      <c r="LNL275" s="674"/>
      <c r="LNM275" s="674"/>
      <c r="LNN275" s="675"/>
      <c r="LNO275" s="675"/>
      <c r="LNP275" s="674"/>
      <c r="LNQ275" s="674"/>
      <c r="LNR275" s="675"/>
      <c r="LNS275" s="675"/>
      <c r="LNT275" s="674"/>
      <c r="LNU275" s="674"/>
      <c r="LNV275" s="674"/>
      <c r="LNW275" s="674"/>
      <c r="LNX275" s="674"/>
      <c r="LNY275" s="673"/>
      <c r="LNZ275" s="677"/>
      <c r="LOA275" s="674"/>
      <c r="LOB275" s="674"/>
      <c r="LOC275" s="674"/>
      <c r="LOD275" s="674"/>
      <c r="LOE275" s="674"/>
      <c r="LOF275" s="674"/>
      <c r="LOG275" s="674"/>
      <c r="LOH275" s="676"/>
      <c r="LOI275" s="676"/>
      <c r="LOJ275" s="676"/>
      <c r="LOK275" s="676"/>
      <c r="LOL275" s="676"/>
      <c r="LOM275" s="676"/>
      <c r="LON275" s="676"/>
      <c r="LOO275" s="676"/>
      <c r="LOP275" s="676"/>
      <c r="LOQ275" s="676"/>
      <c r="LOR275" s="676"/>
      <c r="LOS275" s="676"/>
      <c r="LOT275" s="676"/>
      <c r="LOU275" s="676"/>
      <c r="LOV275" s="676"/>
      <c r="LOW275" s="676"/>
      <c r="LOX275" s="676"/>
      <c r="LOY275" s="676"/>
      <c r="LOZ275" s="676"/>
      <c r="LPA275" s="676"/>
      <c r="LPB275" s="676"/>
      <c r="LPC275" s="676"/>
      <c r="LPD275" s="676"/>
      <c r="LPE275" s="676"/>
      <c r="LPF275" s="676"/>
      <c r="LPG275" s="676"/>
      <c r="LPH275" s="676"/>
      <c r="LPI275" s="676"/>
      <c r="LPJ275" s="676"/>
      <c r="LPK275" s="676"/>
      <c r="LPL275" s="676"/>
      <c r="LPM275" s="676"/>
      <c r="LPN275" s="676"/>
      <c r="LPO275" s="676"/>
      <c r="LPP275" s="676"/>
      <c r="LPQ275" s="676"/>
      <c r="LPR275" s="676"/>
      <c r="LPS275" s="676"/>
      <c r="LPT275" s="676"/>
      <c r="LPU275" s="676"/>
      <c r="LPV275" s="676"/>
      <c r="LPW275" s="676"/>
      <c r="LPX275" s="676"/>
      <c r="LPY275" s="676"/>
      <c r="LPZ275" s="674"/>
      <c r="LQA275" s="674"/>
      <c r="LQB275" s="674"/>
      <c r="LQC275" s="674"/>
      <c r="LQD275" s="674"/>
      <c r="LQE275" s="674"/>
      <c r="LQF275" s="674"/>
      <c r="LQG275" s="674"/>
      <c r="LQH275" s="674"/>
      <c r="LQI275" s="674"/>
      <c r="LQJ275" s="674"/>
      <c r="LQK275" s="674"/>
      <c r="LQL275" s="674"/>
      <c r="LQM275" s="674"/>
      <c r="LQN275" s="674"/>
      <c r="LQO275" s="674"/>
      <c r="LQP275" s="674"/>
      <c r="LQQ275" s="674"/>
      <c r="LQR275" s="674"/>
      <c r="LQS275" s="674"/>
      <c r="LQT275" s="674"/>
      <c r="LQU275" s="674"/>
      <c r="LQV275" s="674"/>
      <c r="LQW275" s="674"/>
      <c r="LQX275" s="675"/>
      <c r="LQY275" s="675"/>
      <c r="LQZ275" s="675"/>
      <c r="LRA275" s="675"/>
      <c r="LRB275" s="675"/>
      <c r="LRC275" s="674"/>
      <c r="LRD275" s="674"/>
      <c r="LRE275" s="675"/>
      <c r="LRF275" s="675"/>
      <c r="LRG275" s="674"/>
      <c r="LRH275" s="674"/>
      <c r="LRI275" s="675"/>
      <c r="LRJ275" s="675"/>
      <c r="LRK275" s="674"/>
      <c r="LRL275" s="674"/>
      <c r="LRM275" s="674"/>
      <c r="LRN275" s="674"/>
      <c r="LRO275" s="674"/>
      <c r="LRP275" s="674"/>
      <c r="LRQ275" s="674"/>
      <c r="LRR275" s="675"/>
      <c r="LRS275" s="675"/>
      <c r="LRT275" s="674"/>
      <c r="LRU275" s="674"/>
      <c r="LRV275" s="675"/>
      <c r="LRW275" s="675"/>
      <c r="LRX275" s="674"/>
      <c r="LRY275" s="674"/>
      <c r="LRZ275" s="674"/>
      <c r="LSA275" s="674"/>
      <c r="LSB275" s="674"/>
      <c r="LSC275" s="673"/>
      <c r="LSD275" s="677"/>
      <c r="LSE275" s="674"/>
      <c r="LSF275" s="674"/>
      <c r="LSG275" s="674"/>
      <c r="LSH275" s="674"/>
      <c r="LSI275" s="674"/>
      <c r="LSJ275" s="674"/>
      <c r="LSK275" s="674"/>
      <c r="LSL275" s="676"/>
      <c r="LSM275" s="676"/>
      <c r="LSN275" s="676"/>
      <c r="LSO275" s="676"/>
      <c r="LSP275" s="676"/>
      <c r="LSQ275" s="676"/>
      <c r="LSR275" s="676"/>
      <c r="LSS275" s="676"/>
      <c r="LST275" s="676"/>
      <c r="LSU275" s="676"/>
      <c r="LSV275" s="676"/>
      <c r="LSW275" s="676"/>
      <c r="LSX275" s="676"/>
      <c r="LSY275" s="676"/>
      <c r="LSZ275" s="676"/>
      <c r="LTA275" s="676"/>
      <c r="LTB275" s="676"/>
      <c r="LTC275" s="676"/>
      <c r="LTD275" s="676"/>
      <c r="LTE275" s="676"/>
      <c r="LTF275" s="676"/>
      <c r="LTG275" s="676"/>
      <c r="LTH275" s="676"/>
      <c r="LTI275" s="676"/>
      <c r="LTJ275" s="676"/>
      <c r="LTK275" s="676"/>
      <c r="LTL275" s="676"/>
      <c r="LTM275" s="676"/>
      <c r="LTN275" s="676"/>
      <c r="LTO275" s="676"/>
      <c r="LTP275" s="676"/>
      <c r="LTQ275" s="676"/>
      <c r="LTR275" s="676"/>
      <c r="LTS275" s="676"/>
      <c r="LTT275" s="676"/>
      <c r="LTU275" s="676"/>
      <c r="LTV275" s="676"/>
      <c r="LTW275" s="676"/>
      <c r="LTX275" s="676"/>
      <c r="LTY275" s="676"/>
      <c r="LTZ275" s="676"/>
      <c r="LUA275" s="676"/>
      <c r="LUB275" s="676"/>
      <c r="LUC275" s="676"/>
      <c r="LUD275" s="674"/>
      <c r="LUE275" s="674"/>
      <c r="LUF275" s="674"/>
      <c r="LUG275" s="674"/>
      <c r="LUH275" s="674"/>
      <c r="LUI275" s="674"/>
      <c r="LUJ275" s="674"/>
      <c r="LUK275" s="674"/>
      <c r="LUL275" s="674"/>
      <c r="LUM275" s="674"/>
      <c r="LUN275" s="674"/>
      <c r="LUO275" s="674"/>
      <c r="LUP275" s="674"/>
      <c r="LUQ275" s="674"/>
      <c r="LUR275" s="674"/>
      <c r="LUS275" s="674"/>
      <c r="LUT275" s="674"/>
      <c r="LUU275" s="674"/>
      <c r="LUV275" s="674"/>
      <c r="LUW275" s="674"/>
      <c r="LUX275" s="674"/>
      <c r="LUY275" s="674"/>
      <c r="LUZ275" s="674"/>
      <c r="LVA275" s="674"/>
      <c r="LVB275" s="675"/>
      <c r="LVC275" s="675"/>
      <c r="LVD275" s="675"/>
      <c r="LVE275" s="675"/>
      <c r="LVF275" s="675"/>
      <c r="LVG275" s="674"/>
      <c r="LVH275" s="674"/>
      <c r="LVI275" s="675"/>
      <c r="LVJ275" s="675"/>
      <c r="LVK275" s="674"/>
      <c r="LVL275" s="674"/>
      <c r="LVM275" s="675"/>
      <c r="LVN275" s="675"/>
      <c r="LVO275" s="674"/>
      <c r="LVP275" s="674"/>
      <c r="LVQ275" s="674"/>
      <c r="LVR275" s="674"/>
      <c r="LVS275" s="674"/>
      <c r="LVT275" s="674"/>
      <c r="LVU275" s="674"/>
      <c r="LVV275" s="675"/>
      <c r="LVW275" s="675"/>
      <c r="LVX275" s="674"/>
      <c r="LVY275" s="674"/>
      <c r="LVZ275" s="675"/>
      <c r="LWA275" s="675"/>
      <c r="LWB275" s="674"/>
      <c r="LWC275" s="674"/>
      <c r="LWD275" s="674"/>
      <c r="LWE275" s="674"/>
      <c r="LWF275" s="674"/>
      <c r="LWG275" s="673"/>
      <c r="LWH275" s="677"/>
      <c r="LWI275" s="674"/>
      <c r="LWJ275" s="674"/>
      <c r="LWK275" s="674"/>
      <c r="LWL275" s="674"/>
      <c r="LWM275" s="674"/>
      <c r="LWN275" s="674"/>
      <c r="LWO275" s="674"/>
      <c r="LWP275" s="676"/>
      <c r="LWQ275" s="676"/>
      <c r="LWR275" s="676"/>
      <c r="LWS275" s="676"/>
      <c r="LWT275" s="676"/>
      <c r="LWU275" s="676"/>
      <c r="LWV275" s="676"/>
      <c r="LWW275" s="676"/>
      <c r="LWX275" s="676"/>
      <c r="LWY275" s="676"/>
      <c r="LWZ275" s="676"/>
      <c r="LXA275" s="676"/>
      <c r="LXB275" s="676"/>
      <c r="LXC275" s="676"/>
      <c r="LXD275" s="676"/>
      <c r="LXE275" s="676"/>
      <c r="LXF275" s="676"/>
      <c r="LXG275" s="676"/>
      <c r="LXH275" s="676"/>
      <c r="LXI275" s="676"/>
      <c r="LXJ275" s="676"/>
      <c r="LXK275" s="676"/>
      <c r="LXL275" s="676"/>
      <c r="LXM275" s="676"/>
      <c r="LXN275" s="676"/>
      <c r="LXO275" s="676"/>
      <c r="LXP275" s="676"/>
      <c r="LXQ275" s="676"/>
      <c r="LXR275" s="676"/>
      <c r="LXS275" s="676"/>
      <c r="LXT275" s="676"/>
      <c r="LXU275" s="676"/>
      <c r="LXV275" s="676"/>
      <c r="LXW275" s="676"/>
      <c r="LXX275" s="676"/>
      <c r="LXY275" s="676"/>
      <c r="LXZ275" s="676"/>
      <c r="LYA275" s="676"/>
      <c r="LYB275" s="676"/>
      <c r="LYC275" s="676"/>
      <c r="LYD275" s="676"/>
      <c r="LYE275" s="676"/>
      <c r="LYF275" s="676"/>
      <c r="LYG275" s="676"/>
      <c r="LYH275" s="674"/>
      <c r="LYI275" s="674"/>
      <c r="LYJ275" s="674"/>
      <c r="LYK275" s="674"/>
      <c r="LYL275" s="674"/>
      <c r="LYM275" s="674"/>
      <c r="LYN275" s="674"/>
      <c r="LYO275" s="674"/>
      <c r="LYP275" s="674"/>
      <c r="LYQ275" s="674"/>
      <c r="LYR275" s="674"/>
      <c r="LYS275" s="674"/>
      <c r="LYT275" s="674"/>
      <c r="LYU275" s="674"/>
      <c r="LYV275" s="674"/>
      <c r="LYW275" s="674"/>
      <c r="LYX275" s="674"/>
      <c r="LYY275" s="674"/>
      <c r="LYZ275" s="674"/>
      <c r="LZA275" s="674"/>
      <c r="LZB275" s="674"/>
      <c r="LZC275" s="674"/>
      <c r="LZD275" s="674"/>
      <c r="LZE275" s="674"/>
      <c r="LZF275" s="675"/>
      <c r="LZG275" s="675"/>
      <c r="LZH275" s="675"/>
      <c r="LZI275" s="675"/>
      <c r="LZJ275" s="675"/>
      <c r="LZK275" s="674"/>
      <c r="LZL275" s="674"/>
      <c r="LZM275" s="675"/>
      <c r="LZN275" s="675"/>
      <c r="LZO275" s="674"/>
      <c r="LZP275" s="674"/>
      <c r="LZQ275" s="675"/>
      <c r="LZR275" s="675"/>
      <c r="LZS275" s="674"/>
      <c r="LZT275" s="674"/>
      <c r="LZU275" s="674"/>
      <c r="LZV275" s="674"/>
      <c r="LZW275" s="674"/>
      <c r="LZX275" s="674"/>
      <c r="LZY275" s="674"/>
      <c r="LZZ275" s="675"/>
      <c r="MAA275" s="675"/>
      <c r="MAB275" s="674"/>
      <c r="MAC275" s="674"/>
      <c r="MAD275" s="675"/>
      <c r="MAE275" s="675"/>
      <c r="MAF275" s="674"/>
      <c r="MAG275" s="674"/>
      <c r="MAH275" s="674"/>
      <c r="MAI275" s="674"/>
      <c r="MAJ275" s="674"/>
      <c r="MAK275" s="673"/>
      <c r="MAL275" s="677"/>
      <c r="MAM275" s="674"/>
      <c r="MAN275" s="674"/>
      <c r="MAO275" s="674"/>
      <c r="MAP275" s="674"/>
      <c r="MAQ275" s="674"/>
      <c r="MAR275" s="674"/>
      <c r="MAS275" s="674"/>
      <c r="MAT275" s="676"/>
      <c r="MAU275" s="676"/>
      <c r="MAV275" s="676"/>
      <c r="MAW275" s="676"/>
      <c r="MAX275" s="676"/>
      <c r="MAY275" s="676"/>
      <c r="MAZ275" s="676"/>
      <c r="MBA275" s="676"/>
      <c r="MBB275" s="676"/>
      <c r="MBC275" s="676"/>
      <c r="MBD275" s="676"/>
      <c r="MBE275" s="676"/>
      <c r="MBF275" s="676"/>
      <c r="MBG275" s="676"/>
      <c r="MBH275" s="676"/>
      <c r="MBI275" s="676"/>
      <c r="MBJ275" s="676"/>
      <c r="MBK275" s="676"/>
      <c r="MBL275" s="676"/>
      <c r="MBM275" s="676"/>
      <c r="MBN275" s="676"/>
      <c r="MBO275" s="676"/>
      <c r="MBP275" s="676"/>
      <c r="MBQ275" s="676"/>
      <c r="MBR275" s="676"/>
      <c r="MBS275" s="676"/>
      <c r="MBT275" s="676"/>
      <c r="MBU275" s="676"/>
      <c r="MBV275" s="676"/>
      <c r="MBW275" s="676"/>
      <c r="MBX275" s="676"/>
      <c r="MBY275" s="676"/>
      <c r="MBZ275" s="676"/>
      <c r="MCA275" s="676"/>
      <c r="MCB275" s="676"/>
      <c r="MCC275" s="676"/>
      <c r="MCD275" s="676"/>
      <c r="MCE275" s="676"/>
      <c r="MCF275" s="676"/>
      <c r="MCG275" s="676"/>
      <c r="MCH275" s="676"/>
      <c r="MCI275" s="676"/>
      <c r="MCJ275" s="676"/>
      <c r="MCK275" s="676"/>
      <c r="MCL275" s="674"/>
      <c r="MCM275" s="674"/>
      <c r="MCN275" s="674"/>
      <c r="MCO275" s="674"/>
      <c r="MCP275" s="674"/>
      <c r="MCQ275" s="674"/>
      <c r="MCR275" s="674"/>
      <c r="MCS275" s="674"/>
      <c r="MCT275" s="674"/>
      <c r="MCU275" s="674"/>
      <c r="MCV275" s="674"/>
      <c r="MCW275" s="674"/>
      <c r="MCX275" s="674"/>
      <c r="MCY275" s="674"/>
      <c r="MCZ275" s="674"/>
      <c r="MDA275" s="674"/>
      <c r="MDB275" s="674"/>
      <c r="MDC275" s="674"/>
      <c r="MDD275" s="674"/>
      <c r="MDE275" s="674"/>
      <c r="MDF275" s="674"/>
      <c r="MDG275" s="674"/>
      <c r="MDH275" s="674"/>
      <c r="MDI275" s="674"/>
      <c r="MDJ275" s="675"/>
      <c r="MDK275" s="675"/>
      <c r="MDL275" s="675"/>
      <c r="MDM275" s="675"/>
      <c r="MDN275" s="675"/>
      <c r="MDO275" s="674"/>
      <c r="MDP275" s="674"/>
      <c r="MDQ275" s="675"/>
      <c r="MDR275" s="675"/>
      <c r="MDS275" s="674"/>
      <c r="MDT275" s="674"/>
      <c r="MDU275" s="675"/>
      <c r="MDV275" s="675"/>
      <c r="MDW275" s="674"/>
      <c r="MDX275" s="674"/>
      <c r="MDY275" s="674"/>
      <c r="MDZ275" s="674"/>
      <c r="MEA275" s="674"/>
      <c r="MEB275" s="674"/>
      <c r="MEC275" s="674"/>
      <c r="MED275" s="675"/>
      <c r="MEE275" s="675"/>
      <c r="MEF275" s="674"/>
      <c r="MEG275" s="674"/>
      <c r="MEH275" s="675"/>
      <c r="MEI275" s="675"/>
      <c r="MEJ275" s="674"/>
      <c r="MEK275" s="674"/>
      <c r="MEL275" s="674"/>
      <c r="MEM275" s="674"/>
      <c r="MEN275" s="674"/>
      <c r="MEO275" s="673"/>
      <c r="MEP275" s="677"/>
      <c r="MEQ275" s="674"/>
      <c r="MER275" s="674"/>
      <c r="MES275" s="674"/>
      <c r="MET275" s="674"/>
      <c r="MEU275" s="674"/>
      <c r="MEV275" s="674"/>
      <c r="MEW275" s="674"/>
      <c r="MEX275" s="676"/>
      <c r="MEY275" s="676"/>
      <c r="MEZ275" s="676"/>
      <c r="MFA275" s="676"/>
      <c r="MFB275" s="676"/>
      <c r="MFC275" s="676"/>
      <c r="MFD275" s="676"/>
      <c r="MFE275" s="676"/>
      <c r="MFF275" s="676"/>
      <c r="MFG275" s="676"/>
      <c r="MFH275" s="676"/>
      <c r="MFI275" s="676"/>
      <c r="MFJ275" s="676"/>
      <c r="MFK275" s="676"/>
      <c r="MFL275" s="676"/>
      <c r="MFM275" s="676"/>
      <c r="MFN275" s="676"/>
      <c r="MFO275" s="676"/>
      <c r="MFP275" s="676"/>
      <c r="MFQ275" s="676"/>
      <c r="MFR275" s="676"/>
      <c r="MFS275" s="676"/>
      <c r="MFT275" s="676"/>
      <c r="MFU275" s="676"/>
      <c r="MFV275" s="676"/>
      <c r="MFW275" s="676"/>
      <c r="MFX275" s="676"/>
      <c r="MFY275" s="676"/>
      <c r="MFZ275" s="676"/>
      <c r="MGA275" s="676"/>
      <c r="MGB275" s="676"/>
      <c r="MGC275" s="676"/>
      <c r="MGD275" s="676"/>
      <c r="MGE275" s="676"/>
      <c r="MGF275" s="676"/>
      <c r="MGG275" s="676"/>
      <c r="MGH275" s="676"/>
      <c r="MGI275" s="676"/>
      <c r="MGJ275" s="676"/>
      <c r="MGK275" s="676"/>
      <c r="MGL275" s="676"/>
      <c r="MGM275" s="676"/>
      <c r="MGN275" s="676"/>
      <c r="MGO275" s="676"/>
      <c r="MGP275" s="674"/>
      <c r="MGQ275" s="674"/>
      <c r="MGR275" s="674"/>
      <c r="MGS275" s="674"/>
      <c r="MGT275" s="674"/>
      <c r="MGU275" s="674"/>
      <c r="MGV275" s="674"/>
      <c r="MGW275" s="674"/>
      <c r="MGX275" s="674"/>
      <c r="MGY275" s="674"/>
      <c r="MGZ275" s="674"/>
      <c r="MHA275" s="674"/>
      <c r="MHB275" s="674"/>
      <c r="MHC275" s="674"/>
      <c r="MHD275" s="674"/>
      <c r="MHE275" s="674"/>
      <c r="MHF275" s="674"/>
      <c r="MHG275" s="674"/>
      <c r="MHH275" s="674"/>
      <c r="MHI275" s="674"/>
      <c r="MHJ275" s="674"/>
      <c r="MHK275" s="674"/>
      <c r="MHL275" s="674"/>
      <c r="MHM275" s="674"/>
      <c r="MHN275" s="675"/>
      <c r="MHO275" s="675"/>
      <c r="MHP275" s="675"/>
      <c r="MHQ275" s="675"/>
      <c r="MHR275" s="675"/>
      <c r="MHS275" s="674"/>
      <c r="MHT275" s="674"/>
      <c r="MHU275" s="675"/>
      <c r="MHV275" s="675"/>
      <c r="MHW275" s="674"/>
      <c r="MHX275" s="674"/>
      <c r="MHY275" s="675"/>
      <c r="MHZ275" s="675"/>
      <c r="MIA275" s="674"/>
      <c r="MIB275" s="674"/>
      <c r="MIC275" s="674"/>
      <c r="MID275" s="674"/>
      <c r="MIE275" s="674"/>
      <c r="MIF275" s="674"/>
      <c r="MIG275" s="674"/>
      <c r="MIH275" s="675"/>
      <c r="MII275" s="675"/>
      <c r="MIJ275" s="674"/>
      <c r="MIK275" s="674"/>
      <c r="MIL275" s="675"/>
      <c r="MIM275" s="675"/>
      <c r="MIN275" s="674"/>
      <c r="MIO275" s="674"/>
      <c r="MIP275" s="674"/>
      <c r="MIQ275" s="674"/>
      <c r="MIR275" s="674"/>
      <c r="MIS275" s="673"/>
      <c r="MIT275" s="677"/>
      <c r="MIU275" s="674"/>
      <c r="MIV275" s="674"/>
      <c r="MIW275" s="674"/>
      <c r="MIX275" s="674"/>
      <c r="MIY275" s="674"/>
      <c r="MIZ275" s="674"/>
      <c r="MJA275" s="674"/>
      <c r="MJB275" s="676"/>
      <c r="MJC275" s="676"/>
      <c r="MJD275" s="676"/>
      <c r="MJE275" s="676"/>
      <c r="MJF275" s="676"/>
      <c r="MJG275" s="676"/>
      <c r="MJH275" s="676"/>
      <c r="MJI275" s="676"/>
      <c r="MJJ275" s="676"/>
      <c r="MJK275" s="676"/>
      <c r="MJL275" s="676"/>
      <c r="MJM275" s="676"/>
      <c r="MJN275" s="676"/>
      <c r="MJO275" s="676"/>
      <c r="MJP275" s="676"/>
      <c r="MJQ275" s="676"/>
      <c r="MJR275" s="676"/>
      <c r="MJS275" s="676"/>
      <c r="MJT275" s="676"/>
      <c r="MJU275" s="676"/>
      <c r="MJV275" s="676"/>
      <c r="MJW275" s="676"/>
      <c r="MJX275" s="676"/>
      <c r="MJY275" s="676"/>
      <c r="MJZ275" s="676"/>
      <c r="MKA275" s="676"/>
      <c r="MKB275" s="676"/>
      <c r="MKC275" s="676"/>
      <c r="MKD275" s="676"/>
      <c r="MKE275" s="676"/>
      <c r="MKF275" s="676"/>
      <c r="MKG275" s="676"/>
      <c r="MKH275" s="676"/>
      <c r="MKI275" s="676"/>
      <c r="MKJ275" s="676"/>
      <c r="MKK275" s="676"/>
      <c r="MKL275" s="676"/>
      <c r="MKM275" s="676"/>
      <c r="MKN275" s="676"/>
      <c r="MKO275" s="676"/>
      <c r="MKP275" s="676"/>
      <c r="MKQ275" s="676"/>
      <c r="MKR275" s="676"/>
      <c r="MKS275" s="676"/>
      <c r="MKT275" s="674"/>
      <c r="MKU275" s="674"/>
      <c r="MKV275" s="674"/>
      <c r="MKW275" s="674"/>
      <c r="MKX275" s="674"/>
      <c r="MKY275" s="674"/>
      <c r="MKZ275" s="674"/>
      <c r="MLA275" s="674"/>
      <c r="MLB275" s="674"/>
      <c r="MLC275" s="674"/>
      <c r="MLD275" s="674"/>
      <c r="MLE275" s="674"/>
      <c r="MLF275" s="674"/>
      <c r="MLG275" s="674"/>
      <c r="MLH275" s="674"/>
      <c r="MLI275" s="674"/>
      <c r="MLJ275" s="674"/>
      <c r="MLK275" s="674"/>
      <c r="MLL275" s="674"/>
      <c r="MLM275" s="674"/>
      <c r="MLN275" s="674"/>
      <c r="MLO275" s="674"/>
      <c r="MLP275" s="674"/>
      <c r="MLQ275" s="674"/>
      <c r="MLR275" s="675"/>
      <c r="MLS275" s="675"/>
      <c r="MLT275" s="675"/>
      <c r="MLU275" s="675"/>
      <c r="MLV275" s="675"/>
      <c r="MLW275" s="674"/>
      <c r="MLX275" s="674"/>
      <c r="MLY275" s="675"/>
      <c r="MLZ275" s="675"/>
      <c r="MMA275" s="674"/>
      <c r="MMB275" s="674"/>
      <c r="MMC275" s="675"/>
      <c r="MMD275" s="675"/>
      <c r="MME275" s="674"/>
      <c r="MMF275" s="674"/>
      <c r="MMG275" s="674"/>
      <c r="MMH275" s="674"/>
      <c r="MMI275" s="674"/>
      <c r="MMJ275" s="674"/>
      <c r="MMK275" s="674"/>
      <c r="MML275" s="675"/>
      <c r="MMM275" s="675"/>
      <c r="MMN275" s="674"/>
      <c r="MMO275" s="674"/>
      <c r="MMP275" s="675"/>
      <c r="MMQ275" s="675"/>
      <c r="MMR275" s="674"/>
      <c r="MMS275" s="674"/>
      <c r="MMT275" s="674"/>
      <c r="MMU275" s="674"/>
      <c r="MMV275" s="674"/>
      <c r="MMW275" s="673"/>
      <c r="MMX275" s="677"/>
      <c r="MMY275" s="674"/>
      <c r="MMZ275" s="674"/>
      <c r="MNA275" s="674"/>
      <c r="MNB275" s="674"/>
      <c r="MNC275" s="674"/>
      <c r="MND275" s="674"/>
      <c r="MNE275" s="674"/>
      <c r="MNF275" s="676"/>
      <c r="MNG275" s="676"/>
      <c r="MNH275" s="676"/>
      <c r="MNI275" s="676"/>
      <c r="MNJ275" s="676"/>
      <c r="MNK275" s="676"/>
      <c r="MNL275" s="676"/>
      <c r="MNM275" s="676"/>
      <c r="MNN275" s="676"/>
      <c r="MNO275" s="676"/>
      <c r="MNP275" s="676"/>
      <c r="MNQ275" s="676"/>
      <c r="MNR275" s="676"/>
      <c r="MNS275" s="676"/>
      <c r="MNT275" s="676"/>
      <c r="MNU275" s="676"/>
      <c r="MNV275" s="676"/>
      <c r="MNW275" s="676"/>
      <c r="MNX275" s="676"/>
      <c r="MNY275" s="676"/>
      <c r="MNZ275" s="676"/>
      <c r="MOA275" s="676"/>
      <c r="MOB275" s="676"/>
      <c r="MOC275" s="676"/>
      <c r="MOD275" s="676"/>
      <c r="MOE275" s="676"/>
      <c r="MOF275" s="676"/>
      <c r="MOG275" s="676"/>
      <c r="MOH275" s="676"/>
      <c r="MOI275" s="676"/>
      <c r="MOJ275" s="676"/>
      <c r="MOK275" s="676"/>
      <c r="MOL275" s="676"/>
      <c r="MOM275" s="676"/>
      <c r="MON275" s="676"/>
      <c r="MOO275" s="676"/>
      <c r="MOP275" s="676"/>
      <c r="MOQ275" s="676"/>
      <c r="MOR275" s="676"/>
      <c r="MOS275" s="676"/>
      <c r="MOT275" s="676"/>
      <c r="MOU275" s="676"/>
      <c r="MOV275" s="676"/>
      <c r="MOW275" s="676"/>
      <c r="MOX275" s="674"/>
      <c r="MOY275" s="674"/>
      <c r="MOZ275" s="674"/>
      <c r="MPA275" s="674"/>
      <c r="MPB275" s="674"/>
      <c r="MPC275" s="674"/>
      <c r="MPD275" s="674"/>
      <c r="MPE275" s="674"/>
      <c r="MPF275" s="674"/>
      <c r="MPG275" s="674"/>
      <c r="MPH275" s="674"/>
      <c r="MPI275" s="674"/>
      <c r="MPJ275" s="674"/>
      <c r="MPK275" s="674"/>
      <c r="MPL275" s="674"/>
      <c r="MPM275" s="674"/>
      <c r="MPN275" s="674"/>
      <c r="MPO275" s="674"/>
      <c r="MPP275" s="674"/>
      <c r="MPQ275" s="674"/>
      <c r="MPR275" s="674"/>
      <c r="MPS275" s="674"/>
      <c r="MPT275" s="674"/>
      <c r="MPU275" s="674"/>
      <c r="MPV275" s="675"/>
      <c r="MPW275" s="675"/>
      <c r="MPX275" s="675"/>
      <c r="MPY275" s="675"/>
      <c r="MPZ275" s="675"/>
      <c r="MQA275" s="674"/>
      <c r="MQB275" s="674"/>
      <c r="MQC275" s="675"/>
      <c r="MQD275" s="675"/>
      <c r="MQE275" s="674"/>
      <c r="MQF275" s="674"/>
      <c r="MQG275" s="675"/>
      <c r="MQH275" s="675"/>
      <c r="MQI275" s="674"/>
      <c r="MQJ275" s="674"/>
      <c r="MQK275" s="674"/>
      <c r="MQL275" s="674"/>
      <c r="MQM275" s="674"/>
      <c r="MQN275" s="674"/>
      <c r="MQO275" s="674"/>
      <c r="MQP275" s="675"/>
      <c r="MQQ275" s="675"/>
      <c r="MQR275" s="674"/>
      <c r="MQS275" s="674"/>
      <c r="MQT275" s="675"/>
      <c r="MQU275" s="675"/>
      <c r="MQV275" s="674"/>
      <c r="MQW275" s="674"/>
      <c r="MQX275" s="674"/>
      <c r="MQY275" s="674"/>
      <c r="MQZ275" s="674"/>
      <c r="MRA275" s="673"/>
      <c r="MRB275" s="677"/>
      <c r="MRC275" s="674"/>
      <c r="MRD275" s="674"/>
      <c r="MRE275" s="674"/>
      <c r="MRF275" s="674"/>
      <c r="MRG275" s="674"/>
      <c r="MRH275" s="674"/>
      <c r="MRI275" s="674"/>
      <c r="MRJ275" s="676"/>
      <c r="MRK275" s="676"/>
      <c r="MRL275" s="676"/>
      <c r="MRM275" s="676"/>
      <c r="MRN275" s="676"/>
      <c r="MRO275" s="676"/>
      <c r="MRP275" s="676"/>
      <c r="MRQ275" s="676"/>
      <c r="MRR275" s="676"/>
      <c r="MRS275" s="676"/>
      <c r="MRT275" s="676"/>
      <c r="MRU275" s="676"/>
      <c r="MRV275" s="676"/>
      <c r="MRW275" s="676"/>
      <c r="MRX275" s="676"/>
      <c r="MRY275" s="676"/>
      <c r="MRZ275" s="676"/>
      <c r="MSA275" s="676"/>
      <c r="MSB275" s="676"/>
      <c r="MSC275" s="676"/>
      <c r="MSD275" s="676"/>
      <c r="MSE275" s="676"/>
      <c r="MSF275" s="676"/>
      <c r="MSG275" s="676"/>
      <c r="MSH275" s="676"/>
      <c r="MSI275" s="676"/>
      <c r="MSJ275" s="676"/>
      <c r="MSK275" s="676"/>
      <c r="MSL275" s="676"/>
      <c r="MSM275" s="676"/>
      <c r="MSN275" s="676"/>
      <c r="MSO275" s="676"/>
      <c r="MSP275" s="676"/>
      <c r="MSQ275" s="676"/>
      <c r="MSR275" s="676"/>
      <c r="MSS275" s="676"/>
      <c r="MST275" s="676"/>
      <c r="MSU275" s="676"/>
      <c r="MSV275" s="676"/>
      <c r="MSW275" s="676"/>
      <c r="MSX275" s="676"/>
      <c r="MSY275" s="676"/>
      <c r="MSZ275" s="676"/>
      <c r="MTA275" s="676"/>
      <c r="MTB275" s="674"/>
      <c r="MTC275" s="674"/>
      <c r="MTD275" s="674"/>
      <c r="MTE275" s="674"/>
      <c r="MTF275" s="674"/>
      <c r="MTG275" s="674"/>
      <c r="MTH275" s="674"/>
      <c r="MTI275" s="674"/>
      <c r="MTJ275" s="674"/>
      <c r="MTK275" s="674"/>
      <c r="MTL275" s="674"/>
      <c r="MTM275" s="674"/>
      <c r="MTN275" s="674"/>
      <c r="MTO275" s="674"/>
      <c r="MTP275" s="674"/>
      <c r="MTQ275" s="674"/>
      <c r="MTR275" s="674"/>
      <c r="MTS275" s="674"/>
      <c r="MTT275" s="674"/>
      <c r="MTU275" s="674"/>
      <c r="MTV275" s="674"/>
      <c r="MTW275" s="674"/>
      <c r="MTX275" s="674"/>
      <c r="MTY275" s="674"/>
      <c r="MTZ275" s="675"/>
      <c r="MUA275" s="675"/>
      <c r="MUB275" s="675"/>
      <c r="MUC275" s="675"/>
      <c r="MUD275" s="675"/>
      <c r="MUE275" s="674"/>
      <c r="MUF275" s="674"/>
      <c r="MUG275" s="675"/>
      <c r="MUH275" s="675"/>
      <c r="MUI275" s="674"/>
      <c r="MUJ275" s="674"/>
      <c r="MUK275" s="675"/>
      <c r="MUL275" s="675"/>
      <c r="MUM275" s="674"/>
      <c r="MUN275" s="674"/>
      <c r="MUO275" s="674"/>
      <c r="MUP275" s="674"/>
      <c r="MUQ275" s="674"/>
      <c r="MUR275" s="674"/>
      <c r="MUS275" s="674"/>
      <c r="MUT275" s="675"/>
      <c r="MUU275" s="675"/>
      <c r="MUV275" s="674"/>
      <c r="MUW275" s="674"/>
      <c r="MUX275" s="675"/>
      <c r="MUY275" s="675"/>
      <c r="MUZ275" s="674"/>
      <c r="MVA275" s="674"/>
      <c r="MVB275" s="674"/>
      <c r="MVC275" s="674"/>
      <c r="MVD275" s="674"/>
      <c r="MVE275" s="673"/>
      <c r="MVF275" s="677"/>
      <c r="MVG275" s="674"/>
      <c r="MVH275" s="674"/>
      <c r="MVI275" s="674"/>
      <c r="MVJ275" s="674"/>
      <c r="MVK275" s="674"/>
      <c r="MVL275" s="674"/>
      <c r="MVM275" s="674"/>
      <c r="MVN275" s="676"/>
      <c r="MVO275" s="676"/>
      <c r="MVP275" s="676"/>
      <c r="MVQ275" s="676"/>
      <c r="MVR275" s="676"/>
      <c r="MVS275" s="676"/>
      <c r="MVT275" s="676"/>
      <c r="MVU275" s="676"/>
      <c r="MVV275" s="676"/>
      <c r="MVW275" s="676"/>
      <c r="MVX275" s="676"/>
      <c r="MVY275" s="676"/>
      <c r="MVZ275" s="676"/>
      <c r="MWA275" s="676"/>
      <c r="MWB275" s="676"/>
      <c r="MWC275" s="676"/>
      <c r="MWD275" s="676"/>
      <c r="MWE275" s="676"/>
      <c r="MWF275" s="676"/>
      <c r="MWG275" s="676"/>
      <c r="MWH275" s="676"/>
      <c r="MWI275" s="676"/>
      <c r="MWJ275" s="676"/>
      <c r="MWK275" s="676"/>
      <c r="MWL275" s="676"/>
      <c r="MWM275" s="676"/>
      <c r="MWN275" s="676"/>
      <c r="MWO275" s="676"/>
      <c r="MWP275" s="676"/>
      <c r="MWQ275" s="676"/>
      <c r="MWR275" s="676"/>
      <c r="MWS275" s="676"/>
      <c r="MWT275" s="676"/>
      <c r="MWU275" s="676"/>
      <c r="MWV275" s="676"/>
      <c r="MWW275" s="676"/>
      <c r="MWX275" s="676"/>
      <c r="MWY275" s="676"/>
      <c r="MWZ275" s="676"/>
      <c r="MXA275" s="676"/>
      <c r="MXB275" s="676"/>
      <c r="MXC275" s="676"/>
      <c r="MXD275" s="676"/>
      <c r="MXE275" s="676"/>
      <c r="MXF275" s="674"/>
      <c r="MXG275" s="674"/>
      <c r="MXH275" s="674"/>
      <c r="MXI275" s="674"/>
      <c r="MXJ275" s="674"/>
      <c r="MXK275" s="674"/>
      <c r="MXL275" s="674"/>
      <c r="MXM275" s="674"/>
      <c r="MXN275" s="674"/>
      <c r="MXO275" s="674"/>
      <c r="MXP275" s="674"/>
      <c r="MXQ275" s="674"/>
      <c r="MXR275" s="674"/>
      <c r="MXS275" s="674"/>
      <c r="MXT275" s="674"/>
      <c r="MXU275" s="674"/>
      <c r="MXV275" s="674"/>
      <c r="MXW275" s="674"/>
      <c r="MXX275" s="674"/>
      <c r="MXY275" s="674"/>
      <c r="MXZ275" s="674"/>
      <c r="MYA275" s="674"/>
      <c r="MYB275" s="674"/>
      <c r="MYC275" s="674"/>
      <c r="MYD275" s="675"/>
      <c r="MYE275" s="675"/>
      <c r="MYF275" s="675"/>
      <c r="MYG275" s="675"/>
      <c r="MYH275" s="675"/>
      <c r="MYI275" s="674"/>
      <c r="MYJ275" s="674"/>
      <c r="MYK275" s="675"/>
      <c r="MYL275" s="675"/>
      <c r="MYM275" s="674"/>
      <c r="MYN275" s="674"/>
      <c r="MYO275" s="675"/>
      <c r="MYP275" s="675"/>
      <c r="MYQ275" s="674"/>
      <c r="MYR275" s="674"/>
      <c r="MYS275" s="674"/>
      <c r="MYT275" s="674"/>
      <c r="MYU275" s="674"/>
      <c r="MYV275" s="674"/>
      <c r="MYW275" s="674"/>
      <c r="MYX275" s="675"/>
      <c r="MYY275" s="675"/>
      <c r="MYZ275" s="674"/>
      <c r="MZA275" s="674"/>
      <c r="MZB275" s="675"/>
      <c r="MZC275" s="675"/>
      <c r="MZD275" s="674"/>
      <c r="MZE275" s="674"/>
      <c r="MZF275" s="674"/>
      <c r="MZG275" s="674"/>
      <c r="MZH275" s="674"/>
      <c r="MZI275" s="673"/>
      <c r="MZJ275" s="677"/>
      <c r="MZK275" s="674"/>
      <c r="MZL275" s="674"/>
      <c r="MZM275" s="674"/>
      <c r="MZN275" s="674"/>
      <c r="MZO275" s="674"/>
      <c r="MZP275" s="674"/>
      <c r="MZQ275" s="674"/>
      <c r="MZR275" s="676"/>
      <c r="MZS275" s="676"/>
      <c r="MZT275" s="676"/>
      <c r="MZU275" s="676"/>
      <c r="MZV275" s="676"/>
      <c r="MZW275" s="676"/>
      <c r="MZX275" s="676"/>
      <c r="MZY275" s="676"/>
      <c r="MZZ275" s="676"/>
      <c r="NAA275" s="676"/>
      <c r="NAB275" s="676"/>
      <c r="NAC275" s="676"/>
      <c r="NAD275" s="676"/>
      <c r="NAE275" s="676"/>
      <c r="NAF275" s="676"/>
      <c r="NAG275" s="676"/>
      <c r="NAH275" s="676"/>
      <c r="NAI275" s="676"/>
      <c r="NAJ275" s="676"/>
      <c r="NAK275" s="676"/>
      <c r="NAL275" s="676"/>
      <c r="NAM275" s="676"/>
      <c r="NAN275" s="676"/>
      <c r="NAO275" s="676"/>
      <c r="NAP275" s="676"/>
      <c r="NAQ275" s="676"/>
      <c r="NAR275" s="676"/>
      <c r="NAS275" s="676"/>
      <c r="NAT275" s="676"/>
      <c r="NAU275" s="676"/>
      <c r="NAV275" s="676"/>
      <c r="NAW275" s="676"/>
      <c r="NAX275" s="676"/>
      <c r="NAY275" s="676"/>
      <c r="NAZ275" s="676"/>
      <c r="NBA275" s="676"/>
      <c r="NBB275" s="676"/>
      <c r="NBC275" s="676"/>
      <c r="NBD275" s="676"/>
      <c r="NBE275" s="676"/>
      <c r="NBF275" s="676"/>
      <c r="NBG275" s="676"/>
      <c r="NBH275" s="676"/>
      <c r="NBI275" s="676"/>
      <c r="NBJ275" s="674"/>
      <c r="NBK275" s="674"/>
      <c r="NBL275" s="674"/>
      <c r="NBM275" s="674"/>
      <c r="NBN275" s="674"/>
      <c r="NBO275" s="674"/>
      <c r="NBP275" s="674"/>
      <c r="NBQ275" s="674"/>
      <c r="NBR275" s="674"/>
      <c r="NBS275" s="674"/>
      <c r="NBT275" s="674"/>
      <c r="NBU275" s="674"/>
      <c r="NBV275" s="674"/>
      <c r="NBW275" s="674"/>
      <c r="NBX275" s="674"/>
      <c r="NBY275" s="674"/>
      <c r="NBZ275" s="674"/>
      <c r="NCA275" s="674"/>
      <c r="NCB275" s="674"/>
      <c r="NCC275" s="674"/>
      <c r="NCD275" s="674"/>
      <c r="NCE275" s="674"/>
      <c r="NCF275" s="674"/>
      <c r="NCG275" s="674"/>
      <c r="NCH275" s="675"/>
      <c r="NCI275" s="675"/>
      <c r="NCJ275" s="675"/>
      <c r="NCK275" s="675"/>
      <c r="NCL275" s="675"/>
      <c r="NCM275" s="674"/>
      <c r="NCN275" s="674"/>
      <c r="NCO275" s="675"/>
      <c r="NCP275" s="675"/>
      <c r="NCQ275" s="674"/>
      <c r="NCR275" s="674"/>
      <c r="NCS275" s="675"/>
      <c r="NCT275" s="675"/>
      <c r="NCU275" s="674"/>
      <c r="NCV275" s="674"/>
      <c r="NCW275" s="674"/>
      <c r="NCX275" s="674"/>
      <c r="NCY275" s="674"/>
      <c r="NCZ275" s="674"/>
      <c r="NDA275" s="674"/>
      <c r="NDB275" s="675"/>
      <c r="NDC275" s="675"/>
      <c r="NDD275" s="674"/>
      <c r="NDE275" s="674"/>
      <c r="NDF275" s="675"/>
      <c r="NDG275" s="675"/>
      <c r="NDH275" s="674"/>
      <c r="NDI275" s="674"/>
      <c r="NDJ275" s="674"/>
      <c r="NDK275" s="674"/>
      <c r="NDL275" s="674"/>
      <c r="NDM275" s="673"/>
      <c r="NDN275" s="677"/>
      <c r="NDO275" s="674"/>
      <c r="NDP275" s="674"/>
      <c r="NDQ275" s="674"/>
      <c r="NDR275" s="674"/>
      <c r="NDS275" s="674"/>
      <c r="NDT275" s="674"/>
      <c r="NDU275" s="674"/>
      <c r="NDV275" s="676"/>
      <c r="NDW275" s="676"/>
      <c r="NDX275" s="676"/>
      <c r="NDY275" s="676"/>
      <c r="NDZ275" s="676"/>
      <c r="NEA275" s="676"/>
      <c r="NEB275" s="676"/>
      <c r="NEC275" s="676"/>
      <c r="NED275" s="676"/>
      <c r="NEE275" s="676"/>
      <c r="NEF275" s="676"/>
      <c r="NEG275" s="676"/>
      <c r="NEH275" s="676"/>
      <c r="NEI275" s="676"/>
      <c r="NEJ275" s="676"/>
      <c r="NEK275" s="676"/>
      <c r="NEL275" s="676"/>
      <c r="NEM275" s="676"/>
      <c r="NEN275" s="676"/>
      <c r="NEO275" s="676"/>
      <c r="NEP275" s="676"/>
      <c r="NEQ275" s="676"/>
      <c r="NER275" s="676"/>
      <c r="NES275" s="676"/>
      <c r="NET275" s="676"/>
      <c r="NEU275" s="676"/>
      <c r="NEV275" s="676"/>
      <c r="NEW275" s="676"/>
      <c r="NEX275" s="676"/>
      <c r="NEY275" s="676"/>
      <c r="NEZ275" s="676"/>
      <c r="NFA275" s="676"/>
      <c r="NFB275" s="676"/>
      <c r="NFC275" s="676"/>
      <c r="NFD275" s="676"/>
      <c r="NFE275" s="676"/>
      <c r="NFF275" s="676"/>
      <c r="NFG275" s="676"/>
      <c r="NFH275" s="676"/>
      <c r="NFI275" s="676"/>
      <c r="NFJ275" s="676"/>
      <c r="NFK275" s="676"/>
      <c r="NFL275" s="676"/>
      <c r="NFM275" s="676"/>
      <c r="NFN275" s="674"/>
      <c r="NFO275" s="674"/>
      <c r="NFP275" s="674"/>
      <c r="NFQ275" s="674"/>
      <c r="NFR275" s="674"/>
      <c r="NFS275" s="674"/>
      <c r="NFT275" s="674"/>
      <c r="NFU275" s="674"/>
      <c r="NFV275" s="674"/>
      <c r="NFW275" s="674"/>
      <c r="NFX275" s="674"/>
      <c r="NFY275" s="674"/>
      <c r="NFZ275" s="674"/>
      <c r="NGA275" s="674"/>
      <c r="NGB275" s="674"/>
      <c r="NGC275" s="674"/>
      <c r="NGD275" s="674"/>
      <c r="NGE275" s="674"/>
      <c r="NGF275" s="674"/>
      <c r="NGG275" s="674"/>
      <c r="NGH275" s="674"/>
      <c r="NGI275" s="674"/>
      <c r="NGJ275" s="674"/>
      <c r="NGK275" s="674"/>
      <c r="NGL275" s="675"/>
      <c r="NGM275" s="675"/>
      <c r="NGN275" s="675"/>
      <c r="NGO275" s="675"/>
      <c r="NGP275" s="675"/>
      <c r="NGQ275" s="674"/>
      <c r="NGR275" s="674"/>
      <c r="NGS275" s="675"/>
      <c r="NGT275" s="675"/>
      <c r="NGU275" s="674"/>
      <c r="NGV275" s="674"/>
      <c r="NGW275" s="675"/>
      <c r="NGX275" s="675"/>
      <c r="NGY275" s="674"/>
      <c r="NGZ275" s="674"/>
      <c r="NHA275" s="674"/>
      <c r="NHB275" s="674"/>
      <c r="NHC275" s="674"/>
      <c r="NHD275" s="674"/>
      <c r="NHE275" s="674"/>
      <c r="NHF275" s="675"/>
      <c r="NHG275" s="675"/>
      <c r="NHH275" s="674"/>
      <c r="NHI275" s="674"/>
      <c r="NHJ275" s="675"/>
      <c r="NHK275" s="675"/>
      <c r="NHL275" s="674"/>
      <c r="NHM275" s="674"/>
      <c r="NHN275" s="674"/>
      <c r="NHO275" s="674"/>
      <c r="NHP275" s="674"/>
      <c r="NHQ275" s="673"/>
      <c r="NHR275" s="677"/>
      <c r="NHS275" s="674"/>
      <c r="NHT275" s="674"/>
      <c r="NHU275" s="674"/>
      <c r="NHV275" s="674"/>
      <c r="NHW275" s="674"/>
      <c r="NHX275" s="674"/>
      <c r="NHY275" s="674"/>
      <c r="NHZ275" s="676"/>
      <c r="NIA275" s="676"/>
      <c r="NIB275" s="676"/>
      <c r="NIC275" s="676"/>
      <c r="NID275" s="676"/>
      <c r="NIE275" s="676"/>
      <c r="NIF275" s="676"/>
      <c r="NIG275" s="676"/>
      <c r="NIH275" s="676"/>
      <c r="NII275" s="676"/>
      <c r="NIJ275" s="676"/>
      <c r="NIK275" s="676"/>
      <c r="NIL275" s="676"/>
      <c r="NIM275" s="676"/>
      <c r="NIN275" s="676"/>
      <c r="NIO275" s="676"/>
      <c r="NIP275" s="676"/>
      <c r="NIQ275" s="676"/>
      <c r="NIR275" s="676"/>
      <c r="NIS275" s="676"/>
      <c r="NIT275" s="676"/>
      <c r="NIU275" s="676"/>
      <c r="NIV275" s="676"/>
      <c r="NIW275" s="676"/>
      <c r="NIX275" s="676"/>
      <c r="NIY275" s="676"/>
      <c r="NIZ275" s="676"/>
      <c r="NJA275" s="676"/>
      <c r="NJB275" s="676"/>
      <c r="NJC275" s="676"/>
      <c r="NJD275" s="676"/>
      <c r="NJE275" s="676"/>
      <c r="NJF275" s="676"/>
      <c r="NJG275" s="676"/>
      <c r="NJH275" s="676"/>
      <c r="NJI275" s="676"/>
      <c r="NJJ275" s="676"/>
      <c r="NJK275" s="676"/>
      <c r="NJL275" s="676"/>
      <c r="NJM275" s="676"/>
      <c r="NJN275" s="676"/>
      <c r="NJO275" s="676"/>
      <c r="NJP275" s="676"/>
      <c r="NJQ275" s="676"/>
      <c r="NJR275" s="674"/>
      <c r="NJS275" s="674"/>
      <c r="NJT275" s="674"/>
      <c r="NJU275" s="674"/>
      <c r="NJV275" s="674"/>
      <c r="NJW275" s="674"/>
      <c r="NJX275" s="674"/>
      <c r="NJY275" s="674"/>
      <c r="NJZ275" s="674"/>
      <c r="NKA275" s="674"/>
      <c r="NKB275" s="674"/>
      <c r="NKC275" s="674"/>
      <c r="NKD275" s="674"/>
      <c r="NKE275" s="674"/>
      <c r="NKF275" s="674"/>
      <c r="NKG275" s="674"/>
      <c r="NKH275" s="674"/>
      <c r="NKI275" s="674"/>
      <c r="NKJ275" s="674"/>
      <c r="NKK275" s="674"/>
      <c r="NKL275" s="674"/>
      <c r="NKM275" s="674"/>
      <c r="NKN275" s="674"/>
      <c r="NKO275" s="674"/>
      <c r="NKP275" s="675"/>
      <c r="NKQ275" s="675"/>
      <c r="NKR275" s="675"/>
      <c r="NKS275" s="675"/>
      <c r="NKT275" s="675"/>
      <c r="NKU275" s="674"/>
      <c r="NKV275" s="674"/>
      <c r="NKW275" s="675"/>
      <c r="NKX275" s="675"/>
      <c r="NKY275" s="674"/>
      <c r="NKZ275" s="674"/>
      <c r="NLA275" s="675"/>
      <c r="NLB275" s="675"/>
      <c r="NLC275" s="674"/>
      <c r="NLD275" s="674"/>
      <c r="NLE275" s="674"/>
      <c r="NLF275" s="674"/>
      <c r="NLG275" s="674"/>
      <c r="NLH275" s="674"/>
      <c r="NLI275" s="674"/>
      <c r="NLJ275" s="675"/>
      <c r="NLK275" s="675"/>
      <c r="NLL275" s="674"/>
      <c r="NLM275" s="674"/>
      <c r="NLN275" s="675"/>
      <c r="NLO275" s="675"/>
      <c r="NLP275" s="674"/>
      <c r="NLQ275" s="674"/>
      <c r="NLR275" s="674"/>
      <c r="NLS275" s="674"/>
      <c r="NLT275" s="674"/>
      <c r="NLU275" s="673"/>
      <c r="NLV275" s="677"/>
      <c r="NLW275" s="674"/>
      <c r="NLX275" s="674"/>
      <c r="NLY275" s="674"/>
      <c r="NLZ275" s="674"/>
      <c r="NMA275" s="674"/>
      <c r="NMB275" s="674"/>
      <c r="NMC275" s="674"/>
      <c r="NMD275" s="676"/>
      <c r="NME275" s="676"/>
      <c r="NMF275" s="676"/>
      <c r="NMG275" s="676"/>
      <c r="NMH275" s="676"/>
      <c r="NMI275" s="676"/>
      <c r="NMJ275" s="676"/>
      <c r="NMK275" s="676"/>
      <c r="NML275" s="676"/>
      <c r="NMM275" s="676"/>
      <c r="NMN275" s="676"/>
      <c r="NMO275" s="676"/>
      <c r="NMP275" s="676"/>
      <c r="NMQ275" s="676"/>
      <c r="NMR275" s="676"/>
      <c r="NMS275" s="676"/>
      <c r="NMT275" s="676"/>
      <c r="NMU275" s="676"/>
      <c r="NMV275" s="676"/>
      <c r="NMW275" s="676"/>
      <c r="NMX275" s="676"/>
      <c r="NMY275" s="676"/>
      <c r="NMZ275" s="676"/>
      <c r="NNA275" s="676"/>
      <c r="NNB275" s="676"/>
      <c r="NNC275" s="676"/>
      <c r="NND275" s="676"/>
      <c r="NNE275" s="676"/>
      <c r="NNF275" s="676"/>
      <c r="NNG275" s="676"/>
      <c r="NNH275" s="676"/>
      <c r="NNI275" s="676"/>
      <c r="NNJ275" s="676"/>
      <c r="NNK275" s="676"/>
      <c r="NNL275" s="676"/>
      <c r="NNM275" s="676"/>
      <c r="NNN275" s="676"/>
      <c r="NNO275" s="676"/>
      <c r="NNP275" s="676"/>
      <c r="NNQ275" s="676"/>
      <c r="NNR275" s="676"/>
      <c r="NNS275" s="676"/>
      <c r="NNT275" s="676"/>
      <c r="NNU275" s="676"/>
      <c r="NNV275" s="674"/>
      <c r="NNW275" s="674"/>
      <c r="NNX275" s="674"/>
      <c r="NNY275" s="674"/>
      <c r="NNZ275" s="674"/>
      <c r="NOA275" s="674"/>
      <c r="NOB275" s="674"/>
      <c r="NOC275" s="674"/>
      <c r="NOD275" s="674"/>
      <c r="NOE275" s="674"/>
      <c r="NOF275" s="674"/>
      <c r="NOG275" s="674"/>
      <c r="NOH275" s="674"/>
      <c r="NOI275" s="674"/>
      <c r="NOJ275" s="674"/>
      <c r="NOK275" s="674"/>
      <c r="NOL275" s="674"/>
      <c r="NOM275" s="674"/>
      <c r="NON275" s="674"/>
      <c r="NOO275" s="674"/>
      <c r="NOP275" s="674"/>
      <c r="NOQ275" s="674"/>
      <c r="NOR275" s="674"/>
      <c r="NOS275" s="674"/>
      <c r="NOT275" s="675"/>
      <c r="NOU275" s="675"/>
      <c r="NOV275" s="675"/>
      <c r="NOW275" s="675"/>
      <c r="NOX275" s="675"/>
      <c r="NOY275" s="674"/>
      <c r="NOZ275" s="674"/>
      <c r="NPA275" s="675"/>
      <c r="NPB275" s="675"/>
      <c r="NPC275" s="674"/>
      <c r="NPD275" s="674"/>
      <c r="NPE275" s="675"/>
      <c r="NPF275" s="675"/>
      <c r="NPG275" s="674"/>
      <c r="NPH275" s="674"/>
      <c r="NPI275" s="674"/>
      <c r="NPJ275" s="674"/>
      <c r="NPK275" s="674"/>
      <c r="NPL275" s="674"/>
      <c r="NPM275" s="674"/>
      <c r="NPN275" s="675"/>
      <c r="NPO275" s="675"/>
      <c r="NPP275" s="674"/>
      <c r="NPQ275" s="674"/>
      <c r="NPR275" s="675"/>
      <c r="NPS275" s="675"/>
      <c r="NPT275" s="674"/>
      <c r="NPU275" s="674"/>
      <c r="NPV275" s="674"/>
      <c r="NPW275" s="674"/>
      <c r="NPX275" s="674"/>
      <c r="NPY275" s="673"/>
      <c r="NPZ275" s="677"/>
      <c r="NQA275" s="674"/>
      <c r="NQB275" s="674"/>
      <c r="NQC275" s="674"/>
      <c r="NQD275" s="674"/>
      <c r="NQE275" s="674"/>
      <c r="NQF275" s="674"/>
      <c r="NQG275" s="674"/>
      <c r="NQH275" s="676"/>
      <c r="NQI275" s="676"/>
      <c r="NQJ275" s="676"/>
      <c r="NQK275" s="676"/>
      <c r="NQL275" s="676"/>
      <c r="NQM275" s="676"/>
      <c r="NQN275" s="676"/>
      <c r="NQO275" s="676"/>
      <c r="NQP275" s="676"/>
      <c r="NQQ275" s="676"/>
      <c r="NQR275" s="676"/>
      <c r="NQS275" s="676"/>
      <c r="NQT275" s="676"/>
      <c r="NQU275" s="676"/>
      <c r="NQV275" s="676"/>
      <c r="NQW275" s="676"/>
      <c r="NQX275" s="676"/>
      <c r="NQY275" s="676"/>
      <c r="NQZ275" s="676"/>
      <c r="NRA275" s="676"/>
      <c r="NRB275" s="676"/>
      <c r="NRC275" s="676"/>
      <c r="NRD275" s="676"/>
      <c r="NRE275" s="676"/>
      <c r="NRF275" s="676"/>
      <c r="NRG275" s="676"/>
      <c r="NRH275" s="676"/>
      <c r="NRI275" s="676"/>
      <c r="NRJ275" s="676"/>
      <c r="NRK275" s="676"/>
      <c r="NRL275" s="676"/>
      <c r="NRM275" s="676"/>
      <c r="NRN275" s="676"/>
      <c r="NRO275" s="676"/>
      <c r="NRP275" s="676"/>
      <c r="NRQ275" s="676"/>
      <c r="NRR275" s="676"/>
      <c r="NRS275" s="676"/>
      <c r="NRT275" s="676"/>
      <c r="NRU275" s="676"/>
      <c r="NRV275" s="676"/>
      <c r="NRW275" s="676"/>
      <c r="NRX275" s="676"/>
      <c r="NRY275" s="676"/>
      <c r="NRZ275" s="674"/>
      <c r="NSA275" s="674"/>
      <c r="NSB275" s="674"/>
      <c r="NSC275" s="674"/>
      <c r="NSD275" s="674"/>
      <c r="NSE275" s="674"/>
      <c r="NSF275" s="674"/>
      <c r="NSG275" s="674"/>
      <c r="NSH275" s="674"/>
      <c r="NSI275" s="674"/>
      <c r="NSJ275" s="674"/>
      <c r="NSK275" s="674"/>
      <c r="NSL275" s="674"/>
      <c r="NSM275" s="674"/>
      <c r="NSN275" s="674"/>
      <c r="NSO275" s="674"/>
      <c r="NSP275" s="674"/>
      <c r="NSQ275" s="674"/>
      <c r="NSR275" s="674"/>
      <c r="NSS275" s="674"/>
      <c r="NST275" s="674"/>
      <c r="NSU275" s="674"/>
      <c r="NSV275" s="674"/>
      <c r="NSW275" s="674"/>
      <c r="NSX275" s="675"/>
      <c r="NSY275" s="675"/>
      <c r="NSZ275" s="675"/>
      <c r="NTA275" s="675"/>
      <c r="NTB275" s="675"/>
      <c r="NTC275" s="674"/>
      <c r="NTD275" s="674"/>
      <c r="NTE275" s="675"/>
      <c r="NTF275" s="675"/>
      <c r="NTG275" s="674"/>
      <c r="NTH275" s="674"/>
      <c r="NTI275" s="675"/>
      <c r="NTJ275" s="675"/>
      <c r="NTK275" s="674"/>
      <c r="NTL275" s="674"/>
      <c r="NTM275" s="674"/>
      <c r="NTN275" s="674"/>
      <c r="NTO275" s="674"/>
      <c r="NTP275" s="674"/>
      <c r="NTQ275" s="674"/>
      <c r="NTR275" s="675"/>
      <c r="NTS275" s="675"/>
      <c r="NTT275" s="674"/>
      <c r="NTU275" s="674"/>
      <c r="NTV275" s="675"/>
      <c r="NTW275" s="675"/>
      <c r="NTX275" s="674"/>
      <c r="NTY275" s="674"/>
      <c r="NTZ275" s="674"/>
      <c r="NUA275" s="674"/>
      <c r="NUB275" s="674"/>
      <c r="NUC275" s="673"/>
      <c r="NUD275" s="677"/>
      <c r="NUE275" s="674"/>
      <c r="NUF275" s="674"/>
      <c r="NUG275" s="674"/>
      <c r="NUH275" s="674"/>
      <c r="NUI275" s="674"/>
      <c r="NUJ275" s="674"/>
      <c r="NUK275" s="674"/>
      <c r="NUL275" s="676"/>
      <c r="NUM275" s="676"/>
      <c r="NUN275" s="676"/>
      <c r="NUO275" s="676"/>
      <c r="NUP275" s="676"/>
      <c r="NUQ275" s="676"/>
      <c r="NUR275" s="676"/>
      <c r="NUS275" s="676"/>
      <c r="NUT275" s="676"/>
      <c r="NUU275" s="676"/>
      <c r="NUV275" s="676"/>
      <c r="NUW275" s="676"/>
      <c r="NUX275" s="676"/>
      <c r="NUY275" s="676"/>
      <c r="NUZ275" s="676"/>
      <c r="NVA275" s="676"/>
      <c r="NVB275" s="676"/>
      <c r="NVC275" s="676"/>
      <c r="NVD275" s="676"/>
      <c r="NVE275" s="676"/>
      <c r="NVF275" s="676"/>
      <c r="NVG275" s="676"/>
      <c r="NVH275" s="676"/>
      <c r="NVI275" s="676"/>
      <c r="NVJ275" s="676"/>
      <c r="NVK275" s="676"/>
      <c r="NVL275" s="676"/>
      <c r="NVM275" s="676"/>
      <c r="NVN275" s="676"/>
      <c r="NVO275" s="676"/>
      <c r="NVP275" s="676"/>
      <c r="NVQ275" s="676"/>
      <c r="NVR275" s="676"/>
      <c r="NVS275" s="676"/>
      <c r="NVT275" s="676"/>
      <c r="NVU275" s="676"/>
      <c r="NVV275" s="676"/>
      <c r="NVW275" s="676"/>
      <c r="NVX275" s="676"/>
      <c r="NVY275" s="676"/>
      <c r="NVZ275" s="676"/>
      <c r="NWA275" s="676"/>
      <c r="NWB275" s="676"/>
      <c r="NWC275" s="676"/>
      <c r="NWD275" s="674"/>
      <c r="NWE275" s="674"/>
      <c r="NWF275" s="674"/>
      <c r="NWG275" s="674"/>
      <c r="NWH275" s="674"/>
      <c r="NWI275" s="674"/>
      <c r="NWJ275" s="674"/>
      <c r="NWK275" s="674"/>
      <c r="NWL275" s="674"/>
      <c r="NWM275" s="674"/>
      <c r="NWN275" s="674"/>
      <c r="NWO275" s="674"/>
      <c r="NWP275" s="674"/>
      <c r="NWQ275" s="674"/>
      <c r="NWR275" s="674"/>
      <c r="NWS275" s="674"/>
      <c r="NWT275" s="674"/>
      <c r="NWU275" s="674"/>
      <c r="NWV275" s="674"/>
      <c r="NWW275" s="674"/>
      <c r="NWX275" s="674"/>
      <c r="NWY275" s="674"/>
      <c r="NWZ275" s="674"/>
      <c r="NXA275" s="674"/>
      <c r="NXB275" s="675"/>
      <c r="NXC275" s="675"/>
      <c r="NXD275" s="675"/>
      <c r="NXE275" s="675"/>
      <c r="NXF275" s="675"/>
      <c r="NXG275" s="674"/>
      <c r="NXH275" s="674"/>
      <c r="NXI275" s="675"/>
      <c r="NXJ275" s="675"/>
      <c r="NXK275" s="674"/>
      <c r="NXL275" s="674"/>
      <c r="NXM275" s="675"/>
      <c r="NXN275" s="675"/>
      <c r="NXO275" s="674"/>
      <c r="NXP275" s="674"/>
      <c r="NXQ275" s="674"/>
      <c r="NXR275" s="674"/>
      <c r="NXS275" s="674"/>
      <c r="NXT275" s="674"/>
      <c r="NXU275" s="674"/>
      <c r="NXV275" s="675"/>
      <c r="NXW275" s="675"/>
      <c r="NXX275" s="674"/>
      <c r="NXY275" s="674"/>
      <c r="NXZ275" s="675"/>
      <c r="NYA275" s="675"/>
      <c r="NYB275" s="674"/>
      <c r="NYC275" s="674"/>
      <c r="NYD275" s="674"/>
      <c r="NYE275" s="674"/>
      <c r="NYF275" s="674"/>
      <c r="NYG275" s="673"/>
      <c r="NYH275" s="677"/>
      <c r="NYI275" s="674"/>
      <c r="NYJ275" s="674"/>
      <c r="NYK275" s="674"/>
      <c r="NYL275" s="674"/>
      <c r="NYM275" s="674"/>
      <c r="NYN275" s="674"/>
      <c r="NYO275" s="674"/>
      <c r="NYP275" s="676"/>
      <c r="NYQ275" s="676"/>
      <c r="NYR275" s="676"/>
      <c r="NYS275" s="676"/>
      <c r="NYT275" s="676"/>
      <c r="NYU275" s="676"/>
      <c r="NYV275" s="676"/>
      <c r="NYW275" s="676"/>
      <c r="NYX275" s="676"/>
      <c r="NYY275" s="676"/>
      <c r="NYZ275" s="676"/>
      <c r="NZA275" s="676"/>
      <c r="NZB275" s="676"/>
      <c r="NZC275" s="676"/>
      <c r="NZD275" s="676"/>
      <c r="NZE275" s="676"/>
      <c r="NZF275" s="676"/>
      <c r="NZG275" s="676"/>
      <c r="NZH275" s="676"/>
      <c r="NZI275" s="676"/>
      <c r="NZJ275" s="676"/>
      <c r="NZK275" s="676"/>
      <c r="NZL275" s="676"/>
      <c r="NZM275" s="676"/>
      <c r="NZN275" s="676"/>
      <c r="NZO275" s="676"/>
      <c r="NZP275" s="676"/>
      <c r="NZQ275" s="676"/>
      <c r="NZR275" s="676"/>
      <c r="NZS275" s="676"/>
      <c r="NZT275" s="676"/>
      <c r="NZU275" s="676"/>
      <c r="NZV275" s="676"/>
      <c r="NZW275" s="676"/>
      <c r="NZX275" s="676"/>
      <c r="NZY275" s="676"/>
      <c r="NZZ275" s="676"/>
      <c r="OAA275" s="676"/>
      <c r="OAB275" s="676"/>
      <c r="OAC275" s="676"/>
      <c r="OAD275" s="676"/>
      <c r="OAE275" s="676"/>
      <c r="OAF275" s="676"/>
      <c r="OAG275" s="676"/>
      <c r="OAH275" s="674"/>
      <c r="OAI275" s="674"/>
      <c r="OAJ275" s="674"/>
      <c r="OAK275" s="674"/>
      <c r="OAL275" s="674"/>
      <c r="OAM275" s="674"/>
      <c r="OAN275" s="674"/>
      <c r="OAO275" s="674"/>
      <c r="OAP275" s="674"/>
      <c r="OAQ275" s="674"/>
      <c r="OAR275" s="674"/>
      <c r="OAS275" s="674"/>
      <c r="OAT275" s="674"/>
      <c r="OAU275" s="674"/>
      <c r="OAV275" s="674"/>
      <c r="OAW275" s="674"/>
      <c r="OAX275" s="674"/>
      <c r="OAY275" s="674"/>
      <c r="OAZ275" s="674"/>
      <c r="OBA275" s="674"/>
      <c r="OBB275" s="674"/>
      <c r="OBC275" s="674"/>
      <c r="OBD275" s="674"/>
      <c r="OBE275" s="674"/>
      <c r="OBF275" s="675"/>
      <c r="OBG275" s="675"/>
      <c r="OBH275" s="675"/>
      <c r="OBI275" s="675"/>
      <c r="OBJ275" s="675"/>
      <c r="OBK275" s="674"/>
      <c r="OBL275" s="674"/>
      <c r="OBM275" s="675"/>
      <c r="OBN275" s="675"/>
      <c r="OBO275" s="674"/>
      <c r="OBP275" s="674"/>
      <c r="OBQ275" s="675"/>
      <c r="OBR275" s="675"/>
      <c r="OBS275" s="674"/>
      <c r="OBT275" s="674"/>
      <c r="OBU275" s="674"/>
      <c r="OBV275" s="674"/>
      <c r="OBW275" s="674"/>
      <c r="OBX275" s="674"/>
      <c r="OBY275" s="674"/>
      <c r="OBZ275" s="675"/>
      <c r="OCA275" s="675"/>
      <c r="OCB275" s="674"/>
      <c r="OCC275" s="674"/>
      <c r="OCD275" s="675"/>
      <c r="OCE275" s="675"/>
      <c r="OCF275" s="674"/>
      <c r="OCG275" s="674"/>
      <c r="OCH275" s="674"/>
      <c r="OCI275" s="674"/>
      <c r="OCJ275" s="674"/>
      <c r="OCK275" s="673"/>
      <c r="OCL275" s="677"/>
      <c r="OCM275" s="674"/>
      <c r="OCN275" s="674"/>
      <c r="OCO275" s="674"/>
      <c r="OCP275" s="674"/>
      <c r="OCQ275" s="674"/>
      <c r="OCR275" s="674"/>
      <c r="OCS275" s="674"/>
      <c r="OCT275" s="676"/>
      <c r="OCU275" s="676"/>
      <c r="OCV275" s="676"/>
      <c r="OCW275" s="676"/>
      <c r="OCX275" s="676"/>
      <c r="OCY275" s="676"/>
      <c r="OCZ275" s="676"/>
      <c r="ODA275" s="676"/>
      <c r="ODB275" s="676"/>
      <c r="ODC275" s="676"/>
      <c r="ODD275" s="676"/>
      <c r="ODE275" s="676"/>
      <c r="ODF275" s="676"/>
      <c r="ODG275" s="676"/>
      <c r="ODH275" s="676"/>
      <c r="ODI275" s="676"/>
      <c r="ODJ275" s="676"/>
      <c r="ODK275" s="676"/>
      <c r="ODL275" s="676"/>
      <c r="ODM275" s="676"/>
      <c r="ODN275" s="676"/>
      <c r="ODO275" s="676"/>
      <c r="ODP275" s="676"/>
      <c r="ODQ275" s="676"/>
      <c r="ODR275" s="676"/>
      <c r="ODS275" s="676"/>
      <c r="ODT275" s="676"/>
      <c r="ODU275" s="676"/>
      <c r="ODV275" s="676"/>
      <c r="ODW275" s="676"/>
      <c r="ODX275" s="676"/>
      <c r="ODY275" s="676"/>
      <c r="ODZ275" s="676"/>
      <c r="OEA275" s="676"/>
      <c r="OEB275" s="676"/>
      <c r="OEC275" s="676"/>
      <c r="OED275" s="676"/>
      <c r="OEE275" s="676"/>
      <c r="OEF275" s="676"/>
      <c r="OEG275" s="676"/>
      <c r="OEH275" s="676"/>
      <c r="OEI275" s="676"/>
      <c r="OEJ275" s="676"/>
      <c r="OEK275" s="676"/>
      <c r="OEL275" s="674"/>
      <c r="OEM275" s="674"/>
      <c r="OEN275" s="674"/>
      <c r="OEO275" s="674"/>
      <c r="OEP275" s="674"/>
      <c r="OEQ275" s="674"/>
      <c r="OER275" s="674"/>
      <c r="OES275" s="674"/>
      <c r="OET275" s="674"/>
      <c r="OEU275" s="674"/>
      <c r="OEV275" s="674"/>
      <c r="OEW275" s="674"/>
      <c r="OEX275" s="674"/>
      <c r="OEY275" s="674"/>
      <c r="OEZ275" s="674"/>
      <c r="OFA275" s="674"/>
      <c r="OFB275" s="674"/>
      <c r="OFC275" s="674"/>
      <c r="OFD275" s="674"/>
      <c r="OFE275" s="674"/>
      <c r="OFF275" s="674"/>
      <c r="OFG275" s="674"/>
      <c r="OFH275" s="674"/>
      <c r="OFI275" s="674"/>
      <c r="OFJ275" s="675"/>
      <c r="OFK275" s="675"/>
      <c r="OFL275" s="675"/>
      <c r="OFM275" s="675"/>
      <c r="OFN275" s="675"/>
      <c r="OFO275" s="674"/>
      <c r="OFP275" s="674"/>
      <c r="OFQ275" s="675"/>
      <c r="OFR275" s="675"/>
      <c r="OFS275" s="674"/>
      <c r="OFT275" s="674"/>
      <c r="OFU275" s="675"/>
      <c r="OFV275" s="675"/>
      <c r="OFW275" s="674"/>
      <c r="OFX275" s="674"/>
      <c r="OFY275" s="674"/>
      <c r="OFZ275" s="674"/>
      <c r="OGA275" s="674"/>
      <c r="OGB275" s="674"/>
      <c r="OGC275" s="674"/>
      <c r="OGD275" s="675"/>
      <c r="OGE275" s="675"/>
      <c r="OGF275" s="674"/>
      <c r="OGG275" s="674"/>
      <c r="OGH275" s="675"/>
      <c r="OGI275" s="675"/>
      <c r="OGJ275" s="674"/>
      <c r="OGK275" s="674"/>
      <c r="OGL275" s="674"/>
      <c r="OGM275" s="674"/>
      <c r="OGN275" s="674"/>
      <c r="OGO275" s="673"/>
      <c r="OGP275" s="677"/>
      <c r="OGQ275" s="674"/>
      <c r="OGR275" s="674"/>
      <c r="OGS275" s="674"/>
      <c r="OGT275" s="674"/>
      <c r="OGU275" s="674"/>
      <c r="OGV275" s="674"/>
      <c r="OGW275" s="674"/>
      <c r="OGX275" s="676"/>
      <c r="OGY275" s="676"/>
      <c r="OGZ275" s="676"/>
      <c r="OHA275" s="676"/>
      <c r="OHB275" s="676"/>
      <c r="OHC275" s="676"/>
      <c r="OHD275" s="676"/>
      <c r="OHE275" s="676"/>
      <c r="OHF275" s="676"/>
      <c r="OHG275" s="676"/>
      <c r="OHH275" s="676"/>
      <c r="OHI275" s="676"/>
      <c r="OHJ275" s="676"/>
      <c r="OHK275" s="676"/>
      <c r="OHL275" s="676"/>
      <c r="OHM275" s="676"/>
      <c r="OHN275" s="676"/>
      <c r="OHO275" s="676"/>
      <c r="OHP275" s="676"/>
      <c r="OHQ275" s="676"/>
      <c r="OHR275" s="676"/>
      <c r="OHS275" s="676"/>
      <c r="OHT275" s="676"/>
      <c r="OHU275" s="676"/>
      <c r="OHV275" s="676"/>
      <c r="OHW275" s="676"/>
      <c r="OHX275" s="676"/>
      <c r="OHY275" s="676"/>
      <c r="OHZ275" s="676"/>
      <c r="OIA275" s="676"/>
      <c r="OIB275" s="676"/>
      <c r="OIC275" s="676"/>
      <c r="OID275" s="676"/>
      <c r="OIE275" s="676"/>
      <c r="OIF275" s="676"/>
      <c r="OIG275" s="676"/>
      <c r="OIH275" s="676"/>
      <c r="OII275" s="676"/>
      <c r="OIJ275" s="676"/>
      <c r="OIK275" s="676"/>
      <c r="OIL275" s="676"/>
      <c r="OIM275" s="676"/>
      <c r="OIN275" s="676"/>
      <c r="OIO275" s="676"/>
      <c r="OIP275" s="674"/>
      <c r="OIQ275" s="674"/>
      <c r="OIR275" s="674"/>
      <c r="OIS275" s="674"/>
      <c r="OIT275" s="674"/>
      <c r="OIU275" s="674"/>
      <c r="OIV275" s="674"/>
      <c r="OIW275" s="674"/>
      <c r="OIX275" s="674"/>
      <c r="OIY275" s="674"/>
      <c r="OIZ275" s="674"/>
      <c r="OJA275" s="674"/>
      <c r="OJB275" s="674"/>
      <c r="OJC275" s="674"/>
      <c r="OJD275" s="674"/>
      <c r="OJE275" s="674"/>
      <c r="OJF275" s="674"/>
      <c r="OJG275" s="674"/>
      <c r="OJH275" s="674"/>
      <c r="OJI275" s="674"/>
      <c r="OJJ275" s="674"/>
      <c r="OJK275" s="674"/>
      <c r="OJL275" s="674"/>
      <c r="OJM275" s="674"/>
      <c r="OJN275" s="675"/>
      <c r="OJO275" s="675"/>
      <c r="OJP275" s="675"/>
      <c r="OJQ275" s="675"/>
      <c r="OJR275" s="675"/>
      <c r="OJS275" s="674"/>
      <c r="OJT275" s="674"/>
      <c r="OJU275" s="675"/>
      <c r="OJV275" s="675"/>
      <c r="OJW275" s="674"/>
      <c r="OJX275" s="674"/>
      <c r="OJY275" s="675"/>
      <c r="OJZ275" s="675"/>
      <c r="OKA275" s="674"/>
      <c r="OKB275" s="674"/>
      <c r="OKC275" s="674"/>
      <c r="OKD275" s="674"/>
      <c r="OKE275" s="674"/>
      <c r="OKF275" s="674"/>
      <c r="OKG275" s="674"/>
      <c r="OKH275" s="675"/>
      <c r="OKI275" s="675"/>
      <c r="OKJ275" s="674"/>
      <c r="OKK275" s="674"/>
      <c r="OKL275" s="675"/>
      <c r="OKM275" s="675"/>
      <c r="OKN275" s="674"/>
      <c r="OKO275" s="674"/>
      <c r="OKP275" s="674"/>
      <c r="OKQ275" s="674"/>
      <c r="OKR275" s="674"/>
      <c r="OKS275" s="673"/>
      <c r="OKT275" s="677"/>
      <c r="OKU275" s="674"/>
      <c r="OKV275" s="674"/>
      <c r="OKW275" s="674"/>
      <c r="OKX275" s="674"/>
      <c r="OKY275" s="674"/>
      <c r="OKZ275" s="674"/>
      <c r="OLA275" s="674"/>
      <c r="OLB275" s="676"/>
      <c r="OLC275" s="676"/>
      <c r="OLD275" s="676"/>
      <c r="OLE275" s="676"/>
      <c r="OLF275" s="676"/>
      <c r="OLG275" s="676"/>
      <c r="OLH275" s="676"/>
      <c r="OLI275" s="676"/>
      <c r="OLJ275" s="676"/>
      <c r="OLK275" s="676"/>
      <c r="OLL275" s="676"/>
      <c r="OLM275" s="676"/>
      <c r="OLN275" s="676"/>
      <c r="OLO275" s="676"/>
      <c r="OLP275" s="676"/>
      <c r="OLQ275" s="676"/>
      <c r="OLR275" s="676"/>
      <c r="OLS275" s="676"/>
      <c r="OLT275" s="676"/>
      <c r="OLU275" s="676"/>
      <c r="OLV275" s="676"/>
      <c r="OLW275" s="676"/>
      <c r="OLX275" s="676"/>
      <c r="OLY275" s="676"/>
      <c r="OLZ275" s="676"/>
      <c r="OMA275" s="676"/>
      <c r="OMB275" s="676"/>
      <c r="OMC275" s="676"/>
      <c r="OMD275" s="676"/>
      <c r="OME275" s="676"/>
      <c r="OMF275" s="676"/>
      <c r="OMG275" s="676"/>
      <c r="OMH275" s="676"/>
      <c r="OMI275" s="676"/>
      <c r="OMJ275" s="676"/>
      <c r="OMK275" s="676"/>
      <c r="OML275" s="676"/>
      <c r="OMM275" s="676"/>
      <c r="OMN275" s="676"/>
      <c r="OMO275" s="676"/>
      <c r="OMP275" s="676"/>
      <c r="OMQ275" s="676"/>
      <c r="OMR275" s="676"/>
      <c r="OMS275" s="676"/>
      <c r="OMT275" s="674"/>
      <c r="OMU275" s="674"/>
      <c r="OMV275" s="674"/>
      <c r="OMW275" s="674"/>
      <c r="OMX275" s="674"/>
      <c r="OMY275" s="674"/>
      <c r="OMZ275" s="674"/>
      <c r="ONA275" s="674"/>
      <c r="ONB275" s="674"/>
      <c r="ONC275" s="674"/>
      <c r="OND275" s="674"/>
      <c r="ONE275" s="674"/>
      <c r="ONF275" s="674"/>
      <c r="ONG275" s="674"/>
      <c r="ONH275" s="674"/>
      <c r="ONI275" s="674"/>
      <c r="ONJ275" s="674"/>
      <c r="ONK275" s="674"/>
      <c r="ONL275" s="674"/>
      <c r="ONM275" s="674"/>
      <c r="ONN275" s="674"/>
      <c r="ONO275" s="674"/>
      <c r="ONP275" s="674"/>
      <c r="ONQ275" s="674"/>
      <c r="ONR275" s="675"/>
      <c r="ONS275" s="675"/>
      <c r="ONT275" s="675"/>
      <c r="ONU275" s="675"/>
      <c r="ONV275" s="675"/>
      <c r="ONW275" s="674"/>
      <c r="ONX275" s="674"/>
      <c r="ONY275" s="675"/>
      <c r="ONZ275" s="675"/>
      <c r="OOA275" s="674"/>
      <c r="OOB275" s="674"/>
      <c r="OOC275" s="675"/>
      <c r="OOD275" s="675"/>
      <c r="OOE275" s="674"/>
      <c r="OOF275" s="674"/>
      <c r="OOG275" s="674"/>
      <c r="OOH275" s="674"/>
      <c r="OOI275" s="674"/>
      <c r="OOJ275" s="674"/>
      <c r="OOK275" s="674"/>
      <c r="OOL275" s="675"/>
      <c r="OOM275" s="675"/>
      <c r="OON275" s="674"/>
      <c r="OOO275" s="674"/>
      <c r="OOP275" s="675"/>
      <c r="OOQ275" s="675"/>
      <c r="OOR275" s="674"/>
      <c r="OOS275" s="674"/>
      <c r="OOT275" s="674"/>
      <c r="OOU275" s="674"/>
      <c r="OOV275" s="674"/>
      <c r="OOW275" s="673"/>
      <c r="OOX275" s="677"/>
      <c r="OOY275" s="674"/>
      <c r="OOZ275" s="674"/>
      <c r="OPA275" s="674"/>
      <c r="OPB275" s="674"/>
      <c r="OPC275" s="674"/>
      <c r="OPD275" s="674"/>
      <c r="OPE275" s="674"/>
      <c r="OPF275" s="676"/>
      <c r="OPG275" s="676"/>
      <c r="OPH275" s="676"/>
      <c r="OPI275" s="676"/>
      <c r="OPJ275" s="676"/>
      <c r="OPK275" s="676"/>
      <c r="OPL275" s="676"/>
      <c r="OPM275" s="676"/>
      <c r="OPN275" s="676"/>
      <c r="OPO275" s="676"/>
      <c r="OPP275" s="676"/>
      <c r="OPQ275" s="676"/>
      <c r="OPR275" s="676"/>
      <c r="OPS275" s="676"/>
      <c r="OPT275" s="676"/>
      <c r="OPU275" s="676"/>
      <c r="OPV275" s="676"/>
      <c r="OPW275" s="676"/>
      <c r="OPX275" s="676"/>
      <c r="OPY275" s="676"/>
      <c r="OPZ275" s="676"/>
      <c r="OQA275" s="676"/>
      <c r="OQB275" s="676"/>
      <c r="OQC275" s="676"/>
      <c r="OQD275" s="676"/>
      <c r="OQE275" s="676"/>
      <c r="OQF275" s="676"/>
      <c r="OQG275" s="676"/>
      <c r="OQH275" s="676"/>
      <c r="OQI275" s="676"/>
      <c r="OQJ275" s="676"/>
      <c r="OQK275" s="676"/>
      <c r="OQL275" s="676"/>
      <c r="OQM275" s="676"/>
      <c r="OQN275" s="676"/>
      <c r="OQO275" s="676"/>
      <c r="OQP275" s="676"/>
      <c r="OQQ275" s="676"/>
      <c r="OQR275" s="676"/>
      <c r="OQS275" s="676"/>
      <c r="OQT275" s="676"/>
      <c r="OQU275" s="676"/>
      <c r="OQV275" s="676"/>
      <c r="OQW275" s="676"/>
      <c r="OQX275" s="674"/>
      <c r="OQY275" s="674"/>
      <c r="OQZ275" s="674"/>
      <c r="ORA275" s="674"/>
      <c r="ORB275" s="674"/>
      <c r="ORC275" s="674"/>
      <c r="ORD275" s="674"/>
      <c r="ORE275" s="674"/>
      <c r="ORF275" s="674"/>
      <c r="ORG275" s="674"/>
      <c r="ORH275" s="674"/>
      <c r="ORI275" s="674"/>
      <c r="ORJ275" s="674"/>
      <c r="ORK275" s="674"/>
      <c r="ORL275" s="674"/>
      <c r="ORM275" s="674"/>
      <c r="ORN275" s="674"/>
      <c r="ORO275" s="674"/>
      <c r="ORP275" s="674"/>
      <c r="ORQ275" s="674"/>
      <c r="ORR275" s="674"/>
      <c r="ORS275" s="674"/>
      <c r="ORT275" s="674"/>
      <c r="ORU275" s="674"/>
      <c r="ORV275" s="675"/>
      <c r="ORW275" s="675"/>
      <c r="ORX275" s="675"/>
      <c r="ORY275" s="675"/>
      <c r="ORZ275" s="675"/>
      <c r="OSA275" s="674"/>
      <c r="OSB275" s="674"/>
      <c r="OSC275" s="675"/>
      <c r="OSD275" s="675"/>
      <c r="OSE275" s="674"/>
      <c r="OSF275" s="674"/>
      <c r="OSG275" s="675"/>
      <c r="OSH275" s="675"/>
      <c r="OSI275" s="674"/>
      <c r="OSJ275" s="674"/>
      <c r="OSK275" s="674"/>
      <c r="OSL275" s="674"/>
      <c r="OSM275" s="674"/>
      <c r="OSN275" s="674"/>
      <c r="OSO275" s="674"/>
      <c r="OSP275" s="675"/>
      <c r="OSQ275" s="675"/>
      <c r="OSR275" s="674"/>
      <c r="OSS275" s="674"/>
      <c r="OST275" s="675"/>
      <c r="OSU275" s="675"/>
      <c r="OSV275" s="674"/>
      <c r="OSW275" s="674"/>
      <c r="OSX275" s="674"/>
      <c r="OSY275" s="674"/>
      <c r="OSZ275" s="674"/>
      <c r="OTA275" s="673"/>
      <c r="OTB275" s="677"/>
      <c r="OTC275" s="674"/>
      <c r="OTD275" s="674"/>
      <c r="OTE275" s="674"/>
      <c r="OTF275" s="674"/>
      <c r="OTG275" s="674"/>
      <c r="OTH275" s="674"/>
      <c r="OTI275" s="674"/>
      <c r="OTJ275" s="676"/>
      <c r="OTK275" s="676"/>
      <c r="OTL275" s="676"/>
      <c r="OTM275" s="676"/>
      <c r="OTN275" s="676"/>
      <c r="OTO275" s="676"/>
      <c r="OTP275" s="676"/>
      <c r="OTQ275" s="676"/>
      <c r="OTR275" s="676"/>
      <c r="OTS275" s="676"/>
      <c r="OTT275" s="676"/>
      <c r="OTU275" s="676"/>
      <c r="OTV275" s="676"/>
      <c r="OTW275" s="676"/>
      <c r="OTX275" s="676"/>
      <c r="OTY275" s="676"/>
      <c r="OTZ275" s="676"/>
      <c r="OUA275" s="676"/>
      <c r="OUB275" s="676"/>
      <c r="OUC275" s="676"/>
      <c r="OUD275" s="676"/>
      <c r="OUE275" s="676"/>
      <c r="OUF275" s="676"/>
      <c r="OUG275" s="676"/>
      <c r="OUH275" s="676"/>
      <c r="OUI275" s="676"/>
      <c r="OUJ275" s="676"/>
      <c r="OUK275" s="676"/>
      <c r="OUL275" s="676"/>
      <c r="OUM275" s="676"/>
      <c r="OUN275" s="676"/>
      <c r="OUO275" s="676"/>
      <c r="OUP275" s="676"/>
      <c r="OUQ275" s="676"/>
      <c r="OUR275" s="676"/>
      <c r="OUS275" s="676"/>
      <c r="OUT275" s="676"/>
      <c r="OUU275" s="676"/>
      <c r="OUV275" s="676"/>
      <c r="OUW275" s="676"/>
      <c r="OUX275" s="676"/>
      <c r="OUY275" s="676"/>
      <c r="OUZ275" s="676"/>
      <c r="OVA275" s="676"/>
      <c r="OVB275" s="674"/>
      <c r="OVC275" s="674"/>
      <c r="OVD275" s="674"/>
      <c r="OVE275" s="674"/>
      <c r="OVF275" s="674"/>
      <c r="OVG275" s="674"/>
      <c r="OVH275" s="674"/>
      <c r="OVI275" s="674"/>
      <c r="OVJ275" s="674"/>
      <c r="OVK275" s="674"/>
      <c r="OVL275" s="674"/>
      <c r="OVM275" s="674"/>
      <c r="OVN275" s="674"/>
      <c r="OVO275" s="674"/>
      <c r="OVP275" s="674"/>
      <c r="OVQ275" s="674"/>
      <c r="OVR275" s="674"/>
      <c r="OVS275" s="674"/>
      <c r="OVT275" s="674"/>
      <c r="OVU275" s="674"/>
      <c r="OVV275" s="674"/>
      <c r="OVW275" s="674"/>
      <c r="OVX275" s="674"/>
      <c r="OVY275" s="674"/>
      <c r="OVZ275" s="675"/>
      <c r="OWA275" s="675"/>
      <c r="OWB275" s="675"/>
      <c r="OWC275" s="675"/>
      <c r="OWD275" s="675"/>
      <c r="OWE275" s="674"/>
      <c r="OWF275" s="674"/>
      <c r="OWG275" s="675"/>
      <c r="OWH275" s="675"/>
      <c r="OWI275" s="674"/>
      <c r="OWJ275" s="674"/>
      <c r="OWK275" s="675"/>
      <c r="OWL275" s="675"/>
      <c r="OWM275" s="674"/>
      <c r="OWN275" s="674"/>
      <c r="OWO275" s="674"/>
      <c r="OWP275" s="674"/>
      <c r="OWQ275" s="674"/>
      <c r="OWR275" s="674"/>
      <c r="OWS275" s="674"/>
      <c r="OWT275" s="675"/>
      <c r="OWU275" s="675"/>
      <c r="OWV275" s="674"/>
      <c r="OWW275" s="674"/>
      <c r="OWX275" s="675"/>
      <c r="OWY275" s="675"/>
      <c r="OWZ275" s="674"/>
      <c r="OXA275" s="674"/>
      <c r="OXB275" s="674"/>
      <c r="OXC275" s="674"/>
      <c r="OXD275" s="674"/>
      <c r="OXE275" s="673"/>
      <c r="OXF275" s="677"/>
      <c r="OXG275" s="674"/>
      <c r="OXH275" s="674"/>
      <c r="OXI275" s="674"/>
      <c r="OXJ275" s="674"/>
      <c r="OXK275" s="674"/>
      <c r="OXL275" s="674"/>
      <c r="OXM275" s="674"/>
      <c r="OXN275" s="676"/>
      <c r="OXO275" s="676"/>
      <c r="OXP275" s="676"/>
      <c r="OXQ275" s="676"/>
      <c r="OXR275" s="676"/>
      <c r="OXS275" s="676"/>
      <c r="OXT275" s="676"/>
      <c r="OXU275" s="676"/>
      <c r="OXV275" s="676"/>
      <c r="OXW275" s="676"/>
      <c r="OXX275" s="676"/>
      <c r="OXY275" s="676"/>
      <c r="OXZ275" s="676"/>
      <c r="OYA275" s="676"/>
      <c r="OYB275" s="676"/>
      <c r="OYC275" s="676"/>
      <c r="OYD275" s="676"/>
      <c r="OYE275" s="676"/>
      <c r="OYF275" s="676"/>
      <c r="OYG275" s="676"/>
      <c r="OYH275" s="676"/>
      <c r="OYI275" s="676"/>
      <c r="OYJ275" s="676"/>
      <c r="OYK275" s="676"/>
      <c r="OYL275" s="676"/>
      <c r="OYM275" s="676"/>
      <c r="OYN275" s="676"/>
      <c r="OYO275" s="676"/>
      <c r="OYP275" s="676"/>
      <c r="OYQ275" s="676"/>
      <c r="OYR275" s="676"/>
      <c r="OYS275" s="676"/>
      <c r="OYT275" s="676"/>
      <c r="OYU275" s="676"/>
      <c r="OYV275" s="676"/>
      <c r="OYW275" s="676"/>
      <c r="OYX275" s="676"/>
      <c r="OYY275" s="676"/>
      <c r="OYZ275" s="676"/>
      <c r="OZA275" s="676"/>
      <c r="OZB275" s="676"/>
      <c r="OZC275" s="676"/>
      <c r="OZD275" s="676"/>
      <c r="OZE275" s="676"/>
      <c r="OZF275" s="674"/>
      <c r="OZG275" s="674"/>
      <c r="OZH275" s="674"/>
      <c r="OZI275" s="674"/>
      <c r="OZJ275" s="674"/>
      <c r="OZK275" s="674"/>
      <c r="OZL275" s="674"/>
      <c r="OZM275" s="674"/>
      <c r="OZN275" s="674"/>
      <c r="OZO275" s="674"/>
      <c r="OZP275" s="674"/>
      <c r="OZQ275" s="674"/>
      <c r="OZR275" s="674"/>
      <c r="OZS275" s="674"/>
      <c r="OZT275" s="674"/>
      <c r="OZU275" s="674"/>
      <c r="OZV275" s="674"/>
      <c r="OZW275" s="674"/>
      <c r="OZX275" s="674"/>
      <c r="OZY275" s="674"/>
      <c r="OZZ275" s="674"/>
      <c r="PAA275" s="674"/>
      <c r="PAB275" s="674"/>
      <c r="PAC275" s="674"/>
      <c r="PAD275" s="675"/>
      <c r="PAE275" s="675"/>
      <c r="PAF275" s="675"/>
      <c r="PAG275" s="675"/>
      <c r="PAH275" s="675"/>
      <c r="PAI275" s="674"/>
      <c r="PAJ275" s="674"/>
      <c r="PAK275" s="675"/>
      <c r="PAL275" s="675"/>
      <c r="PAM275" s="674"/>
      <c r="PAN275" s="674"/>
      <c r="PAO275" s="675"/>
      <c r="PAP275" s="675"/>
      <c r="PAQ275" s="674"/>
      <c r="PAR275" s="674"/>
      <c r="PAS275" s="674"/>
      <c r="PAT275" s="674"/>
      <c r="PAU275" s="674"/>
      <c r="PAV275" s="674"/>
      <c r="PAW275" s="674"/>
      <c r="PAX275" s="675"/>
      <c r="PAY275" s="675"/>
      <c r="PAZ275" s="674"/>
      <c r="PBA275" s="674"/>
      <c r="PBB275" s="675"/>
      <c r="PBC275" s="675"/>
      <c r="PBD275" s="674"/>
      <c r="PBE275" s="674"/>
      <c r="PBF275" s="674"/>
      <c r="PBG275" s="674"/>
      <c r="PBH275" s="674"/>
      <c r="PBI275" s="673"/>
      <c r="PBJ275" s="677"/>
      <c r="PBK275" s="674"/>
      <c r="PBL275" s="674"/>
      <c r="PBM275" s="674"/>
      <c r="PBN275" s="674"/>
      <c r="PBO275" s="674"/>
      <c r="PBP275" s="674"/>
      <c r="PBQ275" s="674"/>
      <c r="PBR275" s="676"/>
      <c r="PBS275" s="676"/>
      <c r="PBT275" s="676"/>
      <c r="PBU275" s="676"/>
      <c r="PBV275" s="676"/>
      <c r="PBW275" s="676"/>
      <c r="PBX275" s="676"/>
      <c r="PBY275" s="676"/>
      <c r="PBZ275" s="676"/>
      <c r="PCA275" s="676"/>
      <c r="PCB275" s="676"/>
      <c r="PCC275" s="676"/>
      <c r="PCD275" s="676"/>
      <c r="PCE275" s="676"/>
      <c r="PCF275" s="676"/>
      <c r="PCG275" s="676"/>
      <c r="PCH275" s="676"/>
      <c r="PCI275" s="676"/>
      <c r="PCJ275" s="676"/>
      <c r="PCK275" s="676"/>
      <c r="PCL275" s="676"/>
      <c r="PCM275" s="676"/>
      <c r="PCN275" s="676"/>
      <c r="PCO275" s="676"/>
      <c r="PCP275" s="676"/>
      <c r="PCQ275" s="676"/>
      <c r="PCR275" s="676"/>
      <c r="PCS275" s="676"/>
      <c r="PCT275" s="676"/>
      <c r="PCU275" s="676"/>
      <c r="PCV275" s="676"/>
      <c r="PCW275" s="676"/>
      <c r="PCX275" s="676"/>
      <c r="PCY275" s="676"/>
      <c r="PCZ275" s="676"/>
      <c r="PDA275" s="676"/>
      <c r="PDB275" s="676"/>
      <c r="PDC275" s="676"/>
      <c r="PDD275" s="676"/>
      <c r="PDE275" s="676"/>
      <c r="PDF275" s="676"/>
      <c r="PDG275" s="676"/>
      <c r="PDH275" s="676"/>
      <c r="PDI275" s="676"/>
      <c r="PDJ275" s="674"/>
      <c r="PDK275" s="674"/>
      <c r="PDL275" s="674"/>
      <c r="PDM275" s="674"/>
      <c r="PDN275" s="674"/>
      <c r="PDO275" s="674"/>
      <c r="PDP275" s="674"/>
      <c r="PDQ275" s="674"/>
      <c r="PDR275" s="674"/>
      <c r="PDS275" s="674"/>
      <c r="PDT275" s="674"/>
      <c r="PDU275" s="674"/>
      <c r="PDV275" s="674"/>
      <c r="PDW275" s="674"/>
      <c r="PDX275" s="674"/>
      <c r="PDY275" s="674"/>
      <c r="PDZ275" s="674"/>
      <c r="PEA275" s="674"/>
      <c r="PEB275" s="674"/>
      <c r="PEC275" s="674"/>
      <c r="PED275" s="674"/>
      <c r="PEE275" s="674"/>
      <c r="PEF275" s="674"/>
      <c r="PEG275" s="674"/>
      <c r="PEH275" s="675"/>
      <c r="PEI275" s="675"/>
      <c r="PEJ275" s="675"/>
      <c r="PEK275" s="675"/>
      <c r="PEL275" s="675"/>
      <c r="PEM275" s="674"/>
      <c r="PEN275" s="674"/>
      <c r="PEO275" s="675"/>
      <c r="PEP275" s="675"/>
      <c r="PEQ275" s="674"/>
      <c r="PER275" s="674"/>
      <c r="PES275" s="675"/>
      <c r="PET275" s="675"/>
      <c r="PEU275" s="674"/>
      <c r="PEV275" s="674"/>
      <c r="PEW275" s="674"/>
      <c r="PEX275" s="674"/>
      <c r="PEY275" s="674"/>
      <c r="PEZ275" s="674"/>
      <c r="PFA275" s="674"/>
      <c r="PFB275" s="675"/>
      <c r="PFC275" s="675"/>
      <c r="PFD275" s="674"/>
      <c r="PFE275" s="674"/>
      <c r="PFF275" s="675"/>
      <c r="PFG275" s="675"/>
      <c r="PFH275" s="674"/>
      <c r="PFI275" s="674"/>
      <c r="PFJ275" s="674"/>
      <c r="PFK275" s="674"/>
      <c r="PFL275" s="674"/>
      <c r="PFM275" s="673"/>
      <c r="PFN275" s="677"/>
      <c r="PFO275" s="674"/>
      <c r="PFP275" s="674"/>
      <c r="PFQ275" s="674"/>
      <c r="PFR275" s="674"/>
      <c r="PFS275" s="674"/>
      <c r="PFT275" s="674"/>
      <c r="PFU275" s="674"/>
      <c r="PFV275" s="676"/>
      <c r="PFW275" s="676"/>
      <c r="PFX275" s="676"/>
      <c r="PFY275" s="676"/>
      <c r="PFZ275" s="676"/>
      <c r="PGA275" s="676"/>
      <c r="PGB275" s="676"/>
      <c r="PGC275" s="676"/>
      <c r="PGD275" s="676"/>
      <c r="PGE275" s="676"/>
      <c r="PGF275" s="676"/>
      <c r="PGG275" s="676"/>
      <c r="PGH275" s="676"/>
      <c r="PGI275" s="676"/>
      <c r="PGJ275" s="676"/>
      <c r="PGK275" s="676"/>
      <c r="PGL275" s="676"/>
      <c r="PGM275" s="676"/>
      <c r="PGN275" s="676"/>
      <c r="PGO275" s="676"/>
      <c r="PGP275" s="676"/>
      <c r="PGQ275" s="676"/>
      <c r="PGR275" s="676"/>
      <c r="PGS275" s="676"/>
      <c r="PGT275" s="676"/>
      <c r="PGU275" s="676"/>
      <c r="PGV275" s="676"/>
      <c r="PGW275" s="676"/>
      <c r="PGX275" s="676"/>
      <c r="PGY275" s="676"/>
      <c r="PGZ275" s="676"/>
      <c r="PHA275" s="676"/>
      <c r="PHB275" s="676"/>
      <c r="PHC275" s="676"/>
      <c r="PHD275" s="676"/>
      <c r="PHE275" s="676"/>
      <c r="PHF275" s="676"/>
      <c r="PHG275" s="676"/>
      <c r="PHH275" s="676"/>
      <c r="PHI275" s="676"/>
      <c r="PHJ275" s="676"/>
      <c r="PHK275" s="676"/>
      <c r="PHL275" s="676"/>
      <c r="PHM275" s="676"/>
      <c r="PHN275" s="674"/>
      <c r="PHO275" s="674"/>
      <c r="PHP275" s="674"/>
      <c r="PHQ275" s="674"/>
      <c r="PHR275" s="674"/>
      <c r="PHS275" s="674"/>
      <c r="PHT275" s="674"/>
      <c r="PHU275" s="674"/>
      <c r="PHV275" s="674"/>
      <c r="PHW275" s="674"/>
      <c r="PHX275" s="674"/>
      <c r="PHY275" s="674"/>
      <c r="PHZ275" s="674"/>
      <c r="PIA275" s="674"/>
      <c r="PIB275" s="674"/>
      <c r="PIC275" s="674"/>
      <c r="PID275" s="674"/>
      <c r="PIE275" s="674"/>
      <c r="PIF275" s="674"/>
      <c r="PIG275" s="674"/>
      <c r="PIH275" s="674"/>
      <c r="PII275" s="674"/>
      <c r="PIJ275" s="674"/>
      <c r="PIK275" s="674"/>
      <c r="PIL275" s="675"/>
      <c r="PIM275" s="675"/>
      <c r="PIN275" s="675"/>
      <c r="PIO275" s="675"/>
      <c r="PIP275" s="675"/>
      <c r="PIQ275" s="674"/>
      <c r="PIR275" s="674"/>
      <c r="PIS275" s="675"/>
      <c r="PIT275" s="675"/>
      <c r="PIU275" s="674"/>
      <c r="PIV275" s="674"/>
      <c r="PIW275" s="675"/>
      <c r="PIX275" s="675"/>
      <c r="PIY275" s="674"/>
      <c r="PIZ275" s="674"/>
      <c r="PJA275" s="674"/>
      <c r="PJB275" s="674"/>
      <c r="PJC275" s="674"/>
      <c r="PJD275" s="674"/>
      <c r="PJE275" s="674"/>
      <c r="PJF275" s="675"/>
      <c r="PJG275" s="675"/>
      <c r="PJH275" s="674"/>
      <c r="PJI275" s="674"/>
      <c r="PJJ275" s="675"/>
      <c r="PJK275" s="675"/>
      <c r="PJL275" s="674"/>
      <c r="PJM275" s="674"/>
      <c r="PJN275" s="674"/>
      <c r="PJO275" s="674"/>
      <c r="PJP275" s="674"/>
      <c r="PJQ275" s="673"/>
      <c r="PJR275" s="677"/>
      <c r="PJS275" s="674"/>
      <c r="PJT275" s="674"/>
      <c r="PJU275" s="674"/>
      <c r="PJV275" s="674"/>
      <c r="PJW275" s="674"/>
      <c r="PJX275" s="674"/>
      <c r="PJY275" s="674"/>
      <c r="PJZ275" s="676"/>
      <c r="PKA275" s="676"/>
      <c r="PKB275" s="676"/>
      <c r="PKC275" s="676"/>
      <c r="PKD275" s="676"/>
      <c r="PKE275" s="676"/>
      <c r="PKF275" s="676"/>
      <c r="PKG275" s="676"/>
      <c r="PKH275" s="676"/>
      <c r="PKI275" s="676"/>
      <c r="PKJ275" s="676"/>
      <c r="PKK275" s="676"/>
      <c r="PKL275" s="676"/>
      <c r="PKM275" s="676"/>
      <c r="PKN275" s="676"/>
      <c r="PKO275" s="676"/>
      <c r="PKP275" s="676"/>
      <c r="PKQ275" s="676"/>
      <c r="PKR275" s="676"/>
      <c r="PKS275" s="676"/>
      <c r="PKT275" s="676"/>
      <c r="PKU275" s="676"/>
      <c r="PKV275" s="676"/>
      <c r="PKW275" s="676"/>
      <c r="PKX275" s="676"/>
      <c r="PKY275" s="676"/>
      <c r="PKZ275" s="676"/>
      <c r="PLA275" s="676"/>
      <c r="PLB275" s="676"/>
      <c r="PLC275" s="676"/>
      <c r="PLD275" s="676"/>
      <c r="PLE275" s="676"/>
      <c r="PLF275" s="676"/>
      <c r="PLG275" s="676"/>
      <c r="PLH275" s="676"/>
      <c r="PLI275" s="676"/>
      <c r="PLJ275" s="676"/>
      <c r="PLK275" s="676"/>
      <c r="PLL275" s="676"/>
      <c r="PLM275" s="676"/>
      <c r="PLN275" s="676"/>
      <c r="PLO275" s="676"/>
      <c r="PLP275" s="676"/>
      <c r="PLQ275" s="676"/>
      <c r="PLR275" s="674"/>
      <c r="PLS275" s="674"/>
      <c r="PLT275" s="674"/>
      <c r="PLU275" s="674"/>
      <c r="PLV275" s="674"/>
      <c r="PLW275" s="674"/>
      <c r="PLX275" s="674"/>
      <c r="PLY275" s="674"/>
      <c r="PLZ275" s="674"/>
      <c r="PMA275" s="674"/>
      <c r="PMB275" s="674"/>
      <c r="PMC275" s="674"/>
      <c r="PMD275" s="674"/>
      <c r="PME275" s="674"/>
      <c r="PMF275" s="674"/>
      <c r="PMG275" s="674"/>
      <c r="PMH275" s="674"/>
      <c r="PMI275" s="674"/>
      <c r="PMJ275" s="674"/>
      <c r="PMK275" s="674"/>
      <c r="PML275" s="674"/>
      <c r="PMM275" s="674"/>
      <c r="PMN275" s="674"/>
      <c r="PMO275" s="674"/>
      <c r="PMP275" s="675"/>
      <c r="PMQ275" s="675"/>
      <c r="PMR275" s="675"/>
      <c r="PMS275" s="675"/>
      <c r="PMT275" s="675"/>
      <c r="PMU275" s="674"/>
      <c r="PMV275" s="674"/>
      <c r="PMW275" s="675"/>
      <c r="PMX275" s="675"/>
      <c r="PMY275" s="674"/>
      <c r="PMZ275" s="674"/>
      <c r="PNA275" s="675"/>
      <c r="PNB275" s="675"/>
      <c r="PNC275" s="674"/>
      <c r="PND275" s="674"/>
      <c r="PNE275" s="674"/>
      <c r="PNF275" s="674"/>
      <c r="PNG275" s="674"/>
      <c r="PNH275" s="674"/>
      <c r="PNI275" s="674"/>
      <c r="PNJ275" s="675"/>
      <c r="PNK275" s="675"/>
      <c r="PNL275" s="674"/>
      <c r="PNM275" s="674"/>
      <c r="PNN275" s="675"/>
      <c r="PNO275" s="675"/>
      <c r="PNP275" s="674"/>
      <c r="PNQ275" s="674"/>
      <c r="PNR275" s="674"/>
      <c r="PNS275" s="674"/>
      <c r="PNT275" s="674"/>
      <c r="PNU275" s="673"/>
      <c r="PNV275" s="677"/>
      <c r="PNW275" s="674"/>
      <c r="PNX275" s="674"/>
      <c r="PNY275" s="674"/>
      <c r="PNZ275" s="674"/>
      <c r="POA275" s="674"/>
      <c r="POB275" s="674"/>
      <c r="POC275" s="674"/>
      <c r="POD275" s="676"/>
      <c r="POE275" s="676"/>
      <c r="POF275" s="676"/>
      <c r="POG275" s="676"/>
      <c r="POH275" s="676"/>
      <c r="POI275" s="676"/>
      <c r="POJ275" s="676"/>
      <c r="POK275" s="676"/>
      <c r="POL275" s="676"/>
      <c r="POM275" s="676"/>
      <c r="PON275" s="676"/>
      <c r="POO275" s="676"/>
      <c r="POP275" s="676"/>
      <c r="POQ275" s="676"/>
      <c r="POR275" s="676"/>
      <c r="POS275" s="676"/>
      <c r="POT275" s="676"/>
      <c r="POU275" s="676"/>
      <c r="POV275" s="676"/>
      <c r="POW275" s="676"/>
      <c r="POX275" s="676"/>
      <c r="POY275" s="676"/>
      <c r="POZ275" s="676"/>
      <c r="PPA275" s="676"/>
      <c r="PPB275" s="676"/>
      <c r="PPC275" s="676"/>
      <c r="PPD275" s="676"/>
      <c r="PPE275" s="676"/>
      <c r="PPF275" s="676"/>
      <c r="PPG275" s="676"/>
      <c r="PPH275" s="676"/>
      <c r="PPI275" s="676"/>
      <c r="PPJ275" s="676"/>
      <c r="PPK275" s="676"/>
      <c r="PPL275" s="676"/>
      <c r="PPM275" s="676"/>
      <c r="PPN275" s="676"/>
      <c r="PPO275" s="676"/>
      <c r="PPP275" s="676"/>
      <c r="PPQ275" s="676"/>
      <c r="PPR275" s="676"/>
      <c r="PPS275" s="676"/>
      <c r="PPT275" s="676"/>
      <c r="PPU275" s="676"/>
      <c r="PPV275" s="674"/>
      <c r="PPW275" s="674"/>
      <c r="PPX275" s="674"/>
      <c r="PPY275" s="674"/>
      <c r="PPZ275" s="674"/>
      <c r="PQA275" s="674"/>
      <c r="PQB275" s="674"/>
      <c r="PQC275" s="674"/>
      <c r="PQD275" s="674"/>
      <c r="PQE275" s="674"/>
      <c r="PQF275" s="674"/>
      <c r="PQG275" s="674"/>
      <c r="PQH275" s="674"/>
      <c r="PQI275" s="674"/>
      <c r="PQJ275" s="674"/>
      <c r="PQK275" s="674"/>
      <c r="PQL275" s="674"/>
      <c r="PQM275" s="674"/>
      <c r="PQN275" s="674"/>
      <c r="PQO275" s="674"/>
      <c r="PQP275" s="674"/>
      <c r="PQQ275" s="674"/>
      <c r="PQR275" s="674"/>
      <c r="PQS275" s="674"/>
      <c r="PQT275" s="675"/>
      <c r="PQU275" s="675"/>
      <c r="PQV275" s="675"/>
      <c r="PQW275" s="675"/>
      <c r="PQX275" s="675"/>
      <c r="PQY275" s="674"/>
      <c r="PQZ275" s="674"/>
      <c r="PRA275" s="675"/>
      <c r="PRB275" s="675"/>
      <c r="PRC275" s="674"/>
      <c r="PRD275" s="674"/>
      <c r="PRE275" s="675"/>
      <c r="PRF275" s="675"/>
      <c r="PRG275" s="674"/>
      <c r="PRH275" s="674"/>
      <c r="PRI275" s="674"/>
      <c r="PRJ275" s="674"/>
      <c r="PRK275" s="674"/>
      <c r="PRL275" s="674"/>
      <c r="PRM275" s="674"/>
      <c r="PRN275" s="675"/>
      <c r="PRO275" s="675"/>
      <c r="PRP275" s="674"/>
      <c r="PRQ275" s="674"/>
      <c r="PRR275" s="675"/>
      <c r="PRS275" s="675"/>
      <c r="PRT275" s="674"/>
      <c r="PRU275" s="674"/>
      <c r="PRV275" s="674"/>
      <c r="PRW275" s="674"/>
      <c r="PRX275" s="674"/>
      <c r="PRY275" s="673"/>
      <c r="PRZ275" s="677"/>
      <c r="PSA275" s="674"/>
      <c r="PSB275" s="674"/>
      <c r="PSC275" s="674"/>
      <c r="PSD275" s="674"/>
      <c r="PSE275" s="674"/>
      <c r="PSF275" s="674"/>
      <c r="PSG275" s="674"/>
      <c r="PSH275" s="676"/>
      <c r="PSI275" s="676"/>
      <c r="PSJ275" s="676"/>
      <c r="PSK275" s="676"/>
      <c r="PSL275" s="676"/>
      <c r="PSM275" s="676"/>
      <c r="PSN275" s="676"/>
      <c r="PSO275" s="676"/>
      <c r="PSP275" s="676"/>
      <c r="PSQ275" s="676"/>
      <c r="PSR275" s="676"/>
      <c r="PSS275" s="676"/>
      <c r="PST275" s="676"/>
      <c r="PSU275" s="676"/>
      <c r="PSV275" s="676"/>
      <c r="PSW275" s="676"/>
      <c r="PSX275" s="676"/>
      <c r="PSY275" s="676"/>
      <c r="PSZ275" s="676"/>
      <c r="PTA275" s="676"/>
      <c r="PTB275" s="676"/>
      <c r="PTC275" s="676"/>
      <c r="PTD275" s="676"/>
      <c r="PTE275" s="676"/>
      <c r="PTF275" s="676"/>
      <c r="PTG275" s="676"/>
      <c r="PTH275" s="676"/>
      <c r="PTI275" s="676"/>
      <c r="PTJ275" s="676"/>
      <c r="PTK275" s="676"/>
      <c r="PTL275" s="676"/>
      <c r="PTM275" s="676"/>
      <c r="PTN275" s="676"/>
      <c r="PTO275" s="676"/>
      <c r="PTP275" s="676"/>
      <c r="PTQ275" s="676"/>
      <c r="PTR275" s="676"/>
      <c r="PTS275" s="676"/>
      <c r="PTT275" s="676"/>
      <c r="PTU275" s="676"/>
      <c r="PTV275" s="676"/>
      <c r="PTW275" s="676"/>
      <c r="PTX275" s="676"/>
      <c r="PTY275" s="676"/>
      <c r="PTZ275" s="674"/>
      <c r="PUA275" s="674"/>
      <c r="PUB275" s="674"/>
      <c r="PUC275" s="674"/>
      <c r="PUD275" s="674"/>
      <c r="PUE275" s="674"/>
      <c r="PUF275" s="674"/>
      <c r="PUG275" s="674"/>
      <c r="PUH275" s="674"/>
      <c r="PUI275" s="674"/>
      <c r="PUJ275" s="674"/>
      <c r="PUK275" s="674"/>
      <c r="PUL275" s="674"/>
      <c r="PUM275" s="674"/>
      <c r="PUN275" s="674"/>
      <c r="PUO275" s="674"/>
      <c r="PUP275" s="674"/>
      <c r="PUQ275" s="674"/>
      <c r="PUR275" s="674"/>
      <c r="PUS275" s="674"/>
      <c r="PUT275" s="674"/>
      <c r="PUU275" s="674"/>
      <c r="PUV275" s="674"/>
      <c r="PUW275" s="674"/>
      <c r="PUX275" s="675"/>
      <c r="PUY275" s="675"/>
      <c r="PUZ275" s="675"/>
      <c r="PVA275" s="675"/>
      <c r="PVB275" s="675"/>
      <c r="PVC275" s="674"/>
      <c r="PVD275" s="674"/>
      <c r="PVE275" s="675"/>
      <c r="PVF275" s="675"/>
      <c r="PVG275" s="674"/>
      <c r="PVH275" s="674"/>
      <c r="PVI275" s="675"/>
      <c r="PVJ275" s="675"/>
      <c r="PVK275" s="674"/>
      <c r="PVL275" s="674"/>
      <c r="PVM275" s="674"/>
      <c r="PVN275" s="674"/>
      <c r="PVO275" s="674"/>
      <c r="PVP275" s="674"/>
      <c r="PVQ275" s="674"/>
      <c r="PVR275" s="675"/>
      <c r="PVS275" s="675"/>
      <c r="PVT275" s="674"/>
      <c r="PVU275" s="674"/>
      <c r="PVV275" s="675"/>
      <c r="PVW275" s="675"/>
      <c r="PVX275" s="674"/>
      <c r="PVY275" s="674"/>
      <c r="PVZ275" s="674"/>
      <c r="PWA275" s="674"/>
      <c r="PWB275" s="674"/>
      <c r="PWC275" s="673"/>
      <c r="PWD275" s="677"/>
      <c r="PWE275" s="674"/>
      <c r="PWF275" s="674"/>
      <c r="PWG275" s="674"/>
      <c r="PWH275" s="674"/>
      <c r="PWI275" s="674"/>
      <c r="PWJ275" s="674"/>
      <c r="PWK275" s="674"/>
      <c r="PWL275" s="676"/>
      <c r="PWM275" s="676"/>
      <c r="PWN275" s="676"/>
      <c r="PWO275" s="676"/>
      <c r="PWP275" s="676"/>
      <c r="PWQ275" s="676"/>
      <c r="PWR275" s="676"/>
      <c r="PWS275" s="676"/>
      <c r="PWT275" s="676"/>
      <c r="PWU275" s="676"/>
      <c r="PWV275" s="676"/>
      <c r="PWW275" s="676"/>
      <c r="PWX275" s="676"/>
      <c r="PWY275" s="676"/>
      <c r="PWZ275" s="676"/>
      <c r="PXA275" s="676"/>
      <c r="PXB275" s="676"/>
      <c r="PXC275" s="676"/>
      <c r="PXD275" s="676"/>
      <c r="PXE275" s="676"/>
      <c r="PXF275" s="676"/>
      <c r="PXG275" s="676"/>
      <c r="PXH275" s="676"/>
      <c r="PXI275" s="676"/>
      <c r="PXJ275" s="676"/>
      <c r="PXK275" s="676"/>
      <c r="PXL275" s="676"/>
      <c r="PXM275" s="676"/>
      <c r="PXN275" s="676"/>
      <c r="PXO275" s="676"/>
      <c r="PXP275" s="676"/>
      <c r="PXQ275" s="676"/>
      <c r="PXR275" s="676"/>
      <c r="PXS275" s="676"/>
      <c r="PXT275" s="676"/>
      <c r="PXU275" s="676"/>
      <c r="PXV275" s="676"/>
      <c r="PXW275" s="676"/>
      <c r="PXX275" s="676"/>
      <c r="PXY275" s="676"/>
      <c r="PXZ275" s="676"/>
      <c r="PYA275" s="676"/>
      <c r="PYB275" s="676"/>
      <c r="PYC275" s="676"/>
      <c r="PYD275" s="674"/>
      <c r="PYE275" s="674"/>
      <c r="PYF275" s="674"/>
      <c r="PYG275" s="674"/>
      <c r="PYH275" s="674"/>
      <c r="PYI275" s="674"/>
      <c r="PYJ275" s="674"/>
      <c r="PYK275" s="674"/>
      <c r="PYL275" s="674"/>
      <c r="PYM275" s="674"/>
      <c r="PYN275" s="674"/>
      <c r="PYO275" s="674"/>
      <c r="PYP275" s="674"/>
      <c r="PYQ275" s="674"/>
      <c r="PYR275" s="674"/>
      <c r="PYS275" s="674"/>
      <c r="PYT275" s="674"/>
      <c r="PYU275" s="674"/>
      <c r="PYV275" s="674"/>
      <c r="PYW275" s="674"/>
      <c r="PYX275" s="674"/>
      <c r="PYY275" s="674"/>
      <c r="PYZ275" s="674"/>
      <c r="PZA275" s="674"/>
      <c r="PZB275" s="675"/>
      <c r="PZC275" s="675"/>
      <c r="PZD275" s="675"/>
      <c r="PZE275" s="675"/>
      <c r="PZF275" s="675"/>
      <c r="PZG275" s="674"/>
      <c r="PZH275" s="674"/>
      <c r="PZI275" s="675"/>
      <c r="PZJ275" s="675"/>
      <c r="PZK275" s="674"/>
      <c r="PZL275" s="674"/>
      <c r="PZM275" s="675"/>
      <c r="PZN275" s="675"/>
      <c r="PZO275" s="674"/>
      <c r="PZP275" s="674"/>
      <c r="PZQ275" s="674"/>
      <c r="PZR275" s="674"/>
      <c r="PZS275" s="674"/>
      <c r="PZT275" s="674"/>
      <c r="PZU275" s="674"/>
      <c r="PZV275" s="675"/>
      <c r="PZW275" s="675"/>
      <c r="PZX275" s="674"/>
      <c r="PZY275" s="674"/>
      <c r="PZZ275" s="675"/>
      <c r="QAA275" s="675"/>
      <c r="QAB275" s="674"/>
      <c r="QAC275" s="674"/>
      <c r="QAD275" s="674"/>
      <c r="QAE275" s="674"/>
      <c r="QAF275" s="674"/>
      <c r="QAG275" s="673"/>
      <c r="QAH275" s="677"/>
      <c r="QAI275" s="674"/>
      <c r="QAJ275" s="674"/>
      <c r="QAK275" s="674"/>
      <c r="QAL275" s="674"/>
      <c r="QAM275" s="674"/>
      <c r="QAN275" s="674"/>
      <c r="QAO275" s="674"/>
      <c r="QAP275" s="676"/>
      <c r="QAQ275" s="676"/>
      <c r="QAR275" s="676"/>
      <c r="QAS275" s="676"/>
      <c r="QAT275" s="676"/>
      <c r="QAU275" s="676"/>
      <c r="QAV275" s="676"/>
      <c r="QAW275" s="676"/>
      <c r="QAX275" s="676"/>
      <c r="QAY275" s="676"/>
      <c r="QAZ275" s="676"/>
      <c r="QBA275" s="676"/>
      <c r="QBB275" s="676"/>
      <c r="QBC275" s="676"/>
      <c r="QBD275" s="676"/>
      <c r="QBE275" s="676"/>
      <c r="QBF275" s="676"/>
      <c r="QBG275" s="676"/>
      <c r="QBH275" s="676"/>
      <c r="QBI275" s="676"/>
      <c r="QBJ275" s="676"/>
      <c r="QBK275" s="676"/>
      <c r="QBL275" s="676"/>
      <c r="QBM275" s="676"/>
      <c r="QBN275" s="676"/>
      <c r="QBO275" s="676"/>
      <c r="QBP275" s="676"/>
      <c r="QBQ275" s="676"/>
      <c r="QBR275" s="676"/>
      <c r="QBS275" s="676"/>
      <c r="QBT275" s="676"/>
      <c r="QBU275" s="676"/>
      <c r="QBV275" s="676"/>
      <c r="QBW275" s="676"/>
      <c r="QBX275" s="676"/>
      <c r="QBY275" s="676"/>
      <c r="QBZ275" s="676"/>
      <c r="QCA275" s="676"/>
      <c r="QCB275" s="676"/>
      <c r="QCC275" s="676"/>
      <c r="QCD275" s="676"/>
      <c r="QCE275" s="676"/>
      <c r="QCF275" s="676"/>
      <c r="QCG275" s="676"/>
      <c r="QCH275" s="674"/>
      <c r="QCI275" s="674"/>
      <c r="QCJ275" s="674"/>
      <c r="QCK275" s="674"/>
      <c r="QCL275" s="674"/>
      <c r="QCM275" s="674"/>
      <c r="QCN275" s="674"/>
      <c r="QCO275" s="674"/>
      <c r="QCP275" s="674"/>
      <c r="QCQ275" s="674"/>
      <c r="QCR275" s="674"/>
      <c r="QCS275" s="674"/>
      <c r="QCT275" s="674"/>
      <c r="QCU275" s="674"/>
      <c r="QCV275" s="674"/>
      <c r="QCW275" s="674"/>
      <c r="QCX275" s="674"/>
      <c r="QCY275" s="674"/>
      <c r="QCZ275" s="674"/>
      <c r="QDA275" s="674"/>
      <c r="QDB275" s="674"/>
      <c r="QDC275" s="674"/>
      <c r="QDD275" s="674"/>
      <c r="QDE275" s="674"/>
      <c r="QDF275" s="675"/>
      <c r="QDG275" s="675"/>
      <c r="QDH275" s="675"/>
      <c r="QDI275" s="675"/>
      <c r="QDJ275" s="675"/>
      <c r="QDK275" s="674"/>
      <c r="QDL275" s="674"/>
      <c r="QDM275" s="675"/>
      <c r="QDN275" s="675"/>
      <c r="QDO275" s="674"/>
      <c r="QDP275" s="674"/>
      <c r="QDQ275" s="675"/>
      <c r="QDR275" s="675"/>
      <c r="QDS275" s="674"/>
      <c r="QDT275" s="674"/>
      <c r="QDU275" s="674"/>
      <c r="QDV275" s="674"/>
      <c r="QDW275" s="674"/>
      <c r="QDX275" s="674"/>
      <c r="QDY275" s="674"/>
      <c r="QDZ275" s="675"/>
      <c r="QEA275" s="675"/>
      <c r="QEB275" s="674"/>
      <c r="QEC275" s="674"/>
      <c r="QED275" s="675"/>
      <c r="QEE275" s="675"/>
      <c r="QEF275" s="674"/>
      <c r="QEG275" s="674"/>
      <c r="QEH275" s="674"/>
      <c r="QEI275" s="674"/>
      <c r="QEJ275" s="674"/>
      <c r="QEK275" s="673"/>
      <c r="QEL275" s="677"/>
      <c r="QEM275" s="674"/>
      <c r="QEN275" s="674"/>
      <c r="QEO275" s="674"/>
      <c r="QEP275" s="674"/>
      <c r="QEQ275" s="674"/>
      <c r="QER275" s="674"/>
      <c r="QES275" s="674"/>
      <c r="QET275" s="676"/>
      <c r="QEU275" s="676"/>
      <c r="QEV275" s="676"/>
      <c r="QEW275" s="676"/>
      <c r="QEX275" s="676"/>
      <c r="QEY275" s="676"/>
      <c r="QEZ275" s="676"/>
      <c r="QFA275" s="676"/>
      <c r="QFB275" s="676"/>
      <c r="QFC275" s="676"/>
      <c r="QFD275" s="676"/>
      <c r="QFE275" s="676"/>
      <c r="QFF275" s="676"/>
      <c r="QFG275" s="676"/>
      <c r="QFH275" s="676"/>
      <c r="QFI275" s="676"/>
      <c r="QFJ275" s="676"/>
      <c r="QFK275" s="676"/>
      <c r="QFL275" s="676"/>
      <c r="QFM275" s="676"/>
      <c r="QFN275" s="676"/>
      <c r="QFO275" s="676"/>
      <c r="QFP275" s="676"/>
      <c r="QFQ275" s="676"/>
      <c r="QFR275" s="676"/>
      <c r="QFS275" s="676"/>
      <c r="QFT275" s="676"/>
      <c r="QFU275" s="676"/>
      <c r="QFV275" s="676"/>
      <c r="QFW275" s="676"/>
      <c r="QFX275" s="676"/>
      <c r="QFY275" s="676"/>
      <c r="QFZ275" s="676"/>
      <c r="QGA275" s="676"/>
      <c r="QGB275" s="676"/>
      <c r="QGC275" s="676"/>
      <c r="QGD275" s="676"/>
      <c r="QGE275" s="676"/>
      <c r="QGF275" s="676"/>
      <c r="QGG275" s="676"/>
      <c r="QGH275" s="676"/>
      <c r="QGI275" s="676"/>
      <c r="QGJ275" s="676"/>
      <c r="QGK275" s="676"/>
      <c r="QGL275" s="674"/>
      <c r="QGM275" s="674"/>
      <c r="QGN275" s="674"/>
      <c r="QGO275" s="674"/>
      <c r="QGP275" s="674"/>
      <c r="QGQ275" s="674"/>
      <c r="QGR275" s="674"/>
      <c r="QGS275" s="674"/>
      <c r="QGT275" s="674"/>
      <c r="QGU275" s="674"/>
      <c r="QGV275" s="674"/>
      <c r="QGW275" s="674"/>
      <c r="QGX275" s="674"/>
      <c r="QGY275" s="674"/>
      <c r="QGZ275" s="674"/>
      <c r="QHA275" s="674"/>
      <c r="QHB275" s="674"/>
      <c r="QHC275" s="674"/>
      <c r="QHD275" s="674"/>
      <c r="QHE275" s="674"/>
      <c r="QHF275" s="674"/>
      <c r="QHG275" s="674"/>
      <c r="QHH275" s="674"/>
      <c r="QHI275" s="674"/>
      <c r="QHJ275" s="675"/>
      <c r="QHK275" s="675"/>
      <c r="QHL275" s="675"/>
      <c r="QHM275" s="675"/>
      <c r="QHN275" s="675"/>
      <c r="QHO275" s="674"/>
      <c r="QHP275" s="674"/>
      <c r="QHQ275" s="675"/>
      <c r="QHR275" s="675"/>
      <c r="QHS275" s="674"/>
      <c r="QHT275" s="674"/>
      <c r="QHU275" s="675"/>
      <c r="QHV275" s="675"/>
      <c r="QHW275" s="674"/>
      <c r="QHX275" s="674"/>
      <c r="QHY275" s="674"/>
      <c r="QHZ275" s="674"/>
      <c r="QIA275" s="674"/>
      <c r="QIB275" s="674"/>
      <c r="QIC275" s="674"/>
      <c r="QID275" s="675"/>
      <c r="QIE275" s="675"/>
      <c r="QIF275" s="674"/>
      <c r="QIG275" s="674"/>
      <c r="QIH275" s="675"/>
      <c r="QII275" s="675"/>
      <c r="QIJ275" s="674"/>
      <c r="QIK275" s="674"/>
      <c r="QIL275" s="674"/>
      <c r="QIM275" s="674"/>
      <c r="QIN275" s="674"/>
      <c r="QIO275" s="673"/>
      <c r="QIP275" s="677"/>
      <c r="QIQ275" s="674"/>
      <c r="QIR275" s="674"/>
      <c r="QIS275" s="674"/>
      <c r="QIT275" s="674"/>
      <c r="QIU275" s="674"/>
      <c r="QIV275" s="674"/>
      <c r="QIW275" s="674"/>
      <c r="QIX275" s="676"/>
      <c r="QIY275" s="676"/>
      <c r="QIZ275" s="676"/>
      <c r="QJA275" s="676"/>
      <c r="QJB275" s="676"/>
      <c r="QJC275" s="676"/>
      <c r="QJD275" s="676"/>
      <c r="QJE275" s="676"/>
      <c r="QJF275" s="676"/>
      <c r="QJG275" s="676"/>
      <c r="QJH275" s="676"/>
      <c r="QJI275" s="676"/>
      <c r="QJJ275" s="676"/>
      <c r="QJK275" s="676"/>
      <c r="QJL275" s="676"/>
      <c r="QJM275" s="676"/>
      <c r="QJN275" s="676"/>
      <c r="QJO275" s="676"/>
      <c r="QJP275" s="676"/>
      <c r="QJQ275" s="676"/>
      <c r="QJR275" s="676"/>
      <c r="QJS275" s="676"/>
      <c r="QJT275" s="676"/>
      <c r="QJU275" s="676"/>
      <c r="QJV275" s="676"/>
      <c r="QJW275" s="676"/>
      <c r="QJX275" s="676"/>
      <c r="QJY275" s="676"/>
      <c r="QJZ275" s="676"/>
      <c r="QKA275" s="676"/>
      <c r="QKB275" s="676"/>
      <c r="QKC275" s="676"/>
      <c r="QKD275" s="676"/>
      <c r="QKE275" s="676"/>
      <c r="QKF275" s="676"/>
      <c r="QKG275" s="676"/>
      <c r="QKH275" s="676"/>
      <c r="QKI275" s="676"/>
      <c r="QKJ275" s="676"/>
      <c r="QKK275" s="676"/>
      <c r="QKL275" s="676"/>
      <c r="QKM275" s="676"/>
      <c r="QKN275" s="676"/>
      <c r="QKO275" s="676"/>
      <c r="QKP275" s="674"/>
      <c r="QKQ275" s="674"/>
      <c r="QKR275" s="674"/>
      <c r="QKS275" s="674"/>
      <c r="QKT275" s="674"/>
      <c r="QKU275" s="674"/>
      <c r="QKV275" s="674"/>
      <c r="QKW275" s="674"/>
      <c r="QKX275" s="674"/>
      <c r="QKY275" s="674"/>
      <c r="QKZ275" s="674"/>
      <c r="QLA275" s="674"/>
      <c r="QLB275" s="674"/>
      <c r="QLC275" s="674"/>
      <c r="QLD275" s="674"/>
      <c r="QLE275" s="674"/>
      <c r="QLF275" s="674"/>
      <c r="QLG275" s="674"/>
      <c r="QLH275" s="674"/>
      <c r="QLI275" s="674"/>
      <c r="QLJ275" s="674"/>
      <c r="QLK275" s="674"/>
      <c r="QLL275" s="674"/>
      <c r="QLM275" s="674"/>
      <c r="QLN275" s="675"/>
      <c r="QLO275" s="675"/>
      <c r="QLP275" s="675"/>
      <c r="QLQ275" s="675"/>
      <c r="QLR275" s="675"/>
      <c r="QLS275" s="674"/>
      <c r="QLT275" s="674"/>
      <c r="QLU275" s="675"/>
      <c r="QLV275" s="675"/>
      <c r="QLW275" s="674"/>
      <c r="QLX275" s="674"/>
      <c r="QLY275" s="675"/>
      <c r="QLZ275" s="675"/>
      <c r="QMA275" s="674"/>
      <c r="QMB275" s="674"/>
      <c r="QMC275" s="674"/>
      <c r="QMD275" s="674"/>
      <c r="QME275" s="674"/>
      <c r="QMF275" s="674"/>
      <c r="QMG275" s="674"/>
      <c r="QMH275" s="675"/>
      <c r="QMI275" s="675"/>
      <c r="QMJ275" s="674"/>
      <c r="QMK275" s="674"/>
      <c r="QML275" s="675"/>
      <c r="QMM275" s="675"/>
      <c r="QMN275" s="674"/>
      <c r="QMO275" s="674"/>
      <c r="QMP275" s="674"/>
      <c r="QMQ275" s="674"/>
      <c r="QMR275" s="674"/>
      <c r="QMS275" s="673"/>
      <c r="QMT275" s="677"/>
      <c r="QMU275" s="674"/>
      <c r="QMV275" s="674"/>
      <c r="QMW275" s="674"/>
      <c r="QMX275" s="674"/>
      <c r="QMY275" s="674"/>
      <c r="QMZ275" s="674"/>
      <c r="QNA275" s="674"/>
      <c r="QNB275" s="676"/>
      <c r="QNC275" s="676"/>
      <c r="QND275" s="676"/>
      <c r="QNE275" s="676"/>
      <c r="QNF275" s="676"/>
      <c r="QNG275" s="676"/>
      <c r="QNH275" s="676"/>
      <c r="QNI275" s="676"/>
      <c r="QNJ275" s="676"/>
      <c r="QNK275" s="676"/>
      <c r="QNL275" s="676"/>
      <c r="QNM275" s="676"/>
      <c r="QNN275" s="676"/>
      <c r="QNO275" s="676"/>
      <c r="QNP275" s="676"/>
      <c r="QNQ275" s="676"/>
      <c r="QNR275" s="676"/>
      <c r="QNS275" s="676"/>
      <c r="QNT275" s="676"/>
      <c r="QNU275" s="676"/>
      <c r="QNV275" s="676"/>
      <c r="QNW275" s="676"/>
      <c r="QNX275" s="676"/>
      <c r="QNY275" s="676"/>
      <c r="QNZ275" s="676"/>
      <c r="QOA275" s="676"/>
      <c r="QOB275" s="676"/>
      <c r="QOC275" s="676"/>
      <c r="QOD275" s="676"/>
      <c r="QOE275" s="676"/>
      <c r="QOF275" s="676"/>
      <c r="QOG275" s="676"/>
      <c r="QOH275" s="676"/>
      <c r="QOI275" s="676"/>
      <c r="QOJ275" s="676"/>
      <c r="QOK275" s="676"/>
      <c r="QOL275" s="676"/>
      <c r="QOM275" s="676"/>
      <c r="QON275" s="676"/>
      <c r="QOO275" s="676"/>
      <c r="QOP275" s="676"/>
      <c r="QOQ275" s="676"/>
      <c r="QOR275" s="676"/>
      <c r="QOS275" s="676"/>
      <c r="QOT275" s="674"/>
      <c r="QOU275" s="674"/>
      <c r="QOV275" s="674"/>
      <c r="QOW275" s="674"/>
      <c r="QOX275" s="674"/>
      <c r="QOY275" s="674"/>
      <c r="QOZ275" s="674"/>
      <c r="QPA275" s="674"/>
      <c r="QPB275" s="674"/>
      <c r="QPC275" s="674"/>
      <c r="QPD275" s="674"/>
      <c r="QPE275" s="674"/>
      <c r="QPF275" s="674"/>
      <c r="QPG275" s="674"/>
      <c r="QPH275" s="674"/>
      <c r="QPI275" s="674"/>
      <c r="QPJ275" s="674"/>
      <c r="QPK275" s="674"/>
      <c r="QPL275" s="674"/>
      <c r="QPM275" s="674"/>
      <c r="QPN275" s="674"/>
      <c r="QPO275" s="674"/>
      <c r="QPP275" s="674"/>
      <c r="QPQ275" s="674"/>
      <c r="QPR275" s="675"/>
      <c r="QPS275" s="675"/>
      <c r="QPT275" s="675"/>
      <c r="QPU275" s="675"/>
      <c r="QPV275" s="675"/>
      <c r="QPW275" s="674"/>
      <c r="QPX275" s="674"/>
      <c r="QPY275" s="675"/>
      <c r="QPZ275" s="675"/>
      <c r="QQA275" s="674"/>
      <c r="QQB275" s="674"/>
      <c r="QQC275" s="675"/>
      <c r="QQD275" s="675"/>
      <c r="QQE275" s="674"/>
      <c r="QQF275" s="674"/>
      <c r="QQG275" s="674"/>
      <c r="QQH275" s="674"/>
      <c r="QQI275" s="674"/>
      <c r="QQJ275" s="674"/>
      <c r="QQK275" s="674"/>
      <c r="QQL275" s="675"/>
      <c r="QQM275" s="675"/>
      <c r="QQN275" s="674"/>
      <c r="QQO275" s="674"/>
      <c r="QQP275" s="675"/>
      <c r="QQQ275" s="675"/>
      <c r="QQR275" s="674"/>
      <c r="QQS275" s="674"/>
      <c r="QQT275" s="674"/>
      <c r="QQU275" s="674"/>
      <c r="QQV275" s="674"/>
      <c r="QQW275" s="673"/>
      <c r="QQX275" s="677"/>
      <c r="QQY275" s="674"/>
      <c r="QQZ275" s="674"/>
      <c r="QRA275" s="674"/>
      <c r="QRB275" s="674"/>
      <c r="QRC275" s="674"/>
      <c r="QRD275" s="674"/>
      <c r="QRE275" s="674"/>
      <c r="QRF275" s="676"/>
      <c r="QRG275" s="676"/>
      <c r="QRH275" s="676"/>
      <c r="QRI275" s="676"/>
      <c r="QRJ275" s="676"/>
      <c r="QRK275" s="676"/>
      <c r="QRL275" s="676"/>
      <c r="QRM275" s="676"/>
      <c r="QRN275" s="676"/>
      <c r="QRO275" s="676"/>
      <c r="QRP275" s="676"/>
      <c r="QRQ275" s="676"/>
      <c r="QRR275" s="676"/>
      <c r="QRS275" s="676"/>
      <c r="QRT275" s="676"/>
      <c r="QRU275" s="676"/>
      <c r="QRV275" s="676"/>
      <c r="QRW275" s="676"/>
      <c r="QRX275" s="676"/>
      <c r="QRY275" s="676"/>
      <c r="QRZ275" s="676"/>
      <c r="QSA275" s="676"/>
      <c r="QSB275" s="676"/>
      <c r="QSC275" s="676"/>
      <c r="QSD275" s="676"/>
      <c r="QSE275" s="676"/>
      <c r="QSF275" s="676"/>
      <c r="QSG275" s="676"/>
      <c r="QSH275" s="676"/>
      <c r="QSI275" s="676"/>
      <c r="QSJ275" s="676"/>
      <c r="QSK275" s="676"/>
      <c r="QSL275" s="676"/>
      <c r="QSM275" s="676"/>
      <c r="QSN275" s="676"/>
      <c r="QSO275" s="676"/>
      <c r="QSP275" s="676"/>
      <c r="QSQ275" s="676"/>
      <c r="QSR275" s="676"/>
      <c r="QSS275" s="676"/>
      <c r="QST275" s="676"/>
      <c r="QSU275" s="676"/>
      <c r="QSV275" s="676"/>
      <c r="QSW275" s="676"/>
      <c r="QSX275" s="674"/>
      <c r="QSY275" s="674"/>
      <c r="QSZ275" s="674"/>
      <c r="QTA275" s="674"/>
      <c r="QTB275" s="674"/>
      <c r="QTC275" s="674"/>
      <c r="QTD275" s="674"/>
      <c r="QTE275" s="674"/>
      <c r="QTF275" s="674"/>
      <c r="QTG275" s="674"/>
      <c r="QTH275" s="674"/>
      <c r="QTI275" s="674"/>
      <c r="QTJ275" s="674"/>
      <c r="QTK275" s="674"/>
      <c r="QTL275" s="674"/>
      <c r="QTM275" s="674"/>
      <c r="QTN275" s="674"/>
      <c r="QTO275" s="674"/>
      <c r="QTP275" s="674"/>
      <c r="QTQ275" s="674"/>
      <c r="QTR275" s="674"/>
      <c r="QTS275" s="674"/>
      <c r="QTT275" s="674"/>
      <c r="QTU275" s="674"/>
      <c r="QTV275" s="675"/>
      <c r="QTW275" s="675"/>
      <c r="QTX275" s="675"/>
      <c r="QTY275" s="675"/>
      <c r="QTZ275" s="675"/>
      <c r="QUA275" s="674"/>
      <c r="QUB275" s="674"/>
      <c r="QUC275" s="675"/>
      <c r="QUD275" s="675"/>
      <c r="QUE275" s="674"/>
      <c r="QUF275" s="674"/>
      <c r="QUG275" s="675"/>
      <c r="QUH275" s="675"/>
      <c r="QUI275" s="674"/>
      <c r="QUJ275" s="674"/>
      <c r="QUK275" s="674"/>
      <c r="QUL275" s="674"/>
      <c r="QUM275" s="674"/>
      <c r="QUN275" s="674"/>
      <c r="QUO275" s="674"/>
      <c r="QUP275" s="675"/>
      <c r="QUQ275" s="675"/>
      <c r="QUR275" s="674"/>
      <c r="QUS275" s="674"/>
      <c r="QUT275" s="675"/>
      <c r="QUU275" s="675"/>
      <c r="QUV275" s="674"/>
      <c r="QUW275" s="674"/>
      <c r="QUX275" s="674"/>
      <c r="QUY275" s="674"/>
      <c r="QUZ275" s="674"/>
      <c r="QVA275" s="673"/>
      <c r="QVB275" s="677"/>
      <c r="QVC275" s="674"/>
      <c r="QVD275" s="674"/>
      <c r="QVE275" s="674"/>
      <c r="QVF275" s="674"/>
      <c r="QVG275" s="674"/>
      <c r="QVH275" s="674"/>
      <c r="QVI275" s="674"/>
      <c r="QVJ275" s="676"/>
      <c r="QVK275" s="676"/>
      <c r="QVL275" s="676"/>
      <c r="QVM275" s="676"/>
      <c r="QVN275" s="676"/>
      <c r="QVO275" s="676"/>
      <c r="QVP275" s="676"/>
      <c r="QVQ275" s="676"/>
      <c r="QVR275" s="676"/>
      <c r="QVS275" s="676"/>
      <c r="QVT275" s="676"/>
      <c r="QVU275" s="676"/>
      <c r="QVV275" s="676"/>
      <c r="QVW275" s="676"/>
      <c r="QVX275" s="676"/>
      <c r="QVY275" s="676"/>
      <c r="QVZ275" s="676"/>
      <c r="QWA275" s="676"/>
      <c r="QWB275" s="676"/>
      <c r="QWC275" s="676"/>
      <c r="QWD275" s="676"/>
      <c r="QWE275" s="676"/>
      <c r="QWF275" s="676"/>
      <c r="QWG275" s="676"/>
      <c r="QWH275" s="676"/>
      <c r="QWI275" s="676"/>
      <c r="QWJ275" s="676"/>
      <c r="QWK275" s="676"/>
      <c r="QWL275" s="676"/>
      <c r="QWM275" s="676"/>
      <c r="QWN275" s="676"/>
      <c r="QWO275" s="676"/>
      <c r="QWP275" s="676"/>
      <c r="QWQ275" s="676"/>
      <c r="QWR275" s="676"/>
      <c r="QWS275" s="676"/>
      <c r="QWT275" s="676"/>
      <c r="QWU275" s="676"/>
      <c r="QWV275" s="676"/>
      <c r="QWW275" s="676"/>
      <c r="QWX275" s="676"/>
      <c r="QWY275" s="676"/>
      <c r="QWZ275" s="676"/>
      <c r="QXA275" s="676"/>
      <c r="QXB275" s="674"/>
      <c r="QXC275" s="674"/>
      <c r="QXD275" s="674"/>
      <c r="QXE275" s="674"/>
      <c r="QXF275" s="674"/>
      <c r="QXG275" s="674"/>
      <c r="QXH275" s="674"/>
      <c r="QXI275" s="674"/>
      <c r="QXJ275" s="674"/>
      <c r="QXK275" s="674"/>
      <c r="QXL275" s="674"/>
      <c r="QXM275" s="674"/>
      <c r="QXN275" s="674"/>
      <c r="QXO275" s="674"/>
      <c r="QXP275" s="674"/>
      <c r="QXQ275" s="674"/>
      <c r="QXR275" s="674"/>
      <c r="QXS275" s="674"/>
      <c r="QXT275" s="674"/>
      <c r="QXU275" s="674"/>
      <c r="QXV275" s="674"/>
      <c r="QXW275" s="674"/>
      <c r="QXX275" s="674"/>
      <c r="QXY275" s="674"/>
      <c r="QXZ275" s="675"/>
      <c r="QYA275" s="675"/>
      <c r="QYB275" s="675"/>
      <c r="QYC275" s="675"/>
      <c r="QYD275" s="675"/>
      <c r="QYE275" s="674"/>
      <c r="QYF275" s="674"/>
      <c r="QYG275" s="675"/>
      <c r="QYH275" s="675"/>
      <c r="QYI275" s="674"/>
      <c r="QYJ275" s="674"/>
      <c r="QYK275" s="675"/>
      <c r="QYL275" s="675"/>
      <c r="QYM275" s="674"/>
      <c r="QYN275" s="674"/>
      <c r="QYO275" s="674"/>
      <c r="QYP275" s="674"/>
      <c r="QYQ275" s="674"/>
      <c r="QYR275" s="674"/>
      <c r="QYS275" s="674"/>
      <c r="QYT275" s="675"/>
      <c r="QYU275" s="675"/>
      <c r="QYV275" s="674"/>
      <c r="QYW275" s="674"/>
      <c r="QYX275" s="675"/>
      <c r="QYY275" s="675"/>
      <c r="QYZ275" s="674"/>
      <c r="QZA275" s="674"/>
      <c r="QZB275" s="674"/>
      <c r="QZC275" s="674"/>
      <c r="QZD275" s="674"/>
      <c r="QZE275" s="673"/>
      <c r="QZF275" s="677"/>
      <c r="QZG275" s="674"/>
      <c r="QZH275" s="674"/>
      <c r="QZI275" s="674"/>
      <c r="QZJ275" s="674"/>
      <c r="QZK275" s="674"/>
      <c r="QZL275" s="674"/>
      <c r="QZM275" s="674"/>
      <c r="QZN275" s="676"/>
      <c r="QZO275" s="676"/>
      <c r="QZP275" s="676"/>
      <c r="QZQ275" s="676"/>
      <c r="QZR275" s="676"/>
      <c r="QZS275" s="676"/>
      <c r="QZT275" s="676"/>
      <c r="QZU275" s="676"/>
      <c r="QZV275" s="676"/>
      <c r="QZW275" s="676"/>
      <c r="QZX275" s="676"/>
      <c r="QZY275" s="676"/>
      <c r="QZZ275" s="676"/>
      <c r="RAA275" s="676"/>
      <c r="RAB275" s="676"/>
      <c r="RAC275" s="676"/>
      <c r="RAD275" s="676"/>
      <c r="RAE275" s="676"/>
      <c r="RAF275" s="676"/>
      <c r="RAG275" s="676"/>
      <c r="RAH275" s="676"/>
      <c r="RAI275" s="676"/>
      <c r="RAJ275" s="676"/>
      <c r="RAK275" s="676"/>
      <c r="RAL275" s="676"/>
      <c r="RAM275" s="676"/>
      <c r="RAN275" s="676"/>
      <c r="RAO275" s="676"/>
      <c r="RAP275" s="676"/>
      <c r="RAQ275" s="676"/>
      <c r="RAR275" s="676"/>
      <c r="RAS275" s="676"/>
      <c r="RAT275" s="676"/>
      <c r="RAU275" s="676"/>
      <c r="RAV275" s="676"/>
      <c r="RAW275" s="676"/>
      <c r="RAX275" s="676"/>
      <c r="RAY275" s="676"/>
      <c r="RAZ275" s="676"/>
      <c r="RBA275" s="676"/>
      <c r="RBB275" s="676"/>
      <c r="RBC275" s="676"/>
      <c r="RBD275" s="676"/>
      <c r="RBE275" s="676"/>
      <c r="RBF275" s="674"/>
      <c r="RBG275" s="674"/>
      <c r="RBH275" s="674"/>
      <c r="RBI275" s="674"/>
      <c r="RBJ275" s="674"/>
      <c r="RBK275" s="674"/>
      <c r="RBL275" s="674"/>
      <c r="RBM275" s="674"/>
      <c r="RBN275" s="674"/>
      <c r="RBO275" s="674"/>
      <c r="RBP275" s="674"/>
      <c r="RBQ275" s="674"/>
      <c r="RBR275" s="674"/>
      <c r="RBS275" s="674"/>
      <c r="RBT275" s="674"/>
      <c r="RBU275" s="674"/>
      <c r="RBV275" s="674"/>
      <c r="RBW275" s="674"/>
      <c r="RBX275" s="674"/>
      <c r="RBY275" s="674"/>
      <c r="RBZ275" s="674"/>
      <c r="RCA275" s="674"/>
      <c r="RCB275" s="674"/>
    </row>
    <row r="276" spans="1:12248" s="645" customFormat="1" ht="224.25" hidden="1" customHeight="1" x14ac:dyDescent="0.3">
      <c r="A276" s="673"/>
      <c r="B276" s="441"/>
      <c r="C276" s="440"/>
      <c r="D276" s="412"/>
      <c r="E276" s="412"/>
      <c r="F276" s="412"/>
      <c r="G276" s="412"/>
      <c r="H276" s="412"/>
      <c r="I276" s="412"/>
      <c r="J276" s="613"/>
      <c r="K276" s="412"/>
      <c r="L276" s="413"/>
      <c r="M276" s="413"/>
      <c r="N276" s="413"/>
      <c r="O276" s="413"/>
      <c r="P276" s="413"/>
      <c r="Q276" s="413"/>
      <c r="R276" s="413"/>
      <c r="S276" s="646"/>
      <c r="T276" s="413"/>
      <c r="U276" s="413"/>
      <c r="V276" s="644"/>
      <c r="W276" s="413"/>
      <c r="X276" s="644"/>
      <c r="Y276" s="413"/>
      <c r="Z276" s="644"/>
      <c r="AA276" s="413"/>
      <c r="AB276" s="413"/>
      <c r="AC276" s="647"/>
      <c r="AD276" s="628"/>
      <c r="AE276" s="413"/>
      <c r="AF276" s="628"/>
      <c r="AG276" s="413"/>
      <c r="AH276" s="628"/>
      <c r="AI276" s="413"/>
      <c r="AJ276" s="628"/>
      <c r="AK276" s="413"/>
      <c r="AL276" s="801"/>
      <c r="AM276" s="413"/>
      <c r="AN276" s="413"/>
      <c r="AO276" s="413"/>
      <c r="AP276" s="413"/>
      <c r="AQ276" s="413"/>
      <c r="AR276" s="413"/>
      <c r="AS276" s="413"/>
      <c r="AT276" s="413"/>
      <c r="AU276" s="413"/>
      <c r="AV276" s="413"/>
      <c r="AW276" s="413"/>
      <c r="AX276" s="413"/>
      <c r="AY276" s="413"/>
      <c r="AZ276" s="413"/>
      <c r="BA276" s="413"/>
      <c r="BB276" s="413"/>
      <c r="BC276" s="413"/>
      <c r="BD276" s="413"/>
      <c r="BE276" s="413"/>
      <c r="BF276" s="413"/>
      <c r="BG276" s="413"/>
      <c r="BH276" s="413"/>
      <c r="BI276" s="413"/>
      <c r="BJ276" s="413"/>
      <c r="BK276" s="413"/>
      <c r="BL276" s="413"/>
      <c r="BM276" s="413"/>
      <c r="BN276" s="413"/>
      <c r="BO276" s="413"/>
      <c r="BP276" s="413"/>
      <c r="BQ276" s="413"/>
      <c r="BR276" s="413"/>
      <c r="BS276" s="413"/>
      <c r="BT276" s="413"/>
      <c r="BU276" s="413"/>
      <c r="BV276" s="413"/>
      <c r="BW276" s="413"/>
      <c r="BX276" s="413"/>
      <c r="BY276" s="413"/>
      <c r="BZ276" s="413"/>
      <c r="CA276" s="413"/>
      <c r="CB276" s="413"/>
      <c r="CC276" s="413"/>
      <c r="CD276" s="413"/>
      <c r="CE276" s="413"/>
      <c r="CF276" s="413"/>
      <c r="CG276" s="413"/>
      <c r="CH276" s="413"/>
      <c r="CI276" s="413"/>
      <c r="CJ276" s="413"/>
      <c r="CK276" s="413"/>
      <c r="CL276" s="413"/>
      <c r="CM276" s="413"/>
      <c r="CN276" s="413"/>
      <c r="CO276" s="407"/>
      <c r="CP276" s="674"/>
      <c r="CQ276" s="674"/>
      <c r="CR276" s="674"/>
      <c r="CS276" s="674"/>
      <c r="CT276" s="674"/>
      <c r="CU276" s="674"/>
      <c r="CV276" s="674"/>
      <c r="CW276" s="674"/>
      <c r="CX276" s="674"/>
      <c r="CY276" s="674"/>
      <c r="CZ276" s="674"/>
      <c r="DA276" s="674"/>
      <c r="DB276" s="674"/>
      <c r="DC276" s="675"/>
      <c r="DD276" s="675"/>
      <c r="DE276" s="675"/>
      <c r="DF276" s="675"/>
      <c r="DG276" s="676"/>
      <c r="DH276" s="676"/>
      <c r="DI276" s="676"/>
      <c r="DJ276" s="676"/>
      <c r="DK276" s="676"/>
      <c r="DL276" s="676"/>
      <c r="DM276" s="676"/>
      <c r="DN276" s="676"/>
      <c r="DO276" s="676"/>
      <c r="DP276" s="676"/>
      <c r="DQ276" s="676"/>
      <c r="DR276" s="676"/>
      <c r="DS276" s="676"/>
      <c r="DT276" s="676"/>
      <c r="DU276" s="676"/>
      <c r="DV276" s="676"/>
      <c r="DW276" s="676"/>
      <c r="DX276" s="676"/>
      <c r="DY276" s="676"/>
      <c r="DZ276" s="674"/>
      <c r="EA276" s="674"/>
      <c r="EB276" s="674"/>
      <c r="EC276" s="674"/>
      <c r="ED276" s="674"/>
      <c r="EE276" s="674"/>
      <c r="EF276" s="674"/>
      <c r="EG276" s="674"/>
      <c r="EH276" s="674"/>
      <c r="EI276" s="674"/>
      <c r="EJ276" s="674"/>
      <c r="EK276" s="674"/>
      <c r="EL276" s="674"/>
      <c r="EM276" s="674"/>
      <c r="EN276" s="674"/>
      <c r="EO276" s="674"/>
      <c r="EP276" s="674"/>
      <c r="EQ276" s="674"/>
      <c r="ER276" s="674"/>
      <c r="ES276" s="674"/>
      <c r="ET276" s="674"/>
      <c r="EU276" s="674"/>
      <c r="EV276" s="674"/>
      <c r="EW276" s="674"/>
      <c r="EX276" s="675"/>
      <c r="EY276" s="675"/>
      <c r="EZ276" s="675"/>
      <c r="FA276" s="675"/>
      <c r="FB276" s="675"/>
      <c r="FC276" s="674"/>
      <c r="FD276" s="674"/>
      <c r="FE276" s="675"/>
      <c r="FF276" s="675"/>
      <c r="FG276" s="674"/>
      <c r="FH276" s="674"/>
      <c r="FI276" s="675"/>
      <c r="FJ276" s="675"/>
      <c r="FK276" s="674"/>
      <c r="FL276" s="674"/>
      <c r="FM276" s="674"/>
      <c r="FN276" s="674"/>
      <c r="FO276" s="674"/>
      <c r="FP276" s="674"/>
      <c r="FQ276" s="674"/>
      <c r="FR276" s="675"/>
      <c r="FS276" s="675"/>
      <c r="FT276" s="674"/>
      <c r="FU276" s="674"/>
      <c r="FV276" s="675"/>
      <c r="FW276" s="675"/>
      <c r="FX276" s="674"/>
      <c r="FY276" s="674"/>
      <c r="FZ276" s="674"/>
      <c r="GA276" s="674"/>
      <c r="GB276" s="674"/>
      <c r="GC276" s="673"/>
      <c r="GD276" s="677"/>
      <c r="GE276" s="674"/>
      <c r="GF276" s="674"/>
      <c r="GG276" s="674"/>
      <c r="GH276" s="674"/>
      <c r="GI276" s="674"/>
      <c r="GJ276" s="674"/>
      <c r="GK276" s="674"/>
      <c r="GL276" s="676"/>
      <c r="GM276" s="676"/>
      <c r="GN276" s="676"/>
      <c r="GO276" s="676"/>
      <c r="GP276" s="676"/>
      <c r="GQ276" s="676"/>
      <c r="GR276" s="676"/>
      <c r="GS276" s="676"/>
      <c r="GT276" s="676"/>
      <c r="GU276" s="676"/>
      <c r="GV276" s="676"/>
      <c r="GW276" s="676"/>
      <c r="GX276" s="676"/>
      <c r="GY276" s="676"/>
      <c r="GZ276" s="676"/>
      <c r="HA276" s="676"/>
      <c r="HB276" s="676"/>
      <c r="HC276" s="676"/>
      <c r="HD276" s="676"/>
      <c r="HE276" s="676"/>
      <c r="HF276" s="676"/>
      <c r="HG276" s="676"/>
      <c r="HH276" s="676"/>
      <c r="HI276" s="676"/>
      <c r="HJ276" s="676"/>
      <c r="HK276" s="676"/>
      <c r="HL276" s="676"/>
      <c r="HM276" s="676"/>
      <c r="HN276" s="676"/>
      <c r="HO276" s="676"/>
      <c r="HP276" s="676"/>
      <c r="HQ276" s="676"/>
      <c r="HR276" s="676"/>
      <c r="HS276" s="676"/>
      <c r="HT276" s="676"/>
      <c r="HU276" s="676"/>
      <c r="HV276" s="676"/>
      <c r="HW276" s="676"/>
      <c r="HX276" s="676"/>
      <c r="HY276" s="676"/>
      <c r="HZ276" s="676"/>
      <c r="IA276" s="676"/>
      <c r="IB276" s="676"/>
      <c r="IC276" s="676"/>
      <c r="ID276" s="674"/>
      <c r="IE276" s="674"/>
      <c r="IF276" s="674"/>
      <c r="IG276" s="674"/>
      <c r="IH276" s="674"/>
      <c r="II276" s="674"/>
      <c r="IJ276" s="674"/>
      <c r="IK276" s="674"/>
      <c r="IL276" s="674"/>
      <c r="IM276" s="674"/>
      <c r="IN276" s="674"/>
      <c r="IO276" s="674"/>
      <c r="IP276" s="674"/>
      <c r="IQ276" s="674"/>
      <c r="IR276" s="674"/>
      <c r="IS276" s="674"/>
      <c r="IT276" s="674"/>
      <c r="IU276" s="674"/>
      <c r="IV276" s="674"/>
      <c r="IW276" s="674"/>
      <c r="IX276" s="674"/>
      <c r="IY276" s="674"/>
      <c r="IZ276" s="674"/>
      <c r="JA276" s="674"/>
      <c r="JB276" s="675"/>
      <c r="JC276" s="675"/>
      <c r="JD276" s="675"/>
      <c r="JE276" s="675"/>
      <c r="JF276" s="675"/>
      <c r="JG276" s="674"/>
      <c r="JH276" s="674"/>
      <c r="JI276" s="675"/>
      <c r="JJ276" s="675"/>
      <c r="JK276" s="674"/>
      <c r="JL276" s="674"/>
      <c r="JM276" s="675"/>
      <c r="JN276" s="675"/>
      <c r="JO276" s="674"/>
      <c r="JP276" s="674"/>
      <c r="JQ276" s="674"/>
      <c r="JR276" s="674"/>
      <c r="JS276" s="674"/>
      <c r="JT276" s="674"/>
      <c r="JU276" s="674"/>
      <c r="JV276" s="675"/>
      <c r="JW276" s="675"/>
      <c r="JX276" s="674"/>
      <c r="JY276" s="674"/>
      <c r="JZ276" s="675"/>
      <c r="KA276" s="675"/>
      <c r="KB276" s="674"/>
      <c r="KC276" s="674"/>
      <c r="KD276" s="674"/>
      <c r="KE276" s="674"/>
      <c r="KF276" s="674"/>
      <c r="KG276" s="673"/>
      <c r="KH276" s="677"/>
      <c r="KI276" s="674"/>
      <c r="KJ276" s="674"/>
      <c r="KK276" s="674"/>
      <c r="KL276" s="674"/>
      <c r="KM276" s="674"/>
      <c r="KN276" s="674"/>
      <c r="KO276" s="674"/>
      <c r="KP276" s="676"/>
      <c r="KQ276" s="676"/>
      <c r="KR276" s="676"/>
      <c r="KS276" s="676"/>
      <c r="KT276" s="676"/>
      <c r="KU276" s="676"/>
      <c r="KV276" s="676"/>
      <c r="KW276" s="676"/>
      <c r="KX276" s="676"/>
      <c r="KY276" s="676"/>
      <c r="KZ276" s="676"/>
      <c r="LA276" s="676"/>
      <c r="LB276" s="676"/>
      <c r="LC276" s="676"/>
      <c r="LD276" s="676"/>
      <c r="LE276" s="676"/>
      <c r="LF276" s="676"/>
      <c r="LG276" s="676"/>
      <c r="LH276" s="676"/>
      <c r="LI276" s="676"/>
      <c r="LJ276" s="676"/>
      <c r="LK276" s="676"/>
      <c r="LL276" s="676"/>
      <c r="LM276" s="676"/>
      <c r="LN276" s="676"/>
      <c r="LO276" s="676"/>
      <c r="LP276" s="676"/>
      <c r="LQ276" s="676"/>
      <c r="LR276" s="676"/>
      <c r="LS276" s="676"/>
      <c r="LT276" s="676"/>
      <c r="LU276" s="676"/>
      <c r="LV276" s="676"/>
      <c r="LW276" s="676"/>
      <c r="LX276" s="676"/>
      <c r="LY276" s="676"/>
      <c r="LZ276" s="676"/>
      <c r="MA276" s="676"/>
      <c r="MB276" s="676"/>
      <c r="MC276" s="676"/>
      <c r="MD276" s="676"/>
      <c r="ME276" s="676"/>
      <c r="MF276" s="676"/>
      <c r="MG276" s="676"/>
      <c r="MH276" s="674"/>
      <c r="MI276" s="674"/>
      <c r="MJ276" s="674"/>
      <c r="MK276" s="674"/>
      <c r="ML276" s="674"/>
      <c r="MM276" s="674"/>
      <c r="MN276" s="674"/>
      <c r="MO276" s="674"/>
      <c r="MP276" s="674"/>
      <c r="MQ276" s="674"/>
      <c r="MR276" s="674"/>
      <c r="MS276" s="674"/>
      <c r="MT276" s="674"/>
      <c r="MU276" s="674"/>
      <c r="MV276" s="674"/>
      <c r="MW276" s="674"/>
      <c r="MX276" s="674"/>
      <c r="MY276" s="674"/>
      <c r="MZ276" s="674"/>
      <c r="NA276" s="674"/>
      <c r="NB276" s="674"/>
      <c r="NC276" s="674"/>
      <c r="ND276" s="674"/>
      <c r="NE276" s="674"/>
      <c r="NF276" s="675"/>
      <c r="NG276" s="675"/>
      <c r="NH276" s="675"/>
      <c r="NI276" s="675"/>
      <c r="NJ276" s="675"/>
      <c r="NK276" s="674"/>
      <c r="NL276" s="674"/>
      <c r="NM276" s="675"/>
      <c r="NN276" s="675"/>
      <c r="NO276" s="674"/>
      <c r="NP276" s="674"/>
      <c r="NQ276" s="675"/>
      <c r="NR276" s="675"/>
      <c r="NS276" s="674"/>
      <c r="NT276" s="674"/>
      <c r="NU276" s="674"/>
      <c r="NV276" s="674"/>
      <c r="NW276" s="674"/>
      <c r="NX276" s="674"/>
      <c r="NY276" s="674"/>
      <c r="NZ276" s="675"/>
      <c r="OA276" s="675"/>
      <c r="OB276" s="674"/>
      <c r="OC276" s="674"/>
      <c r="OD276" s="675"/>
      <c r="OE276" s="675"/>
      <c r="OF276" s="674"/>
      <c r="OG276" s="674"/>
      <c r="OH276" s="674"/>
      <c r="OI276" s="674"/>
      <c r="OJ276" s="674"/>
      <c r="OK276" s="673"/>
      <c r="OL276" s="677"/>
      <c r="OM276" s="674"/>
      <c r="ON276" s="674"/>
      <c r="OO276" s="674"/>
      <c r="OP276" s="674"/>
      <c r="OQ276" s="674"/>
      <c r="OR276" s="674"/>
      <c r="OS276" s="674"/>
      <c r="OT276" s="676"/>
      <c r="OU276" s="676"/>
      <c r="OV276" s="676"/>
      <c r="OW276" s="676"/>
      <c r="OX276" s="676"/>
      <c r="OY276" s="676"/>
      <c r="OZ276" s="676"/>
      <c r="PA276" s="676"/>
      <c r="PB276" s="676"/>
      <c r="PC276" s="676"/>
      <c r="PD276" s="676"/>
      <c r="PE276" s="676"/>
      <c r="PF276" s="676"/>
      <c r="PG276" s="676"/>
      <c r="PH276" s="676"/>
      <c r="PI276" s="676"/>
      <c r="PJ276" s="676"/>
      <c r="PK276" s="676"/>
      <c r="PL276" s="676"/>
      <c r="PM276" s="676"/>
      <c r="PN276" s="676"/>
      <c r="PO276" s="676"/>
      <c r="PP276" s="676"/>
      <c r="PQ276" s="676"/>
      <c r="PR276" s="676"/>
      <c r="PS276" s="676"/>
      <c r="PT276" s="676"/>
      <c r="PU276" s="676"/>
      <c r="PV276" s="676"/>
      <c r="PW276" s="676"/>
      <c r="PX276" s="676"/>
      <c r="PY276" s="676"/>
      <c r="PZ276" s="676"/>
      <c r="QA276" s="676"/>
      <c r="QB276" s="676"/>
      <c r="QC276" s="676"/>
      <c r="QD276" s="676"/>
      <c r="QE276" s="676"/>
      <c r="QF276" s="676"/>
      <c r="QG276" s="676"/>
      <c r="QH276" s="676"/>
      <c r="QI276" s="676"/>
      <c r="QJ276" s="676"/>
      <c r="QK276" s="676"/>
      <c r="QL276" s="674"/>
      <c r="QM276" s="674"/>
      <c r="QN276" s="674"/>
      <c r="QO276" s="674"/>
      <c r="QP276" s="674"/>
      <c r="QQ276" s="674"/>
      <c r="QR276" s="674"/>
      <c r="QS276" s="674"/>
      <c r="QT276" s="674"/>
      <c r="QU276" s="674"/>
      <c r="QV276" s="674"/>
      <c r="QW276" s="674"/>
      <c r="QX276" s="674"/>
      <c r="QY276" s="674"/>
      <c r="QZ276" s="674"/>
      <c r="RA276" s="674"/>
      <c r="RB276" s="674"/>
      <c r="RC276" s="674"/>
      <c r="RD276" s="674"/>
      <c r="RE276" s="674"/>
      <c r="RF276" s="674"/>
      <c r="RG276" s="674"/>
      <c r="RH276" s="674"/>
      <c r="RI276" s="674"/>
      <c r="RJ276" s="675"/>
      <c r="RK276" s="675"/>
      <c r="RL276" s="675"/>
      <c r="RM276" s="675"/>
      <c r="RN276" s="675"/>
      <c r="RO276" s="674"/>
      <c r="RP276" s="674"/>
      <c r="RQ276" s="675"/>
      <c r="RR276" s="675"/>
      <c r="RS276" s="674"/>
      <c r="RT276" s="674"/>
      <c r="RU276" s="675"/>
      <c r="RV276" s="675"/>
      <c r="RW276" s="674"/>
      <c r="RX276" s="674"/>
      <c r="RY276" s="674"/>
      <c r="RZ276" s="674"/>
      <c r="SA276" s="674"/>
      <c r="SB276" s="674"/>
      <c r="SC276" s="674"/>
      <c r="SD276" s="675"/>
      <c r="SE276" s="675"/>
      <c r="SF276" s="674"/>
      <c r="SG276" s="674"/>
      <c r="SH276" s="675"/>
      <c r="SI276" s="675"/>
      <c r="SJ276" s="674"/>
      <c r="SK276" s="674"/>
      <c r="SL276" s="674"/>
      <c r="SM276" s="674"/>
      <c r="SN276" s="674"/>
      <c r="SO276" s="673"/>
      <c r="SP276" s="677"/>
      <c r="SQ276" s="674"/>
      <c r="SR276" s="674"/>
      <c r="SS276" s="674"/>
      <c r="ST276" s="674"/>
      <c r="SU276" s="674"/>
      <c r="SV276" s="674"/>
      <c r="SW276" s="674"/>
      <c r="SX276" s="676"/>
      <c r="SY276" s="676"/>
      <c r="SZ276" s="676"/>
      <c r="TA276" s="676"/>
      <c r="TB276" s="676"/>
      <c r="TC276" s="676"/>
      <c r="TD276" s="676"/>
      <c r="TE276" s="676"/>
      <c r="TF276" s="676"/>
      <c r="TG276" s="676"/>
      <c r="TH276" s="676"/>
      <c r="TI276" s="676"/>
      <c r="TJ276" s="676"/>
      <c r="TK276" s="676"/>
      <c r="TL276" s="676"/>
      <c r="TM276" s="676"/>
      <c r="TN276" s="676"/>
      <c r="TO276" s="676"/>
      <c r="TP276" s="676"/>
      <c r="TQ276" s="676"/>
      <c r="TR276" s="676"/>
      <c r="TS276" s="676"/>
      <c r="TT276" s="676"/>
      <c r="TU276" s="676"/>
      <c r="TV276" s="676"/>
      <c r="TW276" s="676"/>
      <c r="TX276" s="676"/>
      <c r="TY276" s="676"/>
      <c r="TZ276" s="676"/>
      <c r="UA276" s="676"/>
      <c r="UB276" s="676"/>
      <c r="UC276" s="676"/>
      <c r="UD276" s="676"/>
      <c r="UE276" s="676"/>
      <c r="UF276" s="676"/>
      <c r="UG276" s="676"/>
      <c r="UH276" s="676"/>
      <c r="UI276" s="676"/>
      <c r="UJ276" s="676"/>
      <c r="UK276" s="676"/>
      <c r="UL276" s="676"/>
      <c r="UM276" s="676"/>
      <c r="UN276" s="676"/>
      <c r="UO276" s="676"/>
      <c r="UP276" s="674"/>
      <c r="UQ276" s="674"/>
      <c r="UR276" s="674"/>
      <c r="US276" s="674"/>
      <c r="UT276" s="674"/>
      <c r="UU276" s="674"/>
      <c r="UV276" s="674"/>
      <c r="UW276" s="674"/>
      <c r="UX276" s="674"/>
      <c r="UY276" s="674"/>
      <c r="UZ276" s="674"/>
      <c r="VA276" s="674"/>
      <c r="VB276" s="674"/>
      <c r="VC276" s="674"/>
      <c r="VD276" s="674"/>
      <c r="VE276" s="674"/>
      <c r="VF276" s="674"/>
      <c r="VG276" s="674"/>
      <c r="VH276" s="674"/>
      <c r="VI276" s="674"/>
      <c r="VJ276" s="674"/>
      <c r="VK276" s="674"/>
      <c r="VL276" s="674"/>
      <c r="VM276" s="674"/>
      <c r="VN276" s="675"/>
      <c r="VO276" s="675"/>
      <c r="VP276" s="675"/>
      <c r="VQ276" s="675"/>
      <c r="VR276" s="675"/>
      <c r="VS276" s="674"/>
      <c r="VT276" s="674"/>
      <c r="VU276" s="675"/>
      <c r="VV276" s="675"/>
      <c r="VW276" s="674"/>
      <c r="VX276" s="674"/>
      <c r="VY276" s="675"/>
      <c r="VZ276" s="675"/>
      <c r="WA276" s="674"/>
      <c r="WB276" s="674"/>
      <c r="WC276" s="674"/>
      <c r="WD276" s="674"/>
      <c r="WE276" s="674"/>
      <c r="WF276" s="674"/>
      <c r="WG276" s="674"/>
      <c r="WH276" s="675"/>
      <c r="WI276" s="675"/>
      <c r="WJ276" s="674"/>
      <c r="WK276" s="674"/>
      <c r="WL276" s="675"/>
      <c r="WM276" s="675"/>
      <c r="WN276" s="674"/>
      <c r="WO276" s="674"/>
      <c r="WP276" s="674"/>
      <c r="WQ276" s="674"/>
      <c r="WR276" s="674"/>
      <c r="WS276" s="673"/>
      <c r="WT276" s="677"/>
      <c r="WU276" s="674"/>
      <c r="WV276" s="674"/>
      <c r="WW276" s="674"/>
      <c r="WX276" s="674"/>
      <c r="WY276" s="674"/>
      <c r="WZ276" s="674"/>
      <c r="XA276" s="674"/>
      <c r="XB276" s="676"/>
      <c r="XC276" s="676"/>
      <c r="XD276" s="676"/>
      <c r="XE276" s="676"/>
      <c r="XF276" s="676"/>
      <c r="XG276" s="676"/>
      <c r="XH276" s="676"/>
      <c r="XI276" s="676"/>
      <c r="XJ276" s="676"/>
      <c r="XK276" s="676"/>
      <c r="XL276" s="676"/>
      <c r="XM276" s="676"/>
      <c r="XN276" s="676"/>
      <c r="XO276" s="676"/>
      <c r="XP276" s="676"/>
      <c r="XQ276" s="676"/>
      <c r="XR276" s="676"/>
      <c r="XS276" s="676"/>
      <c r="XT276" s="676"/>
      <c r="XU276" s="676"/>
      <c r="XV276" s="676"/>
      <c r="XW276" s="676"/>
      <c r="XX276" s="676"/>
      <c r="XY276" s="676"/>
      <c r="XZ276" s="676"/>
      <c r="YA276" s="676"/>
      <c r="YB276" s="676"/>
      <c r="YC276" s="676"/>
      <c r="YD276" s="676"/>
      <c r="YE276" s="676"/>
      <c r="YF276" s="676"/>
      <c r="YG276" s="676"/>
      <c r="YH276" s="676"/>
      <c r="YI276" s="676"/>
      <c r="YJ276" s="676"/>
      <c r="YK276" s="676"/>
      <c r="YL276" s="676"/>
      <c r="YM276" s="676"/>
      <c r="YN276" s="676"/>
      <c r="YO276" s="676"/>
      <c r="YP276" s="676"/>
      <c r="YQ276" s="676"/>
      <c r="YR276" s="676"/>
      <c r="YS276" s="676"/>
      <c r="YT276" s="674"/>
      <c r="YU276" s="674"/>
      <c r="YV276" s="674"/>
      <c r="YW276" s="674"/>
      <c r="YX276" s="674"/>
      <c r="YY276" s="674"/>
      <c r="YZ276" s="674"/>
      <c r="ZA276" s="674"/>
      <c r="ZB276" s="674"/>
      <c r="ZC276" s="674"/>
      <c r="ZD276" s="674"/>
      <c r="ZE276" s="674"/>
      <c r="ZF276" s="674"/>
      <c r="ZG276" s="674"/>
      <c r="ZH276" s="674"/>
      <c r="ZI276" s="674"/>
      <c r="ZJ276" s="674"/>
      <c r="ZK276" s="674"/>
      <c r="ZL276" s="674"/>
      <c r="ZM276" s="674"/>
      <c r="ZN276" s="674"/>
      <c r="ZO276" s="674"/>
      <c r="ZP276" s="674"/>
      <c r="ZQ276" s="674"/>
      <c r="ZR276" s="675"/>
      <c r="ZS276" s="675"/>
      <c r="ZT276" s="675"/>
      <c r="ZU276" s="675"/>
      <c r="ZV276" s="675"/>
      <c r="ZW276" s="674"/>
      <c r="ZX276" s="674"/>
      <c r="ZY276" s="675"/>
      <c r="ZZ276" s="675"/>
      <c r="AAA276" s="674"/>
      <c r="AAB276" s="674"/>
      <c r="AAC276" s="675"/>
      <c r="AAD276" s="675"/>
      <c r="AAE276" s="674"/>
      <c r="AAF276" s="674"/>
      <c r="AAG276" s="674"/>
      <c r="AAH276" s="674"/>
      <c r="AAI276" s="674"/>
      <c r="AAJ276" s="674"/>
      <c r="AAK276" s="674"/>
      <c r="AAL276" s="675"/>
      <c r="AAM276" s="675"/>
      <c r="AAN276" s="674"/>
      <c r="AAO276" s="674"/>
      <c r="AAP276" s="675"/>
      <c r="AAQ276" s="675"/>
      <c r="AAR276" s="674"/>
      <c r="AAS276" s="674"/>
      <c r="AAT276" s="674"/>
      <c r="AAU276" s="674"/>
      <c r="AAV276" s="674"/>
      <c r="AAW276" s="673"/>
      <c r="AAX276" s="677"/>
      <c r="AAY276" s="674"/>
      <c r="AAZ276" s="674"/>
      <c r="ABA276" s="674"/>
      <c r="ABB276" s="674"/>
      <c r="ABC276" s="674"/>
      <c r="ABD276" s="674"/>
      <c r="ABE276" s="674"/>
      <c r="ABF276" s="676"/>
      <c r="ABG276" s="676"/>
      <c r="ABH276" s="676"/>
      <c r="ABI276" s="676"/>
      <c r="ABJ276" s="676"/>
      <c r="ABK276" s="676"/>
      <c r="ABL276" s="676"/>
      <c r="ABM276" s="676"/>
      <c r="ABN276" s="676"/>
      <c r="ABO276" s="676"/>
      <c r="ABP276" s="676"/>
      <c r="ABQ276" s="676"/>
      <c r="ABR276" s="676"/>
      <c r="ABS276" s="676"/>
      <c r="ABT276" s="676"/>
      <c r="ABU276" s="676"/>
      <c r="ABV276" s="676"/>
      <c r="ABW276" s="676"/>
      <c r="ABX276" s="676"/>
      <c r="ABY276" s="676"/>
      <c r="ABZ276" s="676"/>
      <c r="ACA276" s="676"/>
      <c r="ACB276" s="676"/>
      <c r="ACC276" s="676"/>
      <c r="ACD276" s="676"/>
      <c r="ACE276" s="676"/>
      <c r="ACF276" s="676"/>
      <c r="ACG276" s="676"/>
      <c r="ACH276" s="676"/>
      <c r="ACI276" s="676"/>
      <c r="ACJ276" s="676"/>
      <c r="ACK276" s="676"/>
      <c r="ACL276" s="676"/>
      <c r="ACM276" s="676"/>
      <c r="ACN276" s="676"/>
      <c r="ACO276" s="676"/>
      <c r="ACP276" s="676"/>
      <c r="ACQ276" s="676"/>
      <c r="ACR276" s="676"/>
      <c r="ACS276" s="676"/>
      <c r="ACT276" s="676"/>
      <c r="ACU276" s="676"/>
      <c r="ACV276" s="676"/>
      <c r="ACW276" s="676"/>
      <c r="ACX276" s="674"/>
      <c r="ACY276" s="674"/>
      <c r="ACZ276" s="674"/>
      <c r="ADA276" s="674"/>
      <c r="ADB276" s="674"/>
      <c r="ADC276" s="674"/>
      <c r="ADD276" s="674"/>
      <c r="ADE276" s="674"/>
      <c r="ADF276" s="674"/>
      <c r="ADG276" s="674"/>
      <c r="ADH276" s="674"/>
      <c r="ADI276" s="674"/>
      <c r="ADJ276" s="674"/>
      <c r="ADK276" s="674"/>
      <c r="ADL276" s="674"/>
      <c r="ADM276" s="674"/>
      <c r="ADN276" s="674"/>
      <c r="ADO276" s="674"/>
      <c r="ADP276" s="674"/>
      <c r="ADQ276" s="674"/>
      <c r="ADR276" s="674"/>
      <c r="ADS276" s="674"/>
      <c r="ADT276" s="674"/>
      <c r="ADU276" s="674"/>
      <c r="ADV276" s="675"/>
      <c r="ADW276" s="675"/>
      <c r="ADX276" s="675"/>
      <c r="ADY276" s="675"/>
      <c r="ADZ276" s="675"/>
      <c r="AEA276" s="674"/>
      <c r="AEB276" s="674"/>
      <c r="AEC276" s="675"/>
      <c r="AED276" s="675"/>
      <c r="AEE276" s="674"/>
      <c r="AEF276" s="674"/>
      <c r="AEG276" s="675"/>
      <c r="AEH276" s="675"/>
      <c r="AEI276" s="674"/>
      <c r="AEJ276" s="674"/>
      <c r="AEK276" s="674"/>
      <c r="AEL276" s="674"/>
      <c r="AEM276" s="674"/>
      <c r="AEN276" s="674"/>
      <c r="AEO276" s="674"/>
      <c r="AEP276" s="675"/>
      <c r="AEQ276" s="675"/>
      <c r="AER276" s="674"/>
      <c r="AES276" s="674"/>
      <c r="AET276" s="675"/>
      <c r="AEU276" s="675"/>
      <c r="AEV276" s="674"/>
      <c r="AEW276" s="674"/>
      <c r="AEX276" s="674"/>
      <c r="AEY276" s="674"/>
      <c r="AEZ276" s="674"/>
      <c r="AFA276" s="673"/>
      <c r="AFB276" s="677"/>
      <c r="AFC276" s="674"/>
      <c r="AFD276" s="674"/>
      <c r="AFE276" s="674"/>
      <c r="AFF276" s="674"/>
      <c r="AFG276" s="674"/>
      <c r="AFH276" s="674"/>
      <c r="AFI276" s="674"/>
      <c r="AFJ276" s="676"/>
      <c r="AFK276" s="676"/>
      <c r="AFL276" s="676"/>
      <c r="AFM276" s="676"/>
      <c r="AFN276" s="676"/>
      <c r="AFO276" s="676"/>
      <c r="AFP276" s="676"/>
      <c r="AFQ276" s="676"/>
      <c r="AFR276" s="676"/>
      <c r="AFS276" s="676"/>
      <c r="AFT276" s="676"/>
      <c r="AFU276" s="676"/>
      <c r="AFV276" s="676"/>
      <c r="AFW276" s="676"/>
      <c r="AFX276" s="676"/>
      <c r="AFY276" s="676"/>
      <c r="AFZ276" s="676"/>
      <c r="AGA276" s="676"/>
      <c r="AGB276" s="676"/>
      <c r="AGC276" s="676"/>
      <c r="AGD276" s="676"/>
      <c r="AGE276" s="676"/>
      <c r="AGF276" s="676"/>
      <c r="AGG276" s="676"/>
      <c r="AGH276" s="676"/>
      <c r="AGI276" s="676"/>
      <c r="AGJ276" s="676"/>
      <c r="AGK276" s="676"/>
      <c r="AGL276" s="676"/>
      <c r="AGM276" s="676"/>
      <c r="AGN276" s="676"/>
      <c r="AGO276" s="676"/>
      <c r="AGP276" s="676"/>
      <c r="AGQ276" s="676"/>
      <c r="AGR276" s="676"/>
      <c r="AGS276" s="676"/>
      <c r="AGT276" s="676"/>
      <c r="AGU276" s="676"/>
      <c r="AGV276" s="676"/>
      <c r="AGW276" s="676"/>
      <c r="AGX276" s="676"/>
      <c r="AGY276" s="676"/>
      <c r="AGZ276" s="676"/>
      <c r="AHA276" s="676"/>
      <c r="AHB276" s="674"/>
      <c r="AHC276" s="674"/>
      <c r="AHD276" s="674"/>
      <c r="AHE276" s="674"/>
      <c r="AHF276" s="674"/>
      <c r="AHG276" s="674"/>
      <c r="AHH276" s="674"/>
      <c r="AHI276" s="674"/>
      <c r="AHJ276" s="674"/>
      <c r="AHK276" s="674"/>
      <c r="AHL276" s="674"/>
      <c r="AHM276" s="674"/>
      <c r="AHN276" s="674"/>
      <c r="AHO276" s="674"/>
      <c r="AHP276" s="674"/>
      <c r="AHQ276" s="674"/>
      <c r="AHR276" s="674"/>
      <c r="AHS276" s="674"/>
      <c r="AHT276" s="674"/>
      <c r="AHU276" s="674"/>
      <c r="AHV276" s="674"/>
      <c r="AHW276" s="674"/>
      <c r="AHX276" s="674"/>
      <c r="AHY276" s="674"/>
      <c r="AHZ276" s="675"/>
      <c r="AIA276" s="675"/>
      <c r="AIB276" s="675"/>
      <c r="AIC276" s="675"/>
      <c r="AID276" s="675"/>
      <c r="AIE276" s="674"/>
      <c r="AIF276" s="674"/>
      <c r="AIG276" s="675"/>
      <c r="AIH276" s="675"/>
      <c r="AII276" s="674"/>
      <c r="AIJ276" s="674"/>
      <c r="AIK276" s="675"/>
      <c r="AIL276" s="675"/>
      <c r="AIM276" s="674"/>
      <c r="AIN276" s="674"/>
      <c r="AIO276" s="674"/>
      <c r="AIP276" s="674"/>
      <c r="AIQ276" s="674"/>
      <c r="AIR276" s="674"/>
      <c r="AIS276" s="674"/>
      <c r="AIT276" s="675"/>
      <c r="AIU276" s="675"/>
      <c r="AIV276" s="674"/>
      <c r="AIW276" s="674"/>
      <c r="AIX276" s="675"/>
      <c r="AIY276" s="675"/>
      <c r="AIZ276" s="674"/>
      <c r="AJA276" s="674"/>
      <c r="AJB276" s="674"/>
      <c r="AJC276" s="674"/>
      <c r="AJD276" s="674"/>
      <c r="AJE276" s="673"/>
      <c r="AJF276" s="677"/>
      <c r="AJG276" s="674"/>
      <c r="AJH276" s="674"/>
      <c r="AJI276" s="674"/>
      <c r="AJJ276" s="674"/>
      <c r="AJK276" s="674"/>
      <c r="AJL276" s="674"/>
      <c r="AJM276" s="674"/>
      <c r="AJN276" s="676"/>
      <c r="AJO276" s="676"/>
      <c r="AJP276" s="676"/>
      <c r="AJQ276" s="676"/>
      <c r="AJR276" s="676"/>
      <c r="AJS276" s="676"/>
      <c r="AJT276" s="676"/>
      <c r="AJU276" s="676"/>
      <c r="AJV276" s="676"/>
      <c r="AJW276" s="676"/>
      <c r="AJX276" s="676"/>
      <c r="AJY276" s="676"/>
      <c r="AJZ276" s="676"/>
      <c r="AKA276" s="676"/>
      <c r="AKB276" s="676"/>
      <c r="AKC276" s="676"/>
      <c r="AKD276" s="676"/>
      <c r="AKE276" s="676"/>
      <c r="AKF276" s="676"/>
      <c r="AKG276" s="676"/>
      <c r="AKH276" s="676"/>
      <c r="AKI276" s="676"/>
      <c r="AKJ276" s="676"/>
      <c r="AKK276" s="676"/>
      <c r="AKL276" s="676"/>
      <c r="AKM276" s="676"/>
      <c r="AKN276" s="676"/>
      <c r="AKO276" s="676"/>
      <c r="AKP276" s="676"/>
      <c r="AKQ276" s="676"/>
      <c r="AKR276" s="676"/>
      <c r="AKS276" s="676"/>
      <c r="AKT276" s="676"/>
      <c r="AKU276" s="676"/>
      <c r="AKV276" s="676"/>
      <c r="AKW276" s="676"/>
      <c r="AKX276" s="676"/>
      <c r="AKY276" s="676"/>
      <c r="AKZ276" s="676"/>
      <c r="ALA276" s="676"/>
      <c r="ALB276" s="676"/>
      <c r="ALC276" s="676"/>
      <c r="ALD276" s="676"/>
      <c r="ALE276" s="676"/>
      <c r="ALF276" s="674"/>
      <c r="ALG276" s="674"/>
      <c r="ALH276" s="674"/>
      <c r="ALI276" s="674"/>
      <c r="ALJ276" s="674"/>
      <c r="ALK276" s="674"/>
      <c r="ALL276" s="674"/>
      <c r="ALM276" s="674"/>
      <c r="ALN276" s="674"/>
      <c r="ALO276" s="674"/>
      <c r="ALP276" s="674"/>
      <c r="ALQ276" s="674"/>
      <c r="ALR276" s="674"/>
      <c r="ALS276" s="674"/>
      <c r="ALT276" s="674"/>
      <c r="ALU276" s="674"/>
      <c r="ALV276" s="674"/>
      <c r="ALW276" s="674"/>
      <c r="ALX276" s="674"/>
      <c r="ALY276" s="674"/>
      <c r="ALZ276" s="674"/>
      <c r="AMA276" s="674"/>
      <c r="AMB276" s="674"/>
      <c r="AMC276" s="674"/>
      <c r="AMD276" s="675"/>
      <c r="AME276" s="675"/>
      <c r="AMF276" s="675"/>
      <c r="AMG276" s="675"/>
      <c r="AMH276" s="675"/>
      <c r="AMI276" s="674"/>
      <c r="AMJ276" s="674"/>
      <c r="AMK276" s="675"/>
      <c r="AML276" s="675"/>
      <c r="AMM276" s="674"/>
      <c r="AMN276" s="674"/>
      <c r="AMO276" s="675"/>
      <c r="AMP276" s="675"/>
      <c r="AMQ276" s="674"/>
      <c r="AMR276" s="674"/>
      <c r="AMS276" s="674"/>
      <c r="AMT276" s="674"/>
      <c r="AMU276" s="674"/>
      <c r="AMV276" s="674"/>
      <c r="AMW276" s="674"/>
      <c r="AMX276" s="675"/>
      <c r="AMY276" s="675"/>
      <c r="AMZ276" s="674"/>
      <c r="ANA276" s="674"/>
      <c r="ANB276" s="675"/>
      <c r="ANC276" s="675"/>
      <c r="AND276" s="674"/>
      <c r="ANE276" s="674"/>
      <c r="ANF276" s="674"/>
      <c r="ANG276" s="674"/>
      <c r="ANH276" s="674"/>
      <c r="ANI276" s="673"/>
      <c r="ANJ276" s="677"/>
      <c r="ANK276" s="674"/>
      <c r="ANL276" s="674"/>
      <c r="ANM276" s="674"/>
      <c r="ANN276" s="674"/>
      <c r="ANO276" s="674"/>
      <c r="ANP276" s="674"/>
      <c r="ANQ276" s="674"/>
      <c r="ANR276" s="676"/>
      <c r="ANS276" s="676"/>
      <c r="ANT276" s="676"/>
      <c r="ANU276" s="676"/>
      <c r="ANV276" s="676"/>
      <c r="ANW276" s="676"/>
      <c r="ANX276" s="676"/>
      <c r="ANY276" s="676"/>
      <c r="ANZ276" s="676"/>
      <c r="AOA276" s="676"/>
      <c r="AOB276" s="676"/>
      <c r="AOC276" s="676"/>
      <c r="AOD276" s="676"/>
      <c r="AOE276" s="676"/>
      <c r="AOF276" s="676"/>
      <c r="AOG276" s="676"/>
      <c r="AOH276" s="676"/>
      <c r="AOI276" s="676"/>
      <c r="AOJ276" s="676"/>
      <c r="AOK276" s="676"/>
      <c r="AOL276" s="676"/>
      <c r="AOM276" s="676"/>
      <c r="AON276" s="676"/>
      <c r="AOO276" s="676"/>
      <c r="AOP276" s="676"/>
      <c r="AOQ276" s="676"/>
      <c r="AOR276" s="676"/>
      <c r="AOS276" s="676"/>
      <c r="AOT276" s="676"/>
      <c r="AOU276" s="676"/>
      <c r="AOV276" s="676"/>
      <c r="AOW276" s="676"/>
      <c r="AOX276" s="676"/>
      <c r="AOY276" s="676"/>
      <c r="AOZ276" s="676"/>
      <c r="APA276" s="676"/>
      <c r="APB276" s="676"/>
      <c r="APC276" s="676"/>
      <c r="APD276" s="676"/>
      <c r="APE276" s="676"/>
      <c r="APF276" s="676"/>
      <c r="APG276" s="676"/>
      <c r="APH276" s="676"/>
      <c r="API276" s="676"/>
      <c r="APJ276" s="674"/>
      <c r="APK276" s="674"/>
      <c r="APL276" s="674"/>
      <c r="APM276" s="674"/>
      <c r="APN276" s="674"/>
      <c r="APO276" s="674"/>
      <c r="APP276" s="674"/>
      <c r="APQ276" s="674"/>
      <c r="APR276" s="674"/>
      <c r="APS276" s="674"/>
      <c r="APT276" s="674"/>
      <c r="APU276" s="674"/>
      <c r="APV276" s="674"/>
      <c r="APW276" s="674"/>
      <c r="APX276" s="674"/>
      <c r="APY276" s="674"/>
      <c r="APZ276" s="674"/>
      <c r="AQA276" s="674"/>
      <c r="AQB276" s="674"/>
      <c r="AQC276" s="674"/>
      <c r="AQD276" s="674"/>
      <c r="AQE276" s="674"/>
      <c r="AQF276" s="674"/>
      <c r="AQG276" s="674"/>
      <c r="AQH276" s="675"/>
      <c r="AQI276" s="675"/>
      <c r="AQJ276" s="675"/>
      <c r="AQK276" s="675"/>
      <c r="AQL276" s="675"/>
      <c r="AQM276" s="674"/>
      <c r="AQN276" s="674"/>
      <c r="AQO276" s="675"/>
      <c r="AQP276" s="675"/>
      <c r="AQQ276" s="674"/>
      <c r="AQR276" s="674"/>
      <c r="AQS276" s="675"/>
      <c r="AQT276" s="675"/>
      <c r="AQU276" s="674"/>
      <c r="AQV276" s="674"/>
      <c r="AQW276" s="674"/>
      <c r="AQX276" s="674"/>
      <c r="AQY276" s="674"/>
      <c r="AQZ276" s="674"/>
      <c r="ARA276" s="674"/>
      <c r="ARB276" s="675"/>
      <c r="ARC276" s="675"/>
      <c r="ARD276" s="674"/>
      <c r="ARE276" s="674"/>
      <c r="ARF276" s="675"/>
      <c r="ARG276" s="675"/>
      <c r="ARH276" s="674"/>
      <c r="ARI276" s="674"/>
      <c r="ARJ276" s="674"/>
      <c r="ARK276" s="674"/>
      <c r="ARL276" s="674"/>
      <c r="ARM276" s="673"/>
      <c r="ARN276" s="677"/>
      <c r="ARO276" s="674"/>
      <c r="ARP276" s="674"/>
      <c r="ARQ276" s="674"/>
      <c r="ARR276" s="674"/>
      <c r="ARS276" s="674"/>
      <c r="ART276" s="674"/>
      <c r="ARU276" s="674"/>
      <c r="ARV276" s="676"/>
      <c r="ARW276" s="676"/>
      <c r="ARX276" s="676"/>
      <c r="ARY276" s="676"/>
      <c r="ARZ276" s="676"/>
      <c r="ASA276" s="676"/>
      <c r="ASB276" s="676"/>
      <c r="ASC276" s="676"/>
      <c r="ASD276" s="676"/>
      <c r="ASE276" s="676"/>
      <c r="ASF276" s="676"/>
      <c r="ASG276" s="676"/>
      <c r="ASH276" s="676"/>
      <c r="ASI276" s="676"/>
      <c r="ASJ276" s="676"/>
      <c r="ASK276" s="676"/>
      <c r="ASL276" s="676"/>
      <c r="ASM276" s="676"/>
      <c r="ASN276" s="676"/>
      <c r="ASO276" s="676"/>
      <c r="ASP276" s="676"/>
      <c r="ASQ276" s="676"/>
      <c r="ASR276" s="676"/>
      <c r="ASS276" s="676"/>
      <c r="AST276" s="676"/>
      <c r="ASU276" s="676"/>
      <c r="ASV276" s="676"/>
      <c r="ASW276" s="676"/>
      <c r="ASX276" s="676"/>
      <c r="ASY276" s="676"/>
      <c r="ASZ276" s="676"/>
      <c r="ATA276" s="676"/>
      <c r="ATB276" s="676"/>
      <c r="ATC276" s="676"/>
      <c r="ATD276" s="676"/>
      <c r="ATE276" s="676"/>
      <c r="ATF276" s="676"/>
      <c r="ATG276" s="676"/>
      <c r="ATH276" s="676"/>
      <c r="ATI276" s="676"/>
      <c r="ATJ276" s="676"/>
      <c r="ATK276" s="676"/>
      <c r="ATL276" s="676"/>
      <c r="ATM276" s="676"/>
      <c r="ATN276" s="674"/>
      <c r="ATO276" s="674"/>
      <c r="ATP276" s="674"/>
      <c r="ATQ276" s="674"/>
      <c r="ATR276" s="674"/>
      <c r="ATS276" s="674"/>
      <c r="ATT276" s="674"/>
      <c r="ATU276" s="674"/>
      <c r="ATV276" s="674"/>
      <c r="ATW276" s="674"/>
      <c r="ATX276" s="674"/>
      <c r="ATY276" s="674"/>
      <c r="ATZ276" s="674"/>
      <c r="AUA276" s="674"/>
      <c r="AUB276" s="674"/>
      <c r="AUC276" s="674"/>
      <c r="AUD276" s="674"/>
      <c r="AUE276" s="674"/>
      <c r="AUF276" s="674"/>
      <c r="AUG276" s="674"/>
      <c r="AUH276" s="674"/>
      <c r="AUI276" s="674"/>
      <c r="AUJ276" s="674"/>
      <c r="AUK276" s="674"/>
      <c r="AUL276" s="675"/>
      <c r="AUM276" s="675"/>
      <c r="AUN276" s="675"/>
      <c r="AUO276" s="675"/>
      <c r="AUP276" s="675"/>
      <c r="AUQ276" s="674"/>
      <c r="AUR276" s="674"/>
      <c r="AUS276" s="675"/>
      <c r="AUT276" s="675"/>
      <c r="AUU276" s="674"/>
      <c r="AUV276" s="674"/>
      <c r="AUW276" s="675"/>
      <c r="AUX276" s="675"/>
      <c r="AUY276" s="674"/>
      <c r="AUZ276" s="674"/>
      <c r="AVA276" s="674"/>
      <c r="AVB276" s="674"/>
      <c r="AVC276" s="674"/>
      <c r="AVD276" s="674"/>
      <c r="AVE276" s="674"/>
      <c r="AVF276" s="675"/>
      <c r="AVG276" s="675"/>
      <c r="AVH276" s="674"/>
      <c r="AVI276" s="674"/>
      <c r="AVJ276" s="675"/>
      <c r="AVK276" s="675"/>
      <c r="AVL276" s="674"/>
      <c r="AVM276" s="674"/>
      <c r="AVN276" s="674"/>
      <c r="AVO276" s="674"/>
      <c r="AVP276" s="674"/>
      <c r="AVQ276" s="673"/>
      <c r="AVR276" s="677"/>
      <c r="AVS276" s="674"/>
      <c r="AVT276" s="674"/>
      <c r="AVU276" s="674"/>
      <c r="AVV276" s="674"/>
      <c r="AVW276" s="674"/>
      <c r="AVX276" s="674"/>
      <c r="AVY276" s="674"/>
      <c r="AVZ276" s="676"/>
      <c r="AWA276" s="676"/>
      <c r="AWB276" s="676"/>
      <c r="AWC276" s="676"/>
      <c r="AWD276" s="676"/>
      <c r="AWE276" s="676"/>
      <c r="AWF276" s="676"/>
      <c r="AWG276" s="676"/>
      <c r="AWH276" s="676"/>
      <c r="AWI276" s="676"/>
      <c r="AWJ276" s="676"/>
      <c r="AWK276" s="676"/>
      <c r="AWL276" s="676"/>
      <c r="AWM276" s="676"/>
      <c r="AWN276" s="676"/>
      <c r="AWO276" s="676"/>
      <c r="AWP276" s="676"/>
      <c r="AWQ276" s="676"/>
      <c r="AWR276" s="676"/>
      <c r="AWS276" s="676"/>
      <c r="AWT276" s="676"/>
      <c r="AWU276" s="676"/>
      <c r="AWV276" s="676"/>
      <c r="AWW276" s="676"/>
      <c r="AWX276" s="676"/>
      <c r="AWY276" s="676"/>
      <c r="AWZ276" s="676"/>
      <c r="AXA276" s="676"/>
      <c r="AXB276" s="676"/>
      <c r="AXC276" s="676"/>
      <c r="AXD276" s="676"/>
      <c r="AXE276" s="676"/>
      <c r="AXF276" s="676"/>
      <c r="AXG276" s="676"/>
      <c r="AXH276" s="676"/>
      <c r="AXI276" s="676"/>
      <c r="AXJ276" s="676"/>
      <c r="AXK276" s="676"/>
      <c r="AXL276" s="676"/>
      <c r="AXM276" s="676"/>
      <c r="AXN276" s="676"/>
      <c r="AXO276" s="676"/>
      <c r="AXP276" s="676"/>
      <c r="AXQ276" s="676"/>
      <c r="AXR276" s="674"/>
      <c r="AXS276" s="674"/>
      <c r="AXT276" s="674"/>
      <c r="AXU276" s="674"/>
      <c r="AXV276" s="674"/>
      <c r="AXW276" s="674"/>
      <c r="AXX276" s="674"/>
      <c r="AXY276" s="674"/>
      <c r="AXZ276" s="674"/>
      <c r="AYA276" s="674"/>
      <c r="AYB276" s="674"/>
      <c r="AYC276" s="674"/>
      <c r="AYD276" s="674"/>
      <c r="AYE276" s="674"/>
      <c r="AYF276" s="674"/>
      <c r="AYG276" s="674"/>
      <c r="AYH276" s="674"/>
      <c r="AYI276" s="674"/>
      <c r="AYJ276" s="674"/>
      <c r="AYK276" s="674"/>
      <c r="AYL276" s="674"/>
      <c r="AYM276" s="674"/>
      <c r="AYN276" s="674"/>
      <c r="AYO276" s="674"/>
      <c r="AYP276" s="675"/>
      <c r="AYQ276" s="675"/>
      <c r="AYR276" s="675"/>
      <c r="AYS276" s="675"/>
      <c r="AYT276" s="675"/>
      <c r="AYU276" s="674"/>
      <c r="AYV276" s="674"/>
      <c r="AYW276" s="675"/>
      <c r="AYX276" s="675"/>
      <c r="AYY276" s="674"/>
      <c r="AYZ276" s="674"/>
      <c r="AZA276" s="675"/>
      <c r="AZB276" s="675"/>
      <c r="AZC276" s="674"/>
      <c r="AZD276" s="674"/>
      <c r="AZE276" s="674"/>
      <c r="AZF276" s="674"/>
      <c r="AZG276" s="674"/>
      <c r="AZH276" s="674"/>
      <c r="AZI276" s="674"/>
      <c r="AZJ276" s="675"/>
      <c r="AZK276" s="675"/>
      <c r="AZL276" s="674"/>
      <c r="AZM276" s="674"/>
      <c r="AZN276" s="675"/>
      <c r="AZO276" s="675"/>
      <c r="AZP276" s="674"/>
      <c r="AZQ276" s="674"/>
      <c r="AZR276" s="674"/>
      <c r="AZS276" s="674"/>
      <c r="AZT276" s="674"/>
      <c r="AZU276" s="673"/>
      <c r="AZV276" s="677"/>
      <c r="AZW276" s="674"/>
      <c r="AZX276" s="674"/>
      <c r="AZY276" s="674"/>
      <c r="AZZ276" s="674"/>
      <c r="BAA276" s="674"/>
      <c r="BAB276" s="674"/>
      <c r="BAC276" s="674"/>
      <c r="BAD276" s="676"/>
      <c r="BAE276" s="676"/>
      <c r="BAF276" s="676"/>
      <c r="BAG276" s="676"/>
      <c r="BAH276" s="676"/>
      <c r="BAI276" s="676"/>
      <c r="BAJ276" s="676"/>
      <c r="BAK276" s="676"/>
      <c r="BAL276" s="676"/>
      <c r="BAM276" s="676"/>
      <c r="BAN276" s="676"/>
      <c r="BAO276" s="676"/>
      <c r="BAP276" s="676"/>
      <c r="BAQ276" s="676"/>
      <c r="BAR276" s="676"/>
      <c r="BAS276" s="676"/>
      <c r="BAT276" s="676"/>
      <c r="BAU276" s="676"/>
      <c r="BAV276" s="676"/>
      <c r="BAW276" s="676"/>
      <c r="BAX276" s="676"/>
      <c r="BAY276" s="676"/>
      <c r="BAZ276" s="676"/>
      <c r="BBA276" s="676"/>
      <c r="BBB276" s="676"/>
      <c r="BBC276" s="676"/>
      <c r="BBD276" s="676"/>
      <c r="BBE276" s="676"/>
      <c r="BBF276" s="676"/>
      <c r="BBG276" s="676"/>
      <c r="BBH276" s="676"/>
      <c r="BBI276" s="676"/>
      <c r="BBJ276" s="676"/>
      <c r="BBK276" s="676"/>
      <c r="BBL276" s="676"/>
      <c r="BBM276" s="676"/>
      <c r="BBN276" s="676"/>
      <c r="BBO276" s="676"/>
      <c r="BBP276" s="676"/>
      <c r="BBQ276" s="676"/>
      <c r="BBR276" s="676"/>
      <c r="BBS276" s="676"/>
      <c r="BBT276" s="676"/>
      <c r="BBU276" s="676"/>
      <c r="BBV276" s="674"/>
      <c r="BBW276" s="674"/>
      <c r="BBX276" s="674"/>
      <c r="BBY276" s="674"/>
      <c r="BBZ276" s="674"/>
      <c r="BCA276" s="674"/>
      <c r="BCB276" s="674"/>
      <c r="BCC276" s="674"/>
      <c r="BCD276" s="674"/>
      <c r="BCE276" s="674"/>
      <c r="BCF276" s="674"/>
      <c r="BCG276" s="674"/>
      <c r="BCH276" s="674"/>
      <c r="BCI276" s="674"/>
      <c r="BCJ276" s="674"/>
      <c r="BCK276" s="674"/>
      <c r="BCL276" s="674"/>
      <c r="BCM276" s="674"/>
      <c r="BCN276" s="674"/>
      <c r="BCO276" s="674"/>
      <c r="BCP276" s="674"/>
      <c r="BCQ276" s="674"/>
      <c r="BCR276" s="674"/>
      <c r="BCS276" s="674"/>
      <c r="BCT276" s="675"/>
      <c r="BCU276" s="675"/>
      <c r="BCV276" s="675"/>
      <c r="BCW276" s="675"/>
      <c r="BCX276" s="675"/>
      <c r="BCY276" s="674"/>
      <c r="BCZ276" s="674"/>
      <c r="BDA276" s="675"/>
      <c r="BDB276" s="675"/>
      <c r="BDC276" s="674"/>
      <c r="BDD276" s="674"/>
      <c r="BDE276" s="675"/>
      <c r="BDF276" s="675"/>
      <c r="BDG276" s="674"/>
      <c r="BDH276" s="674"/>
      <c r="BDI276" s="674"/>
      <c r="BDJ276" s="674"/>
      <c r="BDK276" s="674"/>
      <c r="BDL276" s="674"/>
      <c r="BDM276" s="674"/>
      <c r="BDN276" s="675"/>
      <c r="BDO276" s="675"/>
      <c r="BDP276" s="674"/>
      <c r="BDQ276" s="674"/>
      <c r="BDR276" s="675"/>
      <c r="BDS276" s="675"/>
      <c r="BDT276" s="674"/>
      <c r="BDU276" s="674"/>
      <c r="BDV276" s="674"/>
      <c r="BDW276" s="674"/>
      <c r="BDX276" s="674"/>
      <c r="BDY276" s="673"/>
      <c r="BDZ276" s="677"/>
      <c r="BEA276" s="674"/>
      <c r="BEB276" s="674"/>
      <c r="BEC276" s="674"/>
      <c r="BED276" s="674"/>
      <c r="BEE276" s="674"/>
      <c r="BEF276" s="674"/>
      <c r="BEG276" s="674"/>
      <c r="BEH276" s="676"/>
      <c r="BEI276" s="676"/>
      <c r="BEJ276" s="676"/>
      <c r="BEK276" s="676"/>
      <c r="BEL276" s="676"/>
      <c r="BEM276" s="676"/>
      <c r="BEN276" s="676"/>
      <c r="BEO276" s="676"/>
      <c r="BEP276" s="676"/>
      <c r="BEQ276" s="676"/>
      <c r="BER276" s="676"/>
      <c r="BES276" s="676"/>
      <c r="BET276" s="676"/>
      <c r="BEU276" s="676"/>
      <c r="BEV276" s="676"/>
      <c r="BEW276" s="676"/>
      <c r="BEX276" s="676"/>
      <c r="BEY276" s="676"/>
      <c r="BEZ276" s="676"/>
      <c r="BFA276" s="676"/>
      <c r="BFB276" s="676"/>
      <c r="BFC276" s="676"/>
      <c r="BFD276" s="676"/>
      <c r="BFE276" s="676"/>
      <c r="BFF276" s="676"/>
      <c r="BFG276" s="676"/>
      <c r="BFH276" s="676"/>
      <c r="BFI276" s="676"/>
      <c r="BFJ276" s="676"/>
      <c r="BFK276" s="676"/>
      <c r="BFL276" s="676"/>
      <c r="BFM276" s="676"/>
      <c r="BFN276" s="676"/>
      <c r="BFO276" s="676"/>
      <c r="BFP276" s="676"/>
      <c r="BFQ276" s="676"/>
      <c r="BFR276" s="676"/>
      <c r="BFS276" s="676"/>
      <c r="BFT276" s="676"/>
      <c r="BFU276" s="676"/>
      <c r="BFV276" s="676"/>
      <c r="BFW276" s="676"/>
      <c r="BFX276" s="676"/>
      <c r="BFY276" s="676"/>
      <c r="BFZ276" s="674"/>
      <c r="BGA276" s="674"/>
      <c r="BGB276" s="674"/>
      <c r="BGC276" s="674"/>
      <c r="BGD276" s="674"/>
      <c r="BGE276" s="674"/>
      <c r="BGF276" s="674"/>
      <c r="BGG276" s="674"/>
      <c r="BGH276" s="674"/>
      <c r="BGI276" s="674"/>
      <c r="BGJ276" s="674"/>
      <c r="BGK276" s="674"/>
      <c r="BGL276" s="674"/>
      <c r="BGM276" s="674"/>
      <c r="BGN276" s="674"/>
      <c r="BGO276" s="674"/>
      <c r="BGP276" s="674"/>
      <c r="BGQ276" s="674"/>
      <c r="BGR276" s="674"/>
      <c r="BGS276" s="674"/>
      <c r="BGT276" s="674"/>
      <c r="BGU276" s="674"/>
      <c r="BGV276" s="674"/>
      <c r="BGW276" s="674"/>
      <c r="BGX276" s="675"/>
      <c r="BGY276" s="675"/>
      <c r="BGZ276" s="675"/>
      <c r="BHA276" s="675"/>
      <c r="BHB276" s="675"/>
      <c r="BHC276" s="674"/>
      <c r="BHD276" s="674"/>
      <c r="BHE276" s="675"/>
      <c r="BHF276" s="675"/>
      <c r="BHG276" s="674"/>
      <c r="BHH276" s="674"/>
      <c r="BHI276" s="675"/>
      <c r="BHJ276" s="675"/>
      <c r="BHK276" s="674"/>
      <c r="BHL276" s="674"/>
      <c r="BHM276" s="674"/>
      <c r="BHN276" s="674"/>
      <c r="BHO276" s="674"/>
      <c r="BHP276" s="674"/>
      <c r="BHQ276" s="674"/>
      <c r="BHR276" s="675"/>
      <c r="BHS276" s="675"/>
      <c r="BHT276" s="674"/>
      <c r="BHU276" s="674"/>
      <c r="BHV276" s="675"/>
      <c r="BHW276" s="675"/>
      <c r="BHX276" s="674"/>
      <c r="BHY276" s="674"/>
      <c r="BHZ276" s="674"/>
      <c r="BIA276" s="674"/>
      <c r="BIB276" s="674"/>
      <c r="BIC276" s="673"/>
      <c r="BID276" s="677"/>
      <c r="BIE276" s="674"/>
      <c r="BIF276" s="674"/>
      <c r="BIG276" s="674"/>
      <c r="BIH276" s="674"/>
      <c r="BII276" s="674"/>
      <c r="BIJ276" s="674"/>
      <c r="BIK276" s="674"/>
      <c r="BIL276" s="676"/>
      <c r="BIM276" s="676"/>
      <c r="BIN276" s="676"/>
      <c r="BIO276" s="676"/>
      <c r="BIP276" s="676"/>
      <c r="BIQ276" s="676"/>
      <c r="BIR276" s="676"/>
      <c r="BIS276" s="676"/>
      <c r="BIT276" s="676"/>
      <c r="BIU276" s="676"/>
      <c r="BIV276" s="676"/>
      <c r="BIW276" s="676"/>
      <c r="BIX276" s="676"/>
      <c r="BIY276" s="676"/>
      <c r="BIZ276" s="676"/>
      <c r="BJA276" s="676"/>
      <c r="BJB276" s="676"/>
      <c r="BJC276" s="676"/>
      <c r="BJD276" s="676"/>
      <c r="BJE276" s="676"/>
      <c r="BJF276" s="676"/>
      <c r="BJG276" s="676"/>
      <c r="BJH276" s="676"/>
      <c r="BJI276" s="676"/>
      <c r="BJJ276" s="676"/>
      <c r="BJK276" s="676"/>
      <c r="BJL276" s="676"/>
      <c r="BJM276" s="676"/>
      <c r="BJN276" s="676"/>
      <c r="BJO276" s="676"/>
      <c r="BJP276" s="676"/>
      <c r="BJQ276" s="676"/>
      <c r="BJR276" s="676"/>
      <c r="BJS276" s="676"/>
      <c r="BJT276" s="676"/>
      <c r="BJU276" s="676"/>
      <c r="BJV276" s="676"/>
      <c r="BJW276" s="676"/>
      <c r="BJX276" s="676"/>
      <c r="BJY276" s="676"/>
      <c r="BJZ276" s="676"/>
      <c r="BKA276" s="676"/>
      <c r="BKB276" s="676"/>
      <c r="BKC276" s="676"/>
      <c r="BKD276" s="674"/>
      <c r="BKE276" s="674"/>
      <c r="BKF276" s="674"/>
      <c r="BKG276" s="674"/>
      <c r="BKH276" s="674"/>
      <c r="BKI276" s="674"/>
      <c r="BKJ276" s="674"/>
      <c r="BKK276" s="674"/>
      <c r="BKL276" s="674"/>
      <c r="BKM276" s="674"/>
      <c r="BKN276" s="674"/>
      <c r="BKO276" s="674"/>
      <c r="BKP276" s="674"/>
      <c r="BKQ276" s="674"/>
      <c r="BKR276" s="674"/>
      <c r="BKS276" s="674"/>
      <c r="BKT276" s="674"/>
      <c r="BKU276" s="674"/>
      <c r="BKV276" s="674"/>
      <c r="BKW276" s="674"/>
      <c r="BKX276" s="674"/>
      <c r="BKY276" s="674"/>
      <c r="BKZ276" s="674"/>
      <c r="BLA276" s="674"/>
      <c r="BLB276" s="675"/>
      <c r="BLC276" s="675"/>
      <c r="BLD276" s="675"/>
      <c r="BLE276" s="675"/>
      <c r="BLF276" s="675"/>
      <c r="BLG276" s="674"/>
      <c r="BLH276" s="674"/>
      <c r="BLI276" s="675"/>
      <c r="BLJ276" s="675"/>
      <c r="BLK276" s="674"/>
      <c r="BLL276" s="674"/>
      <c r="BLM276" s="675"/>
      <c r="BLN276" s="675"/>
      <c r="BLO276" s="674"/>
      <c r="BLP276" s="674"/>
      <c r="BLQ276" s="674"/>
      <c r="BLR276" s="674"/>
      <c r="BLS276" s="674"/>
      <c r="BLT276" s="674"/>
      <c r="BLU276" s="674"/>
      <c r="BLV276" s="675"/>
      <c r="BLW276" s="675"/>
      <c r="BLX276" s="674"/>
      <c r="BLY276" s="674"/>
      <c r="BLZ276" s="675"/>
      <c r="BMA276" s="675"/>
      <c r="BMB276" s="674"/>
      <c r="BMC276" s="674"/>
      <c r="BMD276" s="674"/>
      <c r="BME276" s="674"/>
      <c r="BMF276" s="674"/>
      <c r="BMG276" s="673"/>
      <c r="BMH276" s="677"/>
      <c r="BMI276" s="674"/>
      <c r="BMJ276" s="674"/>
      <c r="BMK276" s="674"/>
      <c r="BML276" s="674"/>
      <c r="BMM276" s="674"/>
      <c r="BMN276" s="674"/>
      <c r="BMO276" s="674"/>
      <c r="BMP276" s="676"/>
      <c r="BMQ276" s="676"/>
      <c r="BMR276" s="676"/>
      <c r="BMS276" s="676"/>
      <c r="BMT276" s="676"/>
      <c r="BMU276" s="676"/>
      <c r="BMV276" s="676"/>
      <c r="BMW276" s="676"/>
      <c r="BMX276" s="676"/>
      <c r="BMY276" s="676"/>
      <c r="BMZ276" s="676"/>
      <c r="BNA276" s="676"/>
      <c r="BNB276" s="676"/>
      <c r="BNC276" s="676"/>
      <c r="BND276" s="676"/>
      <c r="BNE276" s="676"/>
      <c r="BNF276" s="676"/>
      <c r="BNG276" s="676"/>
      <c r="BNH276" s="676"/>
      <c r="BNI276" s="676"/>
      <c r="BNJ276" s="676"/>
      <c r="BNK276" s="676"/>
      <c r="BNL276" s="676"/>
      <c r="BNM276" s="676"/>
      <c r="BNN276" s="676"/>
      <c r="BNO276" s="676"/>
      <c r="BNP276" s="676"/>
      <c r="BNQ276" s="676"/>
      <c r="BNR276" s="676"/>
      <c r="BNS276" s="676"/>
      <c r="BNT276" s="676"/>
      <c r="BNU276" s="676"/>
      <c r="BNV276" s="676"/>
      <c r="BNW276" s="676"/>
      <c r="BNX276" s="676"/>
      <c r="BNY276" s="676"/>
      <c r="BNZ276" s="676"/>
      <c r="BOA276" s="676"/>
      <c r="BOB276" s="676"/>
      <c r="BOC276" s="676"/>
      <c r="BOD276" s="676"/>
      <c r="BOE276" s="676"/>
      <c r="BOF276" s="676"/>
      <c r="BOG276" s="676"/>
      <c r="BOH276" s="674"/>
      <c r="BOI276" s="674"/>
      <c r="BOJ276" s="674"/>
      <c r="BOK276" s="674"/>
      <c r="BOL276" s="674"/>
      <c r="BOM276" s="674"/>
      <c r="BON276" s="674"/>
      <c r="BOO276" s="674"/>
      <c r="BOP276" s="674"/>
      <c r="BOQ276" s="674"/>
      <c r="BOR276" s="674"/>
      <c r="BOS276" s="674"/>
      <c r="BOT276" s="674"/>
      <c r="BOU276" s="674"/>
      <c r="BOV276" s="674"/>
      <c r="BOW276" s="674"/>
      <c r="BOX276" s="674"/>
      <c r="BOY276" s="674"/>
      <c r="BOZ276" s="674"/>
      <c r="BPA276" s="674"/>
      <c r="BPB276" s="674"/>
      <c r="BPC276" s="674"/>
      <c r="BPD276" s="674"/>
      <c r="BPE276" s="674"/>
      <c r="BPF276" s="675"/>
      <c r="BPG276" s="675"/>
      <c r="BPH276" s="675"/>
      <c r="BPI276" s="675"/>
      <c r="BPJ276" s="675"/>
      <c r="BPK276" s="674"/>
      <c r="BPL276" s="674"/>
      <c r="BPM276" s="675"/>
      <c r="BPN276" s="675"/>
      <c r="BPO276" s="674"/>
      <c r="BPP276" s="674"/>
      <c r="BPQ276" s="675"/>
      <c r="BPR276" s="675"/>
      <c r="BPS276" s="674"/>
      <c r="BPT276" s="674"/>
      <c r="BPU276" s="674"/>
      <c r="BPV276" s="674"/>
      <c r="BPW276" s="674"/>
      <c r="BPX276" s="674"/>
      <c r="BPY276" s="674"/>
      <c r="BPZ276" s="675"/>
      <c r="BQA276" s="675"/>
      <c r="BQB276" s="674"/>
      <c r="BQC276" s="674"/>
      <c r="BQD276" s="675"/>
      <c r="BQE276" s="675"/>
      <c r="BQF276" s="674"/>
      <c r="BQG276" s="674"/>
      <c r="BQH276" s="674"/>
      <c r="BQI276" s="674"/>
      <c r="BQJ276" s="674"/>
      <c r="BQK276" s="673"/>
      <c r="BQL276" s="677"/>
      <c r="BQM276" s="674"/>
      <c r="BQN276" s="674"/>
      <c r="BQO276" s="674"/>
      <c r="BQP276" s="674"/>
      <c r="BQQ276" s="674"/>
      <c r="BQR276" s="674"/>
      <c r="BQS276" s="674"/>
      <c r="BQT276" s="676"/>
      <c r="BQU276" s="676"/>
      <c r="BQV276" s="676"/>
      <c r="BQW276" s="676"/>
      <c r="BQX276" s="676"/>
      <c r="BQY276" s="676"/>
      <c r="BQZ276" s="676"/>
      <c r="BRA276" s="676"/>
      <c r="BRB276" s="676"/>
      <c r="BRC276" s="676"/>
      <c r="BRD276" s="676"/>
      <c r="BRE276" s="676"/>
      <c r="BRF276" s="676"/>
      <c r="BRG276" s="676"/>
      <c r="BRH276" s="676"/>
      <c r="BRI276" s="676"/>
      <c r="BRJ276" s="676"/>
      <c r="BRK276" s="676"/>
      <c r="BRL276" s="676"/>
      <c r="BRM276" s="676"/>
      <c r="BRN276" s="676"/>
      <c r="BRO276" s="676"/>
      <c r="BRP276" s="676"/>
      <c r="BRQ276" s="676"/>
      <c r="BRR276" s="676"/>
      <c r="BRS276" s="676"/>
      <c r="BRT276" s="676"/>
      <c r="BRU276" s="676"/>
      <c r="BRV276" s="676"/>
      <c r="BRW276" s="676"/>
      <c r="BRX276" s="676"/>
      <c r="BRY276" s="676"/>
      <c r="BRZ276" s="676"/>
      <c r="BSA276" s="676"/>
      <c r="BSB276" s="676"/>
      <c r="BSC276" s="676"/>
      <c r="BSD276" s="676"/>
      <c r="BSE276" s="676"/>
      <c r="BSF276" s="676"/>
      <c r="BSG276" s="676"/>
      <c r="BSH276" s="676"/>
      <c r="BSI276" s="676"/>
      <c r="BSJ276" s="676"/>
      <c r="BSK276" s="676"/>
      <c r="BSL276" s="674"/>
      <c r="BSM276" s="674"/>
      <c r="BSN276" s="674"/>
      <c r="BSO276" s="674"/>
      <c r="BSP276" s="674"/>
      <c r="BSQ276" s="674"/>
      <c r="BSR276" s="674"/>
      <c r="BSS276" s="674"/>
      <c r="BST276" s="674"/>
      <c r="BSU276" s="674"/>
      <c r="BSV276" s="674"/>
      <c r="BSW276" s="674"/>
      <c r="BSX276" s="674"/>
      <c r="BSY276" s="674"/>
      <c r="BSZ276" s="674"/>
      <c r="BTA276" s="674"/>
      <c r="BTB276" s="674"/>
      <c r="BTC276" s="674"/>
      <c r="BTD276" s="674"/>
      <c r="BTE276" s="674"/>
      <c r="BTF276" s="674"/>
      <c r="BTG276" s="674"/>
      <c r="BTH276" s="674"/>
      <c r="BTI276" s="674"/>
      <c r="BTJ276" s="675"/>
      <c r="BTK276" s="675"/>
      <c r="BTL276" s="675"/>
      <c r="BTM276" s="675"/>
      <c r="BTN276" s="675"/>
      <c r="BTO276" s="674"/>
      <c r="BTP276" s="674"/>
      <c r="BTQ276" s="675"/>
      <c r="BTR276" s="675"/>
      <c r="BTS276" s="674"/>
      <c r="BTT276" s="674"/>
      <c r="BTU276" s="675"/>
      <c r="BTV276" s="675"/>
      <c r="BTW276" s="674"/>
      <c r="BTX276" s="674"/>
      <c r="BTY276" s="674"/>
      <c r="BTZ276" s="674"/>
      <c r="BUA276" s="674"/>
      <c r="BUB276" s="674"/>
      <c r="BUC276" s="674"/>
      <c r="BUD276" s="675"/>
      <c r="BUE276" s="675"/>
      <c r="BUF276" s="674"/>
      <c r="BUG276" s="674"/>
      <c r="BUH276" s="675"/>
      <c r="BUI276" s="675"/>
      <c r="BUJ276" s="674"/>
      <c r="BUK276" s="674"/>
      <c r="BUL276" s="674"/>
      <c r="BUM276" s="674"/>
      <c r="BUN276" s="674"/>
      <c r="BUO276" s="673"/>
      <c r="BUP276" s="677"/>
      <c r="BUQ276" s="674"/>
      <c r="BUR276" s="674"/>
      <c r="BUS276" s="674"/>
      <c r="BUT276" s="674"/>
      <c r="BUU276" s="674"/>
      <c r="BUV276" s="674"/>
      <c r="BUW276" s="674"/>
      <c r="BUX276" s="676"/>
      <c r="BUY276" s="676"/>
      <c r="BUZ276" s="676"/>
      <c r="BVA276" s="676"/>
      <c r="BVB276" s="676"/>
      <c r="BVC276" s="676"/>
      <c r="BVD276" s="676"/>
      <c r="BVE276" s="676"/>
      <c r="BVF276" s="676"/>
      <c r="BVG276" s="676"/>
      <c r="BVH276" s="676"/>
      <c r="BVI276" s="676"/>
      <c r="BVJ276" s="676"/>
      <c r="BVK276" s="676"/>
      <c r="BVL276" s="676"/>
      <c r="BVM276" s="676"/>
      <c r="BVN276" s="676"/>
      <c r="BVO276" s="676"/>
      <c r="BVP276" s="676"/>
      <c r="BVQ276" s="676"/>
      <c r="BVR276" s="676"/>
      <c r="BVS276" s="676"/>
      <c r="BVT276" s="676"/>
      <c r="BVU276" s="676"/>
      <c r="BVV276" s="676"/>
      <c r="BVW276" s="676"/>
      <c r="BVX276" s="676"/>
      <c r="BVY276" s="676"/>
      <c r="BVZ276" s="676"/>
      <c r="BWA276" s="676"/>
      <c r="BWB276" s="676"/>
      <c r="BWC276" s="676"/>
      <c r="BWD276" s="676"/>
      <c r="BWE276" s="676"/>
      <c r="BWF276" s="676"/>
      <c r="BWG276" s="676"/>
      <c r="BWH276" s="676"/>
      <c r="BWI276" s="676"/>
      <c r="BWJ276" s="676"/>
      <c r="BWK276" s="676"/>
      <c r="BWL276" s="676"/>
      <c r="BWM276" s="676"/>
      <c r="BWN276" s="676"/>
      <c r="BWO276" s="676"/>
      <c r="BWP276" s="674"/>
      <c r="BWQ276" s="674"/>
      <c r="BWR276" s="674"/>
      <c r="BWS276" s="674"/>
      <c r="BWT276" s="674"/>
      <c r="BWU276" s="674"/>
      <c r="BWV276" s="674"/>
      <c r="BWW276" s="674"/>
      <c r="BWX276" s="674"/>
      <c r="BWY276" s="674"/>
      <c r="BWZ276" s="674"/>
      <c r="BXA276" s="674"/>
      <c r="BXB276" s="674"/>
      <c r="BXC276" s="674"/>
      <c r="BXD276" s="674"/>
      <c r="BXE276" s="674"/>
      <c r="BXF276" s="674"/>
      <c r="BXG276" s="674"/>
      <c r="BXH276" s="674"/>
      <c r="BXI276" s="674"/>
      <c r="BXJ276" s="674"/>
      <c r="BXK276" s="674"/>
      <c r="BXL276" s="674"/>
      <c r="BXM276" s="674"/>
      <c r="BXN276" s="675"/>
      <c r="BXO276" s="675"/>
      <c r="BXP276" s="675"/>
      <c r="BXQ276" s="675"/>
      <c r="BXR276" s="675"/>
      <c r="BXS276" s="674"/>
      <c r="BXT276" s="674"/>
      <c r="BXU276" s="675"/>
      <c r="BXV276" s="675"/>
      <c r="BXW276" s="674"/>
      <c r="BXX276" s="674"/>
      <c r="BXY276" s="675"/>
      <c r="BXZ276" s="675"/>
      <c r="BYA276" s="674"/>
      <c r="BYB276" s="674"/>
      <c r="BYC276" s="674"/>
      <c r="BYD276" s="674"/>
      <c r="BYE276" s="674"/>
      <c r="BYF276" s="674"/>
      <c r="BYG276" s="674"/>
      <c r="BYH276" s="675"/>
      <c r="BYI276" s="675"/>
      <c r="BYJ276" s="674"/>
      <c r="BYK276" s="674"/>
      <c r="BYL276" s="675"/>
      <c r="BYM276" s="675"/>
      <c r="BYN276" s="674"/>
      <c r="BYO276" s="674"/>
      <c r="BYP276" s="674"/>
      <c r="BYQ276" s="674"/>
      <c r="BYR276" s="674"/>
      <c r="BYS276" s="673"/>
      <c r="BYT276" s="677"/>
      <c r="BYU276" s="674"/>
      <c r="BYV276" s="674"/>
      <c r="BYW276" s="674"/>
      <c r="BYX276" s="674"/>
      <c r="BYY276" s="674"/>
      <c r="BYZ276" s="674"/>
      <c r="BZA276" s="674"/>
      <c r="BZB276" s="676"/>
      <c r="BZC276" s="676"/>
      <c r="BZD276" s="676"/>
      <c r="BZE276" s="676"/>
      <c r="BZF276" s="676"/>
      <c r="BZG276" s="676"/>
      <c r="BZH276" s="676"/>
      <c r="BZI276" s="676"/>
      <c r="BZJ276" s="676"/>
      <c r="BZK276" s="676"/>
      <c r="BZL276" s="676"/>
      <c r="BZM276" s="676"/>
      <c r="BZN276" s="676"/>
      <c r="BZO276" s="676"/>
      <c r="BZP276" s="676"/>
      <c r="BZQ276" s="676"/>
      <c r="BZR276" s="676"/>
      <c r="BZS276" s="676"/>
      <c r="BZT276" s="676"/>
      <c r="BZU276" s="676"/>
      <c r="BZV276" s="676"/>
      <c r="BZW276" s="676"/>
      <c r="BZX276" s="676"/>
      <c r="BZY276" s="676"/>
      <c r="BZZ276" s="676"/>
      <c r="CAA276" s="676"/>
      <c r="CAB276" s="676"/>
      <c r="CAC276" s="676"/>
      <c r="CAD276" s="676"/>
      <c r="CAE276" s="676"/>
      <c r="CAF276" s="676"/>
      <c r="CAG276" s="676"/>
      <c r="CAH276" s="676"/>
      <c r="CAI276" s="676"/>
      <c r="CAJ276" s="676"/>
      <c r="CAK276" s="676"/>
      <c r="CAL276" s="676"/>
      <c r="CAM276" s="676"/>
      <c r="CAN276" s="676"/>
      <c r="CAO276" s="676"/>
      <c r="CAP276" s="676"/>
      <c r="CAQ276" s="676"/>
      <c r="CAR276" s="676"/>
      <c r="CAS276" s="676"/>
      <c r="CAT276" s="674"/>
      <c r="CAU276" s="674"/>
      <c r="CAV276" s="674"/>
      <c r="CAW276" s="674"/>
      <c r="CAX276" s="674"/>
      <c r="CAY276" s="674"/>
      <c r="CAZ276" s="674"/>
      <c r="CBA276" s="674"/>
      <c r="CBB276" s="674"/>
      <c r="CBC276" s="674"/>
      <c r="CBD276" s="674"/>
      <c r="CBE276" s="674"/>
      <c r="CBF276" s="674"/>
      <c r="CBG276" s="674"/>
      <c r="CBH276" s="674"/>
      <c r="CBI276" s="674"/>
      <c r="CBJ276" s="674"/>
      <c r="CBK276" s="674"/>
      <c r="CBL276" s="674"/>
      <c r="CBM276" s="674"/>
      <c r="CBN276" s="674"/>
      <c r="CBO276" s="674"/>
      <c r="CBP276" s="674"/>
      <c r="CBQ276" s="674"/>
      <c r="CBR276" s="675"/>
      <c r="CBS276" s="675"/>
      <c r="CBT276" s="675"/>
      <c r="CBU276" s="675"/>
      <c r="CBV276" s="675"/>
      <c r="CBW276" s="674"/>
      <c r="CBX276" s="674"/>
      <c r="CBY276" s="675"/>
      <c r="CBZ276" s="675"/>
      <c r="CCA276" s="674"/>
      <c r="CCB276" s="674"/>
      <c r="CCC276" s="675"/>
      <c r="CCD276" s="675"/>
      <c r="CCE276" s="674"/>
      <c r="CCF276" s="674"/>
      <c r="CCG276" s="674"/>
      <c r="CCH276" s="674"/>
      <c r="CCI276" s="674"/>
      <c r="CCJ276" s="674"/>
      <c r="CCK276" s="674"/>
      <c r="CCL276" s="675"/>
      <c r="CCM276" s="675"/>
      <c r="CCN276" s="674"/>
      <c r="CCO276" s="674"/>
      <c r="CCP276" s="675"/>
      <c r="CCQ276" s="675"/>
      <c r="CCR276" s="674"/>
      <c r="CCS276" s="674"/>
      <c r="CCT276" s="674"/>
      <c r="CCU276" s="674"/>
      <c r="CCV276" s="674"/>
      <c r="CCW276" s="673"/>
      <c r="CCX276" s="677"/>
      <c r="CCY276" s="674"/>
      <c r="CCZ276" s="674"/>
      <c r="CDA276" s="674"/>
      <c r="CDB276" s="674"/>
      <c r="CDC276" s="674"/>
      <c r="CDD276" s="674"/>
      <c r="CDE276" s="674"/>
      <c r="CDF276" s="676"/>
      <c r="CDG276" s="676"/>
      <c r="CDH276" s="676"/>
      <c r="CDI276" s="676"/>
      <c r="CDJ276" s="676"/>
      <c r="CDK276" s="676"/>
      <c r="CDL276" s="676"/>
      <c r="CDM276" s="676"/>
      <c r="CDN276" s="676"/>
      <c r="CDO276" s="676"/>
      <c r="CDP276" s="676"/>
      <c r="CDQ276" s="676"/>
      <c r="CDR276" s="676"/>
      <c r="CDS276" s="676"/>
      <c r="CDT276" s="676"/>
      <c r="CDU276" s="676"/>
      <c r="CDV276" s="676"/>
      <c r="CDW276" s="676"/>
      <c r="CDX276" s="676"/>
      <c r="CDY276" s="676"/>
      <c r="CDZ276" s="676"/>
      <c r="CEA276" s="676"/>
      <c r="CEB276" s="676"/>
      <c r="CEC276" s="676"/>
      <c r="CED276" s="676"/>
      <c r="CEE276" s="676"/>
      <c r="CEF276" s="676"/>
      <c r="CEG276" s="676"/>
      <c r="CEH276" s="676"/>
      <c r="CEI276" s="676"/>
      <c r="CEJ276" s="676"/>
      <c r="CEK276" s="676"/>
      <c r="CEL276" s="676"/>
      <c r="CEM276" s="676"/>
      <c r="CEN276" s="676"/>
      <c r="CEO276" s="676"/>
      <c r="CEP276" s="676"/>
      <c r="CEQ276" s="676"/>
      <c r="CER276" s="676"/>
      <c r="CES276" s="676"/>
      <c r="CET276" s="676"/>
      <c r="CEU276" s="676"/>
      <c r="CEV276" s="676"/>
      <c r="CEW276" s="676"/>
      <c r="CEX276" s="674"/>
      <c r="CEY276" s="674"/>
      <c r="CEZ276" s="674"/>
      <c r="CFA276" s="674"/>
      <c r="CFB276" s="674"/>
      <c r="CFC276" s="674"/>
      <c r="CFD276" s="674"/>
      <c r="CFE276" s="674"/>
      <c r="CFF276" s="674"/>
      <c r="CFG276" s="674"/>
      <c r="CFH276" s="674"/>
      <c r="CFI276" s="674"/>
      <c r="CFJ276" s="674"/>
      <c r="CFK276" s="674"/>
      <c r="CFL276" s="674"/>
      <c r="CFM276" s="674"/>
      <c r="CFN276" s="674"/>
      <c r="CFO276" s="674"/>
      <c r="CFP276" s="674"/>
      <c r="CFQ276" s="674"/>
      <c r="CFR276" s="674"/>
      <c r="CFS276" s="674"/>
      <c r="CFT276" s="674"/>
      <c r="CFU276" s="674"/>
      <c r="CFV276" s="675"/>
      <c r="CFW276" s="675"/>
      <c r="CFX276" s="675"/>
      <c r="CFY276" s="675"/>
      <c r="CFZ276" s="675"/>
      <c r="CGA276" s="674"/>
      <c r="CGB276" s="674"/>
      <c r="CGC276" s="675"/>
      <c r="CGD276" s="675"/>
      <c r="CGE276" s="674"/>
      <c r="CGF276" s="674"/>
      <c r="CGG276" s="675"/>
      <c r="CGH276" s="675"/>
      <c r="CGI276" s="674"/>
      <c r="CGJ276" s="674"/>
      <c r="CGK276" s="674"/>
      <c r="CGL276" s="674"/>
      <c r="CGM276" s="674"/>
      <c r="CGN276" s="674"/>
      <c r="CGO276" s="674"/>
      <c r="CGP276" s="675"/>
      <c r="CGQ276" s="675"/>
      <c r="CGR276" s="674"/>
      <c r="CGS276" s="674"/>
      <c r="CGT276" s="675"/>
      <c r="CGU276" s="675"/>
      <c r="CGV276" s="674"/>
      <c r="CGW276" s="674"/>
      <c r="CGX276" s="674"/>
      <c r="CGY276" s="674"/>
      <c r="CGZ276" s="674"/>
      <c r="CHA276" s="673"/>
      <c r="CHB276" s="677"/>
      <c r="CHC276" s="674"/>
      <c r="CHD276" s="674"/>
      <c r="CHE276" s="674"/>
      <c r="CHF276" s="674"/>
      <c r="CHG276" s="674"/>
      <c r="CHH276" s="674"/>
      <c r="CHI276" s="674"/>
      <c r="CHJ276" s="676"/>
      <c r="CHK276" s="676"/>
      <c r="CHL276" s="676"/>
      <c r="CHM276" s="676"/>
      <c r="CHN276" s="676"/>
      <c r="CHO276" s="676"/>
      <c r="CHP276" s="676"/>
      <c r="CHQ276" s="676"/>
      <c r="CHR276" s="676"/>
      <c r="CHS276" s="676"/>
      <c r="CHT276" s="676"/>
      <c r="CHU276" s="676"/>
      <c r="CHV276" s="676"/>
      <c r="CHW276" s="676"/>
      <c r="CHX276" s="676"/>
      <c r="CHY276" s="676"/>
      <c r="CHZ276" s="676"/>
      <c r="CIA276" s="676"/>
      <c r="CIB276" s="676"/>
      <c r="CIC276" s="676"/>
      <c r="CID276" s="676"/>
      <c r="CIE276" s="676"/>
      <c r="CIF276" s="676"/>
      <c r="CIG276" s="676"/>
      <c r="CIH276" s="676"/>
      <c r="CII276" s="676"/>
      <c r="CIJ276" s="676"/>
      <c r="CIK276" s="676"/>
      <c r="CIL276" s="676"/>
      <c r="CIM276" s="676"/>
      <c r="CIN276" s="676"/>
      <c r="CIO276" s="676"/>
      <c r="CIP276" s="676"/>
      <c r="CIQ276" s="676"/>
      <c r="CIR276" s="676"/>
      <c r="CIS276" s="676"/>
      <c r="CIT276" s="676"/>
      <c r="CIU276" s="676"/>
      <c r="CIV276" s="676"/>
      <c r="CIW276" s="676"/>
      <c r="CIX276" s="676"/>
      <c r="CIY276" s="676"/>
      <c r="CIZ276" s="676"/>
      <c r="CJA276" s="676"/>
      <c r="CJB276" s="674"/>
      <c r="CJC276" s="674"/>
      <c r="CJD276" s="674"/>
      <c r="CJE276" s="674"/>
      <c r="CJF276" s="674"/>
      <c r="CJG276" s="674"/>
      <c r="CJH276" s="674"/>
      <c r="CJI276" s="674"/>
      <c r="CJJ276" s="674"/>
      <c r="CJK276" s="674"/>
      <c r="CJL276" s="674"/>
      <c r="CJM276" s="674"/>
      <c r="CJN276" s="674"/>
      <c r="CJO276" s="674"/>
      <c r="CJP276" s="674"/>
      <c r="CJQ276" s="674"/>
      <c r="CJR276" s="674"/>
      <c r="CJS276" s="674"/>
      <c r="CJT276" s="674"/>
      <c r="CJU276" s="674"/>
      <c r="CJV276" s="674"/>
      <c r="CJW276" s="674"/>
      <c r="CJX276" s="674"/>
      <c r="CJY276" s="674"/>
      <c r="CJZ276" s="675"/>
      <c r="CKA276" s="675"/>
      <c r="CKB276" s="675"/>
      <c r="CKC276" s="675"/>
      <c r="CKD276" s="675"/>
      <c r="CKE276" s="674"/>
      <c r="CKF276" s="674"/>
      <c r="CKG276" s="675"/>
      <c r="CKH276" s="675"/>
      <c r="CKI276" s="674"/>
      <c r="CKJ276" s="674"/>
      <c r="CKK276" s="675"/>
      <c r="CKL276" s="675"/>
      <c r="CKM276" s="674"/>
      <c r="CKN276" s="674"/>
      <c r="CKO276" s="674"/>
      <c r="CKP276" s="674"/>
      <c r="CKQ276" s="674"/>
      <c r="CKR276" s="674"/>
      <c r="CKS276" s="674"/>
      <c r="CKT276" s="675"/>
      <c r="CKU276" s="675"/>
      <c r="CKV276" s="674"/>
      <c r="CKW276" s="674"/>
      <c r="CKX276" s="675"/>
      <c r="CKY276" s="675"/>
      <c r="CKZ276" s="674"/>
      <c r="CLA276" s="674"/>
      <c r="CLB276" s="674"/>
      <c r="CLC276" s="674"/>
      <c r="CLD276" s="674"/>
      <c r="CLE276" s="673"/>
      <c r="CLF276" s="677"/>
      <c r="CLG276" s="674"/>
      <c r="CLH276" s="674"/>
      <c r="CLI276" s="674"/>
      <c r="CLJ276" s="674"/>
      <c r="CLK276" s="674"/>
      <c r="CLL276" s="674"/>
      <c r="CLM276" s="674"/>
      <c r="CLN276" s="676"/>
      <c r="CLO276" s="676"/>
      <c r="CLP276" s="676"/>
      <c r="CLQ276" s="676"/>
      <c r="CLR276" s="676"/>
      <c r="CLS276" s="676"/>
      <c r="CLT276" s="676"/>
      <c r="CLU276" s="676"/>
      <c r="CLV276" s="676"/>
      <c r="CLW276" s="676"/>
      <c r="CLX276" s="676"/>
      <c r="CLY276" s="676"/>
      <c r="CLZ276" s="676"/>
      <c r="CMA276" s="676"/>
      <c r="CMB276" s="676"/>
      <c r="CMC276" s="676"/>
      <c r="CMD276" s="676"/>
      <c r="CME276" s="676"/>
      <c r="CMF276" s="676"/>
      <c r="CMG276" s="676"/>
      <c r="CMH276" s="676"/>
      <c r="CMI276" s="676"/>
      <c r="CMJ276" s="676"/>
      <c r="CMK276" s="676"/>
      <c r="CML276" s="676"/>
      <c r="CMM276" s="676"/>
      <c r="CMN276" s="676"/>
      <c r="CMO276" s="676"/>
      <c r="CMP276" s="676"/>
      <c r="CMQ276" s="676"/>
      <c r="CMR276" s="676"/>
      <c r="CMS276" s="676"/>
      <c r="CMT276" s="676"/>
      <c r="CMU276" s="676"/>
      <c r="CMV276" s="676"/>
      <c r="CMW276" s="676"/>
      <c r="CMX276" s="676"/>
      <c r="CMY276" s="676"/>
      <c r="CMZ276" s="676"/>
      <c r="CNA276" s="676"/>
      <c r="CNB276" s="676"/>
      <c r="CNC276" s="676"/>
      <c r="CND276" s="676"/>
      <c r="CNE276" s="676"/>
      <c r="CNF276" s="674"/>
      <c r="CNG276" s="674"/>
      <c r="CNH276" s="674"/>
      <c r="CNI276" s="674"/>
      <c r="CNJ276" s="674"/>
      <c r="CNK276" s="674"/>
      <c r="CNL276" s="674"/>
      <c r="CNM276" s="674"/>
      <c r="CNN276" s="674"/>
      <c r="CNO276" s="674"/>
      <c r="CNP276" s="674"/>
      <c r="CNQ276" s="674"/>
      <c r="CNR276" s="674"/>
      <c r="CNS276" s="674"/>
      <c r="CNT276" s="674"/>
      <c r="CNU276" s="674"/>
      <c r="CNV276" s="674"/>
      <c r="CNW276" s="674"/>
      <c r="CNX276" s="674"/>
      <c r="CNY276" s="674"/>
      <c r="CNZ276" s="674"/>
      <c r="COA276" s="674"/>
      <c r="COB276" s="674"/>
      <c r="COC276" s="674"/>
      <c r="COD276" s="675"/>
      <c r="COE276" s="675"/>
      <c r="COF276" s="675"/>
      <c r="COG276" s="675"/>
      <c r="COH276" s="675"/>
      <c r="COI276" s="674"/>
      <c r="COJ276" s="674"/>
      <c r="COK276" s="675"/>
      <c r="COL276" s="675"/>
      <c r="COM276" s="674"/>
      <c r="CON276" s="674"/>
      <c r="COO276" s="675"/>
      <c r="COP276" s="675"/>
      <c r="COQ276" s="674"/>
      <c r="COR276" s="674"/>
      <c r="COS276" s="674"/>
      <c r="COT276" s="674"/>
      <c r="COU276" s="674"/>
      <c r="COV276" s="674"/>
      <c r="COW276" s="674"/>
      <c r="COX276" s="675"/>
      <c r="COY276" s="675"/>
      <c r="COZ276" s="674"/>
      <c r="CPA276" s="674"/>
      <c r="CPB276" s="675"/>
      <c r="CPC276" s="675"/>
      <c r="CPD276" s="674"/>
      <c r="CPE276" s="674"/>
      <c r="CPF276" s="674"/>
      <c r="CPG276" s="674"/>
      <c r="CPH276" s="674"/>
      <c r="CPI276" s="673"/>
      <c r="CPJ276" s="677"/>
      <c r="CPK276" s="674"/>
      <c r="CPL276" s="674"/>
      <c r="CPM276" s="674"/>
      <c r="CPN276" s="674"/>
      <c r="CPO276" s="674"/>
      <c r="CPP276" s="674"/>
      <c r="CPQ276" s="674"/>
      <c r="CPR276" s="676"/>
      <c r="CPS276" s="676"/>
      <c r="CPT276" s="676"/>
      <c r="CPU276" s="676"/>
      <c r="CPV276" s="676"/>
      <c r="CPW276" s="676"/>
      <c r="CPX276" s="676"/>
      <c r="CPY276" s="676"/>
      <c r="CPZ276" s="676"/>
      <c r="CQA276" s="676"/>
      <c r="CQB276" s="676"/>
      <c r="CQC276" s="676"/>
      <c r="CQD276" s="676"/>
      <c r="CQE276" s="676"/>
      <c r="CQF276" s="676"/>
      <c r="CQG276" s="676"/>
      <c r="CQH276" s="676"/>
      <c r="CQI276" s="676"/>
      <c r="CQJ276" s="676"/>
      <c r="CQK276" s="676"/>
      <c r="CQL276" s="676"/>
      <c r="CQM276" s="676"/>
      <c r="CQN276" s="676"/>
      <c r="CQO276" s="676"/>
      <c r="CQP276" s="676"/>
      <c r="CQQ276" s="676"/>
      <c r="CQR276" s="676"/>
      <c r="CQS276" s="676"/>
      <c r="CQT276" s="676"/>
      <c r="CQU276" s="676"/>
      <c r="CQV276" s="676"/>
      <c r="CQW276" s="676"/>
      <c r="CQX276" s="676"/>
      <c r="CQY276" s="676"/>
      <c r="CQZ276" s="676"/>
      <c r="CRA276" s="676"/>
      <c r="CRB276" s="676"/>
      <c r="CRC276" s="676"/>
      <c r="CRD276" s="676"/>
      <c r="CRE276" s="676"/>
      <c r="CRF276" s="676"/>
      <c r="CRG276" s="676"/>
      <c r="CRH276" s="676"/>
      <c r="CRI276" s="676"/>
      <c r="CRJ276" s="674"/>
      <c r="CRK276" s="674"/>
      <c r="CRL276" s="674"/>
      <c r="CRM276" s="674"/>
      <c r="CRN276" s="674"/>
      <c r="CRO276" s="674"/>
      <c r="CRP276" s="674"/>
      <c r="CRQ276" s="674"/>
      <c r="CRR276" s="674"/>
      <c r="CRS276" s="674"/>
      <c r="CRT276" s="674"/>
      <c r="CRU276" s="674"/>
      <c r="CRV276" s="674"/>
      <c r="CRW276" s="674"/>
      <c r="CRX276" s="674"/>
      <c r="CRY276" s="674"/>
      <c r="CRZ276" s="674"/>
      <c r="CSA276" s="674"/>
      <c r="CSB276" s="674"/>
      <c r="CSC276" s="674"/>
      <c r="CSD276" s="674"/>
      <c r="CSE276" s="674"/>
      <c r="CSF276" s="674"/>
      <c r="CSG276" s="674"/>
      <c r="CSH276" s="675"/>
      <c r="CSI276" s="675"/>
      <c r="CSJ276" s="675"/>
      <c r="CSK276" s="675"/>
      <c r="CSL276" s="675"/>
      <c r="CSM276" s="674"/>
      <c r="CSN276" s="674"/>
      <c r="CSO276" s="675"/>
      <c r="CSP276" s="675"/>
      <c r="CSQ276" s="674"/>
      <c r="CSR276" s="674"/>
      <c r="CSS276" s="675"/>
      <c r="CST276" s="675"/>
      <c r="CSU276" s="674"/>
      <c r="CSV276" s="674"/>
      <c r="CSW276" s="674"/>
      <c r="CSX276" s="674"/>
      <c r="CSY276" s="674"/>
      <c r="CSZ276" s="674"/>
      <c r="CTA276" s="674"/>
      <c r="CTB276" s="675"/>
      <c r="CTC276" s="675"/>
      <c r="CTD276" s="674"/>
      <c r="CTE276" s="674"/>
      <c r="CTF276" s="675"/>
      <c r="CTG276" s="675"/>
      <c r="CTH276" s="674"/>
      <c r="CTI276" s="674"/>
      <c r="CTJ276" s="674"/>
      <c r="CTK276" s="674"/>
      <c r="CTL276" s="674"/>
      <c r="CTM276" s="673"/>
      <c r="CTN276" s="677"/>
      <c r="CTO276" s="674"/>
      <c r="CTP276" s="674"/>
      <c r="CTQ276" s="674"/>
      <c r="CTR276" s="674"/>
      <c r="CTS276" s="674"/>
      <c r="CTT276" s="674"/>
      <c r="CTU276" s="674"/>
      <c r="CTV276" s="676"/>
      <c r="CTW276" s="676"/>
      <c r="CTX276" s="676"/>
      <c r="CTY276" s="676"/>
      <c r="CTZ276" s="676"/>
      <c r="CUA276" s="676"/>
      <c r="CUB276" s="676"/>
      <c r="CUC276" s="676"/>
      <c r="CUD276" s="676"/>
      <c r="CUE276" s="676"/>
      <c r="CUF276" s="676"/>
      <c r="CUG276" s="676"/>
      <c r="CUH276" s="676"/>
      <c r="CUI276" s="676"/>
      <c r="CUJ276" s="676"/>
      <c r="CUK276" s="676"/>
      <c r="CUL276" s="676"/>
      <c r="CUM276" s="676"/>
      <c r="CUN276" s="676"/>
      <c r="CUO276" s="676"/>
      <c r="CUP276" s="676"/>
      <c r="CUQ276" s="676"/>
      <c r="CUR276" s="676"/>
      <c r="CUS276" s="676"/>
      <c r="CUT276" s="676"/>
      <c r="CUU276" s="676"/>
      <c r="CUV276" s="676"/>
      <c r="CUW276" s="676"/>
      <c r="CUX276" s="676"/>
      <c r="CUY276" s="676"/>
      <c r="CUZ276" s="676"/>
      <c r="CVA276" s="676"/>
      <c r="CVB276" s="676"/>
      <c r="CVC276" s="676"/>
      <c r="CVD276" s="676"/>
      <c r="CVE276" s="676"/>
      <c r="CVF276" s="676"/>
      <c r="CVG276" s="676"/>
      <c r="CVH276" s="676"/>
      <c r="CVI276" s="676"/>
      <c r="CVJ276" s="676"/>
      <c r="CVK276" s="676"/>
      <c r="CVL276" s="676"/>
      <c r="CVM276" s="676"/>
      <c r="CVN276" s="674"/>
      <c r="CVO276" s="674"/>
      <c r="CVP276" s="674"/>
      <c r="CVQ276" s="674"/>
      <c r="CVR276" s="674"/>
      <c r="CVS276" s="674"/>
      <c r="CVT276" s="674"/>
      <c r="CVU276" s="674"/>
      <c r="CVV276" s="674"/>
      <c r="CVW276" s="674"/>
      <c r="CVX276" s="674"/>
      <c r="CVY276" s="674"/>
      <c r="CVZ276" s="674"/>
      <c r="CWA276" s="674"/>
      <c r="CWB276" s="674"/>
      <c r="CWC276" s="674"/>
      <c r="CWD276" s="674"/>
      <c r="CWE276" s="674"/>
      <c r="CWF276" s="674"/>
      <c r="CWG276" s="674"/>
      <c r="CWH276" s="674"/>
      <c r="CWI276" s="674"/>
      <c r="CWJ276" s="674"/>
      <c r="CWK276" s="674"/>
      <c r="CWL276" s="675"/>
      <c r="CWM276" s="675"/>
      <c r="CWN276" s="675"/>
      <c r="CWO276" s="675"/>
      <c r="CWP276" s="675"/>
      <c r="CWQ276" s="674"/>
      <c r="CWR276" s="674"/>
      <c r="CWS276" s="675"/>
      <c r="CWT276" s="675"/>
      <c r="CWU276" s="674"/>
      <c r="CWV276" s="674"/>
      <c r="CWW276" s="675"/>
      <c r="CWX276" s="675"/>
      <c r="CWY276" s="674"/>
      <c r="CWZ276" s="674"/>
      <c r="CXA276" s="674"/>
      <c r="CXB276" s="674"/>
      <c r="CXC276" s="674"/>
      <c r="CXD276" s="674"/>
      <c r="CXE276" s="674"/>
      <c r="CXF276" s="675"/>
      <c r="CXG276" s="675"/>
      <c r="CXH276" s="674"/>
      <c r="CXI276" s="674"/>
      <c r="CXJ276" s="675"/>
      <c r="CXK276" s="675"/>
      <c r="CXL276" s="674"/>
      <c r="CXM276" s="674"/>
      <c r="CXN276" s="674"/>
      <c r="CXO276" s="674"/>
      <c r="CXP276" s="674"/>
      <c r="CXQ276" s="673"/>
      <c r="CXR276" s="677"/>
      <c r="CXS276" s="674"/>
      <c r="CXT276" s="674"/>
      <c r="CXU276" s="674"/>
      <c r="CXV276" s="674"/>
      <c r="CXW276" s="674"/>
      <c r="CXX276" s="674"/>
      <c r="CXY276" s="674"/>
      <c r="CXZ276" s="676"/>
      <c r="CYA276" s="676"/>
      <c r="CYB276" s="676"/>
      <c r="CYC276" s="676"/>
      <c r="CYD276" s="676"/>
      <c r="CYE276" s="676"/>
      <c r="CYF276" s="676"/>
      <c r="CYG276" s="676"/>
      <c r="CYH276" s="676"/>
      <c r="CYI276" s="676"/>
      <c r="CYJ276" s="676"/>
      <c r="CYK276" s="676"/>
      <c r="CYL276" s="676"/>
      <c r="CYM276" s="676"/>
      <c r="CYN276" s="676"/>
      <c r="CYO276" s="676"/>
      <c r="CYP276" s="676"/>
      <c r="CYQ276" s="676"/>
      <c r="CYR276" s="676"/>
      <c r="CYS276" s="676"/>
      <c r="CYT276" s="676"/>
      <c r="CYU276" s="676"/>
      <c r="CYV276" s="676"/>
      <c r="CYW276" s="676"/>
      <c r="CYX276" s="676"/>
      <c r="CYY276" s="676"/>
      <c r="CYZ276" s="676"/>
      <c r="CZA276" s="676"/>
      <c r="CZB276" s="676"/>
      <c r="CZC276" s="676"/>
      <c r="CZD276" s="676"/>
      <c r="CZE276" s="676"/>
      <c r="CZF276" s="676"/>
      <c r="CZG276" s="676"/>
      <c r="CZH276" s="676"/>
      <c r="CZI276" s="676"/>
      <c r="CZJ276" s="676"/>
      <c r="CZK276" s="676"/>
      <c r="CZL276" s="676"/>
      <c r="CZM276" s="676"/>
      <c r="CZN276" s="676"/>
      <c r="CZO276" s="676"/>
      <c r="CZP276" s="676"/>
      <c r="CZQ276" s="676"/>
      <c r="CZR276" s="674"/>
      <c r="CZS276" s="674"/>
      <c r="CZT276" s="674"/>
      <c r="CZU276" s="674"/>
      <c r="CZV276" s="674"/>
      <c r="CZW276" s="674"/>
      <c r="CZX276" s="674"/>
      <c r="CZY276" s="674"/>
      <c r="CZZ276" s="674"/>
      <c r="DAA276" s="674"/>
      <c r="DAB276" s="674"/>
      <c r="DAC276" s="674"/>
      <c r="DAD276" s="674"/>
      <c r="DAE276" s="674"/>
      <c r="DAF276" s="674"/>
      <c r="DAG276" s="674"/>
      <c r="DAH276" s="674"/>
      <c r="DAI276" s="674"/>
      <c r="DAJ276" s="674"/>
      <c r="DAK276" s="674"/>
      <c r="DAL276" s="674"/>
      <c r="DAM276" s="674"/>
      <c r="DAN276" s="674"/>
      <c r="DAO276" s="674"/>
      <c r="DAP276" s="675"/>
      <c r="DAQ276" s="675"/>
      <c r="DAR276" s="675"/>
      <c r="DAS276" s="675"/>
      <c r="DAT276" s="675"/>
      <c r="DAU276" s="674"/>
      <c r="DAV276" s="674"/>
      <c r="DAW276" s="675"/>
      <c r="DAX276" s="675"/>
      <c r="DAY276" s="674"/>
      <c r="DAZ276" s="674"/>
      <c r="DBA276" s="675"/>
      <c r="DBB276" s="675"/>
      <c r="DBC276" s="674"/>
      <c r="DBD276" s="674"/>
      <c r="DBE276" s="674"/>
      <c r="DBF276" s="674"/>
      <c r="DBG276" s="674"/>
      <c r="DBH276" s="674"/>
      <c r="DBI276" s="674"/>
      <c r="DBJ276" s="675"/>
      <c r="DBK276" s="675"/>
      <c r="DBL276" s="674"/>
      <c r="DBM276" s="674"/>
      <c r="DBN276" s="675"/>
      <c r="DBO276" s="675"/>
      <c r="DBP276" s="674"/>
      <c r="DBQ276" s="674"/>
      <c r="DBR276" s="674"/>
      <c r="DBS276" s="674"/>
      <c r="DBT276" s="674"/>
      <c r="DBU276" s="673"/>
      <c r="DBV276" s="677"/>
      <c r="DBW276" s="674"/>
      <c r="DBX276" s="674"/>
      <c r="DBY276" s="674"/>
      <c r="DBZ276" s="674"/>
      <c r="DCA276" s="674"/>
      <c r="DCB276" s="674"/>
      <c r="DCC276" s="674"/>
      <c r="DCD276" s="676"/>
      <c r="DCE276" s="676"/>
      <c r="DCF276" s="676"/>
      <c r="DCG276" s="676"/>
      <c r="DCH276" s="676"/>
      <c r="DCI276" s="676"/>
      <c r="DCJ276" s="676"/>
      <c r="DCK276" s="676"/>
      <c r="DCL276" s="676"/>
      <c r="DCM276" s="676"/>
      <c r="DCN276" s="676"/>
      <c r="DCO276" s="676"/>
      <c r="DCP276" s="676"/>
      <c r="DCQ276" s="676"/>
      <c r="DCR276" s="676"/>
      <c r="DCS276" s="676"/>
      <c r="DCT276" s="676"/>
      <c r="DCU276" s="676"/>
      <c r="DCV276" s="676"/>
      <c r="DCW276" s="676"/>
      <c r="DCX276" s="676"/>
      <c r="DCY276" s="676"/>
      <c r="DCZ276" s="676"/>
      <c r="DDA276" s="676"/>
      <c r="DDB276" s="676"/>
      <c r="DDC276" s="676"/>
      <c r="DDD276" s="676"/>
      <c r="DDE276" s="676"/>
      <c r="DDF276" s="676"/>
      <c r="DDG276" s="676"/>
      <c r="DDH276" s="676"/>
      <c r="DDI276" s="676"/>
      <c r="DDJ276" s="676"/>
      <c r="DDK276" s="676"/>
      <c r="DDL276" s="676"/>
      <c r="DDM276" s="676"/>
      <c r="DDN276" s="676"/>
      <c r="DDO276" s="676"/>
      <c r="DDP276" s="676"/>
      <c r="DDQ276" s="676"/>
      <c r="DDR276" s="676"/>
      <c r="DDS276" s="676"/>
      <c r="DDT276" s="676"/>
      <c r="DDU276" s="676"/>
      <c r="DDV276" s="674"/>
      <c r="DDW276" s="674"/>
      <c r="DDX276" s="674"/>
      <c r="DDY276" s="674"/>
      <c r="DDZ276" s="674"/>
      <c r="DEA276" s="674"/>
      <c r="DEB276" s="674"/>
      <c r="DEC276" s="674"/>
      <c r="DED276" s="674"/>
      <c r="DEE276" s="674"/>
      <c r="DEF276" s="674"/>
      <c r="DEG276" s="674"/>
      <c r="DEH276" s="674"/>
      <c r="DEI276" s="674"/>
      <c r="DEJ276" s="674"/>
      <c r="DEK276" s="674"/>
      <c r="DEL276" s="674"/>
      <c r="DEM276" s="674"/>
      <c r="DEN276" s="674"/>
      <c r="DEO276" s="674"/>
      <c r="DEP276" s="674"/>
      <c r="DEQ276" s="674"/>
      <c r="DER276" s="674"/>
      <c r="DES276" s="674"/>
      <c r="DET276" s="675"/>
      <c r="DEU276" s="675"/>
      <c r="DEV276" s="675"/>
      <c r="DEW276" s="675"/>
      <c r="DEX276" s="675"/>
      <c r="DEY276" s="674"/>
      <c r="DEZ276" s="674"/>
      <c r="DFA276" s="675"/>
      <c r="DFB276" s="675"/>
      <c r="DFC276" s="674"/>
      <c r="DFD276" s="674"/>
      <c r="DFE276" s="675"/>
      <c r="DFF276" s="675"/>
      <c r="DFG276" s="674"/>
      <c r="DFH276" s="674"/>
      <c r="DFI276" s="674"/>
      <c r="DFJ276" s="674"/>
      <c r="DFK276" s="674"/>
      <c r="DFL276" s="674"/>
      <c r="DFM276" s="674"/>
      <c r="DFN276" s="675"/>
      <c r="DFO276" s="675"/>
      <c r="DFP276" s="674"/>
      <c r="DFQ276" s="674"/>
      <c r="DFR276" s="675"/>
      <c r="DFS276" s="675"/>
      <c r="DFT276" s="674"/>
      <c r="DFU276" s="674"/>
      <c r="DFV276" s="674"/>
      <c r="DFW276" s="674"/>
      <c r="DFX276" s="674"/>
      <c r="DFY276" s="673"/>
      <c r="DFZ276" s="677"/>
      <c r="DGA276" s="674"/>
      <c r="DGB276" s="674"/>
      <c r="DGC276" s="674"/>
      <c r="DGD276" s="674"/>
      <c r="DGE276" s="674"/>
      <c r="DGF276" s="674"/>
      <c r="DGG276" s="674"/>
      <c r="DGH276" s="676"/>
      <c r="DGI276" s="676"/>
      <c r="DGJ276" s="676"/>
      <c r="DGK276" s="676"/>
      <c r="DGL276" s="676"/>
      <c r="DGM276" s="676"/>
      <c r="DGN276" s="676"/>
      <c r="DGO276" s="676"/>
      <c r="DGP276" s="676"/>
      <c r="DGQ276" s="676"/>
      <c r="DGR276" s="676"/>
      <c r="DGS276" s="676"/>
      <c r="DGT276" s="676"/>
      <c r="DGU276" s="676"/>
      <c r="DGV276" s="676"/>
      <c r="DGW276" s="676"/>
      <c r="DGX276" s="676"/>
      <c r="DGY276" s="676"/>
      <c r="DGZ276" s="676"/>
      <c r="DHA276" s="676"/>
      <c r="DHB276" s="676"/>
      <c r="DHC276" s="676"/>
      <c r="DHD276" s="676"/>
      <c r="DHE276" s="676"/>
      <c r="DHF276" s="676"/>
      <c r="DHG276" s="676"/>
      <c r="DHH276" s="676"/>
      <c r="DHI276" s="676"/>
      <c r="DHJ276" s="676"/>
      <c r="DHK276" s="676"/>
      <c r="DHL276" s="676"/>
      <c r="DHM276" s="676"/>
      <c r="DHN276" s="676"/>
      <c r="DHO276" s="676"/>
      <c r="DHP276" s="676"/>
      <c r="DHQ276" s="676"/>
      <c r="DHR276" s="676"/>
      <c r="DHS276" s="676"/>
      <c r="DHT276" s="676"/>
      <c r="DHU276" s="676"/>
      <c r="DHV276" s="676"/>
      <c r="DHW276" s="676"/>
      <c r="DHX276" s="676"/>
      <c r="DHY276" s="676"/>
      <c r="DHZ276" s="674"/>
      <c r="DIA276" s="674"/>
      <c r="DIB276" s="674"/>
      <c r="DIC276" s="674"/>
      <c r="DID276" s="674"/>
      <c r="DIE276" s="674"/>
      <c r="DIF276" s="674"/>
      <c r="DIG276" s="674"/>
      <c r="DIH276" s="674"/>
      <c r="DII276" s="674"/>
      <c r="DIJ276" s="674"/>
      <c r="DIK276" s="674"/>
      <c r="DIL276" s="674"/>
      <c r="DIM276" s="674"/>
      <c r="DIN276" s="674"/>
      <c r="DIO276" s="674"/>
      <c r="DIP276" s="674"/>
      <c r="DIQ276" s="674"/>
      <c r="DIR276" s="674"/>
      <c r="DIS276" s="674"/>
      <c r="DIT276" s="674"/>
      <c r="DIU276" s="674"/>
      <c r="DIV276" s="674"/>
      <c r="DIW276" s="674"/>
      <c r="DIX276" s="675"/>
      <c r="DIY276" s="675"/>
      <c r="DIZ276" s="675"/>
      <c r="DJA276" s="675"/>
      <c r="DJB276" s="675"/>
      <c r="DJC276" s="674"/>
      <c r="DJD276" s="674"/>
      <c r="DJE276" s="675"/>
      <c r="DJF276" s="675"/>
      <c r="DJG276" s="674"/>
      <c r="DJH276" s="674"/>
      <c r="DJI276" s="675"/>
      <c r="DJJ276" s="675"/>
      <c r="DJK276" s="674"/>
      <c r="DJL276" s="674"/>
      <c r="DJM276" s="674"/>
      <c r="DJN276" s="674"/>
      <c r="DJO276" s="674"/>
      <c r="DJP276" s="674"/>
      <c r="DJQ276" s="674"/>
      <c r="DJR276" s="675"/>
      <c r="DJS276" s="675"/>
      <c r="DJT276" s="674"/>
      <c r="DJU276" s="674"/>
      <c r="DJV276" s="675"/>
      <c r="DJW276" s="675"/>
      <c r="DJX276" s="674"/>
      <c r="DJY276" s="674"/>
      <c r="DJZ276" s="674"/>
      <c r="DKA276" s="674"/>
      <c r="DKB276" s="674"/>
      <c r="DKC276" s="673"/>
      <c r="DKD276" s="677"/>
      <c r="DKE276" s="674"/>
      <c r="DKF276" s="674"/>
      <c r="DKG276" s="674"/>
      <c r="DKH276" s="674"/>
      <c r="DKI276" s="674"/>
      <c r="DKJ276" s="674"/>
      <c r="DKK276" s="674"/>
      <c r="DKL276" s="676"/>
      <c r="DKM276" s="676"/>
      <c r="DKN276" s="676"/>
      <c r="DKO276" s="676"/>
      <c r="DKP276" s="676"/>
      <c r="DKQ276" s="676"/>
      <c r="DKR276" s="676"/>
      <c r="DKS276" s="676"/>
      <c r="DKT276" s="676"/>
      <c r="DKU276" s="676"/>
      <c r="DKV276" s="676"/>
      <c r="DKW276" s="676"/>
      <c r="DKX276" s="676"/>
      <c r="DKY276" s="676"/>
      <c r="DKZ276" s="676"/>
      <c r="DLA276" s="676"/>
      <c r="DLB276" s="676"/>
      <c r="DLC276" s="676"/>
      <c r="DLD276" s="676"/>
      <c r="DLE276" s="676"/>
      <c r="DLF276" s="676"/>
      <c r="DLG276" s="676"/>
      <c r="DLH276" s="676"/>
      <c r="DLI276" s="676"/>
      <c r="DLJ276" s="676"/>
      <c r="DLK276" s="676"/>
      <c r="DLL276" s="676"/>
      <c r="DLM276" s="676"/>
      <c r="DLN276" s="676"/>
      <c r="DLO276" s="676"/>
      <c r="DLP276" s="676"/>
      <c r="DLQ276" s="676"/>
      <c r="DLR276" s="676"/>
      <c r="DLS276" s="676"/>
      <c r="DLT276" s="676"/>
      <c r="DLU276" s="676"/>
      <c r="DLV276" s="676"/>
      <c r="DLW276" s="676"/>
      <c r="DLX276" s="676"/>
      <c r="DLY276" s="676"/>
      <c r="DLZ276" s="676"/>
      <c r="DMA276" s="676"/>
      <c r="DMB276" s="676"/>
      <c r="DMC276" s="676"/>
      <c r="DMD276" s="674"/>
      <c r="DME276" s="674"/>
      <c r="DMF276" s="674"/>
      <c r="DMG276" s="674"/>
      <c r="DMH276" s="674"/>
      <c r="DMI276" s="674"/>
      <c r="DMJ276" s="674"/>
      <c r="DMK276" s="674"/>
      <c r="DML276" s="674"/>
      <c r="DMM276" s="674"/>
      <c r="DMN276" s="674"/>
      <c r="DMO276" s="674"/>
      <c r="DMP276" s="674"/>
      <c r="DMQ276" s="674"/>
      <c r="DMR276" s="674"/>
      <c r="DMS276" s="674"/>
      <c r="DMT276" s="674"/>
      <c r="DMU276" s="674"/>
      <c r="DMV276" s="674"/>
      <c r="DMW276" s="674"/>
      <c r="DMX276" s="674"/>
      <c r="DMY276" s="674"/>
      <c r="DMZ276" s="674"/>
      <c r="DNA276" s="674"/>
      <c r="DNB276" s="675"/>
      <c r="DNC276" s="675"/>
      <c r="DND276" s="675"/>
      <c r="DNE276" s="675"/>
      <c r="DNF276" s="675"/>
      <c r="DNG276" s="674"/>
      <c r="DNH276" s="674"/>
      <c r="DNI276" s="675"/>
      <c r="DNJ276" s="675"/>
      <c r="DNK276" s="674"/>
      <c r="DNL276" s="674"/>
      <c r="DNM276" s="675"/>
      <c r="DNN276" s="675"/>
      <c r="DNO276" s="674"/>
      <c r="DNP276" s="674"/>
      <c r="DNQ276" s="674"/>
      <c r="DNR276" s="674"/>
      <c r="DNS276" s="674"/>
      <c r="DNT276" s="674"/>
      <c r="DNU276" s="674"/>
      <c r="DNV276" s="675"/>
      <c r="DNW276" s="675"/>
      <c r="DNX276" s="674"/>
      <c r="DNY276" s="674"/>
      <c r="DNZ276" s="675"/>
      <c r="DOA276" s="675"/>
      <c r="DOB276" s="674"/>
      <c r="DOC276" s="674"/>
      <c r="DOD276" s="674"/>
      <c r="DOE276" s="674"/>
      <c r="DOF276" s="674"/>
      <c r="DOG276" s="673"/>
      <c r="DOH276" s="677"/>
      <c r="DOI276" s="674"/>
      <c r="DOJ276" s="674"/>
      <c r="DOK276" s="674"/>
      <c r="DOL276" s="674"/>
      <c r="DOM276" s="674"/>
      <c r="DON276" s="674"/>
      <c r="DOO276" s="674"/>
      <c r="DOP276" s="676"/>
      <c r="DOQ276" s="676"/>
      <c r="DOR276" s="676"/>
      <c r="DOS276" s="676"/>
      <c r="DOT276" s="676"/>
      <c r="DOU276" s="676"/>
      <c r="DOV276" s="676"/>
      <c r="DOW276" s="676"/>
      <c r="DOX276" s="676"/>
      <c r="DOY276" s="676"/>
      <c r="DOZ276" s="676"/>
      <c r="DPA276" s="676"/>
      <c r="DPB276" s="676"/>
      <c r="DPC276" s="676"/>
      <c r="DPD276" s="676"/>
      <c r="DPE276" s="676"/>
      <c r="DPF276" s="676"/>
      <c r="DPG276" s="676"/>
      <c r="DPH276" s="676"/>
      <c r="DPI276" s="676"/>
      <c r="DPJ276" s="676"/>
      <c r="DPK276" s="676"/>
      <c r="DPL276" s="676"/>
      <c r="DPM276" s="676"/>
      <c r="DPN276" s="676"/>
      <c r="DPO276" s="676"/>
      <c r="DPP276" s="676"/>
      <c r="DPQ276" s="676"/>
      <c r="DPR276" s="676"/>
      <c r="DPS276" s="676"/>
      <c r="DPT276" s="676"/>
      <c r="DPU276" s="676"/>
      <c r="DPV276" s="676"/>
      <c r="DPW276" s="676"/>
      <c r="DPX276" s="676"/>
      <c r="DPY276" s="676"/>
      <c r="DPZ276" s="676"/>
      <c r="DQA276" s="676"/>
      <c r="DQB276" s="676"/>
      <c r="DQC276" s="676"/>
      <c r="DQD276" s="676"/>
      <c r="DQE276" s="676"/>
      <c r="DQF276" s="676"/>
      <c r="DQG276" s="676"/>
      <c r="DQH276" s="674"/>
      <c r="DQI276" s="674"/>
      <c r="DQJ276" s="674"/>
      <c r="DQK276" s="674"/>
      <c r="DQL276" s="674"/>
      <c r="DQM276" s="674"/>
      <c r="DQN276" s="674"/>
      <c r="DQO276" s="674"/>
      <c r="DQP276" s="674"/>
      <c r="DQQ276" s="674"/>
      <c r="DQR276" s="674"/>
      <c r="DQS276" s="674"/>
      <c r="DQT276" s="674"/>
      <c r="DQU276" s="674"/>
      <c r="DQV276" s="674"/>
      <c r="DQW276" s="674"/>
      <c r="DQX276" s="674"/>
      <c r="DQY276" s="674"/>
      <c r="DQZ276" s="674"/>
      <c r="DRA276" s="674"/>
      <c r="DRB276" s="674"/>
      <c r="DRC276" s="674"/>
      <c r="DRD276" s="674"/>
      <c r="DRE276" s="674"/>
      <c r="DRF276" s="675"/>
      <c r="DRG276" s="675"/>
      <c r="DRH276" s="675"/>
      <c r="DRI276" s="675"/>
      <c r="DRJ276" s="675"/>
      <c r="DRK276" s="674"/>
      <c r="DRL276" s="674"/>
      <c r="DRM276" s="675"/>
      <c r="DRN276" s="675"/>
      <c r="DRO276" s="674"/>
      <c r="DRP276" s="674"/>
      <c r="DRQ276" s="675"/>
      <c r="DRR276" s="675"/>
      <c r="DRS276" s="674"/>
      <c r="DRT276" s="674"/>
      <c r="DRU276" s="674"/>
      <c r="DRV276" s="674"/>
      <c r="DRW276" s="674"/>
      <c r="DRX276" s="674"/>
      <c r="DRY276" s="674"/>
      <c r="DRZ276" s="675"/>
      <c r="DSA276" s="675"/>
      <c r="DSB276" s="674"/>
      <c r="DSC276" s="674"/>
      <c r="DSD276" s="675"/>
      <c r="DSE276" s="675"/>
      <c r="DSF276" s="674"/>
      <c r="DSG276" s="674"/>
      <c r="DSH276" s="674"/>
      <c r="DSI276" s="674"/>
      <c r="DSJ276" s="674"/>
      <c r="DSK276" s="673"/>
      <c r="DSL276" s="677"/>
      <c r="DSM276" s="674"/>
      <c r="DSN276" s="674"/>
      <c r="DSO276" s="674"/>
      <c r="DSP276" s="674"/>
      <c r="DSQ276" s="674"/>
      <c r="DSR276" s="674"/>
      <c r="DSS276" s="674"/>
      <c r="DST276" s="676"/>
      <c r="DSU276" s="676"/>
      <c r="DSV276" s="676"/>
      <c r="DSW276" s="676"/>
      <c r="DSX276" s="676"/>
      <c r="DSY276" s="676"/>
      <c r="DSZ276" s="676"/>
      <c r="DTA276" s="676"/>
      <c r="DTB276" s="676"/>
      <c r="DTC276" s="676"/>
      <c r="DTD276" s="676"/>
      <c r="DTE276" s="676"/>
      <c r="DTF276" s="676"/>
      <c r="DTG276" s="676"/>
      <c r="DTH276" s="676"/>
      <c r="DTI276" s="676"/>
      <c r="DTJ276" s="676"/>
      <c r="DTK276" s="676"/>
      <c r="DTL276" s="676"/>
      <c r="DTM276" s="676"/>
      <c r="DTN276" s="676"/>
      <c r="DTO276" s="676"/>
      <c r="DTP276" s="676"/>
      <c r="DTQ276" s="676"/>
      <c r="DTR276" s="676"/>
      <c r="DTS276" s="676"/>
      <c r="DTT276" s="676"/>
      <c r="DTU276" s="676"/>
      <c r="DTV276" s="676"/>
      <c r="DTW276" s="676"/>
      <c r="DTX276" s="676"/>
      <c r="DTY276" s="676"/>
      <c r="DTZ276" s="676"/>
      <c r="DUA276" s="676"/>
      <c r="DUB276" s="676"/>
      <c r="DUC276" s="676"/>
      <c r="DUD276" s="676"/>
      <c r="DUE276" s="676"/>
      <c r="DUF276" s="676"/>
      <c r="DUG276" s="676"/>
      <c r="DUH276" s="676"/>
      <c r="DUI276" s="676"/>
      <c r="DUJ276" s="676"/>
      <c r="DUK276" s="676"/>
      <c r="DUL276" s="674"/>
      <c r="DUM276" s="674"/>
      <c r="DUN276" s="674"/>
      <c r="DUO276" s="674"/>
      <c r="DUP276" s="674"/>
      <c r="DUQ276" s="674"/>
      <c r="DUR276" s="674"/>
      <c r="DUS276" s="674"/>
      <c r="DUT276" s="674"/>
      <c r="DUU276" s="674"/>
      <c r="DUV276" s="674"/>
      <c r="DUW276" s="674"/>
      <c r="DUX276" s="674"/>
      <c r="DUY276" s="674"/>
      <c r="DUZ276" s="674"/>
      <c r="DVA276" s="674"/>
      <c r="DVB276" s="674"/>
      <c r="DVC276" s="674"/>
      <c r="DVD276" s="674"/>
      <c r="DVE276" s="674"/>
      <c r="DVF276" s="674"/>
      <c r="DVG276" s="674"/>
      <c r="DVH276" s="674"/>
      <c r="DVI276" s="674"/>
      <c r="DVJ276" s="675"/>
      <c r="DVK276" s="675"/>
      <c r="DVL276" s="675"/>
      <c r="DVM276" s="675"/>
      <c r="DVN276" s="675"/>
      <c r="DVO276" s="674"/>
      <c r="DVP276" s="674"/>
      <c r="DVQ276" s="675"/>
      <c r="DVR276" s="675"/>
      <c r="DVS276" s="674"/>
      <c r="DVT276" s="674"/>
      <c r="DVU276" s="675"/>
      <c r="DVV276" s="675"/>
      <c r="DVW276" s="674"/>
      <c r="DVX276" s="674"/>
      <c r="DVY276" s="674"/>
      <c r="DVZ276" s="674"/>
      <c r="DWA276" s="674"/>
      <c r="DWB276" s="674"/>
      <c r="DWC276" s="674"/>
      <c r="DWD276" s="675"/>
      <c r="DWE276" s="675"/>
      <c r="DWF276" s="674"/>
      <c r="DWG276" s="674"/>
      <c r="DWH276" s="675"/>
      <c r="DWI276" s="675"/>
      <c r="DWJ276" s="674"/>
      <c r="DWK276" s="674"/>
      <c r="DWL276" s="674"/>
      <c r="DWM276" s="674"/>
      <c r="DWN276" s="674"/>
      <c r="DWO276" s="673"/>
      <c r="DWP276" s="677"/>
      <c r="DWQ276" s="674"/>
      <c r="DWR276" s="674"/>
      <c r="DWS276" s="674"/>
      <c r="DWT276" s="674"/>
      <c r="DWU276" s="674"/>
      <c r="DWV276" s="674"/>
      <c r="DWW276" s="674"/>
      <c r="DWX276" s="676"/>
      <c r="DWY276" s="676"/>
      <c r="DWZ276" s="676"/>
      <c r="DXA276" s="676"/>
      <c r="DXB276" s="676"/>
      <c r="DXC276" s="676"/>
      <c r="DXD276" s="676"/>
      <c r="DXE276" s="676"/>
      <c r="DXF276" s="676"/>
      <c r="DXG276" s="676"/>
      <c r="DXH276" s="676"/>
      <c r="DXI276" s="676"/>
      <c r="DXJ276" s="676"/>
      <c r="DXK276" s="676"/>
      <c r="DXL276" s="676"/>
      <c r="DXM276" s="676"/>
      <c r="DXN276" s="676"/>
      <c r="DXO276" s="676"/>
      <c r="DXP276" s="676"/>
      <c r="DXQ276" s="676"/>
      <c r="DXR276" s="676"/>
      <c r="DXS276" s="676"/>
      <c r="DXT276" s="676"/>
      <c r="DXU276" s="676"/>
      <c r="DXV276" s="676"/>
      <c r="DXW276" s="676"/>
      <c r="DXX276" s="676"/>
      <c r="DXY276" s="676"/>
      <c r="DXZ276" s="676"/>
      <c r="DYA276" s="676"/>
      <c r="DYB276" s="676"/>
      <c r="DYC276" s="676"/>
      <c r="DYD276" s="676"/>
      <c r="DYE276" s="676"/>
      <c r="DYF276" s="676"/>
      <c r="DYG276" s="676"/>
      <c r="DYH276" s="676"/>
      <c r="DYI276" s="676"/>
      <c r="DYJ276" s="676"/>
      <c r="DYK276" s="676"/>
      <c r="DYL276" s="676"/>
      <c r="DYM276" s="676"/>
      <c r="DYN276" s="676"/>
      <c r="DYO276" s="676"/>
      <c r="DYP276" s="674"/>
      <c r="DYQ276" s="674"/>
      <c r="DYR276" s="674"/>
      <c r="DYS276" s="674"/>
      <c r="DYT276" s="674"/>
      <c r="DYU276" s="674"/>
      <c r="DYV276" s="674"/>
      <c r="DYW276" s="674"/>
      <c r="DYX276" s="674"/>
      <c r="DYY276" s="674"/>
      <c r="DYZ276" s="674"/>
      <c r="DZA276" s="674"/>
      <c r="DZB276" s="674"/>
      <c r="DZC276" s="674"/>
      <c r="DZD276" s="674"/>
      <c r="DZE276" s="674"/>
      <c r="DZF276" s="674"/>
      <c r="DZG276" s="674"/>
      <c r="DZH276" s="674"/>
      <c r="DZI276" s="674"/>
      <c r="DZJ276" s="674"/>
      <c r="DZK276" s="674"/>
      <c r="DZL276" s="674"/>
      <c r="DZM276" s="674"/>
      <c r="DZN276" s="675"/>
      <c r="DZO276" s="675"/>
      <c r="DZP276" s="675"/>
      <c r="DZQ276" s="675"/>
      <c r="DZR276" s="675"/>
      <c r="DZS276" s="674"/>
      <c r="DZT276" s="674"/>
      <c r="DZU276" s="675"/>
      <c r="DZV276" s="675"/>
      <c r="DZW276" s="674"/>
      <c r="DZX276" s="674"/>
      <c r="DZY276" s="675"/>
      <c r="DZZ276" s="675"/>
      <c r="EAA276" s="674"/>
      <c r="EAB276" s="674"/>
      <c r="EAC276" s="674"/>
      <c r="EAD276" s="674"/>
      <c r="EAE276" s="674"/>
      <c r="EAF276" s="674"/>
      <c r="EAG276" s="674"/>
      <c r="EAH276" s="675"/>
      <c r="EAI276" s="675"/>
      <c r="EAJ276" s="674"/>
      <c r="EAK276" s="674"/>
      <c r="EAL276" s="675"/>
      <c r="EAM276" s="675"/>
      <c r="EAN276" s="674"/>
      <c r="EAO276" s="674"/>
      <c r="EAP276" s="674"/>
      <c r="EAQ276" s="674"/>
      <c r="EAR276" s="674"/>
      <c r="EAS276" s="673"/>
      <c r="EAT276" s="677"/>
      <c r="EAU276" s="674"/>
      <c r="EAV276" s="674"/>
      <c r="EAW276" s="674"/>
      <c r="EAX276" s="674"/>
      <c r="EAY276" s="674"/>
      <c r="EAZ276" s="674"/>
      <c r="EBA276" s="674"/>
      <c r="EBB276" s="676"/>
      <c r="EBC276" s="676"/>
      <c r="EBD276" s="676"/>
      <c r="EBE276" s="676"/>
      <c r="EBF276" s="676"/>
      <c r="EBG276" s="676"/>
      <c r="EBH276" s="676"/>
      <c r="EBI276" s="676"/>
      <c r="EBJ276" s="676"/>
      <c r="EBK276" s="676"/>
      <c r="EBL276" s="676"/>
      <c r="EBM276" s="676"/>
      <c r="EBN276" s="676"/>
      <c r="EBO276" s="676"/>
      <c r="EBP276" s="676"/>
      <c r="EBQ276" s="676"/>
      <c r="EBR276" s="676"/>
      <c r="EBS276" s="676"/>
      <c r="EBT276" s="676"/>
      <c r="EBU276" s="676"/>
      <c r="EBV276" s="676"/>
      <c r="EBW276" s="676"/>
      <c r="EBX276" s="676"/>
      <c r="EBY276" s="676"/>
      <c r="EBZ276" s="676"/>
      <c r="ECA276" s="676"/>
      <c r="ECB276" s="676"/>
      <c r="ECC276" s="676"/>
      <c r="ECD276" s="676"/>
      <c r="ECE276" s="676"/>
      <c r="ECF276" s="676"/>
      <c r="ECG276" s="676"/>
      <c r="ECH276" s="676"/>
      <c r="ECI276" s="676"/>
      <c r="ECJ276" s="676"/>
      <c r="ECK276" s="676"/>
      <c r="ECL276" s="676"/>
      <c r="ECM276" s="676"/>
      <c r="ECN276" s="676"/>
      <c r="ECO276" s="676"/>
      <c r="ECP276" s="676"/>
      <c r="ECQ276" s="676"/>
      <c r="ECR276" s="676"/>
      <c r="ECS276" s="676"/>
      <c r="ECT276" s="674"/>
      <c r="ECU276" s="674"/>
      <c r="ECV276" s="674"/>
      <c r="ECW276" s="674"/>
      <c r="ECX276" s="674"/>
      <c r="ECY276" s="674"/>
      <c r="ECZ276" s="674"/>
      <c r="EDA276" s="674"/>
      <c r="EDB276" s="674"/>
      <c r="EDC276" s="674"/>
      <c r="EDD276" s="674"/>
      <c r="EDE276" s="674"/>
      <c r="EDF276" s="674"/>
      <c r="EDG276" s="674"/>
      <c r="EDH276" s="674"/>
      <c r="EDI276" s="674"/>
      <c r="EDJ276" s="674"/>
      <c r="EDK276" s="674"/>
      <c r="EDL276" s="674"/>
      <c r="EDM276" s="674"/>
      <c r="EDN276" s="674"/>
      <c r="EDO276" s="674"/>
      <c r="EDP276" s="674"/>
      <c r="EDQ276" s="674"/>
      <c r="EDR276" s="675"/>
      <c r="EDS276" s="675"/>
      <c r="EDT276" s="675"/>
      <c r="EDU276" s="675"/>
      <c r="EDV276" s="675"/>
      <c r="EDW276" s="674"/>
      <c r="EDX276" s="674"/>
      <c r="EDY276" s="675"/>
      <c r="EDZ276" s="675"/>
      <c r="EEA276" s="674"/>
      <c r="EEB276" s="674"/>
      <c r="EEC276" s="675"/>
      <c r="EED276" s="675"/>
      <c r="EEE276" s="674"/>
      <c r="EEF276" s="674"/>
      <c r="EEG276" s="674"/>
      <c r="EEH276" s="674"/>
      <c r="EEI276" s="674"/>
      <c r="EEJ276" s="674"/>
      <c r="EEK276" s="674"/>
      <c r="EEL276" s="675"/>
      <c r="EEM276" s="675"/>
      <c r="EEN276" s="674"/>
      <c r="EEO276" s="674"/>
      <c r="EEP276" s="675"/>
      <c r="EEQ276" s="675"/>
      <c r="EER276" s="674"/>
      <c r="EES276" s="674"/>
      <c r="EET276" s="674"/>
      <c r="EEU276" s="674"/>
      <c r="EEV276" s="674"/>
      <c r="EEW276" s="673"/>
      <c r="EEX276" s="677"/>
      <c r="EEY276" s="674"/>
      <c r="EEZ276" s="674"/>
      <c r="EFA276" s="674"/>
      <c r="EFB276" s="674"/>
      <c r="EFC276" s="674"/>
      <c r="EFD276" s="674"/>
      <c r="EFE276" s="674"/>
      <c r="EFF276" s="676"/>
      <c r="EFG276" s="676"/>
      <c r="EFH276" s="676"/>
      <c r="EFI276" s="676"/>
      <c r="EFJ276" s="676"/>
      <c r="EFK276" s="676"/>
      <c r="EFL276" s="676"/>
      <c r="EFM276" s="676"/>
      <c r="EFN276" s="676"/>
      <c r="EFO276" s="676"/>
      <c r="EFP276" s="676"/>
      <c r="EFQ276" s="676"/>
      <c r="EFR276" s="676"/>
      <c r="EFS276" s="676"/>
      <c r="EFT276" s="676"/>
      <c r="EFU276" s="676"/>
      <c r="EFV276" s="676"/>
      <c r="EFW276" s="676"/>
      <c r="EFX276" s="676"/>
      <c r="EFY276" s="676"/>
      <c r="EFZ276" s="676"/>
      <c r="EGA276" s="676"/>
      <c r="EGB276" s="676"/>
      <c r="EGC276" s="676"/>
      <c r="EGD276" s="676"/>
      <c r="EGE276" s="676"/>
      <c r="EGF276" s="676"/>
      <c r="EGG276" s="676"/>
      <c r="EGH276" s="676"/>
      <c r="EGI276" s="676"/>
      <c r="EGJ276" s="676"/>
      <c r="EGK276" s="676"/>
      <c r="EGL276" s="676"/>
      <c r="EGM276" s="676"/>
      <c r="EGN276" s="676"/>
      <c r="EGO276" s="676"/>
      <c r="EGP276" s="676"/>
      <c r="EGQ276" s="676"/>
      <c r="EGR276" s="676"/>
      <c r="EGS276" s="676"/>
      <c r="EGT276" s="676"/>
      <c r="EGU276" s="676"/>
      <c r="EGV276" s="676"/>
      <c r="EGW276" s="676"/>
      <c r="EGX276" s="674"/>
      <c r="EGY276" s="674"/>
      <c r="EGZ276" s="674"/>
      <c r="EHA276" s="674"/>
      <c r="EHB276" s="674"/>
      <c r="EHC276" s="674"/>
      <c r="EHD276" s="674"/>
      <c r="EHE276" s="674"/>
      <c r="EHF276" s="674"/>
      <c r="EHG276" s="674"/>
      <c r="EHH276" s="674"/>
      <c r="EHI276" s="674"/>
      <c r="EHJ276" s="674"/>
      <c r="EHK276" s="674"/>
      <c r="EHL276" s="674"/>
      <c r="EHM276" s="674"/>
      <c r="EHN276" s="674"/>
      <c r="EHO276" s="674"/>
      <c r="EHP276" s="674"/>
      <c r="EHQ276" s="674"/>
      <c r="EHR276" s="674"/>
      <c r="EHS276" s="674"/>
      <c r="EHT276" s="674"/>
      <c r="EHU276" s="674"/>
      <c r="EHV276" s="675"/>
      <c r="EHW276" s="675"/>
      <c r="EHX276" s="675"/>
      <c r="EHY276" s="675"/>
      <c r="EHZ276" s="675"/>
      <c r="EIA276" s="674"/>
      <c r="EIB276" s="674"/>
      <c r="EIC276" s="675"/>
      <c r="EID276" s="675"/>
      <c r="EIE276" s="674"/>
      <c r="EIF276" s="674"/>
      <c r="EIG276" s="675"/>
      <c r="EIH276" s="675"/>
      <c r="EII276" s="674"/>
      <c r="EIJ276" s="674"/>
      <c r="EIK276" s="674"/>
      <c r="EIL276" s="674"/>
      <c r="EIM276" s="674"/>
      <c r="EIN276" s="674"/>
      <c r="EIO276" s="674"/>
      <c r="EIP276" s="675"/>
      <c r="EIQ276" s="675"/>
      <c r="EIR276" s="674"/>
      <c r="EIS276" s="674"/>
      <c r="EIT276" s="675"/>
      <c r="EIU276" s="675"/>
      <c r="EIV276" s="674"/>
      <c r="EIW276" s="674"/>
      <c r="EIX276" s="674"/>
      <c r="EIY276" s="674"/>
      <c r="EIZ276" s="674"/>
      <c r="EJA276" s="673"/>
      <c r="EJB276" s="677"/>
      <c r="EJC276" s="674"/>
      <c r="EJD276" s="674"/>
      <c r="EJE276" s="674"/>
      <c r="EJF276" s="674"/>
      <c r="EJG276" s="674"/>
      <c r="EJH276" s="674"/>
      <c r="EJI276" s="674"/>
      <c r="EJJ276" s="676"/>
      <c r="EJK276" s="676"/>
      <c r="EJL276" s="676"/>
      <c r="EJM276" s="676"/>
      <c r="EJN276" s="676"/>
      <c r="EJO276" s="676"/>
      <c r="EJP276" s="676"/>
      <c r="EJQ276" s="676"/>
      <c r="EJR276" s="676"/>
      <c r="EJS276" s="676"/>
      <c r="EJT276" s="676"/>
      <c r="EJU276" s="676"/>
      <c r="EJV276" s="676"/>
      <c r="EJW276" s="676"/>
      <c r="EJX276" s="676"/>
      <c r="EJY276" s="676"/>
      <c r="EJZ276" s="676"/>
      <c r="EKA276" s="676"/>
      <c r="EKB276" s="676"/>
      <c r="EKC276" s="676"/>
      <c r="EKD276" s="676"/>
      <c r="EKE276" s="676"/>
      <c r="EKF276" s="676"/>
      <c r="EKG276" s="676"/>
      <c r="EKH276" s="676"/>
      <c r="EKI276" s="676"/>
      <c r="EKJ276" s="676"/>
      <c r="EKK276" s="676"/>
      <c r="EKL276" s="676"/>
      <c r="EKM276" s="676"/>
      <c r="EKN276" s="676"/>
      <c r="EKO276" s="676"/>
      <c r="EKP276" s="676"/>
      <c r="EKQ276" s="676"/>
      <c r="EKR276" s="676"/>
      <c r="EKS276" s="676"/>
      <c r="EKT276" s="676"/>
      <c r="EKU276" s="676"/>
      <c r="EKV276" s="676"/>
      <c r="EKW276" s="676"/>
      <c r="EKX276" s="676"/>
      <c r="EKY276" s="676"/>
      <c r="EKZ276" s="676"/>
      <c r="ELA276" s="676"/>
      <c r="ELB276" s="674"/>
      <c r="ELC276" s="674"/>
      <c r="ELD276" s="674"/>
      <c r="ELE276" s="674"/>
      <c r="ELF276" s="674"/>
      <c r="ELG276" s="674"/>
      <c r="ELH276" s="674"/>
      <c r="ELI276" s="674"/>
      <c r="ELJ276" s="674"/>
      <c r="ELK276" s="674"/>
      <c r="ELL276" s="674"/>
      <c r="ELM276" s="674"/>
      <c r="ELN276" s="674"/>
      <c r="ELO276" s="674"/>
      <c r="ELP276" s="674"/>
      <c r="ELQ276" s="674"/>
      <c r="ELR276" s="674"/>
      <c r="ELS276" s="674"/>
      <c r="ELT276" s="674"/>
      <c r="ELU276" s="674"/>
      <c r="ELV276" s="674"/>
      <c r="ELW276" s="674"/>
      <c r="ELX276" s="674"/>
      <c r="ELY276" s="674"/>
      <c r="ELZ276" s="675"/>
      <c r="EMA276" s="675"/>
      <c r="EMB276" s="675"/>
      <c r="EMC276" s="675"/>
      <c r="EMD276" s="675"/>
      <c r="EME276" s="674"/>
      <c r="EMF276" s="674"/>
      <c r="EMG276" s="675"/>
      <c r="EMH276" s="675"/>
      <c r="EMI276" s="674"/>
      <c r="EMJ276" s="674"/>
      <c r="EMK276" s="675"/>
      <c r="EML276" s="675"/>
      <c r="EMM276" s="674"/>
      <c r="EMN276" s="674"/>
      <c r="EMO276" s="674"/>
      <c r="EMP276" s="674"/>
      <c r="EMQ276" s="674"/>
      <c r="EMR276" s="674"/>
      <c r="EMS276" s="674"/>
      <c r="EMT276" s="675"/>
      <c r="EMU276" s="675"/>
      <c r="EMV276" s="674"/>
      <c r="EMW276" s="674"/>
      <c r="EMX276" s="675"/>
      <c r="EMY276" s="675"/>
      <c r="EMZ276" s="674"/>
      <c r="ENA276" s="674"/>
      <c r="ENB276" s="674"/>
      <c r="ENC276" s="674"/>
      <c r="END276" s="674"/>
      <c r="ENE276" s="673"/>
      <c r="ENF276" s="677"/>
      <c r="ENG276" s="674"/>
      <c r="ENH276" s="674"/>
      <c r="ENI276" s="674"/>
      <c r="ENJ276" s="674"/>
      <c r="ENK276" s="674"/>
      <c r="ENL276" s="674"/>
      <c r="ENM276" s="674"/>
      <c r="ENN276" s="676"/>
      <c r="ENO276" s="676"/>
      <c r="ENP276" s="676"/>
      <c r="ENQ276" s="676"/>
      <c r="ENR276" s="676"/>
      <c r="ENS276" s="676"/>
      <c r="ENT276" s="676"/>
      <c r="ENU276" s="676"/>
      <c r="ENV276" s="676"/>
      <c r="ENW276" s="676"/>
      <c r="ENX276" s="676"/>
      <c r="ENY276" s="676"/>
      <c r="ENZ276" s="676"/>
      <c r="EOA276" s="676"/>
      <c r="EOB276" s="676"/>
      <c r="EOC276" s="676"/>
      <c r="EOD276" s="676"/>
      <c r="EOE276" s="676"/>
      <c r="EOF276" s="676"/>
      <c r="EOG276" s="676"/>
      <c r="EOH276" s="676"/>
      <c r="EOI276" s="676"/>
      <c r="EOJ276" s="676"/>
      <c r="EOK276" s="676"/>
      <c r="EOL276" s="676"/>
      <c r="EOM276" s="676"/>
      <c r="EON276" s="676"/>
      <c r="EOO276" s="676"/>
      <c r="EOP276" s="676"/>
      <c r="EOQ276" s="676"/>
      <c r="EOR276" s="676"/>
      <c r="EOS276" s="676"/>
      <c r="EOT276" s="676"/>
      <c r="EOU276" s="676"/>
      <c r="EOV276" s="676"/>
      <c r="EOW276" s="676"/>
      <c r="EOX276" s="676"/>
      <c r="EOY276" s="676"/>
      <c r="EOZ276" s="676"/>
      <c r="EPA276" s="676"/>
      <c r="EPB276" s="676"/>
      <c r="EPC276" s="676"/>
      <c r="EPD276" s="676"/>
      <c r="EPE276" s="676"/>
      <c r="EPF276" s="674"/>
      <c r="EPG276" s="674"/>
      <c r="EPH276" s="674"/>
      <c r="EPI276" s="674"/>
      <c r="EPJ276" s="674"/>
      <c r="EPK276" s="674"/>
      <c r="EPL276" s="674"/>
      <c r="EPM276" s="674"/>
      <c r="EPN276" s="674"/>
      <c r="EPO276" s="674"/>
      <c r="EPP276" s="674"/>
      <c r="EPQ276" s="674"/>
      <c r="EPR276" s="674"/>
      <c r="EPS276" s="674"/>
      <c r="EPT276" s="674"/>
      <c r="EPU276" s="674"/>
      <c r="EPV276" s="674"/>
      <c r="EPW276" s="674"/>
      <c r="EPX276" s="674"/>
      <c r="EPY276" s="674"/>
      <c r="EPZ276" s="674"/>
      <c r="EQA276" s="674"/>
      <c r="EQB276" s="674"/>
      <c r="EQC276" s="674"/>
      <c r="EQD276" s="675"/>
      <c r="EQE276" s="675"/>
      <c r="EQF276" s="675"/>
      <c r="EQG276" s="675"/>
      <c r="EQH276" s="675"/>
      <c r="EQI276" s="674"/>
      <c r="EQJ276" s="674"/>
      <c r="EQK276" s="675"/>
      <c r="EQL276" s="675"/>
      <c r="EQM276" s="674"/>
      <c r="EQN276" s="674"/>
      <c r="EQO276" s="675"/>
      <c r="EQP276" s="675"/>
      <c r="EQQ276" s="674"/>
      <c r="EQR276" s="674"/>
      <c r="EQS276" s="674"/>
      <c r="EQT276" s="674"/>
      <c r="EQU276" s="674"/>
      <c r="EQV276" s="674"/>
      <c r="EQW276" s="674"/>
      <c r="EQX276" s="675"/>
      <c r="EQY276" s="675"/>
      <c r="EQZ276" s="674"/>
      <c r="ERA276" s="674"/>
      <c r="ERB276" s="675"/>
      <c r="ERC276" s="675"/>
      <c r="ERD276" s="674"/>
      <c r="ERE276" s="674"/>
      <c r="ERF276" s="674"/>
      <c r="ERG276" s="674"/>
      <c r="ERH276" s="674"/>
      <c r="ERI276" s="673"/>
      <c r="ERJ276" s="677"/>
      <c r="ERK276" s="674"/>
      <c r="ERL276" s="674"/>
      <c r="ERM276" s="674"/>
      <c r="ERN276" s="674"/>
      <c r="ERO276" s="674"/>
      <c r="ERP276" s="674"/>
      <c r="ERQ276" s="674"/>
      <c r="ERR276" s="676"/>
      <c r="ERS276" s="676"/>
      <c r="ERT276" s="676"/>
      <c r="ERU276" s="676"/>
      <c r="ERV276" s="676"/>
      <c r="ERW276" s="676"/>
      <c r="ERX276" s="676"/>
      <c r="ERY276" s="676"/>
      <c r="ERZ276" s="676"/>
      <c r="ESA276" s="676"/>
      <c r="ESB276" s="676"/>
      <c r="ESC276" s="676"/>
      <c r="ESD276" s="676"/>
      <c r="ESE276" s="676"/>
      <c r="ESF276" s="676"/>
      <c r="ESG276" s="676"/>
      <c r="ESH276" s="676"/>
      <c r="ESI276" s="676"/>
      <c r="ESJ276" s="676"/>
      <c r="ESK276" s="676"/>
      <c r="ESL276" s="676"/>
      <c r="ESM276" s="676"/>
      <c r="ESN276" s="676"/>
      <c r="ESO276" s="676"/>
      <c r="ESP276" s="676"/>
      <c r="ESQ276" s="676"/>
      <c r="ESR276" s="676"/>
      <c r="ESS276" s="676"/>
      <c r="EST276" s="676"/>
      <c r="ESU276" s="676"/>
      <c r="ESV276" s="676"/>
      <c r="ESW276" s="676"/>
      <c r="ESX276" s="676"/>
      <c r="ESY276" s="676"/>
      <c r="ESZ276" s="676"/>
      <c r="ETA276" s="676"/>
      <c r="ETB276" s="676"/>
      <c r="ETC276" s="676"/>
      <c r="ETD276" s="676"/>
      <c r="ETE276" s="676"/>
      <c r="ETF276" s="676"/>
      <c r="ETG276" s="676"/>
      <c r="ETH276" s="676"/>
      <c r="ETI276" s="676"/>
      <c r="ETJ276" s="674"/>
      <c r="ETK276" s="674"/>
      <c r="ETL276" s="674"/>
      <c r="ETM276" s="674"/>
      <c r="ETN276" s="674"/>
      <c r="ETO276" s="674"/>
      <c r="ETP276" s="674"/>
      <c r="ETQ276" s="674"/>
      <c r="ETR276" s="674"/>
      <c r="ETS276" s="674"/>
      <c r="ETT276" s="674"/>
      <c r="ETU276" s="674"/>
      <c r="ETV276" s="674"/>
      <c r="ETW276" s="674"/>
      <c r="ETX276" s="674"/>
      <c r="ETY276" s="674"/>
      <c r="ETZ276" s="674"/>
      <c r="EUA276" s="674"/>
      <c r="EUB276" s="674"/>
      <c r="EUC276" s="674"/>
      <c r="EUD276" s="674"/>
      <c r="EUE276" s="674"/>
      <c r="EUF276" s="674"/>
      <c r="EUG276" s="674"/>
      <c r="EUH276" s="675"/>
      <c r="EUI276" s="675"/>
      <c r="EUJ276" s="675"/>
      <c r="EUK276" s="675"/>
      <c r="EUL276" s="675"/>
      <c r="EUM276" s="674"/>
      <c r="EUN276" s="674"/>
      <c r="EUO276" s="675"/>
      <c r="EUP276" s="675"/>
      <c r="EUQ276" s="674"/>
      <c r="EUR276" s="674"/>
      <c r="EUS276" s="675"/>
      <c r="EUT276" s="675"/>
      <c r="EUU276" s="674"/>
      <c r="EUV276" s="674"/>
      <c r="EUW276" s="674"/>
      <c r="EUX276" s="674"/>
      <c r="EUY276" s="674"/>
      <c r="EUZ276" s="674"/>
      <c r="EVA276" s="674"/>
      <c r="EVB276" s="675"/>
      <c r="EVC276" s="675"/>
      <c r="EVD276" s="674"/>
      <c r="EVE276" s="674"/>
      <c r="EVF276" s="675"/>
      <c r="EVG276" s="675"/>
      <c r="EVH276" s="674"/>
      <c r="EVI276" s="674"/>
      <c r="EVJ276" s="674"/>
      <c r="EVK276" s="674"/>
      <c r="EVL276" s="674"/>
      <c r="EVM276" s="673"/>
      <c r="EVN276" s="677"/>
      <c r="EVO276" s="674"/>
      <c r="EVP276" s="674"/>
      <c r="EVQ276" s="674"/>
      <c r="EVR276" s="674"/>
      <c r="EVS276" s="674"/>
      <c r="EVT276" s="674"/>
      <c r="EVU276" s="674"/>
      <c r="EVV276" s="676"/>
      <c r="EVW276" s="676"/>
      <c r="EVX276" s="676"/>
      <c r="EVY276" s="676"/>
      <c r="EVZ276" s="676"/>
      <c r="EWA276" s="676"/>
      <c r="EWB276" s="676"/>
      <c r="EWC276" s="676"/>
      <c r="EWD276" s="676"/>
      <c r="EWE276" s="676"/>
      <c r="EWF276" s="676"/>
      <c r="EWG276" s="676"/>
      <c r="EWH276" s="676"/>
      <c r="EWI276" s="676"/>
      <c r="EWJ276" s="676"/>
      <c r="EWK276" s="676"/>
      <c r="EWL276" s="676"/>
      <c r="EWM276" s="676"/>
      <c r="EWN276" s="676"/>
      <c r="EWO276" s="676"/>
      <c r="EWP276" s="676"/>
      <c r="EWQ276" s="676"/>
      <c r="EWR276" s="676"/>
      <c r="EWS276" s="676"/>
      <c r="EWT276" s="676"/>
      <c r="EWU276" s="676"/>
      <c r="EWV276" s="676"/>
      <c r="EWW276" s="676"/>
      <c r="EWX276" s="676"/>
      <c r="EWY276" s="676"/>
      <c r="EWZ276" s="676"/>
      <c r="EXA276" s="676"/>
      <c r="EXB276" s="676"/>
      <c r="EXC276" s="676"/>
      <c r="EXD276" s="676"/>
      <c r="EXE276" s="676"/>
      <c r="EXF276" s="676"/>
      <c r="EXG276" s="676"/>
      <c r="EXH276" s="676"/>
      <c r="EXI276" s="676"/>
      <c r="EXJ276" s="676"/>
      <c r="EXK276" s="676"/>
      <c r="EXL276" s="676"/>
      <c r="EXM276" s="676"/>
      <c r="EXN276" s="674"/>
      <c r="EXO276" s="674"/>
      <c r="EXP276" s="674"/>
      <c r="EXQ276" s="674"/>
      <c r="EXR276" s="674"/>
      <c r="EXS276" s="674"/>
      <c r="EXT276" s="674"/>
      <c r="EXU276" s="674"/>
      <c r="EXV276" s="674"/>
      <c r="EXW276" s="674"/>
      <c r="EXX276" s="674"/>
      <c r="EXY276" s="674"/>
      <c r="EXZ276" s="674"/>
      <c r="EYA276" s="674"/>
      <c r="EYB276" s="674"/>
      <c r="EYC276" s="674"/>
      <c r="EYD276" s="674"/>
      <c r="EYE276" s="674"/>
      <c r="EYF276" s="674"/>
      <c r="EYG276" s="674"/>
      <c r="EYH276" s="674"/>
      <c r="EYI276" s="674"/>
      <c r="EYJ276" s="674"/>
      <c r="EYK276" s="674"/>
      <c r="EYL276" s="675"/>
      <c r="EYM276" s="675"/>
      <c r="EYN276" s="675"/>
      <c r="EYO276" s="675"/>
      <c r="EYP276" s="675"/>
      <c r="EYQ276" s="674"/>
      <c r="EYR276" s="674"/>
      <c r="EYS276" s="675"/>
      <c r="EYT276" s="675"/>
      <c r="EYU276" s="674"/>
      <c r="EYV276" s="674"/>
      <c r="EYW276" s="675"/>
      <c r="EYX276" s="675"/>
      <c r="EYY276" s="674"/>
      <c r="EYZ276" s="674"/>
      <c r="EZA276" s="674"/>
      <c r="EZB276" s="674"/>
      <c r="EZC276" s="674"/>
      <c r="EZD276" s="674"/>
      <c r="EZE276" s="674"/>
      <c r="EZF276" s="675"/>
      <c r="EZG276" s="675"/>
      <c r="EZH276" s="674"/>
      <c r="EZI276" s="674"/>
      <c r="EZJ276" s="675"/>
      <c r="EZK276" s="675"/>
      <c r="EZL276" s="674"/>
      <c r="EZM276" s="674"/>
      <c r="EZN276" s="674"/>
      <c r="EZO276" s="674"/>
      <c r="EZP276" s="674"/>
      <c r="EZQ276" s="673"/>
      <c r="EZR276" s="677"/>
      <c r="EZS276" s="674"/>
      <c r="EZT276" s="674"/>
      <c r="EZU276" s="674"/>
      <c r="EZV276" s="674"/>
      <c r="EZW276" s="674"/>
      <c r="EZX276" s="674"/>
      <c r="EZY276" s="674"/>
      <c r="EZZ276" s="676"/>
      <c r="FAA276" s="676"/>
      <c r="FAB276" s="676"/>
      <c r="FAC276" s="676"/>
      <c r="FAD276" s="676"/>
      <c r="FAE276" s="676"/>
      <c r="FAF276" s="676"/>
      <c r="FAG276" s="676"/>
      <c r="FAH276" s="676"/>
      <c r="FAI276" s="676"/>
      <c r="FAJ276" s="676"/>
      <c r="FAK276" s="676"/>
      <c r="FAL276" s="676"/>
      <c r="FAM276" s="676"/>
      <c r="FAN276" s="676"/>
      <c r="FAO276" s="676"/>
      <c r="FAP276" s="676"/>
      <c r="FAQ276" s="676"/>
      <c r="FAR276" s="676"/>
      <c r="FAS276" s="676"/>
      <c r="FAT276" s="676"/>
      <c r="FAU276" s="676"/>
      <c r="FAV276" s="676"/>
      <c r="FAW276" s="676"/>
      <c r="FAX276" s="676"/>
      <c r="FAY276" s="676"/>
      <c r="FAZ276" s="676"/>
      <c r="FBA276" s="676"/>
      <c r="FBB276" s="676"/>
      <c r="FBC276" s="676"/>
      <c r="FBD276" s="676"/>
      <c r="FBE276" s="676"/>
      <c r="FBF276" s="676"/>
      <c r="FBG276" s="676"/>
      <c r="FBH276" s="676"/>
      <c r="FBI276" s="676"/>
      <c r="FBJ276" s="676"/>
      <c r="FBK276" s="676"/>
      <c r="FBL276" s="676"/>
      <c r="FBM276" s="676"/>
      <c r="FBN276" s="676"/>
      <c r="FBO276" s="676"/>
      <c r="FBP276" s="676"/>
      <c r="FBQ276" s="676"/>
      <c r="FBR276" s="674"/>
      <c r="FBS276" s="674"/>
      <c r="FBT276" s="674"/>
      <c r="FBU276" s="674"/>
      <c r="FBV276" s="674"/>
      <c r="FBW276" s="674"/>
      <c r="FBX276" s="674"/>
      <c r="FBY276" s="674"/>
      <c r="FBZ276" s="674"/>
      <c r="FCA276" s="674"/>
      <c r="FCB276" s="674"/>
      <c r="FCC276" s="674"/>
      <c r="FCD276" s="674"/>
      <c r="FCE276" s="674"/>
      <c r="FCF276" s="674"/>
      <c r="FCG276" s="674"/>
      <c r="FCH276" s="674"/>
      <c r="FCI276" s="674"/>
      <c r="FCJ276" s="674"/>
      <c r="FCK276" s="674"/>
      <c r="FCL276" s="674"/>
      <c r="FCM276" s="674"/>
      <c r="FCN276" s="674"/>
      <c r="FCO276" s="674"/>
      <c r="FCP276" s="675"/>
      <c r="FCQ276" s="675"/>
      <c r="FCR276" s="675"/>
      <c r="FCS276" s="675"/>
      <c r="FCT276" s="675"/>
      <c r="FCU276" s="674"/>
      <c r="FCV276" s="674"/>
      <c r="FCW276" s="675"/>
      <c r="FCX276" s="675"/>
      <c r="FCY276" s="674"/>
      <c r="FCZ276" s="674"/>
      <c r="FDA276" s="675"/>
      <c r="FDB276" s="675"/>
      <c r="FDC276" s="674"/>
      <c r="FDD276" s="674"/>
      <c r="FDE276" s="674"/>
      <c r="FDF276" s="674"/>
      <c r="FDG276" s="674"/>
      <c r="FDH276" s="674"/>
      <c r="FDI276" s="674"/>
      <c r="FDJ276" s="675"/>
      <c r="FDK276" s="675"/>
      <c r="FDL276" s="674"/>
      <c r="FDM276" s="674"/>
      <c r="FDN276" s="675"/>
      <c r="FDO276" s="675"/>
      <c r="FDP276" s="674"/>
      <c r="FDQ276" s="674"/>
      <c r="FDR276" s="674"/>
      <c r="FDS276" s="674"/>
      <c r="FDT276" s="674"/>
      <c r="FDU276" s="673"/>
      <c r="FDV276" s="677"/>
      <c r="FDW276" s="674"/>
      <c r="FDX276" s="674"/>
      <c r="FDY276" s="674"/>
      <c r="FDZ276" s="674"/>
      <c r="FEA276" s="674"/>
      <c r="FEB276" s="674"/>
      <c r="FEC276" s="674"/>
      <c r="FED276" s="676"/>
      <c r="FEE276" s="676"/>
      <c r="FEF276" s="676"/>
      <c r="FEG276" s="676"/>
      <c r="FEH276" s="676"/>
      <c r="FEI276" s="676"/>
      <c r="FEJ276" s="676"/>
      <c r="FEK276" s="676"/>
      <c r="FEL276" s="676"/>
      <c r="FEM276" s="676"/>
      <c r="FEN276" s="676"/>
      <c r="FEO276" s="676"/>
      <c r="FEP276" s="676"/>
      <c r="FEQ276" s="676"/>
      <c r="FER276" s="676"/>
      <c r="FES276" s="676"/>
      <c r="FET276" s="676"/>
      <c r="FEU276" s="676"/>
      <c r="FEV276" s="676"/>
      <c r="FEW276" s="676"/>
      <c r="FEX276" s="676"/>
      <c r="FEY276" s="676"/>
      <c r="FEZ276" s="676"/>
      <c r="FFA276" s="676"/>
      <c r="FFB276" s="676"/>
      <c r="FFC276" s="676"/>
      <c r="FFD276" s="676"/>
      <c r="FFE276" s="676"/>
      <c r="FFF276" s="676"/>
      <c r="FFG276" s="676"/>
      <c r="FFH276" s="676"/>
      <c r="FFI276" s="676"/>
      <c r="FFJ276" s="676"/>
      <c r="FFK276" s="676"/>
      <c r="FFL276" s="676"/>
      <c r="FFM276" s="676"/>
      <c r="FFN276" s="676"/>
      <c r="FFO276" s="676"/>
      <c r="FFP276" s="676"/>
      <c r="FFQ276" s="676"/>
      <c r="FFR276" s="676"/>
      <c r="FFS276" s="676"/>
      <c r="FFT276" s="676"/>
      <c r="FFU276" s="676"/>
      <c r="FFV276" s="674"/>
      <c r="FFW276" s="674"/>
      <c r="FFX276" s="674"/>
      <c r="FFY276" s="674"/>
      <c r="FFZ276" s="674"/>
      <c r="FGA276" s="674"/>
      <c r="FGB276" s="674"/>
      <c r="FGC276" s="674"/>
      <c r="FGD276" s="674"/>
      <c r="FGE276" s="674"/>
      <c r="FGF276" s="674"/>
      <c r="FGG276" s="674"/>
      <c r="FGH276" s="674"/>
      <c r="FGI276" s="674"/>
      <c r="FGJ276" s="674"/>
      <c r="FGK276" s="674"/>
      <c r="FGL276" s="674"/>
      <c r="FGM276" s="674"/>
      <c r="FGN276" s="674"/>
      <c r="FGO276" s="674"/>
      <c r="FGP276" s="674"/>
      <c r="FGQ276" s="674"/>
      <c r="FGR276" s="674"/>
      <c r="FGS276" s="674"/>
      <c r="FGT276" s="675"/>
      <c r="FGU276" s="675"/>
      <c r="FGV276" s="675"/>
      <c r="FGW276" s="675"/>
      <c r="FGX276" s="675"/>
      <c r="FGY276" s="674"/>
      <c r="FGZ276" s="674"/>
      <c r="FHA276" s="675"/>
      <c r="FHB276" s="675"/>
      <c r="FHC276" s="674"/>
      <c r="FHD276" s="674"/>
      <c r="FHE276" s="675"/>
      <c r="FHF276" s="675"/>
      <c r="FHG276" s="674"/>
      <c r="FHH276" s="674"/>
      <c r="FHI276" s="674"/>
      <c r="FHJ276" s="674"/>
      <c r="FHK276" s="674"/>
      <c r="FHL276" s="674"/>
      <c r="FHM276" s="674"/>
      <c r="FHN276" s="675"/>
      <c r="FHO276" s="675"/>
      <c r="FHP276" s="674"/>
      <c r="FHQ276" s="674"/>
      <c r="FHR276" s="675"/>
      <c r="FHS276" s="675"/>
      <c r="FHT276" s="674"/>
      <c r="FHU276" s="674"/>
      <c r="FHV276" s="674"/>
      <c r="FHW276" s="674"/>
      <c r="FHX276" s="674"/>
      <c r="FHY276" s="673"/>
      <c r="FHZ276" s="677"/>
      <c r="FIA276" s="674"/>
      <c r="FIB276" s="674"/>
      <c r="FIC276" s="674"/>
      <c r="FID276" s="674"/>
      <c r="FIE276" s="674"/>
      <c r="FIF276" s="674"/>
      <c r="FIG276" s="674"/>
      <c r="FIH276" s="676"/>
      <c r="FII276" s="676"/>
      <c r="FIJ276" s="676"/>
      <c r="FIK276" s="676"/>
      <c r="FIL276" s="676"/>
      <c r="FIM276" s="676"/>
      <c r="FIN276" s="676"/>
      <c r="FIO276" s="676"/>
      <c r="FIP276" s="676"/>
      <c r="FIQ276" s="676"/>
      <c r="FIR276" s="676"/>
      <c r="FIS276" s="676"/>
      <c r="FIT276" s="676"/>
      <c r="FIU276" s="676"/>
      <c r="FIV276" s="676"/>
      <c r="FIW276" s="676"/>
      <c r="FIX276" s="676"/>
      <c r="FIY276" s="676"/>
      <c r="FIZ276" s="676"/>
      <c r="FJA276" s="676"/>
      <c r="FJB276" s="676"/>
      <c r="FJC276" s="676"/>
      <c r="FJD276" s="676"/>
      <c r="FJE276" s="676"/>
      <c r="FJF276" s="676"/>
      <c r="FJG276" s="676"/>
      <c r="FJH276" s="676"/>
      <c r="FJI276" s="676"/>
      <c r="FJJ276" s="676"/>
      <c r="FJK276" s="676"/>
      <c r="FJL276" s="676"/>
      <c r="FJM276" s="676"/>
      <c r="FJN276" s="676"/>
      <c r="FJO276" s="676"/>
      <c r="FJP276" s="676"/>
      <c r="FJQ276" s="676"/>
      <c r="FJR276" s="676"/>
      <c r="FJS276" s="676"/>
      <c r="FJT276" s="676"/>
      <c r="FJU276" s="676"/>
      <c r="FJV276" s="676"/>
      <c r="FJW276" s="676"/>
      <c r="FJX276" s="676"/>
      <c r="FJY276" s="676"/>
      <c r="FJZ276" s="674"/>
      <c r="FKA276" s="674"/>
      <c r="FKB276" s="674"/>
      <c r="FKC276" s="674"/>
      <c r="FKD276" s="674"/>
      <c r="FKE276" s="674"/>
      <c r="FKF276" s="674"/>
      <c r="FKG276" s="674"/>
      <c r="FKH276" s="674"/>
      <c r="FKI276" s="674"/>
      <c r="FKJ276" s="674"/>
      <c r="FKK276" s="674"/>
      <c r="FKL276" s="674"/>
      <c r="FKM276" s="674"/>
      <c r="FKN276" s="674"/>
      <c r="FKO276" s="674"/>
      <c r="FKP276" s="674"/>
      <c r="FKQ276" s="674"/>
      <c r="FKR276" s="674"/>
      <c r="FKS276" s="674"/>
      <c r="FKT276" s="674"/>
      <c r="FKU276" s="674"/>
      <c r="FKV276" s="674"/>
      <c r="FKW276" s="674"/>
      <c r="FKX276" s="675"/>
      <c r="FKY276" s="675"/>
      <c r="FKZ276" s="675"/>
      <c r="FLA276" s="675"/>
      <c r="FLB276" s="675"/>
      <c r="FLC276" s="674"/>
      <c r="FLD276" s="674"/>
      <c r="FLE276" s="675"/>
      <c r="FLF276" s="675"/>
      <c r="FLG276" s="674"/>
      <c r="FLH276" s="674"/>
      <c r="FLI276" s="675"/>
      <c r="FLJ276" s="675"/>
      <c r="FLK276" s="674"/>
      <c r="FLL276" s="674"/>
      <c r="FLM276" s="674"/>
      <c r="FLN276" s="674"/>
      <c r="FLO276" s="674"/>
      <c r="FLP276" s="674"/>
      <c r="FLQ276" s="674"/>
      <c r="FLR276" s="675"/>
      <c r="FLS276" s="675"/>
      <c r="FLT276" s="674"/>
      <c r="FLU276" s="674"/>
      <c r="FLV276" s="675"/>
      <c r="FLW276" s="675"/>
      <c r="FLX276" s="674"/>
      <c r="FLY276" s="674"/>
      <c r="FLZ276" s="674"/>
      <c r="FMA276" s="674"/>
      <c r="FMB276" s="674"/>
      <c r="FMC276" s="673"/>
      <c r="FMD276" s="677"/>
      <c r="FME276" s="674"/>
      <c r="FMF276" s="674"/>
      <c r="FMG276" s="674"/>
      <c r="FMH276" s="674"/>
      <c r="FMI276" s="674"/>
      <c r="FMJ276" s="674"/>
      <c r="FMK276" s="674"/>
      <c r="FML276" s="676"/>
      <c r="FMM276" s="676"/>
      <c r="FMN276" s="676"/>
      <c r="FMO276" s="676"/>
      <c r="FMP276" s="676"/>
      <c r="FMQ276" s="676"/>
      <c r="FMR276" s="676"/>
      <c r="FMS276" s="676"/>
      <c r="FMT276" s="676"/>
      <c r="FMU276" s="676"/>
      <c r="FMV276" s="676"/>
      <c r="FMW276" s="676"/>
      <c r="FMX276" s="676"/>
      <c r="FMY276" s="676"/>
      <c r="FMZ276" s="676"/>
      <c r="FNA276" s="676"/>
      <c r="FNB276" s="676"/>
      <c r="FNC276" s="676"/>
      <c r="FND276" s="676"/>
      <c r="FNE276" s="676"/>
      <c r="FNF276" s="676"/>
      <c r="FNG276" s="676"/>
      <c r="FNH276" s="676"/>
      <c r="FNI276" s="676"/>
      <c r="FNJ276" s="676"/>
      <c r="FNK276" s="676"/>
      <c r="FNL276" s="676"/>
      <c r="FNM276" s="676"/>
      <c r="FNN276" s="676"/>
      <c r="FNO276" s="676"/>
      <c r="FNP276" s="676"/>
      <c r="FNQ276" s="676"/>
      <c r="FNR276" s="676"/>
      <c r="FNS276" s="676"/>
      <c r="FNT276" s="676"/>
      <c r="FNU276" s="676"/>
      <c r="FNV276" s="676"/>
      <c r="FNW276" s="676"/>
      <c r="FNX276" s="676"/>
      <c r="FNY276" s="676"/>
      <c r="FNZ276" s="676"/>
      <c r="FOA276" s="676"/>
      <c r="FOB276" s="676"/>
      <c r="FOC276" s="676"/>
      <c r="FOD276" s="674"/>
      <c r="FOE276" s="674"/>
      <c r="FOF276" s="674"/>
      <c r="FOG276" s="674"/>
      <c r="FOH276" s="674"/>
      <c r="FOI276" s="674"/>
      <c r="FOJ276" s="674"/>
      <c r="FOK276" s="674"/>
      <c r="FOL276" s="674"/>
      <c r="FOM276" s="674"/>
      <c r="FON276" s="674"/>
      <c r="FOO276" s="674"/>
      <c r="FOP276" s="674"/>
      <c r="FOQ276" s="674"/>
      <c r="FOR276" s="674"/>
      <c r="FOS276" s="674"/>
      <c r="FOT276" s="674"/>
      <c r="FOU276" s="674"/>
      <c r="FOV276" s="674"/>
      <c r="FOW276" s="674"/>
      <c r="FOX276" s="674"/>
      <c r="FOY276" s="674"/>
      <c r="FOZ276" s="674"/>
      <c r="FPA276" s="674"/>
      <c r="FPB276" s="675"/>
      <c r="FPC276" s="675"/>
      <c r="FPD276" s="675"/>
      <c r="FPE276" s="675"/>
      <c r="FPF276" s="675"/>
      <c r="FPG276" s="674"/>
      <c r="FPH276" s="674"/>
      <c r="FPI276" s="675"/>
      <c r="FPJ276" s="675"/>
      <c r="FPK276" s="674"/>
      <c r="FPL276" s="674"/>
      <c r="FPM276" s="675"/>
      <c r="FPN276" s="675"/>
      <c r="FPO276" s="674"/>
      <c r="FPP276" s="674"/>
      <c r="FPQ276" s="674"/>
      <c r="FPR276" s="674"/>
      <c r="FPS276" s="674"/>
      <c r="FPT276" s="674"/>
      <c r="FPU276" s="674"/>
      <c r="FPV276" s="675"/>
      <c r="FPW276" s="675"/>
      <c r="FPX276" s="674"/>
      <c r="FPY276" s="674"/>
      <c r="FPZ276" s="675"/>
      <c r="FQA276" s="675"/>
      <c r="FQB276" s="674"/>
      <c r="FQC276" s="674"/>
      <c r="FQD276" s="674"/>
      <c r="FQE276" s="674"/>
      <c r="FQF276" s="674"/>
      <c r="FQG276" s="673"/>
      <c r="FQH276" s="677"/>
      <c r="FQI276" s="674"/>
      <c r="FQJ276" s="674"/>
      <c r="FQK276" s="674"/>
      <c r="FQL276" s="674"/>
      <c r="FQM276" s="674"/>
      <c r="FQN276" s="674"/>
      <c r="FQO276" s="674"/>
      <c r="FQP276" s="676"/>
      <c r="FQQ276" s="676"/>
      <c r="FQR276" s="676"/>
      <c r="FQS276" s="676"/>
      <c r="FQT276" s="676"/>
      <c r="FQU276" s="676"/>
      <c r="FQV276" s="676"/>
      <c r="FQW276" s="676"/>
      <c r="FQX276" s="676"/>
      <c r="FQY276" s="676"/>
      <c r="FQZ276" s="676"/>
      <c r="FRA276" s="676"/>
      <c r="FRB276" s="676"/>
      <c r="FRC276" s="676"/>
      <c r="FRD276" s="676"/>
      <c r="FRE276" s="676"/>
      <c r="FRF276" s="676"/>
      <c r="FRG276" s="676"/>
      <c r="FRH276" s="676"/>
      <c r="FRI276" s="676"/>
      <c r="FRJ276" s="676"/>
      <c r="FRK276" s="676"/>
      <c r="FRL276" s="676"/>
      <c r="FRM276" s="676"/>
      <c r="FRN276" s="676"/>
      <c r="FRO276" s="676"/>
      <c r="FRP276" s="676"/>
      <c r="FRQ276" s="676"/>
      <c r="FRR276" s="676"/>
      <c r="FRS276" s="676"/>
      <c r="FRT276" s="676"/>
      <c r="FRU276" s="676"/>
      <c r="FRV276" s="676"/>
      <c r="FRW276" s="676"/>
      <c r="FRX276" s="676"/>
      <c r="FRY276" s="676"/>
      <c r="FRZ276" s="676"/>
      <c r="FSA276" s="676"/>
      <c r="FSB276" s="676"/>
      <c r="FSC276" s="676"/>
      <c r="FSD276" s="676"/>
      <c r="FSE276" s="676"/>
      <c r="FSF276" s="676"/>
      <c r="FSG276" s="676"/>
      <c r="FSH276" s="674"/>
      <c r="FSI276" s="674"/>
      <c r="FSJ276" s="674"/>
      <c r="FSK276" s="674"/>
      <c r="FSL276" s="674"/>
      <c r="FSM276" s="674"/>
      <c r="FSN276" s="674"/>
      <c r="FSO276" s="674"/>
      <c r="FSP276" s="674"/>
      <c r="FSQ276" s="674"/>
      <c r="FSR276" s="674"/>
      <c r="FSS276" s="674"/>
      <c r="FST276" s="674"/>
      <c r="FSU276" s="674"/>
      <c r="FSV276" s="674"/>
      <c r="FSW276" s="674"/>
      <c r="FSX276" s="674"/>
      <c r="FSY276" s="674"/>
      <c r="FSZ276" s="674"/>
      <c r="FTA276" s="674"/>
      <c r="FTB276" s="674"/>
      <c r="FTC276" s="674"/>
      <c r="FTD276" s="674"/>
      <c r="FTE276" s="674"/>
      <c r="FTF276" s="675"/>
      <c r="FTG276" s="675"/>
      <c r="FTH276" s="675"/>
      <c r="FTI276" s="675"/>
      <c r="FTJ276" s="675"/>
      <c r="FTK276" s="674"/>
      <c r="FTL276" s="674"/>
      <c r="FTM276" s="675"/>
      <c r="FTN276" s="675"/>
      <c r="FTO276" s="674"/>
      <c r="FTP276" s="674"/>
      <c r="FTQ276" s="675"/>
      <c r="FTR276" s="675"/>
      <c r="FTS276" s="674"/>
      <c r="FTT276" s="674"/>
      <c r="FTU276" s="674"/>
      <c r="FTV276" s="674"/>
      <c r="FTW276" s="674"/>
      <c r="FTX276" s="674"/>
      <c r="FTY276" s="674"/>
      <c r="FTZ276" s="675"/>
      <c r="FUA276" s="675"/>
      <c r="FUB276" s="674"/>
      <c r="FUC276" s="674"/>
      <c r="FUD276" s="675"/>
      <c r="FUE276" s="675"/>
      <c r="FUF276" s="674"/>
      <c r="FUG276" s="674"/>
      <c r="FUH276" s="674"/>
      <c r="FUI276" s="674"/>
      <c r="FUJ276" s="674"/>
      <c r="FUK276" s="673"/>
      <c r="FUL276" s="677"/>
      <c r="FUM276" s="674"/>
      <c r="FUN276" s="674"/>
      <c r="FUO276" s="674"/>
      <c r="FUP276" s="674"/>
      <c r="FUQ276" s="674"/>
      <c r="FUR276" s="674"/>
      <c r="FUS276" s="674"/>
      <c r="FUT276" s="676"/>
      <c r="FUU276" s="676"/>
      <c r="FUV276" s="676"/>
      <c r="FUW276" s="676"/>
      <c r="FUX276" s="676"/>
      <c r="FUY276" s="676"/>
      <c r="FUZ276" s="676"/>
      <c r="FVA276" s="676"/>
      <c r="FVB276" s="676"/>
      <c r="FVC276" s="676"/>
      <c r="FVD276" s="676"/>
      <c r="FVE276" s="676"/>
      <c r="FVF276" s="676"/>
      <c r="FVG276" s="676"/>
      <c r="FVH276" s="676"/>
      <c r="FVI276" s="676"/>
      <c r="FVJ276" s="676"/>
      <c r="FVK276" s="676"/>
      <c r="FVL276" s="676"/>
      <c r="FVM276" s="676"/>
      <c r="FVN276" s="676"/>
      <c r="FVO276" s="676"/>
      <c r="FVP276" s="676"/>
      <c r="FVQ276" s="676"/>
      <c r="FVR276" s="676"/>
      <c r="FVS276" s="676"/>
      <c r="FVT276" s="676"/>
      <c r="FVU276" s="676"/>
      <c r="FVV276" s="676"/>
      <c r="FVW276" s="676"/>
      <c r="FVX276" s="676"/>
      <c r="FVY276" s="676"/>
      <c r="FVZ276" s="676"/>
      <c r="FWA276" s="676"/>
      <c r="FWB276" s="676"/>
      <c r="FWC276" s="676"/>
      <c r="FWD276" s="676"/>
      <c r="FWE276" s="676"/>
      <c r="FWF276" s="676"/>
      <c r="FWG276" s="676"/>
      <c r="FWH276" s="676"/>
      <c r="FWI276" s="676"/>
      <c r="FWJ276" s="676"/>
      <c r="FWK276" s="676"/>
      <c r="FWL276" s="674"/>
      <c r="FWM276" s="674"/>
      <c r="FWN276" s="674"/>
      <c r="FWO276" s="674"/>
      <c r="FWP276" s="674"/>
      <c r="FWQ276" s="674"/>
      <c r="FWR276" s="674"/>
      <c r="FWS276" s="674"/>
      <c r="FWT276" s="674"/>
      <c r="FWU276" s="674"/>
      <c r="FWV276" s="674"/>
      <c r="FWW276" s="674"/>
      <c r="FWX276" s="674"/>
      <c r="FWY276" s="674"/>
      <c r="FWZ276" s="674"/>
      <c r="FXA276" s="674"/>
      <c r="FXB276" s="674"/>
      <c r="FXC276" s="674"/>
      <c r="FXD276" s="674"/>
      <c r="FXE276" s="674"/>
      <c r="FXF276" s="674"/>
      <c r="FXG276" s="674"/>
      <c r="FXH276" s="674"/>
      <c r="FXI276" s="674"/>
      <c r="FXJ276" s="675"/>
      <c r="FXK276" s="675"/>
      <c r="FXL276" s="675"/>
      <c r="FXM276" s="675"/>
      <c r="FXN276" s="675"/>
      <c r="FXO276" s="674"/>
      <c r="FXP276" s="674"/>
      <c r="FXQ276" s="675"/>
      <c r="FXR276" s="675"/>
      <c r="FXS276" s="674"/>
      <c r="FXT276" s="674"/>
      <c r="FXU276" s="675"/>
      <c r="FXV276" s="675"/>
      <c r="FXW276" s="674"/>
      <c r="FXX276" s="674"/>
      <c r="FXY276" s="674"/>
      <c r="FXZ276" s="674"/>
      <c r="FYA276" s="674"/>
      <c r="FYB276" s="674"/>
      <c r="FYC276" s="674"/>
      <c r="FYD276" s="675"/>
      <c r="FYE276" s="675"/>
      <c r="FYF276" s="674"/>
      <c r="FYG276" s="674"/>
      <c r="FYH276" s="675"/>
      <c r="FYI276" s="675"/>
      <c r="FYJ276" s="674"/>
      <c r="FYK276" s="674"/>
      <c r="FYL276" s="674"/>
      <c r="FYM276" s="674"/>
      <c r="FYN276" s="674"/>
      <c r="FYO276" s="673"/>
      <c r="FYP276" s="677"/>
      <c r="FYQ276" s="674"/>
      <c r="FYR276" s="674"/>
      <c r="FYS276" s="674"/>
      <c r="FYT276" s="674"/>
      <c r="FYU276" s="674"/>
      <c r="FYV276" s="674"/>
      <c r="FYW276" s="674"/>
      <c r="FYX276" s="676"/>
      <c r="FYY276" s="676"/>
      <c r="FYZ276" s="676"/>
      <c r="FZA276" s="676"/>
      <c r="FZB276" s="676"/>
      <c r="FZC276" s="676"/>
      <c r="FZD276" s="676"/>
      <c r="FZE276" s="676"/>
      <c r="FZF276" s="676"/>
      <c r="FZG276" s="676"/>
      <c r="FZH276" s="676"/>
      <c r="FZI276" s="676"/>
      <c r="FZJ276" s="676"/>
      <c r="FZK276" s="676"/>
      <c r="FZL276" s="676"/>
      <c r="FZM276" s="676"/>
      <c r="FZN276" s="676"/>
      <c r="FZO276" s="676"/>
      <c r="FZP276" s="676"/>
      <c r="FZQ276" s="676"/>
      <c r="FZR276" s="676"/>
      <c r="FZS276" s="676"/>
      <c r="FZT276" s="676"/>
      <c r="FZU276" s="676"/>
      <c r="FZV276" s="676"/>
      <c r="FZW276" s="676"/>
      <c r="FZX276" s="676"/>
      <c r="FZY276" s="676"/>
      <c r="FZZ276" s="676"/>
      <c r="GAA276" s="676"/>
      <c r="GAB276" s="676"/>
      <c r="GAC276" s="676"/>
      <c r="GAD276" s="676"/>
      <c r="GAE276" s="676"/>
      <c r="GAF276" s="676"/>
      <c r="GAG276" s="676"/>
      <c r="GAH276" s="676"/>
      <c r="GAI276" s="676"/>
      <c r="GAJ276" s="676"/>
      <c r="GAK276" s="676"/>
      <c r="GAL276" s="676"/>
      <c r="GAM276" s="676"/>
      <c r="GAN276" s="676"/>
      <c r="GAO276" s="676"/>
      <c r="GAP276" s="674"/>
      <c r="GAQ276" s="674"/>
      <c r="GAR276" s="674"/>
      <c r="GAS276" s="674"/>
      <c r="GAT276" s="674"/>
      <c r="GAU276" s="674"/>
      <c r="GAV276" s="674"/>
      <c r="GAW276" s="674"/>
      <c r="GAX276" s="674"/>
      <c r="GAY276" s="674"/>
      <c r="GAZ276" s="674"/>
      <c r="GBA276" s="674"/>
      <c r="GBB276" s="674"/>
      <c r="GBC276" s="674"/>
      <c r="GBD276" s="674"/>
      <c r="GBE276" s="674"/>
      <c r="GBF276" s="674"/>
      <c r="GBG276" s="674"/>
      <c r="GBH276" s="674"/>
      <c r="GBI276" s="674"/>
      <c r="GBJ276" s="674"/>
      <c r="GBK276" s="674"/>
      <c r="GBL276" s="674"/>
      <c r="GBM276" s="674"/>
      <c r="GBN276" s="675"/>
      <c r="GBO276" s="675"/>
      <c r="GBP276" s="675"/>
      <c r="GBQ276" s="675"/>
      <c r="GBR276" s="675"/>
      <c r="GBS276" s="674"/>
      <c r="GBT276" s="674"/>
      <c r="GBU276" s="675"/>
      <c r="GBV276" s="675"/>
      <c r="GBW276" s="674"/>
      <c r="GBX276" s="674"/>
      <c r="GBY276" s="675"/>
      <c r="GBZ276" s="675"/>
      <c r="GCA276" s="674"/>
      <c r="GCB276" s="674"/>
      <c r="GCC276" s="674"/>
      <c r="GCD276" s="674"/>
      <c r="GCE276" s="674"/>
      <c r="GCF276" s="674"/>
      <c r="GCG276" s="674"/>
      <c r="GCH276" s="675"/>
      <c r="GCI276" s="675"/>
      <c r="GCJ276" s="674"/>
      <c r="GCK276" s="674"/>
      <c r="GCL276" s="675"/>
      <c r="GCM276" s="675"/>
      <c r="GCN276" s="674"/>
      <c r="GCO276" s="674"/>
      <c r="GCP276" s="674"/>
      <c r="GCQ276" s="674"/>
      <c r="GCR276" s="674"/>
      <c r="GCS276" s="673"/>
      <c r="GCT276" s="677"/>
      <c r="GCU276" s="674"/>
      <c r="GCV276" s="674"/>
      <c r="GCW276" s="674"/>
      <c r="GCX276" s="674"/>
      <c r="GCY276" s="674"/>
      <c r="GCZ276" s="674"/>
      <c r="GDA276" s="674"/>
      <c r="GDB276" s="676"/>
      <c r="GDC276" s="676"/>
      <c r="GDD276" s="676"/>
      <c r="GDE276" s="676"/>
      <c r="GDF276" s="676"/>
      <c r="GDG276" s="676"/>
      <c r="GDH276" s="676"/>
      <c r="GDI276" s="676"/>
      <c r="GDJ276" s="676"/>
      <c r="GDK276" s="676"/>
      <c r="GDL276" s="676"/>
      <c r="GDM276" s="676"/>
      <c r="GDN276" s="676"/>
      <c r="GDO276" s="676"/>
      <c r="GDP276" s="676"/>
      <c r="GDQ276" s="676"/>
      <c r="GDR276" s="676"/>
      <c r="GDS276" s="676"/>
      <c r="GDT276" s="676"/>
      <c r="GDU276" s="676"/>
      <c r="GDV276" s="676"/>
      <c r="GDW276" s="676"/>
      <c r="GDX276" s="676"/>
      <c r="GDY276" s="676"/>
      <c r="GDZ276" s="676"/>
      <c r="GEA276" s="676"/>
      <c r="GEB276" s="676"/>
      <c r="GEC276" s="676"/>
      <c r="GED276" s="676"/>
      <c r="GEE276" s="676"/>
      <c r="GEF276" s="676"/>
      <c r="GEG276" s="676"/>
      <c r="GEH276" s="676"/>
      <c r="GEI276" s="676"/>
      <c r="GEJ276" s="676"/>
      <c r="GEK276" s="676"/>
      <c r="GEL276" s="676"/>
      <c r="GEM276" s="676"/>
      <c r="GEN276" s="676"/>
      <c r="GEO276" s="676"/>
      <c r="GEP276" s="676"/>
      <c r="GEQ276" s="676"/>
      <c r="GER276" s="676"/>
      <c r="GES276" s="676"/>
      <c r="GET276" s="674"/>
      <c r="GEU276" s="674"/>
      <c r="GEV276" s="674"/>
      <c r="GEW276" s="674"/>
      <c r="GEX276" s="674"/>
      <c r="GEY276" s="674"/>
      <c r="GEZ276" s="674"/>
      <c r="GFA276" s="674"/>
      <c r="GFB276" s="674"/>
      <c r="GFC276" s="674"/>
      <c r="GFD276" s="674"/>
      <c r="GFE276" s="674"/>
      <c r="GFF276" s="674"/>
      <c r="GFG276" s="674"/>
      <c r="GFH276" s="674"/>
      <c r="GFI276" s="674"/>
      <c r="GFJ276" s="674"/>
      <c r="GFK276" s="674"/>
      <c r="GFL276" s="674"/>
      <c r="GFM276" s="674"/>
      <c r="GFN276" s="674"/>
      <c r="GFO276" s="674"/>
      <c r="GFP276" s="674"/>
      <c r="GFQ276" s="674"/>
      <c r="GFR276" s="675"/>
      <c r="GFS276" s="675"/>
      <c r="GFT276" s="675"/>
      <c r="GFU276" s="675"/>
      <c r="GFV276" s="675"/>
      <c r="GFW276" s="674"/>
      <c r="GFX276" s="674"/>
      <c r="GFY276" s="675"/>
      <c r="GFZ276" s="675"/>
      <c r="GGA276" s="674"/>
      <c r="GGB276" s="674"/>
      <c r="GGC276" s="675"/>
      <c r="GGD276" s="675"/>
      <c r="GGE276" s="674"/>
      <c r="GGF276" s="674"/>
      <c r="GGG276" s="674"/>
      <c r="GGH276" s="674"/>
      <c r="GGI276" s="674"/>
      <c r="GGJ276" s="674"/>
      <c r="GGK276" s="674"/>
      <c r="GGL276" s="675"/>
      <c r="GGM276" s="675"/>
      <c r="GGN276" s="674"/>
      <c r="GGO276" s="674"/>
      <c r="GGP276" s="675"/>
      <c r="GGQ276" s="675"/>
      <c r="GGR276" s="674"/>
      <c r="GGS276" s="674"/>
      <c r="GGT276" s="674"/>
      <c r="GGU276" s="674"/>
      <c r="GGV276" s="674"/>
      <c r="GGW276" s="673"/>
      <c r="GGX276" s="677"/>
      <c r="GGY276" s="674"/>
      <c r="GGZ276" s="674"/>
      <c r="GHA276" s="674"/>
      <c r="GHB276" s="674"/>
      <c r="GHC276" s="674"/>
      <c r="GHD276" s="674"/>
      <c r="GHE276" s="674"/>
      <c r="GHF276" s="676"/>
      <c r="GHG276" s="676"/>
      <c r="GHH276" s="676"/>
      <c r="GHI276" s="676"/>
      <c r="GHJ276" s="676"/>
      <c r="GHK276" s="676"/>
      <c r="GHL276" s="676"/>
      <c r="GHM276" s="676"/>
      <c r="GHN276" s="676"/>
      <c r="GHO276" s="676"/>
      <c r="GHP276" s="676"/>
      <c r="GHQ276" s="676"/>
      <c r="GHR276" s="676"/>
      <c r="GHS276" s="676"/>
      <c r="GHT276" s="676"/>
      <c r="GHU276" s="676"/>
      <c r="GHV276" s="676"/>
      <c r="GHW276" s="676"/>
      <c r="GHX276" s="676"/>
      <c r="GHY276" s="676"/>
      <c r="GHZ276" s="676"/>
      <c r="GIA276" s="676"/>
      <c r="GIB276" s="676"/>
      <c r="GIC276" s="676"/>
      <c r="GID276" s="676"/>
      <c r="GIE276" s="676"/>
      <c r="GIF276" s="676"/>
      <c r="GIG276" s="676"/>
      <c r="GIH276" s="676"/>
      <c r="GII276" s="676"/>
      <c r="GIJ276" s="676"/>
      <c r="GIK276" s="676"/>
      <c r="GIL276" s="676"/>
      <c r="GIM276" s="676"/>
      <c r="GIN276" s="676"/>
      <c r="GIO276" s="676"/>
      <c r="GIP276" s="676"/>
      <c r="GIQ276" s="676"/>
      <c r="GIR276" s="676"/>
      <c r="GIS276" s="676"/>
      <c r="GIT276" s="676"/>
      <c r="GIU276" s="676"/>
      <c r="GIV276" s="676"/>
      <c r="GIW276" s="676"/>
      <c r="GIX276" s="674"/>
      <c r="GIY276" s="674"/>
      <c r="GIZ276" s="674"/>
      <c r="GJA276" s="674"/>
      <c r="GJB276" s="674"/>
      <c r="GJC276" s="674"/>
      <c r="GJD276" s="674"/>
      <c r="GJE276" s="674"/>
      <c r="GJF276" s="674"/>
      <c r="GJG276" s="674"/>
      <c r="GJH276" s="674"/>
      <c r="GJI276" s="674"/>
      <c r="GJJ276" s="674"/>
      <c r="GJK276" s="674"/>
      <c r="GJL276" s="674"/>
      <c r="GJM276" s="674"/>
      <c r="GJN276" s="674"/>
      <c r="GJO276" s="674"/>
      <c r="GJP276" s="674"/>
      <c r="GJQ276" s="674"/>
      <c r="GJR276" s="674"/>
      <c r="GJS276" s="674"/>
      <c r="GJT276" s="674"/>
      <c r="GJU276" s="674"/>
      <c r="GJV276" s="675"/>
      <c r="GJW276" s="675"/>
      <c r="GJX276" s="675"/>
      <c r="GJY276" s="675"/>
      <c r="GJZ276" s="675"/>
      <c r="GKA276" s="674"/>
      <c r="GKB276" s="674"/>
      <c r="GKC276" s="675"/>
      <c r="GKD276" s="675"/>
      <c r="GKE276" s="674"/>
      <c r="GKF276" s="674"/>
      <c r="GKG276" s="675"/>
      <c r="GKH276" s="675"/>
      <c r="GKI276" s="674"/>
      <c r="GKJ276" s="674"/>
      <c r="GKK276" s="674"/>
      <c r="GKL276" s="674"/>
      <c r="GKM276" s="674"/>
      <c r="GKN276" s="674"/>
      <c r="GKO276" s="674"/>
      <c r="GKP276" s="675"/>
      <c r="GKQ276" s="675"/>
      <c r="GKR276" s="674"/>
      <c r="GKS276" s="674"/>
      <c r="GKT276" s="675"/>
      <c r="GKU276" s="675"/>
      <c r="GKV276" s="674"/>
      <c r="GKW276" s="674"/>
      <c r="GKX276" s="674"/>
      <c r="GKY276" s="674"/>
      <c r="GKZ276" s="674"/>
      <c r="GLA276" s="673"/>
      <c r="GLB276" s="677"/>
      <c r="GLC276" s="674"/>
      <c r="GLD276" s="674"/>
      <c r="GLE276" s="674"/>
      <c r="GLF276" s="674"/>
      <c r="GLG276" s="674"/>
      <c r="GLH276" s="674"/>
      <c r="GLI276" s="674"/>
      <c r="GLJ276" s="676"/>
      <c r="GLK276" s="676"/>
      <c r="GLL276" s="676"/>
      <c r="GLM276" s="676"/>
      <c r="GLN276" s="676"/>
      <c r="GLO276" s="676"/>
      <c r="GLP276" s="676"/>
      <c r="GLQ276" s="676"/>
      <c r="GLR276" s="676"/>
      <c r="GLS276" s="676"/>
      <c r="GLT276" s="676"/>
      <c r="GLU276" s="676"/>
      <c r="GLV276" s="676"/>
      <c r="GLW276" s="676"/>
      <c r="GLX276" s="676"/>
      <c r="GLY276" s="676"/>
      <c r="GLZ276" s="676"/>
      <c r="GMA276" s="676"/>
      <c r="GMB276" s="676"/>
      <c r="GMC276" s="676"/>
      <c r="GMD276" s="676"/>
      <c r="GME276" s="676"/>
      <c r="GMF276" s="676"/>
      <c r="GMG276" s="676"/>
      <c r="GMH276" s="676"/>
      <c r="GMI276" s="676"/>
      <c r="GMJ276" s="676"/>
      <c r="GMK276" s="676"/>
      <c r="GML276" s="676"/>
      <c r="GMM276" s="676"/>
      <c r="GMN276" s="676"/>
      <c r="GMO276" s="676"/>
      <c r="GMP276" s="676"/>
      <c r="GMQ276" s="676"/>
      <c r="GMR276" s="676"/>
      <c r="GMS276" s="676"/>
      <c r="GMT276" s="676"/>
      <c r="GMU276" s="676"/>
      <c r="GMV276" s="676"/>
      <c r="GMW276" s="676"/>
      <c r="GMX276" s="676"/>
      <c r="GMY276" s="676"/>
      <c r="GMZ276" s="676"/>
      <c r="GNA276" s="676"/>
      <c r="GNB276" s="674"/>
      <c r="GNC276" s="674"/>
      <c r="GND276" s="674"/>
      <c r="GNE276" s="674"/>
      <c r="GNF276" s="674"/>
      <c r="GNG276" s="674"/>
      <c r="GNH276" s="674"/>
      <c r="GNI276" s="674"/>
      <c r="GNJ276" s="674"/>
      <c r="GNK276" s="674"/>
      <c r="GNL276" s="674"/>
      <c r="GNM276" s="674"/>
      <c r="GNN276" s="674"/>
      <c r="GNO276" s="674"/>
      <c r="GNP276" s="674"/>
      <c r="GNQ276" s="674"/>
      <c r="GNR276" s="674"/>
      <c r="GNS276" s="674"/>
      <c r="GNT276" s="674"/>
      <c r="GNU276" s="674"/>
      <c r="GNV276" s="674"/>
      <c r="GNW276" s="674"/>
      <c r="GNX276" s="674"/>
      <c r="GNY276" s="674"/>
      <c r="GNZ276" s="675"/>
      <c r="GOA276" s="675"/>
      <c r="GOB276" s="675"/>
      <c r="GOC276" s="675"/>
      <c r="GOD276" s="675"/>
      <c r="GOE276" s="674"/>
      <c r="GOF276" s="674"/>
      <c r="GOG276" s="675"/>
      <c r="GOH276" s="675"/>
      <c r="GOI276" s="674"/>
      <c r="GOJ276" s="674"/>
      <c r="GOK276" s="675"/>
      <c r="GOL276" s="675"/>
      <c r="GOM276" s="674"/>
      <c r="GON276" s="674"/>
      <c r="GOO276" s="674"/>
      <c r="GOP276" s="674"/>
      <c r="GOQ276" s="674"/>
      <c r="GOR276" s="674"/>
      <c r="GOS276" s="674"/>
      <c r="GOT276" s="675"/>
      <c r="GOU276" s="675"/>
      <c r="GOV276" s="674"/>
      <c r="GOW276" s="674"/>
      <c r="GOX276" s="675"/>
      <c r="GOY276" s="675"/>
      <c r="GOZ276" s="674"/>
      <c r="GPA276" s="674"/>
      <c r="GPB276" s="674"/>
      <c r="GPC276" s="674"/>
      <c r="GPD276" s="674"/>
      <c r="GPE276" s="673"/>
      <c r="GPF276" s="677"/>
      <c r="GPG276" s="674"/>
      <c r="GPH276" s="674"/>
      <c r="GPI276" s="674"/>
      <c r="GPJ276" s="674"/>
      <c r="GPK276" s="674"/>
      <c r="GPL276" s="674"/>
      <c r="GPM276" s="674"/>
      <c r="GPN276" s="676"/>
      <c r="GPO276" s="676"/>
      <c r="GPP276" s="676"/>
      <c r="GPQ276" s="676"/>
      <c r="GPR276" s="676"/>
      <c r="GPS276" s="676"/>
      <c r="GPT276" s="676"/>
      <c r="GPU276" s="676"/>
      <c r="GPV276" s="676"/>
      <c r="GPW276" s="676"/>
      <c r="GPX276" s="676"/>
      <c r="GPY276" s="676"/>
      <c r="GPZ276" s="676"/>
      <c r="GQA276" s="676"/>
      <c r="GQB276" s="676"/>
      <c r="GQC276" s="676"/>
      <c r="GQD276" s="676"/>
      <c r="GQE276" s="676"/>
      <c r="GQF276" s="676"/>
      <c r="GQG276" s="676"/>
      <c r="GQH276" s="676"/>
      <c r="GQI276" s="676"/>
      <c r="GQJ276" s="676"/>
      <c r="GQK276" s="676"/>
      <c r="GQL276" s="676"/>
      <c r="GQM276" s="676"/>
      <c r="GQN276" s="676"/>
      <c r="GQO276" s="676"/>
      <c r="GQP276" s="676"/>
      <c r="GQQ276" s="676"/>
      <c r="GQR276" s="676"/>
      <c r="GQS276" s="676"/>
      <c r="GQT276" s="676"/>
      <c r="GQU276" s="676"/>
      <c r="GQV276" s="676"/>
      <c r="GQW276" s="676"/>
      <c r="GQX276" s="676"/>
      <c r="GQY276" s="676"/>
      <c r="GQZ276" s="676"/>
      <c r="GRA276" s="676"/>
      <c r="GRB276" s="676"/>
      <c r="GRC276" s="676"/>
      <c r="GRD276" s="676"/>
      <c r="GRE276" s="676"/>
      <c r="GRF276" s="674"/>
      <c r="GRG276" s="674"/>
      <c r="GRH276" s="674"/>
      <c r="GRI276" s="674"/>
      <c r="GRJ276" s="674"/>
      <c r="GRK276" s="674"/>
      <c r="GRL276" s="674"/>
      <c r="GRM276" s="674"/>
      <c r="GRN276" s="674"/>
      <c r="GRO276" s="674"/>
      <c r="GRP276" s="674"/>
      <c r="GRQ276" s="674"/>
      <c r="GRR276" s="674"/>
      <c r="GRS276" s="674"/>
      <c r="GRT276" s="674"/>
      <c r="GRU276" s="674"/>
      <c r="GRV276" s="674"/>
      <c r="GRW276" s="674"/>
      <c r="GRX276" s="674"/>
      <c r="GRY276" s="674"/>
      <c r="GRZ276" s="674"/>
      <c r="GSA276" s="674"/>
      <c r="GSB276" s="674"/>
      <c r="GSC276" s="674"/>
      <c r="GSD276" s="675"/>
      <c r="GSE276" s="675"/>
      <c r="GSF276" s="675"/>
      <c r="GSG276" s="675"/>
      <c r="GSH276" s="675"/>
      <c r="GSI276" s="674"/>
      <c r="GSJ276" s="674"/>
      <c r="GSK276" s="675"/>
      <c r="GSL276" s="675"/>
      <c r="GSM276" s="674"/>
      <c r="GSN276" s="674"/>
      <c r="GSO276" s="675"/>
      <c r="GSP276" s="675"/>
      <c r="GSQ276" s="674"/>
      <c r="GSR276" s="674"/>
      <c r="GSS276" s="674"/>
      <c r="GST276" s="674"/>
      <c r="GSU276" s="674"/>
      <c r="GSV276" s="674"/>
      <c r="GSW276" s="674"/>
      <c r="GSX276" s="675"/>
      <c r="GSY276" s="675"/>
      <c r="GSZ276" s="674"/>
      <c r="GTA276" s="674"/>
      <c r="GTB276" s="675"/>
      <c r="GTC276" s="675"/>
      <c r="GTD276" s="674"/>
      <c r="GTE276" s="674"/>
      <c r="GTF276" s="674"/>
      <c r="GTG276" s="674"/>
      <c r="GTH276" s="674"/>
      <c r="GTI276" s="673"/>
      <c r="GTJ276" s="677"/>
      <c r="GTK276" s="674"/>
      <c r="GTL276" s="674"/>
      <c r="GTM276" s="674"/>
      <c r="GTN276" s="674"/>
      <c r="GTO276" s="674"/>
      <c r="GTP276" s="674"/>
      <c r="GTQ276" s="674"/>
      <c r="GTR276" s="676"/>
      <c r="GTS276" s="676"/>
      <c r="GTT276" s="676"/>
      <c r="GTU276" s="676"/>
      <c r="GTV276" s="676"/>
      <c r="GTW276" s="676"/>
      <c r="GTX276" s="676"/>
      <c r="GTY276" s="676"/>
      <c r="GTZ276" s="676"/>
      <c r="GUA276" s="676"/>
      <c r="GUB276" s="676"/>
      <c r="GUC276" s="676"/>
      <c r="GUD276" s="676"/>
      <c r="GUE276" s="676"/>
      <c r="GUF276" s="676"/>
      <c r="GUG276" s="676"/>
      <c r="GUH276" s="676"/>
      <c r="GUI276" s="676"/>
      <c r="GUJ276" s="676"/>
      <c r="GUK276" s="676"/>
      <c r="GUL276" s="676"/>
      <c r="GUM276" s="676"/>
      <c r="GUN276" s="676"/>
      <c r="GUO276" s="676"/>
      <c r="GUP276" s="676"/>
      <c r="GUQ276" s="676"/>
      <c r="GUR276" s="676"/>
      <c r="GUS276" s="676"/>
      <c r="GUT276" s="676"/>
      <c r="GUU276" s="676"/>
      <c r="GUV276" s="676"/>
      <c r="GUW276" s="676"/>
      <c r="GUX276" s="676"/>
      <c r="GUY276" s="676"/>
      <c r="GUZ276" s="676"/>
      <c r="GVA276" s="676"/>
      <c r="GVB276" s="676"/>
      <c r="GVC276" s="676"/>
      <c r="GVD276" s="676"/>
      <c r="GVE276" s="676"/>
      <c r="GVF276" s="676"/>
      <c r="GVG276" s="676"/>
      <c r="GVH276" s="676"/>
      <c r="GVI276" s="676"/>
      <c r="GVJ276" s="674"/>
      <c r="GVK276" s="674"/>
      <c r="GVL276" s="674"/>
      <c r="GVM276" s="674"/>
      <c r="GVN276" s="674"/>
      <c r="GVO276" s="674"/>
      <c r="GVP276" s="674"/>
      <c r="GVQ276" s="674"/>
      <c r="GVR276" s="674"/>
      <c r="GVS276" s="674"/>
      <c r="GVT276" s="674"/>
      <c r="GVU276" s="674"/>
      <c r="GVV276" s="674"/>
      <c r="GVW276" s="674"/>
      <c r="GVX276" s="674"/>
      <c r="GVY276" s="674"/>
      <c r="GVZ276" s="674"/>
      <c r="GWA276" s="674"/>
      <c r="GWB276" s="674"/>
      <c r="GWC276" s="674"/>
      <c r="GWD276" s="674"/>
      <c r="GWE276" s="674"/>
      <c r="GWF276" s="674"/>
      <c r="GWG276" s="674"/>
      <c r="GWH276" s="675"/>
      <c r="GWI276" s="675"/>
      <c r="GWJ276" s="675"/>
      <c r="GWK276" s="675"/>
      <c r="GWL276" s="675"/>
      <c r="GWM276" s="674"/>
      <c r="GWN276" s="674"/>
      <c r="GWO276" s="675"/>
      <c r="GWP276" s="675"/>
      <c r="GWQ276" s="674"/>
      <c r="GWR276" s="674"/>
      <c r="GWS276" s="675"/>
      <c r="GWT276" s="675"/>
      <c r="GWU276" s="674"/>
      <c r="GWV276" s="674"/>
      <c r="GWW276" s="674"/>
      <c r="GWX276" s="674"/>
      <c r="GWY276" s="674"/>
      <c r="GWZ276" s="674"/>
      <c r="GXA276" s="674"/>
      <c r="GXB276" s="675"/>
      <c r="GXC276" s="675"/>
      <c r="GXD276" s="674"/>
      <c r="GXE276" s="674"/>
      <c r="GXF276" s="675"/>
      <c r="GXG276" s="675"/>
      <c r="GXH276" s="674"/>
      <c r="GXI276" s="674"/>
      <c r="GXJ276" s="674"/>
      <c r="GXK276" s="674"/>
      <c r="GXL276" s="674"/>
      <c r="GXM276" s="673"/>
      <c r="GXN276" s="677"/>
      <c r="GXO276" s="674"/>
      <c r="GXP276" s="674"/>
      <c r="GXQ276" s="674"/>
      <c r="GXR276" s="674"/>
      <c r="GXS276" s="674"/>
      <c r="GXT276" s="674"/>
      <c r="GXU276" s="674"/>
      <c r="GXV276" s="676"/>
      <c r="GXW276" s="676"/>
      <c r="GXX276" s="676"/>
      <c r="GXY276" s="676"/>
      <c r="GXZ276" s="676"/>
      <c r="GYA276" s="676"/>
      <c r="GYB276" s="676"/>
      <c r="GYC276" s="676"/>
      <c r="GYD276" s="676"/>
      <c r="GYE276" s="676"/>
      <c r="GYF276" s="676"/>
      <c r="GYG276" s="676"/>
      <c r="GYH276" s="676"/>
      <c r="GYI276" s="676"/>
      <c r="GYJ276" s="676"/>
      <c r="GYK276" s="676"/>
      <c r="GYL276" s="676"/>
      <c r="GYM276" s="676"/>
      <c r="GYN276" s="676"/>
      <c r="GYO276" s="676"/>
      <c r="GYP276" s="676"/>
      <c r="GYQ276" s="676"/>
      <c r="GYR276" s="676"/>
      <c r="GYS276" s="676"/>
      <c r="GYT276" s="676"/>
      <c r="GYU276" s="676"/>
      <c r="GYV276" s="676"/>
      <c r="GYW276" s="676"/>
      <c r="GYX276" s="676"/>
      <c r="GYY276" s="676"/>
      <c r="GYZ276" s="676"/>
      <c r="GZA276" s="676"/>
      <c r="GZB276" s="676"/>
      <c r="GZC276" s="676"/>
      <c r="GZD276" s="676"/>
      <c r="GZE276" s="676"/>
      <c r="GZF276" s="676"/>
      <c r="GZG276" s="676"/>
      <c r="GZH276" s="676"/>
      <c r="GZI276" s="676"/>
      <c r="GZJ276" s="676"/>
      <c r="GZK276" s="676"/>
      <c r="GZL276" s="676"/>
      <c r="GZM276" s="676"/>
      <c r="GZN276" s="674"/>
      <c r="GZO276" s="674"/>
      <c r="GZP276" s="674"/>
      <c r="GZQ276" s="674"/>
      <c r="GZR276" s="674"/>
      <c r="GZS276" s="674"/>
      <c r="GZT276" s="674"/>
      <c r="GZU276" s="674"/>
      <c r="GZV276" s="674"/>
      <c r="GZW276" s="674"/>
      <c r="GZX276" s="674"/>
      <c r="GZY276" s="674"/>
      <c r="GZZ276" s="674"/>
      <c r="HAA276" s="674"/>
      <c r="HAB276" s="674"/>
      <c r="HAC276" s="674"/>
      <c r="HAD276" s="674"/>
      <c r="HAE276" s="674"/>
      <c r="HAF276" s="674"/>
      <c r="HAG276" s="674"/>
      <c r="HAH276" s="674"/>
      <c r="HAI276" s="674"/>
      <c r="HAJ276" s="674"/>
      <c r="HAK276" s="674"/>
      <c r="HAL276" s="675"/>
      <c r="HAM276" s="675"/>
      <c r="HAN276" s="675"/>
      <c r="HAO276" s="675"/>
      <c r="HAP276" s="675"/>
      <c r="HAQ276" s="674"/>
      <c r="HAR276" s="674"/>
      <c r="HAS276" s="675"/>
      <c r="HAT276" s="675"/>
      <c r="HAU276" s="674"/>
      <c r="HAV276" s="674"/>
      <c r="HAW276" s="675"/>
      <c r="HAX276" s="675"/>
      <c r="HAY276" s="674"/>
      <c r="HAZ276" s="674"/>
      <c r="HBA276" s="674"/>
      <c r="HBB276" s="674"/>
      <c r="HBC276" s="674"/>
      <c r="HBD276" s="674"/>
      <c r="HBE276" s="674"/>
      <c r="HBF276" s="675"/>
      <c r="HBG276" s="675"/>
      <c r="HBH276" s="674"/>
      <c r="HBI276" s="674"/>
      <c r="HBJ276" s="675"/>
      <c r="HBK276" s="675"/>
      <c r="HBL276" s="674"/>
      <c r="HBM276" s="674"/>
      <c r="HBN276" s="674"/>
      <c r="HBO276" s="674"/>
      <c r="HBP276" s="674"/>
      <c r="HBQ276" s="673"/>
      <c r="HBR276" s="677"/>
      <c r="HBS276" s="674"/>
      <c r="HBT276" s="674"/>
      <c r="HBU276" s="674"/>
      <c r="HBV276" s="674"/>
      <c r="HBW276" s="674"/>
      <c r="HBX276" s="674"/>
      <c r="HBY276" s="674"/>
      <c r="HBZ276" s="676"/>
      <c r="HCA276" s="676"/>
      <c r="HCB276" s="676"/>
      <c r="HCC276" s="676"/>
      <c r="HCD276" s="676"/>
      <c r="HCE276" s="676"/>
      <c r="HCF276" s="676"/>
      <c r="HCG276" s="676"/>
      <c r="HCH276" s="676"/>
      <c r="HCI276" s="676"/>
      <c r="HCJ276" s="676"/>
      <c r="HCK276" s="676"/>
      <c r="HCL276" s="676"/>
      <c r="HCM276" s="676"/>
      <c r="HCN276" s="676"/>
      <c r="HCO276" s="676"/>
      <c r="HCP276" s="676"/>
      <c r="HCQ276" s="676"/>
      <c r="HCR276" s="676"/>
      <c r="HCS276" s="676"/>
      <c r="HCT276" s="676"/>
      <c r="HCU276" s="676"/>
      <c r="HCV276" s="676"/>
      <c r="HCW276" s="676"/>
      <c r="HCX276" s="676"/>
      <c r="HCY276" s="676"/>
      <c r="HCZ276" s="676"/>
      <c r="HDA276" s="676"/>
      <c r="HDB276" s="676"/>
      <c r="HDC276" s="676"/>
      <c r="HDD276" s="676"/>
      <c r="HDE276" s="676"/>
      <c r="HDF276" s="676"/>
      <c r="HDG276" s="676"/>
      <c r="HDH276" s="676"/>
      <c r="HDI276" s="676"/>
      <c r="HDJ276" s="676"/>
      <c r="HDK276" s="676"/>
      <c r="HDL276" s="676"/>
      <c r="HDM276" s="676"/>
      <c r="HDN276" s="676"/>
      <c r="HDO276" s="676"/>
      <c r="HDP276" s="676"/>
      <c r="HDQ276" s="676"/>
      <c r="HDR276" s="674"/>
      <c r="HDS276" s="674"/>
      <c r="HDT276" s="674"/>
      <c r="HDU276" s="674"/>
      <c r="HDV276" s="674"/>
      <c r="HDW276" s="674"/>
      <c r="HDX276" s="674"/>
      <c r="HDY276" s="674"/>
      <c r="HDZ276" s="674"/>
      <c r="HEA276" s="674"/>
      <c r="HEB276" s="674"/>
      <c r="HEC276" s="674"/>
      <c r="HED276" s="674"/>
      <c r="HEE276" s="674"/>
      <c r="HEF276" s="674"/>
      <c r="HEG276" s="674"/>
      <c r="HEH276" s="674"/>
      <c r="HEI276" s="674"/>
      <c r="HEJ276" s="674"/>
      <c r="HEK276" s="674"/>
      <c r="HEL276" s="674"/>
      <c r="HEM276" s="674"/>
      <c r="HEN276" s="674"/>
      <c r="HEO276" s="674"/>
      <c r="HEP276" s="675"/>
      <c r="HEQ276" s="675"/>
      <c r="HER276" s="675"/>
      <c r="HES276" s="675"/>
      <c r="HET276" s="675"/>
      <c r="HEU276" s="674"/>
      <c r="HEV276" s="674"/>
      <c r="HEW276" s="675"/>
      <c r="HEX276" s="675"/>
      <c r="HEY276" s="674"/>
      <c r="HEZ276" s="674"/>
      <c r="HFA276" s="675"/>
      <c r="HFB276" s="675"/>
      <c r="HFC276" s="674"/>
      <c r="HFD276" s="674"/>
      <c r="HFE276" s="674"/>
      <c r="HFF276" s="674"/>
      <c r="HFG276" s="674"/>
      <c r="HFH276" s="674"/>
      <c r="HFI276" s="674"/>
      <c r="HFJ276" s="675"/>
      <c r="HFK276" s="675"/>
      <c r="HFL276" s="674"/>
      <c r="HFM276" s="674"/>
      <c r="HFN276" s="675"/>
      <c r="HFO276" s="675"/>
      <c r="HFP276" s="674"/>
      <c r="HFQ276" s="674"/>
      <c r="HFR276" s="674"/>
      <c r="HFS276" s="674"/>
      <c r="HFT276" s="674"/>
      <c r="HFU276" s="673"/>
      <c r="HFV276" s="677"/>
      <c r="HFW276" s="674"/>
      <c r="HFX276" s="674"/>
      <c r="HFY276" s="674"/>
      <c r="HFZ276" s="674"/>
      <c r="HGA276" s="674"/>
      <c r="HGB276" s="674"/>
      <c r="HGC276" s="674"/>
      <c r="HGD276" s="676"/>
      <c r="HGE276" s="676"/>
      <c r="HGF276" s="676"/>
      <c r="HGG276" s="676"/>
      <c r="HGH276" s="676"/>
      <c r="HGI276" s="676"/>
      <c r="HGJ276" s="676"/>
      <c r="HGK276" s="676"/>
      <c r="HGL276" s="676"/>
      <c r="HGM276" s="676"/>
      <c r="HGN276" s="676"/>
      <c r="HGO276" s="676"/>
      <c r="HGP276" s="676"/>
      <c r="HGQ276" s="676"/>
      <c r="HGR276" s="676"/>
      <c r="HGS276" s="676"/>
      <c r="HGT276" s="676"/>
      <c r="HGU276" s="676"/>
      <c r="HGV276" s="676"/>
      <c r="HGW276" s="676"/>
      <c r="HGX276" s="676"/>
      <c r="HGY276" s="676"/>
      <c r="HGZ276" s="676"/>
      <c r="HHA276" s="676"/>
      <c r="HHB276" s="676"/>
      <c r="HHC276" s="676"/>
      <c r="HHD276" s="676"/>
      <c r="HHE276" s="676"/>
      <c r="HHF276" s="676"/>
      <c r="HHG276" s="676"/>
      <c r="HHH276" s="676"/>
      <c r="HHI276" s="676"/>
      <c r="HHJ276" s="676"/>
      <c r="HHK276" s="676"/>
      <c r="HHL276" s="676"/>
      <c r="HHM276" s="676"/>
      <c r="HHN276" s="676"/>
      <c r="HHO276" s="676"/>
      <c r="HHP276" s="676"/>
      <c r="HHQ276" s="676"/>
      <c r="HHR276" s="676"/>
      <c r="HHS276" s="676"/>
      <c r="HHT276" s="676"/>
      <c r="HHU276" s="676"/>
      <c r="HHV276" s="674"/>
      <c r="HHW276" s="674"/>
      <c r="HHX276" s="674"/>
      <c r="HHY276" s="674"/>
      <c r="HHZ276" s="674"/>
      <c r="HIA276" s="674"/>
      <c r="HIB276" s="674"/>
      <c r="HIC276" s="674"/>
      <c r="HID276" s="674"/>
      <c r="HIE276" s="674"/>
      <c r="HIF276" s="674"/>
      <c r="HIG276" s="674"/>
      <c r="HIH276" s="674"/>
      <c r="HII276" s="674"/>
      <c r="HIJ276" s="674"/>
      <c r="HIK276" s="674"/>
      <c r="HIL276" s="674"/>
      <c r="HIM276" s="674"/>
      <c r="HIN276" s="674"/>
      <c r="HIO276" s="674"/>
      <c r="HIP276" s="674"/>
      <c r="HIQ276" s="674"/>
      <c r="HIR276" s="674"/>
      <c r="HIS276" s="674"/>
      <c r="HIT276" s="675"/>
      <c r="HIU276" s="675"/>
      <c r="HIV276" s="675"/>
      <c r="HIW276" s="675"/>
      <c r="HIX276" s="675"/>
      <c r="HIY276" s="674"/>
      <c r="HIZ276" s="674"/>
      <c r="HJA276" s="675"/>
      <c r="HJB276" s="675"/>
      <c r="HJC276" s="674"/>
      <c r="HJD276" s="674"/>
      <c r="HJE276" s="675"/>
      <c r="HJF276" s="675"/>
      <c r="HJG276" s="674"/>
      <c r="HJH276" s="674"/>
      <c r="HJI276" s="674"/>
      <c r="HJJ276" s="674"/>
      <c r="HJK276" s="674"/>
      <c r="HJL276" s="674"/>
      <c r="HJM276" s="674"/>
      <c r="HJN276" s="675"/>
      <c r="HJO276" s="675"/>
      <c r="HJP276" s="674"/>
      <c r="HJQ276" s="674"/>
      <c r="HJR276" s="675"/>
      <c r="HJS276" s="675"/>
      <c r="HJT276" s="674"/>
      <c r="HJU276" s="674"/>
      <c r="HJV276" s="674"/>
      <c r="HJW276" s="674"/>
      <c r="HJX276" s="674"/>
      <c r="HJY276" s="673"/>
      <c r="HJZ276" s="677"/>
      <c r="HKA276" s="674"/>
      <c r="HKB276" s="674"/>
      <c r="HKC276" s="674"/>
      <c r="HKD276" s="674"/>
      <c r="HKE276" s="674"/>
      <c r="HKF276" s="674"/>
      <c r="HKG276" s="674"/>
      <c r="HKH276" s="676"/>
      <c r="HKI276" s="676"/>
      <c r="HKJ276" s="676"/>
      <c r="HKK276" s="676"/>
      <c r="HKL276" s="676"/>
      <c r="HKM276" s="676"/>
      <c r="HKN276" s="676"/>
      <c r="HKO276" s="676"/>
      <c r="HKP276" s="676"/>
      <c r="HKQ276" s="676"/>
      <c r="HKR276" s="676"/>
      <c r="HKS276" s="676"/>
      <c r="HKT276" s="676"/>
      <c r="HKU276" s="676"/>
      <c r="HKV276" s="676"/>
      <c r="HKW276" s="676"/>
      <c r="HKX276" s="676"/>
      <c r="HKY276" s="676"/>
      <c r="HKZ276" s="676"/>
      <c r="HLA276" s="676"/>
      <c r="HLB276" s="676"/>
      <c r="HLC276" s="676"/>
      <c r="HLD276" s="676"/>
      <c r="HLE276" s="676"/>
      <c r="HLF276" s="676"/>
      <c r="HLG276" s="676"/>
      <c r="HLH276" s="676"/>
      <c r="HLI276" s="676"/>
      <c r="HLJ276" s="676"/>
      <c r="HLK276" s="676"/>
      <c r="HLL276" s="676"/>
      <c r="HLM276" s="676"/>
      <c r="HLN276" s="676"/>
      <c r="HLO276" s="676"/>
      <c r="HLP276" s="676"/>
      <c r="HLQ276" s="676"/>
      <c r="HLR276" s="676"/>
      <c r="HLS276" s="676"/>
      <c r="HLT276" s="676"/>
      <c r="HLU276" s="676"/>
      <c r="HLV276" s="676"/>
      <c r="HLW276" s="676"/>
      <c r="HLX276" s="676"/>
      <c r="HLY276" s="676"/>
      <c r="HLZ276" s="674"/>
      <c r="HMA276" s="674"/>
      <c r="HMB276" s="674"/>
      <c r="HMC276" s="674"/>
      <c r="HMD276" s="674"/>
      <c r="HME276" s="674"/>
      <c r="HMF276" s="674"/>
      <c r="HMG276" s="674"/>
      <c r="HMH276" s="674"/>
      <c r="HMI276" s="674"/>
      <c r="HMJ276" s="674"/>
      <c r="HMK276" s="674"/>
      <c r="HML276" s="674"/>
      <c r="HMM276" s="674"/>
      <c r="HMN276" s="674"/>
      <c r="HMO276" s="674"/>
      <c r="HMP276" s="674"/>
      <c r="HMQ276" s="674"/>
      <c r="HMR276" s="674"/>
      <c r="HMS276" s="674"/>
      <c r="HMT276" s="674"/>
      <c r="HMU276" s="674"/>
      <c r="HMV276" s="674"/>
      <c r="HMW276" s="674"/>
      <c r="HMX276" s="675"/>
      <c r="HMY276" s="675"/>
      <c r="HMZ276" s="675"/>
      <c r="HNA276" s="675"/>
      <c r="HNB276" s="675"/>
      <c r="HNC276" s="674"/>
      <c r="HND276" s="674"/>
      <c r="HNE276" s="675"/>
      <c r="HNF276" s="675"/>
      <c r="HNG276" s="674"/>
      <c r="HNH276" s="674"/>
      <c r="HNI276" s="675"/>
      <c r="HNJ276" s="675"/>
      <c r="HNK276" s="674"/>
      <c r="HNL276" s="674"/>
      <c r="HNM276" s="674"/>
      <c r="HNN276" s="674"/>
      <c r="HNO276" s="674"/>
      <c r="HNP276" s="674"/>
      <c r="HNQ276" s="674"/>
      <c r="HNR276" s="675"/>
      <c r="HNS276" s="675"/>
      <c r="HNT276" s="674"/>
      <c r="HNU276" s="674"/>
      <c r="HNV276" s="675"/>
      <c r="HNW276" s="675"/>
      <c r="HNX276" s="674"/>
      <c r="HNY276" s="674"/>
      <c r="HNZ276" s="674"/>
      <c r="HOA276" s="674"/>
      <c r="HOB276" s="674"/>
      <c r="HOC276" s="673"/>
      <c r="HOD276" s="677"/>
      <c r="HOE276" s="674"/>
      <c r="HOF276" s="674"/>
      <c r="HOG276" s="674"/>
      <c r="HOH276" s="674"/>
      <c r="HOI276" s="674"/>
      <c r="HOJ276" s="674"/>
      <c r="HOK276" s="674"/>
      <c r="HOL276" s="676"/>
      <c r="HOM276" s="676"/>
      <c r="HON276" s="676"/>
      <c r="HOO276" s="676"/>
      <c r="HOP276" s="676"/>
      <c r="HOQ276" s="676"/>
      <c r="HOR276" s="676"/>
      <c r="HOS276" s="676"/>
      <c r="HOT276" s="676"/>
      <c r="HOU276" s="676"/>
      <c r="HOV276" s="676"/>
      <c r="HOW276" s="676"/>
      <c r="HOX276" s="676"/>
      <c r="HOY276" s="676"/>
      <c r="HOZ276" s="676"/>
      <c r="HPA276" s="676"/>
      <c r="HPB276" s="676"/>
      <c r="HPC276" s="676"/>
      <c r="HPD276" s="676"/>
      <c r="HPE276" s="676"/>
      <c r="HPF276" s="676"/>
      <c r="HPG276" s="676"/>
      <c r="HPH276" s="676"/>
      <c r="HPI276" s="676"/>
      <c r="HPJ276" s="676"/>
      <c r="HPK276" s="676"/>
      <c r="HPL276" s="676"/>
      <c r="HPM276" s="676"/>
      <c r="HPN276" s="676"/>
      <c r="HPO276" s="676"/>
      <c r="HPP276" s="676"/>
      <c r="HPQ276" s="676"/>
      <c r="HPR276" s="676"/>
      <c r="HPS276" s="676"/>
      <c r="HPT276" s="676"/>
      <c r="HPU276" s="676"/>
      <c r="HPV276" s="676"/>
      <c r="HPW276" s="676"/>
      <c r="HPX276" s="676"/>
      <c r="HPY276" s="676"/>
      <c r="HPZ276" s="676"/>
      <c r="HQA276" s="676"/>
      <c r="HQB276" s="676"/>
      <c r="HQC276" s="676"/>
      <c r="HQD276" s="674"/>
      <c r="HQE276" s="674"/>
      <c r="HQF276" s="674"/>
      <c r="HQG276" s="674"/>
      <c r="HQH276" s="674"/>
      <c r="HQI276" s="674"/>
      <c r="HQJ276" s="674"/>
      <c r="HQK276" s="674"/>
      <c r="HQL276" s="674"/>
      <c r="HQM276" s="674"/>
      <c r="HQN276" s="674"/>
      <c r="HQO276" s="674"/>
      <c r="HQP276" s="674"/>
      <c r="HQQ276" s="674"/>
      <c r="HQR276" s="674"/>
      <c r="HQS276" s="674"/>
      <c r="HQT276" s="674"/>
      <c r="HQU276" s="674"/>
      <c r="HQV276" s="674"/>
      <c r="HQW276" s="674"/>
      <c r="HQX276" s="674"/>
      <c r="HQY276" s="674"/>
      <c r="HQZ276" s="674"/>
      <c r="HRA276" s="674"/>
      <c r="HRB276" s="675"/>
      <c r="HRC276" s="675"/>
      <c r="HRD276" s="675"/>
      <c r="HRE276" s="675"/>
      <c r="HRF276" s="675"/>
      <c r="HRG276" s="674"/>
      <c r="HRH276" s="674"/>
      <c r="HRI276" s="675"/>
      <c r="HRJ276" s="675"/>
      <c r="HRK276" s="674"/>
      <c r="HRL276" s="674"/>
      <c r="HRM276" s="675"/>
      <c r="HRN276" s="675"/>
      <c r="HRO276" s="674"/>
      <c r="HRP276" s="674"/>
      <c r="HRQ276" s="674"/>
      <c r="HRR276" s="674"/>
      <c r="HRS276" s="674"/>
      <c r="HRT276" s="674"/>
      <c r="HRU276" s="674"/>
      <c r="HRV276" s="675"/>
      <c r="HRW276" s="675"/>
      <c r="HRX276" s="674"/>
      <c r="HRY276" s="674"/>
      <c r="HRZ276" s="675"/>
      <c r="HSA276" s="675"/>
      <c r="HSB276" s="674"/>
      <c r="HSC276" s="674"/>
      <c r="HSD276" s="674"/>
      <c r="HSE276" s="674"/>
      <c r="HSF276" s="674"/>
      <c r="HSG276" s="673"/>
      <c r="HSH276" s="677"/>
      <c r="HSI276" s="674"/>
      <c r="HSJ276" s="674"/>
      <c r="HSK276" s="674"/>
      <c r="HSL276" s="674"/>
      <c r="HSM276" s="674"/>
      <c r="HSN276" s="674"/>
      <c r="HSO276" s="674"/>
      <c r="HSP276" s="676"/>
      <c r="HSQ276" s="676"/>
      <c r="HSR276" s="676"/>
      <c r="HSS276" s="676"/>
      <c r="HST276" s="676"/>
      <c r="HSU276" s="676"/>
      <c r="HSV276" s="676"/>
      <c r="HSW276" s="676"/>
      <c r="HSX276" s="676"/>
      <c r="HSY276" s="676"/>
      <c r="HSZ276" s="676"/>
      <c r="HTA276" s="676"/>
      <c r="HTB276" s="676"/>
      <c r="HTC276" s="676"/>
      <c r="HTD276" s="676"/>
      <c r="HTE276" s="676"/>
      <c r="HTF276" s="676"/>
      <c r="HTG276" s="676"/>
      <c r="HTH276" s="676"/>
      <c r="HTI276" s="676"/>
      <c r="HTJ276" s="676"/>
      <c r="HTK276" s="676"/>
      <c r="HTL276" s="676"/>
      <c r="HTM276" s="676"/>
      <c r="HTN276" s="676"/>
      <c r="HTO276" s="676"/>
      <c r="HTP276" s="676"/>
      <c r="HTQ276" s="676"/>
      <c r="HTR276" s="676"/>
      <c r="HTS276" s="676"/>
      <c r="HTT276" s="676"/>
      <c r="HTU276" s="676"/>
      <c r="HTV276" s="676"/>
      <c r="HTW276" s="676"/>
      <c r="HTX276" s="676"/>
      <c r="HTY276" s="676"/>
      <c r="HTZ276" s="676"/>
      <c r="HUA276" s="676"/>
      <c r="HUB276" s="676"/>
      <c r="HUC276" s="676"/>
      <c r="HUD276" s="676"/>
      <c r="HUE276" s="676"/>
      <c r="HUF276" s="676"/>
      <c r="HUG276" s="676"/>
      <c r="HUH276" s="674"/>
      <c r="HUI276" s="674"/>
      <c r="HUJ276" s="674"/>
      <c r="HUK276" s="674"/>
      <c r="HUL276" s="674"/>
      <c r="HUM276" s="674"/>
      <c r="HUN276" s="674"/>
      <c r="HUO276" s="674"/>
      <c r="HUP276" s="674"/>
      <c r="HUQ276" s="674"/>
      <c r="HUR276" s="674"/>
      <c r="HUS276" s="674"/>
      <c r="HUT276" s="674"/>
      <c r="HUU276" s="674"/>
      <c r="HUV276" s="674"/>
      <c r="HUW276" s="674"/>
      <c r="HUX276" s="674"/>
      <c r="HUY276" s="674"/>
      <c r="HUZ276" s="674"/>
      <c r="HVA276" s="674"/>
      <c r="HVB276" s="674"/>
      <c r="HVC276" s="674"/>
      <c r="HVD276" s="674"/>
      <c r="HVE276" s="674"/>
      <c r="HVF276" s="675"/>
      <c r="HVG276" s="675"/>
      <c r="HVH276" s="675"/>
      <c r="HVI276" s="675"/>
      <c r="HVJ276" s="675"/>
      <c r="HVK276" s="674"/>
      <c r="HVL276" s="674"/>
      <c r="HVM276" s="675"/>
      <c r="HVN276" s="675"/>
      <c r="HVO276" s="674"/>
      <c r="HVP276" s="674"/>
      <c r="HVQ276" s="675"/>
      <c r="HVR276" s="675"/>
      <c r="HVS276" s="674"/>
      <c r="HVT276" s="674"/>
      <c r="HVU276" s="674"/>
      <c r="HVV276" s="674"/>
      <c r="HVW276" s="674"/>
      <c r="HVX276" s="674"/>
      <c r="HVY276" s="674"/>
      <c r="HVZ276" s="675"/>
      <c r="HWA276" s="675"/>
      <c r="HWB276" s="674"/>
      <c r="HWC276" s="674"/>
      <c r="HWD276" s="675"/>
      <c r="HWE276" s="675"/>
      <c r="HWF276" s="674"/>
      <c r="HWG276" s="674"/>
      <c r="HWH276" s="674"/>
      <c r="HWI276" s="674"/>
      <c r="HWJ276" s="674"/>
      <c r="HWK276" s="673"/>
      <c r="HWL276" s="677"/>
      <c r="HWM276" s="674"/>
      <c r="HWN276" s="674"/>
      <c r="HWO276" s="674"/>
      <c r="HWP276" s="674"/>
      <c r="HWQ276" s="674"/>
      <c r="HWR276" s="674"/>
      <c r="HWS276" s="674"/>
      <c r="HWT276" s="676"/>
      <c r="HWU276" s="676"/>
      <c r="HWV276" s="676"/>
      <c r="HWW276" s="676"/>
      <c r="HWX276" s="676"/>
      <c r="HWY276" s="676"/>
      <c r="HWZ276" s="676"/>
      <c r="HXA276" s="676"/>
      <c r="HXB276" s="676"/>
      <c r="HXC276" s="676"/>
      <c r="HXD276" s="676"/>
      <c r="HXE276" s="676"/>
      <c r="HXF276" s="676"/>
      <c r="HXG276" s="676"/>
      <c r="HXH276" s="676"/>
      <c r="HXI276" s="676"/>
      <c r="HXJ276" s="676"/>
      <c r="HXK276" s="676"/>
      <c r="HXL276" s="676"/>
      <c r="HXM276" s="676"/>
      <c r="HXN276" s="676"/>
      <c r="HXO276" s="676"/>
      <c r="HXP276" s="676"/>
      <c r="HXQ276" s="676"/>
      <c r="HXR276" s="676"/>
      <c r="HXS276" s="676"/>
      <c r="HXT276" s="676"/>
      <c r="HXU276" s="676"/>
      <c r="HXV276" s="676"/>
      <c r="HXW276" s="676"/>
      <c r="HXX276" s="676"/>
      <c r="HXY276" s="676"/>
      <c r="HXZ276" s="676"/>
      <c r="HYA276" s="676"/>
      <c r="HYB276" s="676"/>
      <c r="HYC276" s="676"/>
      <c r="HYD276" s="676"/>
      <c r="HYE276" s="676"/>
      <c r="HYF276" s="676"/>
      <c r="HYG276" s="676"/>
      <c r="HYH276" s="676"/>
      <c r="HYI276" s="676"/>
      <c r="HYJ276" s="676"/>
      <c r="HYK276" s="676"/>
      <c r="HYL276" s="674"/>
      <c r="HYM276" s="674"/>
      <c r="HYN276" s="674"/>
      <c r="HYO276" s="674"/>
      <c r="HYP276" s="674"/>
      <c r="HYQ276" s="674"/>
      <c r="HYR276" s="674"/>
      <c r="HYS276" s="674"/>
      <c r="HYT276" s="674"/>
      <c r="HYU276" s="674"/>
      <c r="HYV276" s="674"/>
      <c r="HYW276" s="674"/>
      <c r="HYX276" s="674"/>
      <c r="HYY276" s="674"/>
      <c r="HYZ276" s="674"/>
      <c r="HZA276" s="674"/>
      <c r="HZB276" s="674"/>
      <c r="HZC276" s="674"/>
      <c r="HZD276" s="674"/>
      <c r="HZE276" s="674"/>
      <c r="HZF276" s="674"/>
      <c r="HZG276" s="674"/>
      <c r="HZH276" s="674"/>
      <c r="HZI276" s="674"/>
      <c r="HZJ276" s="675"/>
      <c r="HZK276" s="675"/>
      <c r="HZL276" s="675"/>
      <c r="HZM276" s="675"/>
      <c r="HZN276" s="675"/>
      <c r="HZO276" s="674"/>
      <c r="HZP276" s="674"/>
      <c r="HZQ276" s="675"/>
      <c r="HZR276" s="675"/>
      <c r="HZS276" s="674"/>
      <c r="HZT276" s="674"/>
      <c r="HZU276" s="675"/>
      <c r="HZV276" s="675"/>
      <c r="HZW276" s="674"/>
      <c r="HZX276" s="674"/>
      <c r="HZY276" s="674"/>
      <c r="HZZ276" s="674"/>
      <c r="IAA276" s="674"/>
      <c r="IAB276" s="674"/>
      <c r="IAC276" s="674"/>
      <c r="IAD276" s="675"/>
      <c r="IAE276" s="675"/>
      <c r="IAF276" s="674"/>
      <c r="IAG276" s="674"/>
      <c r="IAH276" s="675"/>
      <c r="IAI276" s="675"/>
      <c r="IAJ276" s="674"/>
      <c r="IAK276" s="674"/>
      <c r="IAL276" s="674"/>
      <c r="IAM276" s="674"/>
      <c r="IAN276" s="674"/>
      <c r="IAO276" s="673"/>
      <c r="IAP276" s="677"/>
      <c r="IAQ276" s="674"/>
      <c r="IAR276" s="674"/>
      <c r="IAS276" s="674"/>
      <c r="IAT276" s="674"/>
      <c r="IAU276" s="674"/>
      <c r="IAV276" s="674"/>
      <c r="IAW276" s="674"/>
      <c r="IAX276" s="676"/>
      <c r="IAY276" s="676"/>
      <c r="IAZ276" s="676"/>
      <c r="IBA276" s="676"/>
      <c r="IBB276" s="676"/>
      <c r="IBC276" s="676"/>
      <c r="IBD276" s="676"/>
      <c r="IBE276" s="676"/>
      <c r="IBF276" s="676"/>
      <c r="IBG276" s="676"/>
      <c r="IBH276" s="676"/>
      <c r="IBI276" s="676"/>
      <c r="IBJ276" s="676"/>
      <c r="IBK276" s="676"/>
      <c r="IBL276" s="676"/>
      <c r="IBM276" s="676"/>
      <c r="IBN276" s="676"/>
      <c r="IBO276" s="676"/>
      <c r="IBP276" s="676"/>
      <c r="IBQ276" s="676"/>
      <c r="IBR276" s="676"/>
      <c r="IBS276" s="676"/>
      <c r="IBT276" s="676"/>
      <c r="IBU276" s="676"/>
      <c r="IBV276" s="676"/>
      <c r="IBW276" s="676"/>
      <c r="IBX276" s="676"/>
      <c r="IBY276" s="676"/>
      <c r="IBZ276" s="676"/>
      <c r="ICA276" s="676"/>
      <c r="ICB276" s="676"/>
      <c r="ICC276" s="676"/>
      <c r="ICD276" s="676"/>
      <c r="ICE276" s="676"/>
      <c r="ICF276" s="676"/>
      <c r="ICG276" s="676"/>
      <c r="ICH276" s="676"/>
      <c r="ICI276" s="676"/>
      <c r="ICJ276" s="676"/>
      <c r="ICK276" s="676"/>
      <c r="ICL276" s="676"/>
      <c r="ICM276" s="676"/>
      <c r="ICN276" s="676"/>
      <c r="ICO276" s="676"/>
      <c r="ICP276" s="674"/>
      <c r="ICQ276" s="674"/>
      <c r="ICR276" s="674"/>
      <c r="ICS276" s="674"/>
      <c r="ICT276" s="674"/>
      <c r="ICU276" s="674"/>
      <c r="ICV276" s="674"/>
      <c r="ICW276" s="674"/>
      <c r="ICX276" s="674"/>
      <c r="ICY276" s="674"/>
      <c r="ICZ276" s="674"/>
      <c r="IDA276" s="674"/>
      <c r="IDB276" s="674"/>
      <c r="IDC276" s="674"/>
      <c r="IDD276" s="674"/>
      <c r="IDE276" s="674"/>
      <c r="IDF276" s="674"/>
      <c r="IDG276" s="674"/>
      <c r="IDH276" s="674"/>
      <c r="IDI276" s="674"/>
      <c r="IDJ276" s="674"/>
      <c r="IDK276" s="674"/>
      <c r="IDL276" s="674"/>
      <c r="IDM276" s="674"/>
      <c r="IDN276" s="675"/>
      <c r="IDO276" s="675"/>
      <c r="IDP276" s="675"/>
      <c r="IDQ276" s="675"/>
      <c r="IDR276" s="675"/>
      <c r="IDS276" s="674"/>
      <c r="IDT276" s="674"/>
      <c r="IDU276" s="675"/>
      <c r="IDV276" s="675"/>
      <c r="IDW276" s="674"/>
      <c r="IDX276" s="674"/>
      <c r="IDY276" s="675"/>
      <c r="IDZ276" s="675"/>
      <c r="IEA276" s="674"/>
      <c r="IEB276" s="674"/>
      <c r="IEC276" s="674"/>
      <c r="IED276" s="674"/>
      <c r="IEE276" s="674"/>
      <c r="IEF276" s="674"/>
      <c r="IEG276" s="674"/>
      <c r="IEH276" s="675"/>
      <c r="IEI276" s="675"/>
      <c r="IEJ276" s="674"/>
      <c r="IEK276" s="674"/>
      <c r="IEL276" s="675"/>
      <c r="IEM276" s="675"/>
      <c r="IEN276" s="674"/>
      <c r="IEO276" s="674"/>
      <c r="IEP276" s="674"/>
      <c r="IEQ276" s="674"/>
      <c r="IER276" s="674"/>
      <c r="IES276" s="673"/>
      <c r="IET276" s="677"/>
      <c r="IEU276" s="674"/>
      <c r="IEV276" s="674"/>
      <c r="IEW276" s="674"/>
      <c r="IEX276" s="674"/>
      <c r="IEY276" s="674"/>
      <c r="IEZ276" s="674"/>
      <c r="IFA276" s="674"/>
      <c r="IFB276" s="676"/>
      <c r="IFC276" s="676"/>
      <c r="IFD276" s="676"/>
      <c r="IFE276" s="676"/>
      <c r="IFF276" s="676"/>
      <c r="IFG276" s="676"/>
      <c r="IFH276" s="676"/>
      <c r="IFI276" s="676"/>
      <c r="IFJ276" s="676"/>
      <c r="IFK276" s="676"/>
      <c r="IFL276" s="676"/>
      <c r="IFM276" s="676"/>
      <c r="IFN276" s="676"/>
      <c r="IFO276" s="676"/>
      <c r="IFP276" s="676"/>
      <c r="IFQ276" s="676"/>
      <c r="IFR276" s="676"/>
      <c r="IFS276" s="676"/>
      <c r="IFT276" s="676"/>
      <c r="IFU276" s="676"/>
      <c r="IFV276" s="676"/>
      <c r="IFW276" s="676"/>
      <c r="IFX276" s="676"/>
      <c r="IFY276" s="676"/>
      <c r="IFZ276" s="676"/>
      <c r="IGA276" s="676"/>
      <c r="IGB276" s="676"/>
      <c r="IGC276" s="676"/>
      <c r="IGD276" s="676"/>
      <c r="IGE276" s="676"/>
      <c r="IGF276" s="676"/>
      <c r="IGG276" s="676"/>
      <c r="IGH276" s="676"/>
      <c r="IGI276" s="676"/>
      <c r="IGJ276" s="676"/>
      <c r="IGK276" s="676"/>
      <c r="IGL276" s="676"/>
      <c r="IGM276" s="676"/>
      <c r="IGN276" s="676"/>
      <c r="IGO276" s="676"/>
      <c r="IGP276" s="676"/>
      <c r="IGQ276" s="676"/>
      <c r="IGR276" s="676"/>
      <c r="IGS276" s="676"/>
      <c r="IGT276" s="674"/>
      <c r="IGU276" s="674"/>
      <c r="IGV276" s="674"/>
      <c r="IGW276" s="674"/>
      <c r="IGX276" s="674"/>
      <c r="IGY276" s="674"/>
      <c r="IGZ276" s="674"/>
      <c r="IHA276" s="674"/>
      <c r="IHB276" s="674"/>
      <c r="IHC276" s="674"/>
      <c r="IHD276" s="674"/>
      <c r="IHE276" s="674"/>
      <c r="IHF276" s="674"/>
      <c r="IHG276" s="674"/>
      <c r="IHH276" s="674"/>
      <c r="IHI276" s="674"/>
      <c r="IHJ276" s="674"/>
      <c r="IHK276" s="674"/>
      <c r="IHL276" s="674"/>
      <c r="IHM276" s="674"/>
      <c r="IHN276" s="674"/>
      <c r="IHO276" s="674"/>
      <c r="IHP276" s="674"/>
      <c r="IHQ276" s="674"/>
      <c r="IHR276" s="675"/>
      <c r="IHS276" s="675"/>
      <c r="IHT276" s="675"/>
      <c r="IHU276" s="675"/>
      <c r="IHV276" s="675"/>
      <c r="IHW276" s="674"/>
      <c r="IHX276" s="674"/>
      <c r="IHY276" s="675"/>
      <c r="IHZ276" s="675"/>
      <c r="IIA276" s="674"/>
      <c r="IIB276" s="674"/>
      <c r="IIC276" s="675"/>
      <c r="IID276" s="675"/>
      <c r="IIE276" s="674"/>
      <c r="IIF276" s="674"/>
      <c r="IIG276" s="674"/>
      <c r="IIH276" s="674"/>
      <c r="III276" s="674"/>
      <c r="IIJ276" s="674"/>
      <c r="IIK276" s="674"/>
      <c r="IIL276" s="675"/>
      <c r="IIM276" s="675"/>
      <c r="IIN276" s="674"/>
      <c r="IIO276" s="674"/>
      <c r="IIP276" s="675"/>
      <c r="IIQ276" s="675"/>
      <c r="IIR276" s="674"/>
      <c r="IIS276" s="674"/>
      <c r="IIT276" s="674"/>
      <c r="IIU276" s="674"/>
      <c r="IIV276" s="674"/>
      <c r="IIW276" s="673"/>
      <c r="IIX276" s="677"/>
      <c r="IIY276" s="674"/>
      <c r="IIZ276" s="674"/>
      <c r="IJA276" s="674"/>
      <c r="IJB276" s="674"/>
      <c r="IJC276" s="674"/>
      <c r="IJD276" s="674"/>
      <c r="IJE276" s="674"/>
      <c r="IJF276" s="676"/>
      <c r="IJG276" s="676"/>
      <c r="IJH276" s="676"/>
      <c r="IJI276" s="676"/>
      <c r="IJJ276" s="676"/>
      <c r="IJK276" s="676"/>
      <c r="IJL276" s="676"/>
      <c r="IJM276" s="676"/>
      <c r="IJN276" s="676"/>
      <c r="IJO276" s="676"/>
      <c r="IJP276" s="676"/>
      <c r="IJQ276" s="676"/>
      <c r="IJR276" s="676"/>
      <c r="IJS276" s="676"/>
      <c r="IJT276" s="676"/>
      <c r="IJU276" s="676"/>
      <c r="IJV276" s="676"/>
      <c r="IJW276" s="676"/>
      <c r="IJX276" s="676"/>
      <c r="IJY276" s="676"/>
      <c r="IJZ276" s="676"/>
      <c r="IKA276" s="676"/>
      <c r="IKB276" s="676"/>
      <c r="IKC276" s="676"/>
      <c r="IKD276" s="676"/>
      <c r="IKE276" s="676"/>
      <c r="IKF276" s="676"/>
      <c r="IKG276" s="676"/>
      <c r="IKH276" s="676"/>
      <c r="IKI276" s="676"/>
      <c r="IKJ276" s="676"/>
      <c r="IKK276" s="676"/>
      <c r="IKL276" s="676"/>
      <c r="IKM276" s="676"/>
      <c r="IKN276" s="676"/>
      <c r="IKO276" s="676"/>
      <c r="IKP276" s="676"/>
      <c r="IKQ276" s="676"/>
      <c r="IKR276" s="676"/>
      <c r="IKS276" s="676"/>
      <c r="IKT276" s="676"/>
      <c r="IKU276" s="676"/>
      <c r="IKV276" s="676"/>
      <c r="IKW276" s="676"/>
      <c r="IKX276" s="674"/>
      <c r="IKY276" s="674"/>
      <c r="IKZ276" s="674"/>
      <c r="ILA276" s="674"/>
      <c r="ILB276" s="674"/>
      <c r="ILC276" s="674"/>
      <c r="ILD276" s="674"/>
      <c r="ILE276" s="674"/>
      <c r="ILF276" s="674"/>
      <c r="ILG276" s="674"/>
      <c r="ILH276" s="674"/>
      <c r="ILI276" s="674"/>
      <c r="ILJ276" s="674"/>
      <c r="ILK276" s="674"/>
      <c r="ILL276" s="674"/>
      <c r="ILM276" s="674"/>
      <c r="ILN276" s="674"/>
      <c r="ILO276" s="674"/>
      <c r="ILP276" s="674"/>
      <c r="ILQ276" s="674"/>
      <c r="ILR276" s="674"/>
      <c r="ILS276" s="674"/>
      <c r="ILT276" s="674"/>
      <c r="ILU276" s="674"/>
      <c r="ILV276" s="675"/>
      <c r="ILW276" s="675"/>
      <c r="ILX276" s="675"/>
      <c r="ILY276" s="675"/>
      <c r="ILZ276" s="675"/>
      <c r="IMA276" s="674"/>
      <c r="IMB276" s="674"/>
      <c r="IMC276" s="675"/>
      <c r="IMD276" s="675"/>
      <c r="IME276" s="674"/>
      <c r="IMF276" s="674"/>
      <c r="IMG276" s="675"/>
      <c r="IMH276" s="675"/>
      <c r="IMI276" s="674"/>
      <c r="IMJ276" s="674"/>
      <c r="IMK276" s="674"/>
      <c r="IML276" s="674"/>
      <c r="IMM276" s="674"/>
      <c r="IMN276" s="674"/>
      <c r="IMO276" s="674"/>
      <c r="IMP276" s="675"/>
      <c r="IMQ276" s="675"/>
      <c r="IMR276" s="674"/>
      <c r="IMS276" s="674"/>
      <c r="IMT276" s="675"/>
      <c r="IMU276" s="675"/>
      <c r="IMV276" s="674"/>
      <c r="IMW276" s="674"/>
      <c r="IMX276" s="674"/>
      <c r="IMY276" s="674"/>
      <c r="IMZ276" s="674"/>
      <c r="INA276" s="673"/>
      <c r="INB276" s="677"/>
      <c r="INC276" s="674"/>
      <c r="IND276" s="674"/>
      <c r="INE276" s="674"/>
      <c r="INF276" s="674"/>
      <c r="ING276" s="674"/>
      <c r="INH276" s="674"/>
      <c r="INI276" s="674"/>
      <c r="INJ276" s="676"/>
      <c r="INK276" s="676"/>
      <c r="INL276" s="676"/>
      <c r="INM276" s="676"/>
      <c r="INN276" s="676"/>
      <c r="INO276" s="676"/>
      <c r="INP276" s="676"/>
      <c r="INQ276" s="676"/>
      <c r="INR276" s="676"/>
      <c r="INS276" s="676"/>
      <c r="INT276" s="676"/>
      <c r="INU276" s="676"/>
      <c r="INV276" s="676"/>
      <c r="INW276" s="676"/>
      <c r="INX276" s="676"/>
      <c r="INY276" s="676"/>
      <c r="INZ276" s="676"/>
      <c r="IOA276" s="676"/>
      <c r="IOB276" s="676"/>
      <c r="IOC276" s="676"/>
      <c r="IOD276" s="676"/>
      <c r="IOE276" s="676"/>
      <c r="IOF276" s="676"/>
      <c r="IOG276" s="676"/>
      <c r="IOH276" s="676"/>
      <c r="IOI276" s="676"/>
      <c r="IOJ276" s="676"/>
      <c r="IOK276" s="676"/>
      <c r="IOL276" s="676"/>
      <c r="IOM276" s="676"/>
      <c r="ION276" s="676"/>
      <c r="IOO276" s="676"/>
      <c r="IOP276" s="676"/>
      <c r="IOQ276" s="676"/>
      <c r="IOR276" s="676"/>
      <c r="IOS276" s="676"/>
      <c r="IOT276" s="676"/>
      <c r="IOU276" s="676"/>
      <c r="IOV276" s="676"/>
      <c r="IOW276" s="676"/>
      <c r="IOX276" s="676"/>
      <c r="IOY276" s="676"/>
      <c r="IOZ276" s="676"/>
      <c r="IPA276" s="676"/>
      <c r="IPB276" s="674"/>
      <c r="IPC276" s="674"/>
      <c r="IPD276" s="674"/>
      <c r="IPE276" s="674"/>
      <c r="IPF276" s="674"/>
      <c r="IPG276" s="674"/>
      <c r="IPH276" s="674"/>
      <c r="IPI276" s="674"/>
      <c r="IPJ276" s="674"/>
      <c r="IPK276" s="674"/>
      <c r="IPL276" s="674"/>
      <c r="IPM276" s="674"/>
      <c r="IPN276" s="674"/>
      <c r="IPO276" s="674"/>
      <c r="IPP276" s="674"/>
      <c r="IPQ276" s="674"/>
      <c r="IPR276" s="674"/>
      <c r="IPS276" s="674"/>
      <c r="IPT276" s="674"/>
      <c r="IPU276" s="674"/>
      <c r="IPV276" s="674"/>
      <c r="IPW276" s="674"/>
      <c r="IPX276" s="674"/>
      <c r="IPY276" s="674"/>
      <c r="IPZ276" s="675"/>
      <c r="IQA276" s="675"/>
      <c r="IQB276" s="675"/>
      <c r="IQC276" s="675"/>
      <c r="IQD276" s="675"/>
      <c r="IQE276" s="674"/>
      <c r="IQF276" s="674"/>
      <c r="IQG276" s="675"/>
      <c r="IQH276" s="675"/>
      <c r="IQI276" s="674"/>
      <c r="IQJ276" s="674"/>
      <c r="IQK276" s="675"/>
      <c r="IQL276" s="675"/>
      <c r="IQM276" s="674"/>
      <c r="IQN276" s="674"/>
      <c r="IQO276" s="674"/>
      <c r="IQP276" s="674"/>
      <c r="IQQ276" s="674"/>
      <c r="IQR276" s="674"/>
      <c r="IQS276" s="674"/>
      <c r="IQT276" s="675"/>
      <c r="IQU276" s="675"/>
      <c r="IQV276" s="674"/>
      <c r="IQW276" s="674"/>
      <c r="IQX276" s="675"/>
      <c r="IQY276" s="675"/>
      <c r="IQZ276" s="674"/>
      <c r="IRA276" s="674"/>
      <c r="IRB276" s="674"/>
      <c r="IRC276" s="674"/>
      <c r="IRD276" s="674"/>
      <c r="IRE276" s="673"/>
      <c r="IRF276" s="677"/>
      <c r="IRG276" s="674"/>
      <c r="IRH276" s="674"/>
      <c r="IRI276" s="674"/>
      <c r="IRJ276" s="674"/>
      <c r="IRK276" s="674"/>
      <c r="IRL276" s="674"/>
      <c r="IRM276" s="674"/>
      <c r="IRN276" s="676"/>
      <c r="IRO276" s="676"/>
      <c r="IRP276" s="676"/>
      <c r="IRQ276" s="676"/>
      <c r="IRR276" s="676"/>
      <c r="IRS276" s="676"/>
      <c r="IRT276" s="676"/>
      <c r="IRU276" s="676"/>
      <c r="IRV276" s="676"/>
      <c r="IRW276" s="676"/>
      <c r="IRX276" s="676"/>
      <c r="IRY276" s="676"/>
      <c r="IRZ276" s="676"/>
      <c r="ISA276" s="676"/>
      <c r="ISB276" s="676"/>
      <c r="ISC276" s="676"/>
      <c r="ISD276" s="676"/>
      <c r="ISE276" s="676"/>
      <c r="ISF276" s="676"/>
      <c r="ISG276" s="676"/>
      <c r="ISH276" s="676"/>
      <c r="ISI276" s="676"/>
      <c r="ISJ276" s="676"/>
      <c r="ISK276" s="676"/>
      <c r="ISL276" s="676"/>
      <c r="ISM276" s="676"/>
      <c r="ISN276" s="676"/>
      <c r="ISO276" s="676"/>
      <c r="ISP276" s="676"/>
      <c r="ISQ276" s="676"/>
      <c r="ISR276" s="676"/>
      <c r="ISS276" s="676"/>
      <c r="IST276" s="676"/>
      <c r="ISU276" s="676"/>
      <c r="ISV276" s="676"/>
      <c r="ISW276" s="676"/>
      <c r="ISX276" s="676"/>
      <c r="ISY276" s="676"/>
      <c r="ISZ276" s="676"/>
      <c r="ITA276" s="676"/>
      <c r="ITB276" s="676"/>
      <c r="ITC276" s="676"/>
      <c r="ITD276" s="676"/>
      <c r="ITE276" s="676"/>
      <c r="ITF276" s="674"/>
      <c r="ITG276" s="674"/>
      <c r="ITH276" s="674"/>
      <c r="ITI276" s="674"/>
      <c r="ITJ276" s="674"/>
      <c r="ITK276" s="674"/>
      <c r="ITL276" s="674"/>
      <c r="ITM276" s="674"/>
      <c r="ITN276" s="674"/>
      <c r="ITO276" s="674"/>
      <c r="ITP276" s="674"/>
      <c r="ITQ276" s="674"/>
      <c r="ITR276" s="674"/>
      <c r="ITS276" s="674"/>
      <c r="ITT276" s="674"/>
      <c r="ITU276" s="674"/>
      <c r="ITV276" s="674"/>
      <c r="ITW276" s="674"/>
      <c r="ITX276" s="674"/>
      <c r="ITY276" s="674"/>
      <c r="ITZ276" s="674"/>
      <c r="IUA276" s="674"/>
      <c r="IUB276" s="674"/>
      <c r="IUC276" s="674"/>
      <c r="IUD276" s="675"/>
      <c r="IUE276" s="675"/>
      <c r="IUF276" s="675"/>
      <c r="IUG276" s="675"/>
      <c r="IUH276" s="675"/>
      <c r="IUI276" s="674"/>
      <c r="IUJ276" s="674"/>
      <c r="IUK276" s="675"/>
      <c r="IUL276" s="675"/>
      <c r="IUM276" s="674"/>
      <c r="IUN276" s="674"/>
      <c r="IUO276" s="675"/>
      <c r="IUP276" s="675"/>
      <c r="IUQ276" s="674"/>
      <c r="IUR276" s="674"/>
      <c r="IUS276" s="674"/>
      <c r="IUT276" s="674"/>
      <c r="IUU276" s="674"/>
      <c r="IUV276" s="674"/>
      <c r="IUW276" s="674"/>
      <c r="IUX276" s="675"/>
      <c r="IUY276" s="675"/>
      <c r="IUZ276" s="674"/>
      <c r="IVA276" s="674"/>
      <c r="IVB276" s="675"/>
      <c r="IVC276" s="675"/>
      <c r="IVD276" s="674"/>
      <c r="IVE276" s="674"/>
      <c r="IVF276" s="674"/>
      <c r="IVG276" s="674"/>
      <c r="IVH276" s="674"/>
      <c r="IVI276" s="673"/>
      <c r="IVJ276" s="677"/>
      <c r="IVK276" s="674"/>
      <c r="IVL276" s="674"/>
      <c r="IVM276" s="674"/>
      <c r="IVN276" s="674"/>
      <c r="IVO276" s="674"/>
      <c r="IVP276" s="674"/>
      <c r="IVQ276" s="674"/>
      <c r="IVR276" s="676"/>
      <c r="IVS276" s="676"/>
      <c r="IVT276" s="676"/>
      <c r="IVU276" s="676"/>
      <c r="IVV276" s="676"/>
      <c r="IVW276" s="676"/>
      <c r="IVX276" s="676"/>
      <c r="IVY276" s="676"/>
      <c r="IVZ276" s="676"/>
      <c r="IWA276" s="676"/>
      <c r="IWB276" s="676"/>
      <c r="IWC276" s="676"/>
      <c r="IWD276" s="676"/>
      <c r="IWE276" s="676"/>
      <c r="IWF276" s="676"/>
      <c r="IWG276" s="676"/>
      <c r="IWH276" s="676"/>
      <c r="IWI276" s="676"/>
      <c r="IWJ276" s="676"/>
      <c r="IWK276" s="676"/>
      <c r="IWL276" s="676"/>
      <c r="IWM276" s="676"/>
      <c r="IWN276" s="676"/>
      <c r="IWO276" s="676"/>
      <c r="IWP276" s="676"/>
      <c r="IWQ276" s="676"/>
      <c r="IWR276" s="676"/>
      <c r="IWS276" s="676"/>
      <c r="IWT276" s="676"/>
      <c r="IWU276" s="676"/>
      <c r="IWV276" s="676"/>
      <c r="IWW276" s="676"/>
      <c r="IWX276" s="676"/>
      <c r="IWY276" s="676"/>
      <c r="IWZ276" s="676"/>
      <c r="IXA276" s="676"/>
      <c r="IXB276" s="676"/>
      <c r="IXC276" s="676"/>
      <c r="IXD276" s="676"/>
      <c r="IXE276" s="676"/>
      <c r="IXF276" s="676"/>
      <c r="IXG276" s="676"/>
      <c r="IXH276" s="676"/>
      <c r="IXI276" s="676"/>
      <c r="IXJ276" s="674"/>
      <c r="IXK276" s="674"/>
      <c r="IXL276" s="674"/>
      <c r="IXM276" s="674"/>
      <c r="IXN276" s="674"/>
      <c r="IXO276" s="674"/>
      <c r="IXP276" s="674"/>
      <c r="IXQ276" s="674"/>
      <c r="IXR276" s="674"/>
      <c r="IXS276" s="674"/>
      <c r="IXT276" s="674"/>
      <c r="IXU276" s="674"/>
      <c r="IXV276" s="674"/>
      <c r="IXW276" s="674"/>
      <c r="IXX276" s="674"/>
      <c r="IXY276" s="674"/>
      <c r="IXZ276" s="674"/>
      <c r="IYA276" s="674"/>
      <c r="IYB276" s="674"/>
      <c r="IYC276" s="674"/>
      <c r="IYD276" s="674"/>
      <c r="IYE276" s="674"/>
      <c r="IYF276" s="674"/>
      <c r="IYG276" s="674"/>
      <c r="IYH276" s="675"/>
      <c r="IYI276" s="675"/>
      <c r="IYJ276" s="675"/>
      <c r="IYK276" s="675"/>
      <c r="IYL276" s="675"/>
      <c r="IYM276" s="674"/>
      <c r="IYN276" s="674"/>
      <c r="IYO276" s="675"/>
      <c r="IYP276" s="675"/>
      <c r="IYQ276" s="674"/>
      <c r="IYR276" s="674"/>
      <c r="IYS276" s="675"/>
      <c r="IYT276" s="675"/>
      <c r="IYU276" s="674"/>
      <c r="IYV276" s="674"/>
      <c r="IYW276" s="674"/>
      <c r="IYX276" s="674"/>
      <c r="IYY276" s="674"/>
      <c r="IYZ276" s="674"/>
      <c r="IZA276" s="674"/>
      <c r="IZB276" s="675"/>
      <c r="IZC276" s="675"/>
      <c r="IZD276" s="674"/>
      <c r="IZE276" s="674"/>
      <c r="IZF276" s="675"/>
      <c r="IZG276" s="675"/>
      <c r="IZH276" s="674"/>
      <c r="IZI276" s="674"/>
      <c r="IZJ276" s="674"/>
      <c r="IZK276" s="674"/>
      <c r="IZL276" s="674"/>
      <c r="IZM276" s="673"/>
      <c r="IZN276" s="677"/>
      <c r="IZO276" s="674"/>
      <c r="IZP276" s="674"/>
      <c r="IZQ276" s="674"/>
      <c r="IZR276" s="674"/>
      <c r="IZS276" s="674"/>
      <c r="IZT276" s="674"/>
      <c r="IZU276" s="674"/>
      <c r="IZV276" s="676"/>
      <c r="IZW276" s="676"/>
      <c r="IZX276" s="676"/>
      <c r="IZY276" s="676"/>
      <c r="IZZ276" s="676"/>
      <c r="JAA276" s="676"/>
      <c r="JAB276" s="676"/>
      <c r="JAC276" s="676"/>
      <c r="JAD276" s="676"/>
      <c r="JAE276" s="676"/>
      <c r="JAF276" s="676"/>
      <c r="JAG276" s="676"/>
      <c r="JAH276" s="676"/>
      <c r="JAI276" s="676"/>
      <c r="JAJ276" s="676"/>
      <c r="JAK276" s="676"/>
      <c r="JAL276" s="676"/>
      <c r="JAM276" s="676"/>
      <c r="JAN276" s="676"/>
      <c r="JAO276" s="676"/>
      <c r="JAP276" s="676"/>
      <c r="JAQ276" s="676"/>
      <c r="JAR276" s="676"/>
      <c r="JAS276" s="676"/>
      <c r="JAT276" s="676"/>
      <c r="JAU276" s="676"/>
      <c r="JAV276" s="676"/>
      <c r="JAW276" s="676"/>
      <c r="JAX276" s="676"/>
      <c r="JAY276" s="676"/>
      <c r="JAZ276" s="676"/>
      <c r="JBA276" s="676"/>
      <c r="JBB276" s="676"/>
      <c r="JBC276" s="676"/>
      <c r="JBD276" s="676"/>
      <c r="JBE276" s="676"/>
      <c r="JBF276" s="676"/>
      <c r="JBG276" s="676"/>
      <c r="JBH276" s="676"/>
      <c r="JBI276" s="676"/>
      <c r="JBJ276" s="676"/>
      <c r="JBK276" s="676"/>
      <c r="JBL276" s="676"/>
      <c r="JBM276" s="676"/>
      <c r="JBN276" s="674"/>
      <c r="JBO276" s="674"/>
      <c r="JBP276" s="674"/>
      <c r="JBQ276" s="674"/>
      <c r="JBR276" s="674"/>
      <c r="JBS276" s="674"/>
      <c r="JBT276" s="674"/>
      <c r="JBU276" s="674"/>
      <c r="JBV276" s="674"/>
      <c r="JBW276" s="674"/>
      <c r="JBX276" s="674"/>
      <c r="JBY276" s="674"/>
      <c r="JBZ276" s="674"/>
      <c r="JCA276" s="674"/>
      <c r="JCB276" s="674"/>
      <c r="JCC276" s="674"/>
      <c r="JCD276" s="674"/>
      <c r="JCE276" s="674"/>
      <c r="JCF276" s="674"/>
      <c r="JCG276" s="674"/>
      <c r="JCH276" s="674"/>
      <c r="JCI276" s="674"/>
      <c r="JCJ276" s="674"/>
      <c r="JCK276" s="674"/>
      <c r="JCL276" s="675"/>
      <c r="JCM276" s="675"/>
      <c r="JCN276" s="675"/>
      <c r="JCO276" s="675"/>
      <c r="JCP276" s="675"/>
      <c r="JCQ276" s="674"/>
      <c r="JCR276" s="674"/>
      <c r="JCS276" s="675"/>
      <c r="JCT276" s="675"/>
      <c r="JCU276" s="674"/>
      <c r="JCV276" s="674"/>
      <c r="JCW276" s="675"/>
      <c r="JCX276" s="675"/>
      <c r="JCY276" s="674"/>
      <c r="JCZ276" s="674"/>
      <c r="JDA276" s="674"/>
      <c r="JDB276" s="674"/>
      <c r="JDC276" s="674"/>
      <c r="JDD276" s="674"/>
      <c r="JDE276" s="674"/>
      <c r="JDF276" s="675"/>
      <c r="JDG276" s="675"/>
      <c r="JDH276" s="674"/>
      <c r="JDI276" s="674"/>
      <c r="JDJ276" s="675"/>
      <c r="JDK276" s="675"/>
      <c r="JDL276" s="674"/>
      <c r="JDM276" s="674"/>
      <c r="JDN276" s="674"/>
      <c r="JDO276" s="674"/>
      <c r="JDP276" s="674"/>
      <c r="JDQ276" s="673"/>
      <c r="JDR276" s="677"/>
      <c r="JDS276" s="674"/>
      <c r="JDT276" s="674"/>
      <c r="JDU276" s="674"/>
      <c r="JDV276" s="674"/>
      <c r="JDW276" s="674"/>
      <c r="JDX276" s="674"/>
      <c r="JDY276" s="674"/>
      <c r="JDZ276" s="676"/>
      <c r="JEA276" s="676"/>
      <c r="JEB276" s="676"/>
      <c r="JEC276" s="676"/>
      <c r="JED276" s="676"/>
      <c r="JEE276" s="676"/>
      <c r="JEF276" s="676"/>
      <c r="JEG276" s="676"/>
      <c r="JEH276" s="676"/>
      <c r="JEI276" s="676"/>
      <c r="JEJ276" s="676"/>
      <c r="JEK276" s="676"/>
      <c r="JEL276" s="676"/>
      <c r="JEM276" s="676"/>
      <c r="JEN276" s="676"/>
      <c r="JEO276" s="676"/>
      <c r="JEP276" s="676"/>
      <c r="JEQ276" s="676"/>
      <c r="JER276" s="676"/>
      <c r="JES276" s="676"/>
      <c r="JET276" s="676"/>
      <c r="JEU276" s="676"/>
      <c r="JEV276" s="676"/>
      <c r="JEW276" s="676"/>
      <c r="JEX276" s="676"/>
      <c r="JEY276" s="676"/>
      <c r="JEZ276" s="676"/>
      <c r="JFA276" s="676"/>
      <c r="JFB276" s="676"/>
      <c r="JFC276" s="676"/>
      <c r="JFD276" s="676"/>
      <c r="JFE276" s="676"/>
      <c r="JFF276" s="676"/>
      <c r="JFG276" s="676"/>
      <c r="JFH276" s="676"/>
      <c r="JFI276" s="676"/>
      <c r="JFJ276" s="676"/>
      <c r="JFK276" s="676"/>
      <c r="JFL276" s="676"/>
      <c r="JFM276" s="676"/>
      <c r="JFN276" s="676"/>
      <c r="JFO276" s="676"/>
      <c r="JFP276" s="676"/>
      <c r="JFQ276" s="676"/>
      <c r="JFR276" s="674"/>
      <c r="JFS276" s="674"/>
      <c r="JFT276" s="674"/>
      <c r="JFU276" s="674"/>
      <c r="JFV276" s="674"/>
      <c r="JFW276" s="674"/>
      <c r="JFX276" s="674"/>
      <c r="JFY276" s="674"/>
      <c r="JFZ276" s="674"/>
      <c r="JGA276" s="674"/>
      <c r="JGB276" s="674"/>
      <c r="JGC276" s="674"/>
      <c r="JGD276" s="674"/>
      <c r="JGE276" s="674"/>
      <c r="JGF276" s="674"/>
      <c r="JGG276" s="674"/>
      <c r="JGH276" s="674"/>
      <c r="JGI276" s="674"/>
      <c r="JGJ276" s="674"/>
      <c r="JGK276" s="674"/>
      <c r="JGL276" s="674"/>
      <c r="JGM276" s="674"/>
      <c r="JGN276" s="674"/>
      <c r="JGO276" s="674"/>
      <c r="JGP276" s="675"/>
      <c r="JGQ276" s="675"/>
      <c r="JGR276" s="675"/>
      <c r="JGS276" s="675"/>
      <c r="JGT276" s="675"/>
      <c r="JGU276" s="674"/>
      <c r="JGV276" s="674"/>
      <c r="JGW276" s="675"/>
      <c r="JGX276" s="675"/>
      <c r="JGY276" s="674"/>
      <c r="JGZ276" s="674"/>
      <c r="JHA276" s="675"/>
      <c r="JHB276" s="675"/>
      <c r="JHC276" s="674"/>
      <c r="JHD276" s="674"/>
      <c r="JHE276" s="674"/>
      <c r="JHF276" s="674"/>
      <c r="JHG276" s="674"/>
      <c r="JHH276" s="674"/>
      <c r="JHI276" s="674"/>
      <c r="JHJ276" s="675"/>
      <c r="JHK276" s="675"/>
      <c r="JHL276" s="674"/>
      <c r="JHM276" s="674"/>
      <c r="JHN276" s="675"/>
      <c r="JHO276" s="675"/>
      <c r="JHP276" s="674"/>
      <c r="JHQ276" s="674"/>
      <c r="JHR276" s="674"/>
      <c r="JHS276" s="674"/>
      <c r="JHT276" s="674"/>
      <c r="JHU276" s="673"/>
      <c r="JHV276" s="677"/>
      <c r="JHW276" s="674"/>
      <c r="JHX276" s="674"/>
      <c r="JHY276" s="674"/>
      <c r="JHZ276" s="674"/>
      <c r="JIA276" s="674"/>
      <c r="JIB276" s="674"/>
      <c r="JIC276" s="674"/>
      <c r="JID276" s="676"/>
      <c r="JIE276" s="676"/>
      <c r="JIF276" s="676"/>
      <c r="JIG276" s="676"/>
      <c r="JIH276" s="676"/>
      <c r="JII276" s="676"/>
      <c r="JIJ276" s="676"/>
      <c r="JIK276" s="676"/>
      <c r="JIL276" s="676"/>
      <c r="JIM276" s="676"/>
      <c r="JIN276" s="676"/>
      <c r="JIO276" s="676"/>
      <c r="JIP276" s="676"/>
      <c r="JIQ276" s="676"/>
      <c r="JIR276" s="676"/>
      <c r="JIS276" s="676"/>
      <c r="JIT276" s="676"/>
      <c r="JIU276" s="676"/>
      <c r="JIV276" s="676"/>
      <c r="JIW276" s="676"/>
      <c r="JIX276" s="676"/>
      <c r="JIY276" s="676"/>
      <c r="JIZ276" s="676"/>
      <c r="JJA276" s="676"/>
      <c r="JJB276" s="676"/>
      <c r="JJC276" s="676"/>
      <c r="JJD276" s="676"/>
      <c r="JJE276" s="676"/>
      <c r="JJF276" s="676"/>
      <c r="JJG276" s="676"/>
      <c r="JJH276" s="676"/>
      <c r="JJI276" s="676"/>
      <c r="JJJ276" s="676"/>
      <c r="JJK276" s="676"/>
      <c r="JJL276" s="676"/>
      <c r="JJM276" s="676"/>
      <c r="JJN276" s="676"/>
      <c r="JJO276" s="676"/>
      <c r="JJP276" s="676"/>
      <c r="JJQ276" s="676"/>
      <c r="JJR276" s="676"/>
      <c r="JJS276" s="676"/>
      <c r="JJT276" s="676"/>
      <c r="JJU276" s="676"/>
      <c r="JJV276" s="674"/>
      <c r="JJW276" s="674"/>
      <c r="JJX276" s="674"/>
      <c r="JJY276" s="674"/>
      <c r="JJZ276" s="674"/>
      <c r="JKA276" s="674"/>
      <c r="JKB276" s="674"/>
      <c r="JKC276" s="674"/>
      <c r="JKD276" s="674"/>
      <c r="JKE276" s="674"/>
      <c r="JKF276" s="674"/>
      <c r="JKG276" s="674"/>
      <c r="JKH276" s="674"/>
      <c r="JKI276" s="674"/>
      <c r="JKJ276" s="674"/>
      <c r="JKK276" s="674"/>
      <c r="JKL276" s="674"/>
      <c r="JKM276" s="674"/>
      <c r="JKN276" s="674"/>
      <c r="JKO276" s="674"/>
      <c r="JKP276" s="674"/>
      <c r="JKQ276" s="674"/>
      <c r="JKR276" s="674"/>
      <c r="JKS276" s="674"/>
      <c r="JKT276" s="675"/>
      <c r="JKU276" s="675"/>
      <c r="JKV276" s="675"/>
      <c r="JKW276" s="675"/>
      <c r="JKX276" s="675"/>
      <c r="JKY276" s="674"/>
      <c r="JKZ276" s="674"/>
      <c r="JLA276" s="675"/>
      <c r="JLB276" s="675"/>
      <c r="JLC276" s="674"/>
      <c r="JLD276" s="674"/>
      <c r="JLE276" s="675"/>
      <c r="JLF276" s="675"/>
      <c r="JLG276" s="674"/>
      <c r="JLH276" s="674"/>
      <c r="JLI276" s="674"/>
      <c r="JLJ276" s="674"/>
      <c r="JLK276" s="674"/>
      <c r="JLL276" s="674"/>
      <c r="JLM276" s="674"/>
      <c r="JLN276" s="675"/>
      <c r="JLO276" s="675"/>
      <c r="JLP276" s="674"/>
      <c r="JLQ276" s="674"/>
      <c r="JLR276" s="675"/>
      <c r="JLS276" s="675"/>
      <c r="JLT276" s="674"/>
      <c r="JLU276" s="674"/>
      <c r="JLV276" s="674"/>
      <c r="JLW276" s="674"/>
      <c r="JLX276" s="674"/>
      <c r="JLY276" s="673"/>
      <c r="JLZ276" s="677"/>
      <c r="JMA276" s="674"/>
      <c r="JMB276" s="674"/>
      <c r="JMC276" s="674"/>
      <c r="JMD276" s="674"/>
      <c r="JME276" s="674"/>
      <c r="JMF276" s="674"/>
      <c r="JMG276" s="674"/>
      <c r="JMH276" s="676"/>
      <c r="JMI276" s="676"/>
      <c r="JMJ276" s="676"/>
      <c r="JMK276" s="676"/>
      <c r="JML276" s="676"/>
      <c r="JMM276" s="676"/>
      <c r="JMN276" s="676"/>
      <c r="JMO276" s="676"/>
      <c r="JMP276" s="676"/>
      <c r="JMQ276" s="676"/>
      <c r="JMR276" s="676"/>
      <c r="JMS276" s="676"/>
      <c r="JMT276" s="676"/>
      <c r="JMU276" s="676"/>
      <c r="JMV276" s="676"/>
      <c r="JMW276" s="676"/>
      <c r="JMX276" s="676"/>
      <c r="JMY276" s="676"/>
      <c r="JMZ276" s="676"/>
      <c r="JNA276" s="676"/>
      <c r="JNB276" s="676"/>
      <c r="JNC276" s="676"/>
      <c r="JND276" s="676"/>
      <c r="JNE276" s="676"/>
      <c r="JNF276" s="676"/>
      <c r="JNG276" s="676"/>
      <c r="JNH276" s="676"/>
      <c r="JNI276" s="676"/>
      <c r="JNJ276" s="676"/>
      <c r="JNK276" s="676"/>
      <c r="JNL276" s="676"/>
      <c r="JNM276" s="676"/>
      <c r="JNN276" s="676"/>
      <c r="JNO276" s="676"/>
      <c r="JNP276" s="676"/>
      <c r="JNQ276" s="676"/>
      <c r="JNR276" s="676"/>
      <c r="JNS276" s="676"/>
      <c r="JNT276" s="676"/>
      <c r="JNU276" s="676"/>
      <c r="JNV276" s="676"/>
      <c r="JNW276" s="676"/>
      <c r="JNX276" s="676"/>
      <c r="JNY276" s="676"/>
      <c r="JNZ276" s="674"/>
      <c r="JOA276" s="674"/>
      <c r="JOB276" s="674"/>
      <c r="JOC276" s="674"/>
      <c r="JOD276" s="674"/>
      <c r="JOE276" s="674"/>
      <c r="JOF276" s="674"/>
      <c r="JOG276" s="674"/>
      <c r="JOH276" s="674"/>
      <c r="JOI276" s="674"/>
      <c r="JOJ276" s="674"/>
      <c r="JOK276" s="674"/>
      <c r="JOL276" s="674"/>
      <c r="JOM276" s="674"/>
      <c r="JON276" s="674"/>
      <c r="JOO276" s="674"/>
      <c r="JOP276" s="674"/>
      <c r="JOQ276" s="674"/>
      <c r="JOR276" s="674"/>
      <c r="JOS276" s="674"/>
      <c r="JOT276" s="674"/>
      <c r="JOU276" s="674"/>
      <c r="JOV276" s="674"/>
      <c r="JOW276" s="674"/>
      <c r="JOX276" s="675"/>
      <c r="JOY276" s="675"/>
      <c r="JOZ276" s="675"/>
      <c r="JPA276" s="675"/>
      <c r="JPB276" s="675"/>
      <c r="JPC276" s="674"/>
      <c r="JPD276" s="674"/>
      <c r="JPE276" s="675"/>
      <c r="JPF276" s="675"/>
      <c r="JPG276" s="674"/>
      <c r="JPH276" s="674"/>
      <c r="JPI276" s="675"/>
      <c r="JPJ276" s="675"/>
      <c r="JPK276" s="674"/>
      <c r="JPL276" s="674"/>
      <c r="JPM276" s="674"/>
      <c r="JPN276" s="674"/>
      <c r="JPO276" s="674"/>
      <c r="JPP276" s="674"/>
      <c r="JPQ276" s="674"/>
      <c r="JPR276" s="675"/>
      <c r="JPS276" s="675"/>
      <c r="JPT276" s="674"/>
      <c r="JPU276" s="674"/>
      <c r="JPV276" s="675"/>
      <c r="JPW276" s="675"/>
      <c r="JPX276" s="674"/>
      <c r="JPY276" s="674"/>
      <c r="JPZ276" s="674"/>
      <c r="JQA276" s="674"/>
      <c r="JQB276" s="674"/>
      <c r="JQC276" s="673"/>
      <c r="JQD276" s="677"/>
      <c r="JQE276" s="674"/>
      <c r="JQF276" s="674"/>
      <c r="JQG276" s="674"/>
      <c r="JQH276" s="674"/>
      <c r="JQI276" s="674"/>
      <c r="JQJ276" s="674"/>
      <c r="JQK276" s="674"/>
      <c r="JQL276" s="676"/>
      <c r="JQM276" s="676"/>
      <c r="JQN276" s="676"/>
      <c r="JQO276" s="676"/>
      <c r="JQP276" s="676"/>
      <c r="JQQ276" s="676"/>
      <c r="JQR276" s="676"/>
      <c r="JQS276" s="676"/>
      <c r="JQT276" s="676"/>
      <c r="JQU276" s="676"/>
      <c r="JQV276" s="676"/>
      <c r="JQW276" s="676"/>
      <c r="JQX276" s="676"/>
      <c r="JQY276" s="676"/>
      <c r="JQZ276" s="676"/>
      <c r="JRA276" s="676"/>
      <c r="JRB276" s="676"/>
      <c r="JRC276" s="676"/>
      <c r="JRD276" s="676"/>
      <c r="JRE276" s="676"/>
      <c r="JRF276" s="676"/>
      <c r="JRG276" s="676"/>
      <c r="JRH276" s="676"/>
      <c r="JRI276" s="676"/>
      <c r="JRJ276" s="676"/>
      <c r="JRK276" s="676"/>
      <c r="JRL276" s="676"/>
      <c r="JRM276" s="676"/>
      <c r="JRN276" s="676"/>
      <c r="JRO276" s="676"/>
      <c r="JRP276" s="676"/>
      <c r="JRQ276" s="676"/>
      <c r="JRR276" s="676"/>
      <c r="JRS276" s="676"/>
      <c r="JRT276" s="676"/>
      <c r="JRU276" s="676"/>
      <c r="JRV276" s="676"/>
      <c r="JRW276" s="676"/>
      <c r="JRX276" s="676"/>
      <c r="JRY276" s="676"/>
      <c r="JRZ276" s="676"/>
      <c r="JSA276" s="676"/>
      <c r="JSB276" s="676"/>
      <c r="JSC276" s="676"/>
      <c r="JSD276" s="674"/>
      <c r="JSE276" s="674"/>
      <c r="JSF276" s="674"/>
      <c r="JSG276" s="674"/>
      <c r="JSH276" s="674"/>
      <c r="JSI276" s="674"/>
      <c r="JSJ276" s="674"/>
      <c r="JSK276" s="674"/>
      <c r="JSL276" s="674"/>
      <c r="JSM276" s="674"/>
      <c r="JSN276" s="674"/>
      <c r="JSO276" s="674"/>
      <c r="JSP276" s="674"/>
      <c r="JSQ276" s="674"/>
      <c r="JSR276" s="674"/>
      <c r="JSS276" s="674"/>
      <c r="JST276" s="674"/>
      <c r="JSU276" s="674"/>
      <c r="JSV276" s="674"/>
      <c r="JSW276" s="674"/>
      <c r="JSX276" s="674"/>
      <c r="JSY276" s="674"/>
      <c r="JSZ276" s="674"/>
      <c r="JTA276" s="674"/>
      <c r="JTB276" s="675"/>
      <c r="JTC276" s="675"/>
      <c r="JTD276" s="675"/>
      <c r="JTE276" s="675"/>
      <c r="JTF276" s="675"/>
      <c r="JTG276" s="674"/>
      <c r="JTH276" s="674"/>
      <c r="JTI276" s="675"/>
      <c r="JTJ276" s="675"/>
      <c r="JTK276" s="674"/>
      <c r="JTL276" s="674"/>
      <c r="JTM276" s="675"/>
      <c r="JTN276" s="675"/>
      <c r="JTO276" s="674"/>
      <c r="JTP276" s="674"/>
      <c r="JTQ276" s="674"/>
      <c r="JTR276" s="674"/>
      <c r="JTS276" s="674"/>
      <c r="JTT276" s="674"/>
      <c r="JTU276" s="674"/>
      <c r="JTV276" s="675"/>
      <c r="JTW276" s="675"/>
      <c r="JTX276" s="674"/>
      <c r="JTY276" s="674"/>
      <c r="JTZ276" s="675"/>
      <c r="JUA276" s="675"/>
      <c r="JUB276" s="674"/>
      <c r="JUC276" s="674"/>
      <c r="JUD276" s="674"/>
      <c r="JUE276" s="674"/>
      <c r="JUF276" s="674"/>
      <c r="JUG276" s="673"/>
      <c r="JUH276" s="677"/>
      <c r="JUI276" s="674"/>
      <c r="JUJ276" s="674"/>
      <c r="JUK276" s="674"/>
      <c r="JUL276" s="674"/>
      <c r="JUM276" s="674"/>
      <c r="JUN276" s="674"/>
      <c r="JUO276" s="674"/>
      <c r="JUP276" s="676"/>
      <c r="JUQ276" s="676"/>
      <c r="JUR276" s="676"/>
      <c r="JUS276" s="676"/>
      <c r="JUT276" s="676"/>
      <c r="JUU276" s="676"/>
      <c r="JUV276" s="676"/>
      <c r="JUW276" s="676"/>
      <c r="JUX276" s="676"/>
      <c r="JUY276" s="676"/>
      <c r="JUZ276" s="676"/>
      <c r="JVA276" s="676"/>
      <c r="JVB276" s="676"/>
      <c r="JVC276" s="676"/>
      <c r="JVD276" s="676"/>
      <c r="JVE276" s="676"/>
      <c r="JVF276" s="676"/>
      <c r="JVG276" s="676"/>
      <c r="JVH276" s="676"/>
      <c r="JVI276" s="676"/>
      <c r="JVJ276" s="676"/>
      <c r="JVK276" s="676"/>
      <c r="JVL276" s="676"/>
      <c r="JVM276" s="676"/>
      <c r="JVN276" s="676"/>
      <c r="JVO276" s="676"/>
      <c r="JVP276" s="676"/>
      <c r="JVQ276" s="676"/>
      <c r="JVR276" s="676"/>
      <c r="JVS276" s="676"/>
      <c r="JVT276" s="676"/>
      <c r="JVU276" s="676"/>
      <c r="JVV276" s="676"/>
      <c r="JVW276" s="676"/>
      <c r="JVX276" s="676"/>
      <c r="JVY276" s="676"/>
      <c r="JVZ276" s="676"/>
      <c r="JWA276" s="676"/>
      <c r="JWB276" s="676"/>
      <c r="JWC276" s="676"/>
      <c r="JWD276" s="676"/>
      <c r="JWE276" s="676"/>
      <c r="JWF276" s="676"/>
      <c r="JWG276" s="676"/>
      <c r="JWH276" s="674"/>
      <c r="JWI276" s="674"/>
      <c r="JWJ276" s="674"/>
      <c r="JWK276" s="674"/>
      <c r="JWL276" s="674"/>
      <c r="JWM276" s="674"/>
      <c r="JWN276" s="674"/>
      <c r="JWO276" s="674"/>
      <c r="JWP276" s="674"/>
      <c r="JWQ276" s="674"/>
      <c r="JWR276" s="674"/>
      <c r="JWS276" s="674"/>
      <c r="JWT276" s="674"/>
      <c r="JWU276" s="674"/>
      <c r="JWV276" s="674"/>
      <c r="JWW276" s="674"/>
      <c r="JWX276" s="674"/>
      <c r="JWY276" s="674"/>
      <c r="JWZ276" s="674"/>
      <c r="JXA276" s="674"/>
      <c r="JXB276" s="674"/>
      <c r="JXC276" s="674"/>
      <c r="JXD276" s="674"/>
      <c r="JXE276" s="674"/>
      <c r="JXF276" s="675"/>
      <c r="JXG276" s="675"/>
      <c r="JXH276" s="675"/>
      <c r="JXI276" s="675"/>
      <c r="JXJ276" s="675"/>
      <c r="JXK276" s="674"/>
      <c r="JXL276" s="674"/>
      <c r="JXM276" s="675"/>
      <c r="JXN276" s="675"/>
      <c r="JXO276" s="674"/>
      <c r="JXP276" s="674"/>
      <c r="JXQ276" s="675"/>
      <c r="JXR276" s="675"/>
      <c r="JXS276" s="674"/>
      <c r="JXT276" s="674"/>
      <c r="JXU276" s="674"/>
      <c r="JXV276" s="674"/>
      <c r="JXW276" s="674"/>
      <c r="JXX276" s="674"/>
      <c r="JXY276" s="674"/>
      <c r="JXZ276" s="675"/>
      <c r="JYA276" s="675"/>
      <c r="JYB276" s="674"/>
      <c r="JYC276" s="674"/>
      <c r="JYD276" s="675"/>
      <c r="JYE276" s="675"/>
      <c r="JYF276" s="674"/>
      <c r="JYG276" s="674"/>
      <c r="JYH276" s="674"/>
      <c r="JYI276" s="674"/>
      <c r="JYJ276" s="674"/>
      <c r="JYK276" s="673"/>
      <c r="JYL276" s="677"/>
      <c r="JYM276" s="674"/>
      <c r="JYN276" s="674"/>
      <c r="JYO276" s="674"/>
      <c r="JYP276" s="674"/>
      <c r="JYQ276" s="674"/>
      <c r="JYR276" s="674"/>
      <c r="JYS276" s="674"/>
      <c r="JYT276" s="676"/>
      <c r="JYU276" s="676"/>
      <c r="JYV276" s="676"/>
      <c r="JYW276" s="676"/>
      <c r="JYX276" s="676"/>
      <c r="JYY276" s="676"/>
      <c r="JYZ276" s="676"/>
      <c r="JZA276" s="676"/>
      <c r="JZB276" s="676"/>
      <c r="JZC276" s="676"/>
      <c r="JZD276" s="676"/>
      <c r="JZE276" s="676"/>
      <c r="JZF276" s="676"/>
      <c r="JZG276" s="676"/>
      <c r="JZH276" s="676"/>
      <c r="JZI276" s="676"/>
      <c r="JZJ276" s="676"/>
      <c r="JZK276" s="676"/>
      <c r="JZL276" s="676"/>
      <c r="JZM276" s="676"/>
      <c r="JZN276" s="676"/>
      <c r="JZO276" s="676"/>
      <c r="JZP276" s="676"/>
      <c r="JZQ276" s="676"/>
      <c r="JZR276" s="676"/>
      <c r="JZS276" s="676"/>
      <c r="JZT276" s="676"/>
      <c r="JZU276" s="676"/>
      <c r="JZV276" s="676"/>
      <c r="JZW276" s="676"/>
      <c r="JZX276" s="676"/>
      <c r="JZY276" s="676"/>
      <c r="JZZ276" s="676"/>
      <c r="KAA276" s="676"/>
      <c r="KAB276" s="676"/>
      <c r="KAC276" s="676"/>
      <c r="KAD276" s="676"/>
      <c r="KAE276" s="676"/>
      <c r="KAF276" s="676"/>
      <c r="KAG276" s="676"/>
      <c r="KAH276" s="676"/>
      <c r="KAI276" s="676"/>
      <c r="KAJ276" s="676"/>
      <c r="KAK276" s="676"/>
      <c r="KAL276" s="674"/>
      <c r="KAM276" s="674"/>
      <c r="KAN276" s="674"/>
      <c r="KAO276" s="674"/>
      <c r="KAP276" s="674"/>
      <c r="KAQ276" s="674"/>
      <c r="KAR276" s="674"/>
      <c r="KAS276" s="674"/>
      <c r="KAT276" s="674"/>
      <c r="KAU276" s="674"/>
      <c r="KAV276" s="674"/>
      <c r="KAW276" s="674"/>
      <c r="KAX276" s="674"/>
      <c r="KAY276" s="674"/>
      <c r="KAZ276" s="674"/>
      <c r="KBA276" s="674"/>
      <c r="KBB276" s="674"/>
      <c r="KBC276" s="674"/>
      <c r="KBD276" s="674"/>
      <c r="KBE276" s="674"/>
      <c r="KBF276" s="674"/>
      <c r="KBG276" s="674"/>
      <c r="KBH276" s="674"/>
      <c r="KBI276" s="674"/>
      <c r="KBJ276" s="675"/>
      <c r="KBK276" s="675"/>
      <c r="KBL276" s="675"/>
      <c r="KBM276" s="675"/>
      <c r="KBN276" s="675"/>
      <c r="KBO276" s="674"/>
      <c r="KBP276" s="674"/>
      <c r="KBQ276" s="675"/>
      <c r="KBR276" s="675"/>
      <c r="KBS276" s="674"/>
      <c r="KBT276" s="674"/>
      <c r="KBU276" s="675"/>
      <c r="KBV276" s="675"/>
      <c r="KBW276" s="674"/>
      <c r="KBX276" s="674"/>
      <c r="KBY276" s="674"/>
      <c r="KBZ276" s="674"/>
      <c r="KCA276" s="674"/>
      <c r="KCB276" s="674"/>
      <c r="KCC276" s="674"/>
      <c r="KCD276" s="675"/>
      <c r="KCE276" s="675"/>
      <c r="KCF276" s="674"/>
      <c r="KCG276" s="674"/>
      <c r="KCH276" s="675"/>
      <c r="KCI276" s="675"/>
      <c r="KCJ276" s="674"/>
      <c r="KCK276" s="674"/>
      <c r="KCL276" s="674"/>
      <c r="KCM276" s="674"/>
      <c r="KCN276" s="674"/>
      <c r="KCO276" s="673"/>
      <c r="KCP276" s="677"/>
      <c r="KCQ276" s="674"/>
      <c r="KCR276" s="674"/>
      <c r="KCS276" s="674"/>
      <c r="KCT276" s="674"/>
      <c r="KCU276" s="674"/>
      <c r="KCV276" s="674"/>
      <c r="KCW276" s="674"/>
      <c r="KCX276" s="676"/>
      <c r="KCY276" s="676"/>
      <c r="KCZ276" s="676"/>
      <c r="KDA276" s="676"/>
      <c r="KDB276" s="676"/>
      <c r="KDC276" s="676"/>
      <c r="KDD276" s="676"/>
      <c r="KDE276" s="676"/>
      <c r="KDF276" s="676"/>
      <c r="KDG276" s="676"/>
      <c r="KDH276" s="676"/>
      <c r="KDI276" s="676"/>
      <c r="KDJ276" s="676"/>
      <c r="KDK276" s="676"/>
      <c r="KDL276" s="676"/>
      <c r="KDM276" s="676"/>
      <c r="KDN276" s="676"/>
      <c r="KDO276" s="676"/>
      <c r="KDP276" s="676"/>
      <c r="KDQ276" s="676"/>
      <c r="KDR276" s="676"/>
      <c r="KDS276" s="676"/>
      <c r="KDT276" s="676"/>
      <c r="KDU276" s="676"/>
      <c r="KDV276" s="676"/>
      <c r="KDW276" s="676"/>
      <c r="KDX276" s="676"/>
      <c r="KDY276" s="676"/>
      <c r="KDZ276" s="676"/>
      <c r="KEA276" s="676"/>
      <c r="KEB276" s="676"/>
      <c r="KEC276" s="676"/>
      <c r="KED276" s="676"/>
      <c r="KEE276" s="676"/>
      <c r="KEF276" s="676"/>
      <c r="KEG276" s="676"/>
      <c r="KEH276" s="676"/>
      <c r="KEI276" s="676"/>
      <c r="KEJ276" s="676"/>
      <c r="KEK276" s="676"/>
      <c r="KEL276" s="676"/>
      <c r="KEM276" s="676"/>
      <c r="KEN276" s="676"/>
      <c r="KEO276" s="676"/>
      <c r="KEP276" s="674"/>
      <c r="KEQ276" s="674"/>
      <c r="KER276" s="674"/>
      <c r="KES276" s="674"/>
      <c r="KET276" s="674"/>
      <c r="KEU276" s="674"/>
      <c r="KEV276" s="674"/>
      <c r="KEW276" s="674"/>
      <c r="KEX276" s="674"/>
      <c r="KEY276" s="674"/>
      <c r="KEZ276" s="674"/>
      <c r="KFA276" s="674"/>
      <c r="KFB276" s="674"/>
      <c r="KFC276" s="674"/>
      <c r="KFD276" s="674"/>
      <c r="KFE276" s="674"/>
      <c r="KFF276" s="674"/>
      <c r="KFG276" s="674"/>
      <c r="KFH276" s="674"/>
      <c r="KFI276" s="674"/>
      <c r="KFJ276" s="674"/>
      <c r="KFK276" s="674"/>
      <c r="KFL276" s="674"/>
      <c r="KFM276" s="674"/>
      <c r="KFN276" s="675"/>
      <c r="KFO276" s="675"/>
      <c r="KFP276" s="675"/>
      <c r="KFQ276" s="675"/>
      <c r="KFR276" s="675"/>
      <c r="KFS276" s="674"/>
      <c r="KFT276" s="674"/>
      <c r="KFU276" s="675"/>
      <c r="KFV276" s="675"/>
      <c r="KFW276" s="674"/>
      <c r="KFX276" s="674"/>
      <c r="KFY276" s="675"/>
      <c r="KFZ276" s="675"/>
      <c r="KGA276" s="674"/>
      <c r="KGB276" s="674"/>
      <c r="KGC276" s="674"/>
      <c r="KGD276" s="674"/>
      <c r="KGE276" s="674"/>
      <c r="KGF276" s="674"/>
      <c r="KGG276" s="674"/>
      <c r="KGH276" s="675"/>
      <c r="KGI276" s="675"/>
      <c r="KGJ276" s="674"/>
      <c r="KGK276" s="674"/>
      <c r="KGL276" s="675"/>
      <c r="KGM276" s="675"/>
      <c r="KGN276" s="674"/>
      <c r="KGO276" s="674"/>
      <c r="KGP276" s="674"/>
      <c r="KGQ276" s="674"/>
      <c r="KGR276" s="674"/>
      <c r="KGS276" s="673"/>
      <c r="KGT276" s="677"/>
      <c r="KGU276" s="674"/>
      <c r="KGV276" s="674"/>
      <c r="KGW276" s="674"/>
      <c r="KGX276" s="674"/>
      <c r="KGY276" s="674"/>
      <c r="KGZ276" s="674"/>
      <c r="KHA276" s="674"/>
      <c r="KHB276" s="676"/>
      <c r="KHC276" s="676"/>
      <c r="KHD276" s="676"/>
      <c r="KHE276" s="676"/>
      <c r="KHF276" s="676"/>
      <c r="KHG276" s="676"/>
      <c r="KHH276" s="676"/>
      <c r="KHI276" s="676"/>
      <c r="KHJ276" s="676"/>
      <c r="KHK276" s="676"/>
      <c r="KHL276" s="676"/>
      <c r="KHM276" s="676"/>
      <c r="KHN276" s="676"/>
      <c r="KHO276" s="676"/>
      <c r="KHP276" s="676"/>
      <c r="KHQ276" s="676"/>
      <c r="KHR276" s="676"/>
      <c r="KHS276" s="676"/>
      <c r="KHT276" s="676"/>
      <c r="KHU276" s="676"/>
      <c r="KHV276" s="676"/>
      <c r="KHW276" s="676"/>
      <c r="KHX276" s="676"/>
      <c r="KHY276" s="676"/>
      <c r="KHZ276" s="676"/>
      <c r="KIA276" s="676"/>
      <c r="KIB276" s="676"/>
      <c r="KIC276" s="676"/>
      <c r="KID276" s="676"/>
      <c r="KIE276" s="676"/>
      <c r="KIF276" s="676"/>
      <c r="KIG276" s="676"/>
      <c r="KIH276" s="676"/>
      <c r="KII276" s="676"/>
      <c r="KIJ276" s="676"/>
      <c r="KIK276" s="676"/>
      <c r="KIL276" s="676"/>
      <c r="KIM276" s="676"/>
      <c r="KIN276" s="676"/>
      <c r="KIO276" s="676"/>
      <c r="KIP276" s="676"/>
      <c r="KIQ276" s="676"/>
      <c r="KIR276" s="676"/>
      <c r="KIS276" s="676"/>
      <c r="KIT276" s="674"/>
      <c r="KIU276" s="674"/>
      <c r="KIV276" s="674"/>
      <c r="KIW276" s="674"/>
      <c r="KIX276" s="674"/>
      <c r="KIY276" s="674"/>
      <c r="KIZ276" s="674"/>
      <c r="KJA276" s="674"/>
      <c r="KJB276" s="674"/>
      <c r="KJC276" s="674"/>
      <c r="KJD276" s="674"/>
      <c r="KJE276" s="674"/>
      <c r="KJF276" s="674"/>
      <c r="KJG276" s="674"/>
      <c r="KJH276" s="674"/>
      <c r="KJI276" s="674"/>
      <c r="KJJ276" s="674"/>
      <c r="KJK276" s="674"/>
      <c r="KJL276" s="674"/>
      <c r="KJM276" s="674"/>
      <c r="KJN276" s="674"/>
      <c r="KJO276" s="674"/>
      <c r="KJP276" s="674"/>
      <c r="KJQ276" s="674"/>
      <c r="KJR276" s="675"/>
      <c r="KJS276" s="675"/>
      <c r="KJT276" s="675"/>
      <c r="KJU276" s="675"/>
      <c r="KJV276" s="675"/>
      <c r="KJW276" s="674"/>
      <c r="KJX276" s="674"/>
      <c r="KJY276" s="675"/>
      <c r="KJZ276" s="675"/>
      <c r="KKA276" s="674"/>
      <c r="KKB276" s="674"/>
      <c r="KKC276" s="675"/>
      <c r="KKD276" s="675"/>
      <c r="KKE276" s="674"/>
      <c r="KKF276" s="674"/>
      <c r="KKG276" s="674"/>
      <c r="KKH276" s="674"/>
      <c r="KKI276" s="674"/>
      <c r="KKJ276" s="674"/>
      <c r="KKK276" s="674"/>
      <c r="KKL276" s="675"/>
      <c r="KKM276" s="675"/>
      <c r="KKN276" s="674"/>
      <c r="KKO276" s="674"/>
      <c r="KKP276" s="675"/>
      <c r="KKQ276" s="675"/>
      <c r="KKR276" s="674"/>
      <c r="KKS276" s="674"/>
      <c r="KKT276" s="674"/>
      <c r="KKU276" s="674"/>
      <c r="KKV276" s="674"/>
      <c r="KKW276" s="673"/>
      <c r="KKX276" s="677"/>
      <c r="KKY276" s="674"/>
      <c r="KKZ276" s="674"/>
      <c r="KLA276" s="674"/>
      <c r="KLB276" s="674"/>
      <c r="KLC276" s="674"/>
      <c r="KLD276" s="674"/>
      <c r="KLE276" s="674"/>
      <c r="KLF276" s="676"/>
      <c r="KLG276" s="676"/>
      <c r="KLH276" s="676"/>
      <c r="KLI276" s="676"/>
      <c r="KLJ276" s="676"/>
      <c r="KLK276" s="676"/>
      <c r="KLL276" s="676"/>
      <c r="KLM276" s="676"/>
      <c r="KLN276" s="676"/>
      <c r="KLO276" s="676"/>
      <c r="KLP276" s="676"/>
      <c r="KLQ276" s="676"/>
      <c r="KLR276" s="676"/>
      <c r="KLS276" s="676"/>
      <c r="KLT276" s="676"/>
      <c r="KLU276" s="676"/>
      <c r="KLV276" s="676"/>
      <c r="KLW276" s="676"/>
      <c r="KLX276" s="676"/>
      <c r="KLY276" s="676"/>
      <c r="KLZ276" s="676"/>
      <c r="KMA276" s="676"/>
      <c r="KMB276" s="676"/>
      <c r="KMC276" s="676"/>
      <c r="KMD276" s="676"/>
      <c r="KME276" s="676"/>
      <c r="KMF276" s="676"/>
      <c r="KMG276" s="676"/>
      <c r="KMH276" s="676"/>
      <c r="KMI276" s="676"/>
      <c r="KMJ276" s="676"/>
      <c r="KMK276" s="676"/>
      <c r="KML276" s="676"/>
      <c r="KMM276" s="676"/>
      <c r="KMN276" s="676"/>
      <c r="KMO276" s="676"/>
      <c r="KMP276" s="676"/>
      <c r="KMQ276" s="676"/>
      <c r="KMR276" s="676"/>
      <c r="KMS276" s="676"/>
      <c r="KMT276" s="676"/>
      <c r="KMU276" s="676"/>
      <c r="KMV276" s="676"/>
      <c r="KMW276" s="676"/>
      <c r="KMX276" s="674"/>
      <c r="KMY276" s="674"/>
      <c r="KMZ276" s="674"/>
      <c r="KNA276" s="674"/>
      <c r="KNB276" s="674"/>
      <c r="KNC276" s="674"/>
      <c r="KND276" s="674"/>
      <c r="KNE276" s="674"/>
      <c r="KNF276" s="674"/>
      <c r="KNG276" s="674"/>
      <c r="KNH276" s="674"/>
      <c r="KNI276" s="674"/>
      <c r="KNJ276" s="674"/>
      <c r="KNK276" s="674"/>
      <c r="KNL276" s="674"/>
      <c r="KNM276" s="674"/>
      <c r="KNN276" s="674"/>
      <c r="KNO276" s="674"/>
      <c r="KNP276" s="674"/>
      <c r="KNQ276" s="674"/>
      <c r="KNR276" s="674"/>
      <c r="KNS276" s="674"/>
      <c r="KNT276" s="674"/>
      <c r="KNU276" s="674"/>
      <c r="KNV276" s="675"/>
      <c r="KNW276" s="675"/>
      <c r="KNX276" s="675"/>
      <c r="KNY276" s="675"/>
      <c r="KNZ276" s="675"/>
      <c r="KOA276" s="674"/>
      <c r="KOB276" s="674"/>
      <c r="KOC276" s="675"/>
      <c r="KOD276" s="675"/>
      <c r="KOE276" s="674"/>
      <c r="KOF276" s="674"/>
      <c r="KOG276" s="675"/>
      <c r="KOH276" s="675"/>
      <c r="KOI276" s="674"/>
      <c r="KOJ276" s="674"/>
      <c r="KOK276" s="674"/>
      <c r="KOL276" s="674"/>
      <c r="KOM276" s="674"/>
      <c r="KON276" s="674"/>
      <c r="KOO276" s="674"/>
      <c r="KOP276" s="675"/>
      <c r="KOQ276" s="675"/>
      <c r="KOR276" s="674"/>
      <c r="KOS276" s="674"/>
      <c r="KOT276" s="675"/>
      <c r="KOU276" s="675"/>
      <c r="KOV276" s="674"/>
      <c r="KOW276" s="674"/>
      <c r="KOX276" s="674"/>
      <c r="KOY276" s="674"/>
      <c r="KOZ276" s="674"/>
      <c r="KPA276" s="673"/>
      <c r="KPB276" s="677"/>
      <c r="KPC276" s="674"/>
      <c r="KPD276" s="674"/>
      <c r="KPE276" s="674"/>
      <c r="KPF276" s="674"/>
      <c r="KPG276" s="674"/>
      <c r="KPH276" s="674"/>
      <c r="KPI276" s="674"/>
      <c r="KPJ276" s="676"/>
      <c r="KPK276" s="676"/>
      <c r="KPL276" s="676"/>
      <c r="KPM276" s="676"/>
      <c r="KPN276" s="676"/>
      <c r="KPO276" s="676"/>
      <c r="KPP276" s="676"/>
      <c r="KPQ276" s="676"/>
      <c r="KPR276" s="676"/>
      <c r="KPS276" s="676"/>
      <c r="KPT276" s="676"/>
      <c r="KPU276" s="676"/>
      <c r="KPV276" s="676"/>
      <c r="KPW276" s="676"/>
      <c r="KPX276" s="676"/>
      <c r="KPY276" s="676"/>
      <c r="KPZ276" s="676"/>
      <c r="KQA276" s="676"/>
      <c r="KQB276" s="676"/>
      <c r="KQC276" s="676"/>
      <c r="KQD276" s="676"/>
      <c r="KQE276" s="676"/>
      <c r="KQF276" s="676"/>
      <c r="KQG276" s="676"/>
      <c r="KQH276" s="676"/>
      <c r="KQI276" s="676"/>
      <c r="KQJ276" s="676"/>
      <c r="KQK276" s="676"/>
      <c r="KQL276" s="676"/>
      <c r="KQM276" s="676"/>
      <c r="KQN276" s="676"/>
      <c r="KQO276" s="676"/>
      <c r="KQP276" s="676"/>
      <c r="KQQ276" s="676"/>
      <c r="KQR276" s="676"/>
      <c r="KQS276" s="676"/>
      <c r="KQT276" s="676"/>
      <c r="KQU276" s="676"/>
      <c r="KQV276" s="676"/>
      <c r="KQW276" s="676"/>
      <c r="KQX276" s="676"/>
      <c r="KQY276" s="676"/>
      <c r="KQZ276" s="676"/>
      <c r="KRA276" s="676"/>
      <c r="KRB276" s="674"/>
      <c r="KRC276" s="674"/>
      <c r="KRD276" s="674"/>
      <c r="KRE276" s="674"/>
      <c r="KRF276" s="674"/>
      <c r="KRG276" s="674"/>
      <c r="KRH276" s="674"/>
      <c r="KRI276" s="674"/>
      <c r="KRJ276" s="674"/>
      <c r="KRK276" s="674"/>
      <c r="KRL276" s="674"/>
      <c r="KRM276" s="674"/>
      <c r="KRN276" s="674"/>
      <c r="KRO276" s="674"/>
      <c r="KRP276" s="674"/>
      <c r="KRQ276" s="674"/>
      <c r="KRR276" s="674"/>
      <c r="KRS276" s="674"/>
      <c r="KRT276" s="674"/>
      <c r="KRU276" s="674"/>
      <c r="KRV276" s="674"/>
      <c r="KRW276" s="674"/>
      <c r="KRX276" s="674"/>
      <c r="KRY276" s="674"/>
      <c r="KRZ276" s="675"/>
      <c r="KSA276" s="675"/>
      <c r="KSB276" s="675"/>
      <c r="KSC276" s="675"/>
      <c r="KSD276" s="675"/>
      <c r="KSE276" s="674"/>
      <c r="KSF276" s="674"/>
      <c r="KSG276" s="675"/>
      <c r="KSH276" s="675"/>
      <c r="KSI276" s="674"/>
      <c r="KSJ276" s="674"/>
      <c r="KSK276" s="675"/>
      <c r="KSL276" s="675"/>
      <c r="KSM276" s="674"/>
      <c r="KSN276" s="674"/>
      <c r="KSO276" s="674"/>
      <c r="KSP276" s="674"/>
      <c r="KSQ276" s="674"/>
      <c r="KSR276" s="674"/>
      <c r="KSS276" s="674"/>
      <c r="KST276" s="675"/>
      <c r="KSU276" s="675"/>
      <c r="KSV276" s="674"/>
      <c r="KSW276" s="674"/>
      <c r="KSX276" s="675"/>
      <c r="KSY276" s="675"/>
      <c r="KSZ276" s="674"/>
      <c r="KTA276" s="674"/>
      <c r="KTB276" s="674"/>
      <c r="KTC276" s="674"/>
      <c r="KTD276" s="674"/>
      <c r="KTE276" s="673"/>
      <c r="KTF276" s="677"/>
      <c r="KTG276" s="674"/>
      <c r="KTH276" s="674"/>
      <c r="KTI276" s="674"/>
      <c r="KTJ276" s="674"/>
      <c r="KTK276" s="674"/>
      <c r="KTL276" s="674"/>
      <c r="KTM276" s="674"/>
      <c r="KTN276" s="676"/>
      <c r="KTO276" s="676"/>
      <c r="KTP276" s="676"/>
      <c r="KTQ276" s="676"/>
      <c r="KTR276" s="676"/>
      <c r="KTS276" s="676"/>
      <c r="KTT276" s="676"/>
      <c r="KTU276" s="676"/>
      <c r="KTV276" s="676"/>
      <c r="KTW276" s="676"/>
      <c r="KTX276" s="676"/>
      <c r="KTY276" s="676"/>
      <c r="KTZ276" s="676"/>
      <c r="KUA276" s="676"/>
      <c r="KUB276" s="676"/>
      <c r="KUC276" s="676"/>
      <c r="KUD276" s="676"/>
      <c r="KUE276" s="676"/>
      <c r="KUF276" s="676"/>
      <c r="KUG276" s="676"/>
      <c r="KUH276" s="676"/>
      <c r="KUI276" s="676"/>
      <c r="KUJ276" s="676"/>
      <c r="KUK276" s="676"/>
      <c r="KUL276" s="676"/>
      <c r="KUM276" s="676"/>
      <c r="KUN276" s="676"/>
      <c r="KUO276" s="676"/>
      <c r="KUP276" s="676"/>
      <c r="KUQ276" s="676"/>
      <c r="KUR276" s="676"/>
      <c r="KUS276" s="676"/>
      <c r="KUT276" s="676"/>
      <c r="KUU276" s="676"/>
      <c r="KUV276" s="676"/>
      <c r="KUW276" s="676"/>
      <c r="KUX276" s="676"/>
      <c r="KUY276" s="676"/>
      <c r="KUZ276" s="676"/>
      <c r="KVA276" s="676"/>
      <c r="KVB276" s="676"/>
      <c r="KVC276" s="676"/>
      <c r="KVD276" s="676"/>
      <c r="KVE276" s="676"/>
      <c r="KVF276" s="674"/>
      <c r="KVG276" s="674"/>
      <c r="KVH276" s="674"/>
      <c r="KVI276" s="674"/>
      <c r="KVJ276" s="674"/>
      <c r="KVK276" s="674"/>
      <c r="KVL276" s="674"/>
      <c r="KVM276" s="674"/>
      <c r="KVN276" s="674"/>
      <c r="KVO276" s="674"/>
      <c r="KVP276" s="674"/>
      <c r="KVQ276" s="674"/>
      <c r="KVR276" s="674"/>
      <c r="KVS276" s="674"/>
      <c r="KVT276" s="674"/>
      <c r="KVU276" s="674"/>
      <c r="KVV276" s="674"/>
      <c r="KVW276" s="674"/>
      <c r="KVX276" s="674"/>
      <c r="KVY276" s="674"/>
      <c r="KVZ276" s="674"/>
      <c r="KWA276" s="674"/>
      <c r="KWB276" s="674"/>
      <c r="KWC276" s="674"/>
      <c r="KWD276" s="675"/>
      <c r="KWE276" s="675"/>
      <c r="KWF276" s="675"/>
      <c r="KWG276" s="675"/>
      <c r="KWH276" s="675"/>
      <c r="KWI276" s="674"/>
      <c r="KWJ276" s="674"/>
      <c r="KWK276" s="675"/>
      <c r="KWL276" s="675"/>
      <c r="KWM276" s="674"/>
      <c r="KWN276" s="674"/>
      <c r="KWO276" s="675"/>
      <c r="KWP276" s="675"/>
      <c r="KWQ276" s="674"/>
      <c r="KWR276" s="674"/>
      <c r="KWS276" s="674"/>
      <c r="KWT276" s="674"/>
      <c r="KWU276" s="674"/>
      <c r="KWV276" s="674"/>
      <c r="KWW276" s="674"/>
      <c r="KWX276" s="675"/>
      <c r="KWY276" s="675"/>
      <c r="KWZ276" s="674"/>
      <c r="KXA276" s="674"/>
      <c r="KXB276" s="675"/>
      <c r="KXC276" s="675"/>
      <c r="KXD276" s="674"/>
      <c r="KXE276" s="674"/>
      <c r="KXF276" s="674"/>
      <c r="KXG276" s="674"/>
      <c r="KXH276" s="674"/>
      <c r="KXI276" s="673"/>
      <c r="KXJ276" s="677"/>
      <c r="KXK276" s="674"/>
      <c r="KXL276" s="674"/>
      <c r="KXM276" s="674"/>
      <c r="KXN276" s="674"/>
      <c r="KXO276" s="674"/>
      <c r="KXP276" s="674"/>
      <c r="KXQ276" s="674"/>
      <c r="KXR276" s="676"/>
      <c r="KXS276" s="676"/>
      <c r="KXT276" s="676"/>
      <c r="KXU276" s="676"/>
      <c r="KXV276" s="676"/>
      <c r="KXW276" s="676"/>
      <c r="KXX276" s="676"/>
      <c r="KXY276" s="676"/>
      <c r="KXZ276" s="676"/>
      <c r="KYA276" s="676"/>
      <c r="KYB276" s="676"/>
      <c r="KYC276" s="676"/>
      <c r="KYD276" s="676"/>
      <c r="KYE276" s="676"/>
      <c r="KYF276" s="676"/>
      <c r="KYG276" s="676"/>
      <c r="KYH276" s="676"/>
      <c r="KYI276" s="676"/>
      <c r="KYJ276" s="676"/>
      <c r="KYK276" s="676"/>
      <c r="KYL276" s="676"/>
      <c r="KYM276" s="676"/>
      <c r="KYN276" s="676"/>
      <c r="KYO276" s="676"/>
      <c r="KYP276" s="676"/>
      <c r="KYQ276" s="676"/>
      <c r="KYR276" s="676"/>
      <c r="KYS276" s="676"/>
      <c r="KYT276" s="676"/>
      <c r="KYU276" s="676"/>
      <c r="KYV276" s="676"/>
      <c r="KYW276" s="676"/>
      <c r="KYX276" s="676"/>
      <c r="KYY276" s="676"/>
      <c r="KYZ276" s="676"/>
      <c r="KZA276" s="676"/>
      <c r="KZB276" s="676"/>
      <c r="KZC276" s="676"/>
      <c r="KZD276" s="676"/>
      <c r="KZE276" s="676"/>
      <c r="KZF276" s="676"/>
      <c r="KZG276" s="676"/>
      <c r="KZH276" s="676"/>
      <c r="KZI276" s="676"/>
      <c r="KZJ276" s="674"/>
      <c r="KZK276" s="674"/>
      <c r="KZL276" s="674"/>
      <c r="KZM276" s="674"/>
      <c r="KZN276" s="674"/>
      <c r="KZO276" s="674"/>
      <c r="KZP276" s="674"/>
      <c r="KZQ276" s="674"/>
      <c r="KZR276" s="674"/>
      <c r="KZS276" s="674"/>
      <c r="KZT276" s="674"/>
      <c r="KZU276" s="674"/>
      <c r="KZV276" s="674"/>
      <c r="KZW276" s="674"/>
      <c r="KZX276" s="674"/>
      <c r="KZY276" s="674"/>
      <c r="KZZ276" s="674"/>
      <c r="LAA276" s="674"/>
      <c r="LAB276" s="674"/>
      <c r="LAC276" s="674"/>
      <c r="LAD276" s="674"/>
      <c r="LAE276" s="674"/>
      <c r="LAF276" s="674"/>
      <c r="LAG276" s="674"/>
      <c r="LAH276" s="675"/>
      <c r="LAI276" s="675"/>
      <c r="LAJ276" s="675"/>
      <c r="LAK276" s="675"/>
      <c r="LAL276" s="675"/>
      <c r="LAM276" s="674"/>
      <c r="LAN276" s="674"/>
      <c r="LAO276" s="675"/>
      <c r="LAP276" s="675"/>
      <c r="LAQ276" s="674"/>
      <c r="LAR276" s="674"/>
      <c r="LAS276" s="675"/>
      <c r="LAT276" s="675"/>
      <c r="LAU276" s="674"/>
      <c r="LAV276" s="674"/>
      <c r="LAW276" s="674"/>
      <c r="LAX276" s="674"/>
      <c r="LAY276" s="674"/>
      <c r="LAZ276" s="674"/>
      <c r="LBA276" s="674"/>
      <c r="LBB276" s="675"/>
      <c r="LBC276" s="675"/>
      <c r="LBD276" s="674"/>
      <c r="LBE276" s="674"/>
      <c r="LBF276" s="675"/>
      <c r="LBG276" s="675"/>
      <c r="LBH276" s="674"/>
      <c r="LBI276" s="674"/>
      <c r="LBJ276" s="674"/>
      <c r="LBK276" s="674"/>
      <c r="LBL276" s="674"/>
      <c r="LBM276" s="673"/>
      <c r="LBN276" s="677"/>
      <c r="LBO276" s="674"/>
      <c r="LBP276" s="674"/>
      <c r="LBQ276" s="674"/>
      <c r="LBR276" s="674"/>
      <c r="LBS276" s="674"/>
      <c r="LBT276" s="674"/>
      <c r="LBU276" s="674"/>
      <c r="LBV276" s="676"/>
      <c r="LBW276" s="676"/>
      <c r="LBX276" s="676"/>
      <c r="LBY276" s="676"/>
      <c r="LBZ276" s="676"/>
      <c r="LCA276" s="676"/>
      <c r="LCB276" s="676"/>
      <c r="LCC276" s="676"/>
      <c r="LCD276" s="676"/>
      <c r="LCE276" s="676"/>
      <c r="LCF276" s="676"/>
      <c r="LCG276" s="676"/>
      <c r="LCH276" s="676"/>
      <c r="LCI276" s="676"/>
      <c r="LCJ276" s="676"/>
      <c r="LCK276" s="676"/>
      <c r="LCL276" s="676"/>
      <c r="LCM276" s="676"/>
      <c r="LCN276" s="676"/>
      <c r="LCO276" s="676"/>
      <c r="LCP276" s="676"/>
      <c r="LCQ276" s="676"/>
      <c r="LCR276" s="676"/>
      <c r="LCS276" s="676"/>
      <c r="LCT276" s="676"/>
      <c r="LCU276" s="676"/>
      <c r="LCV276" s="676"/>
      <c r="LCW276" s="676"/>
      <c r="LCX276" s="676"/>
      <c r="LCY276" s="676"/>
      <c r="LCZ276" s="676"/>
      <c r="LDA276" s="676"/>
      <c r="LDB276" s="676"/>
      <c r="LDC276" s="676"/>
      <c r="LDD276" s="676"/>
      <c r="LDE276" s="676"/>
      <c r="LDF276" s="676"/>
      <c r="LDG276" s="676"/>
      <c r="LDH276" s="676"/>
      <c r="LDI276" s="676"/>
      <c r="LDJ276" s="676"/>
      <c r="LDK276" s="676"/>
      <c r="LDL276" s="676"/>
      <c r="LDM276" s="676"/>
      <c r="LDN276" s="674"/>
      <c r="LDO276" s="674"/>
      <c r="LDP276" s="674"/>
      <c r="LDQ276" s="674"/>
      <c r="LDR276" s="674"/>
      <c r="LDS276" s="674"/>
      <c r="LDT276" s="674"/>
      <c r="LDU276" s="674"/>
      <c r="LDV276" s="674"/>
      <c r="LDW276" s="674"/>
      <c r="LDX276" s="674"/>
      <c r="LDY276" s="674"/>
      <c r="LDZ276" s="674"/>
      <c r="LEA276" s="674"/>
      <c r="LEB276" s="674"/>
      <c r="LEC276" s="674"/>
      <c r="LED276" s="674"/>
      <c r="LEE276" s="674"/>
      <c r="LEF276" s="674"/>
      <c r="LEG276" s="674"/>
      <c r="LEH276" s="674"/>
      <c r="LEI276" s="674"/>
      <c r="LEJ276" s="674"/>
      <c r="LEK276" s="674"/>
      <c r="LEL276" s="675"/>
      <c r="LEM276" s="675"/>
      <c r="LEN276" s="675"/>
      <c r="LEO276" s="675"/>
      <c r="LEP276" s="675"/>
      <c r="LEQ276" s="674"/>
      <c r="LER276" s="674"/>
      <c r="LES276" s="675"/>
      <c r="LET276" s="675"/>
      <c r="LEU276" s="674"/>
      <c r="LEV276" s="674"/>
      <c r="LEW276" s="675"/>
      <c r="LEX276" s="675"/>
      <c r="LEY276" s="674"/>
      <c r="LEZ276" s="674"/>
      <c r="LFA276" s="674"/>
      <c r="LFB276" s="674"/>
      <c r="LFC276" s="674"/>
      <c r="LFD276" s="674"/>
      <c r="LFE276" s="674"/>
      <c r="LFF276" s="675"/>
      <c r="LFG276" s="675"/>
      <c r="LFH276" s="674"/>
      <c r="LFI276" s="674"/>
      <c r="LFJ276" s="675"/>
      <c r="LFK276" s="675"/>
      <c r="LFL276" s="674"/>
      <c r="LFM276" s="674"/>
      <c r="LFN276" s="674"/>
      <c r="LFO276" s="674"/>
      <c r="LFP276" s="674"/>
      <c r="LFQ276" s="673"/>
      <c r="LFR276" s="677"/>
      <c r="LFS276" s="674"/>
      <c r="LFT276" s="674"/>
      <c r="LFU276" s="674"/>
      <c r="LFV276" s="674"/>
      <c r="LFW276" s="674"/>
      <c r="LFX276" s="674"/>
      <c r="LFY276" s="674"/>
      <c r="LFZ276" s="676"/>
      <c r="LGA276" s="676"/>
      <c r="LGB276" s="676"/>
      <c r="LGC276" s="676"/>
      <c r="LGD276" s="676"/>
      <c r="LGE276" s="676"/>
      <c r="LGF276" s="676"/>
      <c r="LGG276" s="676"/>
      <c r="LGH276" s="676"/>
      <c r="LGI276" s="676"/>
      <c r="LGJ276" s="676"/>
      <c r="LGK276" s="676"/>
      <c r="LGL276" s="676"/>
      <c r="LGM276" s="676"/>
      <c r="LGN276" s="676"/>
      <c r="LGO276" s="676"/>
      <c r="LGP276" s="676"/>
      <c r="LGQ276" s="676"/>
      <c r="LGR276" s="676"/>
      <c r="LGS276" s="676"/>
      <c r="LGT276" s="676"/>
      <c r="LGU276" s="676"/>
      <c r="LGV276" s="676"/>
      <c r="LGW276" s="676"/>
      <c r="LGX276" s="676"/>
      <c r="LGY276" s="676"/>
      <c r="LGZ276" s="676"/>
      <c r="LHA276" s="676"/>
      <c r="LHB276" s="676"/>
      <c r="LHC276" s="676"/>
      <c r="LHD276" s="676"/>
      <c r="LHE276" s="676"/>
      <c r="LHF276" s="676"/>
      <c r="LHG276" s="676"/>
      <c r="LHH276" s="676"/>
      <c r="LHI276" s="676"/>
      <c r="LHJ276" s="676"/>
      <c r="LHK276" s="676"/>
      <c r="LHL276" s="676"/>
      <c r="LHM276" s="676"/>
      <c r="LHN276" s="676"/>
      <c r="LHO276" s="676"/>
      <c r="LHP276" s="676"/>
      <c r="LHQ276" s="676"/>
      <c r="LHR276" s="674"/>
      <c r="LHS276" s="674"/>
      <c r="LHT276" s="674"/>
      <c r="LHU276" s="674"/>
      <c r="LHV276" s="674"/>
      <c r="LHW276" s="674"/>
      <c r="LHX276" s="674"/>
      <c r="LHY276" s="674"/>
      <c r="LHZ276" s="674"/>
      <c r="LIA276" s="674"/>
      <c r="LIB276" s="674"/>
      <c r="LIC276" s="674"/>
      <c r="LID276" s="674"/>
      <c r="LIE276" s="674"/>
      <c r="LIF276" s="674"/>
      <c r="LIG276" s="674"/>
      <c r="LIH276" s="674"/>
      <c r="LII276" s="674"/>
      <c r="LIJ276" s="674"/>
      <c r="LIK276" s="674"/>
      <c r="LIL276" s="674"/>
      <c r="LIM276" s="674"/>
      <c r="LIN276" s="674"/>
      <c r="LIO276" s="674"/>
      <c r="LIP276" s="675"/>
      <c r="LIQ276" s="675"/>
      <c r="LIR276" s="675"/>
      <c r="LIS276" s="675"/>
      <c r="LIT276" s="675"/>
      <c r="LIU276" s="674"/>
      <c r="LIV276" s="674"/>
      <c r="LIW276" s="675"/>
      <c r="LIX276" s="675"/>
      <c r="LIY276" s="674"/>
      <c r="LIZ276" s="674"/>
      <c r="LJA276" s="675"/>
      <c r="LJB276" s="675"/>
      <c r="LJC276" s="674"/>
      <c r="LJD276" s="674"/>
      <c r="LJE276" s="674"/>
      <c r="LJF276" s="674"/>
      <c r="LJG276" s="674"/>
      <c r="LJH276" s="674"/>
      <c r="LJI276" s="674"/>
      <c r="LJJ276" s="675"/>
      <c r="LJK276" s="675"/>
      <c r="LJL276" s="674"/>
      <c r="LJM276" s="674"/>
      <c r="LJN276" s="675"/>
      <c r="LJO276" s="675"/>
      <c r="LJP276" s="674"/>
      <c r="LJQ276" s="674"/>
      <c r="LJR276" s="674"/>
      <c r="LJS276" s="674"/>
      <c r="LJT276" s="674"/>
      <c r="LJU276" s="673"/>
      <c r="LJV276" s="677"/>
      <c r="LJW276" s="674"/>
      <c r="LJX276" s="674"/>
      <c r="LJY276" s="674"/>
      <c r="LJZ276" s="674"/>
      <c r="LKA276" s="674"/>
      <c r="LKB276" s="674"/>
      <c r="LKC276" s="674"/>
      <c r="LKD276" s="676"/>
      <c r="LKE276" s="676"/>
      <c r="LKF276" s="676"/>
      <c r="LKG276" s="676"/>
      <c r="LKH276" s="676"/>
      <c r="LKI276" s="676"/>
      <c r="LKJ276" s="676"/>
      <c r="LKK276" s="676"/>
      <c r="LKL276" s="676"/>
      <c r="LKM276" s="676"/>
      <c r="LKN276" s="676"/>
      <c r="LKO276" s="676"/>
      <c r="LKP276" s="676"/>
      <c r="LKQ276" s="676"/>
      <c r="LKR276" s="676"/>
      <c r="LKS276" s="676"/>
      <c r="LKT276" s="676"/>
      <c r="LKU276" s="676"/>
      <c r="LKV276" s="676"/>
      <c r="LKW276" s="676"/>
      <c r="LKX276" s="676"/>
      <c r="LKY276" s="676"/>
      <c r="LKZ276" s="676"/>
      <c r="LLA276" s="676"/>
      <c r="LLB276" s="676"/>
      <c r="LLC276" s="676"/>
      <c r="LLD276" s="676"/>
      <c r="LLE276" s="676"/>
      <c r="LLF276" s="676"/>
      <c r="LLG276" s="676"/>
      <c r="LLH276" s="676"/>
      <c r="LLI276" s="676"/>
      <c r="LLJ276" s="676"/>
      <c r="LLK276" s="676"/>
      <c r="LLL276" s="676"/>
      <c r="LLM276" s="676"/>
      <c r="LLN276" s="676"/>
      <c r="LLO276" s="676"/>
      <c r="LLP276" s="676"/>
      <c r="LLQ276" s="676"/>
      <c r="LLR276" s="676"/>
      <c r="LLS276" s="676"/>
      <c r="LLT276" s="676"/>
      <c r="LLU276" s="676"/>
      <c r="LLV276" s="674"/>
      <c r="LLW276" s="674"/>
      <c r="LLX276" s="674"/>
      <c r="LLY276" s="674"/>
      <c r="LLZ276" s="674"/>
      <c r="LMA276" s="674"/>
      <c r="LMB276" s="674"/>
      <c r="LMC276" s="674"/>
      <c r="LMD276" s="674"/>
      <c r="LME276" s="674"/>
      <c r="LMF276" s="674"/>
      <c r="LMG276" s="674"/>
      <c r="LMH276" s="674"/>
      <c r="LMI276" s="674"/>
      <c r="LMJ276" s="674"/>
      <c r="LMK276" s="674"/>
      <c r="LML276" s="674"/>
      <c r="LMM276" s="674"/>
      <c r="LMN276" s="674"/>
      <c r="LMO276" s="674"/>
      <c r="LMP276" s="674"/>
      <c r="LMQ276" s="674"/>
      <c r="LMR276" s="674"/>
      <c r="LMS276" s="674"/>
      <c r="LMT276" s="675"/>
      <c r="LMU276" s="675"/>
      <c r="LMV276" s="675"/>
      <c r="LMW276" s="675"/>
      <c r="LMX276" s="675"/>
      <c r="LMY276" s="674"/>
      <c r="LMZ276" s="674"/>
      <c r="LNA276" s="675"/>
      <c r="LNB276" s="675"/>
      <c r="LNC276" s="674"/>
      <c r="LND276" s="674"/>
      <c r="LNE276" s="675"/>
      <c r="LNF276" s="675"/>
      <c r="LNG276" s="674"/>
      <c r="LNH276" s="674"/>
      <c r="LNI276" s="674"/>
      <c r="LNJ276" s="674"/>
      <c r="LNK276" s="674"/>
      <c r="LNL276" s="674"/>
      <c r="LNM276" s="674"/>
      <c r="LNN276" s="675"/>
      <c r="LNO276" s="675"/>
      <c r="LNP276" s="674"/>
      <c r="LNQ276" s="674"/>
      <c r="LNR276" s="675"/>
      <c r="LNS276" s="675"/>
      <c r="LNT276" s="674"/>
      <c r="LNU276" s="674"/>
      <c r="LNV276" s="674"/>
      <c r="LNW276" s="674"/>
      <c r="LNX276" s="674"/>
      <c r="LNY276" s="673"/>
      <c r="LNZ276" s="677"/>
      <c r="LOA276" s="674"/>
      <c r="LOB276" s="674"/>
      <c r="LOC276" s="674"/>
      <c r="LOD276" s="674"/>
      <c r="LOE276" s="674"/>
      <c r="LOF276" s="674"/>
      <c r="LOG276" s="674"/>
      <c r="LOH276" s="676"/>
      <c r="LOI276" s="676"/>
      <c r="LOJ276" s="676"/>
      <c r="LOK276" s="676"/>
      <c r="LOL276" s="676"/>
      <c r="LOM276" s="676"/>
      <c r="LON276" s="676"/>
      <c r="LOO276" s="676"/>
      <c r="LOP276" s="676"/>
      <c r="LOQ276" s="676"/>
      <c r="LOR276" s="676"/>
      <c r="LOS276" s="676"/>
      <c r="LOT276" s="676"/>
      <c r="LOU276" s="676"/>
      <c r="LOV276" s="676"/>
      <c r="LOW276" s="676"/>
      <c r="LOX276" s="676"/>
      <c r="LOY276" s="676"/>
      <c r="LOZ276" s="676"/>
      <c r="LPA276" s="676"/>
      <c r="LPB276" s="676"/>
      <c r="LPC276" s="676"/>
      <c r="LPD276" s="676"/>
      <c r="LPE276" s="676"/>
      <c r="LPF276" s="676"/>
      <c r="LPG276" s="676"/>
      <c r="LPH276" s="676"/>
      <c r="LPI276" s="676"/>
      <c r="LPJ276" s="676"/>
      <c r="LPK276" s="676"/>
      <c r="LPL276" s="676"/>
      <c r="LPM276" s="676"/>
      <c r="LPN276" s="676"/>
      <c r="LPO276" s="676"/>
      <c r="LPP276" s="676"/>
      <c r="LPQ276" s="676"/>
      <c r="LPR276" s="676"/>
      <c r="LPS276" s="676"/>
      <c r="LPT276" s="676"/>
      <c r="LPU276" s="676"/>
      <c r="LPV276" s="676"/>
      <c r="LPW276" s="676"/>
      <c r="LPX276" s="676"/>
      <c r="LPY276" s="676"/>
      <c r="LPZ276" s="674"/>
      <c r="LQA276" s="674"/>
      <c r="LQB276" s="674"/>
      <c r="LQC276" s="674"/>
      <c r="LQD276" s="674"/>
      <c r="LQE276" s="674"/>
      <c r="LQF276" s="674"/>
      <c r="LQG276" s="674"/>
      <c r="LQH276" s="674"/>
      <c r="LQI276" s="674"/>
      <c r="LQJ276" s="674"/>
      <c r="LQK276" s="674"/>
      <c r="LQL276" s="674"/>
      <c r="LQM276" s="674"/>
      <c r="LQN276" s="674"/>
      <c r="LQO276" s="674"/>
      <c r="LQP276" s="674"/>
      <c r="LQQ276" s="674"/>
      <c r="LQR276" s="674"/>
      <c r="LQS276" s="674"/>
      <c r="LQT276" s="674"/>
      <c r="LQU276" s="674"/>
      <c r="LQV276" s="674"/>
      <c r="LQW276" s="674"/>
      <c r="LQX276" s="675"/>
      <c r="LQY276" s="675"/>
      <c r="LQZ276" s="675"/>
      <c r="LRA276" s="675"/>
      <c r="LRB276" s="675"/>
      <c r="LRC276" s="674"/>
      <c r="LRD276" s="674"/>
      <c r="LRE276" s="675"/>
      <c r="LRF276" s="675"/>
      <c r="LRG276" s="674"/>
      <c r="LRH276" s="674"/>
      <c r="LRI276" s="675"/>
      <c r="LRJ276" s="675"/>
      <c r="LRK276" s="674"/>
      <c r="LRL276" s="674"/>
      <c r="LRM276" s="674"/>
      <c r="LRN276" s="674"/>
      <c r="LRO276" s="674"/>
      <c r="LRP276" s="674"/>
      <c r="LRQ276" s="674"/>
      <c r="LRR276" s="675"/>
      <c r="LRS276" s="675"/>
      <c r="LRT276" s="674"/>
      <c r="LRU276" s="674"/>
      <c r="LRV276" s="675"/>
      <c r="LRW276" s="675"/>
      <c r="LRX276" s="674"/>
      <c r="LRY276" s="674"/>
      <c r="LRZ276" s="674"/>
      <c r="LSA276" s="674"/>
      <c r="LSB276" s="674"/>
      <c r="LSC276" s="673"/>
      <c r="LSD276" s="677"/>
      <c r="LSE276" s="674"/>
      <c r="LSF276" s="674"/>
      <c r="LSG276" s="674"/>
      <c r="LSH276" s="674"/>
      <c r="LSI276" s="674"/>
      <c r="LSJ276" s="674"/>
      <c r="LSK276" s="674"/>
      <c r="LSL276" s="676"/>
      <c r="LSM276" s="676"/>
      <c r="LSN276" s="676"/>
      <c r="LSO276" s="676"/>
      <c r="LSP276" s="676"/>
      <c r="LSQ276" s="676"/>
      <c r="LSR276" s="676"/>
      <c r="LSS276" s="676"/>
      <c r="LST276" s="676"/>
      <c r="LSU276" s="676"/>
      <c r="LSV276" s="676"/>
      <c r="LSW276" s="676"/>
      <c r="LSX276" s="676"/>
      <c r="LSY276" s="676"/>
      <c r="LSZ276" s="676"/>
      <c r="LTA276" s="676"/>
      <c r="LTB276" s="676"/>
      <c r="LTC276" s="676"/>
      <c r="LTD276" s="676"/>
      <c r="LTE276" s="676"/>
      <c r="LTF276" s="676"/>
      <c r="LTG276" s="676"/>
      <c r="LTH276" s="676"/>
      <c r="LTI276" s="676"/>
      <c r="LTJ276" s="676"/>
      <c r="LTK276" s="676"/>
      <c r="LTL276" s="676"/>
      <c r="LTM276" s="676"/>
      <c r="LTN276" s="676"/>
      <c r="LTO276" s="676"/>
      <c r="LTP276" s="676"/>
      <c r="LTQ276" s="676"/>
      <c r="LTR276" s="676"/>
      <c r="LTS276" s="676"/>
      <c r="LTT276" s="676"/>
      <c r="LTU276" s="676"/>
      <c r="LTV276" s="676"/>
      <c r="LTW276" s="676"/>
      <c r="LTX276" s="676"/>
      <c r="LTY276" s="676"/>
      <c r="LTZ276" s="676"/>
      <c r="LUA276" s="676"/>
      <c r="LUB276" s="676"/>
      <c r="LUC276" s="676"/>
      <c r="LUD276" s="674"/>
      <c r="LUE276" s="674"/>
      <c r="LUF276" s="674"/>
      <c r="LUG276" s="674"/>
      <c r="LUH276" s="674"/>
      <c r="LUI276" s="674"/>
      <c r="LUJ276" s="674"/>
      <c r="LUK276" s="674"/>
      <c r="LUL276" s="674"/>
      <c r="LUM276" s="674"/>
      <c r="LUN276" s="674"/>
      <c r="LUO276" s="674"/>
      <c r="LUP276" s="674"/>
      <c r="LUQ276" s="674"/>
      <c r="LUR276" s="674"/>
      <c r="LUS276" s="674"/>
      <c r="LUT276" s="674"/>
      <c r="LUU276" s="674"/>
      <c r="LUV276" s="674"/>
      <c r="LUW276" s="674"/>
      <c r="LUX276" s="674"/>
      <c r="LUY276" s="674"/>
      <c r="LUZ276" s="674"/>
      <c r="LVA276" s="674"/>
      <c r="LVB276" s="675"/>
      <c r="LVC276" s="675"/>
      <c r="LVD276" s="675"/>
      <c r="LVE276" s="675"/>
      <c r="LVF276" s="675"/>
      <c r="LVG276" s="674"/>
      <c r="LVH276" s="674"/>
      <c r="LVI276" s="675"/>
      <c r="LVJ276" s="675"/>
      <c r="LVK276" s="674"/>
      <c r="LVL276" s="674"/>
      <c r="LVM276" s="675"/>
      <c r="LVN276" s="675"/>
      <c r="LVO276" s="674"/>
      <c r="LVP276" s="674"/>
      <c r="LVQ276" s="674"/>
      <c r="LVR276" s="674"/>
      <c r="LVS276" s="674"/>
      <c r="LVT276" s="674"/>
      <c r="LVU276" s="674"/>
      <c r="LVV276" s="675"/>
      <c r="LVW276" s="675"/>
      <c r="LVX276" s="674"/>
      <c r="LVY276" s="674"/>
      <c r="LVZ276" s="675"/>
      <c r="LWA276" s="675"/>
      <c r="LWB276" s="674"/>
      <c r="LWC276" s="674"/>
      <c r="LWD276" s="674"/>
      <c r="LWE276" s="674"/>
      <c r="LWF276" s="674"/>
      <c r="LWG276" s="673"/>
      <c r="LWH276" s="677"/>
      <c r="LWI276" s="674"/>
      <c r="LWJ276" s="674"/>
      <c r="LWK276" s="674"/>
      <c r="LWL276" s="674"/>
      <c r="LWM276" s="674"/>
      <c r="LWN276" s="674"/>
      <c r="LWO276" s="674"/>
      <c r="LWP276" s="676"/>
      <c r="LWQ276" s="676"/>
      <c r="LWR276" s="676"/>
      <c r="LWS276" s="676"/>
      <c r="LWT276" s="676"/>
      <c r="LWU276" s="676"/>
      <c r="LWV276" s="676"/>
      <c r="LWW276" s="676"/>
      <c r="LWX276" s="676"/>
      <c r="LWY276" s="676"/>
      <c r="LWZ276" s="676"/>
      <c r="LXA276" s="676"/>
      <c r="LXB276" s="676"/>
      <c r="LXC276" s="676"/>
      <c r="LXD276" s="676"/>
      <c r="LXE276" s="676"/>
      <c r="LXF276" s="676"/>
      <c r="LXG276" s="676"/>
      <c r="LXH276" s="676"/>
      <c r="LXI276" s="676"/>
      <c r="LXJ276" s="676"/>
      <c r="LXK276" s="676"/>
      <c r="LXL276" s="676"/>
      <c r="LXM276" s="676"/>
      <c r="LXN276" s="676"/>
      <c r="LXO276" s="676"/>
      <c r="LXP276" s="676"/>
      <c r="LXQ276" s="676"/>
      <c r="LXR276" s="676"/>
      <c r="LXS276" s="676"/>
      <c r="LXT276" s="676"/>
      <c r="LXU276" s="676"/>
      <c r="LXV276" s="676"/>
      <c r="LXW276" s="676"/>
      <c r="LXX276" s="676"/>
      <c r="LXY276" s="676"/>
      <c r="LXZ276" s="676"/>
      <c r="LYA276" s="676"/>
      <c r="LYB276" s="676"/>
      <c r="LYC276" s="676"/>
      <c r="LYD276" s="676"/>
      <c r="LYE276" s="676"/>
      <c r="LYF276" s="676"/>
      <c r="LYG276" s="676"/>
      <c r="LYH276" s="674"/>
      <c r="LYI276" s="674"/>
      <c r="LYJ276" s="674"/>
      <c r="LYK276" s="674"/>
      <c r="LYL276" s="674"/>
      <c r="LYM276" s="674"/>
      <c r="LYN276" s="674"/>
      <c r="LYO276" s="674"/>
      <c r="LYP276" s="674"/>
      <c r="LYQ276" s="674"/>
      <c r="LYR276" s="674"/>
      <c r="LYS276" s="674"/>
      <c r="LYT276" s="674"/>
      <c r="LYU276" s="674"/>
      <c r="LYV276" s="674"/>
      <c r="LYW276" s="674"/>
      <c r="LYX276" s="674"/>
      <c r="LYY276" s="674"/>
      <c r="LYZ276" s="674"/>
      <c r="LZA276" s="674"/>
      <c r="LZB276" s="674"/>
      <c r="LZC276" s="674"/>
      <c r="LZD276" s="674"/>
      <c r="LZE276" s="674"/>
      <c r="LZF276" s="675"/>
      <c r="LZG276" s="675"/>
      <c r="LZH276" s="675"/>
      <c r="LZI276" s="675"/>
      <c r="LZJ276" s="675"/>
      <c r="LZK276" s="674"/>
      <c r="LZL276" s="674"/>
      <c r="LZM276" s="675"/>
      <c r="LZN276" s="675"/>
      <c r="LZO276" s="674"/>
      <c r="LZP276" s="674"/>
      <c r="LZQ276" s="675"/>
      <c r="LZR276" s="675"/>
      <c r="LZS276" s="674"/>
      <c r="LZT276" s="674"/>
      <c r="LZU276" s="674"/>
      <c r="LZV276" s="674"/>
      <c r="LZW276" s="674"/>
      <c r="LZX276" s="674"/>
      <c r="LZY276" s="674"/>
      <c r="LZZ276" s="675"/>
      <c r="MAA276" s="675"/>
      <c r="MAB276" s="674"/>
      <c r="MAC276" s="674"/>
      <c r="MAD276" s="675"/>
      <c r="MAE276" s="675"/>
      <c r="MAF276" s="674"/>
      <c r="MAG276" s="674"/>
      <c r="MAH276" s="674"/>
      <c r="MAI276" s="674"/>
      <c r="MAJ276" s="674"/>
      <c r="MAK276" s="673"/>
      <c r="MAL276" s="677"/>
      <c r="MAM276" s="674"/>
      <c r="MAN276" s="674"/>
      <c r="MAO276" s="674"/>
      <c r="MAP276" s="674"/>
      <c r="MAQ276" s="674"/>
      <c r="MAR276" s="674"/>
      <c r="MAS276" s="674"/>
      <c r="MAT276" s="676"/>
      <c r="MAU276" s="676"/>
      <c r="MAV276" s="676"/>
      <c r="MAW276" s="676"/>
      <c r="MAX276" s="676"/>
      <c r="MAY276" s="676"/>
      <c r="MAZ276" s="676"/>
      <c r="MBA276" s="676"/>
      <c r="MBB276" s="676"/>
      <c r="MBC276" s="676"/>
      <c r="MBD276" s="676"/>
      <c r="MBE276" s="676"/>
      <c r="MBF276" s="676"/>
      <c r="MBG276" s="676"/>
      <c r="MBH276" s="676"/>
      <c r="MBI276" s="676"/>
      <c r="MBJ276" s="676"/>
      <c r="MBK276" s="676"/>
      <c r="MBL276" s="676"/>
      <c r="MBM276" s="676"/>
      <c r="MBN276" s="676"/>
      <c r="MBO276" s="676"/>
      <c r="MBP276" s="676"/>
      <c r="MBQ276" s="676"/>
      <c r="MBR276" s="676"/>
      <c r="MBS276" s="676"/>
      <c r="MBT276" s="676"/>
      <c r="MBU276" s="676"/>
      <c r="MBV276" s="676"/>
      <c r="MBW276" s="676"/>
      <c r="MBX276" s="676"/>
      <c r="MBY276" s="676"/>
      <c r="MBZ276" s="676"/>
      <c r="MCA276" s="676"/>
      <c r="MCB276" s="676"/>
      <c r="MCC276" s="676"/>
      <c r="MCD276" s="676"/>
      <c r="MCE276" s="676"/>
      <c r="MCF276" s="676"/>
      <c r="MCG276" s="676"/>
      <c r="MCH276" s="676"/>
      <c r="MCI276" s="676"/>
      <c r="MCJ276" s="676"/>
      <c r="MCK276" s="676"/>
      <c r="MCL276" s="674"/>
      <c r="MCM276" s="674"/>
      <c r="MCN276" s="674"/>
      <c r="MCO276" s="674"/>
      <c r="MCP276" s="674"/>
      <c r="MCQ276" s="674"/>
      <c r="MCR276" s="674"/>
      <c r="MCS276" s="674"/>
      <c r="MCT276" s="674"/>
      <c r="MCU276" s="674"/>
      <c r="MCV276" s="674"/>
      <c r="MCW276" s="674"/>
      <c r="MCX276" s="674"/>
      <c r="MCY276" s="674"/>
      <c r="MCZ276" s="674"/>
      <c r="MDA276" s="674"/>
      <c r="MDB276" s="674"/>
      <c r="MDC276" s="674"/>
      <c r="MDD276" s="674"/>
      <c r="MDE276" s="674"/>
      <c r="MDF276" s="674"/>
      <c r="MDG276" s="674"/>
      <c r="MDH276" s="674"/>
      <c r="MDI276" s="674"/>
      <c r="MDJ276" s="675"/>
      <c r="MDK276" s="675"/>
      <c r="MDL276" s="675"/>
      <c r="MDM276" s="675"/>
      <c r="MDN276" s="675"/>
      <c r="MDO276" s="674"/>
      <c r="MDP276" s="674"/>
      <c r="MDQ276" s="675"/>
      <c r="MDR276" s="675"/>
      <c r="MDS276" s="674"/>
      <c r="MDT276" s="674"/>
      <c r="MDU276" s="675"/>
      <c r="MDV276" s="675"/>
      <c r="MDW276" s="674"/>
      <c r="MDX276" s="674"/>
      <c r="MDY276" s="674"/>
      <c r="MDZ276" s="674"/>
      <c r="MEA276" s="674"/>
      <c r="MEB276" s="674"/>
      <c r="MEC276" s="674"/>
      <c r="MED276" s="675"/>
      <c r="MEE276" s="675"/>
      <c r="MEF276" s="674"/>
      <c r="MEG276" s="674"/>
      <c r="MEH276" s="675"/>
      <c r="MEI276" s="675"/>
      <c r="MEJ276" s="674"/>
      <c r="MEK276" s="674"/>
      <c r="MEL276" s="674"/>
      <c r="MEM276" s="674"/>
      <c r="MEN276" s="674"/>
      <c r="MEO276" s="673"/>
      <c r="MEP276" s="677"/>
      <c r="MEQ276" s="674"/>
      <c r="MER276" s="674"/>
      <c r="MES276" s="674"/>
      <c r="MET276" s="674"/>
      <c r="MEU276" s="674"/>
      <c r="MEV276" s="674"/>
      <c r="MEW276" s="674"/>
      <c r="MEX276" s="676"/>
      <c r="MEY276" s="676"/>
      <c r="MEZ276" s="676"/>
      <c r="MFA276" s="676"/>
      <c r="MFB276" s="676"/>
      <c r="MFC276" s="676"/>
      <c r="MFD276" s="676"/>
      <c r="MFE276" s="676"/>
      <c r="MFF276" s="676"/>
      <c r="MFG276" s="676"/>
      <c r="MFH276" s="676"/>
      <c r="MFI276" s="676"/>
      <c r="MFJ276" s="676"/>
      <c r="MFK276" s="676"/>
      <c r="MFL276" s="676"/>
      <c r="MFM276" s="676"/>
      <c r="MFN276" s="676"/>
      <c r="MFO276" s="676"/>
      <c r="MFP276" s="676"/>
      <c r="MFQ276" s="676"/>
      <c r="MFR276" s="676"/>
      <c r="MFS276" s="676"/>
      <c r="MFT276" s="676"/>
      <c r="MFU276" s="676"/>
      <c r="MFV276" s="676"/>
      <c r="MFW276" s="676"/>
      <c r="MFX276" s="676"/>
      <c r="MFY276" s="676"/>
      <c r="MFZ276" s="676"/>
      <c r="MGA276" s="676"/>
      <c r="MGB276" s="676"/>
      <c r="MGC276" s="676"/>
      <c r="MGD276" s="676"/>
      <c r="MGE276" s="676"/>
      <c r="MGF276" s="676"/>
      <c r="MGG276" s="676"/>
      <c r="MGH276" s="676"/>
      <c r="MGI276" s="676"/>
      <c r="MGJ276" s="676"/>
      <c r="MGK276" s="676"/>
      <c r="MGL276" s="676"/>
      <c r="MGM276" s="676"/>
      <c r="MGN276" s="676"/>
      <c r="MGO276" s="676"/>
      <c r="MGP276" s="674"/>
      <c r="MGQ276" s="674"/>
      <c r="MGR276" s="674"/>
      <c r="MGS276" s="674"/>
      <c r="MGT276" s="674"/>
      <c r="MGU276" s="674"/>
      <c r="MGV276" s="674"/>
      <c r="MGW276" s="674"/>
      <c r="MGX276" s="674"/>
      <c r="MGY276" s="674"/>
      <c r="MGZ276" s="674"/>
      <c r="MHA276" s="674"/>
      <c r="MHB276" s="674"/>
      <c r="MHC276" s="674"/>
      <c r="MHD276" s="674"/>
      <c r="MHE276" s="674"/>
      <c r="MHF276" s="674"/>
      <c r="MHG276" s="674"/>
      <c r="MHH276" s="674"/>
      <c r="MHI276" s="674"/>
      <c r="MHJ276" s="674"/>
      <c r="MHK276" s="674"/>
      <c r="MHL276" s="674"/>
      <c r="MHM276" s="674"/>
      <c r="MHN276" s="675"/>
      <c r="MHO276" s="675"/>
      <c r="MHP276" s="675"/>
      <c r="MHQ276" s="675"/>
      <c r="MHR276" s="675"/>
      <c r="MHS276" s="674"/>
      <c r="MHT276" s="674"/>
      <c r="MHU276" s="675"/>
      <c r="MHV276" s="675"/>
      <c r="MHW276" s="674"/>
      <c r="MHX276" s="674"/>
      <c r="MHY276" s="675"/>
      <c r="MHZ276" s="675"/>
      <c r="MIA276" s="674"/>
      <c r="MIB276" s="674"/>
      <c r="MIC276" s="674"/>
      <c r="MID276" s="674"/>
      <c r="MIE276" s="674"/>
      <c r="MIF276" s="674"/>
      <c r="MIG276" s="674"/>
      <c r="MIH276" s="675"/>
      <c r="MII276" s="675"/>
      <c r="MIJ276" s="674"/>
      <c r="MIK276" s="674"/>
      <c r="MIL276" s="675"/>
      <c r="MIM276" s="675"/>
      <c r="MIN276" s="674"/>
      <c r="MIO276" s="674"/>
      <c r="MIP276" s="674"/>
      <c r="MIQ276" s="674"/>
      <c r="MIR276" s="674"/>
      <c r="MIS276" s="673"/>
      <c r="MIT276" s="677"/>
      <c r="MIU276" s="674"/>
      <c r="MIV276" s="674"/>
      <c r="MIW276" s="674"/>
      <c r="MIX276" s="674"/>
      <c r="MIY276" s="674"/>
      <c r="MIZ276" s="674"/>
      <c r="MJA276" s="674"/>
      <c r="MJB276" s="676"/>
      <c r="MJC276" s="676"/>
      <c r="MJD276" s="676"/>
      <c r="MJE276" s="676"/>
      <c r="MJF276" s="676"/>
      <c r="MJG276" s="676"/>
      <c r="MJH276" s="676"/>
      <c r="MJI276" s="676"/>
      <c r="MJJ276" s="676"/>
      <c r="MJK276" s="676"/>
      <c r="MJL276" s="676"/>
      <c r="MJM276" s="676"/>
      <c r="MJN276" s="676"/>
      <c r="MJO276" s="676"/>
      <c r="MJP276" s="676"/>
      <c r="MJQ276" s="676"/>
      <c r="MJR276" s="676"/>
      <c r="MJS276" s="676"/>
      <c r="MJT276" s="676"/>
      <c r="MJU276" s="676"/>
      <c r="MJV276" s="676"/>
      <c r="MJW276" s="676"/>
      <c r="MJX276" s="676"/>
      <c r="MJY276" s="676"/>
      <c r="MJZ276" s="676"/>
      <c r="MKA276" s="676"/>
      <c r="MKB276" s="676"/>
      <c r="MKC276" s="676"/>
      <c r="MKD276" s="676"/>
      <c r="MKE276" s="676"/>
      <c r="MKF276" s="676"/>
      <c r="MKG276" s="676"/>
      <c r="MKH276" s="676"/>
      <c r="MKI276" s="676"/>
      <c r="MKJ276" s="676"/>
      <c r="MKK276" s="676"/>
      <c r="MKL276" s="676"/>
      <c r="MKM276" s="676"/>
      <c r="MKN276" s="676"/>
      <c r="MKO276" s="676"/>
      <c r="MKP276" s="676"/>
      <c r="MKQ276" s="676"/>
      <c r="MKR276" s="676"/>
      <c r="MKS276" s="676"/>
      <c r="MKT276" s="674"/>
      <c r="MKU276" s="674"/>
      <c r="MKV276" s="674"/>
      <c r="MKW276" s="674"/>
      <c r="MKX276" s="674"/>
      <c r="MKY276" s="674"/>
      <c r="MKZ276" s="674"/>
      <c r="MLA276" s="674"/>
      <c r="MLB276" s="674"/>
      <c r="MLC276" s="674"/>
      <c r="MLD276" s="674"/>
      <c r="MLE276" s="674"/>
      <c r="MLF276" s="674"/>
      <c r="MLG276" s="674"/>
      <c r="MLH276" s="674"/>
      <c r="MLI276" s="674"/>
      <c r="MLJ276" s="674"/>
      <c r="MLK276" s="674"/>
      <c r="MLL276" s="674"/>
      <c r="MLM276" s="674"/>
      <c r="MLN276" s="674"/>
      <c r="MLO276" s="674"/>
      <c r="MLP276" s="674"/>
      <c r="MLQ276" s="674"/>
      <c r="MLR276" s="675"/>
      <c r="MLS276" s="675"/>
      <c r="MLT276" s="675"/>
      <c r="MLU276" s="675"/>
      <c r="MLV276" s="675"/>
      <c r="MLW276" s="674"/>
      <c r="MLX276" s="674"/>
      <c r="MLY276" s="675"/>
      <c r="MLZ276" s="675"/>
      <c r="MMA276" s="674"/>
      <c r="MMB276" s="674"/>
      <c r="MMC276" s="675"/>
      <c r="MMD276" s="675"/>
      <c r="MME276" s="674"/>
      <c r="MMF276" s="674"/>
      <c r="MMG276" s="674"/>
      <c r="MMH276" s="674"/>
      <c r="MMI276" s="674"/>
      <c r="MMJ276" s="674"/>
      <c r="MMK276" s="674"/>
      <c r="MML276" s="675"/>
      <c r="MMM276" s="675"/>
      <c r="MMN276" s="674"/>
      <c r="MMO276" s="674"/>
      <c r="MMP276" s="675"/>
      <c r="MMQ276" s="675"/>
      <c r="MMR276" s="674"/>
      <c r="MMS276" s="674"/>
      <c r="MMT276" s="674"/>
      <c r="MMU276" s="674"/>
      <c r="MMV276" s="674"/>
      <c r="MMW276" s="673"/>
      <c r="MMX276" s="677"/>
      <c r="MMY276" s="674"/>
      <c r="MMZ276" s="674"/>
      <c r="MNA276" s="674"/>
      <c r="MNB276" s="674"/>
      <c r="MNC276" s="674"/>
      <c r="MND276" s="674"/>
      <c r="MNE276" s="674"/>
      <c r="MNF276" s="676"/>
      <c r="MNG276" s="676"/>
      <c r="MNH276" s="676"/>
      <c r="MNI276" s="676"/>
      <c r="MNJ276" s="676"/>
      <c r="MNK276" s="676"/>
      <c r="MNL276" s="676"/>
      <c r="MNM276" s="676"/>
      <c r="MNN276" s="676"/>
      <c r="MNO276" s="676"/>
      <c r="MNP276" s="676"/>
      <c r="MNQ276" s="676"/>
      <c r="MNR276" s="676"/>
      <c r="MNS276" s="676"/>
      <c r="MNT276" s="676"/>
      <c r="MNU276" s="676"/>
      <c r="MNV276" s="676"/>
      <c r="MNW276" s="676"/>
      <c r="MNX276" s="676"/>
      <c r="MNY276" s="676"/>
      <c r="MNZ276" s="676"/>
      <c r="MOA276" s="676"/>
      <c r="MOB276" s="676"/>
      <c r="MOC276" s="676"/>
      <c r="MOD276" s="676"/>
      <c r="MOE276" s="676"/>
      <c r="MOF276" s="676"/>
      <c r="MOG276" s="676"/>
      <c r="MOH276" s="676"/>
      <c r="MOI276" s="676"/>
      <c r="MOJ276" s="676"/>
      <c r="MOK276" s="676"/>
      <c r="MOL276" s="676"/>
      <c r="MOM276" s="676"/>
      <c r="MON276" s="676"/>
      <c r="MOO276" s="676"/>
      <c r="MOP276" s="676"/>
      <c r="MOQ276" s="676"/>
      <c r="MOR276" s="676"/>
      <c r="MOS276" s="676"/>
      <c r="MOT276" s="676"/>
      <c r="MOU276" s="676"/>
      <c r="MOV276" s="676"/>
      <c r="MOW276" s="676"/>
      <c r="MOX276" s="674"/>
      <c r="MOY276" s="674"/>
      <c r="MOZ276" s="674"/>
      <c r="MPA276" s="674"/>
      <c r="MPB276" s="674"/>
      <c r="MPC276" s="674"/>
      <c r="MPD276" s="674"/>
      <c r="MPE276" s="674"/>
      <c r="MPF276" s="674"/>
      <c r="MPG276" s="674"/>
      <c r="MPH276" s="674"/>
      <c r="MPI276" s="674"/>
      <c r="MPJ276" s="674"/>
      <c r="MPK276" s="674"/>
      <c r="MPL276" s="674"/>
      <c r="MPM276" s="674"/>
      <c r="MPN276" s="674"/>
      <c r="MPO276" s="674"/>
      <c r="MPP276" s="674"/>
      <c r="MPQ276" s="674"/>
      <c r="MPR276" s="674"/>
      <c r="MPS276" s="674"/>
      <c r="MPT276" s="674"/>
      <c r="MPU276" s="674"/>
      <c r="MPV276" s="675"/>
      <c r="MPW276" s="675"/>
      <c r="MPX276" s="675"/>
      <c r="MPY276" s="675"/>
      <c r="MPZ276" s="675"/>
      <c r="MQA276" s="674"/>
      <c r="MQB276" s="674"/>
      <c r="MQC276" s="675"/>
      <c r="MQD276" s="675"/>
      <c r="MQE276" s="674"/>
      <c r="MQF276" s="674"/>
      <c r="MQG276" s="675"/>
      <c r="MQH276" s="675"/>
      <c r="MQI276" s="674"/>
      <c r="MQJ276" s="674"/>
      <c r="MQK276" s="674"/>
      <c r="MQL276" s="674"/>
      <c r="MQM276" s="674"/>
      <c r="MQN276" s="674"/>
      <c r="MQO276" s="674"/>
      <c r="MQP276" s="675"/>
      <c r="MQQ276" s="675"/>
      <c r="MQR276" s="674"/>
      <c r="MQS276" s="674"/>
      <c r="MQT276" s="675"/>
      <c r="MQU276" s="675"/>
      <c r="MQV276" s="674"/>
      <c r="MQW276" s="674"/>
      <c r="MQX276" s="674"/>
      <c r="MQY276" s="674"/>
      <c r="MQZ276" s="674"/>
      <c r="MRA276" s="673"/>
      <c r="MRB276" s="677"/>
      <c r="MRC276" s="674"/>
      <c r="MRD276" s="674"/>
      <c r="MRE276" s="674"/>
      <c r="MRF276" s="674"/>
      <c r="MRG276" s="674"/>
      <c r="MRH276" s="674"/>
      <c r="MRI276" s="674"/>
      <c r="MRJ276" s="676"/>
      <c r="MRK276" s="676"/>
      <c r="MRL276" s="676"/>
      <c r="MRM276" s="676"/>
      <c r="MRN276" s="676"/>
      <c r="MRO276" s="676"/>
      <c r="MRP276" s="676"/>
      <c r="MRQ276" s="676"/>
      <c r="MRR276" s="676"/>
      <c r="MRS276" s="676"/>
      <c r="MRT276" s="676"/>
      <c r="MRU276" s="676"/>
      <c r="MRV276" s="676"/>
      <c r="MRW276" s="676"/>
      <c r="MRX276" s="676"/>
      <c r="MRY276" s="676"/>
      <c r="MRZ276" s="676"/>
      <c r="MSA276" s="676"/>
      <c r="MSB276" s="676"/>
      <c r="MSC276" s="676"/>
      <c r="MSD276" s="676"/>
      <c r="MSE276" s="676"/>
      <c r="MSF276" s="676"/>
      <c r="MSG276" s="676"/>
      <c r="MSH276" s="676"/>
      <c r="MSI276" s="676"/>
      <c r="MSJ276" s="676"/>
      <c r="MSK276" s="676"/>
      <c r="MSL276" s="676"/>
      <c r="MSM276" s="676"/>
      <c r="MSN276" s="676"/>
      <c r="MSO276" s="676"/>
      <c r="MSP276" s="676"/>
      <c r="MSQ276" s="676"/>
      <c r="MSR276" s="676"/>
      <c r="MSS276" s="676"/>
      <c r="MST276" s="676"/>
      <c r="MSU276" s="676"/>
      <c r="MSV276" s="676"/>
      <c r="MSW276" s="676"/>
      <c r="MSX276" s="676"/>
      <c r="MSY276" s="676"/>
      <c r="MSZ276" s="676"/>
      <c r="MTA276" s="676"/>
      <c r="MTB276" s="674"/>
      <c r="MTC276" s="674"/>
      <c r="MTD276" s="674"/>
      <c r="MTE276" s="674"/>
      <c r="MTF276" s="674"/>
      <c r="MTG276" s="674"/>
      <c r="MTH276" s="674"/>
      <c r="MTI276" s="674"/>
      <c r="MTJ276" s="674"/>
      <c r="MTK276" s="674"/>
      <c r="MTL276" s="674"/>
      <c r="MTM276" s="674"/>
      <c r="MTN276" s="674"/>
      <c r="MTO276" s="674"/>
      <c r="MTP276" s="674"/>
      <c r="MTQ276" s="674"/>
      <c r="MTR276" s="674"/>
      <c r="MTS276" s="674"/>
      <c r="MTT276" s="674"/>
      <c r="MTU276" s="674"/>
      <c r="MTV276" s="674"/>
      <c r="MTW276" s="674"/>
      <c r="MTX276" s="674"/>
      <c r="MTY276" s="674"/>
      <c r="MTZ276" s="675"/>
      <c r="MUA276" s="675"/>
      <c r="MUB276" s="675"/>
      <c r="MUC276" s="675"/>
      <c r="MUD276" s="675"/>
      <c r="MUE276" s="674"/>
      <c r="MUF276" s="674"/>
      <c r="MUG276" s="675"/>
      <c r="MUH276" s="675"/>
      <c r="MUI276" s="674"/>
      <c r="MUJ276" s="674"/>
      <c r="MUK276" s="675"/>
      <c r="MUL276" s="675"/>
      <c r="MUM276" s="674"/>
      <c r="MUN276" s="674"/>
      <c r="MUO276" s="674"/>
      <c r="MUP276" s="674"/>
      <c r="MUQ276" s="674"/>
      <c r="MUR276" s="674"/>
      <c r="MUS276" s="674"/>
      <c r="MUT276" s="675"/>
      <c r="MUU276" s="675"/>
      <c r="MUV276" s="674"/>
      <c r="MUW276" s="674"/>
      <c r="MUX276" s="675"/>
      <c r="MUY276" s="675"/>
      <c r="MUZ276" s="674"/>
      <c r="MVA276" s="674"/>
      <c r="MVB276" s="674"/>
      <c r="MVC276" s="674"/>
      <c r="MVD276" s="674"/>
      <c r="MVE276" s="673"/>
      <c r="MVF276" s="677"/>
      <c r="MVG276" s="674"/>
      <c r="MVH276" s="674"/>
      <c r="MVI276" s="674"/>
      <c r="MVJ276" s="674"/>
      <c r="MVK276" s="674"/>
      <c r="MVL276" s="674"/>
      <c r="MVM276" s="674"/>
      <c r="MVN276" s="676"/>
      <c r="MVO276" s="676"/>
      <c r="MVP276" s="676"/>
      <c r="MVQ276" s="676"/>
      <c r="MVR276" s="676"/>
      <c r="MVS276" s="676"/>
      <c r="MVT276" s="676"/>
      <c r="MVU276" s="676"/>
      <c r="MVV276" s="676"/>
      <c r="MVW276" s="676"/>
      <c r="MVX276" s="676"/>
      <c r="MVY276" s="676"/>
      <c r="MVZ276" s="676"/>
      <c r="MWA276" s="676"/>
      <c r="MWB276" s="676"/>
      <c r="MWC276" s="676"/>
      <c r="MWD276" s="676"/>
      <c r="MWE276" s="676"/>
      <c r="MWF276" s="676"/>
      <c r="MWG276" s="676"/>
      <c r="MWH276" s="676"/>
      <c r="MWI276" s="676"/>
      <c r="MWJ276" s="676"/>
      <c r="MWK276" s="676"/>
      <c r="MWL276" s="676"/>
      <c r="MWM276" s="676"/>
      <c r="MWN276" s="676"/>
      <c r="MWO276" s="676"/>
      <c r="MWP276" s="676"/>
      <c r="MWQ276" s="676"/>
      <c r="MWR276" s="676"/>
      <c r="MWS276" s="676"/>
      <c r="MWT276" s="676"/>
      <c r="MWU276" s="676"/>
      <c r="MWV276" s="676"/>
      <c r="MWW276" s="676"/>
      <c r="MWX276" s="676"/>
      <c r="MWY276" s="676"/>
      <c r="MWZ276" s="676"/>
      <c r="MXA276" s="676"/>
      <c r="MXB276" s="676"/>
      <c r="MXC276" s="676"/>
      <c r="MXD276" s="676"/>
      <c r="MXE276" s="676"/>
      <c r="MXF276" s="674"/>
      <c r="MXG276" s="674"/>
      <c r="MXH276" s="674"/>
      <c r="MXI276" s="674"/>
      <c r="MXJ276" s="674"/>
      <c r="MXK276" s="674"/>
      <c r="MXL276" s="674"/>
      <c r="MXM276" s="674"/>
      <c r="MXN276" s="674"/>
      <c r="MXO276" s="674"/>
      <c r="MXP276" s="674"/>
      <c r="MXQ276" s="674"/>
      <c r="MXR276" s="674"/>
      <c r="MXS276" s="674"/>
      <c r="MXT276" s="674"/>
      <c r="MXU276" s="674"/>
      <c r="MXV276" s="674"/>
      <c r="MXW276" s="674"/>
      <c r="MXX276" s="674"/>
      <c r="MXY276" s="674"/>
      <c r="MXZ276" s="674"/>
      <c r="MYA276" s="674"/>
      <c r="MYB276" s="674"/>
      <c r="MYC276" s="674"/>
      <c r="MYD276" s="675"/>
      <c r="MYE276" s="675"/>
      <c r="MYF276" s="675"/>
      <c r="MYG276" s="675"/>
      <c r="MYH276" s="675"/>
      <c r="MYI276" s="674"/>
      <c r="MYJ276" s="674"/>
      <c r="MYK276" s="675"/>
      <c r="MYL276" s="675"/>
      <c r="MYM276" s="674"/>
      <c r="MYN276" s="674"/>
      <c r="MYO276" s="675"/>
      <c r="MYP276" s="675"/>
      <c r="MYQ276" s="674"/>
      <c r="MYR276" s="674"/>
      <c r="MYS276" s="674"/>
      <c r="MYT276" s="674"/>
      <c r="MYU276" s="674"/>
      <c r="MYV276" s="674"/>
      <c r="MYW276" s="674"/>
      <c r="MYX276" s="675"/>
      <c r="MYY276" s="675"/>
      <c r="MYZ276" s="674"/>
      <c r="MZA276" s="674"/>
      <c r="MZB276" s="675"/>
      <c r="MZC276" s="675"/>
      <c r="MZD276" s="674"/>
      <c r="MZE276" s="674"/>
      <c r="MZF276" s="674"/>
      <c r="MZG276" s="674"/>
      <c r="MZH276" s="674"/>
      <c r="MZI276" s="673"/>
      <c r="MZJ276" s="677"/>
      <c r="MZK276" s="674"/>
      <c r="MZL276" s="674"/>
      <c r="MZM276" s="674"/>
      <c r="MZN276" s="674"/>
      <c r="MZO276" s="674"/>
      <c r="MZP276" s="674"/>
      <c r="MZQ276" s="674"/>
      <c r="MZR276" s="676"/>
      <c r="MZS276" s="676"/>
      <c r="MZT276" s="676"/>
      <c r="MZU276" s="676"/>
      <c r="MZV276" s="676"/>
      <c r="MZW276" s="676"/>
      <c r="MZX276" s="676"/>
      <c r="MZY276" s="676"/>
      <c r="MZZ276" s="676"/>
      <c r="NAA276" s="676"/>
      <c r="NAB276" s="676"/>
      <c r="NAC276" s="676"/>
      <c r="NAD276" s="676"/>
      <c r="NAE276" s="676"/>
      <c r="NAF276" s="676"/>
      <c r="NAG276" s="676"/>
      <c r="NAH276" s="676"/>
      <c r="NAI276" s="676"/>
      <c r="NAJ276" s="676"/>
      <c r="NAK276" s="676"/>
      <c r="NAL276" s="676"/>
      <c r="NAM276" s="676"/>
      <c r="NAN276" s="676"/>
      <c r="NAO276" s="676"/>
      <c r="NAP276" s="676"/>
      <c r="NAQ276" s="676"/>
      <c r="NAR276" s="676"/>
      <c r="NAS276" s="676"/>
      <c r="NAT276" s="676"/>
      <c r="NAU276" s="676"/>
      <c r="NAV276" s="676"/>
      <c r="NAW276" s="676"/>
      <c r="NAX276" s="676"/>
      <c r="NAY276" s="676"/>
      <c r="NAZ276" s="676"/>
      <c r="NBA276" s="676"/>
      <c r="NBB276" s="676"/>
      <c r="NBC276" s="676"/>
      <c r="NBD276" s="676"/>
      <c r="NBE276" s="676"/>
      <c r="NBF276" s="676"/>
      <c r="NBG276" s="676"/>
      <c r="NBH276" s="676"/>
      <c r="NBI276" s="676"/>
      <c r="NBJ276" s="674"/>
      <c r="NBK276" s="674"/>
      <c r="NBL276" s="674"/>
      <c r="NBM276" s="674"/>
      <c r="NBN276" s="674"/>
      <c r="NBO276" s="674"/>
      <c r="NBP276" s="674"/>
      <c r="NBQ276" s="674"/>
      <c r="NBR276" s="674"/>
      <c r="NBS276" s="674"/>
      <c r="NBT276" s="674"/>
      <c r="NBU276" s="674"/>
      <c r="NBV276" s="674"/>
      <c r="NBW276" s="674"/>
      <c r="NBX276" s="674"/>
      <c r="NBY276" s="674"/>
      <c r="NBZ276" s="674"/>
      <c r="NCA276" s="674"/>
      <c r="NCB276" s="674"/>
      <c r="NCC276" s="674"/>
      <c r="NCD276" s="674"/>
      <c r="NCE276" s="674"/>
      <c r="NCF276" s="674"/>
      <c r="NCG276" s="674"/>
      <c r="NCH276" s="675"/>
      <c r="NCI276" s="675"/>
      <c r="NCJ276" s="675"/>
      <c r="NCK276" s="675"/>
      <c r="NCL276" s="675"/>
      <c r="NCM276" s="674"/>
      <c r="NCN276" s="674"/>
      <c r="NCO276" s="675"/>
      <c r="NCP276" s="675"/>
      <c r="NCQ276" s="674"/>
      <c r="NCR276" s="674"/>
      <c r="NCS276" s="675"/>
      <c r="NCT276" s="675"/>
      <c r="NCU276" s="674"/>
      <c r="NCV276" s="674"/>
      <c r="NCW276" s="674"/>
      <c r="NCX276" s="674"/>
      <c r="NCY276" s="674"/>
      <c r="NCZ276" s="674"/>
      <c r="NDA276" s="674"/>
      <c r="NDB276" s="675"/>
      <c r="NDC276" s="675"/>
      <c r="NDD276" s="674"/>
      <c r="NDE276" s="674"/>
      <c r="NDF276" s="675"/>
      <c r="NDG276" s="675"/>
      <c r="NDH276" s="674"/>
      <c r="NDI276" s="674"/>
      <c r="NDJ276" s="674"/>
      <c r="NDK276" s="674"/>
      <c r="NDL276" s="674"/>
      <c r="NDM276" s="673"/>
      <c r="NDN276" s="677"/>
      <c r="NDO276" s="674"/>
      <c r="NDP276" s="674"/>
      <c r="NDQ276" s="674"/>
      <c r="NDR276" s="674"/>
      <c r="NDS276" s="674"/>
      <c r="NDT276" s="674"/>
      <c r="NDU276" s="674"/>
      <c r="NDV276" s="676"/>
      <c r="NDW276" s="676"/>
      <c r="NDX276" s="676"/>
      <c r="NDY276" s="676"/>
      <c r="NDZ276" s="676"/>
      <c r="NEA276" s="676"/>
      <c r="NEB276" s="676"/>
      <c r="NEC276" s="676"/>
      <c r="NED276" s="676"/>
      <c r="NEE276" s="676"/>
      <c r="NEF276" s="676"/>
      <c r="NEG276" s="676"/>
      <c r="NEH276" s="676"/>
      <c r="NEI276" s="676"/>
      <c r="NEJ276" s="676"/>
      <c r="NEK276" s="676"/>
      <c r="NEL276" s="676"/>
      <c r="NEM276" s="676"/>
      <c r="NEN276" s="676"/>
      <c r="NEO276" s="676"/>
      <c r="NEP276" s="676"/>
      <c r="NEQ276" s="676"/>
      <c r="NER276" s="676"/>
      <c r="NES276" s="676"/>
      <c r="NET276" s="676"/>
      <c r="NEU276" s="676"/>
      <c r="NEV276" s="676"/>
      <c r="NEW276" s="676"/>
      <c r="NEX276" s="676"/>
      <c r="NEY276" s="676"/>
      <c r="NEZ276" s="676"/>
      <c r="NFA276" s="676"/>
      <c r="NFB276" s="676"/>
      <c r="NFC276" s="676"/>
      <c r="NFD276" s="676"/>
      <c r="NFE276" s="676"/>
      <c r="NFF276" s="676"/>
      <c r="NFG276" s="676"/>
      <c r="NFH276" s="676"/>
      <c r="NFI276" s="676"/>
      <c r="NFJ276" s="676"/>
      <c r="NFK276" s="676"/>
      <c r="NFL276" s="676"/>
      <c r="NFM276" s="676"/>
      <c r="NFN276" s="674"/>
      <c r="NFO276" s="674"/>
      <c r="NFP276" s="674"/>
      <c r="NFQ276" s="674"/>
      <c r="NFR276" s="674"/>
      <c r="NFS276" s="674"/>
      <c r="NFT276" s="674"/>
      <c r="NFU276" s="674"/>
      <c r="NFV276" s="674"/>
      <c r="NFW276" s="674"/>
      <c r="NFX276" s="674"/>
      <c r="NFY276" s="674"/>
      <c r="NFZ276" s="674"/>
      <c r="NGA276" s="674"/>
      <c r="NGB276" s="674"/>
      <c r="NGC276" s="674"/>
      <c r="NGD276" s="674"/>
      <c r="NGE276" s="674"/>
      <c r="NGF276" s="674"/>
      <c r="NGG276" s="674"/>
      <c r="NGH276" s="674"/>
      <c r="NGI276" s="674"/>
      <c r="NGJ276" s="674"/>
      <c r="NGK276" s="674"/>
      <c r="NGL276" s="675"/>
      <c r="NGM276" s="675"/>
      <c r="NGN276" s="675"/>
      <c r="NGO276" s="675"/>
      <c r="NGP276" s="675"/>
      <c r="NGQ276" s="674"/>
      <c r="NGR276" s="674"/>
      <c r="NGS276" s="675"/>
      <c r="NGT276" s="675"/>
      <c r="NGU276" s="674"/>
      <c r="NGV276" s="674"/>
      <c r="NGW276" s="675"/>
      <c r="NGX276" s="675"/>
      <c r="NGY276" s="674"/>
      <c r="NGZ276" s="674"/>
      <c r="NHA276" s="674"/>
      <c r="NHB276" s="674"/>
      <c r="NHC276" s="674"/>
      <c r="NHD276" s="674"/>
      <c r="NHE276" s="674"/>
      <c r="NHF276" s="675"/>
      <c r="NHG276" s="675"/>
      <c r="NHH276" s="674"/>
      <c r="NHI276" s="674"/>
      <c r="NHJ276" s="675"/>
      <c r="NHK276" s="675"/>
      <c r="NHL276" s="674"/>
      <c r="NHM276" s="674"/>
      <c r="NHN276" s="674"/>
      <c r="NHO276" s="674"/>
      <c r="NHP276" s="674"/>
      <c r="NHQ276" s="673"/>
      <c r="NHR276" s="677"/>
      <c r="NHS276" s="674"/>
      <c r="NHT276" s="674"/>
      <c r="NHU276" s="674"/>
      <c r="NHV276" s="674"/>
      <c r="NHW276" s="674"/>
      <c r="NHX276" s="674"/>
      <c r="NHY276" s="674"/>
      <c r="NHZ276" s="676"/>
      <c r="NIA276" s="676"/>
      <c r="NIB276" s="676"/>
      <c r="NIC276" s="676"/>
      <c r="NID276" s="676"/>
      <c r="NIE276" s="676"/>
      <c r="NIF276" s="676"/>
      <c r="NIG276" s="676"/>
      <c r="NIH276" s="676"/>
      <c r="NII276" s="676"/>
      <c r="NIJ276" s="676"/>
      <c r="NIK276" s="676"/>
      <c r="NIL276" s="676"/>
      <c r="NIM276" s="676"/>
      <c r="NIN276" s="676"/>
      <c r="NIO276" s="676"/>
      <c r="NIP276" s="676"/>
      <c r="NIQ276" s="676"/>
      <c r="NIR276" s="676"/>
      <c r="NIS276" s="676"/>
      <c r="NIT276" s="676"/>
      <c r="NIU276" s="676"/>
      <c r="NIV276" s="676"/>
      <c r="NIW276" s="676"/>
      <c r="NIX276" s="676"/>
      <c r="NIY276" s="676"/>
      <c r="NIZ276" s="676"/>
      <c r="NJA276" s="676"/>
      <c r="NJB276" s="676"/>
      <c r="NJC276" s="676"/>
      <c r="NJD276" s="676"/>
      <c r="NJE276" s="676"/>
      <c r="NJF276" s="676"/>
      <c r="NJG276" s="676"/>
      <c r="NJH276" s="676"/>
      <c r="NJI276" s="676"/>
      <c r="NJJ276" s="676"/>
      <c r="NJK276" s="676"/>
      <c r="NJL276" s="676"/>
      <c r="NJM276" s="676"/>
      <c r="NJN276" s="676"/>
      <c r="NJO276" s="676"/>
      <c r="NJP276" s="676"/>
      <c r="NJQ276" s="676"/>
      <c r="NJR276" s="674"/>
      <c r="NJS276" s="674"/>
      <c r="NJT276" s="674"/>
      <c r="NJU276" s="674"/>
      <c r="NJV276" s="674"/>
      <c r="NJW276" s="674"/>
      <c r="NJX276" s="674"/>
      <c r="NJY276" s="674"/>
      <c r="NJZ276" s="674"/>
      <c r="NKA276" s="674"/>
      <c r="NKB276" s="674"/>
      <c r="NKC276" s="674"/>
      <c r="NKD276" s="674"/>
      <c r="NKE276" s="674"/>
      <c r="NKF276" s="674"/>
      <c r="NKG276" s="674"/>
      <c r="NKH276" s="674"/>
      <c r="NKI276" s="674"/>
      <c r="NKJ276" s="674"/>
      <c r="NKK276" s="674"/>
      <c r="NKL276" s="674"/>
      <c r="NKM276" s="674"/>
      <c r="NKN276" s="674"/>
      <c r="NKO276" s="674"/>
      <c r="NKP276" s="675"/>
      <c r="NKQ276" s="675"/>
      <c r="NKR276" s="675"/>
      <c r="NKS276" s="675"/>
      <c r="NKT276" s="675"/>
      <c r="NKU276" s="674"/>
      <c r="NKV276" s="674"/>
      <c r="NKW276" s="675"/>
      <c r="NKX276" s="675"/>
      <c r="NKY276" s="674"/>
      <c r="NKZ276" s="674"/>
      <c r="NLA276" s="675"/>
      <c r="NLB276" s="675"/>
      <c r="NLC276" s="674"/>
      <c r="NLD276" s="674"/>
      <c r="NLE276" s="674"/>
      <c r="NLF276" s="674"/>
      <c r="NLG276" s="674"/>
      <c r="NLH276" s="674"/>
      <c r="NLI276" s="674"/>
      <c r="NLJ276" s="675"/>
      <c r="NLK276" s="675"/>
      <c r="NLL276" s="674"/>
      <c r="NLM276" s="674"/>
      <c r="NLN276" s="675"/>
      <c r="NLO276" s="675"/>
      <c r="NLP276" s="674"/>
      <c r="NLQ276" s="674"/>
      <c r="NLR276" s="674"/>
      <c r="NLS276" s="674"/>
      <c r="NLT276" s="674"/>
      <c r="NLU276" s="673"/>
      <c r="NLV276" s="677"/>
      <c r="NLW276" s="674"/>
      <c r="NLX276" s="674"/>
      <c r="NLY276" s="674"/>
      <c r="NLZ276" s="674"/>
      <c r="NMA276" s="674"/>
      <c r="NMB276" s="674"/>
      <c r="NMC276" s="674"/>
      <c r="NMD276" s="676"/>
      <c r="NME276" s="676"/>
      <c r="NMF276" s="676"/>
      <c r="NMG276" s="676"/>
      <c r="NMH276" s="676"/>
      <c r="NMI276" s="676"/>
      <c r="NMJ276" s="676"/>
      <c r="NMK276" s="676"/>
      <c r="NML276" s="676"/>
      <c r="NMM276" s="676"/>
      <c r="NMN276" s="676"/>
      <c r="NMO276" s="676"/>
      <c r="NMP276" s="676"/>
      <c r="NMQ276" s="676"/>
      <c r="NMR276" s="676"/>
      <c r="NMS276" s="676"/>
      <c r="NMT276" s="676"/>
      <c r="NMU276" s="676"/>
      <c r="NMV276" s="676"/>
      <c r="NMW276" s="676"/>
      <c r="NMX276" s="676"/>
      <c r="NMY276" s="676"/>
      <c r="NMZ276" s="676"/>
      <c r="NNA276" s="676"/>
      <c r="NNB276" s="676"/>
      <c r="NNC276" s="676"/>
      <c r="NND276" s="676"/>
      <c r="NNE276" s="676"/>
      <c r="NNF276" s="676"/>
      <c r="NNG276" s="676"/>
      <c r="NNH276" s="676"/>
      <c r="NNI276" s="676"/>
      <c r="NNJ276" s="676"/>
      <c r="NNK276" s="676"/>
      <c r="NNL276" s="676"/>
      <c r="NNM276" s="676"/>
      <c r="NNN276" s="676"/>
      <c r="NNO276" s="676"/>
      <c r="NNP276" s="676"/>
      <c r="NNQ276" s="676"/>
      <c r="NNR276" s="676"/>
      <c r="NNS276" s="676"/>
      <c r="NNT276" s="676"/>
      <c r="NNU276" s="676"/>
      <c r="NNV276" s="674"/>
      <c r="NNW276" s="674"/>
      <c r="NNX276" s="674"/>
      <c r="NNY276" s="674"/>
      <c r="NNZ276" s="674"/>
      <c r="NOA276" s="674"/>
      <c r="NOB276" s="674"/>
      <c r="NOC276" s="674"/>
      <c r="NOD276" s="674"/>
      <c r="NOE276" s="674"/>
      <c r="NOF276" s="674"/>
      <c r="NOG276" s="674"/>
      <c r="NOH276" s="674"/>
      <c r="NOI276" s="674"/>
      <c r="NOJ276" s="674"/>
      <c r="NOK276" s="674"/>
      <c r="NOL276" s="674"/>
      <c r="NOM276" s="674"/>
      <c r="NON276" s="674"/>
      <c r="NOO276" s="674"/>
      <c r="NOP276" s="674"/>
      <c r="NOQ276" s="674"/>
      <c r="NOR276" s="674"/>
      <c r="NOS276" s="674"/>
      <c r="NOT276" s="675"/>
      <c r="NOU276" s="675"/>
      <c r="NOV276" s="675"/>
      <c r="NOW276" s="675"/>
      <c r="NOX276" s="675"/>
      <c r="NOY276" s="674"/>
      <c r="NOZ276" s="674"/>
      <c r="NPA276" s="675"/>
      <c r="NPB276" s="675"/>
      <c r="NPC276" s="674"/>
      <c r="NPD276" s="674"/>
      <c r="NPE276" s="675"/>
      <c r="NPF276" s="675"/>
      <c r="NPG276" s="674"/>
      <c r="NPH276" s="674"/>
      <c r="NPI276" s="674"/>
      <c r="NPJ276" s="674"/>
      <c r="NPK276" s="674"/>
      <c r="NPL276" s="674"/>
      <c r="NPM276" s="674"/>
      <c r="NPN276" s="675"/>
      <c r="NPO276" s="675"/>
      <c r="NPP276" s="674"/>
      <c r="NPQ276" s="674"/>
      <c r="NPR276" s="675"/>
      <c r="NPS276" s="675"/>
      <c r="NPT276" s="674"/>
      <c r="NPU276" s="674"/>
      <c r="NPV276" s="674"/>
      <c r="NPW276" s="674"/>
      <c r="NPX276" s="674"/>
      <c r="NPY276" s="673"/>
      <c r="NPZ276" s="677"/>
      <c r="NQA276" s="674"/>
      <c r="NQB276" s="674"/>
      <c r="NQC276" s="674"/>
      <c r="NQD276" s="674"/>
      <c r="NQE276" s="674"/>
      <c r="NQF276" s="674"/>
      <c r="NQG276" s="674"/>
      <c r="NQH276" s="676"/>
      <c r="NQI276" s="676"/>
      <c r="NQJ276" s="676"/>
      <c r="NQK276" s="676"/>
      <c r="NQL276" s="676"/>
      <c r="NQM276" s="676"/>
      <c r="NQN276" s="676"/>
      <c r="NQO276" s="676"/>
      <c r="NQP276" s="676"/>
      <c r="NQQ276" s="676"/>
      <c r="NQR276" s="676"/>
      <c r="NQS276" s="676"/>
      <c r="NQT276" s="676"/>
      <c r="NQU276" s="676"/>
      <c r="NQV276" s="676"/>
      <c r="NQW276" s="676"/>
      <c r="NQX276" s="676"/>
      <c r="NQY276" s="676"/>
      <c r="NQZ276" s="676"/>
      <c r="NRA276" s="676"/>
      <c r="NRB276" s="676"/>
      <c r="NRC276" s="676"/>
      <c r="NRD276" s="676"/>
      <c r="NRE276" s="676"/>
      <c r="NRF276" s="676"/>
      <c r="NRG276" s="676"/>
      <c r="NRH276" s="676"/>
      <c r="NRI276" s="676"/>
      <c r="NRJ276" s="676"/>
      <c r="NRK276" s="676"/>
      <c r="NRL276" s="676"/>
      <c r="NRM276" s="676"/>
      <c r="NRN276" s="676"/>
      <c r="NRO276" s="676"/>
      <c r="NRP276" s="676"/>
      <c r="NRQ276" s="676"/>
      <c r="NRR276" s="676"/>
      <c r="NRS276" s="676"/>
      <c r="NRT276" s="676"/>
      <c r="NRU276" s="676"/>
      <c r="NRV276" s="676"/>
      <c r="NRW276" s="676"/>
      <c r="NRX276" s="676"/>
      <c r="NRY276" s="676"/>
      <c r="NRZ276" s="674"/>
      <c r="NSA276" s="674"/>
      <c r="NSB276" s="674"/>
      <c r="NSC276" s="674"/>
      <c r="NSD276" s="674"/>
      <c r="NSE276" s="674"/>
      <c r="NSF276" s="674"/>
      <c r="NSG276" s="674"/>
      <c r="NSH276" s="674"/>
      <c r="NSI276" s="674"/>
      <c r="NSJ276" s="674"/>
      <c r="NSK276" s="674"/>
      <c r="NSL276" s="674"/>
      <c r="NSM276" s="674"/>
      <c r="NSN276" s="674"/>
      <c r="NSO276" s="674"/>
      <c r="NSP276" s="674"/>
      <c r="NSQ276" s="674"/>
      <c r="NSR276" s="674"/>
      <c r="NSS276" s="674"/>
      <c r="NST276" s="674"/>
      <c r="NSU276" s="674"/>
      <c r="NSV276" s="674"/>
      <c r="NSW276" s="674"/>
      <c r="NSX276" s="675"/>
      <c r="NSY276" s="675"/>
      <c r="NSZ276" s="675"/>
      <c r="NTA276" s="675"/>
      <c r="NTB276" s="675"/>
      <c r="NTC276" s="674"/>
      <c r="NTD276" s="674"/>
      <c r="NTE276" s="675"/>
      <c r="NTF276" s="675"/>
      <c r="NTG276" s="674"/>
      <c r="NTH276" s="674"/>
      <c r="NTI276" s="675"/>
      <c r="NTJ276" s="675"/>
      <c r="NTK276" s="674"/>
      <c r="NTL276" s="674"/>
      <c r="NTM276" s="674"/>
      <c r="NTN276" s="674"/>
      <c r="NTO276" s="674"/>
      <c r="NTP276" s="674"/>
      <c r="NTQ276" s="674"/>
      <c r="NTR276" s="675"/>
      <c r="NTS276" s="675"/>
      <c r="NTT276" s="674"/>
      <c r="NTU276" s="674"/>
      <c r="NTV276" s="675"/>
      <c r="NTW276" s="675"/>
      <c r="NTX276" s="674"/>
      <c r="NTY276" s="674"/>
      <c r="NTZ276" s="674"/>
      <c r="NUA276" s="674"/>
      <c r="NUB276" s="674"/>
      <c r="NUC276" s="673"/>
      <c r="NUD276" s="677"/>
      <c r="NUE276" s="674"/>
      <c r="NUF276" s="674"/>
      <c r="NUG276" s="674"/>
      <c r="NUH276" s="674"/>
      <c r="NUI276" s="674"/>
      <c r="NUJ276" s="674"/>
      <c r="NUK276" s="674"/>
      <c r="NUL276" s="676"/>
      <c r="NUM276" s="676"/>
      <c r="NUN276" s="676"/>
      <c r="NUO276" s="676"/>
      <c r="NUP276" s="676"/>
      <c r="NUQ276" s="676"/>
      <c r="NUR276" s="676"/>
      <c r="NUS276" s="676"/>
      <c r="NUT276" s="676"/>
      <c r="NUU276" s="676"/>
      <c r="NUV276" s="676"/>
      <c r="NUW276" s="676"/>
      <c r="NUX276" s="676"/>
      <c r="NUY276" s="676"/>
      <c r="NUZ276" s="676"/>
      <c r="NVA276" s="676"/>
      <c r="NVB276" s="676"/>
      <c r="NVC276" s="676"/>
      <c r="NVD276" s="676"/>
      <c r="NVE276" s="676"/>
      <c r="NVF276" s="676"/>
      <c r="NVG276" s="676"/>
      <c r="NVH276" s="676"/>
      <c r="NVI276" s="676"/>
      <c r="NVJ276" s="676"/>
      <c r="NVK276" s="676"/>
      <c r="NVL276" s="676"/>
      <c r="NVM276" s="676"/>
      <c r="NVN276" s="676"/>
      <c r="NVO276" s="676"/>
      <c r="NVP276" s="676"/>
      <c r="NVQ276" s="676"/>
      <c r="NVR276" s="676"/>
      <c r="NVS276" s="676"/>
      <c r="NVT276" s="676"/>
      <c r="NVU276" s="676"/>
      <c r="NVV276" s="676"/>
      <c r="NVW276" s="676"/>
      <c r="NVX276" s="676"/>
      <c r="NVY276" s="676"/>
      <c r="NVZ276" s="676"/>
      <c r="NWA276" s="676"/>
      <c r="NWB276" s="676"/>
      <c r="NWC276" s="676"/>
      <c r="NWD276" s="674"/>
      <c r="NWE276" s="674"/>
      <c r="NWF276" s="674"/>
      <c r="NWG276" s="674"/>
      <c r="NWH276" s="674"/>
      <c r="NWI276" s="674"/>
      <c r="NWJ276" s="674"/>
      <c r="NWK276" s="674"/>
      <c r="NWL276" s="674"/>
      <c r="NWM276" s="674"/>
      <c r="NWN276" s="674"/>
      <c r="NWO276" s="674"/>
      <c r="NWP276" s="674"/>
      <c r="NWQ276" s="674"/>
      <c r="NWR276" s="674"/>
      <c r="NWS276" s="674"/>
      <c r="NWT276" s="674"/>
      <c r="NWU276" s="674"/>
      <c r="NWV276" s="674"/>
      <c r="NWW276" s="674"/>
      <c r="NWX276" s="674"/>
      <c r="NWY276" s="674"/>
      <c r="NWZ276" s="674"/>
      <c r="NXA276" s="674"/>
      <c r="NXB276" s="675"/>
      <c r="NXC276" s="675"/>
      <c r="NXD276" s="675"/>
      <c r="NXE276" s="675"/>
      <c r="NXF276" s="675"/>
      <c r="NXG276" s="674"/>
      <c r="NXH276" s="674"/>
      <c r="NXI276" s="675"/>
      <c r="NXJ276" s="675"/>
      <c r="NXK276" s="674"/>
      <c r="NXL276" s="674"/>
      <c r="NXM276" s="675"/>
      <c r="NXN276" s="675"/>
      <c r="NXO276" s="674"/>
      <c r="NXP276" s="674"/>
      <c r="NXQ276" s="674"/>
      <c r="NXR276" s="674"/>
      <c r="NXS276" s="674"/>
      <c r="NXT276" s="674"/>
      <c r="NXU276" s="674"/>
      <c r="NXV276" s="675"/>
      <c r="NXW276" s="675"/>
      <c r="NXX276" s="674"/>
      <c r="NXY276" s="674"/>
      <c r="NXZ276" s="675"/>
      <c r="NYA276" s="675"/>
      <c r="NYB276" s="674"/>
      <c r="NYC276" s="674"/>
      <c r="NYD276" s="674"/>
      <c r="NYE276" s="674"/>
      <c r="NYF276" s="674"/>
      <c r="NYG276" s="673"/>
      <c r="NYH276" s="677"/>
      <c r="NYI276" s="674"/>
      <c r="NYJ276" s="674"/>
      <c r="NYK276" s="674"/>
      <c r="NYL276" s="674"/>
      <c r="NYM276" s="674"/>
      <c r="NYN276" s="674"/>
      <c r="NYO276" s="674"/>
      <c r="NYP276" s="676"/>
      <c r="NYQ276" s="676"/>
      <c r="NYR276" s="676"/>
      <c r="NYS276" s="676"/>
      <c r="NYT276" s="676"/>
      <c r="NYU276" s="676"/>
      <c r="NYV276" s="676"/>
      <c r="NYW276" s="676"/>
      <c r="NYX276" s="676"/>
      <c r="NYY276" s="676"/>
      <c r="NYZ276" s="676"/>
      <c r="NZA276" s="676"/>
      <c r="NZB276" s="676"/>
      <c r="NZC276" s="676"/>
      <c r="NZD276" s="676"/>
      <c r="NZE276" s="676"/>
      <c r="NZF276" s="676"/>
      <c r="NZG276" s="676"/>
      <c r="NZH276" s="676"/>
      <c r="NZI276" s="676"/>
      <c r="NZJ276" s="676"/>
      <c r="NZK276" s="676"/>
      <c r="NZL276" s="676"/>
      <c r="NZM276" s="676"/>
      <c r="NZN276" s="676"/>
      <c r="NZO276" s="676"/>
      <c r="NZP276" s="676"/>
      <c r="NZQ276" s="676"/>
      <c r="NZR276" s="676"/>
      <c r="NZS276" s="676"/>
      <c r="NZT276" s="676"/>
      <c r="NZU276" s="676"/>
      <c r="NZV276" s="676"/>
      <c r="NZW276" s="676"/>
      <c r="NZX276" s="676"/>
      <c r="NZY276" s="676"/>
      <c r="NZZ276" s="676"/>
      <c r="OAA276" s="676"/>
      <c r="OAB276" s="676"/>
      <c r="OAC276" s="676"/>
      <c r="OAD276" s="676"/>
      <c r="OAE276" s="676"/>
      <c r="OAF276" s="676"/>
      <c r="OAG276" s="676"/>
      <c r="OAH276" s="674"/>
      <c r="OAI276" s="674"/>
      <c r="OAJ276" s="674"/>
      <c r="OAK276" s="674"/>
      <c r="OAL276" s="674"/>
      <c r="OAM276" s="674"/>
      <c r="OAN276" s="674"/>
      <c r="OAO276" s="674"/>
      <c r="OAP276" s="674"/>
      <c r="OAQ276" s="674"/>
      <c r="OAR276" s="674"/>
      <c r="OAS276" s="674"/>
      <c r="OAT276" s="674"/>
      <c r="OAU276" s="674"/>
      <c r="OAV276" s="674"/>
      <c r="OAW276" s="674"/>
      <c r="OAX276" s="674"/>
      <c r="OAY276" s="674"/>
      <c r="OAZ276" s="674"/>
      <c r="OBA276" s="674"/>
      <c r="OBB276" s="674"/>
      <c r="OBC276" s="674"/>
      <c r="OBD276" s="674"/>
      <c r="OBE276" s="674"/>
      <c r="OBF276" s="675"/>
      <c r="OBG276" s="675"/>
      <c r="OBH276" s="675"/>
      <c r="OBI276" s="675"/>
      <c r="OBJ276" s="675"/>
      <c r="OBK276" s="674"/>
      <c r="OBL276" s="674"/>
      <c r="OBM276" s="675"/>
      <c r="OBN276" s="675"/>
      <c r="OBO276" s="674"/>
      <c r="OBP276" s="674"/>
      <c r="OBQ276" s="675"/>
      <c r="OBR276" s="675"/>
      <c r="OBS276" s="674"/>
      <c r="OBT276" s="674"/>
      <c r="OBU276" s="674"/>
      <c r="OBV276" s="674"/>
      <c r="OBW276" s="674"/>
      <c r="OBX276" s="674"/>
      <c r="OBY276" s="674"/>
      <c r="OBZ276" s="675"/>
      <c r="OCA276" s="675"/>
      <c r="OCB276" s="674"/>
      <c r="OCC276" s="674"/>
      <c r="OCD276" s="675"/>
      <c r="OCE276" s="675"/>
      <c r="OCF276" s="674"/>
      <c r="OCG276" s="674"/>
      <c r="OCH276" s="674"/>
      <c r="OCI276" s="674"/>
      <c r="OCJ276" s="674"/>
      <c r="OCK276" s="673"/>
      <c r="OCL276" s="677"/>
      <c r="OCM276" s="674"/>
      <c r="OCN276" s="674"/>
      <c r="OCO276" s="674"/>
      <c r="OCP276" s="674"/>
      <c r="OCQ276" s="674"/>
      <c r="OCR276" s="674"/>
      <c r="OCS276" s="674"/>
      <c r="OCT276" s="676"/>
      <c r="OCU276" s="676"/>
      <c r="OCV276" s="676"/>
      <c r="OCW276" s="676"/>
      <c r="OCX276" s="676"/>
      <c r="OCY276" s="676"/>
      <c r="OCZ276" s="676"/>
      <c r="ODA276" s="676"/>
      <c r="ODB276" s="676"/>
      <c r="ODC276" s="676"/>
      <c r="ODD276" s="676"/>
      <c r="ODE276" s="676"/>
      <c r="ODF276" s="676"/>
      <c r="ODG276" s="676"/>
      <c r="ODH276" s="676"/>
      <c r="ODI276" s="676"/>
      <c r="ODJ276" s="676"/>
      <c r="ODK276" s="676"/>
      <c r="ODL276" s="676"/>
      <c r="ODM276" s="676"/>
      <c r="ODN276" s="676"/>
      <c r="ODO276" s="676"/>
      <c r="ODP276" s="676"/>
      <c r="ODQ276" s="676"/>
      <c r="ODR276" s="676"/>
      <c r="ODS276" s="676"/>
      <c r="ODT276" s="676"/>
      <c r="ODU276" s="676"/>
      <c r="ODV276" s="676"/>
      <c r="ODW276" s="676"/>
      <c r="ODX276" s="676"/>
      <c r="ODY276" s="676"/>
      <c r="ODZ276" s="676"/>
      <c r="OEA276" s="676"/>
      <c r="OEB276" s="676"/>
      <c r="OEC276" s="676"/>
      <c r="OED276" s="676"/>
      <c r="OEE276" s="676"/>
      <c r="OEF276" s="676"/>
      <c r="OEG276" s="676"/>
      <c r="OEH276" s="676"/>
      <c r="OEI276" s="676"/>
      <c r="OEJ276" s="676"/>
      <c r="OEK276" s="676"/>
      <c r="OEL276" s="674"/>
      <c r="OEM276" s="674"/>
      <c r="OEN276" s="674"/>
      <c r="OEO276" s="674"/>
      <c r="OEP276" s="674"/>
      <c r="OEQ276" s="674"/>
      <c r="OER276" s="674"/>
      <c r="OES276" s="674"/>
      <c r="OET276" s="674"/>
      <c r="OEU276" s="674"/>
      <c r="OEV276" s="674"/>
      <c r="OEW276" s="674"/>
      <c r="OEX276" s="674"/>
      <c r="OEY276" s="674"/>
      <c r="OEZ276" s="674"/>
      <c r="OFA276" s="674"/>
      <c r="OFB276" s="674"/>
      <c r="OFC276" s="674"/>
      <c r="OFD276" s="674"/>
      <c r="OFE276" s="674"/>
      <c r="OFF276" s="674"/>
      <c r="OFG276" s="674"/>
      <c r="OFH276" s="674"/>
      <c r="OFI276" s="674"/>
      <c r="OFJ276" s="675"/>
      <c r="OFK276" s="675"/>
      <c r="OFL276" s="675"/>
      <c r="OFM276" s="675"/>
      <c r="OFN276" s="675"/>
      <c r="OFO276" s="674"/>
      <c r="OFP276" s="674"/>
      <c r="OFQ276" s="675"/>
      <c r="OFR276" s="675"/>
      <c r="OFS276" s="674"/>
      <c r="OFT276" s="674"/>
      <c r="OFU276" s="675"/>
      <c r="OFV276" s="675"/>
      <c r="OFW276" s="674"/>
      <c r="OFX276" s="674"/>
      <c r="OFY276" s="674"/>
      <c r="OFZ276" s="674"/>
      <c r="OGA276" s="674"/>
      <c r="OGB276" s="674"/>
      <c r="OGC276" s="674"/>
      <c r="OGD276" s="675"/>
      <c r="OGE276" s="675"/>
      <c r="OGF276" s="674"/>
      <c r="OGG276" s="674"/>
      <c r="OGH276" s="675"/>
      <c r="OGI276" s="675"/>
      <c r="OGJ276" s="674"/>
      <c r="OGK276" s="674"/>
      <c r="OGL276" s="674"/>
      <c r="OGM276" s="674"/>
      <c r="OGN276" s="674"/>
      <c r="OGO276" s="673"/>
      <c r="OGP276" s="677"/>
      <c r="OGQ276" s="674"/>
      <c r="OGR276" s="674"/>
      <c r="OGS276" s="674"/>
      <c r="OGT276" s="674"/>
      <c r="OGU276" s="674"/>
      <c r="OGV276" s="674"/>
      <c r="OGW276" s="674"/>
      <c r="OGX276" s="676"/>
      <c r="OGY276" s="676"/>
      <c r="OGZ276" s="676"/>
      <c r="OHA276" s="676"/>
      <c r="OHB276" s="676"/>
      <c r="OHC276" s="676"/>
      <c r="OHD276" s="676"/>
      <c r="OHE276" s="676"/>
      <c r="OHF276" s="676"/>
      <c r="OHG276" s="676"/>
      <c r="OHH276" s="676"/>
      <c r="OHI276" s="676"/>
      <c r="OHJ276" s="676"/>
      <c r="OHK276" s="676"/>
      <c r="OHL276" s="676"/>
      <c r="OHM276" s="676"/>
      <c r="OHN276" s="676"/>
      <c r="OHO276" s="676"/>
      <c r="OHP276" s="676"/>
      <c r="OHQ276" s="676"/>
      <c r="OHR276" s="676"/>
      <c r="OHS276" s="676"/>
      <c r="OHT276" s="676"/>
      <c r="OHU276" s="676"/>
      <c r="OHV276" s="676"/>
      <c r="OHW276" s="676"/>
      <c r="OHX276" s="676"/>
      <c r="OHY276" s="676"/>
      <c r="OHZ276" s="676"/>
      <c r="OIA276" s="676"/>
      <c r="OIB276" s="676"/>
      <c r="OIC276" s="676"/>
      <c r="OID276" s="676"/>
      <c r="OIE276" s="676"/>
      <c r="OIF276" s="676"/>
      <c r="OIG276" s="676"/>
      <c r="OIH276" s="676"/>
      <c r="OII276" s="676"/>
      <c r="OIJ276" s="676"/>
      <c r="OIK276" s="676"/>
      <c r="OIL276" s="676"/>
      <c r="OIM276" s="676"/>
      <c r="OIN276" s="676"/>
      <c r="OIO276" s="676"/>
      <c r="OIP276" s="674"/>
      <c r="OIQ276" s="674"/>
      <c r="OIR276" s="674"/>
      <c r="OIS276" s="674"/>
      <c r="OIT276" s="674"/>
      <c r="OIU276" s="674"/>
      <c r="OIV276" s="674"/>
      <c r="OIW276" s="674"/>
      <c r="OIX276" s="674"/>
      <c r="OIY276" s="674"/>
      <c r="OIZ276" s="674"/>
      <c r="OJA276" s="674"/>
      <c r="OJB276" s="674"/>
      <c r="OJC276" s="674"/>
      <c r="OJD276" s="674"/>
      <c r="OJE276" s="674"/>
      <c r="OJF276" s="674"/>
      <c r="OJG276" s="674"/>
      <c r="OJH276" s="674"/>
      <c r="OJI276" s="674"/>
      <c r="OJJ276" s="674"/>
      <c r="OJK276" s="674"/>
      <c r="OJL276" s="674"/>
      <c r="OJM276" s="674"/>
      <c r="OJN276" s="675"/>
      <c r="OJO276" s="675"/>
      <c r="OJP276" s="675"/>
      <c r="OJQ276" s="675"/>
      <c r="OJR276" s="675"/>
      <c r="OJS276" s="674"/>
      <c r="OJT276" s="674"/>
      <c r="OJU276" s="675"/>
      <c r="OJV276" s="675"/>
      <c r="OJW276" s="674"/>
      <c r="OJX276" s="674"/>
      <c r="OJY276" s="675"/>
      <c r="OJZ276" s="675"/>
      <c r="OKA276" s="674"/>
      <c r="OKB276" s="674"/>
      <c r="OKC276" s="674"/>
      <c r="OKD276" s="674"/>
      <c r="OKE276" s="674"/>
      <c r="OKF276" s="674"/>
      <c r="OKG276" s="674"/>
      <c r="OKH276" s="675"/>
      <c r="OKI276" s="675"/>
      <c r="OKJ276" s="674"/>
      <c r="OKK276" s="674"/>
      <c r="OKL276" s="675"/>
      <c r="OKM276" s="675"/>
      <c r="OKN276" s="674"/>
      <c r="OKO276" s="674"/>
      <c r="OKP276" s="674"/>
      <c r="OKQ276" s="674"/>
      <c r="OKR276" s="674"/>
      <c r="OKS276" s="673"/>
      <c r="OKT276" s="677"/>
      <c r="OKU276" s="674"/>
      <c r="OKV276" s="674"/>
      <c r="OKW276" s="674"/>
      <c r="OKX276" s="674"/>
      <c r="OKY276" s="674"/>
      <c r="OKZ276" s="674"/>
      <c r="OLA276" s="674"/>
      <c r="OLB276" s="676"/>
      <c r="OLC276" s="676"/>
      <c r="OLD276" s="676"/>
      <c r="OLE276" s="676"/>
      <c r="OLF276" s="676"/>
      <c r="OLG276" s="676"/>
      <c r="OLH276" s="676"/>
      <c r="OLI276" s="676"/>
      <c r="OLJ276" s="676"/>
      <c r="OLK276" s="676"/>
      <c r="OLL276" s="676"/>
      <c r="OLM276" s="676"/>
      <c r="OLN276" s="676"/>
      <c r="OLO276" s="676"/>
      <c r="OLP276" s="676"/>
      <c r="OLQ276" s="676"/>
      <c r="OLR276" s="676"/>
      <c r="OLS276" s="676"/>
      <c r="OLT276" s="676"/>
      <c r="OLU276" s="676"/>
      <c r="OLV276" s="676"/>
      <c r="OLW276" s="676"/>
      <c r="OLX276" s="676"/>
      <c r="OLY276" s="676"/>
      <c r="OLZ276" s="676"/>
      <c r="OMA276" s="676"/>
      <c r="OMB276" s="676"/>
      <c r="OMC276" s="676"/>
      <c r="OMD276" s="676"/>
      <c r="OME276" s="676"/>
      <c r="OMF276" s="676"/>
      <c r="OMG276" s="676"/>
      <c r="OMH276" s="676"/>
      <c r="OMI276" s="676"/>
      <c r="OMJ276" s="676"/>
      <c r="OMK276" s="676"/>
      <c r="OML276" s="676"/>
      <c r="OMM276" s="676"/>
      <c r="OMN276" s="676"/>
      <c r="OMO276" s="676"/>
      <c r="OMP276" s="676"/>
      <c r="OMQ276" s="676"/>
      <c r="OMR276" s="676"/>
      <c r="OMS276" s="676"/>
      <c r="OMT276" s="674"/>
      <c r="OMU276" s="674"/>
      <c r="OMV276" s="674"/>
      <c r="OMW276" s="674"/>
      <c r="OMX276" s="674"/>
      <c r="OMY276" s="674"/>
      <c r="OMZ276" s="674"/>
      <c r="ONA276" s="674"/>
      <c r="ONB276" s="674"/>
      <c r="ONC276" s="674"/>
      <c r="OND276" s="674"/>
      <c r="ONE276" s="674"/>
      <c r="ONF276" s="674"/>
      <c r="ONG276" s="674"/>
      <c r="ONH276" s="674"/>
      <c r="ONI276" s="674"/>
      <c r="ONJ276" s="674"/>
      <c r="ONK276" s="674"/>
      <c r="ONL276" s="674"/>
      <c r="ONM276" s="674"/>
      <c r="ONN276" s="674"/>
      <c r="ONO276" s="674"/>
      <c r="ONP276" s="674"/>
      <c r="ONQ276" s="674"/>
      <c r="ONR276" s="675"/>
      <c r="ONS276" s="675"/>
      <c r="ONT276" s="675"/>
      <c r="ONU276" s="675"/>
      <c r="ONV276" s="675"/>
      <c r="ONW276" s="674"/>
      <c r="ONX276" s="674"/>
      <c r="ONY276" s="675"/>
      <c r="ONZ276" s="675"/>
      <c r="OOA276" s="674"/>
      <c r="OOB276" s="674"/>
      <c r="OOC276" s="675"/>
      <c r="OOD276" s="675"/>
      <c r="OOE276" s="674"/>
      <c r="OOF276" s="674"/>
      <c r="OOG276" s="674"/>
      <c r="OOH276" s="674"/>
      <c r="OOI276" s="674"/>
      <c r="OOJ276" s="674"/>
      <c r="OOK276" s="674"/>
      <c r="OOL276" s="675"/>
      <c r="OOM276" s="675"/>
      <c r="OON276" s="674"/>
      <c r="OOO276" s="674"/>
      <c r="OOP276" s="675"/>
      <c r="OOQ276" s="675"/>
      <c r="OOR276" s="674"/>
      <c r="OOS276" s="674"/>
      <c r="OOT276" s="674"/>
      <c r="OOU276" s="674"/>
      <c r="OOV276" s="674"/>
      <c r="OOW276" s="673"/>
      <c r="OOX276" s="677"/>
      <c r="OOY276" s="674"/>
      <c r="OOZ276" s="674"/>
      <c r="OPA276" s="674"/>
      <c r="OPB276" s="674"/>
      <c r="OPC276" s="674"/>
      <c r="OPD276" s="674"/>
      <c r="OPE276" s="674"/>
      <c r="OPF276" s="676"/>
      <c r="OPG276" s="676"/>
      <c r="OPH276" s="676"/>
      <c r="OPI276" s="676"/>
      <c r="OPJ276" s="676"/>
      <c r="OPK276" s="676"/>
      <c r="OPL276" s="676"/>
      <c r="OPM276" s="676"/>
      <c r="OPN276" s="676"/>
      <c r="OPO276" s="676"/>
      <c r="OPP276" s="676"/>
      <c r="OPQ276" s="676"/>
      <c r="OPR276" s="676"/>
      <c r="OPS276" s="676"/>
      <c r="OPT276" s="676"/>
      <c r="OPU276" s="676"/>
      <c r="OPV276" s="676"/>
      <c r="OPW276" s="676"/>
      <c r="OPX276" s="676"/>
      <c r="OPY276" s="676"/>
      <c r="OPZ276" s="676"/>
      <c r="OQA276" s="676"/>
      <c r="OQB276" s="676"/>
      <c r="OQC276" s="676"/>
      <c r="OQD276" s="676"/>
      <c r="OQE276" s="676"/>
      <c r="OQF276" s="676"/>
      <c r="OQG276" s="676"/>
      <c r="OQH276" s="676"/>
      <c r="OQI276" s="676"/>
      <c r="OQJ276" s="676"/>
      <c r="OQK276" s="676"/>
      <c r="OQL276" s="676"/>
      <c r="OQM276" s="676"/>
      <c r="OQN276" s="676"/>
      <c r="OQO276" s="676"/>
      <c r="OQP276" s="676"/>
      <c r="OQQ276" s="676"/>
      <c r="OQR276" s="676"/>
      <c r="OQS276" s="676"/>
      <c r="OQT276" s="676"/>
      <c r="OQU276" s="676"/>
      <c r="OQV276" s="676"/>
      <c r="OQW276" s="676"/>
      <c r="OQX276" s="674"/>
      <c r="OQY276" s="674"/>
      <c r="OQZ276" s="674"/>
      <c r="ORA276" s="674"/>
      <c r="ORB276" s="674"/>
      <c r="ORC276" s="674"/>
      <c r="ORD276" s="674"/>
      <c r="ORE276" s="674"/>
      <c r="ORF276" s="674"/>
      <c r="ORG276" s="674"/>
      <c r="ORH276" s="674"/>
      <c r="ORI276" s="674"/>
      <c r="ORJ276" s="674"/>
      <c r="ORK276" s="674"/>
      <c r="ORL276" s="674"/>
      <c r="ORM276" s="674"/>
      <c r="ORN276" s="674"/>
      <c r="ORO276" s="674"/>
      <c r="ORP276" s="674"/>
      <c r="ORQ276" s="674"/>
      <c r="ORR276" s="674"/>
      <c r="ORS276" s="674"/>
      <c r="ORT276" s="674"/>
      <c r="ORU276" s="674"/>
      <c r="ORV276" s="675"/>
      <c r="ORW276" s="675"/>
      <c r="ORX276" s="675"/>
      <c r="ORY276" s="675"/>
      <c r="ORZ276" s="675"/>
      <c r="OSA276" s="674"/>
      <c r="OSB276" s="674"/>
      <c r="OSC276" s="675"/>
      <c r="OSD276" s="675"/>
      <c r="OSE276" s="674"/>
      <c r="OSF276" s="674"/>
      <c r="OSG276" s="675"/>
      <c r="OSH276" s="675"/>
      <c r="OSI276" s="674"/>
      <c r="OSJ276" s="674"/>
      <c r="OSK276" s="674"/>
      <c r="OSL276" s="674"/>
      <c r="OSM276" s="674"/>
      <c r="OSN276" s="674"/>
      <c r="OSO276" s="674"/>
      <c r="OSP276" s="675"/>
      <c r="OSQ276" s="675"/>
      <c r="OSR276" s="674"/>
      <c r="OSS276" s="674"/>
      <c r="OST276" s="675"/>
      <c r="OSU276" s="675"/>
      <c r="OSV276" s="674"/>
      <c r="OSW276" s="674"/>
      <c r="OSX276" s="674"/>
      <c r="OSY276" s="674"/>
      <c r="OSZ276" s="674"/>
      <c r="OTA276" s="673"/>
      <c r="OTB276" s="677"/>
      <c r="OTC276" s="674"/>
      <c r="OTD276" s="674"/>
      <c r="OTE276" s="674"/>
      <c r="OTF276" s="674"/>
      <c r="OTG276" s="674"/>
      <c r="OTH276" s="674"/>
      <c r="OTI276" s="674"/>
      <c r="OTJ276" s="676"/>
      <c r="OTK276" s="676"/>
      <c r="OTL276" s="676"/>
      <c r="OTM276" s="676"/>
      <c r="OTN276" s="676"/>
      <c r="OTO276" s="676"/>
      <c r="OTP276" s="676"/>
      <c r="OTQ276" s="676"/>
      <c r="OTR276" s="676"/>
      <c r="OTS276" s="676"/>
      <c r="OTT276" s="676"/>
      <c r="OTU276" s="676"/>
      <c r="OTV276" s="676"/>
      <c r="OTW276" s="676"/>
      <c r="OTX276" s="676"/>
      <c r="OTY276" s="676"/>
      <c r="OTZ276" s="676"/>
      <c r="OUA276" s="676"/>
      <c r="OUB276" s="676"/>
      <c r="OUC276" s="676"/>
      <c r="OUD276" s="676"/>
      <c r="OUE276" s="676"/>
      <c r="OUF276" s="676"/>
      <c r="OUG276" s="676"/>
      <c r="OUH276" s="676"/>
      <c r="OUI276" s="676"/>
      <c r="OUJ276" s="676"/>
      <c r="OUK276" s="676"/>
      <c r="OUL276" s="676"/>
      <c r="OUM276" s="676"/>
      <c r="OUN276" s="676"/>
      <c r="OUO276" s="676"/>
      <c r="OUP276" s="676"/>
      <c r="OUQ276" s="676"/>
      <c r="OUR276" s="676"/>
      <c r="OUS276" s="676"/>
      <c r="OUT276" s="676"/>
      <c r="OUU276" s="676"/>
      <c r="OUV276" s="676"/>
      <c r="OUW276" s="676"/>
      <c r="OUX276" s="676"/>
      <c r="OUY276" s="676"/>
      <c r="OUZ276" s="676"/>
      <c r="OVA276" s="676"/>
      <c r="OVB276" s="674"/>
      <c r="OVC276" s="674"/>
      <c r="OVD276" s="674"/>
      <c r="OVE276" s="674"/>
      <c r="OVF276" s="674"/>
      <c r="OVG276" s="674"/>
      <c r="OVH276" s="674"/>
      <c r="OVI276" s="674"/>
      <c r="OVJ276" s="674"/>
      <c r="OVK276" s="674"/>
      <c r="OVL276" s="674"/>
      <c r="OVM276" s="674"/>
      <c r="OVN276" s="674"/>
      <c r="OVO276" s="674"/>
      <c r="OVP276" s="674"/>
      <c r="OVQ276" s="674"/>
      <c r="OVR276" s="674"/>
      <c r="OVS276" s="674"/>
      <c r="OVT276" s="674"/>
      <c r="OVU276" s="674"/>
      <c r="OVV276" s="674"/>
      <c r="OVW276" s="674"/>
      <c r="OVX276" s="674"/>
      <c r="OVY276" s="674"/>
      <c r="OVZ276" s="675"/>
      <c r="OWA276" s="675"/>
      <c r="OWB276" s="675"/>
      <c r="OWC276" s="675"/>
      <c r="OWD276" s="675"/>
      <c r="OWE276" s="674"/>
      <c r="OWF276" s="674"/>
      <c r="OWG276" s="675"/>
      <c r="OWH276" s="675"/>
      <c r="OWI276" s="674"/>
      <c r="OWJ276" s="674"/>
      <c r="OWK276" s="675"/>
      <c r="OWL276" s="675"/>
      <c r="OWM276" s="674"/>
      <c r="OWN276" s="674"/>
      <c r="OWO276" s="674"/>
      <c r="OWP276" s="674"/>
      <c r="OWQ276" s="674"/>
      <c r="OWR276" s="674"/>
      <c r="OWS276" s="674"/>
      <c r="OWT276" s="675"/>
      <c r="OWU276" s="675"/>
      <c r="OWV276" s="674"/>
      <c r="OWW276" s="674"/>
      <c r="OWX276" s="675"/>
      <c r="OWY276" s="675"/>
      <c r="OWZ276" s="674"/>
      <c r="OXA276" s="674"/>
      <c r="OXB276" s="674"/>
      <c r="OXC276" s="674"/>
      <c r="OXD276" s="674"/>
      <c r="OXE276" s="673"/>
      <c r="OXF276" s="677"/>
      <c r="OXG276" s="674"/>
      <c r="OXH276" s="674"/>
      <c r="OXI276" s="674"/>
      <c r="OXJ276" s="674"/>
      <c r="OXK276" s="674"/>
      <c r="OXL276" s="674"/>
      <c r="OXM276" s="674"/>
      <c r="OXN276" s="676"/>
      <c r="OXO276" s="676"/>
      <c r="OXP276" s="676"/>
      <c r="OXQ276" s="676"/>
      <c r="OXR276" s="676"/>
      <c r="OXS276" s="676"/>
      <c r="OXT276" s="676"/>
      <c r="OXU276" s="676"/>
      <c r="OXV276" s="676"/>
      <c r="OXW276" s="676"/>
      <c r="OXX276" s="676"/>
      <c r="OXY276" s="676"/>
      <c r="OXZ276" s="676"/>
      <c r="OYA276" s="676"/>
      <c r="OYB276" s="676"/>
      <c r="OYC276" s="676"/>
      <c r="OYD276" s="676"/>
      <c r="OYE276" s="676"/>
      <c r="OYF276" s="676"/>
      <c r="OYG276" s="676"/>
      <c r="OYH276" s="676"/>
      <c r="OYI276" s="676"/>
      <c r="OYJ276" s="676"/>
      <c r="OYK276" s="676"/>
      <c r="OYL276" s="676"/>
      <c r="OYM276" s="676"/>
      <c r="OYN276" s="676"/>
      <c r="OYO276" s="676"/>
      <c r="OYP276" s="676"/>
      <c r="OYQ276" s="676"/>
      <c r="OYR276" s="676"/>
      <c r="OYS276" s="676"/>
      <c r="OYT276" s="676"/>
      <c r="OYU276" s="676"/>
      <c r="OYV276" s="676"/>
      <c r="OYW276" s="676"/>
      <c r="OYX276" s="676"/>
      <c r="OYY276" s="676"/>
      <c r="OYZ276" s="676"/>
      <c r="OZA276" s="676"/>
      <c r="OZB276" s="676"/>
      <c r="OZC276" s="676"/>
      <c r="OZD276" s="676"/>
      <c r="OZE276" s="676"/>
      <c r="OZF276" s="674"/>
      <c r="OZG276" s="674"/>
      <c r="OZH276" s="674"/>
      <c r="OZI276" s="674"/>
      <c r="OZJ276" s="674"/>
      <c r="OZK276" s="674"/>
      <c r="OZL276" s="674"/>
      <c r="OZM276" s="674"/>
      <c r="OZN276" s="674"/>
      <c r="OZO276" s="674"/>
      <c r="OZP276" s="674"/>
      <c r="OZQ276" s="674"/>
      <c r="OZR276" s="674"/>
      <c r="OZS276" s="674"/>
      <c r="OZT276" s="674"/>
      <c r="OZU276" s="674"/>
      <c r="OZV276" s="674"/>
      <c r="OZW276" s="674"/>
      <c r="OZX276" s="674"/>
      <c r="OZY276" s="674"/>
      <c r="OZZ276" s="674"/>
      <c r="PAA276" s="674"/>
      <c r="PAB276" s="674"/>
      <c r="PAC276" s="674"/>
      <c r="PAD276" s="675"/>
      <c r="PAE276" s="675"/>
      <c r="PAF276" s="675"/>
      <c r="PAG276" s="675"/>
      <c r="PAH276" s="675"/>
      <c r="PAI276" s="674"/>
      <c r="PAJ276" s="674"/>
      <c r="PAK276" s="675"/>
      <c r="PAL276" s="675"/>
      <c r="PAM276" s="674"/>
      <c r="PAN276" s="674"/>
      <c r="PAO276" s="675"/>
      <c r="PAP276" s="675"/>
      <c r="PAQ276" s="674"/>
      <c r="PAR276" s="674"/>
      <c r="PAS276" s="674"/>
      <c r="PAT276" s="674"/>
      <c r="PAU276" s="674"/>
      <c r="PAV276" s="674"/>
      <c r="PAW276" s="674"/>
      <c r="PAX276" s="675"/>
      <c r="PAY276" s="675"/>
      <c r="PAZ276" s="674"/>
      <c r="PBA276" s="674"/>
      <c r="PBB276" s="675"/>
      <c r="PBC276" s="675"/>
      <c r="PBD276" s="674"/>
      <c r="PBE276" s="674"/>
      <c r="PBF276" s="674"/>
      <c r="PBG276" s="674"/>
      <c r="PBH276" s="674"/>
      <c r="PBI276" s="673"/>
      <c r="PBJ276" s="677"/>
      <c r="PBK276" s="674"/>
      <c r="PBL276" s="674"/>
      <c r="PBM276" s="674"/>
      <c r="PBN276" s="674"/>
      <c r="PBO276" s="674"/>
      <c r="PBP276" s="674"/>
      <c r="PBQ276" s="674"/>
      <c r="PBR276" s="676"/>
      <c r="PBS276" s="676"/>
      <c r="PBT276" s="676"/>
      <c r="PBU276" s="676"/>
      <c r="PBV276" s="676"/>
      <c r="PBW276" s="676"/>
      <c r="PBX276" s="676"/>
      <c r="PBY276" s="676"/>
      <c r="PBZ276" s="676"/>
      <c r="PCA276" s="676"/>
      <c r="PCB276" s="676"/>
      <c r="PCC276" s="676"/>
      <c r="PCD276" s="676"/>
      <c r="PCE276" s="676"/>
      <c r="PCF276" s="676"/>
      <c r="PCG276" s="676"/>
      <c r="PCH276" s="676"/>
      <c r="PCI276" s="676"/>
      <c r="PCJ276" s="676"/>
      <c r="PCK276" s="676"/>
      <c r="PCL276" s="676"/>
      <c r="PCM276" s="676"/>
      <c r="PCN276" s="676"/>
      <c r="PCO276" s="676"/>
      <c r="PCP276" s="676"/>
      <c r="PCQ276" s="676"/>
      <c r="PCR276" s="676"/>
      <c r="PCS276" s="676"/>
      <c r="PCT276" s="676"/>
      <c r="PCU276" s="676"/>
      <c r="PCV276" s="676"/>
      <c r="PCW276" s="676"/>
      <c r="PCX276" s="676"/>
      <c r="PCY276" s="676"/>
      <c r="PCZ276" s="676"/>
      <c r="PDA276" s="676"/>
      <c r="PDB276" s="676"/>
      <c r="PDC276" s="676"/>
      <c r="PDD276" s="676"/>
      <c r="PDE276" s="676"/>
      <c r="PDF276" s="676"/>
      <c r="PDG276" s="676"/>
      <c r="PDH276" s="676"/>
      <c r="PDI276" s="676"/>
      <c r="PDJ276" s="674"/>
      <c r="PDK276" s="674"/>
      <c r="PDL276" s="674"/>
      <c r="PDM276" s="674"/>
      <c r="PDN276" s="674"/>
      <c r="PDO276" s="674"/>
      <c r="PDP276" s="674"/>
      <c r="PDQ276" s="674"/>
      <c r="PDR276" s="674"/>
      <c r="PDS276" s="674"/>
      <c r="PDT276" s="674"/>
      <c r="PDU276" s="674"/>
      <c r="PDV276" s="674"/>
      <c r="PDW276" s="674"/>
      <c r="PDX276" s="674"/>
      <c r="PDY276" s="674"/>
      <c r="PDZ276" s="674"/>
      <c r="PEA276" s="674"/>
      <c r="PEB276" s="674"/>
      <c r="PEC276" s="674"/>
      <c r="PED276" s="674"/>
      <c r="PEE276" s="674"/>
      <c r="PEF276" s="674"/>
      <c r="PEG276" s="674"/>
      <c r="PEH276" s="675"/>
      <c r="PEI276" s="675"/>
      <c r="PEJ276" s="675"/>
      <c r="PEK276" s="675"/>
      <c r="PEL276" s="675"/>
      <c r="PEM276" s="674"/>
      <c r="PEN276" s="674"/>
      <c r="PEO276" s="675"/>
      <c r="PEP276" s="675"/>
      <c r="PEQ276" s="674"/>
      <c r="PER276" s="674"/>
      <c r="PES276" s="675"/>
      <c r="PET276" s="675"/>
      <c r="PEU276" s="674"/>
      <c r="PEV276" s="674"/>
      <c r="PEW276" s="674"/>
      <c r="PEX276" s="674"/>
      <c r="PEY276" s="674"/>
      <c r="PEZ276" s="674"/>
      <c r="PFA276" s="674"/>
      <c r="PFB276" s="675"/>
      <c r="PFC276" s="675"/>
      <c r="PFD276" s="674"/>
      <c r="PFE276" s="674"/>
      <c r="PFF276" s="675"/>
      <c r="PFG276" s="675"/>
      <c r="PFH276" s="674"/>
      <c r="PFI276" s="674"/>
      <c r="PFJ276" s="674"/>
      <c r="PFK276" s="674"/>
      <c r="PFL276" s="674"/>
      <c r="PFM276" s="673"/>
      <c r="PFN276" s="677"/>
      <c r="PFO276" s="674"/>
      <c r="PFP276" s="674"/>
      <c r="PFQ276" s="674"/>
      <c r="PFR276" s="674"/>
      <c r="PFS276" s="674"/>
      <c r="PFT276" s="674"/>
      <c r="PFU276" s="674"/>
      <c r="PFV276" s="676"/>
      <c r="PFW276" s="676"/>
      <c r="PFX276" s="676"/>
      <c r="PFY276" s="676"/>
      <c r="PFZ276" s="676"/>
      <c r="PGA276" s="676"/>
      <c r="PGB276" s="676"/>
      <c r="PGC276" s="676"/>
      <c r="PGD276" s="676"/>
      <c r="PGE276" s="676"/>
      <c r="PGF276" s="676"/>
      <c r="PGG276" s="676"/>
      <c r="PGH276" s="676"/>
      <c r="PGI276" s="676"/>
      <c r="PGJ276" s="676"/>
      <c r="PGK276" s="676"/>
      <c r="PGL276" s="676"/>
      <c r="PGM276" s="676"/>
      <c r="PGN276" s="676"/>
      <c r="PGO276" s="676"/>
      <c r="PGP276" s="676"/>
      <c r="PGQ276" s="676"/>
      <c r="PGR276" s="676"/>
      <c r="PGS276" s="676"/>
      <c r="PGT276" s="676"/>
      <c r="PGU276" s="676"/>
      <c r="PGV276" s="676"/>
      <c r="PGW276" s="676"/>
      <c r="PGX276" s="676"/>
      <c r="PGY276" s="676"/>
      <c r="PGZ276" s="676"/>
      <c r="PHA276" s="676"/>
      <c r="PHB276" s="676"/>
      <c r="PHC276" s="676"/>
      <c r="PHD276" s="676"/>
      <c r="PHE276" s="676"/>
      <c r="PHF276" s="676"/>
      <c r="PHG276" s="676"/>
      <c r="PHH276" s="676"/>
      <c r="PHI276" s="676"/>
      <c r="PHJ276" s="676"/>
      <c r="PHK276" s="676"/>
      <c r="PHL276" s="676"/>
      <c r="PHM276" s="676"/>
      <c r="PHN276" s="674"/>
      <c r="PHO276" s="674"/>
      <c r="PHP276" s="674"/>
      <c r="PHQ276" s="674"/>
      <c r="PHR276" s="674"/>
      <c r="PHS276" s="674"/>
      <c r="PHT276" s="674"/>
      <c r="PHU276" s="674"/>
      <c r="PHV276" s="674"/>
      <c r="PHW276" s="674"/>
      <c r="PHX276" s="674"/>
      <c r="PHY276" s="674"/>
      <c r="PHZ276" s="674"/>
      <c r="PIA276" s="674"/>
      <c r="PIB276" s="674"/>
      <c r="PIC276" s="674"/>
      <c r="PID276" s="674"/>
      <c r="PIE276" s="674"/>
      <c r="PIF276" s="674"/>
      <c r="PIG276" s="674"/>
      <c r="PIH276" s="674"/>
      <c r="PII276" s="674"/>
      <c r="PIJ276" s="674"/>
      <c r="PIK276" s="674"/>
      <c r="PIL276" s="675"/>
      <c r="PIM276" s="675"/>
      <c r="PIN276" s="675"/>
      <c r="PIO276" s="675"/>
      <c r="PIP276" s="675"/>
      <c r="PIQ276" s="674"/>
      <c r="PIR276" s="674"/>
      <c r="PIS276" s="675"/>
      <c r="PIT276" s="675"/>
      <c r="PIU276" s="674"/>
      <c r="PIV276" s="674"/>
      <c r="PIW276" s="675"/>
      <c r="PIX276" s="675"/>
      <c r="PIY276" s="674"/>
      <c r="PIZ276" s="674"/>
      <c r="PJA276" s="674"/>
      <c r="PJB276" s="674"/>
      <c r="PJC276" s="674"/>
      <c r="PJD276" s="674"/>
      <c r="PJE276" s="674"/>
      <c r="PJF276" s="675"/>
      <c r="PJG276" s="675"/>
      <c r="PJH276" s="674"/>
      <c r="PJI276" s="674"/>
      <c r="PJJ276" s="675"/>
      <c r="PJK276" s="675"/>
      <c r="PJL276" s="674"/>
      <c r="PJM276" s="674"/>
      <c r="PJN276" s="674"/>
      <c r="PJO276" s="674"/>
      <c r="PJP276" s="674"/>
      <c r="PJQ276" s="673"/>
      <c r="PJR276" s="677"/>
      <c r="PJS276" s="674"/>
      <c r="PJT276" s="674"/>
      <c r="PJU276" s="674"/>
      <c r="PJV276" s="674"/>
      <c r="PJW276" s="674"/>
      <c r="PJX276" s="674"/>
      <c r="PJY276" s="674"/>
      <c r="PJZ276" s="676"/>
      <c r="PKA276" s="676"/>
      <c r="PKB276" s="676"/>
      <c r="PKC276" s="676"/>
      <c r="PKD276" s="676"/>
      <c r="PKE276" s="676"/>
      <c r="PKF276" s="676"/>
      <c r="PKG276" s="676"/>
      <c r="PKH276" s="676"/>
      <c r="PKI276" s="676"/>
      <c r="PKJ276" s="676"/>
      <c r="PKK276" s="676"/>
      <c r="PKL276" s="676"/>
      <c r="PKM276" s="676"/>
      <c r="PKN276" s="676"/>
      <c r="PKO276" s="676"/>
      <c r="PKP276" s="676"/>
      <c r="PKQ276" s="676"/>
      <c r="PKR276" s="676"/>
      <c r="PKS276" s="676"/>
      <c r="PKT276" s="676"/>
      <c r="PKU276" s="676"/>
      <c r="PKV276" s="676"/>
      <c r="PKW276" s="676"/>
      <c r="PKX276" s="676"/>
      <c r="PKY276" s="676"/>
      <c r="PKZ276" s="676"/>
      <c r="PLA276" s="676"/>
      <c r="PLB276" s="676"/>
      <c r="PLC276" s="676"/>
      <c r="PLD276" s="676"/>
      <c r="PLE276" s="676"/>
      <c r="PLF276" s="676"/>
      <c r="PLG276" s="676"/>
      <c r="PLH276" s="676"/>
      <c r="PLI276" s="676"/>
      <c r="PLJ276" s="676"/>
      <c r="PLK276" s="676"/>
      <c r="PLL276" s="676"/>
      <c r="PLM276" s="676"/>
      <c r="PLN276" s="676"/>
      <c r="PLO276" s="676"/>
      <c r="PLP276" s="676"/>
      <c r="PLQ276" s="676"/>
      <c r="PLR276" s="674"/>
      <c r="PLS276" s="674"/>
      <c r="PLT276" s="674"/>
      <c r="PLU276" s="674"/>
      <c r="PLV276" s="674"/>
      <c r="PLW276" s="674"/>
      <c r="PLX276" s="674"/>
      <c r="PLY276" s="674"/>
      <c r="PLZ276" s="674"/>
      <c r="PMA276" s="674"/>
      <c r="PMB276" s="674"/>
      <c r="PMC276" s="674"/>
      <c r="PMD276" s="674"/>
      <c r="PME276" s="674"/>
      <c r="PMF276" s="674"/>
      <c r="PMG276" s="674"/>
      <c r="PMH276" s="674"/>
      <c r="PMI276" s="674"/>
      <c r="PMJ276" s="674"/>
      <c r="PMK276" s="674"/>
      <c r="PML276" s="674"/>
      <c r="PMM276" s="674"/>
      <c r="PMN276" s="674"/>
      <c r="PMO276" s="674"/>
      <c r="PMP276" s="675"/>
      <c r="PMQ276" s="675"/>
      <c r="PMR276" s="675"/>
      <c r="PMS276" s="675"/>
      <c r="PMT276" s="675"/>
      <c r="PMU276" s="674"/>
      <c r="PMV276" s="674"/>
      <c r="PMW276" s="675"/>
      <c r="PMX276" s="675"/>
      <c r="PMY276" s="674"/>
      <c r="PMZ276" s="674"/>
      <c r="PNA276" s="675"/>
      <c r="PNB276" s="675"/>
      <c r="PNC276" s="674"/>
      <c r="PND276" s="674"/>
      <c r="PNE276" s="674"/>
      <c r="PNF276" s="674"/>
      <c r="PNG276" s="674"/>
      <c r="PNH276" s="674"/>
      <c r="PNI276" s="674"/>
      <c r="PNJ276" s="675"/>
      <c r="PNK276" s="675"/>
      <c r="PNL276" s="674"/>
      <c r="PNM276" s="674"/>
      <c r="PNN276" s="675"/>
      <c r="PNO276" s="675"/>
      <c r="PNP276" s="674"/>
      <c r="PNQ276" s="674"/>
      <c r="PNR276" s="674"/>
      <c r="PNS276" s="674"/>
      <c r="PNT276" s="674"/>
      <c r="PNU276" s="673"/>
      <c r="PNV276" s="677"/>
      <c r="PNW276" s="674"/>
      <c r="PNX276" s="674"/>
      <c r="PNY276" s="674"/>
      <c r="PNZ276" s="674"/>
      <c r="POA276" s="674"/>
      <c r="POB276" s="674"/>
      <c r="POC276" s="674"/>
      <c r="POD276" s="676"/>
      <c r="POE276" s="676"/>
      <c r="POF276" s="676"/>
      <c r="POG276" s="676"/>
      <c r="POH276" s="676"/>
      <c r="POI276" s="676"/>
      <c r="POJ276" s="676"/>
      <c r="POK276" s="676"/>
      <c r="POL276" s="676"/>
      <c r="POM276" s="676"/>
      <c r="PON276" s="676"/>
      <c r="POO276" s="676"/>
      <c r="POP276" s="676"/>
      <c r="POQ276" s="676"/>
      <c r="POR276" s="676"/>
      <c r="POS276" s="676"/>
      <c r="POT276" s="676"/>
      <c r="POU276" s="676"/>
      <c r="POV276" s="676"/>
      <c r="POW276" s="676"/>
      <c r="POX276" s="676"/>
      <c r="POY276" s="676"/>
      <c r="POZ276" s="676"/>
      <c r="PPA276" s="676"/>
      <c r="PPB276" s="676"/>
      <c r="PPC276" s="676"/>
      <c r="PPD276" s="676"/>
      <c r="PPE276" s="676"/>
      <c r="PPF276" s="676"/>
      <c r="PPG276" s="676"/>
      <c r="PPH276" s="676"/>
      <c r="PPI276" s="676"/>
      <c r="PPJ276" s="676"/>
      <c r="PPK276" s="676"/>
      <c r="PPL276" s="676"/>
      <c r="PPM276" s="676"/>
      <c r="PPN276" s="676"/>
      <c r="PPO276" s="676"/>
      <c r="PPP276" s="676"/>
      <c r="PPQ276" s="676"/>
      <c r="PPR276" s="676"/>
      <c r="PPS276" s="676"/>
      <c r="PPT276" s="676"/>
      <c r="PPU276" s="676"/>
      <c r="PPV276" s="674"/>
      <c r="PPW276" s="674"/>
      <c r="PPX276" s="674"/>
      <c r="PPY276" s="674"/>
      <c r="PPZ276" s="674"/>
      <c r="PQA276" s="674"/>
      <c r="PQB276" s="674"/>
      <c r="PQC276" s="674"/>
      <c r="PQD276" s="674"/>
      <c r="PQE276" s="674"/>
      <c r="PQF276" s="674"/>
      <c r="PQG276" s="674"/>
      <c r="PQH276" s="674"/>
      <c r="PQI276" s="674"/>
      <c r="PQJ276" s="674"/>
      <c r="PQK276" s="674"/>
      <c r="PQL276" s="674"/>
      <c r="PQM276" s="674"/>
      <c r="PQN276" s="674"/>
      <c r="PQO276" s="674"/>
      <c r="PQP276" s="674"/>
      <c r="PQQ276" s="674"/>
      <c r="PQR276" s="674"/>
      <c r="PQS276" s="674"/>
      <c r="PQT276" s="675"/>
      <c r="PQU276" s="675"/>
      <c r="PQV276" s="675"/>
      <c r="PQW276" s="675"/>
      <c r="PQX276" s="675"/>
      <c r="PQY276" s="674"/>
      <c r="PQZ276" s="674"/>
      <c r="PRA276" s="675"/>
      <c r="PRB276" s="675"/>
      <c r="PRC276" s="674"/>
      <c r="PRD276" s="674"/>
      <c r="PRE276" s="675"/>
      <c r="PRF276" s="675"/>
      <c r="PRG276" s="674"/>
      <c r="PRH276" s="674"/>
      <c r="PRI276" s="674"/>
      <c r="PRJ276" s="674"/>
      <c r="PRK276" s="674"/>
      <c r="PRL276" s="674"/>
      <c r="PRM276" s="674"/>
      <c r="PRN276" s="675"/>
      <c r="PRO276" s="675"/>
      <c r="PRP276" s="674"/>
      <c r="PRQ276" s="674"/>
      <c r="PRR276" s="675"/>
      <c r="PRS276" s="675"/>
      <c r="PRT276" s="674"/>
      <c r="PRU276" s="674"/>
      <c r="PRV276" s="674"/>
      <c r="PRW276" s="674"/>
      <c r="PRX276" s="674"/>
      <c r="PRY276" s="673"/>
      <c r="PRZ276" s="677"/>
      <c r="PSA276" s="674"/>
      <c r="PSB276" s="674"/>
      <c r="PSC276" s="674"/>
      <c r="PSD276" s="674"/>
      <c r="PSE276" s="674"/>
      <c r="PSF276" s="674"/>
      <c r="PSG276" s="674"/>
      <c r="PSH276" s="676"/>
      <c r="PSI276" s="676"/>
      <c r="PSJ276" s="676"/>
      <c r="PSK276" s="676"/>
      <c r="PSL276" s="676"/>
      <c r="PSM276" s="676"/>
      <c r="PSN276" s="676"/>
      <c r="PSO276" s="676"/>
      <c r="PSP276" s="676"/>
      <c r="PSQ276" s="676"/>
      <c r="PSR276" s="676"/>
      <c r="PSS276" s="676"/>
      <c r="PST276" s="676"/>
      <c r="PSU276" s="676"/>
      <c r="PSV276" s="676"/>
      <c r="PSW276" s="676"/>
      <c r="PSX276" s="676"/>
      <c r="PSY276" s="676"/>
      <c r="PSZ276" s="676"/>
      <c r="PTA276" s="676"/>
      <c r="PTB276" s="676"/>
      <c r="PTC276" s="676"/>
      <c r="PTD276" s="676"/>
      <c r="PTE276" s="676"/>
      <c r="PTF276" s="676"/>
      <c r="PTG276" s="676"/>
      <c r="PTH276" s="676"/>
      <c r="PTI276" s="676"/>
      <c r="PTJ276" s="676"/>
      <c r="PTK276" s="676"/>
      <c r="PTL276" s="676"/>
      <c r="PTM276" s="676"/>
      <c r="PTN276" s="676"/>
      <c r="PTO276" s="676"/>
      <c r="PTP276" s="676"/>
      <c r="PTQ276" s="676"/>
      <c r="PTR276" s="676"/>
      <c r="PTS276" s="676"/>
      <c r="PTT276" s="676"/>
      <c r="PTU276" s="676"/>
      <c r="PTV276" s="676"/>
      <c r="PTW276" s="676"/>
      <c r="PTX276" s="676"/>
      <c r="PTY276" s="676"/>
      <c r="PTZ276" s="674"/>
      <c r="PUA276" s="674"/>
      <c r="PUB276" s="674"/>
      <c r="PUC276" s="674"/>
      <c r="PUD276" s="674"/>
      <c r="PUE276" s="674"/>
      <c r="PUF276" s="674"/>
      <c r="PUG276" s="674"/>
      <c r="PUH276" s="674"/>
      <c r="PUI276" s="674"/>
      <c r="PUJ276" s="674"/>
      <c r="PUK276" s="674"/>
      <c r="PUL276" s="674"/>
      <c r="PUM276" s="674"/>
      <c r="PUN276" s="674"/>
      <c r="PUO276" s="674"/>
      <c r="PUP276" s="674"/>
      <c r="PUQ276" s="674"/>
      <c r="PUR276" s="674"/>
      <c r="PUS276" s="674"/>
      <c r="PUT276" s="674"/>
      <c r="PUU276" s="674"/>
      <c r="PUV276" s="674"/>
      <c r="PUW276" s="674"/>
      <c r="PUX276" s="675"/>
      <c r="PUY276" s="675"/>
      <c r="PUZ276" s="675"/>
      <c r="PVA276" s="675"/>
      <c r="PVB276" s="675"/>
      <c r="PVC276" s="674"/>
      <c r="PVD276" s="674"/>
      <c r="PVE276" s="675"/>
      <c r="PVF276" s="675"/>
      <c r="PVG276" s="674"/>
      <c r="PVH276" s="674"/>
      <c r="PVI276" s="675"/>
      <c r="PVJ276" s="675"/>
      <c r="PVK276" s="674"/>
      <c r="PVL276" s="674"/>
      <c r="PVM276" s="674"/>
      <c r="PVN276" s="674"/>
      <c r="PVO276" s="674"/>
      <c r="PVP276" s="674"/>
      <c r="PVQ276" s="674"/>
      <c r="PVR276" s="675"/>
      <c r="PVS276" s="675"/>
      <c r="PVT276" s="674"/>
      <c r="PVU276" s="674"/>
      <c r="PVV276" s="675"/>
      <c r="PVW276" s="675"/>
      <c r="PVX276" s="674"/>
      <c r="PVY276" s="674"/>
      <c r="PVZ276" s="674"/>
      <c r="PWA276" s="674"/>
      <c r="PWB276" s="674"/>
      <c r="PWC276" s="673"/>
      <c r="PWD276" s="677"/>
      <c r="PWE276" s="674"/>
      <c r="PWF276" s="674"/>
      <c r="PWG276" s="674"/>
      <c r="PWH276" s="674"/>
      <c r="PWI276" s="674"/>
      <c r="PWJ276" s="674"/>
      <c r="PWK276" s="674"/>
      <c r="PWL276" s="676"/>
      <c r="PWM276" s="676"/>
      <c r="PWN276" s="676"/>
      <c r="PWO276" s="676"/>
      <c r="PWP276" s="676"/>
      <c r="PWQ276" s="676"/>
      <c r="PWR276" s="676"/>
      <c r="PWS276" s="676"/>
      <c r="PWT276" s="676"/>
      <c r="PWU276" s="676"/>
      <c r="PWV276" s="676"/>
      <c r="PWW276" s="676"/>
      <c r="PWX276" s="676"/>
      <c r="PWY276" s="676"/>
      <c r="PWZ276" s="676"/>
      <c r="PXA276" s="676"/>
      <c r="PXB276" s="676"/>
      <c r="PXC276" s="676"/>
      <c r="PXD276" s="676"/>
      <c r="PXE276" s="676"/>
      <c r="PXF276" s="676"/>
      <c r="PXG276" s="676"/>
      <c r="PXH276" s="676"/>
      <c r="PXI276" s="676"/>
      <c r="PXJ276" s="676"/>
      <c r="PXK276" s="676"/>
      <c r="PXL276" s="676"/>
      <c r="PXM276" s="676"/>
      <c r="PXN276" s="676"/>
      <c r="PXO276" s="676"/>
      <c r="PXP276" s="676"/>
      <c r="PXQ276" s="676"/>
      <c r="PXR276" s="676"/>
      <c r="PXS276" s="676"/>
      <c r="PXT276" s="676"/>
      <c r="PXU276" s="676"/>
      <c r="PXV276" s="676"/>
      <c r="PXW276" s="676"/>
      <c r="PXX276" s="676"/>
      <c r="PXY276" s="676"/>
      <c r="PXZ276" s="676"/>
      <c r="PYA276" s="676"/>
      <c r="PYB276" s="676"/>
      <c r="PYC276" s="676"/>
      <c r="PYD276" s="674"/>
      <c r="PYE276" s="674"/>
      <c r="PYF276" s="674"/>
      <c r="PYG276" s="674"/>
      <c r="PYH276" s="674"/>
      <c r="PYI276" s="674"/>
      <c r="PYJ276" s="674"/>
      <c r="PYK276" s="674"/>
      <c r="PYL276" s="674"/>
      <c r="PYM276" s="674"/>
      <c r="PYN276" s="674"/>
      <c r="PYO276" s="674"/>
      <c r="PYP276" s="674"/>
      <c r="PYQ276" s="674"/>
      <c r="PYR276" s="674"/>
      <c r="PYS276" s="674"/>
      <c r="PYT276" s="674"/>
      <c r="PYU276" s="674"/>
      <c r="PYV276" s="674"/>
      <c r="PYW276" s="674"/>
      <c r="PYX276" s="674"/>
      <c r="PYY276" s="674"/>
      <c r="PYZ276" s="674"/>
      <c r="PZA276" s="674"/>
      <c r="PZB276" s="675"/>
      <c r="PZC276" s="675"/>
      <c r="PZD276" s="675"/>
      <c r="PZE276" s="675"/>
      <c r="PZF276" s="675"/>
      <c r="PZG276" s="674"/>
      <c r="PZH276" s="674"/>
      <c r="PZI276" s="675"/>
      <c r="PZJ276" s="675"/>
      <c r="PZK276" s="674"/>
      <c r="PZL276" s="674"/>
      <c r="PZM276" s="675"/>
      <c r="PZN276" s="675"/>
      <c r="PZO276" s="674"/>
      <c r="PZP276" s="674"/>
      <c r="PZQ276" s="674"/>
      <c r="PZR276" s="674"/>
      <c r="PZS276" s="674"/>
      <c r="PZT276" s="674"/>
      <c r="PZU276" s="674"/>
      <c r="PZV276" s="675"/>
      <c r="PZW276" s="675"/>
      <c r="PZX276" s="674"/>
      <c r="PZY276" s="674"/>
      <c r="PZZ276" s="675"/>
      <c r="QAA276" s="675"/>
      <c r="QAB276" s="674"/>
      <c r="QAC276" s="674"/>
      <c r="QAD276" s="674"/>
      <c r="QAE276" s="674"/>
      <c r="QAF276" s="674"/>
      <c r="QAG276" s="673"/>
      <c r="QAH276" s="677"/>
      <c r="QAI276" s="674"/>
      <c r="QAJ276" s="674"/>
      <c r="QAK276" s="674"/>
      <c r="QAL276" s="674"/>
      <c r="QAM276" s="674"/>
      <c r="QAN276" s="674"/>
      <c r="QAO276" s="674"/>
      <c r="QAP276" s="676"/>
      <c r="QAQ276" s="676"/>
      <c r="QAR276" s="676"/>
      <c r="QAS276" s="676"/>
      <c r="QAT276" s="676"/>
      <c r="QAU276" s="676"/>
      <c r="QAV276" s="676"/>
      <c r="QAW276" s="676"/>
      <c r="QAX276" s="676"/>
      <c r="QAY276" s="676"/>
      <c r="QAZ276" s="676"/>
      <c r="QBA276" s="676"/>
      <c r="QBB276" s="676"/>
      <c r="QBC276" s="676"/>
      <c r="QBD276" s="676"/>
      <c r="QBE276" s="676"/>
      <c r="QBF276" s="676"/>
      <c r="QBG276" s="676"/>
      <c r="QBH276" s="676"/>
      <c r="QBI276" s="676"/>
      <c r="QBJ276" s="676"/>
      <c r="QBK276" s="676"/>
      <c r="QBL276" s="676"/>
      <c r="QBM276" s="676"/>
      <c r="QBN276" s="676"/>
      <c r="QBO276" s="676"/>
      <c r="QBP276" s="676"/>
      <c r="QBQ276" s="676"/>
      <c r="QBR276" s="676"/>
      <c r="QBS276" s="676"/>
      <c r="QBT276" s="676"/>
      <c r="QBU276" s="676"/>
      <c r="QBV276" s="676"/>
      <c r="QBW276" s="676"/>
      <c r="QBX276" s="676"/>
      <c r="QBY276" s="676"/>
      <c r="QBZ276" s="676"/>
      <c r="QCA276" s="676"/>
      <c r="QCB276" s="676"/>
      <c r="QCC276" s="676"/>
      <c r="QCD276" s="676"/>
      <c r="QCE276" s="676"/>
      <c r="QCF276" s="676"/>
      <c r="QCG276" s="676"/>
      <c r="QCH276" s="674"/>
      <c r="QCI276" s="674"/>
      <c r="QCJ276" s="674"/>
      <c r="QCK276" s="674"/>
      <c r="QCL276" s="674"/>
      <c r="QCM276" s="674"/>
      <c r="QCN276" s="674"/>
      <c r="QCO276" s="674"/>
      <c r="QCP276" s="674"/>
      <c r="QCQ276" s="674"/>
      <c r="QCR276" s="674"/>
      <c r="QCS276" s="674"/>
      <c r="QCT276" s="674"/>
      <c r="QCU276" s="674"/>
      <c r="QCV276" s="674"/>
      <c r="QCW276" s="674"/>
      <c r="QCX276" s="674"/>
      <c r="QCY276" s="674"/>
      <c r="QCZ276" s="674"/>
      <c r="QDA276" s="674"/>
      <c r="QDB276" s="674"/>
      <c r="QDC276" s="674"/>
      <c r="QDD276" s="674"/>
      <c r="QDE276" s="674"/>
      <c r="QDF276" s="675"/>
      <c r="QDG276" s="675"/>
      <c r="QDH276" s="675"/>
      <c r="QDI276" s="675"/>
      <c r="QDJ276" s="675"/>
      <c r="QDK276" s="674"/>
      <c r="QDL276" s="674"/>
      <c r="QDM276" s="675"/>
      <c r="QDN276" s="675"/>
      <c r="QDO276" s="674"/>
      <c r="QDP276" s="674"/>
      <c r="QDQ276" s="675"/>
      <c r="QDR276" s="675"/>
      <c r="QDS276" s="674"/>
      <c r="QDT276" s="674"/>
      <c r="QDU276" s="674"/>
      <c r="QDV276" s="674"/>
      <c r="QDW276" s="674"/>
      <c r="QDX276" s="674"/>
      <c r="QDY276" s="674"/>
      <c r="QDZ276" s="675"/>
      <c r="QEA276" s="675"/>
      <c r="QEB276" s="674"/>
      <c r="QEC276" s="674"/>
      <c r="QED276" s="675"/>
      <c r="QEE276" s="675"/>
      <c r="QEF276" s="674"/>
      <c r="QEG276" s="674"/>
      <c r="QEH276" s="674"/>
      <c r="QEI276" s="674"/>
      <c r="QEJ276" s="674"/>
      <c r="QEK276" s="673"/>
      <c r="QEL276" s="677"/>
      <c r="QEM276" s="674"/>
      <c r="QEN276" s="674"/>
      <c r="QEO276" s="674"/>
      <c r="QEP276" s="674"/>
      <c r="QEQ276" s="674"/>
      <c r="QER276" s="674"/>
      <c r="QES276" s="674"/>
      <c r="QET276" s="676"/>
      <c r="QEU276" s="676"/>
      <c r="QEV276" s="676"/>
      <c r="QEW276" s="676"/>
      <c r="QEX276" s="676"/>
      <c r="QEY276" s="676"/>
      <c r="QEZ276" s="676"/>
      <c r="QFA276" s="676"/>
      <c r="QFB276" s="676"/>
      <c r="QFC276" s="676"/>
      <c r="QFD276" s="676"/>
      <c r="QFE276" s="676"/>
      <c r="QFF276" s="676"/>
      <c r="QFG276" s="676"/>
      <c r="QFH276" s="676"/>
      <c r="QFI276" s="676"/>
      <c r="QFJ276" s="676"/>
      <c r="QFK276" s="676"/>
      <c r="QFL276" s="676"/>
      <c r="QFM276" s="676"/>
      <c r="QFN276" s="676"/>
      <c r="QFO276" s="676"/>
      <c r="QFP276" s="676"/>
      <c r="QFQ276" s="676"/>
      <c r="QFR276" s="676"/>
      <c r="QFS276" s="676"/>
      <c r="QFT276" s="676"/>
      <c r="QFU276" s="676"/>
      <c r="QFV276" s="676"/>
      <c r="QFW276" s="676"/>
      <c r="QFX276" s="676"/>
      <c r="QFY276" s="676"/>
      <c r="QFZ276" s="676"/>
      <c r="QGA276" s="676"/>
      <c r="QGB276" s="676"/>
      <c r="QGC276" s="676"/>
      <c r="QGD276" s="676"/>
      <c r="QGE276" s="676"/>
      <c r="QGF276" s="676"/>
      <c r="QGG276" s="676"/>
      <c r="QGH276" s="676"/>
      <c r="QGI276" s="676"/>
      <c r="QGJ276" s="676"/>
      <c r="QGK276" s="676"/>
      <c r="QGL276" s="674"/>
      <c r="QGM276" s="674"/>
      <c r="QGN276" s="674"/>
      <c r="QGO276" s="674"/>
      <c r="QGP276" s="674"/>
      <c r="QGQ276" s="674"/>
      <c r="QGR276" s="674"/>
      <c r="QGS276" s="674"/>
      <c r="QGT276" s="674"/>
      <c r="QGU276" s="674"/>
      <c r="QGV276" s="674"/>
      <c r="QGW276" s="674"/>
      <c r="QGX276" s="674"/>
      <c r="QGY276" s="674"/>
      <c r="QGZ276" s="674"/>
      <c r="QHA276" s="674"/>
      <c r="QHB276" s="674"/>
      <c r="QHC276" s="674"/>
      <c r="QHD276" s="674"/>
      <c r="QHE276" s="674"/>
      <c r="QHF276" s="674"/>
      <c r="QHG276" s="674"/>
      <c r="QHH276" s="674"/>
      <c r="QHI276" s="674"/>
      <c r="QHJ276" s="675"/>
      <c r="QHK276" s="675"/>
      <c r="QHL276" s="675"/>
      <c r="QHM276" s="675"/>
      <c r="QHN276" s="675"/>
      <c r="QHO276" s="674"/>
      <c r="QHP276" s="674"/>
      <c r="QHQ276" s="675"/>
      <c r="QHR276" s="675"/>
      <c r="QHS276" s="674"/>
      <c r="QHT276" s="674"/>
      <c r="QHU276" s="675"/>
      <c r="QHV276" s="675"/>
      <c r="QHW276" s="674"/>
      <c r="QHX276" s="674"/>
      <c r="QHY276" s="674"/>
      <c r="QHZ276" s="674"/>
      <c r="QIA276" s="674"/>
      <c r="QIB276" s="674"/>
      <c r="QIC276" s="674"/>
      <c r="QID276" s="675"/>
      <c r="QIE276" s="675"/>
      <c r="QIF276" s="674"/>
      <c r="QIG276" s="674"/>
      <c r="QIH276" s="675"/>
      <c r="QII276" s="675"/>
      <c r="QIJ276" s="674"/>
      <c r="QIK276" s="674"/>
      <c r="QIL276" s="674"/>
      <c r="QIM276" s="674"/>
      <c r="QIN276" s="674"/>
      <c r="QIO276" s="673"/>
      <c r="QIP276" s="677"/>
      <c r="QIQ276" s="674"/>
      <c r="QIR276" s="674"/>
      <c r="QIS276" s="674"/>
      <c r="QIT276" s="674"/>
      <c r="QIU276" s="674"/>
      <c r="QIV276" s="674"/>
      <c r="QIW276" s="674"/>
      <c r="QIX276" s="676"/>
      <c r="QIY276" s="676"/>
      <c r="QIZ276" s="676"/>
      <c r="QJA276" s="676"/>
      <c r="QJB276" s="676"/>
      <c r="QJC276" s="676"/>
      <c r="QJD276" s="676"/>
      <c r="QJE276" s="676"/>
      <c r="QJF276" s="676"/>
      <c r="QJG276" s="676"/>
      <c r="QJH276" s="676"/>
      <c r="QJI276" s="676"/>
      <c r="QJJ276" s="676"/>
      <c r="QJK276" s="676"/>
      <c r="QJL276" s="676"/>
      <c r="QJM276" s="676"/>
      <c r="QJN276" s="676"/>
      <c r="QJO276" s="676"/>
      <c r="QJP276" s="676"/>
      <c r="QJQ276" s="676"/>
      <c r="QJR276" s="676"/>
      <c r="QJS276" s="676"/>
      <c r="QJT276" s="676"/>
      <c r="QJU276" s="676"/>
      <c r="QJV276" s="676"/>
      <c r="QJW276" s="676"/>
      <c r="QJX276" s="676"/>
      <c r="QJY276" s="676"/>
      <c r="QJZ276" s="676"/>
      <c r="QKA276" s="676"/>
      <c r="QKB276" s="676"/>
      <c r="QKC276" s="676"/>
      <c r="QKD276" s="676"/>
      <c r="QKE276" s="676"/>
      <c r="QKF276" s="676"/>
      <c r="QKG276" s="676"/>
      <c r="QKH276" s="676"/>
      <c r="QKI276" s="676"/>
      <c r="QKJ276" s="676"/>
      <c r="QKK276" s="676"/>
      <c r="QKL276" s="676"/>
      <c r="QKM276" s="676"/>
      <c r="QKN276" s="676"/>
      <c r="QKO276" s="676"/>
      <c r="QKP276" s="674"/>
      <c r="QKQ276" s="674"/>
      <c r="QKR276" s="674"/>
      <c r="QKS276" s="674"/>
      <c r="QKT276" s="674"/>
      <c r="QKU276" s="674"/>
      <c r="QKV276" s="674"/>
      <c r="QKW276" s="674"/>
      <c r="QKX276" s="674"/>
      <c r="QKY276" s="674"/>
      <c r="QKZ276" s="674"/>
      <c r="QLA276" s="674"/>
      <c r="QLB276" s="674"/>
      <c r="QLC276" s="674"/>
      <c r="QLD276" s="674"/>
      <c r="QLE276" s="674"/>
      <c r="QLF276" s="674"/>
      <c r="QLG276" s="674"/>
      <c r="QLH276" s="674"/>
      <c r="QLI276" s="674"/>
      <c r="QLJ276" s="674"/>
      <c r="QLK276" s="674"/>
      <c r="QLL276" s="674"/>
      <c r="QLM276" s="674"/>
      <c r="QLN276" s="675"/>
      <c r="QLO276" s="675"/>
      <c r="QLP276" s="675"/>
      <c r="QLQ276" s="675"/>
      <c r="QLR276" s="675"/>
      <c r="QLS276" s="674"/>
      <c r="QLT276" s="674"/>
      <c r="QLU276" s="675"/>
      <c r="QLV276" s="675"/>
      <c r="QLW276" s="674"/>
      <c r="QLX276" s="674"/>
      <c r="QLY276" s="675"/>
      <c r="QLZ276" s="675"/>
      <c r="QMA276" s="674"/>
      <c r="QMB276" s="674"/>
      <c r="QMC276" s="674"/>
      <c r="QMD276" s="674"/>
      <c r="QME276" s="674"/>
      <c r="QMF276" s="674"/>
      <c r="QMG276" s="674"/>
      <c r="QMH276" s="675"/>
      <c r="QMI276" s="675"/>
      <c r="QMJ276" s="674"/>
      <c r="QMK276" s="674"/>
      <c r="QML276" s="675"/>
      <c r="QMM276" s="675"/>
      <c r="QMN276" s="674"/>
      <c r="QMO276" s="674"/>
      <c r="QMP276" s="674"/>
      <c r="QMQ276" s="674"/>
      <c r="QMR276" s="674"/>
      <c r="QMS276" s="673"/>
      <c r="QMT276" s="677"/>
      <c r="QMU276" s="674"/>
      <c r="QMV276" s="674"/>
      <c r="QMW276" s="674"/>
      <c r="QMX276" s="674"/>
      <c r="QMY276" s="674"/>
      <c r="QMZ276" s="674"/>
      <c r="QNA276" s="674"/>
      <c r="QNB276" s="676"/>
      <c r="QNC276" s="676"/>
      <c r="QND276" s="676"/>
      <c r="QNE276" s="676"/>
      <c r="QNF276" s="676"/>
      <c r="QNG276" s="676"/>
      <c r="QNH276" s="676"/>
      <c r="QNI276" s="676"/>
      <c r="QNJ276" s="676"/>
      <c r="QNK276" s="676"/>
      <c r="QNL276" s="676"/>
      <c r="QNM276" s="676"/>
      <c r="QNN276" s="676"/>
      <c r="QNO276" s="676"/>
      <c r="QNP276" s="676"/>
      <c r="QNQ276" s="676"/>
      <c r="QNR276" s="676"/>
      <c r="QNS276" s="676"/>
      <c r="QNT276" s="676"/>
      <c r="QNU276" s="676"/>
      <c r="QNV276" s="676"/>
      <c r="QNW276" s="676"/>
      <c r="QNX276" s="676"/>
      <c r="QNY276" s="676"/>
      <c r="QNZ276" s="676"/>
      <c r="QOA276" s="676"/>
      <c r="QOB276" s="676"/>
      <c r="QOC276" s="676"/>
      <c r="QOD276" s="676"/>
      <c r="QOE276" s="676"/>
      <c r="QOF276" s="676"/>
      <c r="QOG276" s="676"/>
      <c r="QOH276" s="676"/>
      <c r="QOI276" s="676"/>
      <c r="QOJ276" s="676"/>
      <c r="QOK276" s="676"/>
      <c r="QOL276" s="676"/>
      <c r="QOM276" s="676"/>
      <c r="QON276" s="676"/>
      <c r="QOO276" s="676"/>
      <c r="QOP276" s="676"/>
      <c r="QOQ276" s="676"/>
      <c r="QOR276" s="676"/>
      <c r="QOS276" s="676"/>
      <c r="QOT276" s="674"/>
      <c r="QOU276" s="674"/>
      <c r="QOV276" s="674"/>
      <c r="QOW276" s="674"/>
      <c r="QOX276" s="674"/>
      <c r="QOY276" s="674"/>
      <c r="QOZ276" s="674"/>
      <c r="QPA276" s="674"/>
      <c r="QPB276" s="674"/>
      <c r="QPC276" s="674"/>
      <c r="QPD276" s="674"/>
      <c r="QPE276" s="674"/>
      <c r="QPF276" s="674"/>
      <c r="QPG276" s="674"/>
      <c r="QPH276" s="674"/>
      <c r="QPI276" s="674"/>
      <c r="QPJ276" s="674"/>
      <c r="QPK276" s="674"/>
      <c r="QPL276" s="674"/>
      <c r="QPM276" s="674"/>
      <c r="QPN276" s="674"/>
      <c r="QPO276" s="674"/>
      <c r="QPP276" s="674"/>
      <c r="QPQ276" s="674"/>
      <c r="QPR276" s="675"/>
      <c r="QPS276" s="675"/>
      <c r="QPT276" s="675"/>
      <c r="QPU276" s="675"/>
      <c r="QPV276" s="675"/>
      <c r="QPW276" s="674"/>
      <c r="QPX276" s="674"/>
      <c r="QPY276" s="675"/>
      <c r="QPZ276" s="675"/>
      <c r="QQA276" s="674"/>
      <c r="QQB276" s="674"/>
      <c r="QQC276" s="675"/>
      <c r="QQD276" s="675"/>
      <c r="QQE276" s="674"/>
      <c r="QQF276" s="674"/>
      <c r="QQG276" s="674"/>
      <c r="QQH276" s="674"/>
      <c r="QQI276" s="674"/>
      <c r="QQJ276" s="674"/>
      <c r="QQK276" s="674"/>
      <c r="QQL276" s="675"/>
      <c r="QQM276" s="675"/>
      <c r="QQN276" s="674"/>
      <c r="QQO276" s="674"/>
      <c r="QQP276" s="675"/>
      <c r="QQQ276" s="675"/>
      <c r="QQR276" s="674"/>
      <c r="QQS276" s="674"/>
      <c r="QQT276" s="674"/>
      <c r="QQU276" s="674"/>
      <c r="QQV276" s="674"/>
      <c r="QQW276" s="673"/>
      <c r="QQX276" s="677"/>
      <c r="QQY276" s="674"/>
      <c r="QQZ276" s="674"/>
      <c r="QRA276" s="674"/>
      <c r="QRB276" s="674"/>
      <c r="QRC276" s="674"/>
      <c r="QRD276" s="674"/>
      <c r="QRE276" s="674"/>
      <c r="QRF276" s="676"/>
      <c r="QRG276" s="676"/>
      <c r="QRH276" s="676"/>
      <c r="QRI276" s="676"/>
      <c r="QRJ276" s="676"/>
      <c r="QRK276" s="676"/>
      <c r="QRL276" s="676"/>
      <c r="QRM276" s="676"/>
      <c r="QRN276" s="676"/>
      <c r="QRO276" s="676"/>
      <c r="QRP276" s="676"/>
      <c r="QRQ276" s="676"/>
      <c r="QRR276" s="676"/>
      <c r="QRS276" s="676"/>
      <c r="QRT276" s="676"/>
      <c r="QRU276" s="676"/>
      <c r="QRV276" s="676"/>
      <c r="QRW276" s="676"/>
      <c r="QRX276" s="676"/>
      <c r="QRY276" s="676"/>
      <c r="QRZ276" s="676"/>
      <c r="QSA276" s="676"/>
      <c r="QSB276" s="676"/>
      <c r="QSC276" s="676"/>
      <c r="QSD276" s="676"/>
      <c r="QSE276" s="676"/>
      <c r="QSF276" s="676"/>
      <c r="QSG276" s="676"/>
      <c r="QSH276" s="676"/>
      <c r="QSI276" s="676"/>
      <c r="QSJ276" s="676"/>
      <c r="QSK276" s="676"/>
      <c r="QSL276" s="676"/>
      <c r="QSM276" s="676"/>
      <c r="QSN276" s="676"/>
      <c r="QSO276" s="676"/>
      <c r="QSP276" s="676"/>
      <c r="QSQ276" s="676"/>
      <c r="QSR276" s="676"/>
      <c r="QSS276" s="676"/>
      <c r="QST276" s="676"/>
      <c r="QSU276" s="676"/>
      <c r="QSV276" s="676"/>
      <c r="QSW276" s="676"/>
      <c r="QSX276" s="674"/>
      <c r="QSY276" s="674"/>
      <c r="QSZ276" s="674"/>
      <c r="QTA276" s="674"/>
      <c r="QTB276" s="674"/>
      <c r="QTC276" s="674"/>
      <c r="QTD276" s="674"/>
      <c r="QTE276" s="674"/>
      <c r="QTF276" s="674"/>
      <c r="QTG276" s="674"/>
      <c r="QTH276" s="674"/>
      <c r="QTI276" s="674"/>
      <c r="QTJ276" s="674"/>
      <c r="QTK276" s="674"/>
      <c r="QTL276" s="674"/>
      <c r="QTM276" s="674"/>
      <c r="QTN276" s="674"/>
      <c r="QTO276" s="674"/>
      <c r="QTP276" s="674"/>
      <c r="QTQ276" s="674"/>
      <c r="QTR276" s="674"/>
      <c r="QTS276" s="674"/>
      <c r="QTT276" s="674"/>
      <c r="QTU276" s="674"/>
      <c r="QTV276" s="675"/>
      <c r="QTW276" s="675"/>
      <c r="QTX276" s="675"/>
      <c r="QTY276" s="675"/>
      <c r="QTZ276" s="675"/>
      <c r="QUA276" s="674"/>
      <c r="QUB276" s="674"/>
      <c r="QUC276" s="675"/>
      <c r="QUD276" s="675"/>
      <c r="QUE276" s="674"/>
      <c r="QUF276" s="674"/>
      <c r="QUG276" s="675"/>
      <c r="QUH276" s="675"/>
      <c r="QUI276" s="674"/>
      <c r="QUJ276" s="674"/>
      <c r="QUK276" s="674"/>
      <c r="QUL276" s="674"/>
      <c r="QUM276" s="674"/>
      <c r="QUN276" s="674"/>
      <c r="QUO276" s="674"/>
      <c r="QUP276" s="675"/>
      <c r="QUQ276" s="675"/>
      <c r="QUR276" s="674"/>
      <c r="QUS276" s="674"/>
      <c r="QUT276" s="675"/>
      <c r="QUU276" s="675"/>
      <c r="QUV276" s="674"/>
      <c r="QUW276" s="674"/>
      <c r="QUX276" s="674"/>
      <c r="QUY276" s="674"/>
      <c r="QUZ276" s="674"/>
      <c r="QVA276" s="673"/>
      <c r="QVB276" s="677"/>
      <c r="QVC276" s="674"/>
      <c r="QVD276" s="674"/>
      <c r="QVE276" s="674"/>
      <c r="QVF276" s="674"/>
      <c r="QVG276" s="674"/>
      <c r="QVH276" s="674"/>
      <c r="QVI276" s="674"/>
      <c r="QVJ276" s="676"/>
      <c r="QVK276" s="676"/>
      <c r="QVL276" s="676"/>
      <c r="QVM276" s="676"/>
      <c r="QVN276" s="676"/>
      <c r="QVO276" s="676"/>
      <c r="QVP276" s="676"/>
      <c r="QVQ276" s="676"/>
      <c r="QVR276" s="676"/>
      <c r="QVS276" s="676"/>
      <c r="QVT276" s="676"/>
      <c r="QVU276" s="676"/>
      <c r="QVV276" s="676"/>
      <c r="QVW276" s="676"/>
      <c r="QVX276" s="676"/>
      <c r="QVY276" s="676"/>
      <c r="QVZ276" s="676"/>
      <c r="QWA276" s="676"/>
      <c r="QWB276" s="676"/>
      <c r="QWC276" s="676"/>
      <c r="QWD276" s="676"/>
      <c r="QWE276" s="676"/>
      <c r="QWF276" s="676"/>
      <c r="QWG276" s="676"/>
      <c r="QWH276" s="676"/>
      <c r="QWI276" s="676"/>
      <c r="QWJ276" s="676"/>
      <c r="QWK276" s="676"/>
      <c r="QWL276" s="676"/>
      <c r="QWM276" s="676"/>
      <c r="QWN276" s="676"/>
      <c r="QWO276" s="676"/>
      <c r="QWP276" s="676"/>
      <c r="QWQ276" s="676"/>
      <c r="QWR276" s="676"/>
      <c r="QWS276" s="676"/>
      <c r="QWT276" s="676"/>
      <c r="QWU276" s="676"/>
      <c r="QWV276" s="676"/>
      <c r="QWW276" s="676"/>
      <c r="QWX276" s="676"/>
      <c r="QWY276" s="676"/>
      <c r="QWZ276" s="676"/>
      <c r="QXA276" s="676"/>
      <c r="QXB276" s="674"/>
      <c r="QXC276" s="674"/>
      <c r="QXD276" s="674"/>
      <c r="QXE276" s="674"/>
      <c r="QXF276" s="674"/>
      <c r="QXG276" s="674"/>
      <c r="QXH276" s="674"/>
      <c r="QXI276" s="674"/>
      <c r="QXJ276" s="674"/>
      <c r="QXK276" s="674"/>
      <c r="QXL276" s="674"/>
      <c r="QXM276" s="674"/>
      <c r="QXN276" s="674"/>
      <c r="QXO276" s="674"/>
      <c r="QXP276" s="674"/>
      <c r="QXQ276" s="674"/>
      <c r="QXR276" s="674"/>
      <c r="QXS276" s="674"/>
      <c r="QXT276" s="674"/>
      <c r="QXU276" s="674"/>
      <c r="QXV276" s="674"/>
      <c r="QXW276" s="674"/>
      <c r="QXX276" s="674"/>
      <c r="QXY276" s="674"/>
      <c r="QXZ276" s="675"/>
      <c r="QYA276" s="675"/>
      <c r="QYB276" s="675"/>
      <c r="QYC276" s="675"/>
      <c r="QYD276" s="675"/>
      <c r="QYE276" s="674"/>
      <c r="QYF276" s="674"/>
      <c r="QYG276" s="675"/>
      <c r="QYH276" s="675"/>
      <c r="QYI276" s="674"/>
      <c r="QYJ276" s="674"/>
      <c r="QYK276" s="675"/>
      <c r="QYL276" s="675"/>
      <c r="QYM276" s="674"/>
      <c r="QYN276" s="674"/>
      <c r="QYO276" s="674"/>
      <c r="QYP276" s="674"/>
      <c r="QYQ276" s="674"/>
      <c r="QYR276" s="674"/>
      <c r="QYS276" s="674"/>
      <c r="QYT276" s="675"/>
      <c r="QYU276" s="675"/>
      <c r="QYV276" s="674"/>
      <c r="QYW276" s="674"/>
      <c r="QYX276" s="675"/>
      <c r="QYY276" s="675"/>
      <c r="QYZ276" s="674"/>
      <c r="QZA276" s="674"/>
      <c r="QZB276" s="674"/>
      <c r="QZC276" s="674"/>
      <c r="QZD276" s="674"/>
      <c r="QZE276" s="673"/>
      <c r="QZF276" s="677"/>
      <c r="QZG276" s="674"/>
      <c r="QZH276" s="674"/>
      <c r="QZI276" s="674"/>
      <c r="QZJ276" s="674"/>
      <c r="QZK276" s="674"/>
      <c r="QZL276" s="674"/>
      <c r="QZM276" s="674"/>
      <c r="QZN276" s="676"/>
      <c r="QZO276" s="676"/>
      <c r="QZP276" s="676"/>
      <c r="QZQ276" s="676"/>
      <c r="QZR276" s="676"/>
      <c r="QZS276" s="676"/>
      <c r="QZT276" s="676"/>
      <c r="QZU276" s="676"/>
      <c r="QZV276" s="676"/>
      <c r="QZW276" s="676"/>
      <c r="QZX276" s="676"/>
      <c r="QZY276" s="676"/>
      <c r="QZZ276" s="676"/>
      <c r="RAA276" s="676"/>
      <c r="RAB276" s="676"/>
      <c r="RAC276" s="676"/>
      <c r="RAD276" s="676"/>
      <c r="RAE276" s="676"/>
      <c r="RAF276" s="676"/>
      <c r="RAG276" s="676"/>
      <c r="RAH276" s="676"/>
      <c r="RAI276" s="676"/>
      <c r="RAJ276" s="676"/>
      <c r="RAK276" s="676"/>
      <c r="RAL276" s="676"/>
      <c r="RAM276" s="676"/>
      <c r="RAN276" s="676"/>
      <c r="RAO276" s="676"/>
      <c r="RAP276" s="676"/>
      <c r="RAQ276" s="676"/>
      <c r="RAR276" s="676"/>
      <c r="RAS276" s="676"/>
      <c r="RAT276" s="676"/>
      <c r="RAU276" s="676"/>
      <c r="RAV276" s="676"/>
      <c r="RAW276" s="676"/>
      <c r="RAX276" s="676"/>
      <c r="RAY276" s="676"/>
      <c r="RAZ276" s="676"/>
      <c r="RBA276" s="676"/>
      <c r="RBB276" s="676"/>
      <c r="RBC276" s="676"/>
      <c r="RBD276" s="676"/>
      <c r="RBE276" s="676"/>
      <c r="RBF276" s="674"/>
      <c r="RBG276" s="674"/>
      <c r="RBH276" s="674"/>
      <c r="RBI276" s="674"/>
      <c r="RBJ276" s="674"/>
      <c r="RBK276" s="674"/>
      <c r="RBL276" s="674"/>
      <c r="RBM276" s="674"/>
      <c r="RBN276" s="674"/>
      <c r="RBO276" s="674"/>
      <c r="RBP276" s="674"/>
      <c r="RBQ276" s="674"/>
      <c r="RBR276" s="674"/>
      <c r="RBS276" s="674"/>
      <c r="RBT276" s="674"/>
      <c r="RBU276" s="674"/>
      <c r="RBV276" s="674"/>
      <c r="RBW276" s="674"/>
      <c r="RBX276" s="674"/>
      <c r="RBY276" s="674"/>
      <c r="RBZ276" s="674"/>
      <c r="RCA276" s="674"/>
      <c r="RCB276" s="674"/>
    </row>
    <row r="277" spans="1:12248" s="645" customFormat="1" ht="183.75" customHeight="1" x14ac:dyDescent="0.3">
      <c r="A277" s="673"/>
      <c r="B277" s="499" t="s">
        <v>8</v>
      </c>
      <c r="C277" s="440" t="s">
        <v>500</v>
      </c>
      <c r="D277" s="412"/>
      <c r="E277" s="412"/>
      <c r="F277" s="412"/>
      <c r="G277" s="412"/>
      <c r="H277" s="412"/>
      <c r="I277" s="412"/>
      <c r="J277" s="613"/>
      <c r="K277" s="412"/>
      <c r="L277" s="413"/>
      <c r="M277" s="413"/>
      <c r="N277" s="413"/>
      <c r="O277" s="413"/>
      <c r="P277" s="413"/>
      <c r="Q277" s="413"/>
      <c r="R277" s="413"/>
      <c r="S277" s="619">
        <f>W277</f>
        <v>391955.99807999999</v>
      </c>
      <c r="T277" s="570">
        <v>0</v>
      </c>
      <c r="U277" s="413"/>
      <c r="V277" s="644"/>
      <c r="W277" s="619">
        <f>W278+W279</f>
        <v>391955.99807999999</v>
      </c>
      <c r="X277" s="644">
        <v>0</v>
      </c>
      <c r="Y277" s="413"/>
      <c r="Z277" s="644"/>
      <c r="AA277" s="413"/>
      <c r="AB277" s="413"/>
      <c r="AC277" s="647"/>
      <c r="AD277" s="628"/>
      <c r="AE277" s="413"/>
      <c r="AF277" s="628"/>
      <c r="AG277" s="413"/>
      <c r="AH277" s="628"/>
      <c r="AI277" s="413"/>
      <c r="AJ277" s="628"/>
      <c r="AK277" s="413"/>
      <c r="AL277" s="413"/>
      <c r="AM277" s="413"/>
      <c r="AN277" s="413"/>
      <c r="AO277" s="413"/>
      <c r="AP277" s="413"/>
      <c r="AQ277" s="413"/>
      <c r="AR277" s="413"/>
      <c r="AS277" s="413"/>
      <c r="AT277" s="413"/>
      <c r="AU277" s="413"/>
      <c r="AV277" s="413"/>
      <c r="AW277" s="413"/>
      <c r="AX277" s="413"/>
      <c r="AY277" s="413"/>
      <c r="AZ277" s="413"/>
      <c r="BA277" s="413"/>
      <c r="BB277" s="413"/>
      <c r="BC277" s="413"/>
      <c r="BD277" s="413"/>
      <c r="BE277" s="413"/>
      <c r="BF277" s="413"/>
      <c r="BG277" s="413"/>
      <c r="BH277" s="413"/>
      <c r="BI277" s="413"/>
      <c r="BJ277" s="413"/>
      <c r="BK277" s="413"/>
      <c r="BL277" s="413"/>
      <c r="BM277" s="413"/>
      <c r="BN277" s="413"/>
      <c r="BO277" s="413"/>
      <c r="BP277" s="413"/>
      <c r="BQ277" s="413"/>
      <c r="BR277" s="413"/>
      <c r="BS277" s="413"/>
      <c r="BT277" s="413"/>
      <c r="BU277" s="413"/>
      <c r="BV277" s="413"/>
      <c r="BW277" s="413"/>
      <c r="BX277" s="413"/>
      <c r="BY277" s="413"/>
      <c r="BZ277" s="413"/>
      <c r="CA277" s="413"/>
      <c r="CB277" s="413"/>
      <c r="CC277" s="413"/>
      <c r="CD277" s="413"/>
      <c r="CE277" s="413"/>
      <c r="CF277" s="413"/>
      <c r="CG277" s="413"/>
      <c r="CH277" s="413"/>
      <c r="CI277" s="413"/>
      <c r="CJ277" s="413"/>
      <c r="CK277" s="413"/>
      <c r="CL277" s="413"/>
      <c r="CM277" s="413"/>
      <c r="CN277" s="413"/>
      <c r="CO277" s="407"/>
      <c r="CP277" s="674"/>
      <c r="CQ277" s="674"/>
      <c r="CR277" s="674"/>
      <c r="CS277" s="674"/>
      <c r="CT277" s="674"/>
      <c r="CU277" s="674"/>
      <c r="CV277" s="674"/>
      <c r="CW277" s="674"/>
      <c r="CX277" s="674"/>
      <c r="CY277" s="674"/>
      <c r="CZ277" s="674"/>
      <c r="DA277" s="674"/>
      <c r="DB277" s="674"/>
      <c r="DC277" s="675"/>
      <c r="DD277" s="675"/>
      <c r="DE277" s="675"/>
      <c r="DF277" s="675"/>
      <c r="DG277" s="676"/>
      <c r="DH277" s="676"/>
      <c r="DI277" s="676"/>
      <c r="DJ277" s="676"/>
      <c r="DK277" s="676"/>
      <c r="DL277" s="676"/>
      <c r="DM277" s="676"/>
      <c r="DN277" s="676"/>
      <c r="DO277" s="676"/>
      <c r="DP277" s="676"/>
      <c r="DQ277" s="676"/>
      <c r="DR277" s="676"/>
      <c r="DS277" s="676"/>
      <c r="DT277" s="676"/>
      <c r="DU277" s="676"/>
      <c r="DV277" s="676"/>
      <c r="DW277" s="676"/>
      <c r="DX277" s="676"/>
      <c r="DY277" s="676"/>
      <c r="DZ277" s="674"/>
      <c r="EA277" s="674"/>
      <c r="EB277" s="674"/>
      <c r="EC277" s="674"/>
      <c r="ED277" s="674"/>
      <c r="EE277" s="674"/>
      <c r="EF277" s="674"/>
      <c r="EG277" s="674"/>
      <c r="EH277" s="674"/>
      <c r="EI277" s="674"/>
      <c r="EJ277" s="674"/>
      <c r="EK277" s="674"/>
      <c r="EL277" s="674"/>
      <c r="EM277" s="674"/>
      <c r="EN277" s="674"/>
      <c r="EO277" s="674"/>
      <c r="EP277" s="674"/>
      <c r="EQ277" s="674"/>
      <c r="ER277" s="674"/>
      <c r="ES277" s="674"/>
      <c r="ET277" s="674"/>
      <c r="EU277" s="674"/>
      <c r="EV277" s="674"/>
      <c r="EW277" s="674"/>
      <c r="EX277" s="675"/>
      <c r="EY277" s="675"/>
      <c r="EZ277" s="675"/>
      <c r="FA277" s="675"/>
      <c r="FB277" s="675"/>
      <c r="FC277" s="674"/>
      <c r="FD277" s="674"/>
      <c r="FE277" s="675"/>
      <c r="FF277" s="675"/>
      <c r="FG277" s="674"/>
      <c r="FH277" s="674"/>
      <c r="FI277" s="675"/>
      <c r="FJ277" s="675"/>
      <c r="FK277" s="674"/>
      <c r="FL277" s="674"/>
      <c r="FM277" s="674"/>
      <c r="FN277" s="674"/>
      <c r="FO277" s="674"/>
      <c r="FP277" s="674"/>
      <c r="FQ277" s="674"/>
      <c r="FR277" s="675"/>
      <c r="FS277" s="675"/>
      <c r="FT277" s="674"/>
      <c r="FU277" s="674"/>
      <c r="FV277" s="675"/>
      <c r="FW277" s="675"/>
      <c r="FX277" s="674"/>
      <c r="FY277" s="674"/>
      <c r="FZ277" s="674"/>
      <c r="GA277" s="674"/>
      <c r="GB277" s="674"/>
      <c r="GC277" s="673"/>
      <c r="GD277" s="677"/>
      <c r="GE277" s="674"/>
      <c r="GF277" s="674"/>
      <c r="GG277" s="674"/>
      <c r="GH277" s="674"/>
      <c r="GI277" s="674"/>
      <c r="GJ277" s="674"/>
      <c r="GK277" s="674"/>
      <c r="GL277" s="676"/>
      <c r="GM277" s="676"/>
      <c r="GN277" s="676"/>
      <c r="GO277" s="676"/>
      <c r="GP277" s="676"/>
      <c r="GQ277" s="676"/>
      <c r="GR277" s="676"/>
      <c r="GS277" s="676"/>
      <c r="GT277" s="676"/>
      <c r="GU277" s="676"/>
      <c r="GV277" s="676"/>
      <c r="GW277" s="676"/>
      <c r="GX277" s="676"/>
      <c r="GY277" s="676"/>
      <c r="GZ277" s="676"/>
      <c r="HA277" s="676"/>
      <c r="HB277" s="676"/>
      <c r="HC277" s="676"/>
      <c r="HD277" s="676"/>
      <c r="HE277" s="676"/>
      <c r="HF277" s="676"/>
      <c r="HG277" s="676"/>
      <c r="HH277" s="676"/>
      <c r="HI277" s="676"/>
      <c r="HJ277" s="676"/>
      <c r="HK277" s="676"/>
      <c r="HL277" s="676"/>
      <c r="HM277" s="676"/>
      <c r="HN277" s="676"/>
      <c r="HO277" s="676"/>
      <c r="HP277" s="676"/>
      <c r="HQ277" s="676"/>
      <c r="HR277" s="676"/>
      <c r="HS277" s="676"/>
      <c r="HT277" s="676"/>
      <c r="HU277" s="676"/>
      <c r="HV277" s="676"/>
      <c r="HW277" s="676"/>
      <c r="HX277" s="676"/>
      <c r="HY277" s="676"/>
      <c r="HZ277" s="676"/>
      <c r="IA277" s="676"/>
      <c r="IB277" s="676"/>
      <c r="IC277" s="676"/>
      <c r="ID277" s="674"/>
      <c r="IE277" s="674"/>
      <c r="IF277" s="674"/>
      <c r="IG277" s="674"/>
      <c r="IH277" s="674"/>
      <c r="II277" s="674"/>
      <c r="IJ277" s="674"/>
      <c r="IK277" s="674"/>
      <c r="IL277" s="674"/>
      <c r="IM277" s="674"/>
      <c r="IN277" s="674"/>
      <c r="IO277" s="674"/>
      <c r="IP277" s="674"/>
      <c r="IQ277" s="674"/>
      <c r="IR277" s="674"/>
      <c r="IS277" s="674"/>
      <c r="IT277" s="674"/>
      <c r="IU277" s="674"/>
      <c r="IV277" s="674"/>
      <c r="IW277" s="674"/>
      <c r="IX277" s="674"/>
      <c r="IY277" s="674"/>
      <c r="IZ277" s="674"/>
      <c r="JA277" s="674"/>
      <c r="JB277" s="675"/>
      <c r="JC277" s="675"/>
      <c r="JD277" s="675"/>
      <c r="JE277" s="675"/>
      <c r="JF277" s="675"/>
      <c r="JG277" s="674"/>
      <c r="JH277" s="674"/>
      <c r="JI277" s="675"/>
      <c r="JJ277" s="675"/>
      <c r="JK277" s="674"/>
      <c r="JL277" s="674"/>
      <c r="JM277" s="675"/>
      <c r="JN277" s="675"/>
      <c r="JO277" s="674"/>
      <c r="JP277" s="674"/>
      <c r="JQ277" s="674"/>
      <c r="JR277" s="674"/>
      <c r="JS277" s="674"/>
      <c r="JT277" s="674"/>
      <c r="JU277" s="674"/>
      <c r="JV277" s="675"/>
      <c r="JW277" s="675"/>
      <c r="JX277" s="674"/>
      <c r="JY277" s="674"/>
      <c r="JZ277" s="675"/>
      <c r="KA277" s="675"/>
      <c r="KB277" s="674"/>
      <c r="KC277" s="674"/>
      <c r="KD277" s="674"/>
      <c r="KE277" s="674"/>
      <c r="KF277" s="674"/>
      <c r="KG277" s="673"/>
      <c r="KH277" s="677"/>
      <c r="KI277" s="674"/>
      <c r="KJ277" s="674"/>
      <c r="KK277" s="674"/>
      <c r="KL277" s="674"/>
      <c r="KM277" s="674"/>
      <c r="KN277" s="674"/>
      <c r="KO277" s="674"/>
      <c r="KP277" s="676"/>
      <c r="KQ277" s="676"/>
      <c r="KR277" s="676"/>
      <c r="KS277" s="676"/>
      <c r="KT277" s="676"/>
      <c r="KU277" s="676"/>
      <c r="KV277" s="676"/>
      <c r="KW277" s="676"/>
      <c r="KX277" s="676"/>
      <c r="KY277" s="676"/>
      <c r="KZ277" s="676"/>
      <c r="LA277" s="676"/>
      <c r="LB277" s="676"/>
      <c r="LC277" s="676"/>
      <c r="LD277" s="676"/>
      <c r="LE277" s="676"/>
      <c r="LF277" s="676"/>
      <c r="LG277" s="676"/>
      <c r="LH277" s="676"/>
      <c r="LI277" s="676"/>
      <c r="LJ277" s="676"/>
      <c r="LK277" s="676"/>
      <c r="LL277" s="676"/>
      <c r="LM277" s="676"/>
      <c r="LN277" s="676"/>
      <c r="LO277" s="676"/>
      <c r="LP277" s="676"/>
      <c r="LQ277" s="676"/>
      <c r="LR277" s="676"/>
      <c r="LS277" s="676"/>
      <c r="LT277" s="676"/>
      <c r="LU277" s="676"/>
      <c r="LV277" s="676"/>
      <c r="LW277" s="676"/>
      <c r="LX277" s="676"/>
      <c r="LY277" s="676"/>
      <c r="LZ277" s="676"/>
      <c r="MA277" s="676"/>
      <c r="MB277" s="676"/>
      <c r="MC277" s="676"/>
      <c r="MD277" s="676"/>
      <c r="ME277" s="676"/>
      <c r="MF277" s="676"/>
      <c r="MG277" s="676"/>
      <c r="MH277" s="674"/>
      <c r="MI277" s="674"/>
      <c r="MJ277" s="674"/>
      <c r="MK277" s="674"/>
      <c r="ML277" s="674"/>
      <c r="MM277" s="674"/>
      <c r="MN277" s="674"/>
      <c r="MO277" s="674"/>
      <c r="MP277" s="674"/>
      <c r="MQ277" s="674"/>
      <c r="MR277" s="674"/>
      <c r="MS277" s="674"/>
      <c r="MT277" s="674"/>
      <c r="MU277" s="674"/>
      <c r="MV277" s="674"/>
      <c r="MW277" s="674"/>
      <c r="MX277" s="674"/>
      <c r="MY277" s="674"/>
      <c r="MZ277" s="674"/>
      <c r="NA277" s="674"/>
      <c r="NB277" s="674"/>
      <c r="NC277" s="674"/>
      <c r="ND277" s="674"/>
      <c r="NE277" s="674"/>
      <c r="NF277" s="675"/>
      <c r="NG277" s="675"/>
      <c r="NH277" s="675"/>
      <c r="NI277" s="675"/>
      <c r="NJ277" s="675"/>
      <c r="NK277" s="674"/>
      <c r="NL277" s="674"/>
      <c r="NM277" s="675"/>
      <c r="NN277" s="675"/>
      <c r="NO277" s="674"/>
      <c r="NP277" s="674"/>
      <c r="NQ277" s="675"/>
      <c r="NR277" s="675"/>
      <c r="NS277" s="674"/>
      <c r="NT277" s="674"/>
      <c r="NU277" s="674"/>
      <c r="NV277" s="674"/>
      <c r="NW277" s="674"/>
      <c r="NX277" s="674"/>
      <c r="NY277" s="674"/>
      <c r="NZ277" s="675"/>
      <c r="OA277" s="675"/>
      <c r="OB277" s="674"/>
      <c r="OC277" s="674"/>
      <c r="OD277" s="675"/>
      <c r="OE277" s="675"/>
      <c r="OF277" s="674"/>
      <c r="OG277" s="674"/>
      <c r="OH277" s="674"/>
      <c r="OI277" s="674"/>
      <c r="OJ277" s="674"/>
      <c r="OK277" s="673"/>
      <c r="OL277" s="677"/>
      <c r="OM277" s="674"/>
      <c r="ON277" s="674"/>
      <c r="OO277" s="674"/>
      <c r="OP277" s="674"/>
      <c r="OQ277" s="674"/>
      <c r="OR277" s="674"/>
      <c r="OS277" s="674"/>
      <c r="OT277" s="676"/>
      <c r="OU277" s="676"/>
      <c r="OV277" s="676"/>
      <c r="OW277" s="676"/>
      <c r="OX277" s="676"/>
      <c r="OY277" s="676"/>
      <c r="OZ277" s="676"/>
      <c r="PA277" s="676"/>
      <c r="PB277" s="676"/>
      <c r="PC277" s="676"/>
      <c r="PD277" s="676"/>
      <c r="PE277" s="676"/>
      <c r="PF277" s="676"/>
      <c r="PG277" s="676"/>
      <c r="PH277" s="676"/>
      <c r="PI277" s="676"/>
      <c r="PJ277" s="676"/>
      <c r="PK277" s="676"/>
      <c r="PL277" s="676"/>
      <c r="PM277" s="676"/>
      <c r="PN277" s="676"/>
      <c r="PO277" s="676"/>
      <c r="PP277" s="676"/>
      <c r="PQ277" s="676"/>
      <c r="PR277" s="676"/>
      <c r="PS277" s="676"/>
      <c r="PT277" s="676"/>
      <c r="PU277" s="676"/>
      <c r="PV277" s="676"/>
      <c r="PW277" s="676"/>
      <c r="PX277" s="676"/>
      <c r="PY277" s="676"/>
      <c r="PZ277" s="676"/>
      <c r="QA277" s="676"/>
      <c r="QB277" s="676"/>
      <c r="QC277" s="676"/>
      <c r="QD277" s="676"/>
      <c r="QE277" s="676"/>
      <c r="QF277" s="676"/>
      <c r="QG277" s="676"/>
      <c r="QH277" s="676"/>
      <c r="QI277" s="676"/>
      <c r="QJ277" s="676"/>
      <c r="QK277" s="676"/>
      <c r="QL277" s="674"/>
      <c r="QM277" s="674"/>
      <c r="QN277" s="674"/>
      <c r="QO277" s="674"/>
      <c r="QP277" s="674"/>
      <c r="QQ277" s="674"/>
      <c r="QR277" s="674"/>
      <c r="QS277" s="674"/>
      <c r="QT277" s="674"/>
      <c r="QU277" s="674"/>
      <c r="QV277" s="674"/>
      <c r="QW277" s="674"/>
      <c r="QX277" s="674"/>
      <c r="QY277" s="674"/>
      <c r="QZ277" s="674"/>
      <c r="RA277" s="674"/>
      <c r="RB277" s="674"/>
      <c r="RC277" s="674"/>
      <c r="RD277" s="674"/>
      <c r="RE277" s="674"/>
      <c r="RF277" s="674"/>
      <c r="RG277" s="674"/>
      <c r="RH277" s="674"/>
      <c r="RI277" s="674"/>
      <c r="RJ277" s="675"/>
      <c r="RK277" s="675"/>
      <c r="RL277" s="675"/>
      <c r="RM277" s="675"/>
      <c r="RN277" s="675"/>
      <c r="RO277" s="674"/>
      <c r="RP277" s="674"/>
      <c r="RQ277" s="675"/>
      <c r="RR277" s="675"/>
      <c r="RS277" s="674"/>
      <c r="RT277" s="674"/>
      <c r="RU277" s="675"/>
      <c r="RV277" s="675"/>
      <c r="RW277" s="674"/>
      <c r="RX277" s="674"/>
      <c r="RY277" s="674"/>
      <c r="RZ277" s="674"/>
      <c r="SA277" s="674"/>
      <c r="SB277" s="674"/>
      <c r="SC277" s="674"/>
      <c r="SD277" s="675"/>
      <c r="SE277" s="675"/>
      <c r="SF277" s="674"/>
      <c r="SG277" s="674"/>
      <c r="SH277" s="675"/>
      <c r="SI277" s="675"/>
      <c r="SJ277" s="674"/>
      <c r="SK277" s="674"/>
      <c r="SL277" s="674"/>
      <c r="SM277" s="674"/>
      <c r="SN277" s="674"/>
      <c r="SO277" s="673"/>
      <c r="SP277" s="677"/>
      <c r="SQ277" s="674"/>
      <c r="SR277" s="674"/>
      <c r="SS277" s="674"/>
      <c r="ST277" s="674"/>
      <c r="SU277" s="674"/>
      <c r="SV277" s="674"/>
      <c r="SW277" s="674"/>
      <c r="SX277" s="676"/>
      <c r="SY277" s="676"/>
      <c r="SZ277" s="676"/>
      <c r="TA277" s="676"/>
      <c r="TB277" s="676"/>
      <c r="TC277" s="676"/>
      <c r="TD277" s="676"/>
      <c r="TE277" s="676"/>
      <c r="TF277" s="676"/>
      <c r="TG277" s="676"/>
      <c r="TH277" s="676"/>
      <c r="TI277" s="676"/>
      <c r="TJ277" s="676"/>
      <c r="TK277" s="676"/>
      <c r="TL277" s="676"/>
      <c r="TM277" s="676"/>
      <c r="TN277" s="676"/>
      <c r="TO277" s="676"/>
      <c r="TP277" s="676"/>
      <c r="TQ277" s="676"/>
      <c r="TR277" s="676"/>
      <c r="TS277" s="676"/>
      <c r="TT277" s="676"/>
      <c r="TU277" s="676"/>
      <c r="TV277" s="676"/>
      <c r="TW277" s="676"/>
      <c r="TX277" s="676"/>
      <c r="TY277" s="676"/>
      <c r="TZ277" s="676"/>
      <c r="UA277" s="676"/>
      <c r="UB277" s="676"/>
      <c r="UC277" s="676"/>
      <c r="UD277" s="676"/>
      <c r="UE277" s="676"/>
      <c r="UF277" s="676"/>
      <c r="UG277" s="676"/>
      <c r="UH277" s="676"/>
      <c r="UI277" s="676"/>
      <c r="UJ277" s="676"/>
      <c r="UK277" s="676"/>
      <c r="UL277" s="676"/>
      <c r="UM277" s="676"/>
      <c r="UN277" s="676"/>
      <c r="UO277" s="676"/>
      <c r="UP277" s="674"/>
      <c r="UQ277" s="674"/>
      <c r="UR277" s="674"/>
      <c r="US277" s="674"/>
      <c r="UT277" s="674"/>
      <c r="UU277" s="674"/>
      <c r="UV277" s="674"/>
      <c r="UW277" s="674"/>
      <c r="UX277" s="674"/>
      <c r="UY277" s="674"/>
      <c r="UZ277" s="674"/>
      <c r="VA277" s="674"/>
      <c r="VB277" s="674"/>
      <c r="VC277" s="674"/>
      <c r="VD277" s="674"/>
      <c r="VE277" s="674"/>
      <c r="VF277" s="674"/>
      <c r="VG277" s="674"/>
      <c r="VH277" s="674"/>
      <c r="VI277" s="674"/>
      <c r="VJ277" s="674"/>
      <c r="VK277" s="674"/>
      <c r="VL277" s="674"/>
      <c r="VM277" s="674"/>
      <c r="VN277" s="675"/>
      <c r="VO277" s="675"/>
      <c r="VP277" s="675"/>
      <c r="VQ277" s="675"/>
      <c r="VR277" s="675"/>
      <c r="VS277" s="674"/>
      <c r="VT277" s="674"/>
      <c r="VU277" s="675"/>
      <c r="VV277" s="675"/>
      <c r="VW277" s="674"/>
      <c r="VX277" s="674"/>
      <c r="VY277" s="675"/>
      <c r="VZ277" s="675"/>
      <c r="WA277" s="674"/>
      <c r="WB277" s="674"/>
      <c r="WC277" s="674"/>
      <c r="WD277" s="674"/>
      <c r="WE277" s="674"/>
      <c r="WF277" s="674"/>
      <c r="WG277" s="674"/>
      <c r="WH277" s="675"/>
      <c r="WI277" s="675"/>
      <c r="WJ277" s="674"/>
      <c r="WK277" s="674"/>
      <c r="WL277" s="675"/>
      <c r="WM277" s="675"/>
      <c r="WN277" s="674"/>
      <c r="WO277" s="674"/>
      <c r="WP277" s="674"/>
      <c r="WQ277" s="674"/>
      <c r="WR277" s="674"/>
      <c r="WS277" s="673"/>
      <c r="WT277" s="677"/>
      <c r="WU277" s="674"/>
      <c r="WV277" s="674"/>
      <c r="WW277" s="674"/>
      <c r="WX277" s="674"/>
      <c r="WY277" s="674"/>
      <c r="WZ277" s="674"/>
      <c r="XA277" s="674"/>
      <c r="XB277" s="676"/>
      <c r="XC277" s="676"/>
      <c r="XD277" s="676"/>
      <c r="XE277" s="676"/>
      <c r="XF277" s="676"/>
      <c r="XG277" s="676"/>
      <c r="XH277" s="676"/>
      <c r="XI277" s="676"/>
      <c r="XJ277" s="676"/>
      <c r="XK277" s="676"/>
      <c r="XL277" s="676"/>
      <c r="XM277" s="676"/>
      <c r="XN277" s="676"/>
      <c r="XO277" s="676"/>
      <c r="XP277" s="676"/>
      <c r="XQ277" s="676"/>
      <c r="XR277" s="676"/>
      <c r="XS277" s="676"/>
      <c r="XT277" s="676"/>
      <c r="XU277" s="676"/>
      <c r="XV277" s="676"/>
      <c r="XW277" s="676"/>
      <c r="XX277" s="676"/>
      <c r="XY277" s="676"/>
      <c r="XZ277" s="676"/>
      <c r="YA277" s="676"/>
      <c r="YB277" s="676"/>
      <c r="YC277" s="676"/>
      <c r="YD277" s="676"/>
      <c r="YE277" s="676"/>
      <c r="YF277" s="676"/>
      <c r="YG277" s="676"/>
      <c r="YH277" s="676"/>
      <c r="YI277" s="676"/>
      <c r="YJ277" s="676"/>
      <c r="YK277" s="676"/>
      <c r="YL277" s="676"/>
      <c r="YM277" s="676"/>
      <c r="YN277" s="676"/>
      <c r="YO277" s="676"/>
      <c r="YP277" s="676"/>
      <c r="YQ277" s="676"/>
      <c r="YR277" s="676"/>
      <c r="YS277" s="676"/>
      <c r="YT277" s="674"/>
      <c r="YU277" s="674"/>
      <c r="YV277" s="674"/>
      <c r="YW277" s="674"/>
      <c r="YX277" s="674"/>
      <c r="YY277" s="674"/>
      <c r="YZ277" s="674"/>
      <c r="ZA277" s="674"/>
      <c r="ZB277" s="674"/>
      <c r="ZC277" s="674"/>
      <c r="ZD277" s="674"/>
      <c r="ZE277" s="674"/>
      <c r="ZF277" s="674"/>
      <c r="ZG277" s="674"/>
      <c r="ZH277" s="674"/>
      <c r="ZI277" s="674"/>
      <c r="ZJ277" s="674"/>
      <c r="ZK277" s="674"/>
      <c r="ZL277" s="674"/>
      <c r="ZM277" s="674"/>
      <c r="ZN277" s="674"/>
      <c r="ZO277" s="674"/>
      <c r="ZP277" s="674"/>
      <c r="ZQ277" s="674"/>
      <c r="ZR277" s="675"/>
      <c r="ZS277" s="675"/>
      <c r="ZT277" s="675"/>
      <c r="ZU277" s="675"/>
      <c r="ZV277" s="675"/>
      <c r="ZW277" s="674"/>
      <c r="ZX277" s="674"/>
      <c r="ZY277" s="675"/>
      <c r="ZZ277" s="675"/>
      <c r="AAA277" s="674"/>
      <c r="AAB277" s="674"/>
      <c r="AAC277" s="675"/>
      <c r="AAD277" s="675"/>
      <c r="AAE277" s="674"/>
      <c r="AAF277" s="674"/>
      <c r="AAG277" s="674"/>
      <c r="AAH277" s="674"/>
      <c r="AAI277" s="674"/>
      <c r="AAJ277" s="674"/>
      <c r="AAK277" s="674"/>
      <c r="AAL277" s="675"/>
      <c r="AAM277" s="675"/>
      <c r="AAN277" s="674"/>
      <c r="AAO277" s="674"/>
      <c r="AAP277" s="675"/>
      <c r="AAQ277" s="675"/>
      <c r="AAR277" s="674"/>
      <c r="AAS277" s="674"/>
      <c r="AAT277" s="674"/>
      <c r="AAU277" s="674"/>
      <c r="AAV277" s="674"/>
      <c r="AAW277" s="673"/>
      <c r="AAX277" s="677"/>
      <c r="AAY277" s="674"/>
      <c r="AAZ277" s="674"/>
      <c r="ABA277" s="674"/>
      <c r="ABB277" s="674"/>
      <c r="ABC277" s="674"/>
      <c r="ABD277" s="674"/>
      <c r="ABE277" s="674"/>
      <c r="ABF277" s="676"/>
      <c r="ABG277" s="676"/>
      <c r="ABH277" s="676"/>
      <c r="ABI277" s="676"/>
      <c r="ABJ277" s="676"/>
      <c r="ABK277" s="676"/>
      <c r="ABL277" s="676"/>
      <c r="ABM277" s="676"/>
      <c r="ABN277" s="676"/>
      <c r="ABO277" s="676"/>
      <c r="ABP277" s="676"/>
      <c r="ABQ277" s="676"/>
      <c r="ABR277" s="676"/>
      <c r="ABS277" s="676"/>
      <c r="ABT277" s="676"/>
      <c r="ABU277" s="676"/>
      <c r="ABV277" s="676"/>
      <c r="ABW277" s="676"/>
      <c r="ABX277" s="676"/>
      <c r="ABY277" s="676"/>
      <c r="ABZ277" s="676"/>
      <c r="ACA277" s="676"/>
      <c r="ACB277" s="676"/>
      <c r="ACC277" s="676"/>
      <c r="ACD277" s="676"/>
      <c r="ACE277" s="676"/>
      <c r="ACF277" s="676"/>
      <c r="ACG277" s="676"/>
      <c r="ACH277" s="676"/>
      <c r="ACI277" s="676"/>
      <c r="ACJ277" s="676"/>
      <c r="ACK277" s="676"/>
      <c r="ACL277" s="676"/>
      <c r="ACM277" s="676"/>
      <c r="ACN277" s="676"/>
      <c r="ACO277" s="676"/>
      <c r="ACP277" s="676"/>
      <c r="ACQ277" s="676"/>
      <c r="ACR277" s="676"/>
      <c r="ACS277" s="676"/>
      <c r="ACT277" s="676"/>
      <c r="ACU277" s="676"/>
      <c r="ACV277" s="676"/>
      <c r="ACW277" s="676"/>
      <c r="ACX277" s="674"/>
      <c r="ACY277" s="674"/>
      <c r="ACZ277" s="674"/>
      <c r="ADA277" s="674"/>
      <c r="ADB277" s="674"/>
      <c r="ADC277" s="674"/>
      <c r="ADD277" s="674"/>
      <c r="ADE277" s="674"/>
      <c r="ADF277" s="674"/>
      <c r="ADG277" s="674"/>
      <c r="ADH277" s="674"/>
      <c r="ADI277" s="674"/>
      <c r="ADJ277" s="674"/>
      <c r="ADK277" s="674"/>
      <c r="ADL277" s="674"/>
      <c r="ADM277" s="674"/>
      <c r="ADN277" s="674"/>
      <c r="ADO277" s="674"/>
      <c r="ADP277" s="674"/>
      <c r="ADQ277" s="674"/>
      <c r="ADR277" s="674"/>
      <c r="ADS277" s="674"/>
      <c r="ADT277" s="674"/>
      <c r="ADU277" s="674"/>
      <c r="ADV277" s="675"/>
      <c r="ADW277" s="675"/>
      <c r="ADX277" s="675"/>
      <c r="ADY277" s="675"/>
      <c r="ADZ277" s="675"/>
      <c r="AEA277" s="674"/>
      <c r="AEB277" s="674"/>
      <c r="AEC277" s="675"/>
      <c r="AED277" s="675"/>
      <c r="AEE277" s="674"/>
      <c r="AEF277" s="674"/>
      <c r="AEG277" s="675"/>
      <c r="AEH277" s="675"/>
      <c r="AEI277" s="674"/>
      <c r="AEJ277" s="674"/>
      <c r="AEK277" s="674"/>
      <c r="AEL277" s="674"/>
      <c r="AEM277" s="674"/>
      <c r="AEN277" s="674"/>
      <c r="AEO277" s="674"/>
      <c r="AEP277" s="675"/>
      <c r="AEQ277" s="675"/>
      <c r="AER277" s="674"/>
      <c r="AES277" s="674"/>
      <c r="AET277" s="675"/>
      <c r="AEU277" s="675"/>
      <c r="AEV277" s="674"/>
      <c r="AEW277" s="674"/>
      <c r="AEX277" s="674"/>
      <c r="AEY277" s="674"/>
      <c r="AEZ277" s="674"/>
      <c r="AFA277" s="673"/>
      <c r="AFB277" s="677"/>
      <c r="AFC277" s="674"/>
      <c r="AFD277" s="674"/>
      <c r="AFE277" s="674"/>
      <c r="AFF277" s="674"/>
      <c r="AFG277" s="674"/>
      <c r="AFH277" s="674"/>
      <c r="AFI277" s="674"/>
      <c r="AFJ277" s="676"/>
      <c r="AFK277" s="676"/>
      <c r="AFL277" s="676"/>
      <c r="AFM277" s="676"/>
      <c r="AFN277" s="676"/>
      <c r="AFO277" s="676"/>
      <c r="AFP277" s="676"/>
      <c r="AFQ277" s="676"/>
      <c r="AFR277" s="676"/>
      <c r="AFS277" s="676"/>
      <c r="AFT277" s="676"/>
      <c r="AFU277" s="676"/>
      <c r="AFV277" s="676"/>
      <c r="AFW277" s="676"/>
      <c r="AFX277" s="676"/>
      <c r="AFY277" s="676"/>
      <c r="AFZ277" s="676"/>
      <c r="AGA277" s="676"/>
      <c r="AGB277" s="676"/>
      <c r="AGC277" s="676"/>
      <c r="AGD277" s="676"/>
      <c r="AGE277" s="676"/>
      <c r="AGF277" s="676"/>
      <c r="AGG277" s="676"/>
      <c r="AGH277" s="676"/>
      <c r="AGI277" s="676"/>
      <c r="AGJ277" s="676"/>
      <c r="AGK277" s="676"/>
      <c r="AGL277" s="676"/>
      <c r="AGM277" s="676"/>
      <c r="AGN277" s="676"/>
      <c r="AGO277" s="676"/>
      <c r="AGP277" s="676"/>
      <c r="AGQ277" s="676"/>
      <c r="AGR277" s="676"/>
      <c r="AGS277" s="676"/>
      <c r="AGT277" s="676"/>
      <c r="AGU277" s="676"/>
      <c r="AGV277" s="676"/>
      <c r="AGW277" s="676"/>
      <c r="AGX277" s="676"/>
      <c r="AGY277" s="676"/>
      <c r="AGZ277" s="676"/>
      <c r="AHA277" s="676"/>
      <c r="AHB277" s="674"/>
      <c r="AHC277" s="674"/>
      <c r="AHD277" s="674"/>
      <c r="AHE277" s="674"/>
      <c r="AHF277" s="674"/>
      <c r="AHG277" s="674"/>
      <c r="AHH277" s="674"/>
      <c r="AHI277" s="674"/>
      <c r="AHJ277" s="674"/>
      <c r="AHK277" s="674"/>
      <c r="AHL277" s="674"/>
      <c r="AHM277" s="674"/>
      <c r="AHN277" s="674"/>
      <c r="AHO277" s="674"/>
      <c r="AHP277" s="674"/>
      <c r="AHQ277" s="674"/>
      <c r="AHR277" s="674"/>
      <c r="AHS277" s="674"/>
      <c r="AHT277" s="674"/>
      <c r="AHU277" s="674"/>
      <c r="AHV277" s="674"/>
      <c r="AHW277" s="674"/>
      <c r="AHX277" s="674"/>
      <c r="AHY277" s="674"/>
      <c r="AHZ277" s="675"/>
      <c r="AIA277" s="675"/>
      <c r="AIB277" s="675"/>
      <c r="AIC277" s="675"/>
      <c r="AID277" s="675"/>
      <c r="AIE277" s="674"/>
      <c r="AIF277" s="674"/>
      <c r="AIG277" s="675"/>
      <c r="AIH277" s="675"/>
      <c r="AII277" s="674"/>
      <c r="AIJ277" s="674"/>
      <c r="AIK277" s="675"/>
      <c r="AIL277" s="675"/>
      <c r="AIM277" s="674"/>
      <c r="AIN277" s="674"/>
      <c r="AIO277" s="674"/>
      <c r="AIP277" s="674"/>
      <c r="AIQ277" s="674"/>
      <c r="AIR277" s="674"/>
      <c r="AIS277" s="674"/>
      <c r="AIT277" s="675"/>
      <c r="AIU277" s="675"/>
      <c r="AIV277" s="674"/>
      <c r="AIW277" s="674"/>
      <c r="AIX277" s="675"/>
      <c r="AIY277" s="675"/>
      <c r="AIZ277" s="674"/>
      <c r="AJA277" s="674"/>
      <c r="AJB277" s="674"/>
      <c r="AJC277" s="674"/>
      <c r="AJD277" s="674"/>
      <c r="AJE277" s="673"/>
      <c r="AJF277" s="677"/>
      <c r="AJG277" s="674"/>
      <c r="AJH277" s="674"/>
      <c r="AJI277" s="674"/>
      <c r="AJJ277" s="674"/>
      <c r="AJK277" s="674"/>
      <c r="AJL277" s="674"/>
      <c r="AJM277" s="674"/>
      <c r="AJN277" s="676"/>
      <c r="AJO277" s="676"/>
      <c r="AJP277" s="676"/>
      <c r="AJQ277" s="676"/>
      <c r="AJR277" s="676"/>
      <c r="AJS277" s="676"/>
      <c r="AJT277" s="676"/>
      <c r="AJU277" s="676"/>
      <c r="AJV277" s="676"/>
      <c r="AJW277" s="676"/>
      <c r="AJX277" s="676"/>
      <c r="AJY277" s="676"/>
      <c r="AJZ277" s="676"/>
      <c r="AKA277" s="676"/>
      <c r="AKB277" s="676"/>
      <c r="AKC277" s="676"/>
      <c r="AKD277" s="676"/>
      <c r="AKE277" s="676"/>
      <c r="AKF277" s="676"/>
      <c r="AKG277" s="676"/>
      <c r="AKH277" s="676"/>
      <c r="AKI277" s="676"/>
      <c r="AKJ277" s="676"/>
      <c r="AKK277" s="676"/>
      <c r="AKL277" s="676"/>
      <c r="AKM277" s="676"/>
      <c r="AKN277" s="676"/>
      <c r="AKO277" s="676"/>
      <c r="AKP277" s="676"/>
      <c r="AKQ277" s="676"/>
      <c r="AKR277" s="676"/>
      <c r="AKS277" s="676"/>
      <c r="AKT277" s="676"/>
      <c r="AKU277" s="676"/>
      <c r="AKV277" s="676"/>
      <c r="AKW277" s="676"/>
      <c r="AKX277" s="676"/>
      <c r="AKY277" s="676"/>
      <c r="AKZ277" s="676"/>
      <c r="ALA277" s="676"/>
      <c r="ALB277" s="676"/>
      <c r="ALC277" s="676"/>
      <c r="ALD277" s="676"/>
      <c r="ALE277" s="676"/>
      <c r="ALF277" s="674"/>
      <c r="ALG277" s="674"/>
      <c r="ALH277" s="674"/>
      <c r="ALI277" s="674"/>
      <c r="ALJ277" s="674"/>
      <c r="ALK277" s="674"/>
      <c r="ALL277" s="674"/>
      <c r="ALM277" s="674"/>
      <c r="ALN277" s="674"/>
      <c r="ALO277" s="674"/>
      <c r="ALP277" s="674"/>
      <c r="ALQ277" s="674"/>
      <c r="ALR277" s="674"/>
      <c r="ALS277" s="674"/>
      <c r="ALT277" s="674"/>
      <c r="ALU277" s="674"/>
      <c r="ALV277" s="674"/>
      <c r="ALW277" s="674"/>
      <c r="ALX277" s="674"/>
      <c r="ALY277" s="674"/>
      <c r="ALZ277" s="674"/>
      <c r="AMA277" s="674"/>
      <c r="AMB277" s="674"/>
      <c r="AMC277" s="674"/>
      <c r="AMD277" s="675"/>
      <c r="AME277" s="675"/>
      <c r="AMF277" s="675"/>
      <c r="AMG277" s="675"/>
      <c r="AMH277" s="675"/>
      <c r="AMI277" s="674"/>
      <c r="AMJ277" s="674"/>
      <c r="AMK277" s="675"/>
      <c r="AML277" s="675"/>
      <c r="AMM277" s="674"/>
      <c r="AMN277" s="674"/>
      <c r="AMO277" s="675"/>
      <c r="AMP277" s="675"/>
      <c r="AMQ277" s="674"/>
      <c r="AMR277" s="674"/>
      <c r="AMS277" s="674"/>
      <c r="AMT277" s="674"/>
      <c r="AMU277" s="674"/>
      <c r="AMV277" s="674"/>
      <c r="AMW277" s="674"/>
      <c r="AMX277" s="675"/>
      <c r="AMY277" s="675"/>
      <c r="AMZ277" s="674"/>
      <c r="ANA277" s="674"/>
      <c r="ANB277" s="675"/>
      <c r="ANC277" s="675"/>
      <c r="AND277" s="674"/>
      <c r="ANE277" s="674"/>
      <c r="ANF277" s="674"/>
      <c r="ANG277" s="674"/>
      <c r="ANH277" s="674"/>
      <c r="ANI277" s="673"/>
      <c r="ANJ277" s="677"/>
      <c r="ANK277" s="674"/>
      <c r="ANL277" s="674"/>
      <c r="ANM277" s="674"/>
      <c r="ANN277" s="674"/>
      <c r="ANO277" s="674"/>
      <c r="ANP277" s="674"/>
      <c r="ANQ277" s="674"/>
      <c r="ANR277" s="676"/>
      <c r="ANS277" s="676"/>
      <c r="ANT277" s="676"/>
      <c r="ANU277" s="676"/>
      <c r="ANV277" s="676"/>
      <c r="ANW277" s="676"/>
      <c r="ANX277" s="676"/>
      <c r="ANY277" s="676"/>
      <c r="ANZ277" s="676"/>
      <c r="AOA277" s="676"/>
      <c r="AOB277" s="676"/>
      <c r="AOC277" s="676"/>
      <c r="AOD277" s="676"/>
      <c r="AOE277" s="676"/>
      <c r="AOF277" s="676"/>
      <c r="AOG277" s="676"/>
      <c r="AOH277" s="676"/>
      <c r="AOI277" s="676"/>
      <c r="AOJ277" s="676"/>
      <c r="AOK277" s="676"/>
      <c r="AOL277" s="676"/>
      <c r="AOM277" s="676"/>
      <c r="AON277" s="676"/>
      <c r="AOO277" s="676"/>
      <c r="AOP277" s="676"/>
      <c r="AOQ277" s="676"/>
      <c r="AOR277" s="676"/>
      <c r="AOS277" s="676"/>
      <c r="AOT277" s="676"/>
      <c r="AOU277" s="676"/>
      <c r="AOV277" s="676"/>
      <c r="AOW277" s="676"/>
      <c r="AOX277" s="676"/>
      <c r="AOY277" s="676"/>
      <c r="AOZ277" s="676"/>
      <c r="APA277" s="676"/>
      <c r="APB277" s="676"/>
      <c r="APC277" s="676"/>
      <c r="APD277" s="676"/>
      <c r="APE277" s="676"/>
      <c r="APF277" s="676"/>
      <c r="APG277" s="676"/>
      <c r="APH277" s="676"/>
      <c r="API277" s="676"/>
      <c r="APJ277" s="674"/>
      <c r="APK277" s="674"/>
      <c r="APL277" s="674"/>
      <c r="APM277" s="674"/>
      <c r="APN277" s="674"/>
      <c r="APO277" s="674"/>
      <c r="APP277" s="674"/>
      <c r="APQ277" s="674"/>
      <c r="APR277" s="674"/>
      <c r="APS277" s="674"/>
      <c r="APT277" s="674"/>
      <c r="APU277" s="674"/>
      <c r="APV277" s="674"/>
      <c r="APW277" s="674"/>
      <c r="APX277" s="674"/>
      <c r="APY277" s="674"/>
      <c r="APZ277" s="674"/>
      <c r="AQA277" s="674"/>
      <c r="AQB277" s="674"/>
      <c r="AQC277" s="674"/>
      <c r="AQD277" s="674"/>
      <c r="AQE277" s="674"/>
      <c r="AQF277" s="674"/>
      <c r="AQG277" s="674"/>
      <c r="AQH277" s="675"/>
      <c r="AQI277" s="675"/>
      <c r="AQJ277" s="675"/>
      <c r="AQK277" s="675"/>
      <c r="AQL277" s="675"/>
      <c r="AQM277" s="674"/>
      <c r="AQN277" s="674"/>
      <c r="AQO277" s="675"/>
      <c r="AQP277" s="675"/>
      <c r="AQQ277" s="674"/>
      <c r="AQR277" s="674"/>
      <c r="AQS277" s="675"/>
      <c r="AQT277" s="675"/>
      <c r="AQU277" s="674"/>
      <c r="AQV277" s="674"/>
      <c r="AQW277" s="674"/>
      <c r="AQX277" s="674"/>
      <c r="AQY277" s="674"/>
      <c r="AQZ277" s="674"/>
      <c r="ARA277" s="674"/>
      <c r="ARB277" s="675"/>
      <c r="ARC277" s="675"/>
      <c r="ARD277" s="674"/>
      <c r="ARE277" s="674"/>
      <c r="ARF277" s="675"/>
      <c r="ARG277" s="675"/>
      <c r="ARH277" s="674"/>
      <c r="ARI277" s="674"/>
      <c r="ARJ277" s="674"/>
      <c r="ARK277" s="674"/>
      <c r="ARL277" s="674"/>
      <c r="ARM277" s="673"/>
      <c r="ARN277" s="677"/>
      <c r="ARO277" s="674"/>
      <c r="ARP277" s="674"/>
      <c r="ARQ277" s="674"/>
      <c r="ARR277" s="674"/>
      <c r="ARS277" s="674"/>
      <c r="ART277" s="674"/>
      <c r="ARU277" s="674"/>
      <c r="ARV277" s="676"/>
      <c r="ARW277" s="676"/>
      <c r="ARX277" s="676"/>
      <c r="ARY277" s="676"/>
      <c r="ARZ277" s="676"/>
      <c r="ASA277" s="676"/>
      <c r="ASB277" s="676"/>
      <c r="ASC277" s="676"/>
      <c r="ASD277" s="676"/>
      <c r="ASE277" s="676"/>
      <c r="ASF277" s="676"/>
      <c r="ASG277" s="676"/>
      <c r="ASH277" s="676"/>
      <c r="ASI277" s="676"/>
      <c r="ASJ277" s="676"/>
      <c r="ASK277" s="676"/>
      <c r="ASL277" s="676"/>
      <c r="ASM277" s="676"/>
      <c r="ASN277" s="676"/>
      <c r="ASO277" s="676"/>
      <c r="ASP277" s="676"/>
      <c r="ASQ277" s="676"/>
      <c r="ASR277" s="676"/>
      <c r="ASS277" s="676"/>
      <c r="AST277" s="676"/>
      <c r="ASU277" s="676"/>
      <c r="ASV277" s="676"/>
      <c r="ASW277" s="676"/>
      <c r="ASX277" s="676"/>
      <c r="ASY277" s="676"/>
      <c r="ASZ277" s="676"/>
      <c r="ATA277" s="676"/>
      <c r="ATB277" s="676"/>
      <c r="ATC277" s="676"/>
      <c r="ATD277" s="676"/>
      <c r="ATE277" s="676"/>
      <c r="ATF277" s="676"/>
      <c r="ATG277" s="676"/>
      <c r="ATH277" s="676"/>
      <c r="ATI277" s="676"/>
      <c r="ATJ277" s="676"/>
      <c r="ATK277" s="676"/>
      <c r="ATL277" s="676"/>
      <c r="ATM277" s="676"/>
      <c r="ATN277" s="674"/>
      <c r="ATO277" s="674"/>
      <c r="ATP277" s="674"/>
      <c r="ATQ277" s="674"/>
      <c r="ATR277" s="674"/>
      <c r="ATS277" s="674"/>
      <c r="ATT277" s="674"/>
      <c r="ATU277" s="674"/>
      <c r="ATV277" s="674"/>
      <c r="ATW277" s="674"/>
      <c r="ATX277" s="674"/>
      <c r="ATY277" s="674"/>
      <c r="ATZ277" s="674"/>
      <c r="AUA277" s="674"/>
      <c r="AUB277" s="674"/>
      <c r="AUC277" s="674"/>
      <c r="AUD277" s="674"/>
      <c r="AUE277" s="674"/>
      <c r="AUF277" s="674"/>
      <c r="AUG277" s="674"/>
      <c r="AUH277" s="674"/>
      <c r="AUI277" s="674"/>
      <c r="AUJ277" s="674"/>
      <c r="AUK277" s="674"/>
      <c r="AUL277" s="675"/>
      <c r="AUM277" s="675"/>
      <c r="AUN277" s="675"/>
      <c r="AUO277" s="675"/>
      <c r="AUP277" s="675"/>
      <c r="AUQ277" s="674"/>
      <c r="AUR277" s="674"/>
      <c r="AUS277" s="675"/>
      <c r="AUT277" s="675"/>
      <c r="AUU277" s="674"/>
      <c r="AUV277" s="674"/>
      <c r="AUW277" s="675"/>
      <c r="AUX277" s="675"/>
      <c r="AUY277" s="674"/>
      <c r="AUZ277" s="674"/>
      <c r="AVA277" s="674"/>
      <c r="AVB277" s="674"/>
      <c r="AVC277" s="674"/>
      <c r="AVD277" s="674"/>
      <c r="AVE277" s="674"/>
      <c r="AVF277" s="675"/>
      <c r="AVG277" s="675"/>
      <c r="AVH277" s="674"/>
      <c r="AVI277" s="674"/>
      <c r="AVJ277" s="675"/>
      <c r="AVK277" s="675"/>
      <c r="AVL277" s="674"/>
      <c r="AVM277" s="674"/>
      <c r="AVN277" s="674"/>
      <c r="AVO277" s="674"/>
      <c r="AVP277" s="674"/>
      <c r="AVQ277" s="673"/>
      <c r="AVR277" s="677"/>
      <c r="AVS277" s="674"/>
      <c r="AVT277" s="674"/>
      <c r="AVU277" s="674"/>
      <c r="AVV277" s="674"/>
      <c r="AVW277" s="674"/>
      <c r="AVX277" s="674"/>
      <c r="AVY277" s="674"/>
      <c r="AVZ277" s="676"/>
      <c r="AWA277" s="676"/>
      <c r="AWB277" s="676"/>
      <c r="AWC277" s="676"/>
      <c r="AWD277" s="676"/>
      <c r="AWE277" s="676"/>
      <c r="AWF277" s="676"/>
      <c r="AWG277" s="676"/>
      <c r="AWH277" s="676"/>
      <c r="AWI277" s="676"/>
      <c r="AWJ277" s="676"/>
      <c r="AWK277" s="676"/>
      <c r="AWL277" s="676"/>
      <c r="AWM277" s="676"/>
      <c r="AWN277" s="676"/>
      <c r="AWO277" s="676"/>
      <c r="AWP277" s="676"/>
      <c r="AWQ277" s="676"/>
      <c r="AWR277" s="676"/>
      <c r="AWS277" s="676"/>
      <c r="AWT277" s="676"/>
      <c r="AWU277" s="676"/>
      <c r="AWV277" s="676"/>
      <c r="AWW277" s="676"/>
      <c r="AWX277" s="676"/>
      <c r="AWY277" s="676"/>
      <c r="AWZ277" s="676"/>
      <c r="AXA277" s="676"/>
      <c r="AXB277" s="676"/>
      <c r="AXC277" s="676"/>
      <c r="AXD277" s="676"/>
      <c r="AXE277" s="676"/>
      <c r="AXF277" s="676"/>
      <c r="AXG277" s="676"/>
      <c r="AXH277" s="676"/>
      <c r="AXI277" s="676"/>
      <c r="AXJ277" s="676"/>
      <c r="AXK277" s="676"/>
      <c r="AXL277" s="676"/>
      <c r="AXM277" s="676"/>
      <c r="AXN277" s="676"/>
      <c r="AXO277" s="676"/>
      <c r="AXP277" s="676"/>
      <c r="AXQ277" s="676"/>
      <c r="AXR277" s="674"/>
      <c r="AXS277" s="674"/>
      <c r="AXT277" s="674"/>
      <c r="AXU277" s="674"/>
      <c r="AXV277" s="674"/>
      <c r="AXW277" s="674"/>
      <c r="AXX277" s="674"/>
      <c r="AXY277" s="674"/>
      <c r="AXZ277" s="674"/>
      <c r="AYA277" s="674"/>
      <c r="AYB277" s="674"/>
      <c r="AYC277" s="674"/>
      <c r="AYD277" s="674"/>
      <c r="AYE277" s="674"/>
      <c r="AYF277" s="674"/>
      <c r="AYG277" s="674"/>
      <c r="AYH277" s="674"/>
      <c r="AYI277" s="674"/>
      <c r="AYJ277" s="674"/>
      <c r="AYK277" s="674"/>
      <c r="AYL277" s="674"/>
      <c r="AYM277" s="674"/>
      <c r="AYN277" s="674"/>
      <c r="AYO277" s="674"/>
      <c r="AYP277" s="675"/>
      <c r="AYQ277" s="675"/>
      <c r="AYR277" s="675"/>
      <c r="AYS277" s="675"/>
      <c r="AYT277" s="675"/>
      <c r="AYU277" s="674"/>
      <c r="AYV277" s="674"/>
      <c r="AYW277" s="675"/>
      <c r="AYX277" s="675"/>
      <c r="AYY277" s="674"/>
      <c r="AYZ277" s="674"/>
      <c r="AZA277" s="675"/>
      <c r="AZB277" s="675"/>
      <c r="AZC277" s="674"/>
      <c r="AZD277" s="674"/>
      <c r="AZE277" s="674"/>
      <c r="AZF277" s="674"/>
      <c r="AZG277" s="674"/>
      <c r="AZH277" s="674"/>
      <c r="AZI277" s="674"/>
      <c r="AZJ277" s="675"/>
      <c r="AZK277" s="675"/>
      <c r="AZL277" s="674"/>
      <c r="AZM277" s="674"/>
      <c r="AZN277" s="675"/>
      <c r="AZO277" s="675"/>
      <c r="AZP277" s="674"/>
      <c r="AZQ277" s="674"/>
      <c r="AZR277" s="674"/>
      <c r="AZS277" s="674"/>
      <c r="AZT277" s="674"/>
      <c r="AZU277" s="673"/>
      <c r="AZV277" s="677"/>
      <c r="AZW277" s="674"/>
      <c r="AZX277" s="674"/>
      <c r="AZY277" s="674"/>
      <c r="AZZ277" s="674"/>
      <c r="BAA277" s="674"/>
      <c r="BAB277" s="674"/>
      <c r="BAC277" s="674"/>
      <c r="BAD277" s="676"/>
      <c r="BAE277" s="676"/>
      <c r="BAF277" s="676"/>
      <c r="BAG277" s="676"/>
      <c r="BAH277" s="676"/>
      <c r="BAI277" s="676"/>
      <c r="BAJ277" s="676"/>
      <c r="BAK277" s="676"/>
      <c r="BAL277" s="676"/>
      <c r="BAM277" s="676"/>
      <c r="BAN277" s="676"/>
      <c r="BAO277" s="676"/>
      <c r="BAP277" s="676"/>
      <c r="BAQ277" s="676"/>
      <c r="BAR277" s="676"/>
      <c r="BAS277" s="676"/>
      <c r="BAT277" s="676"/>
      <c r="BAU277" s="676"/>
      <c r="BAV277" s="676"/>
      <c r="BAW277" s="676"/>
      <c r="BAX277" s="676"/>
      <c r="BAY277" s="676"/>
      <c r="BAZ277" s="676"/>
      <c r="BBA277" s="676"/>
      <c r="BBB277" s="676"/>
      <c r="BBC277" s="676"/>
      <c r="BBD277" s="676"/>
      <c r="BBE277" s="676"/>
      <c r="BBF277" s="676"/>
      <c r="BBG277" s="676"/>
      <c r="BBH277" s="676"/>
      <c r="BBI277" s="676"/>
      <c r="BBJ277" s="676"/>
      <c r="BBK277" s="676"/>
      <c r="BBL277" s="676"/>
      <c r="BBM277" s="676"/>
      <c r="BBN277" s="676"/>
      <c r="BBO277" s="676"/>
      <c r="BBP277" s="676"/>
      <c r="BBQ277" s="676"/>
      <c r="BBR277" s="676"/>
      <c r="BBS277" s="676"/>
      <c r="BBT277" s="676"/>
      <c r="BBU277" s="676"/>
      <c r="BBV277" s="674"/>
      <c r="BBW277" s="674"/>
      <c r="BBX277" s="674"/>
      <c r="BBY277" s="674"/>
      <c r="BBZ277" s="674"/>
      <c r="BCA277" s="674"/>
      <c r="BCB277" s="674"/>
      <c r="BCC277" s="674"/>
      <c r="BCD277" s="674"/>
      <c r="BCE277" s="674"/>
      <c r="BCF277" s="674"/>
      <c r="BCG277" s="674"/>
      <c r="BCH277" s="674"/>
      <c r="BCI277" s="674"/>
      <c r="BCJ277" s="674"/>
      <c r="BCK277" s="674"/>
      <c r="BCL277" s="674"/>
      <c r="BCM277" s="674"/>
      <c r="BCN277" s="674"/>
      <c r="BCO277" s="674"/>
      <c r="BCP277" s="674"/>
      <c r="BCQ277" s="674"/>
      <c r="BCR277" s="674"/>
      <c r="BCS277" s="674"/>
      <c r="BCT277" s="675"/>
      <c r="BCU277" s="675"/>
      <c r="BCV277" s="675"/>
      <c r="BCW277" s="675"/>
      <c r="BCX277" s="675"/>
      <c r="BCY277" s="674"/>
      <c r="BCZ277" s="674"/>
      <c r="BDA277" s="675"/>
      <c r="BDB277" s="675"/>
      <c r="BDC277" s="674"/>
      <c r="BDD277" s="674"/>
      <c r="BDE277" s="675"/>
      <c r="BDF277" s="675"/>
      <c r="BDG277" s="674"/>
      <c r="BDH277" s="674"/>
      <c r="BDI277" s="674"/>
      <c r="BDJ277" s="674"/>
      <c r="BDK277" s="674"/>
      <c r="BDL277" s="674"/>
      <c r="BDM277" s="674"/>
      <c r="BDN277" s="675"/>
      <c r="BDO277" s="675"/>
      <c r="BDP277" s="674"/>
      <c r="BDQ277" s="674"/>
      <c r="BDR277" s="675"/>
      <c r="BDS277" s="675"/>
      <c r="BDT277" s="674"/>
      <c r="BDU277" s="674"/>
      <c r="BDV277" s="674"/>
      <c r="BDW277" s="674"/>
      <c r="BDX277" s="674"/>
      <c r="BDY277" s="673"/>
      <c r="BDZ277" s="677"/>
      <c r="BEA277" s="674"/>
      <c r="BEB277" s="674"/>
      <c r="BEC277" s="674"/>
      <c r="BED277" s="674"/>
      <c r="BEE277" s="674"/>
      <c r="BEF277" s="674"/>
      <c r="BEG277" s="674"/>
      <c r="BEH277" s="676"/>
      <c r="BEI277" s="676"/>
      <c r="BEJ277" s="676"/>
      <c r="BEK277" s="676"/>
      <c r="BEL277" s="676"/>
      <c r="BEM277" s="676"/>
      <c r="BEN277" s="676"/>
      <c r="BEO277" s="676"/>
      <c r="BEP277" s="676"/>
      <c r="BEQ277" s="676"/>
      <c r="BER277" s="676"/>
      <c r="BES277" s="676"/>
      <c r="BET277" s="676"/>
      <c r="BEU277" s="676"/>
      <c r="BEV277" s="676"/>
      <c r="BEW277" s="676"/>
      <c r="BEX277" s="676"/>
      <c r="BEY277" s="676"/>
      <c r="BEZ277" s="676"/>
      <c r="BFA277" s="676"/>
      <c r="BFB277" s="676"/>
      <c r="BFC277" s="676"/>
      <c r="BFD277" s="676"/>
      <c r="BFE277" s="676"/>
      <c r="BFF277" s="676"/>
      <c r="BFG277" s="676"/>
      <c r="BFH277" s="676"/>
      <c r="BFI277" s="676"/>
      <c r="BFJ277" s="676"/>
      <c r="BFK277" s="676"/>
      <c r="BFL277" s="676"/>
      <c r="BFM277" s="676"/>
      <c r="BFN277" s="676"/>
      <c r="BFO277" s="676"/>
      <c r="BFP277" s="676"/>
      <c r="BFQ277" s="676"/>
      <c r="BFR277" s="676"/>
      <c r="BFS277" s="676"/>
      <c r="BFT277" s="676"/>
      <c r="BFU277" s="676"/>
      <c r="BFV277" s="676"/>
      <c r="BFW277" s="676"/>
      <c r="BFX277" s="676"/>
      <c r="BFY277" s="676"/>
      <c r="BFZ277" s="674"/>
      <c r="BGA277" s="674"/>
      <c r="BGB277" s="674"/>
      <c r="BGC277" s="674"/>
      <c r="BGD277" s="674"/>
      <c r="BGE277" s="674"/>
      <c r="BGF277" s="674"/>
      <c r="BGG277" s="674"/>
      <c r="BGH277" s="674"/>
      <c r="BGI277" s="674"/>
      <c r="BGJ277" s="674"/>
      <c r="BGK277" s="674"/>
      <c r="BGL277" s="674"/>
      <c r="BGM277" s="674"/>
      <c r="BGN277" s="674"/>
      <c r="BGO277" s="674"/>
      <c r="BGP277" s="674"/>
      <c r="BGQ277" s="674"/>
      <c r="BGR277" s="674"/>
      <c r="BGS277" s="674"/>
      <c r="BGT277" s="674"/>
      <c r="BGU277" s="674"/>
      <c r="BGV277" s="674"/>
      <c r="BGW277" s="674"/>
      <c r="BGX277" s="675"/>
      <c r="BGY277" s="675"/>
      <c r="BGZ277" s="675"/>
      <c r="BHA277" s="675"/>
      <c r="BHB277" s="675"/>
      <c r="BHC277" s="674"/>
      <c r="BHD277" s="674"/>
      <c r="BHE277" s="675"/>
      <c r="BHF277" s="675"/>
      <c r="BHG277" s="674"/>
      <c r="BHH277" s="674"/>
      <c r="BHI277" s="675"/>
      <c r="BHJ277" s="675"/>
      <c r="BHK277" s="674"/>
      <c r="BHL277" s="674"/>
      <c r="BHM277" s="674"/>
      <c r="BHN277" s="674"/>
      <c r="BHO277" s="674"/>
      <c r="BHP277" s="674"/>
      <c r="BHQ277" s="674"/>
      <c r="BHR277" s="675"/>
      <c r="BHS277" s="675"/>
      <c r="BHT277" s="674"/>
      <c r="BHU277" s="674"/>
      <c r="BHV277" s="675"/>
      <c r="BHW277" s="675"/>
      <c r="BHX277" s="674"/>
      <c r="BHY277" s="674"/>
      <c r="BHZ277" s="674"/>
      <c r="BIA277" s="674"/>
      <c r="BIB277" s="674"/>
      <c r="BIC277" s="673"/>
      <c r="BID277" s="677"/>
      <c r="BIE277" s="674"/>
      <c r="BIF277" s="674"/>
      <c r="BIG277" s="674"/>
      <c r="BIH277" s="674"/>
      <c r="BII277" s="674"/>
      <c r="BIJ277" s="674"/>
      <c r="BIK277" s="674"/>
      <c r="BIL277" s="676"/>
      <c r="BIM277" s="676"/>
      <c r="BIN277" s="676"/>
      <c r="BIO277" s="676"/>
      <c r="BIP277" s="676"/>
      <c r="BIQ277" s="676"/>
      <c r="BIR277" s="676"/>
      <c r="BIS277" s="676"/>
      <c r="BIT277" s="676"/>
      <c r="BIU277" s="676"/>
      <c r="BIV277" s="676"/>
      <c r="BIW277" s="676"/>
      <c r="BIX277" s="676"/>
      <c r="BIY277" s="676"/>
      <c r="BIZ277" s="676"/>
      <c r="BJA277" s="676"/>
      <c r="BJB277" s="676"/>
      <c r="BJC277" s="676"/>
      <c r="BJD277" s="676"/>
      <c r="BJE277" s="676"/>
      <c r="BJF277" s="676"/>
      <c r="BJG277" s="676"/>
      <c r="BJH277" s="676"/>
      <c r="BJI277" s="676"/>
      <c r="BJJ277" s="676"/>
      <c r="BJK277" s="676"/>
      <c r="BJL277" s="676"/>
      <c r="BJM277" s="676"/>
      <c r="BJN277" s="676"/>
      <c r="BJO277" s="676"/>
      <c r="BJP277" s="676"/>
      <c r="BJQ277" s="676"/>
      <c r="BJR277" s="676"/>
      <c r="BJS277" s="676"/>
      <c r="BJT277" s="676"/>
      <c r="BJU277" s="676"/>
      <c r="BJV277" s="676"/>
      <c r="BJW277" s="676"/>
      <c r="BJX277" s="676"/>
      <c r="BJY277" s="676"/>
      <c r="BJZ277" s="676"/>
      <c r="BKA277" s="676"/>
      <c r="BKB277" s="676"/>
      <c r="BKC277" s="676"/>
      <c r="BKD277" s="674"/>
      <c r="BKE277" s="674"/>
      <c r="BKF277" s="674"/>
      <c r="BKG277" s="674"/>
      <c r="BKH277" s="674"/>
      <c r="BKI277" s="674"/>
      <c r="BKJ277" s="674"/>
      <c r="BKK277" s="674"/>
      <c r="BKL277" s="674"/>
      <c r="BKM277" s="674"/>
      <c r="BKN277" s="674"/>
      <c r="BKO277" s="674"/>
      <c r="BKP277" s="674"/>
      <c r="BKQ277" s="674"/>
      <c r="BKR277" s="674"/>
      <c r="BKS277" s="674"/>
      <c r="BKT277" s="674"/>
      <c r="BKU277" s="674"/>
      <c r="BKV277" s="674"/>
      <c r="BKW277" s="674"/>
      <c r="BKX277" s="674"/>
      <c r="BKY277" s="674"/>
      <c r="BKZ277" s="674"/>
      <c r="BLA277" s="674"/>
      <c r="BLB277" s="675"/>
      <c r="BLC277" s="675"/>
      <c r="BLD277" s="675"/>
      <c r="BLE277" s="675"/>
      <c r="BLF277" s="675"/>
      <c r="BLG277" s="674"/>
      <c r="BLH277" s="674"/>
      <c r="BLI277" s="675"/>
      <c r="BLJ277" s="675"/>
      <c r="BLK277" s="674"/>
      <c r="BLL277" s="674"/>
      <c r="BLM277" s="675"/>
      <c r="BLN277" s="675"/>
      <c r="BLO277" s="674"/>
      <c r="BLP277" s="674"/>
      <c r="BLQ277" s="674"/>
      <c r="BLR277" s="674"/>
      <c r="BLS277" s="674"/>
      <c r="BLT277" s="674"/>
      <c r="BLU277" s="674"/>
      <c r="BLV277" s="675"/>
      <c r="BLW277" s="675"/>
      <c r="BLX277" s="674"/>
      <c r="BLY277" s="674"/>
      <c r="BLZ277" s="675"/>
      <c r="BMA277" s="675"/>
      <c r="BMB277" s="674"/>
      <c r="BMC277" s="674"/>
      <c r="BMD277" s="674"/>
      <c r="BME277" s="674"/>
      <c r="BMF277" s="674"/>
      <c r="BMG277" s="673"/>
      <c r="BMH277" s="677"/>
      <c r="BMI277" s="674"/>
      <c r="BMJ277" s="674"/>
      <c r="BMK277" s="674"/>
      <c r="BML277" s="674"/>
      <c r="BMM277" s="674"/>
      <c r="BMN277" s="674"/>
      <c r="BMO277" s="674"/>
      <c r="BMP277" s="676"/>
      <c r="BMQ277" s="676"/>
      <c r="BMR277" s="676"/>
      <c r="BMS277" s="676"/>
      <c r="BMT277" s="676"/>
      <c r="BMU277" s="676"/>
      <c r="BMV277" s="676"/>
      <c r="BMW277" s="676"/>
      <c r="BMX277" s="676"/>
      <c r="BMY277" s="676"/>
      <c r="BMZ277" s="676"/>
      <c r="BNA277" s="676"/>
      <c r="BNB277" s="676"/>
      <c r="BNC277" s="676"/>
      <c r="BND277" s="676"/>
      <c r="BNE277" s="676"/>
      <c r="BNF277" s="676"/>
      <c r="BNG277" s="676"/>
      <c r="BNH277" s="676"/>
      <c r="BNI277" s="676"/>
      <c r="BNJ277" s="676"/>
      <c r="BNK277" s="676"/>
      <c r="BNL277" s="676"/>
      <c r="BNM277" s="676"/>
      <c r="BNN277" s="676"/>
      <c r="BNO277" s="676"/>
      <c r="BNP277" s="676"/>
      <c r="BNQ277" s="676"/>
      <c r="BNR277" s="676"/>
      <c r="BNS277" s="676"/>
      <c r="BNT277" s="676"/>
      <c r="BNU277" s="676"/>
      <c r="BNV277" s="676"/>
      <c r="BNW277" s="676"/>
      <c r="BNX277" s="676"/>
      <c r="BNY277" s="676"/>
      <c r="BNZ277" s="676"/>
      <c r="BOA277" s="676"/>
      <c r="BOB277" s="676"/>
      <c r="BOC277" s="676"/>
      <c r="BOD277" s="676"/>
      <c r="BOE277" s="676"/>
      <c r="BOF277" s="676"/>
      <c r="BOG277" s="676"/>
      <c r="BOH277" s="674"/>
      <c r="BOI277" s="674"/>
      <c r="BOJ277" s="674"/>
      <c r="BOK277" s="674"/>
      <c r="BOL277" s="674"/>
      <c r="BOM277" s="674"/>
      <c r="BON277" s="674"/>
      <c r="BOO277" s="674"/>
      <c r="BOP277" s="674"/>
      <c r="BOQ277" s="674"/>
      <c r="BOR277" s="674"/>
      <c r="BOS277" s="674"/>
      <c r="BOT277" s="674"/>
      <c r="BOU277" s="674"/>
      <c r="BOV277" s="674"/>
      <c r="BOW277" s="674"/>
      <c r="BOX277" s="674"/>
      <c r="BOY277" s="674"/>
      <c r="BOZ277" s="674"/>
      <c r="BPA277" s="674"/>
      <c r="BPB277" s="674"/>
      <c r="BPC277" s="674"/>
      <c r="BPD277" s="674"/>
      <c r="BPE277" s="674"/>
      <c r="BPF277" s="675"/>
      <c r="BPG277" s="675"/>
      <c r="BPH277" s="675"/>
      <c r="BPI277" s="675"/>
      <c r="BPJ277" s="675"/>
      <c r="BPK277" s="674"/>
      <c r="BPL277" s="674"/>
      <c r="BPM277" s="675"/>
      <c r="BPN277" s="675"/>
      <c r="BPO277" s="674"/>
      <c r="BPP277" s="674"/>
      <c r="BPQ277" s="675"/>
      <c r="BPR277" s="675"/>
      <c r="BPS277" s="674"/>
      <c r="BPT277" s="674"/>
      <c r="BPU277" s="674"/>
      <c r="BPV277" s="674"/>
      <c r="BPW277" s="674"/>
      <c r="BPX277" s="674"/>
      <c r="BPY277" s="674"/>
      <c r="BPZ277" s="675"/>
      <c r="BQA277" s="675"/>
      <c r="BQB277" s="674"/>
      <c r="BQC277" s="674"/>
      <c r="BQD277" s="675"/>
      <c r="BQE277" s="675"/>
      <c r="BQF277" s="674"/>
      <c r="BQG277" s="674"/>
      <c r="BQH277" s="674"/>
      <c r="BQI277" s="674"/>
      <c r="BQJ277" s="674"/>
      <c r="BQK277" s="673"/>
      <c r="BQL277" s="677"/>
      <c r="BQM277" s="674"/>
      <c r="BQN277" s="674"/>
      <c r="BQO277" s="674"/>
      <c r="BQP277" s="674"/>
      <c r="BQQ277" s="674"/>
      <c r="BQR277" s="674"/>
      <c r="BQS277" s="674"/>
      <c r="BQT277" s="676"/>
      <c r="BQU277" s="676"/>
      <c r="BQV277" s="676"/>
      <c r="BQW277" s="676"/>
      <c r="BQX277" s="676"/>
      <c r="BQY277" s="676"/>
      <c r="BQZ277" s="676"/>
      <c r="BRA277" s="676"/>
      <c r="BRB277" s="676"/>
      <c r="BRC277" s="676"/>
      <c r="BRD277" s="676"/>
      <c r="BRE277" s="676"/>
      <c r="BRF277" s="676"/>
      <c r="BRG277" s="676"/>
      <c r="BRH277" s="676"/>
      <c r="BRI277" s="676"/>
      <c r="BRJ277" s="676"/>
      <c r="BRK277" s="676"/>
      <c r="BRL277" s="676"/>
      <c r="BRM277" s="676"/>
      <c r="BRN277" s="676"/>
      <c r="BRO277" s="676"/>
      <c r="BRP277" s="676"/>
      <c r="BRQ277" s="676"/>
      <c r="BRR277" s="676"/>
      <c r="BRS277" s="676"/>
      <c r="BRT277" s="676"/>
      <c r="BRU277" s="676"/>
      <c r="BRV277" s="676"/>
      <c r="BRW277" s="676"/>
      <c r="BRX277" s="676"/>
      <c r="BRY277" s="676"/>
      <c r="BRZ277" s="676"/>
      <c r="BSA277" s="676"/>
      <c r="BSB277" s="676"/>
      <c r="BSC277" s="676"/>
      <c r="BSD277" s="676"/>
      <c r="BSE277" s="676"/>
      <c r="BSF277" s="676"/>
      <c r="BSG277" s="676"/>
      <c r="BSH277" s="676"/>
      <c r="BSI277" s="676"/>
      <c r="BSJ277" s="676"/>
      <c r="BSK277" s="676"/>
      <c r="BSL277" s="674"/>
      <c r="BSM277" s="674"/>
      <c r="BSN277" s="674"/>
      <c r="BSO277" s="674"/>
      <c r="BSP277" s="674"/>
      <c r="BSQ277" s="674"/>
      <c r="BSR277" s="674"/>
      <c r="BSS277" s="674"/>
      <c r="BST277" s="674"/>
      <c r="BSU277" s="674"/>
      <c r="BSV277" s="674"/>
      <c r="BSW277" s="674"/>
      <c r="BSX277" s="674"/>
      <c r="BSY277" s="674"/>
      <c r="BSZ277" s="674"/>
      <c r="BTA277" s="674"/>
      <c r="BTB277" s="674"/>
      <c r="BTC277" s="674"/>
      <c r="BTD277" s="674"/>
      <c r="BTE277" s="674"/>
      <c r="BTF277" s="674"/>
      <c r="BTG277" s="674"/>
      <c r="BTH277" s="674"/>
      <c r="BTI277" s="674"/>
      <c r="BTJ277" s="675"/>
      <c r="BTK277" s="675"/>
      <c r="BTL277" s="675"/>
      <c r="BTM277" s="675"/>
      <c r="BTN277" s="675"/>
      <c r="BTO277" s="674"/>
      <c r="BTP277" s="674"/>
      <c r="BTQ277" s="675"/>
      <c r="BTR277" s="675"/>
      <c r="BTS277" s="674"/>
      <c r="BTT277" s="674"/>
      <c r="BTU277" s="675"/>
      <c r="BTV277" s="675"/>
      <c r="BTW277" s="674"/>
      <c r="BTX277" s="674"/>
      <c r="BTY277" s="674"/>
      <c r="BTZ277" s="674"/>
      <c r="BUA277" s="674"/>
      <c r="BUB277" s="674"/>
      <c r="BUC277" s="674"/>
      <c r="BUD277" s="675"/>
      <c r="BUE277" s="675"/>
      <c r="BUF277" s="674"/>
      <c r="BUG277" s="674"/>
      <c r="BUH277" s="675"/>
      <c r="BUI277" s="675"/>
      <c r="BUJ277" s="674"/>
      <c r="BUK277" s="674"/>
      <c r="BUL277" s="674"/>
      <c r="BUM277" s="674"/>
      <c r="BUN277" s="674"/>
      <c r="BUO277" s="673"/>
      <c r="BUP277" s="677"/>
      <c r="BUQ277" s="674"/>
      <c r="BUR277" s="674"/>
      <c r="BUS277" s="674"/>
      <c r="BUT277" s="674"/>
      <c r="BUU277" s="674"/>
      <c r="BUV277" s="674"/>
      <c r="BUW277" s="674"/>
      <c r="BUX277" s="676"/>
      <c r="BUY277" s="676"/>
      <c r="BUZ277" s="676"/>
      <c r="BVA277" s="676"/>
      <c r="BVB277" s="676"/>
      <c r="BVC277" s="676"/>
      <c r="BVD277" s="676"/>
      <c r="BVE277" s="676"/>
      <c r="BVF277" s="676"/>
      <c r="BVG277" s="676"/>
      <c r="BVH277" s="676"/>
      <c r="BVI277" s="676"/>
      <c r="BVJ277" s="676"/>
      <c r="BVK277" s="676"/>
      <c r="BVL277" s="676"/>
      <c r="BVM277" s="676"/>
      <c r="BVN277" s="676"/>
      <c r="BVO277" s="676"/>
      <c r="BVP277" s="676"/>
      <c r="BVQ277" s="676"/>
      <c r="BVR277" s="676"/>
      <c r="BVS277" s="676"/>
      <c r="BVT277" s="676"/>
      <c r="BVU277" s="676"/>
      <c r="BVV277" s="676"/>
      <c r="BVW277" s="676"/>
      <c r="BVX277" s="676"/>
      <c r="BVY277" s="676"/>
      <c r="BVZ277" s="676"/>
      <c r="BWA277" s="676"/>
      <c r="BWB277" s="676"/>
      <c r="BWC277" s="676"/>
      <c r="BWD277" s="676"/>
      <c r="BWE277" s="676"/>
      <c r="BWF277" s="676"/>
      <c r="BWG277" s="676"/>
      <c r="BWH277" s="676"/>
      <c r="BWI277" s="676"/>
      <c r="BWJ277" s="676"/>
      <c r="BWK277" s="676"/>
      <c r="BWL277" s="676"/>
      <c r="BWM277" s="676"/>
      <c r="BWN277" s="676"/>
      <c r="BWO277" s="676"/>
      <c r="BWP277" s="674"/>
      <c r="BWQ277" s="674"/>
      <c r="BWR277" s="674"/>
      <c r="BWS277" s="674"/>
      <c r="BWT277" s="674"/>
      <c r="BWU277" s="674"/>
      <c r="BWV277" s="674"/>
      <c r="BWW277" s="674"/>
      <c r="BWX277" s="674"/>
      <c r="BWY277" s="674"/>
      <c r="BWZ277" s="674"/>
      <c r="BXA277" s="674"/>
      <c r="BXB277" s="674"/>
      <c r="BXC277" s="674"/>
      <c r="BXD277" s="674"/>
      <c r="BXE277" s="674"/>
      <c r="BXF277" s="674"/>
      <c r="BXG277" s="674"/>
      <c r="BXH277" s="674"/>
      <c r="BXI277" s="674"/>
      <c r="BXJ277" s="674"/>
      <c r="BXK277" s="674"/>
      <c r="BXL277" s="674"/>
      <c r="BXM277" s="674"/>
      <c r="BXN277" s="675"/>
      <c r="BXO277" s="675"/>
      <c r="BXP277" s="675"/>
      <c r="BXQ277" s="675"/>
      <c r="BXR277" s="675"/>
      <c r="BXS277" s="674"/>
      <c r="BXT277" s="674"/>
      <c r="BXU277" s="675"/>
      <c r="BXV277" s="675"/>
      <c r="BXW277" s="674"/>
      <c r="BXX277" s="674"/>
      <c r="BXY277" s="675"/>
      <c r="BXZ277" s="675"/>
      <c r="BYA277" s="674"/>
      <c r="BYB277" s="674"/>
      <c r="BYC277" s="674"/>
      <c r="BYD277" s="674"/>
      <c r="BYE277" s="674"/>
      <c r="BYF277" s="674"/>
      <c r="BYG277" s="674"/>
      <c r="BYH277" s="675"/>
      <c r="BYI277" s="675"/>
      <c r="BYJ277" s="674"/>
      <c r="BYK277" s="674"/>
      <c r="BYL277" s="675"/>
      <c r="BYM277" s="675"/>
      <c r="BYN277" s="674"/>
      <c r="BYO277" s="674"/>
      <c r="BYP277" s="674"/>
      <c r="BYQ277" s="674"/>
      <c r="BYR277" s="674"/>
      <c r="BYS277" s="673"/>
      <c r="BYT277" s="677"/>
      <c r="BYU277" s="674"/>
      <c r="BYV277" s="674"/>
      <c r="BYW277" s="674"/>
      <c r="BYX277" s="674"/>
      <c r="BYY277" s="674"/>
      <c r="BYZ277" s="674"/>
      <c r="BZA277" s="674"/>
      <c r="BZB277" s="676"/>
      <c r="BZC277" s="676"/>
      <c r="BZD277" s="676"/>
      <c r="BZE277" s="676"/>
      <c r="BZF277" s="676"/>
      <c r="BZG277" s="676"/>
      <c r="BZH277" s="676"/>
      <c r="BZI277" s="676"/>
      <c r="BZJ277" s="676"/>
      <c r="BZK277" s="676"/>
      <c r="BZL277" s="676"/>
      <c r="BZM277" s="676"/>
      <c r="BZN277" s="676"/>
      <c r="BZO277" s="676"/>
      <c r="BZP277" s="676"/>
      <c r="BZQ277" s="676"/>
      <c r="BZR277" s="676"/>
      <c r="BZS277" s="676"/>
      <c r="BZT277" s="676"/>
      <c r="BZU277" s="676"/>
      <c r="BZV277" s="676"/>
      <c r="BZW277" s="676"/>
      <c r="BZX277" s="676"/>
      <c r="BZY277" s="676"/>
      <c r="BZZ277" s="676"/>
      <c r="CAA277" s="676"/>
      <c r="CAB277" s="676"/>
      <c r="CAC277" s="676"/>
      <c r="CAD277" s="676"/>
      <c r="CAE277" s="676"/>
      <c r="CAF277" s="676"/>
      <c r="CAG277" s="676"/>
      <c r="CAH277" s="676"/>
      <c r="CAI277" s="676"/>
      <c r="CAJ277" s="676"/>
      <c r="CAK277" s="676"/>
      <c r="CAL277" s="676"/>
      <c r="CAM277" s="676"/>
      <c r="CAN277" s="676"/>
      <c r="CAO277" s="676"/>
      <c r="CAP277" s="676"/>
      <c r="CAQ277" s="676"/>
      <c r="CAR277" s="676"/>
      <c r="CAS277" s="676"/>
      <c r="CAT277" s="674"/>
      <c r="CAU277" s="674"/>
      <c r="CAV277" s="674"/>
      <c r="CAW277" s="674"/>
      <c r="CAX277" s="674"/>
      <c r="CAY277" s="674"/>
      <c r="CAZ277" s="674"/>
      <c r="CBA277" s="674"/>
      <c r="CBB277" s="674"/>
      <c r="CBC277" s="674"/>
      <c r="CBD277" s="674"/>
      <c r="CBE277" s="674"/>
      <c r="CBF277" s="674"/>
      <c r="CBG277" s="674"/>
      <c r="CBH277" s="674"/>
      <c r="CBI277" s="674"/>
      <c r="CBJ277" s="674"/>
      <c r="CBK277" s="674"/>
      <c r="CBL277" s="674"/>
      <c r="CBM277" s="674"/>
      <c r="CBN277" s="674"/>
      <c r="CBO277" s="674"/>
      <c r="CBP277" s="674"/>
      <c r="CBQ277" s="674"/>
      <c r="CBR277" s="675"/>
      <c r="CBS277" s="675"/>
      <c r="CBT277" s="675"/>
      <c r="CBU277" s="675"/>
      <c r="CBV277" s="675"/>
      <c r="CBW277" s="674"/>
      <c r="CBX277" s="674"/>
      <c r="CBY277" s="675"/>
      <c r="CBZ277" s="675"/>
      <c r="CCA277" s="674"/>
      <c r="CCB277" s="674"/>
      <c r="CCC277" s="675"/>
      <c r="CCD277" s="675"/>
      <c r="CCE277" s="674"/>
      <c r="CCF277" s="674"/>
      <c r="CCG277" s="674"/>
      <c r="CCH277" s="674"/>
      <c r="CCI277" s="674"/>
      <c r="CCJ277" s="674"/>
      <c r="CCK277" s="674"/>
      <c r="CCL277" s="675"/>
      <c r="CCM277" s="675"/>
      <c r="CCN277" s="674"/>
      <c r="CCO277" s="674"/>
      <c r="CCP277" s="675"/>
      <c r="CCQ277" s="675"/>
      <c r="CCR277" s="674"/>
      <c r="CCS277" s="674"/>
      <c r="CCT277" s="674"/>
      <c r="CCU277" s="674"/>
      <c r="CCV277" s="674"/>
      <c r="CCW277" s="673"/>
      <c r="CCX277" s="677"/>
      <c r="CCY277" s="674"/>
      <c r="CCZ277" s="674"/>
      <c r="CDA277" s="674"/>
      <c r="CDB277" s="674"/>
      <c r="CDC277" s="674"/>
      <c r="CDD277" s="674"/>
      <c r="CDE277" s="674"/>
      <c r="CDF277" s="676"/>
      <c r="CDG277" s="676"/>
      <c r="CDH277" s="676"/>
      <c r="CDI277" s="676"/>
      <c r="CDJ277" s="676"/>
      <c r="CDK277" s="676"/>
      <c r="CDL277" s="676"/>
      <c r="CDM277" s="676"/>
      <c r="CDN277" s="676"/>
      <c r="CDO277" s="676"/>
      <c r="CDP277" s="676"/>
      <c r="CDQ277" s="676"/>
      <c r="CDR277" s="676"/>
      <c r="CDS277" s="676"/>
      <c r="CDT277" s="676"/>
      <c r="CDU277" s="676"/>
      <c r="CDV277" s="676"/>
      <c r="CDW277" s="676"/>
      <c r="CDX277" s="676"/>
      <c r="CDY277" s="676"/>
      <c r="CDZ277" s="676"/>
      <c r="CEA277" s="676"/>
      <c r="CEB277" s="676"/>
      <c r="CEC277" s="676"/>
      <c r="CED277" s="676"/>
      <c r="CEE277" s="676"/>
      <c r="CEF277" s="676"/>
      <c r="CEG277" s="676"/>
      <c r="CEH277" s="676"/>
      <c r="CEI277" s="676"/>
      <c r="CEJ277" s="676"/>
      <c r="CEK277" s="676"/>
      <c r="CEL277" s="676"/>
      <c r="CEM277" s="676"/>
      <c r="CEN277" s="676"/>
      <c r="CEO277" s="676"/>
      <c r="CEP277" s="676"/>
      <c r="CEQ277" s="676"/>
      <c r="CER277" s="676"/>
      <c r="CES277" s="676"/>
      <c r="CET277" s="676"/>
      <c r="CEU277" s="676"/>
      <c r="CEV277" s="676"/>
      <c r="CEW277" s="676"/>
      <c r="CEX277" s="674"/>
      <c r="CEY277" s="674"/>
      <c r="CEZ277" s="674"/>
      <c r="CFA277" s="674"/>
      <c r="CFB277" s="674"/>
      <c r="CFC277" s="674"/>
      <c r="CFD277" s="674"/>
      <c r="CFE277" s="674"/>
      <c r="CFF277" s="674"/>
      <c r="CFG277" s="674"/>
      <c r="CFH277" s="674"/>
      <c r="CFI277" s="674"/>
      <c r="CFJ277" s="674"/>
      <c r="CFK277" s="674"/>
      <c r="CFL277" s="674"/>
      <c r="CFM277" s="674"/>
      <c r="CFN277" s="674"/>
      <c r="CFO277" s="674"/>
      <c r="CFP277" s="674"/>
      <c r="CFQ277" s="674"/>
      <c r="CFR277" s="674"/>
      <c r="CFS277" s="674"/>
      <c r="CFT277" s="674"/>
      <c r="CFU277" s="674"/>
      <c r="CFV277" s="675"/>
      <c r="CFW277" s="675"/>
      <c r="CFX277" s="675"/>
      <c r="CFY277" s="675"/>
      <c r="CFZ277" s="675"/>
      <c r="CGA277" s="674"/>
      <c r="CGB277" s="674"/>
      <c r="CGC277" s="675"/>
      <c r="CGD277" s="675"/>
      <c r="CGE277" s="674"/>
      <c r="CGF277" s="674"/>
      <c r="CGG277" s="675"/>
      <c r="CGH277" s="675"/>
      <c r="CGI277" s="674"/>
      <c r="CGJ277" s="674"/>
      <c r="CGK277" s="674"/>
      <c r="CGL277" s="674"/>
      <c r="CGM277" s="674"/>
      <c r="CGN277" s="674"/>
      <c r="CGO277" s="674"/>
      <c r="CGP277" s="675"/>
      <c r="CGQ277" s="675"/>
      <c r="CGR277" s="674"/>
      <c r="CGS277" s="674"/>
      <c r="CGT277" s="675"/>
      <c r="CGU277" s="675"/>
      <c r="CGV277" s="674"/>
      <c r="CGW277" s="674"/>
      <c r="CGX277" s="674"/>
      <c r="CGY277" s="674"/>
      <c r="CGZ277" s="674"/>
      <c r="CHA277" s="673"/>
      <c r="CHB277" s="677"/>
      <c r="CHC277" s="674"/>
      <c r="CHD277" s="674"/>
      <c r="CHE277" s="674"/>
      <c r="CHF277" s="674"/>
      <c r="CHG277" s="674"/>
      <c r="CHH277" s="674"/>
      <c r="CHI277" s="674"/>
      <c r="CHJ277" s="676"/>
      <c r="CHK277" s="676"/>
      <c r="CHL277" s="676"/>
      <c r="CHM277" s="676"/>
      <c r="CHN277" s="676"/>
      <c r="CHO277" s="676"/>
      <c r="CHP277" s="676"/>
      <c r="CHQ277" s="676"/>
      <c r="CHR277" s="676"/>
      <c r="CHS277" s="676"/>
      <c r="CHT277" s="676"/>
      <c r="CHU277" s="676"/>
      <c r="CHV277" s="676"/>
      <c r="CHW277" s="676"/>
      <c r="CHX277" s="676"/>
      <c r="CHY277" s="676"/>
      <c r="CHZ277" s="676"/>
      <c r="CIA277" s="676"/>
      <c r="CIB277" s="676"/>
      <c r="CIC277" s="676"/>
      <c r="CID277" s="676"/>
      <c r="CIE277" s="676"/>
      <c r="CIF277" s="676"/>
      <c r="CIG277" s="676"/>
      <c r="CIH277" s="676"/>
      <c r="CII277" s="676"/>
      <c r="CIJ277" s="676"/>
      <c r="CIK277" s="676"/>
      <c r="CIL277" s="676"/>
      <c r="CIM277" s="676"/>
      <c r="CIN277" s="676"/>
      <c r="CIO277" s="676"/>
      <c r="CIP277" s="676"/>
      <c r="CIQ277" s="676"/>
      <c r="CIR277" s="676"/>
      <c r="CIS277" s="676"/>
      <c r="CIT277" s="676"/>
      <c r="CIU277" s="676"/>
      <c r="CIV277" s="676"/>
      <c r="CIW277" s="676"/>
      <c r="CIX277" s="676"/>
      <c r="CIY277" s="676"/>
      <c r="CIZ277" s="676"/>
      <c r="CJA277" s="676"/>
      <c r="CJB277" s="674"/>
      <c r="CJC277" s="674"/>
      <c r="CJD277" s="674"/>
      <c r="CJE277" s="674"/>
      <c r="CJF277" s="674"/>
      <c r="CJG277" s="674"/>
      <c r="CJH277" s="674"/>
      <c r="CJI277" s="674"/>
      <c r="CJJ277" s="674"/>
      <c r="CJK277" s="674"/>
      <c r="CJL277" s="674"/>
      <c r="CJM277" s="674"/>
      <c r="CJN277" s="674"/>
      <c r="CJO277" s="674"/>
      <c r="CJP277" s="674"/>
      <c r="CJQ277" s="674"/>
      <c r="CJR277" s="674"/>
      <c r="CJS277" s="674"/>
      <c r="CJT277" s="674"/>
      <c r="CJU277" s="674"/>
      <c r="CJV277" s="674"/>
      <c r="CJW277" s="674"/>
      <c r="CJX277" s="674"/>
      <c r="CJY277" s="674"/>
      <c r="CJZ277" s="675"/>
      <c r="CKA277" s="675"/>
      <c r="CKB277" s="675"/>
      <c r="CKC277" s="675"/>
      <c r="CKD277" s="675"/>
      <c r="CKE277" s="674"/>
      <c r="CKF277" s="674"/>
      <c r="CKG277" s="675"/>
      <c r="CKH277" s="675"/>
      <c r="CKI277" s="674"/>
      <c r="CKJ277" s="674"/>
      <c r="CKK277" s="675"/>
      <c r="CKL277" s="675"/>
      <c r="CKM277" s="674"/>
      <c r="CKN277" s="674"/>
      <c r="CKO277" s="674"/>
      <c r="CKP277" s="674"/>
      <c r="CKQ277" s="674"/>
      <c r="CKR277" s="674"/>
      <c r="CKS277" s="674"/>
      <c r="CKT277" s="675"/>
      <c r="CKU277" s="675"/>
      <c r="CKV277" s="674"/>
      <c r="CKW277" s="674"/>
      <c r="CKX277" s="675"/>
      <c r="CKY277" s="675"/>
      <c r="CKZ277" s="674"/>
      <c r="CLA277" s="674"/>
      <c r="CLB277" s="674"/>
      <c r="CLC277" s="674"/>
      <c r="CLD277" s="674"/>
      <c r="CLE277" s="673"/>
      <c r="CLF277" s="677"/>
      <c r="CLG277" s="674"/>
      <c r="CLH277" s="674"/>
      <c r="CLI277" s="674"/>
      <c r="CLJ277" s="674"/>
      <c r="CLK277" s="674"/>
      <c r="CLL277" s="674"/>
      <c r="CLM277" s="674"/>
      <c r="CLN277" s="676"/>
      <c r="CLO277" s="676"/>
      <c r="CLP277" s="676"/>
      <c r="CLQ277" s="676"/>
      <c r="CLR277" s="676"/>
      <c r="CLS277" s="676"/>
      <c r="CLT277" s="676"/>
      <c r="CLU277" s="676"/>
      <c r="CLV277" s="676"/>
      <c r="CLW277" s="676"/>
      <c r="CLX277" s="676"/>
      <c r="CLY277" s="676"/>
      <c r="CLZ277" s="676"/>
      <c r="CMA277" s="676"/>
      <c r="CMB277" s="676"/>
      <c r="CMC277" s="676"/>
      <c r="CMD277" s="676"/>
      <c r="CME277" s="676"/>
      <c r="CMF277" s="676"/>
      <c r="CMG277" s="676"/>
      <c r="CMH277" s="676"/>
      <c r="CMI277" s="676"/>
      <c r="CMJ277" s="676"/>
      <c r="CMK277" s="676"/>
      <c r="CML277" s="676"/>
      <c r="CMM277" s="676"/>
      <c r="CMN277" s="676"/>
      <c r="CMO277" s="676"/>
      <c r="CMP277" s="676"/>
      <c r="CMQ277" s="676"/>
      <c r="CMR277" s="676"/>
      <c r="CMS277" s="676"/>
      <c r="CMT277" s="676"/>
      <c r="CMU277" s="676"/>
      <c r="CMV277" s="676"/>
      <c r="CMW277" s="676"/>
      <c r="CMX277" s="676"/>
      <c r="CMY277" s="676"/>
      <c r="CMZ277" s="676"/>
      <c r="CNA277" s="676"/>
      <c r="CNB277" s="676"/>
      <c r="CNC277" s="676"/>
      <c r="CND277" s="676"/>
      <c r="CNE277" s="676"/>
      <c r="CNF277" s="674"/>
      <c r="CNG277" s="674"/>
      <c r="CNH277" s="674"/>
      <c r="CNI277" s="674"/>
      <c r="CNJ277" s="674"/>
      <c r="CNK277" s="674"/>
      <c r="CNL277" s="674"/>
      <c r="CNM277" s="674"/>
      <c r="CNN277" s="674"/>
      <c r="CNO277" s="674"/>
      <c r="CNP277" s="674"/>
      <c r="CNQ277" s="674"/>
      <c r="CNR277" s="674"/>
      <c r="CNS277" s="674"/>
      <c r="CNT277" s="674"/>
      <c r="CNU277" s="674"/>
      <c r="CNV277" s="674"/>
      <c r="CNW277" s="674"/>
      <c r="CNX277" s="674"/>
      <c r="CNY277" s="674"/>
      <c r="CNZ277" s="674"/>
      <c r="COA277" s="674"/>
      <c r="COB277" s="674"/>
      <c r="COC277" s="674"/>
      <c r="COD277" s="675"/>
      <c r="COE277" s="675"/>
      <c r="COF277" s="675"/>
      <c r="COG277" s="675"/>
      <c r="COH277" s="675"/>
      <c r="COI277" s="674"/>
      <c r="COJ277" s="674"/>
      <c r="COK277" s="675"/>
      <c r="COL277" s="675"/>
      <c r="COM277" s="674"/>
      <c r="CON277" s="674"/>
      <c r="COO277" s="675"/>
      <c r="COP277" s="675"/>
      <c r="COQ277" s="674"/>
      <c r="COR277" s="674"/>
      <c r="COS277" s="674"/>
      <c r="COT277" s="674"/>
      <c r="COU277" s="674"/>
      <c r="COV277" s="674"/>
      <c r="COW277" s="674"/>
      <c r="COX277" s="675"/>
      <c r="COY277" s="675"/>
      <c r="COZ277" s="674"/>
      <c r="CPA277" s="674"/>
      <c r="CPB277" s="675"/>
      <c r="CPC277" s="675"/>
      <c r="CPD277" s="674"/>
      <c r="CPE277" s="674"/>
      <c r="CPF277" s="674"/>
      <c r="CPG277" s="674"/>
      <c r="CPH277" s="674"/>
      <c r="CPI277" s="673"/>
      <c r="CPJ277" s="677"/>
      <c r="CPK277" s="674"/>
      <c r="CPL277" s="674"/>
      <c r="CPM277" s="674"/>
      <c r="CPN277" s="674"/>
      <c r="CPO277" s="674"/>
      <c r="CPP277" s="674"/>
      <c r="CPQ277" s="674"/>
      <c r="CPR277" s="676"/>
      <c r="CPS277" s="676"/>
      <c r="CPT277" s="676"/>
      <c r="CPU277" s="676"/>
      <c r="CPV277" s="676"/>
      <c r="CPW277" s="676"/>
      <c r="CPX277" s="676"/>
      <c r="CPY277" s="676"/>
      <c r="CPZ277" s="676"/>
      <c r="CQA277" s="676"/>
      <c r="CQB277" s="676"/>
      <c r="CQC277" s="676"/>
      <c r="CQD277" s="676"/>
      <c r="CQE277" s="676"/>
      <c r="CQF277" s="676"/>
      <c r="CQG277" s="676"/>
      <c r="CQH277" s="676"/>
      <c r="CQI277" s="676"/>
      <c r="CQJ277" s="676"/>
      <c r="CQK277" s="676"/>
      <c r="CQL277" s="676"/>
      <c r="CQM277" s="676"/>
      <c r="CQN277" s="676"/>
      <c r="CQO277" s="676"/>
      <c r="CQP277" s="676"/>
      <c r="CQQ277" s="676"/>
      <c r="CQR277" s="676"/>
      <c r="CQS277" s="676"/>
      <c r="CQT277" s="676"/>
      <c r="CQU277" s="676"/>
      <c r="CQV277" s="676"/>
      <c r="CQW277" s="676"/>
      <c r="CQX277" s="676"/>
      <c r="CQY277" s="676"/>
      <c r="CQZ277" s="676"/>
      <c r="CRA277" s="676"/>
      <c r="CRB277" s="676"/>
      <c r="CRC277" s="676"/>
      <c r="CRD277" s="676"/>
      <c r="CRE277" s="676"/>
      <c r="CRF277" s="676"/>
      <c r="CRG277" s="676"/>
      <c r="CRH277" s="676"/>
      <c r="CRI277" s="676"/>
      <c r="CRJ277" s="674"/>
      <c r="CRK277" s="674"/>
      <c r="CRL277" s="674"/>
      <c r="CRM277" s="674"/>
      <c r="CRN277" s="674"/>
      <c r="CRO277" s="674"/>
      <c r="CRP277" s="674"/>
      <c r="CRQ277" s="674"/>
      <c r="CRR277" s="674"/>
      <c r="CRS277" s="674"/>
      <c r="CRT277" s="674"/>
      <c r="CRU277" s="674"/>
      <c r="CRV277" s="674"/>
      <c r="CRW277" s="674"/>
      <c r="CRX277" s="674"/>
      <c r="CRY277" s="674"/>
      <c r="CRZ277" s="674"/>
      <c r="CSA277" s="674"/>
      <c r="CSB277" s="674"/>
      <c r="CSC277" s="674"/>
      <c r="CSD277" s="674"/>
      <c r="CSE277" s="674"/>
      <c r="CSF277" s="674"/>
      <c r="CSG277" s="674"/>
      <c r="CSH277" s="675"/>
      <c r="CSI277" s="675"/>
      <c r="CSJ277" s="675"/>
      <c r="CSK277" s="675"/>
      <c r="CSL277" s="675"/>
      <c r="CSM277" s="674"/>
      <c r="CSN277" s="674"/>
      <c r="CSO277" s="675"/>
      <c r="CSP277" s="675"/>
      <c r="CSQ277" s="674"/>
      <c r="CSR277" s="674"/>
      <c r="CSS277" s="675"/>
      <c r="CST277" s="675"/>
      <c r="CSU277" s="674"/>
      <c r="CSV277" s="674"/>
      <c r="CSW277" s="674"/>
      <c r="CSX277" s="674"/>
      <c r="CSY277" s="674"/>
      <c r="CSZ277" s="674"/>
      <c r="CTA277" s="674"/>
      <c r="CTB277" s="675"/>
      <c r="CTC277" s="675"/>
      <c r="CTD277" s="674"/>
      <c r="CTE277" s="674"/>
      <c r="CTF277" s="675"/>
      <c r="CTG277" s="675"/>
      <c r="CTH277" s="674"/>
      <c r="CTI277" s="674"/>
      <c r="CTJ277" s="674"/>
      <c r="CTK277" s="674"/>
      <c r="CTL277" s="674"/>
      <c r="CTM277" s="673"/>
      <c r="CTN277" s="677"/>
      <c r="CTO277" s="674"/>
      <c r="CTP277" s="674"/>
      <c r="CTQ277" s="674"/>
      <c r="CTR277" s="674"/>
      <c r="CTS277" s="674"/>
      <c r="CTT277" s="674"/>
      <c r="CTU277" s="674"/>
      <c r="CTV277" s="676"/>
      <c r="CTW277" s="676"/>
      <c r="CTX277" s="676"/>
      <c r="CTY277" s="676"/>
      <c r="CTZ277" s="676"/>
      <c r="CUA277" s="676"/>
      <c r="CUB277" s="676"/>
      <c r="CUC277" s="676"/>
      <c r="CUD277" s="676"/>
      <c r="CUE277" s="676"/>
      <c r="CUF277" s="676"/>
      <c r="CUG277" s="676"/>
      <c r="CUH277" s="676"/>
      <c r="CUI277" s="676"/>
      <c r="CUJ277" s="676"/>
      <c r="CUK277" s="676"/>
      <c r="CUL277" s="676"/>
      <c r="CUM277" s="676"/>
      <c r="CUN277" s="676"/>
      <c r="CUO277" s="676"/>
      <c r="CUP277" s="676"/>
      <c r="CUQ277" s="676"/>
      <c r="CUR277" s="676"/>
      <c r="CUS277" s="676"/>
      <c r="CUT277" s="676"/>
      <c r="CUU277" s="676"/>
      <c r="CUV277" s="676"/>
      <c r="CUW277" s="676"/>
      <c r="CUX277" s="676"/>
      <c r="CUY277" s="676"/>
      <c r="CUZ277" s="676"/>
      <c r="CVA277" s="676"/>
      <c r="CVB277" s="676"/>
      <c r="CVC277" s="676"/>
      <c r="CVD277" s="676"/>
      <c r="CVE277" s="676"/>
      <c r="CVF277" s="676"/>
      <c r="CVG277" s="676"/>
      <c r="CVH277" s="676"/>
      <c r="CVI277" s="676"/>
      <c r="CVJ277" s="676"/>
      <c r="CVK277" s="676"/>
      <c r="CVL277" s="676"/>
      <c r="CVM277" s="676"/>
      <c r="CVN277" s="674"/>
      <c r="CVO277" s="674"/>
      <c r="CVP277" s="674"/>
      <c r="CVQ277" s="674"/>
      <c r="CVR277" s="674"/>
      <c r="CVS277" s="674"/>
      <c r="CVT277" s="674"/>
      <c r="CVU277" s="674"/>
      <c r="CVV277" s="674"/>
      <c r="CVW277" s="674"/>
      <c r="CVX277" s="674"/>
      <c r="CVY277" s="674"/>
      <c r="CVZ277" s="674"/>
      <c r="CWA277" s="674"/>
      <c r="CWB277" s="674"/>
      <c r="CWC277" s="674"/>
      <c r="CWD277" s="674"/>
      <c r="CWE277" s="674"/>
      <c r="CWF277" s="674"/>
      <c r="CWG277" s="674"/>
      <c r="CWH277" s="674"/>
      <c r="CWI277" s="674"/>
      <c r="CWJ277" s="674"/>
      <c r="CWK277" s="674"/>
      <c r="CWL277" s="675"/>
      <c r="CWM277" s="675"/>
      <c r="CWN277" s="675"/>
      <c r="CWO277" s="675"/>
      <c r="CWP277" s="675"/>
      <c r="CWQ277" s="674"/>
      <c r="CWR277" s="674"/>
      <c r="CWS277" s="675"/>
      <c r="CWT277" s="675"/>
      <c r="CWU277" s="674"/>
      <c r="CWV277" s="674"/>
      <c r="CWW277" s="675"/>
      <c r="CWX277" s="675"/>
      <c r="CWY277" s="674"/>
      <c r="CWZ277" s="674"/>
      <c r="CXA277" s="674"/>
      <c r="CXB277" s="674"/>
      <c r="CXC277" s="674"/>
      <c r="CXD277" s="674"/>
      <c r="CXE277" s="674"/>
      <c r="CXF277" s="675"/>
      <c r="CXG277" s="675"/>
      <c r="CXH277" s="674"/>
      <c r="CXI277" s="674"/>
      <c r="CXJ277" s="675"/>
      <c r="CXK277" s="675"/>
      <c r="CXL277" s="674"/>
      <c r="CXM277" s="674"/>
      <c r="CXN277" s="674"/>
      <c r="CXO277" s="674"/>
      <c r="CXP277" s="674"/>
      <c r="CXQ277" s="673"/>
      <c r="CXR277" s="677"/>
      <c r="CXS277" s="674"/>
      <c r="CXT277" s="674"/>
      <c r="CXU277" s="674"/>
      <c r="CXV277" s="674"/>
      <c r="CXW277" s="674"/>
      <c r="CXX277" s="674"/>
      <c r="CXY277" s="674"/>
      <c r="CXZ277" s="676"/>
      <c r="CYA277" s="676"/>
      <c r="CYB277" s="676"/>
      <c r="CYC277" s="676"/>
      <c r="CYD277" s="676"/>
      <c r="CYE277" s="676"/>
      <c r="CYF277" s="676"/>
      <c r="CYG277" s="676"/>
      <c r="CYH277" s="676"/>
      <c r="CYI277" s="676"/>
      <c r="CYJ277" s="676"/>
      <c r="CYK277" s="676"/>
      <c r="CYL277" s="676"/>
      <c r="CYM277" s="676"/>
      <c r="CYN277" s="676"/>
      <c r="CYO277" s="676"/>
      <c r="CYP277" s="676"/>
      <c r="CYQ277" s="676"/>
      <c r="CYR277" s="676"/>
      <c r="CYS277" s="676"/>
      <c r="CYT277" s="676"/>
      <c r="CYU277" s="676"/>
      <c r="CYV277" s="676"/>
      <c r="CYW277" s="676"/>
      <c r="CYX277" s="676"/>
      <c r="CYY277" s="676"/>
      <c r="CYZ277" s="676"/>
      <c r="CZA277" s="676"/>
      <c r="CZB277" s="676"/>
      <c r="CZC277" s="676"/>
      <c r="CZD277" s="676"/>
      <c r="CZE277" s="676"/>
      <c r="CZF277" s="676"/>
      <c r="CZG277" s="676"/>
      <c r="CZH277" s="676"/>
      <c r="CZI277" s="676"/>
      <c r="CZJ277" s="676"/>
      <c r="CZK277" s="676"/>
      <c r="CZL277" s="676"/>
      <c r="CZM277" s="676"/>
      <c r="CZN277" s="676"/>
      <c r="CZO277" s="676"/>
      <c r="CZP277" s="676"/>
      <c r="CZQ277" s="676"/>
      <c r="CZR277" s="674"/>
      <c r="CZS277" s="674"/>
      <c r="CZT277" s="674"/>
      <c r="CZU277" s="674"/>
      <c r="CZV277" s="674"/>
      <c r="CZW277" s="674"/>
      <c r="CZX277" s="674"/>
      <c r="CZY277" s="674"/>
      <c r="CZZ277" s="674"/>
      <c r="DAA277" s="674"/>
      <c r="DAB277" s="674"/>
      <c r="DAC277" s="674"/>
      <c r="DAD277" s="674"/>
      <c r="DAE277" s="674"/>
      <c r="DAF277" s="674"/>
      <c r="DAG277" s="674"/>
      <c r="DAH277" s="674"/>
      <c r="DAI277" s="674"/>
      <c r="DAJ277" s="674"/>
      <c r="DAK277" s="674"/>
      <c r="DAL277" s="674"/>
      <c r="DAM277" s="674"/>
      <c r="DAN277" s="674"/>
      <c r="DAO277" s="674"/>
      <c r="DAP277" s="675"/>
      <c r="DAQ277" s="675"/>
      <c r="DAR277" s="675"/>
      <c r="DAS277" s="675"/>
      <c r="DAT277" s="675"/>
      <c r="DAU277" s="674"/>
      <c r="DAV277" s="674"/>
      <c r="DAW277" s="675"/>
      <c r="DAX277" s="675"/>
      <c r="DAY277" s="674"/>
      <c r="DAZ277" s="674"/>
      <c r="DBA277" s="675"/>
      <c r="DBB277" s="675"/>
      <c r="DBC277" s="674"/>
      <c r="DBD277" s="674"/>
      <c r="DBE277" s="674"/>
      <c r="DBF277" s="674"/>
      <c r="DBG277" s="674"/>
      <c r="DBH277" s="674"/>
      <c r="DBI277" s="674"/>
      <c r="DBJ277" s="675"/>
      <c r="DBK277" s="675"/>
      <c r="DBL277" s="674"/>
      <c r="DBM277" s="674"/>
      <c r="DBN277" s="675"/>
      <c r="DBO277" s="675"/>
      <c r="DBP277" s="674"/>
      <c r="DBQ277" s="674"/>
      <c r="DBR277" s="674"/>
      <c r="DBS277" s="674"/>
      <c r="DBT277" s="674"/>
      <c r="DBU277" s="673"/>
      <c r="DBV277" s="677"/>
      <c r="DBW277" s="674"/>
      <c r="DBX277" s="674"/>
      <c r="DBY277" s="674"/>
      <c r="DBZ277" s="674"/>
      <c r="DCA277" s="674"/>
      <c r="DCB277" s="674"/>
      <c r="DCC277" s="674"/>
      <c r="DCD277" s="676"/>
      <c r="DCE277" s="676"/>
      <c r="DCF277" s="676"/>
      <c r="DCG277" s="676"/>
      <c r="DCH277" s="676"/>
      <c r="DCI277" s="676"/>
      <c r="DCJ277" s="676"/>
      <c r="DCK277" s="676"/>
      <c r="DCL277" s="676"/>
      <c r="DCM277" s="676"/>
      <c r="DCN277" s="676"/>
      <c r="DCO277" s="676"/>
      <c r="DCP277" s="676"/>
      <c r="DCQ277" s="676"/>
      <c r="DCR277" s="676"/>
      <c r="DCS277" s="676"/>
      <c r="DCT277" s="676"/>
      <c r="DCU277" s="676"/>
      <c r="DCV277" s="676"/>
      <c r="DCW277" s="676"/>
      <c r="DCX277" s="676"/>
      <c r="DCY277" s="676"/>
      <c r="DCZ277" s="676"/>
      <c r="DDA277" s="676"/>
      <c r="DDB277" s="676"/>
      <c r="DDC277" s="676"/>
      <c r="DDD277" s="676"/>
      <c r="DDE277" s="676"/>
      <c r="DDF277" s="676"/>
      <c r="DDG277" s="676"/>
      <c r="DDH277" s="676"/>
      <c r="DDI277" s="676"/>
      <c r="DDJ277" s="676"/>
      <c r="DDK277" s="676"/>
      <c r="DDL277" s="676"/>
      <c r="DDM277" s="676"/>
      <c r="DDN277" s="676"/>
      <c r="DDO277" s="676"/>
      <c r="DDP277" s="676"/>
      <c r="DDQ277" s="676"/>
      <c r="DDR277" s="676"/>
      <c r="DDS277" s="676"/>
      <c r="DDT277" s="676"/>
      <c r="DDU277" s="676"/>
      <c r="DDV277" s="674"/>
      <c r="DDW277" s="674"/>
      <c r="DDX277" s="674"/>
      <c r="DDY277" s="674"/>
      <c r="DDZ277" s="674"/>
      <c r="DEA277" s="674"/>
      <c r="DEB277" s="674"/>
      <c r="DEC277" s="674"/>
      <c r="DED277" s="674"/>
      <c r="DEE277" s="674"/>
      <c r="DEF277" s="674"/>
      <c r="DEG277" s="674"/>
      <c r="DEH277" s="674"/>
      <c r="DEI277" s="674"/>
      <c r="DEJ277" s="674"/>
      <c r="DEK277" s="674"/>
      <c r="DEL277" s="674"/>
      <c r="DEM277" s="674"/>
      <c r="DEN277" s="674"/>
      <c r="DEO277" s="674"/>
      <c r="DEP277" s="674"/>
      <c r="DEQ277" s="674"/>
      <c r="DER277" s="674"/>
      <c r="DES277" s="674"/>
      <c r="DET277" s="675"/>
      <c r="DEU277" s="675"/>
      <c r="DEV277" s="675"/>
      <c r="DEW277" s="675"/>
      <c r="DEX277" s="675"/>
      <c r="DEY277" s="674"/>
      <c r="DEZ277" s="674"/>
      <c r="DFA277" s="675"/>
      <c r="DFB277" s="675"/>
      <c r="DFC277" s="674"/>
      <c r="DFD277" s="674"/>
      <c r="DFE277" s="675"/>
      <c r="DFF277" s="675"/>
      <c r="DFG277" s="674"/>
      <c r="DFH277" s="674"/>
      <c r="DFI277" s="674"/>
      <c r="DFJ277" s="674"/>
      <c r="DFK277" s="674"/>
      <c r="DFL277" s="674"/>
      <c r="DFM277" s="674"/>
      <c r="DFN277" s="675"/>
      <c r="DFO277" s="675"/>
      <c r="DFP277" s="674"/>
      <c r="DFQ277" s="674"/>
      <c r="DFR277" s="675"/>
      <c r="DFS277" s="675"/>
      <c r="DFT277" s="674"/>
      <c r="DFU277" s="674"/>
      <c r="DFV277" s="674"/>
      <c r="DFW277" s="674"/>
      <c r="DFX277" s="674"/>
      <c r="DFY277" s="673"/>
      <c r="DFZ277" s="677"/>
      <c r="DGA277" s="674"/>
      <c r="DGB277" s="674"/>
      <c r="DGC277" s="674"/>
      <c r="DGD277" s="674"/>
      <c r="DGE277" s="674"/>
      <c r="DGF277" s="674"/>
      <c r="DGG277" s="674"/>
      <c r="DGH277" s="676"/>
      <c r="DGI277" s="676"/>
      <c r="DGJ277" s="676"/>
      <c r="DGK277" s="676"/>
      <c r="DGL277" s="676"/>
      <c r="DGM277" s="676"/>
      <c r="DGN277" s="676"/>
      <c r="DGO277" s="676"/>
      <c r="DGP277" s="676"/>
      <c r="DGQ277" s="676"/>
      <c r="DGR277" s="676"/>
      <c r="DGS277" s="676"/>
      <c r="DGT277" s="676"/>
      <c r="DGU277" s="676"/>
      <c r="DGV277" s="676"/>
      <c r="DGW277" s="676"/>
      <c r="DGX277" s="676"/>
      <c r="DGY277" s="676"/>
      <c r="DGZ277" s="676"/>
      <c r="DHA277" s="676"/>
      <c r="DHB277" s="676"/>
      <c r="DHC277" s="676"/>
      <c r="DHD277" s="676"/>
      <c r="DHE277" s="676"/>
      <c r="DHF277" s="676"/>
      <c r="DHG277" s="676"/>
      <c r="DHH277" s="676"/>
      <c r="DHI277" s="676"/>
      <c r="DHJ277" s="676"/>
      <c r="DHK277" s="676"/>
      <c r="DHL277" s="676"/>
      <c r="DHM277" s="676"/>
      <c r="DHN277" s="676"/>
      <c r="DHO277" s="676"/>
      <c r="DHP277" s="676"/>
      <c r="DHQ277" s="676"/>
      <c r="DHR277" s="676"/>
      <c r="DHS277" s="676"/>
      <c r="DHT277" s="676"/>
      <c r="DHU277" s="676"/>
      <c r="DHV277" s="676"/>
      <c r="DHW277" s="676"/>
      <c r="DHX277" s="676"/>
      <c r="DHY277" s="676"/>
      <c r="DHZ277" s="674"/>
      <c r="DIA277" s="674"/>
      <c r="DIB277" s="674"/>
      <c r="DIC277" s="674"/>
      <c r="DID277" s="674"/>
      <c r="DIE277" s="674"/>
      <c r="DIF277" s="674"/>
      <c r="DIG277" s="674"/>
      <c r="DIH277" s="674"/>
      <c r="DII277" s="674"/>
      <c r="DIJ277" s="674"/>
      <c r="DIK277" s="674"/>
      <c r="DIL277" s="674"/>
      <c r="DIM277" s="674"/>
      <c r="DIN277" s="674"/>
      <c r="DIO277" s="674"/>
      <c r="DIP277" s="674"/>
      <c r="DIQ277" s="674"/>
      <c r="DIR277" s="674"/>
      <c r="DIS277" s="674"/>
      <c r="DIT277" s="674"/>
      <c r="DIU277" s="674"/>
      <c r="DIV277" s="674"/>
      <c r="DIW277" s="674"/>
      <c r="DIX277" s="675"/>
      <c r="DIY277" s="675"/>
      <c r="DIZ277" s="675"/>
      <c r="DJA277" s="675"/>
      <c r="DJB277" s="675"/>
      <c r="DJC277" s="674"/>
      <c r="DJD277" s="674"/>
      <c r="DJE277" s="675"/>
      <c r="DJF277" s="675"/>
      <c r="DJG277" s="674"/>
      <c r="DJH277" s="674"/>
      <c r="DJI277" s="675"/>
      <c r="DJJ277" s="675"/>
      <c r="DJK277" s="674"/>
      <c r="DJL277" s="674"/>
      <c r="DJM277" s="674"/>
      <c r="DJN277" s="674"/>
      <c r="DJO277" s="674"/>
      <c r="DJP277" s="674"/>
      <c r="DJQ277" s="674"/>
      <c r="DJR277" s="675"/>
      <c r="DJS277" s="675"/>
      <c r="DJT277" s="674"/>
      <c r="DJU277" s="674"/>
      <c r="DJV277" s="675"/>
      <c r="DJW277" s="675"/>
      <c r="DJX277" s="674"/>
      <c r="DJY277" s="674"/>
      <c r="DJZ277" s="674"/>
      <c r="DKA277" s="674"/>
      <c r="DKB277" s="674"/>
      <c r="DKC277" s="673"/>
      <c r="DKD277" s="677"/>
      <c r="DKE277" s="674"/>
      <c r="DKF277" s="674"/>
      <c r="DKG277" s="674"/>
      <c r="DKH277" s="674"/>
      <c r="DKI277" s="674"/>
      <c r="DKJ277" s="674"/>
      <c r="DKK277" s="674"/>
      <c r="DKL277" s="676"/>
      <c r="DKM277" s="676"/>
      <c r="DKN277" s="676"/>
      <c r="DKO277" s="676"/>
      <c r="DKP277" s="676"/>
      <c r="DKQ277" s="676"/>
      <c r="DKR277" s="676"/>
      <c r="DKS277" s="676"/>
      <c r="DKT277" s="676"/>
      <c r="DKU277" s="676"/>
      <c r="DKV277" s="676"/>
      <c r="DKW277" s="676"/>
      <c r="DKX277" s="676"/>
      <c r="DKY277" s="676"/>
      <c r="DKZ277" s="676"/>
      <c r="DLA277" s="676"/>
      <c r="DLB277" s="676"/>
      <c r="DLC277" s="676"/>
      <c r="DLD277" s="676"/>
      <c r="DLE277" s="676"/>
      <c r="DLF277" s="676"/>
      <c r="DLG277" s="676"/>
      <c r="DLH277" s="676"/>
      <c r="DLI277" s="676"/>
      <c r="DLJ277" s="676"/>
      <c r="DLK277" s="676"/>
      <c r="DLL277" s="676"/>
      <c r="DLM277" s="676"/>
      <c r="DLN277" s="676"/>
      <c r="DLO277" s="676"/>
      <c r="DLP277" s="676"/>
      <c r="DLQ277" s="676"/>
      <c r="DLR277" s="676"/>
      <c r="DLS277" s="676"/>
      <c r="DLT277" s="676"/>
      <c r="DLU277" s="676"/>
      <c r="DLV277" s="676"/>
      <c r="DLW277" s="676"/>
      <c r="DLX277" s="676"/>
      <c r="DLY277" s="676"/>
      <c r="DLZ277" s="676"/>
      <c r="DMA277" s="676"/>
      <c r="DMB277" s="676"/>
      <c r="DMC277" s="676"/>
      <c r="DMD277" s="674"/>
      <c r="DME277" s="674"/>
      <c r="DMF277" s="674"/>
      <c r="DMG277" s="674"/>
      <c r="DMH277" s="674"/>
      <c r="DMI277" s="674"/>
      <c r="DMJ277" s="674"/>
      <c r="DMK277" s="674"/>
      <c r="DML277" s="674"/>
      <c r="DMM277" s="674"/>
      <c r="DMN277" s="674"/>
      <c r="DMO277" s="674"/>
      <c r="DMP277" s="674"/>
      <c r="DMQ277" s="674"/>
      <c r="DMR277" s="674"/>
      <c r="DMS277" s="674"/>
      <c r="DMT277" s="674"/>
      <c r="DMU277" s="674"/>
      <c r="DMV277" s="674"/>
      <c r="DMW277" s="674"/>
      <c r="DMX277" s="674"/>
      <c r="DMY277" s="674"/>
      <c r="DMZ277" s="674"/>
      <c r="DNA277" s="674"/>
      <c r="DNB277" s="675"/>
      <c r="DNC277" s="675"/>
      <c r="DND277" s="675"/>
      <c r="DNE277" s="675"/>
      <c r="DNF277" s="675"/>
      <c r="DNG277" s="674"/>
      <c r="DNH277" s="674"/>
      <c r="DNI277" s="675"/>
      <c r="DNJ277" s="675"/>
      <c r="DNK277" s="674"/>
      <c r="DNL277" s="674"/>
      <c r="DNM277" s="675"/>
      <c r="DNN277" s="675"/>
      <c r="DNO277" s="674"/>
      <c r="DNP277" s="674"/>
      <c r="DNQ277" s="674"/>
      <c r="DNR277" s="674"/>
      <c r="DNS277" s="674"/>
      <c r="DNT277" s="674"/>
      <c r="DNU277" s="674"/>
      <c r="DNV277" s="675"/>
      <c r="DNW277" s="675"/>
      <c r="DNX277" s="674"/>
      <c r="DNY277" s="674"/>
      <c r="DNZ277" s="675"/>
      <c r="DOA277" s="675"/>
      <c r="DOB277" s="674"/>
      <c r="DOC277" s="674"/>
      <c r="DOD277" s="674"/>
      <c r="DOE277" s="674"/>
      <c r="DOF277" s="674"/>
      <c r="DOG277" s="673"/>
      <c r="DOH277" s="677"/>
      <c r="DOI277" s="674"/>
      <c r="DOJ277" s="674"/>
      <c r="DOK277" s="674"/>
      <c r="DOL277" s="674"/>
      <c r="DOM277" s="674"/>
      <c r="DON277" s="674"/>
      <c r="DOO277" s="674"/>
      <c r="DOP277" s="676"/>
      <c r="DOQ277" s="676"/>
      <c r="DOR277" s="676"/>
      <c r="DOS277" s="676"/>
      <c r="DOT277" s="676"/>
      <c r="DOU277" s="676"/>
      <c r="DOV277" s="676"/>
      <c r="DOW277" s="676"/>
      <c r="DOX277" s="676"/>
      <c r="DOY277" s="676"/>
      <c r="DOZ277" s="676"/>
      <c r="DPA277" s="676"/>
      <c r="DPB277" s="676"/>
      <c r="DPC277" s="676"/>
      <c r="DPD277" s="676"/>
      <c r="DPE277" s="676"/>
      <c r="DPF277" s="676"/>
      <c r="DPG277" s="676"/>
      <c r="DPH277" s="676"/>
      <c r="DPI277" s="676"/>
      <c r="DPJ277" s="676"/>
      <c r="DPK277" s="676"/>
      <c r="DPL277" s="676"/>
      <c r="DPM277" s="676"/>
      <c r="DPN277" s="676"/>
      <c r="DPO277" s="676"/>
      <c r="DPP277" s="676"/>
      <c r="DPQ277" s="676"/>
      <c r="DPR277" s="676"/>
      <c r="DPS277" s="676"/>
      <c r="DPT277" s="676"/>
      <c r="DPU277" s="676"/>
      <c r="DPV277" s="676"/>
      <c r="DPW277" s="676"/>
      <c r="DPX277" s="676"/>
      <c r="DPY277" s="676"/>
      <c r="DPZ277" s="676"/>
      <c r="DQA277" s="676"/>
      <c r="DQB277" s="676"/>
      <c r="DQC277" s="676"/>
      <c r="DQD277" s="676"/>
      <c r="DQE277" s="676"/>
      <c r="DQF277" s="676"/>
      <c r="DQG277" s="676"/>
      <c r="DQH277" s="674"/>
      <c r="DQI277" s="674"/>
      <c r="DQJ277" s="674"/>
      <c r="DQK277" s="674"/>
      <c r="DQL277" s="674"/>
      <c r="DQM277" s="674"/>
      <c r="DQN277" s="674"/>
      <c r="DQO277" s="674"/>
      <c r="DQP277" s="674"/>
      <c r="DQQ277" s="674"/>
      <c r="DQR277" s="674"/>
      <c r="DQS277" s="674"/>
      <c r="DQT277" s="674"/>
      <c r="DQU277" s="674"/>
      <c r="DQV277" s="674"/>
      <c r="DQW277" s="674"/>
      <c r="DQX277" s="674"/>
      <c r="DQY277" s="674"/>
      <c r="DQZ277" s="674"/>
      <c r="DRA277" s="674"/>
      <c r="DRB277" s="674"/>
      <c r="DRC277" s="674"/>
      <c r="DRD277" s="674"/>
      <c r="DRE277" s="674"/>
      <c r="DRF277" s="675"/>
      <c r="DRG277" s="675"/>
      <c r="DRH277" s="675"/>
      <c r="DRI277" s="675"/>
      <c r="DRJ277" s="675"/>
      <c r="DRK277" s="674"/>
      <c r="DRL277" s="674"/>
      <c r="DRM277" s="675"/>
      <c r="DRN277" s="675"/>
      <c r="DRO277" s="674"/>
      <c r="DRP277" s="674"/>
      <c r="DRQ277" s="675"/>
      <c r="DRR277" s="675"/>
      <c r="DRS277" s="674"/>
      <c r="DRT277" s="674"/>
      <c r="DRU277" s="674"/>
      <c r="DRV277" s="674"/>
      <c r="DRW277" s="674"/>
      <c r="DRX277" s="674"/>
      <c r="DRY277" s="674"/>
      <c r="DRZ277" s="675"/>
      <c r="DSA277" s="675"/>
      <c r="DSB277" s="674"/>
      <c r="DSC277" s="674"/>
      <c r="DSD277" s="675"/>
      <c r="DSE277" s="675"/>
      <c r="DSF277" s="674"/>
      <c r="DSG277" s="674"/>
      <c r="DSH277" s="674"/>
      <c r="DSI277" s="674"/>
      <c r="DSJ277" s="674"/>
      <c r="DSK277" s="673"/>
      <c r="DSL277" s="677"/>
      <c r="DSM277" s="674"/>
      <c r="DSN277" s="674"/>
      <c r="DSO277" s="674"/>
      <c r="DSP277" s="674"/>
      <c r="DSQ277" s="674"/>
      <c r="DSR277" s="674"/>
      <c r="DSS277" s="674"/>
      <c r="DST277" s="676"/>
      <c r="DSU277" s="676"/>
      <c r="DSV277" s="676"/>
      <c r="DSW277" s="676"/>
      <c r="DSX277" s="676"/>
      <c r="DSY277" s="676"/>
      <c r="DSZ277" s="676"/>
      <c r="DTA277" s="676"/>
      <c r="DTB277" s="676"/>
      <c r="DTC277" s="676"/>
      <c r="DTD277" s="676"/>
      <c r="DTE277" s="676"/>
      <c r="DTF277" s="676"/>
      <c r="DTG277" s="676"/>
      <c r="DTH277" s="676"/>
      <c r="DTI277" s="676"/>
      <c r="DTJ277" s="676"/>
      <c r="DTK277" s="676"/>
      <c r="DTL277" s="676"/>
      <c r="DTM277" s="676"/>
      <c r="DTN277" s="676"/>
      <c r="DTO277" s="676"/>
      <c r="DTP277" s="676"/>
      <c r="DTQ277" s="676"/>
      <c r="DTR277" s="676"/>
      <c r="DTS277" s="676"/>
      <c r="DTT277" s="676"/>
      <c r="DTU277" s="676"/>
      <c r="DTV277" s="676"/>
      <c r="DTW277" s="676"/>
      <c r="DTX277" s="676"/>
      <c r="DTY277" s="676"/>
      <c r="DTZ277" s="676"/>
      <c r="DUA277" s="676"/>
      <c r="DUB277" s="676"/>
      <c r="DUC277" s="676"/>
      <c r="DUD277" s="676"/>
      <c r="DUE277" s="676"/>
      <c r="DUF277" s="676"/>
      <c r="DUG277" s="676"/>
      <c r="DUH277" s="676"/>
      <c r="DUI277" s="676"/>
      <c r="DUJ277" s="676"/>
      <c r="DUK277" s="676"/>
      <c r="DUL277" s="674"/>
      <c r="DUM277" s="674"/>
      <c r="DUN277" s="674"/>
      <c r="DUO277" s="674"/>
      <c r="DUP277" s="674"/>
      <c r="DUQ277" s="674"/>
      <c r="DUR277" s="674"/>
      <c r="DUS277" s="674"/>
      <c r="DUT277" s="674"/>
      <c r="DUU277" s="674"/>
      <c r="DUV277" s="674"/>
      <c r="DUW277" s="674"/>
      <c r="DUX277" s="674"/>
      <c r="DUY277" s="674"/>
      <c r="DUZ277" s="674"/>
      <c r="DVA277" s="674"/>
      <c r="DVB277" s="674"/>
      <c r="DVC277" s="674"/>
      <c r="DVD277" s="674"/>
      <c r="DVE277" s="674"/>
      <c r="DVF277" s="674"/>
      <c r="DVG277" s="674"/>
      <c r="DVH277" s="674"/>
      <c r="DVI277" s="674"/>
      <c r="DVJ277" s="675"/>
      <c r="DVK277" s="675"/>
      <c r="DVL277" s="675"/>
      <c r="DVM277" s="675"/>
      <c r="DVN277" s="675"/>
      <c r="DVO277" s="674"/>
      <c r="DVP277" s="674"/>
      <c r="DVQ277" s="675"/>
      <c r="DVR277" s="675"/>
      <c r="DVS277" s="674"/>
      <c r="DVT277" s="674"/>
      <c r="DVU277" s="675"/>
      <c r="DVV277" s="675"/>
      <c r="DVW277" s="674"/>
      <c r="DVX277" s="674"/>
      <c r="DVY277" s="674"/>
      <c r="DVZ277" s="674"/>
      <c r="DWA277" s="674"/>
      <c r="DWB277" s="674"/>
      <c r="DWC277" s="674"/>
      <c r="DWD277" s="675"/>
      <c r="DWE277" s="675"/>
      <c r="DWF277" s="674"/>
      <c r="DWG277" s="674"/>
      <c r="DWH277" s="675"/>
      <c r="DWI277" s="675"/>
      <c r="DWJ277" s="674"/>
      <c r="DWK277" s="674"/>
      <c r="DWL277" s="674"/>
      <c r="DWM277" s="674"/>
      <c r="DWN277" s="674"/>
      <c r="DWO277" s="673"/>
      <c r="DWP277" s="677"/>
      <c r="DWQ277" s="674"/>
      <c r="DWR277" s="674"/>
      <c r="DWS277" s="674"/>
      <c r="DWT277" s="674"/>
      <c r="DWU277" s="674"/>
      <c r="DWV277" s="674"/>
      <c r="DWW277" s="674"/>
      <c r="DWX277" s="676"/>
      <c r="DWY277" s="676"/>
      <c r="DWZ277" s="676"/>
      <c r="DXA277" s="676"/>
      <c r="DXB277" s="676"/>
      <c r="DXC277" s="676"/>
      <c r="DXD277" s="676"/>
      <c r="DXE277" s="676"/>
      <c r="DXF277" s="676"/>
      <c r="DXG277" s="676"/>
      <c r="DXH277" s="676"/>
      <c r="DXI277" s="676"/>
      <c r="DXJ277" s="676"/>
      <c r="DXK277" s="676"/>
      <c r="DXL277" s="676"/>
      <c r="DXM277" s="676"/>
      <c r="DXN277" s="676"/>
      <c r="DXO277" s="676"/>
      <c r="DXP277" s="676"/>
      <c r="DXQ277" s="676"/>
      <c r="DXR277" s="676"/>
      <c r="DXS277" s="676"/>
      <c r="DXT277" s="676"/>
      <c r="DXU277" s="676"/>
      <c r="DXV277" s="676"/>
      <c r="DXW277" s="676"/>
      <c r="DXX277" s="676"/>
      <c r="DXY277" s="676"/>
      <c r="DXZ277" s="676"/>
      <c r="DYA277" s="676"/>
      <c r="DYB277" s="676"/>
      <c r="DYC277" s="676"/>
      <c r="DYD277" s="676"/>
      <c r="DYE277" s="676"/>
      <c r="DYF277" s="676"/>
      <c r="DYG277" s="676"/>
      <c r="DYH277" s="676"/>
      <c r="DYI277" s="676"/>
      <c r="DYJ277" s="676"/>
      <c r="DYK277" s="676"/>
      <c r="DYL277" s="676"/>
      <c r="DYM277" s="676"/>
      <c r="DYN277" s="676"/>
      <c r="DYO277" s="676"/>
      <c r="DYP277" s="674"/>
      <c r="DYQ277" s="674"/>
      <c r="DYR277" s="674"/>
      <c r="DYS277" s="674"/>
      <c r="DYT277" s="674"/>
      <c r="DYU277" s="674"/>
      <c r="DYV277" s="674"/>
      <c r="DYW277" s="674"/>
      <c r="DYX277" s="674"/>
      <c r="DYY277" s="674"/>
      <c r="DYZ277" s="674"/>
      <c r="DZA277" s="674"/>
      <c r="DZB277" s="674"/>
      <c r="DZC277" s="674"/>
      <c r="DZD277" s="674"/>
      <c r="DZE277" s="674"/>
      <c r="DZF277" s="674"/>
      <c r="DZG277" s="674"/>
      <c r="DZH277" s="674"/>
      <c r="DZI277" s="674"/>
      <c r="DZJ277" s="674"/>
      <c r="DZK277" s="674"/>
      <c r="DZL277" s="674"/>
      <c r="DZM277" s="674"/>
      <c r="DZN277" s="675"/>
      <c r="DZO277" s="675"/>
      <c r="DZP277" s="675"/>
      <c r="DZQ277" s="675"/>
      <c r="DZR277" s="675"/>
      <c r="DZS277" s="674"/>
      <c r="DZT277" s="674"/>
      <c r="DZU277" s="675"/>
      <c r="DZV277" s="675"/>
      <c r="DZW277" s="674"/>
      <c r="DZX277" s="674"/>
      <c r="DZY277" s="675"/>
      <c r="DZZ277" s="675"/>
      <c r="EAA277" s="674"/>
      <c r="EAB277" s="674"/>
      <c r="EAC277" s="674"/>
      <c r="EAD277" s="674"/>
      <c r="EAE277" s="674"/>
      <c r="EAF277" s="674"/>
      <c r="EAG277" s="674"/>
      <c r="EAH277" s="675"/>
      <c r="EAI277" s="675"/>
      <c r="EAJ277" s="674"/>
      <c r="EAK277" s="674"/>
      <c r="EAL277" s="675"/>
      <c r="EAM277" s="675"/>
      <c r="EAN277" s="674"/>
      <c r="EAO277" s="674"/>
      <c r="EAP277" s="674"/>
      <c r="EAQ277" s="674"/>
      <c r="EAR277" s="674"/>
      <c r="EAS277" s="673"/>
      <c r="EAT277" s="677"/>
      <c r="EAU277" s="674"/>
      <c r="EAV277" s="674"/>
      <c r="EAW277" s="674"/>
      <c r="EAX277" s="674"/>
      <c r="EAY277" s="674"/>
      <c r="EAZ277" s="674"/>
      <c r="EBA277" s="674"/>
      <c r="EBB277" s="676"/>
      <c r="EBC277" s="676"/>
      <c r="EBD277" s="676"/>
      <c r="EBE277" s="676"/>
      <c r="EBF277" s="676"/>
      <c r="EBG277" s="676"/>
      <c r="EBH277" s="676"/>
      <c r="EBI277" s="676"/>
      <c r="EBJ277" s="676"/>
      <c r="EBK277" s="676"/>
      <c r="EBL277" s="676"/>
      <c r="EBM277" s="676"/>
      <c r="EBN277" s="676"/>
      <c r="EBO277" s="676"/>
      <c r="EBP277" s="676"/>
      <c r="EBQ277" s="676"/>
      <c r="EBR277" s="676"/>
      <c r="EBS277" s="676"/>
      <c r="EBT277" s="676"/>
      <c r="EBU277" s="676"/>
      <c r="EBV277" s="676"/>
      <c r="EBW277" s="676"/>
      <c r="EBX277" s="676"/>
      <c r="EBY277" s="676"/>
      <c r="EBZ277" s="676"/>
      <c r="ECA277" s="676"/>
      <c r="ECB277" s="676"/>
      <c r="ECC277" s="676"/>
      <c r="ECD277" s="676"/>
      <c r="ECE277" s="676"/>
      <c r="ECF277" s="676"/>
      <c r="ECG277" s="676"/>
      <c r="ECH277" s="676"/>
      <c r="ECI277" s="676"/>
      <c r="ECJ277" s="676"/>
      <c r="ECK277" s="676"/>
      <c r="ECL277" s="676"/>
      <c r="ECM277" s="676"/>
      <c r="ECN277" s="676"/>
      <c r="ECO277" s="676"/>
      <c r="ECP277" s="676"/>
      <c r="ECQ277" s="676"/>
      <c r="ECR277" s="676"/>
      <c r="ECS277" s="676"/>
      <c r="ECT277" s="674"/>
      <c r="ECU277" s="674"/>
      <c r="ECV277" s="674"/>
      <c r="ECW277" s="674"/>
      <c r="ECX277" s="674"/>
      <c r="ECY277" s="674"/>
      <c r="ECZ277" s="674"/>
      <c r="EDA277" s="674"/>
      <c r="EDB277" s="674"/>
      <c r="EDC277" s="674"/>
      <c r="EDD277" s="674"/>
      <c r="EDE277" s="674"/>
      <c r="EDF277" s="674"/>
      <c r="EDG277" s="674"/>
      <c r="EDH277" s="674"/>
      <c r="EDI277" s="674"/>
      <c r="EDJ277" s="674"/>
      <c r="EDK277" s="674"/>
      <c r="EDL277" s="674"/>
      <c r="EDM277" s="674"/>
      <c r="EDN277" s="674"/>
      <c r="EDO277" s="674"/>
      <c r="EDP277" s="674"/>
      <c r="EDQ277" s="674"/>
      <c r="EDR277" s="675"/>
      <c r="EDS277" s="675"/>
      <c r="EDT277" s="675"/>
      <c r="EDU277" s="675"/>
      <c r="EDV277" s="675"/>
      <c r="EDW277" s="674"/>
      <c r="EDX277" s="674"/>
      <c r="EDY277" s="675"/>
      <c r="EDZ277" s="675"/>
      <c r="EEA277" s="674"/>
      <c r="EEB277" s="674"/>
      <c r="EEC277" s="675"/>
      <c r="EED277" s="675"/>
      <c r="EEE277" s="674"/>
      <c r="EEF277" s="674"/>
      <c r="EEG277" s="674"/>
      <c r="EEH277" s="674"/>
      <c r="EEI277" s="674"/>
      <c r="EEJ277" s="674"/>
      <c r="EEK277" s="674"/>
      <c r="EEL277" s="675"/>
      <c r="EEM277" s="675"/>
      <c r="EEN277" s="674"/>
      <c r="EEO277" s="674"/>
      <c r="EEP277" s="675"/>
      <c r="EEQ277" s="675"/>
      <c r="EER277" s="674"/>
      <c r="EES277" s="674"/>
      <c r="EET277" s="674"/>
      <c r="EEU277" s="674"/>
      <c r="EEV277" s="674"/>
      <c r="EEW277" s="673"/>
      <c r="EEX277" s="677"/>
      <c r="EEY277" s="674"/>
      <c r="EEZ277" s="674"/>
      <c r="EFA277" s="674"/>
      <c r="EFB277" s="674"/>
      <c r="EFC277" s="674"/>
      <c r="EFD277" s="674"/>
      <c r="EFE277" s="674"/>
      <c r="EFF277" s="676"/>
      <c r="EFG277" s="676"/>
      <c r="EFH277" s="676"/>
      <c r="EFI277" s="676"/>
      <c r="EFJ277" s="676"/>
      <c r="EFK277" s="676"/>
      <c r="EFL277" s="676"/>
      <c r="EFM277" s="676"/>
      <c r="EFN277" s="676"/>
      <c r="EFO277" s="676"/>
      <c r="EFP277" s="676"/>
      <c r="EFQ277" s="676"/>
      <c r="EFR277" s="676"/>
      <c r="EFS277" s="676"/>
      <c r="EFT277" s="676"/>
      <c r="EFU277" s="676"/>
      <c r="EFV277" s="676"/>
      <c r="EFW277" s="676"/>
      <c r="EFX277" s="676"/>
      <c r="EFY277" s="676"/>
      <c r="EFZ277" s="676"/>
      <c r="EGA277" s="676"/>
      <c r="EGB277" s="676"/>
      <c r="EGC277" s="676"/>
      <c r="EGD277" s="676"/>
      <c r="EGE277" s="676"/>
      <c r="EGF277" s="676"/>
      <c r="EGG277" s="676"/>
      <c r="EGH277" s="676"/>
      <c r="EGI277" s="676"/>
      <c r="EGJ277" s="676"/>
      <c r="EGK277" s="676"/>
      <c r="EGL277" s="676"/>
      <c r="EGM277" s="676"/>
      <c r="EGN277" s="676"/>
      <c r="EGO277" s="676"/>
      <c r="EGP277" s="676"/>
      <c r="EGQ277" s="676"/>
      <c r="EGR277" s="676"/>
      <c r="EGS277" s="676"/>
      <c r="EGT277" s="676"/>
      <c r="EGU277" s="676"/>
      <c r="EGV277" s="676"/>
      <c r="EGW277" s="676"/>
      <c r="EGX277" s="674"/>
      <c r="EGY277" s="674"/>
      <c r="EGZ277" s="674"/>
      <c r="EHA277" s="674"/>
      <c r="EHB277" s="674"/>
      <c r="EHC277" s="674"/>
      <c r="EHD277" s="674"/>
      <c r="EHE277" s="674"/>
      <c r="EHF277" s="674"/>
      <c r="EHG277" s="674"/>
      <c r="EHH277" s="674"/>
      <c r="EHI277" s="674"/>
      <c r="EHJ277" s="674"/>
      <c r="EHK277" s="674"/>
      <c r="EHL277" s="674"/>
      <c r="EHM277" s="674"/>
      <c r="EHN277" s="674"/>
      <c r="EHO277" s="674"/>
      <c r="EHP277" s="674"/>
      <c r="EHQ277" s="674"/>
      <c r="EHR277" s="674"/>
      <c r="EHS277" s="674"/>
      <c r="EHT277" s="674"/>
      <c r="EHU277" s="674"/>
      <c r="EHV277" s="675"/>
      <c r="EHW277" s="675"/>
      <c r="EHX277" s="675"/>
      <c r="EHY277" s="675"/>
      <c r="EHZ277" s="675"/>
      <c r="EIA277" s="674"/>
      <c r="EIB277" s="674"/>
      <c r="EIC277" s="675"/>
      <c r="EID277" s="675"/>
      <c r="EIE277" s="674"/>
      <c r="EIF277" s="674"/>
      <c r="EIG277" s="675"/>
      <c r="EIH277" s="675"/>
      <c r="EII277" s="674"/>
      <c r="EIJ277" s="674"/>
      <c r="EIK277" s="674"/>
      <c r="EIL277" s="674"/>
      <c r="EIM277" s="674"/>
      <c r="EIN277" s="674"/>
      <c r="EIO277" s="674"/>
      <c r="EIP277" s="675"/>
      <c r="EIQ277" s="675"/>
      <c r="EIR277" s="674"/>
      <c r="EIS277" s="674"/>
      <c r="EIT277" s="675"/>
      <c r="EIU277" s="675"/>
      <c r="EIV277" s="674"/>
      <c r="EIW277" s="674"/>
      <c r="EIX277" s="674"/>
      <c r="EIY277" s="674"/>
      <c r="EIZ277" s="674"/>
      <c r="EJA277" s="673"/>
      <c r="EJB277" s="677"/>
      <c r="EJC277" s="674"/>
      <c r="EJD277" s="674"/>
      <c r="EJE277" s="674"/>
      <c r="EJF277" s="674"/>
      <c r="EJG277" s="674"/>
      <c r="EJH277" s="674"/>
      <c r="EJI277" s="674"/>
      <c r="EJJ277" s="676"/>
      <c r="EJK277" s="676"/>
      <c r="EJL277" s="676"/>
      <c r="EJM277" s="676"/>
      <c r="EJN277" s="676"/>
      <c r="EJO277" s="676"/>
      <c r="EJP277" s="676"/>
      <c r="EJQ277" s="676"/>
      <c r="EJR277" s="676"/>
      <c r="EJS277" s="676"/>
      <c r="EJT277" s="676"/>
      <c r="EJU277" s="676"/>
      <c r="EJV277" s="676"/>
      <c r="EJW277" s="676"/>
      <c r="EJX277" s="676"/>
      <c r="EJY277" s="676"/>
      <c r="EJZ277" s="676"/>
      <c r="EKA277" s="676"/>
      <c r="EKB277" s="676"/>
      <c r="EKC277" s="676"/>
      <c r="EKD277" s="676"/>
      <c r="EKE277" s="676"/>
      <c r="EKF277" s="676"/>
      <c r="EKG277" s="676"/>
      <c r="EKH277" s="676"/>
      <c r="EKI277" s="676"/>
      <c r="EKJ277" s="676"/>
      <c r="EKK277" s="676"/>
      <c r="EKL277" s="676"/>
      <c r="EKM277" s="676"/>
      <c r="EKN277" s="676"/>
      <c r="EKO277" s="676"/>
      <c r="EKP277" s="676"/>
      <c r="EKQ277" s="676"/>
      <c r="EKR277" s="676"/>
      <c r="EKS277" s="676"/>
      <c r="EKT277" s="676"/>
      <c r="EKU277" s="676"/>
      <c r="EKV277" s="676"/>
      <c r="EKW277" s="676"/>
      <c r="EKX277" s="676"/>
      <c r="EKY277" s="676"/>
      <c r="EKZ277" s="676"/>
      <c r="ELA277" s="676"/>
      <c r="ELB277" s="674"/>
      <c r="ELC277" s="674"/>
      <c r="ELD277" s="674"/>
      <c r="ELE277" s="674"/>
      <c r="ELF277" s="674"/>
      <c r="ELG277" s="674"/>
      <c r="ELH277" s="674"/>
      <c r="ELI277" s="674"/>
      <c r="ELJ277" s="674"/>
      <c r="ELK277" s="674"/>
      <c r="ELL277" s="674"/>
      <c r="ELM277" s="674"/>
      <c r="ELN277" s="674"/>
      <c r="ELO277" s="674"/>
      <c r="ELP277" s="674"/>
      <c r="ELQ277" s="674"/>
      <c r="ELR277" s="674"/>
      <c r="ELS277" s="674"/>
      <c r="ELT277" s="674"/>
      <c r="ELU277" s="674"/>
      <c r="ELV277" s="674"/>
      <c r="ELW277" s="674"/>
      <c r="ELX277" s="674"/>
      <c r="ELY277" s="674"/>
      <c r="ELZ277" s="675"/>
      <c r="EMA277" s="675"/>
      <c r="EMB277" s="675"/>
      <c r="EMC277" s="675"/>
      <c r="EMD277" s="675"/>
      <c r="EME277" s="674"/>
      <c r="EMF277" s="674"/>
      <c r="EMG277" s="675"/>
      <c r="EMH277" s="675"/>
      <c r="EMI277" s="674"/>
      <c r="EMJ277" s="674"/>
      <c r="EMK277" s="675"/>
      <c r="EML277" s="675"/>
      <c r="EMM277" s="674"/>
      <c r="EMN277" s="674"/>
      <c r="EMO277" s="674"/>
      <c r="EMP277" s="674"/>
      <c r="EMQ277" s="674"/>
      <c r="EMR277" s="674"/>
      <c r="EMS277" s="674"/>
      <c r="EMT277" s="675"/>
      <c r="EMU277" s="675"/>
      <c r="EMV277" s="674"/>
      <c r="EMW277" s="674"/>
      <c r="EMX277" s="675"/>
      <c r="EMY277" s="675"/>
      <c r="EMZ277" s="674"/>
      <c r="ENA277" s="674"/>
      <c r="ENB277" s="674"/>
      <c r="ENC277" s="674"/>
      <c r="END277" s="674"/>
      <c r="ENE277" s="673"/>
      <c r="ENF277" s="677"/>
      <c r="ENG277" s="674"/>
      <c r="ENH277" s="674"/>
      <c r="ENI277" s="674"/>
      <c r="ENJ277" s="674"/>
      <c r="ENK277" s="674"/>
      <c r="ENL277" s="674"/>
      <c r="ENM277" s="674"/>
      <c r="ENN277" s="676"/>
      <c r="ENO277" s="676"/>
      <c r="ENP277" s="676"/>
      <c r="ENQ277" s="676"/>
      <c r="ENR277" s="676"/>
      <c r="ENS277" s="676"/>
      <c r="ENT277" s="676"/>
      <c r="ENU277" s="676"/>
      <c r="ENV277" s="676"/>
      <c r="ENW277" s="676"/>
      <c r="ENX277" s="676"/>
      <c r="ENY277" s="676"/>
      <c r="ENZ277" s="676"/>
      <c r="EOA277" s="676"/>
      <c r="EOB277" s="676"/>
      <c r="EOC277" s="676"/>
      <c r="EOD277" s="676"/>
      <c r="EOE277" s="676"/>
      <c r="EOF277" s="676"/>
      <c r="EOG277" s="676"/>
      <c r="EOH277" s="676"/>
      <c r="EOI277" s="676"/>
      <c r="EOJ277" s="676"/>
      <c r="EOK277" s="676"/>
      <c r="EOL277" s="676"/>
      <c r="EOM277" s="676"/>
      <c r="EON277" s="676"/>
      <c r="EOO277" s="676"/>
      <c r="EOP277" s="676"/>
      <c r="EOQ277" s="676"/>
      <c r="EOR277" s="676"/>
      <c r="EOS277" s="676"/>
      <c r="EOT277" s="676"/>
      <c r="EOU277" s="676"/>
      <c r="EOV277" s="676"/>
      <c r="EOW277" s="676"/>
      <c r="EOX277" s="676"/>
      <c r="EOY277" s="676"/>
      <c r="EOZ277" s="676"/>
      <c r="EPA277" s="676"/>
      <c r="EPB277" s="676"/>
      <c r="EPC277" s="676"/>
      <c r="EPD277" s="676"/>
      <c r="EPE277" s="676"/>
      <c r="EPF277" s="674"/>
      <c r="EPG277" s="674"/>
      <c r="EPH277" s="674"/>
      <c r="EPI277" s="674"/>
      <c r="EPJ277" s="674"/>
      <c r="EPK277" s="674"/>
      <c r="EPL277" s="674"/>
      <c r="EPM277" s="674"/>
      <c r="EPN277" s="674"/>
      <c r="EPO277" s="674"/>
      <c r="EPP277" s="674"/>
      <c r="EPQ277" s="674"/>
      <c r="EPR277" s="674"/>
      <c r="EPS277" s="674"/>
      <c r="EPT277" s="674"/>
      <c r="EPU277" s="674"/>
      <c r="EPV277" s="674"/>
      <c r="EPW277" s="674"/>
      <c r="EPX277" s="674"/>
      <c r="EPY277" s="674"/>
      <c r="EPZ277" s="674"/>
      <c r="EQA277" s="674"/>
      <c r="EQB277" s="674"/>
      <c r="EQC277" s="674"/>
      <c r="EQD277" s="675"/>
      <c r="EQE277" s="675"/>
      <c r="EQF277" s="675"/>
      <c r="EQG277" s="675"/>
      <c r="EQH277" s="675"/>
      <c r="EQI277" s="674"/>
      <c r="EQJ277" s="674"/>
      <c r="EQK277" s="675"/>
      <c r="EQL277" s="675"/>
      <c r="EQM277" s="674"/>
      <c r="EQN277" s="674"/>
      <c r="EQO277" s="675"/>
      <c r="EQP277" s="675"/>
      <c r="EQQ277" s="674"/>
      <c r="EQR277" s="674"/>
      <c r="EQS277" s="674"/>
      <c r="EQT277" s="674"/>
      <c r="EQU277" s="674"/>
      <c r="EQV277" s="674"/>
      <c r="EQW277" s="674"/>
      <c r="EQX277" s="675"/>
      <c r="EQY277" s="675"/>
      <c r="EQZ277" s="674"/>
      <c r="ERA277" s="674"/>
      <c r="ERB277" s="675"/>
      <c r="ERC277" s="675"/>
      <c r="ERD277" s="674"/>
      <c r="ERE277" s="674"/>
      <c r="ERF277" s="674"/>
      <c r="ERG277" s="674"/>
      <c r="ERH277" s="674"/>
      <c r="ERI277" s="673"/>
      <c r="ERJ277" s="677"/>
      <c r="ERK277" s="674"/>
      <c r="ERL277" s="674"/>
      <c r="ERM277" s="674"/>
      <c r="ERN277" s="674"/>
      <c r="ERO277" s="674"/>
      <c r="ERP277" s="674"/>
      <c r="ERQ277" s="674"/>
      <c r="ERR277" s="676"/>
      <c r="ERS277" s="676"/>
      <c r="ERT277" s="676"/>
      <c r="ERU277" s="676"/>
      <c r="ERV277" s="676"/>
      <c r="ERW277" s="676"/>
      <c r="ERX277" s="676"/>
      <c r="ERY277" s="676"/>
      <c r="ERZ277" s="676"/>
      <c r="ESA277" s="676"/>
      <c r="ESB277" s="676"/>
      <c r="ESC277" s="676"/>
      <c r="ESD277" s="676"/>
      <c r="ESE277" s="676"/>
      <c r="ESF277" s="676"/>
      <c r="ESG277" s="676"/>
      <c r="ESH277" s="676"/>
      <c r="ESI277" s="676"/>
      <c r="ESJ277" s="676"/>
      <c r="ESK277" s="676"/>
      <c r="ESL277" s="676"/>
      <c r="ESM277" s="676"/>
      <c r="ESN277" s="676"/>
      <c r="ESO277" s="676"/>
      <c r="ESP277" s="676"/>
      <c r="ESQ277" s="676"/>
      <c r="ESR277" s="676"/>
      <c r="ESS277" s="676"/>
      <c r="EST277" s="676"/>
      <c r="ESU277" s="676"/>
      <c r="ESV277" s="676"/>
      <c r="ESW277" s="676"/>
      <c r="ESX277" s="676"/>
      <c r="ESY277" s="676"/>
      <c r="ESZ277" s="676"/>
      <c r="ETA277" s="676"/>
      <c r="ETB277" s="676"/>
      <c r="ETC277" s="676"/>
      <c r="ETD277" s="676"/>
      <c r="ETE277" s="676"/>
      <c r="ETF277" s="676"/>
      <c r="ETG277" s="676"/>
      <c r="ETH277" s="676"/>
      <c r="ETI277" s="676"/>
      <c r="ETJ277" s="674"/>
      <c r="ETK277" s="674"/>
      <c r="ETL277" s="674"/>
      <c r="ETM277" s="674"/>
      <c r="ETN277" s="674"/>
      <c r="ETO277" s="674"/>
      <c r="ETP277" s="674"/>
      <c r="ETQ277" s="674"/>
      <c r="ETR277" s="674"/>
      <c r="ETS277" s="674"/>
      <c r="ETT277" s="674"/>
      <c r="ETU277" s="674"/>
      <c r="ETV277" s="674"/>
      <c r="ETW277" s="674"/>
      <c r="ETX277" s="674"/>
      <c r="ETY277" s="674"/>
      <c r="ETZ277" s="674"/>
      <c r="EUA277" s="674"/>
      <c r="EUB277" s="674"/>
      <c r="EUC277" s="674"/>
      <c r="EUD277" s="674"/>
      <c r="EUE277" s="674"/>
      <c r="EUF277" s="674"/>
      <c r="EUG277" s="674"/>
      <c r="EUH277" s="675"/>
      <c r="EUI277" s="675"/>
      <c r="EUJ277" s="675"/>
      <c r="EUK277" s="675"/>
      <c r="EUL277" s="675"/>
      <c r="EUM277" s="674"/>
      <c r="EUN277" s="674"/>
      <c r="EUO277" s="675"/>
      <c r="EUP277" s="675"/>
      <c r="EUQ277" s="674"/>
      <c r="EUR277" s="674"/>
      <c r="EUS277" s="675"/>
      <c r="EUT277" s="675"/>
      <c r="EUU277" s="674"/>
      <c r="EUV277" s="674"/>
      <c r="EUW277" s="674"/>
      <c r="EUX277" s="674"/>
      <c r="EUY277" s="674"/>
      <c r="EUZ277" s="674"/>
      <c r="EVA277" s="674"/>
      <c r="EVB277" s="675"/>
      <c r="EVC277" s="675"/>
      <c r="EVD277" s="674"/>
      <c r="EVE277" s="674"/>
      <c r="EVF277" s="675"/>
      <c r="EVG277" s="675"/>
      <c r="EVH277" s="674"/>
      <c r="EVI277" s="674"/>
      <c r="EVJ277" s="674"/>
      <c r="EVK277" s="674"/>
      <c r="EVL277" s="674"/>
      <c r="EVM277" s="673"/>
      <c r="EVN277" s="677"/>
      <c r="EVO277" s="674"/>
      <c r="EVP277" s="674"/>
      <c r="EVQ277" s="674"/>
      <c r="EVR277" s="674"/>
      <c r="EVS277" s="674"/>
      <c r="EVT277" s="674"/>
      <c r="EVU277" s="674"/>
      <c r="EVV277" s="676"/>
      <c r="EVW277" s="676"/>
      <c r="EVX277" s="676"/>
      <c r="EVY277" s="676"/>
      <c r="EVZ277" s="676"/>
      <c r="EWA277" s="676"/>
      <c r="EWB277" s="676"/>
      <c r="EWC277" s="676"/>
      <c r="EWD277" s="676"/>
      <c r="EWE277" s="676"/>
      <c r="EWF277" s="676"/>
      <c r="EWG277" s="676"/>
      <c r="EWH277" s="676"/>
      <c r="EWI277" s="676"/>
      <c r="EWJ277" s="676"/>
      <c r="EWK277" s="676"/>
      <c r="EWL277" s="676"/>
      <c r="EWM277" s="676"/>
      <c r="EWN277" s="676"/>
      <c r="EWO277" s="676"/>
      <c r="EWP277" s="676"/>
      <c r="EWQ277" s="676"/>
      <c r="EWR277" s="676"/>
      <c r="EWS277" s="676"/>
      <c r="EWT277" s="676"/>
      <c r="EWU277" s="676"/>
      <c r="EWV277" s="676"/>
      <c r="EWW277" s="676"/>
      <c r="EWX277" s="676"/>
      <c r="EWY277" s="676"/>
      <c r="EWZ277" s="676"/>
      <c r="EXA277" s="676"/>
      <c r="EXB277" s="676"/>
      <c r="EXC277" s="676"/>
      <c r="EXD277" s="676"/>
      <c r="EXE277" s="676"/>
      <c r="EXF277" s="676"/>
      <c r="EXG277" s="676"/>
      <c r="EXH277" s="676"/>
      <c r="EXI277" s="676"/>
      <c r="EXJ277" s="676"/>
      <c r="EXK277" s="676"/>
      <c r="EXL277" s="676"/>
      <c r="EXM277" s="676"/>
      <c r="EXN277" s="674"/>
      <c r="EXO277" s="674"/>
      <c r="EXP277" s="674"/>
      <c r="EXQ277" s="674"/>
      <c r="EXR277" s="674"/>
      <c r="EXS277" s="674"/>
      <c r="EXT277" s="674"/>
      <c r="EXU277" s="674"/>
      <c r="EXV277" s="674"/>
      <c r="EXW277" s="674"/>
      <c r="EXX277" s="674"/>
      <c r="EXY277" s="674"/>
      <c r="EXZ277" s="674"/>
      <c r="EYA277" s="674"/>
      <c r="EYB277" s="674"/>
      <c r="EYC277" s="674"/>
      <c r="EYD277" s="674"/>
      <c r="EYE277" s="674"/>
      <c r="EYF277" s="674"/>
      <c r="EYG277" s="674"/>
      <c r="EYH277" s="674"/>
      <c r="EYI277" s="674"/>
      <c r="EYJ277" s="674"/>
      <c r="EYK277" s="674"/>
      <c r="EYL277" s="675"/>
      <c r="EYM277" s="675"/>
      <c r="EYN277" s="675"/>
      <c r="EYO277" s="675"/>
      <c r="EYP277" s="675"/>
      <c r="EYQ277" s="674"/>
      <c r="EYR277" s="674"/>
      <c r="EYS277" s="675"/>
      <c r="EYT277" s="675"/>
      <c r="EYU277" s="674"/>
      <c r="EYV277" s="674"/>
      <c r="EYW277" s="675"/>
      <c r="EYX277" s="675"/>
      <c r="EYY277" s="674"/>
      <c r="EYZ277" s="674"/>
      <c r="EZA277" s="674"/>
      <c r="EZB277" s="674"/>
      <c r="EZC277" s="674"/>
      <c r="EZD277" s="674"/>
      <c r="EZE277" s="674"/>
      <c r="EZF277" s="675"/>
      <c r="EZG277" s="675"/>
      <c r="EZH277" s="674"/>
      <c r="EZI277" s="674"/>
      <c r="EZJ277" s="675"/>
      <c r="EZK277" s="675"/>
      <c r="EZL277" s="674"/>
      <c r="EZM277" s="674"/>
      <c r="EZN277" s="674"/>
      <c r="EZO277" s="674"/>
      <c r="EZP277" s="674"/>
      <c r="EZQ277" s="673"/>
      <c r="EZR277" s="677"/>
      <c r="EZS277" s="674"/>
      <c r="EZT277" s="674"/>
      <c r="EZU277" s="674"/>
      <c r="EZV277" s="674"/>
      <c r="EZW277" s="674"/>
      <c r="EZX277" s="674"/>
      <c r="EZY277" s="674"/>
      <c r="EZZ277" s="676"/>
      <c r="FAA277" s="676"/>
      <c r="FAB277" s="676"/>
      <c r="FAC277" s="676"/>
      <c r="FAD277" s="676"/>
      <c r="FAE277" s="676"/>
      <c r="FAF277" s="676"/>
      <c r="FAG277" s="676"/>
      <c r="FAH277" s="676"/>
      <c r="FAI277" s="676"/>
      <c r="FAJ277" s="676"/>
      <c r="FAK277" s="676"/>
      <c r="FAL277" s="676"/>
      <c r="FAM277" s="676"/>
      <c r="FAN277" s="676"/>
      <c r="FAO277" s="676"/>
      <c r="FAP277" s="676"/>
      <c r="FAQ277" s="676"/>
      <c r="FAR277" s="676"/>
      <c r="FAS277" s="676"/>
      <c r="FAT277" s="676"/>
      <c r="FAU277" s="676"/>
      <c r="FAV277" s="676"/>
      <c r="FAW277" s="676"/>
      <c r="FAX277" s="676"/>
      <c r="FAY277" s="676"/>
      <c r="FAZ277" s="676"/>
      <c r="FBA277" s="676"/>
      <c r="FBB277" s="676"/>
      <c r="FBC277" s="676"/>
      <c r="FBD277" s="676"/>
      <c r="FBE277" s="676"/>
      <c r="FBF277" s="676"/>
      <c r="FBG277" s="676"/>
      <c r="FBH277" s="676"/>
      <c r="FBI277" s="676"/>
      <c r="FBJ277" s="676"/>
      <c r="FBK277" s="676"/>
      <c r="FBL277" s="676"/>
      <c r="FBM277" s="676"/>
      <c r="FBN277" s="676"/>
      <c r="FBO277" s="676"/>
      <c r="FBP277" s="676"/>
      <c r="FBQ277" s="676"/>
      <c r="FBR277" s="674"/>
      <c r="FBS277" s="674"/>
      <c r="FBT277" s="674"/>
      <c r="FBU277" s="674"/>
      <c r="FBV277" s="674"/>
      <c r="FBW277" s="674"/>
      <c r="FBX277" s="674"/>
      <c r="FBY277" s="674"/>
      <c r="FBZ277" s="674"/>
      <c r="FCA277" s="674"/>
      <c r="FCB277" s="674"/>
      <c r="FCC277" s="674"/>
      <c r="FCD277" s="674"/>
      <c r="FCE277" s="674"/>
      <c r="FCF277" s="674"/>
      <c r="FCG277" s="674"/>
      <c r="FCH277" s="674"/>
      <c r="FCI277" s="674"/>
      <c r="FCJ277" s="674"/>
      <c r="FCK277" s="674"/>
      <c r="FCL277" s="674"/>
      <c r="FCM277" s="674"/>
      <c r="FCN277" s="674"/>
      <c r="FCO277" s="674"/>
      <c r="FCP277" s="675"/>
      <c r="FCQ277" s="675"/>
      <c r="FCR277" s="675"/>
      <c r="FCS277" s="675"/>
      <c r="FCT277" s="675"/>
      <c r="FCU277" s="674"/>
      <c r="FCV277" s="674"/>
      <c r="FCW277" s="675"/>
      <c r="FCX277" s="675"/>
      <c r="FCY277" s="674"/>
      <c r="FCZ277" s="674"/>
      <c r="FDA277" s="675"/>
      <c r="FDB277" s="675"/>
      <c r="FDC277" s="674"/>
      <c r="FDD277" s="674"/>
      <c r="FDE277" s="674"/>
      <c r="FDF277" s="674"/>
      <c r="FDG277" s="674"/>
      <c r="FDH277" s="674"/>
      <c r="FDI277" s="674"/>
      <c r="FDJ277" s="675"/>
      <c r="FDK277" s="675"/>
      <c r="FDL277" s="674"/>
      <c r="FDM277" s="674"/>
      <c r="FDN277" s="675"/>
      <c r="FDO277" s="675"/>
      <c r="FDP277" s="674"/>
      <c r="FDQ277" s="674"/>
      <c r="FDR277" s="674"/>
      <c r="FDS277" s="674"/>
      <c r="FDT277" s="674"/>
      <c r="FDU277" s="673"/>
      <c r="FDV277" s="677"/>
      <c r="FDW277" s="674"/>
      <c r="FDX277" s="674"/>
      <c r="FDY277" s="674"/>
      <c r="FDZ277" s="674"/>
      <c r="FEA277" s="674"/>
      <c r="FEB277" s="674"/>
      <c r="FEC277" s="674"/>
      <c r="FED277" s="676"/>
      <c r="FEE277" s="676"/>
      <c r="FEF277" s="676"/>
      <c r="FEG277" s="676"/>
      <c r="FEH277" s="676"/>
      <c r="FEI277" s="676"/>
      <c r="FEJ277" s="676"/>
      <c r="FEK277" s="676"/>
      <c r="FEL277" s="676"/>
      <c r="FEM277" s="676"/>
      <c r="FEN277" s="676"/>
      <c r="FEO277" s="676"/>
      <c r="FEP277" s="676"/>
      <c r="FEQ277" s="676"/>
      <c r="FER277" s="676"/>
      <c r="FES277" s="676"/>
      <c r="FET277" s="676"/>
      <c r="FEU277" s="676"/>
      <c r="FEV277" s="676"/>
      <c r="FEW277" s="676"/>
      <c r="FEX277" s="676"/>
      <c r="FEY277" s="676"/>
      <c r="FEZ277" s="676"/>
      <c r="FFA277" s="676"/>
      <c r="FFB277" s="676"/>
      <c r="FFC277" s="676"/>
      <c r="FFD277" s="676"/>
      <c r="FFE277" s="676"/>
      <c r="FFF277" s="676"/>
      <c r="FFG277" s="676"/>
      <c r="FFH277" s="676"/>
      <c r="FFI277" s="676"/>
      <c r="FFJ277" s="676"/>
      <c r="FFK277" s="676"/>
      <c r="FFL277" s="676"/>
      <c r="FFM277" s="676"/>
      <c r="FFN277" s="676"/>
      <c r="FFO277" s="676"/>
      <c r="FFP277" s="676"/>
      <c r="FFQ277" s="676"/>
      <c r="FFR277" s="676"/>
      <c r="FFS277" s="676"/>
      <c r="FFT277" s="676"/>
      <c r="FFU277" s="676"/>
      <c r="FFV277" s="674"/>
      <c r="FFW277" s="674"/>
      <c r="FFX277" s="674"/>
      <c r="FFY277" s="674"/>
      <c r="FFZ277" s="674"/>
      <c r="FGA277" s="674"/>
      <c r="FGB277" s="674"/>
      <c r="FGC277" s="674"/>
      <c r="FGD277" s="674"/>
      <c r="FGE277" s="674"/>
      <c r="FGF277" s="674"/>
      <c r="FGG277" s="674"/>
      <c r="FGH277" s="674"/>
      <c r="FGI277" s="674"/>
      <c r="FGJ277" s="674"/>
      <c r="FGK277" s="674"/>
      <c r="FGL277" s="674"/>
      <c r="FGM277" s="674"/>
      <c r="FGN277" s="674"/>
      <c r="FGO277" s="674"/>
      <c r="FGP277" s="674"/>
      <c r="FGQ277" s="674"/>
      <c r="FGR277" s="674"/>
      <c r="FGS277" s="674"/>
      <c r="FGT277" s="675"/>
      <c r="FGU277" s="675"/>
      <c r="FGV277" s="675"/>
      <c r="FGW277" s="675"/>
      <c r="FGX277" s="675"/>
      <c r="FGY277" s="674"/>
      <c r="FGZ277" s="674"/>
      <c r="FHA277" s="675"/>
      <c r="FHB277" s="675"/>
      <c r="FHC277" s="674"/>
      <c r="FHD277" s="674"/>
      <c r="FHE277" s="675"/>
      <c r="FHF277" s="675"/>
      <c r="FHG277" s="674"/>
      <c r="FHH277" s="674"/>
      <c r="FHI277" s="674"/>
      <c r="FHJ277" s="674"/>
      <c r="FHK277" s="674"/>
      <c r="FHL277" s="674"/>
      <c r="FHM277" s="674"/>
      <c r="FHN277" s="675"/>
      <c r="FHO277" s="675"/>
      <c r="FHP277" s="674"/>
      <c r="FHQ277" s="674"/>
      <c r="FHR277" s="675"/>
      <c r="FHS277" s="675"/>
      <c r="FHT277" s="674"/>
      <c r="FHU277" s="674"/>
      <c r="FHV277" s="674"/>
      <c r="FHW277" s="674"/>
      <c r="FHX277" s="674"/>
      <c r="FHY277" s="673"/>
      <c r="FHZ277" s="677"/>
      <c r="FIA277" s="674"/>
      <c r="FIB277" s="674"/>
      <c r="FIC277" s="674"/>
      <c r="FID277" s="674"/>
      <c r="FIE277" s="674"/>
      <c r="FIF277" s="674"/>
      <c r="FIG277" s="674"/>
      <c r="FIH277" s="676"/>
      <c r="FII277" s="676"/>
      <c r="FIJ277" s="676"/>
      <c r="FIK277" s="676"/>
      <c r="FIL277" s="676"/>
      <c r="FIM277" s="676"/>
      <c r="FIN277" s="676"/>
      <c r="FIO277" s="676"/>
      <c r="FIP277" s="676"/>
      <c r="FIQ277" s="676"/>
      <c r="FIR277" s="676"/>
      <c r="FIS277" s="676"/>
      <c r="FIT277" s="676"/>
      <c r="FIU277" s="676"/>
      <c r="FIV277" s="676"/>
      <c r="FIW277" s="676"/>
      <c r="FIX277" s="676"/>
      <c r="FIY277" s="676"/>
      <c r="FIZ277" s="676"/>
      <c r="FJA277" s="676"/>
      <c r="FJB277" s="676"/>
      <c r="FJC277" s="676"/>
      <c r="FJD277" s="676"/>
      <c r="FJE277" s="676"/>
      <c r="FJF277" s="676"/>
      <c r="FJG277" s="676"/>
      <c r="FJH277" s="676"/>
      <c r="FJI277" s="676"/>
      <c r="FJJ277" s="676"/>
      <c r="FJK277" s="676"/>
      <c r="FJL277" s="676"/>
      <c r="FJM277" s="676"/>
      <c r="FJN277" s="676"/>
      <c r="FJO277" s="676"/>
      <c r="FJP277" s="676"/>
      <c r="FJQ277" s="676"/>
      <c r="FJR277" s="676"/>
      <c r="FJS277" s="676"/>
      <c r="FJT277" s="676"/>
      <c r="FJU277" s="676"/>
      <c r="FJV277" s="676"/>
      <c r="FJW277" s="676"/>
      <c r="FJX277" s="676"/>
      <c r="FJY277" s="676"/>
      <c r="FJZ277" s="674"/>
      <c r="FKA277" s="674"/>
      <c r="FKB277" s="674"/>
      <c r="FKC277" s="674"/>
      <c r="FKD277" s="674"/>
      <c r="FKE277" s="674"/>
      <c r="FKF277" s="674"/>
      <c r="FKG277" s="674"/>
      <c r="FKH277" s="674"/>
      <c r="FKI277" s="674"/>
      <c r="FKJ277" s="674"/>
      <c r="FKK277" s="674"/>
      <c r="FKL277" s="674"/>
      <c r="FKM277" s="674"/>
      <c r="FKN277" s="674"/>
      <c r="FKO277" s="674"/>
      <c r="FKP277" s="674"/>
      <c r="FKQ277" s="674"/>
      <c r="FKR277" s="674"/>
      <c r="FKS277" s="674"/>
      <c r="FKT277" s="674"/>
      <c r="FKU277" s="674"/>
      <c r="FKV277" s="674"/>
      <c r="FKW277" s="674"/>
      <c r="FKX277" s="675"/>
      <c r="FKY277" s="675"/>
      <c r="FKZ277" s="675"/>
      <c r="FLA277" s="675"/>
      <c r="FLB277" s="675"/>
      <c r="FLC277" s="674"/>
      <c r="FLD277" s="674"/>
      <c r="FLE277" s="675"/>
      <c r="FLF277" s="675"/>
      <c r="FLG277" s="674"/>
      <c r="FLH277" s="674"/>
      <c r="FLI277" s="675"/>
      <c r="FLJ277" s="675"/>
      <c r="FLK277" s="674"/>
      <c r="FLL277" s="674"/>
      <c r="FLM277" s="674"/>
      <c r="FLN277" s="674"/>
      <c r="FLO277" s="674"/>
      <c r="FLP277" s="674"/>
      <c r="FLQ277" s="674"/>
      <c r="FLR277" s="675"/>
      <c r="FLS277" s="675"/>
      <c r="FLT277" s="674"/>
      <c r="FLU277" s="674"/>
      <c r="FLV277" s="675"/>
      <c r="FLW277" s="675"/>
      <c r="FLX277" s="674"/>
      <c r="FLY277" s="674"/>
      <c r="FLZ277" s="674"/>
      <c r="FMA277" s="674"/>
      <c r="FMB277" s="674"/>
      <c r="FMC277" s="673"/>
      <c r="FMD277" s="677"/>
      <c r="FME277" s="674"/>
      <c r="FMF277" s="674"/>
      <c r="FMG277" s="674"/>
      <c r="FMH277" s="674"/>
      <c r="FMI277" s="674"/>
      <c r="FMJ277" s="674"/>
      <c r="FMK277" s="674"/>
      <c r="FML277" s="676"/>
      <c r="FMM277" s="676"/>
      <c r="FMN277" s="676"/>
      <c r="FMO277" s="676"/>
      <c r="FMP277" s="676"/>
      <c r="FMQ277" s="676"/>
      <c r="FMR277" s="676"/>
      <c r="FMS277" s="676"/>
      <c r="FMT277" s="676"/>
      <c r="FMU277" s="676"/>
      <c r="FMV277" s="676"/>
      <c r="FMW277" s="676"/>
      <c r="FMX277" s="676"/>
      <c r="FMY277" s="676"/>
      <c r="FMZ277" s="676"/>
      <c r="FNA277" s="676"/>
      <c r="FNB277" s="676"/>
      <c r="FNC277" s="676"/>
      <c r="FND277" s="676"/>
      <c r="FNE277" s="676"/>
      <c r="FNF277" s="676"/>
      <c r="FNG277" s="676"/>
      <c r="FNH277" s="676"/>
      <c r="FNI277" s="676"/>
      <c r="FNJ277" s="676"/>
      <c r="FNK277" s="676"/>
      <c r="FNL277" s="676"/>
      <c r="FNM277" s="676"/>
      <c r="FNN277" s="676"/>
      <c r="FNO277" s="676"/>
      <c r="FNP277" s="676"/>
      <c r="FNQ277" s="676"/>
      <c r="FNR277" s="676"/>
      <c r="FNS277" s="676"/>
      <c r="FNT277" s="676"/>
      <c r="FNU277" s="676"/>
      <c r="FNV277" s="676"/>
      <c r="FNW277" s="676"/>
      <c r="FNX277" s="676"/>
      <c r="FNY277" s="676"/>
      <c r="FNZ277" s="676"/>
      <c r="FOA277" s="676"/>
      <c r="FOB277" s="676"/>
      <c r="FOC277" s="676"/>
      <c r="FOD277" s="674"/>
      <c r="FOE277" s="674"/>
      <c r="FOF277" s="674"/>
      <c r="FOG277" s="674"/>
      <c r="FOH277" s="674"/>
      <c r="FOI277" s="674"/>
      <c r="FOJ277" s="674"/>
      <c r="FOK277" s="674"/>
      <c r="FOL277" s="674"/>
      <c r="FOM277" s="674"/>
      <c r="FON277" s="674"/>
      <c r="FOO277" s="674"/>
      <c r="FOP277" s="674"/>
      <c r="FOQ277" s="674"/>
      <c r="FOR277" s="674"/>
      <c r="FOS277" s="674"/>
      <c r="FOT277" s="674"/>
      <c r="FOU277" s="674"/>
      <c r="FOV277" s="674"/>
      <c r="FOW277" s="674"/>
      <c r="FOX277" s="674"/>
      <c r="FOY277" s="674"/>
      <c r="FOZ277" s="674"/>
      <c r="FPA277" s="674"/>
      <c r="FPB277" s="675"/>
      <c r="FPC277" s="675"/>
      <c r="FPD277" s="675"/>
      <c r="FPE277" s="675"/>
      <c r="FPF277" s="675"/>
      <c r="FPG277" s="674"/>
      <c r="FPH277" s="674"/>
      <c r="FPI277" s="675"/>
      <c r="FPJ277" s="675"/>
      <c r="FPK277" s="674"/>
      <c r="FPL277" s="674"/>
      <c r="FPM277" s="675"/>
      <c r="FPN277" s="675"/>
      <c r="FPO277" s="674"/>
      <c r="FPP277" s="674"/>
      <c r="FPQ277" s="674"/>
      <c r="FPR277" s="674"/>
      <c r="FPS277" s="674"/>
      <c r="FPT277" s="674"/>
      <c r="FPU277" s="674"/>
      <c r="FPV277" s="675"/>
      <c r="FPW277" s="675"/>
      <c r="FPX277" s="674"/>
      <c r="FPY277" s="674"/>
      <c r="FPZ277" s="675"/>
      <c r="FQA277" s="675"/>
      <c r="FQB277" s="674"/>
      <c r="FQC277" s="674"/>
      <c r="FQD277" s="674"/>
      <c r="FQE277" s="674"/>
      <c r="FQF277" s="674"/>
      <c r="FQG277" s="673"/>
      <c r="FQH277" s="677"/>
      <c r="FQI277" s="674"/>
      <c r="FQJ277" s="674"/>
      <c r="FQK277" s="674"/>
      <c r="FQL277" s="674"/>
      <c r="FQM277" s="674"/>
      <c r="FQN277" s="674"/>
      <c r="FQO277" s="674"/>
      <c r="FQP277" s="676"/>
      <c r="FQQ277" s="676"/>
      <c r="FQR277" s="676"/>
      <c r="FQS277" s="676"/>
      <c r="FQT277" s="676"/>
      <c r="FQU277" s="676"/>
      <c r="FQV277" s="676"/>
      <c r="FQW277" s="676"/>
      <c r="FQX277" s="676"/>
      <c r="FQY277" s="676"/>
      <c r="FQZ277" s="676"/>
      <c r="FRA277" s="676"/>
      <c r="FRB277" s="676"/>
      <c r="FRC277" s="676"/>
      <c r="FRD277" s="676"/>
      <c r="FRE277" s="676"/>
      <c r="FRF277" s="676"/>
      <c r="FRG277" s="676"/>
      <c r="FRH277" s="676"/>
      <c r="FRI277" s="676"/>
      <c r="FRJ277" s="676"/>
      <c r="FRK277" s="676"/>
      <c r="FRL277" s="676"/>
      <c r="FRM277" s="676"/>
      <c r="FRN277" s="676"/>
      <c r="FRO277" s="676"/>
      <c r="FRP277" s="676"/>
      <c r="FRQ277" s="676"/>
      <c r="FRR277" s="676"/>
      <c r="FRS277" s="676"/>
      <c r="FRT277" s="676"/>
      <c r="FRU277" s="676"/>
      <c r="FRV277" s="676"/>
      <c r="FRW277" s="676"/>
      <c r="FRX277" s="676"/>
      <c r="FRY277" s="676"/>
      <c r="FRZ277" s="676"/>
      <c r="FSA277" s="676"/>
      <c r="FSB277" s="676"/>
      <c r="FSC277" s="676"/>
      <c r="FSD277" s="676"/>
      <c r="FSE277" s="676"/>
      <c r="FSF277" s="676"/>
      <c r="FSG277" s="676"/>
      <c r="FSH277" s="674"/>
      <c r="FSI277" s="674"/>
      <c r="FSJ277" s="674"/>
      <c r="FSK277" s="674"/>
      <c r="FSL277" s="674"/>
      <c r="FSM277" s="674"/>
      <c r="FSN277" s="674"/>
      <c r="FSO277" s="674"/>
      <c r="FSP277" s="674"/>
      <c r="FSQ277" s="674"/>
      <c r="FSR277" s="674"/>
      <c r="FSS277" s="674"/>
      <c r="FST277" s="674"/>
      <c r="FSU277" s="674"/>
      <c r="FSV277" s="674"/>
      <c r="FSW277" s="674"/>
      <c r="FSX277" s="674"/>
      <c r="FSY277" s="674"/>
      <c r="FSZ277" s="674"/>
      <c r="FTA277" s="674"/>
      <c r="FTB277" s="674"/>
      <c r="FTC277" s="674"/>
      <c r="FTD277" s="674"/>
      <c r="FTE277" s="674"/>
      <c r="FTF277" s="675"/>
      <c r="FTG277" s="675"/>
      <c r="FTH277" s="675"/>
      <c r="FTI277" s="675"/>
      <c r="FTJ277" s="675"/>
      <c r="FTK277" s="674"/>
      <c r="FTL277" s="674"/>
      <c r="FTM277" s="675"/>
      <c r="FTN277" s="675"/>
      <c r="FTO277" s="674"/>
      <c r="FTP277" s="674"/>
      <c r="FTQ277" s="675"/>
      <c r="FTR277" s="675"/>
      <c r="FTS277" s="674"/>
      <c r="FTT277" s="674"/>
      <c r="FTU277" s="674"/>
      <c r="FTV277" s="674"/>
      <c r="FTW277" s="674"/>
      <c r="FTX277" s="674"/>
      <c r="FTY277" s="674"/>
      <c r="FTZ277" s="675"/>
      <c r="FUA277" s="675"/>
      <c r="FUB277" s="674"/>
      <c r="FUC277" s="674"/>
      <c r="FUD277" s="675"/>
      <c r="FUE277" s="675"/>
      <c r="FUF277" s="674"/>
      <c r="FUG277" s="674"/>
      <c r="FUH277" s="674"/>
      <c r="FUI277" s="674"/>
      <c r="FUJ277" s="674"/>
      <c r="FUK277" s="673"/>
      <c r="FUL277" s="677"/>
      <c r="FUM277" s="674"/>
      <c r="FUN277" s="674"/>
      <c r="FUO277" s="674"/>
      <c r="FUP277" s="674"/>
      <c r="FUQ277" s="674"/>
      <c r="FUR277" s="674"/>
      <c r="FUS277" s="674"/>
      <c r="FUT277" s="676"/>
      <c r="FUU277" s="676"/>
      <c r="FUV277" s="676"/>
      <c r="FUW277" s="676"/>
      <c r="FUX277" s="676"/>
      <c r="FUY277" s="676"/>
      <c r="FUZ277" s="676"/>
      <c r="FVA277" s="676"/>
      <c r="FVB277" s="676"/>
      <c r="FVC277" s="676"/>
      <c r="FVD277" s="676"/>
      <c r="FVE277" s="676"/>
      <c r="FVF277" s="676"/>
      <c r="FVG277" s="676"/>
      <c r="FVH277" s="676"/>
      <c r="FVI277" s="676"/>
      <c r="FVJ277" s="676"/>
      <c r="FVK277" s="676"/>
      <c r="FVL277" s="676"/>
      <c r="FVM277" s="676"/>
      <c r="FVN277" s="676"/>
      <c r="FVO277" s="676"/>
      <c r="FVP277" s="676"/>
      <c r="FVQ277" s="676"/>
      <c r="FVR277" s="676"/>
      <c r="FVS277" s="676"/>
      <c r="FVT277" s="676"/>
      <c r="FVU277" s="676"/>
      <c r="FVV277" s="676"/>
      <c r="FVW277" s="676"/>
      <c r="FVX277" s="676"/>
      <c r="FVY277" s="676"/>
      <c r="FVZ277" s="676"/>
      <c r="FWA277" s="676"/>
      <c r="FWB277" s="676"/>
      <c r="FWC277" s="676"/>
      <c r="FWD277" s="676"/>
      <c r="FWE277" s="676"/>
      <c r="FWF277" s="676"/>
      <c r="FWG277" s="676"/>
      <c r="FWH277" s="676"/>
      <c r="FWI277" s="676"/>
      <c r="FWJ277" s="676"/>
      <c r="FWK277" s="676"/>
      <c r="FWL277" s="674"/>
      <c r="FWM277" s="674"/>
      <c r="FWN277" s="674"/>
      <c r="FWO277" s="674"/>
      <c r="FWP277" s="674"/>
      <c r="FWQ277" s="674"/>
      <c r="FWR277" s="674"/>
      <c r="FWS277" s="674"/>
      <c r="FWT277" s="674"/>
      <c r="FWU277" s="674"/>
      <c r="FWV277" s="674"/>
      <c r="FWW277" s="674"/>
      <c r="FWX277" s="674"/>
      <c r="FWY277" s="674"/>
      <c r="FWZ277" s="674"/>
      <c r="FXA277" s="674"/>
      <c r="FXB277" s="674"/>
      <c r="FXC277" s="674"/>
      <c r="FXD277" s="674"/>
      <c r="FXE277" s="674"/>
      <c r="FXF277" s="674"/>
      <c r="FXG277" s="674"/>
      <c r="FXH277" s="674"/>
      <c r="FXI277" s="674"/>
      <c r="FXJ277" s="675"/>
      <c r="FXK277" s="675"/>
      <c r="FXL277" s="675"/>
      <c r="FXM277" s="675"/>
      <c r="FXN277" s="675"/>
      <c r="FXO277" s="674"/>
      <c r="FXP277" s="674"/>
      <c r="FXQ277" s="675"/>
      <c r="FXR277" s="675"/>
      <c r="FXS277" s="674"/>
      <c r="FXT277" s="674"/>
      <c r="FXU277" s="675"/>
      <c r="FXV277" s="675"/>
      <c r="FXW277" s="674"/>
      <c r="FXX277" s="674"/>
      <c r="FXY277" s="674"/>
      <c r="FXZ277" s="674"/>
      <c r="FYA277" s="674"/>
      <c r="FYB277" s="674"/>
      <c r="FYC277" s="674"/>
      <c r="FYD277" s="675"/>
      <c r="FYE277" s="675"/>
      <c r="FYF277" s="674"/>
      <c r="FYG277" s="674"/>
      <c r="FYH277" s="675"/>
      <c r="FYI277" s="675"/>
      <c r="FYJ277" s="674"/>
      <c r="FYK277" s="674"/>
      <c r="FYL277" s="674"/>
      <c r="FYM277" s="674"/>
      <c r="FYN277" s="674"/>
      <c r="FYO277" s="673"/>
      <c r="FYP277" s="677"/>
      <c r="FYQ277" s="674"/>
      <c r="FYR277" s="674"/>
      <c r="FYS277" s="674"/>
      <c r="FYT277" s="674"/>
      <c r="FYU277" s="674"/>
      <c r="FYV277" s="674"/>
      <c r="FYW277" s="674"/>
      <c r="FYX277" s="676"/>
      <c r="FYY277" s="676"/>
      <c r="FYZ277" s="676"/>
      <c r="FZA277" s="676"/>
      <c r="FZB277" s="676"/>
      <c r="FZC277" s="676"/>
      <c r="FZD277" s="676"/>
      <c r="FZE277" s="676"/>
      <c r="FZF277" s="676"/>
      <c r="FZG277" s="676"/>
      <c r="FZH277" s="676"/>
      <c r="FZI277" s="676"/>
      <c r="FZJ277" s="676"/>
      <c r="FZK277" s="676"/>
      <c r="FZL277" s="676"/>
      <c r="FZM277" s="676"/>
      <c r="FZN277" s="676"/>
      <c r="FZO277" s="676"/>
      <c r="FZP277" s="676"/>
      <c r="FZQ277" s="676"/>
      <c r="FZR277" s="676"/>
      <c r="FZS277" s="676"/>
      <c r="FZT277" s="676"/>
      <c r="FZU277" s="676"/>
      <c r="FZV277" s="676"/>
      <c r="FZW277" s="676"/>
      <c r="FZX277" s="676"/>
      <c r="FZY277" s="676"/>
      <c r="FZZ277" s="676"/>
      <c r="GAA277" s="676"/>
      <c r="GAB277" s="676"/>
      <c r="GAC277" s="676"/>
      <c r="GAD277" s="676"/>
      <c r="GAE277" s="676"/>
      <c r="GAF277" s="676"/>
      <c r="GAG277" s="676"/>
      <c r="GAH277" s="676"/>
      <c r="GAI277" s="676"/>
      <c r="GAJ277" s="676"/>
      <c r="GAK277" s="676"/>
      <c r="GAL277" s="676"/>
      <c r="GAM277" s="676"/>
      <c r="GAN277" s="676"/>
      <c r="GAO277" s="676"/>
      <c r="GAP277" s="674"/>
      <c r="GAQ277" s="674"/>
      <c r="GAR277" s="674"/>
      <c r="GAS277" s="674"/>
      <c r="GAT277" s="674"/>
      <c r="GAU277" s="674"/>
      <c r="GAV277" s="674"/>
      <c r="GAW277" s="674"/>
      <c r="GAX277" s="674"/>
      <c r="GAY277" s="674"/>
      <c r="GAZ277" s="674"/>
      <c r="GBA277" s="674"/>
      <c r="GBB277" s="674"/>
      <c r="GBC277" s="674"/>
      <c r="GBD277" s="674"/>
      <c r="GBE277" s="674"/>
      <c r="GBF277" s="674"/>
      <c r="GBG277" s="674"/>
      <c r="GBH277" s="674"/>
      <c r="GBI277" s="674"/>
      <c r="GBJ277" s="674"/>
      <c r="GBK277" s="674"/>
      <c r="GBL277" s="674"/>
      <c r="GBM277" s="674"/>
      <c r="GBN277" s="675"/>
      <c r="GBO277" s="675"/>
      <c r="GBP277" s="675"/>
      <c r="GBQ277" s="675"/>
      <c r="GBR277" s="675"/>
      <c r="GBS277" s="674"/>
      <c r="GBT277" s="674"/>
      <c r="GBU277" s="675"/>
      <c r="GBV277" s="675"/>
      <c r="GBW277" s="674"/>
      <c r="GBX277" s="674"/>
      <c r="GBY277" s="675"/>
      <c r="GBZ277" s="675"/>
      <c r="GCA277" s="674"/>
      <c r="GCB277" s="674"/>
      <c r="GCC277" s="674"/>
      <c r="GCD277" s="674"/>
      <c r="GCE277" s="674"/>
      <c r="GCF277" s="674"/>
      <c r="GCG277" s="674"/>
      <c r="GCH277" s="675"/>
      <c r="GCI277" s="675"/>
      <c r="GCJ277" s="674"/>
      <c r="GCK277" s="674"/>
      <c r="GCL277" s="675"/>
      <c r="GCM277" s="675"/>
      <c r="GCN277" s="674"/>
      <c r="GCO277" s="674"/>
      <c r="GCP277" s="674"/>
      <c r="GCQ277" s="674"/>
      <c r="GCR277" s="674"/>
      <c r="GCS277" s="673"/>
      <c r="GCT277" s="677"/>
      <c r="GCU277" s="674"/>
      <c r="GCV277" s="674"/>
      <c r="GCW277" s="674"/>
      <c r="GCX277" s="674"/>
      <c r="GCY277" s="674"/>
      <c r="GCZ277" s="674"/>
      <c r="GDA277" s="674"/>
      <c r="GDB277" s="676"/>
      <c r="GDC277" s="676"/>
      <c r="GDD277" s="676"/>
      <c r="GDE277" s="676"/>
      <c r="GDF277" s="676"/>
      <c r="GDG277" s="676"/>
      <c r="GDH277" s="676"/>
      <c r="GDI277" s="676"/>
      <c r="GDJ277" s="676"/>
      <c r="GDK277" s="676"/>
      <c r="GDL277" s="676"/>
      <c r="GDM277" s="676"/>
      <c r="GDN277" s="676"/>
      <c r="GDO277" s="676"/>
      <c r="GDP277" s="676"/>
      <c r="GDQ277" s="676"/>
      <c r="GDR277" s="676"/>
      <c r="GDS277" s="676"/>
      <c r="GDT277" s="676"/>
      <c r="GDU277" s="676"/>
      <c r="GDV277" s="676"/>
      <c r="GDW277" s="676"/>
      <c r="GDX277" s="676"/>
      <c r="GDY277" s="676"/>
      <c r="GDZ277" s="676"/>
      <c r="GEA277" s="676"/>
      <c r="GEB277" s="676"/>
      <c r="GEC277" s="676"/>
      <c r="GED277" s="676"/>
      <c r="GEE277" s="676"/>
      <c r="GEF277" s="676"/>
      <c r="GEG277" s="676"/>
      <c r="GEH277" s="676"/>
      <c r="GEI277" s="676"/>
      <c r="GEJ277" s="676"/>
      <c r="GEK277" s="676"/>
      <c r="GEL277" s="676"/>
      <c r="GEM277" s="676"/>
      <c r="GEN277" s="676"/>
      <c r="GEO277" s="676"/>
      <c r="GEP277" s="676"/>
      <c r="GEQ277" s="676"/>
      <c r="GER277" s="676"/>
      <c r="GES277" s="676"/>
      <c r="GET277" s="674"/>
      <c r="GEU277" s="674"/>
      <c r="GEV277" s="674"/>
      <c r="GEW277" s="674"/>
      <c r="GEX277" s="674"/>
      <c r="GEY277" s="674"/>
      <c r="GEZ277" s="674"/>
      <c r="GFA277" s="674"/>
      <c r="GFB277" s="674"/>
      <c r="GFC277" s="674"/>
      <c r="GFD277" s="674"/>
      <c r="GFE277" s="674"/>
      <c r="GFF277" s="674"/>
      <c r="GFG277" s="674"/>
      <c r="GFH277" s="674"/>
      <c r="GFI277" s="674"/>
      <c r="GFJ277" s="674"/>
      <c r="GFK277" s="674"/>
      <c r="GFL277" s="674"/>
      <c r="GFM277" s="674"/>
      <c r="GFN277" s="674"/>
      <c r="GFO277" s="674"/>
      <c r="GFP277" s="674"/>
      <c r="GFQ277" s="674"/>
      <c r="GFR277" s="675"/>
      <c r="GFS277" s="675"/>
      <c r="GFT277" s="675"/>
      <c r="GFU277" s="675"/>
      <c r="GFV277" s="675"/>
      <c r="GFW277" s="674"/>
      <c r="GFX277" s="674"/>
      <c r="GFY277" s="675"/>
      <c r="GFZ277" s="675"/>
      <c r="GGA277" s="674"/>
      <c r="GGB277" s="674"/>
      <c r="GGC277" s="675"/>
      <c r="GGD277" s="675"/>
      <c r="GGE277" s="674"/>
      <c r="GGF277" s="674"/>
      <c r="GGG277" s="674"/>
      <c r="GGH277" s="674"/>
      <c r="GGI277" s="674"/>
      <c r="GGJ277" s="674"/>
      <c r="GGK277" s="674"/>
      <c r="GGL277" s="675"/>
      <c r="GGM277" s="675"/>
      <c r="GGN277" s="674"/>
      <c r="GGO277" s="674"/>
      <c r="GGP277" s="675"/>
      <c r="GGQ277" s="675"/>
      <c r="GGR277" s="674"/>
      <c r="GGS277" s="674"/>
      <c r="GGT277" s="674"/>
      <c r="GGU277" s="674"/>
      <c r="GGV277" s="674"/>
      <c r="GGW277" s="673"/>
      <c r="GGX277" s="677"/>
      <c r="GGY277" s="674"/>
      <c r="GGZ277" s="674"/>
      <c r="GHA277" s="674"/>
      <c r="GHB277" s="674"/>
      <c r="GHC277" s="674"/>
      <c r="GHD277" s="674"/>
      <c r="GHE277" s="674"/>
      <c r="GHF277" s="676"/>
      <c r="GHG277" s="676"/>
      <c r="GHH277" s="676"/>
      <c r="GHI277" s="676"/>
      <c r="GHJ277" s="676"/>
      <c r="GHK277" s="676"/>
      <c r="GHL277" s="676"/>
      <c r="GHM277" s="676"/>
      <c r="GHN277" s="676"/>
      <c r="GHO277" s="676"/>
      <c r="GHP277" s="676"/>
      <c r="GHQ277" s="676"/>
      <c r="GHR277" s="676"/>
      <c r="GHS277" s="676"/>
      <c r="GHT277" s="676"/>
      <c r="GHU277" s="676"/>
      <c r="GHV277" s="676"/>
      <c r="GHW277" s="676"/>
      <c r="GHX277" s="676"/>
      <c r="GHY277" s="676"/>
      <c r="GHZ277" s="676"/>
      <c r="GIA277" s="676"/>
      <c r="GIB277" s="676"/>
      <c r="GIC277" s="676"/>
      <c r="GID277" s="676"/>
      <c r="GIE277" s="676"/>
      <c r="GIF277" s="676"/>
      <c r="GIG277" s="676"/>
      <c r="GIH277" s="676"/>
      <c r="GII277" s="676"/>
      <c r="GIJ277" s="676"/>
      <c r="GIK277" s="676"/>
      <c r="GIL277" s="676"/>
      <c r="GIM277" s="676"/>
      <c r="GIN277" s="676"/>
      <c r="GIO277" s="676"/>
      <c r="GIP277" s="676"/>
      <c r="GIQ277" s="676"/>
      <c r="GIR277" s="676"/>
      <c r="GIS277" s="676"/>
      <c r="GIT277" s="676"/>
      <c r="GIU277" s="676"/>
      <c r="GIV277" s="676"/>
      <c r="GIW277" s="676"/>
      <c r="GIX277" s="674"/>
      <c r="GIY277" s="674"/>
      <c r="GIZ277" s="674"/>
      <c r="GJA277" s="674"/>
      <c r="GJB277" s="674"/>
      <c r="GJC277" s="674"/>
      <c r="GJD277" s="674"/>
      <c r="GJE277" s="674"/>
      <c r="GJF277" s="674"/>
      <c r="GJG277" s="674"/>
      <c r="GJH277" s="674"/>
      <c r="GJI277" s="674"/>
      <c r="GJJ277" s="674"/>
      <c r="GJK277" s="674"/>
      <c r="GJL277" s="674"/>
      <c r="GJM277" s="674"/>
      <c r="GJN277" s="674"/>
      <c r="GJO277" s="674"/>
      <c r="GJP277" s="674"/>
      <c r="GJQ277" s="674"/>
      <c r="GJR277" s="674"/>
      <c r="GJS277" s="674"/>
      <c r="GJT277" s="674"/>
      <c r="GJU277" s="674"/>
      <c r="GJV277" s="675"/>
      <c r="GJW277" s="675"/>
      <c r="GJX277" s="675"/>
      <c r="GJY277" s="675"/>
      <c r="GJZ277" s="675"/>
      <c r="GKA277" s="674"/>
      <c r="GKB277" s="674"/>
      <c r="GKC277" s="675"/>
      <c r="GKD277" s="675"/>
      <c r="GKE277" s="674"/>
      <c r="GKF277" s="674"/>
      <c r="GKG277" s="675"/>
      <c r="GKH277" s="675"/>
      <c r="GKI277" s="674"/>
      <c r="GKJ277" s="674"/>
      <c r="GKK277" s="674"/>
      <c r="GKL277" s="674"/>
      <c r="GKM277" s="674"/>
      <c r="GKN277" s="674"/>
      <c r="GKO277" s="674"/>
      <c r="GKP277" s="675"/>
      <c r="GKQ277" s="675"/>
      <c r="GKR277" s="674"/>
      <c r="GKS277" s="674"/>
      <c r="GKT277" s="675"/>
      <c r="GKU277" s="675"/>
      <c r="GKV277" s="674"/>
      <c r="GKW277" s="674"/>
      <c r="GKX277" s="674"/>
      <c r="GKY277" s="674"/>
      <c r="GKZ277" s="674"/>
      <c r="GLA277" s="673"/>
      <c r="GLB277" s="677"/>
      <c r="GLC277" s="674"/>
      <c r="GLD277" s="674"/>
      <c r="GLE277" s="674"/>
      <c r="GLF277" s="674"/>
      <c r="GLG277" s="674"/>
      <c r="GLH277" s="674"/>
      <c r="GLI277" s="674"/>
      <c r="GLJ277" s="676"/>
      <c r="GLK277" s="676"/>
      <c r="GLL277" s="676"/>
      <c r="GLM277" s="676"/>
      <c r="GLN277" s="676"/>
      <c r="GLO277" s="676"/>
      <c r="GLP277" s="676"/>
      <c r="GLQ277" s="676"/>
      <c r="GLR277" s="676"/>
      <c r="GLS277" s="676"/>
      <c r="GLT277" s="676"/>
      <c r="GLU277" s="676"/>
      <c r="GLV277" s="676"/>
      <c r="GLW277" s="676"/>
      <c r="GLX277" s="676"/>
      <c r="GLY277" s="676"/>
      <c r="GLZ277" s="676"/>
      <c r="GMA277" s="676"/>
      <c r="GMB277" s="676"/>
      <c r="GMC277" s="676"/>
      <c r="GMD277" s="676"/>
      <c r="GME277" s="676"/>
      <c r="GMF277" s="676"/>
      <c r="GMG277" s="676"/>
      <c r="GMH277" s="676"/>
      <c r="GMI277" s="676"/>
      <c r="GMJ277" s="676"/>
      <c r="GMK277" s="676"/>
      <c r="GML277" s="676"/>
      <c r="GMM277" s="676"/>
      <c r="GMN277" s="676"/>
      <c r="GMO277" s="676"/>
      <c r="GMP277" s="676"/>
      <c r="GMQ277" s="676"/>
      <c r="GMR277" s="676"/>
      <c r="GMS277" s="676"/>
      <c r="GMT277" s="676"/>
      <c r="GMU277" s="676"/>
      <c r="GMV277" s="676"/>
      <c r="GMW277" s="676"/>
      <c r="GMX277" s="676"/>
      <c r="GMY277" s="676"/>
      <c r="GMZ277" s="676"/>
      <c r="GNA277" s="676"/>
      <c r="GNB277" s="674"/>
      <c r="GNC277" s="674"/>
      <c r="GND277" s="674"/>
      <c r="GNE277" s="674"/>
      <c r="GNF277" s="674"/>
      <c r="GNG277" s="674"/>
      <c r="GNH277" s="674"/>
      <c r="GNI277" s="674"/>
      <c r="GNJ277" s="674"/>
      <c r="GNK277" s="674"/>
      <c r="GNL277" s="674"/>
      <c r="GNM277" s="674"/>
      <c r="GNN277" s="674"/>
      <c r="GNO277" s="674"/>
      <c r="GNP277" s="674"/>
      <c r="GNQ277" s="674"/>
      <c r="GNR277" s="674"/>
      <c r="GNS277" s="674"/>
      <c r="GNT277" s="674"/>
      <c r="GNU277" s="674"/>
      <c r="GNV277" s="674"/>
      <c r="GNW277" s="674"/>
      <c r="GNX277" s="674"/>
      <c r="GNY277" s="674"/>
      <c r="GNZ277" s="675"/>
      <c r="GOA277" s="675"/>
      <c r="GOB277" s="675"/>
      <c r="GOC277" s="675"/>
      <c r="GOD277" s="675"/>
      <c r="GOE277" s="674"/>
      <c r="GOF277" s="674"/>
      <c r="GOG277" s="675"/>
      <c r="GOH277" s="675"/>
      <c r="GOI277" s="674"/>
      <c r="GOJ277" s="674"/>
      <c r="GOK277" s="675"/>
      <c r="GOL277" s="675"/>
      <c r="GOM277" s="674"/>
      <c r="GON277" s="674"/>
      <c r="GOO277" s="674"/>
      <c r="GOP277" s="674"/>
      <c r="GOQ277" s="674"/>
      <c r="GOR277" s="674"/>
      <c r="GOS277" s="674"/>
      <c r="GOT277" s="675"/>
      <c r="GOU277" s="675"/>
      <c r="GOV277" s="674"/>
      <c r="GOW277" s="674"/>
      <c r="GOX277" s="675"/>
      <c r="GOY277" s="675"/>
      <c r="GOZ277" s="674"/>
      <c r="GPA277" s="674"/>
      <c r="GPB277" s="674"/>
      <c r="GPC277" s="674"/>
      <c r="GPD277" s="674"/>
      <c r="GPE277" s="673"/>
      <c r="GPF277" s="677"/>
      <c r="GPG277" s="674"/>
      <c r="GPH277" s="674"/>
      <c r="GPI277" s="674"/>
      <c r="GPJ277" s="674"/>
      <c r="GPK277" s="674"/>
      <c r="GPL277" s="674"/>
      <c r="GPM277" s="674"/>
      <c r="GPN277" s="676"/>
      <c r="GPO277" s="676"/>
      <c r="GPP277" s="676"/>
      <c r="GPQ277" s="676"/>
      <c r="GPR277" s="676"/>
      <c r="GPS277" s="676"/>
      <c r="GPT277" s="676"/>
      <c r="GPU277" s="676"/>
      <c r="GPV277" s="676"/>
      <c r="GPW277" s="676"/>
      <c r="GPX277" s="676"/>
      <c r="GPY277" s="676"/>
      <c r="GPZ277" s="676"/>
      <c r="GQA277" s="676"/>
      <c r="GQB277" s="676"/>
      <c r="GQC277" s="676"/>
      <c r="GQD277" s="676"/>
      <c r="GQE277" s="676"/>
      <c r="GQF277" s="676"/>
      <c r="GQG277" s="676"/>
      <c r="GQH277" s="676"/>
      <c r="GQI277" s="676"/>
      <c r="GQJ277" s="676"/>
      <c r="GQK277" s="676"/>
      <c r="GQL277" s="676"/>
      <c r="GQM277" s="676"/>
      <c r="GQN277" s="676"/>
      <c r="GQO277" s="676"/>
      <c r="GQP277" s="676"/>
      <c r="GQQ277" s="676"/>
      <c r="GQR277" s="676"/>
      <c r="GQS277" s="676"/>
      <c r="GQT277" s="676"/>
      <c r="GQU277" s="676"/>
      <c r="GQV277" s="676"/>
      <c r="GQW277" s="676"/>
      <c r="GQX277" s="676"/>
      <c r="GQY277" s="676"/>
      <c r="GQZ277" s="676"/>
      <c r="GRA277" s="676"/>
      <c r="GRB277" s="676"/>
      <c r="GRC277" s="676"/>
      <c r="GRD277" s="676"/>
      <c r="GRE277" s="676"/>
      <c r="GRF277" s="674"/>
      <c r="GRG277" s="674"/>
      <c r="GRH277" s="674"/>
      <c r="GRI277" s="674"/>
      <c r="GRJ277" s="674"/>
      <c r="GRK277" s="674"/>
      <c r="GRL277" s="674"/>
      <c r="GRM277" s="674"/>
      <c r="GRN277" s="674"/>
      <c r="GRO277" s="674"/>
      <c r="GRP277" s="674"/>
      <c r="GRQ277" s="674"/>
      <c r="GRR277" s="674"/>
      <c r="GRS277" s="674"/>
      <c r="GRT277" s="674"/>
      <c r="GRU277" s="674"/>
      <c r="GRV277" s="674"/>
      <c r="GRW277" s="674"/>
      <c r="GRX277" s="674"/>
      <c r="GRY277" s="674"/>
      <c r="GRZ277" s="674"/>
      <c r="GSA277" s="674"/>
      <c r="GSB277" s="674"/>
      <c r="GSC277" s="674"/>
      <c r="GSD277" s="675"/>
      <c r="GSE277" s="675"/>
      <c r="GSF277" s="675"/>
      <c r="GSG277" s="675"/>
      <c r="GSH277" s="675"/>
      <c r="GSI277" s="674"/>
      <c r="GSJ277" s="674"/>
      <c r="GSK277" s="675"/>
      <c r="GSL277" s="675"/>
      <c r="GSM277" s="674"/>
      <c r="GSN277" s="674"/>
      <c r="GSO277" s="675"/>
      <c r="GSP277" s="675"/>
      <c r="GSQ277" s="674"/>
      <c r="GSR277" s="674"/>
      <c r="GSS277" s="674"/>
      <c r="GST277" s="674"/>
      <c r="GSU277" s="674"/>
      <c r="GSV277" s="674"/>
      <c r="GSW277" s="674"/>
      <c r="GSX277" s="675"/>
      <c r="GSY277" s="675"/>
      <c r="GSZ277" s="674"/>
      <c r="GTA277" s="674"/>
      <c r="GTB277" s="675"/>
      <c r="GTC277" s="675"/>
      <c r="GTD277" s="674"/>
      <c r="GTE277" s="674"/>
      <c r="GTF277" s="674"/>
      <c r="GTG277" s="674"/>
      <c r="GTH277" s="674"/>
      <c r="GTI277" s="673"/>
      <c r="GTJ277" s="677"/>
      <c r="GTK277" s="674"/>
      <c r="GTL277" s="674"/>
      <c r="GTM277" s="674"/>
      <c r="GTN277" s="674"/>
      <c r="GTO277" s="674"/>
      <c r="GTP277" s="674"/>
      <c r="GTQ277" s="674"/>
      <c r="GTR277" s="676"/>
      <c r="GTS277" s="676"/>
      <c r="GTT277" s="676"/>
      <c r="GTU277" s="676"/>
      <c r="GTV277" s="676"/>
      <c r="GTW277" s="676"/>
      <c r="GTX277" s="676"/>
      <c r="GTY277" s="676"/>
      <c r="GTZ277" s="676"/>
      <c r="GUA277" s="676"/>
      <c r="GUB277" s="676"/>
      <c r="GUC277" s="676"/>
      <c r="GUD277" s="676"/>
      <c r="GUE277" s="676"/>
      <c r="GUF277" s="676"/>
      <c r="GUG277" s="676"/>
      <c r="GUH277" s="676"/>
      <c r="GUI277" s="676"/>
      <c r="GUJ277" s="676"/>
      <c r="GUK277" s="676"/>
      <c r="GUL277" s="676"/>
      <c r="GUM277" s="676"/>
      <c r="GUN277" s="676"/>
      <c r="GUO277" s="676"/>
      <c r="GUP277" s="676"/>
      <c r="GUQ277" s="676"/>
      <c r="GUR277" s="676"/>
      <c r="GUS277" s="676"/>
      <c r="GUT277" s="676"/>
      <c r="GUU277" s="676"/>
      <c r="GUV277" s="676"/>
      <c r="GUW277" s="676"/>
      <c r="GUX277" s="676"/>
      <c r="GUY277" s="676"/>
      <c r="GUZ277" s="676"/>
      <c r="GVA277" s="676"/>
      <c r="GVB277" s="676"/>
      <c r="GVC277" s="676"/>
      <c r="GVD277" s="676"/>
      <c r="GVE277" s="676"/>
      <c r="GVF277" s="676"/>
      <c r="GVG277" s="676"/>
      <c r="GVH277" s="676"/>
      <c r="GVI277" s="676"/>
      <c r="GVJ277" s="674"/>
      <c r="GVK277" s="674"/>
      <c r="GVL277" s="674"/>
      <c r="GVM277" s="674"/>
      <c r="GVN277" s="674"/>
      <c r="GVO277" s="674"/>
      <c r="GVP277" s="674"/>
      <c r="GVQ277" s="674"/>
      <c r="GVR277" s="674"/>
      <c r="GVS277" s="674"/>
      <c r="GVT277" s="674"/>
      <c r="GVU277" s="674"/>
      <c r="GVV277" s="674"/>
      <c r="GVW277" s="674"/>
      <c r="GVX277" s="674"/>
      <c r="GVY277" s="674"/>
      <c r="GVZ277" s="674"/>
      <c r="GWA277" s="674"/>
      <c r="GWB277" s="674"/>
      <c r="GWC277" s="674"/>
      <c r="GWD277" s="674"/>
      <c r="GWE277" s="674"/>
      <c r="GWF277" s="674"/>
      <c r="GWG277" s="674"/>
      <c r="GWH277" s="675"/>
      <c r="GWI277" s="675"/>
      <c r="GWJ277" s="675"/>
      <c r="GWK277" s="675"/>
      <c r="GWL277" s="675"/>
      <c r="GWM277" s="674"/>
      <c r="GWN277" s="674"/>
      <c r="GWO277" s="675"/>
      <c r="GWP277" s="675"/>
      <c r="GWQ277" s="674"/>
      <c r="GWR277" s="674"/>
      <c r="GWS277" s="675"/>
      <c r="GWT277" s="675"/>
      <c r="GWU277" s="674"/>
      <c r="GWV277" s="674"/>
      <c r="GWW277" s="674"/>
      <c r="GWX277" s="674"/>
      <c r="GWY277" s="674"/>
      <c r="GWZ277" s="674"/>
      <c r="GXA277" s="674"/>
      <c r="GXB277" s="675"/>
      <c r="GXC277" s="675"/>
      <c r="GXD277" s="674"/>
      <c r="GXE277" s="674"/>
      <c r="GXF277" s="675"/>
      <c r="GXG277" s="675"/>
      <c r="GXH277" s="674"/>
      <c r="GXI277" s="674"/>
      <c r="GXJ277" s="674"/>
      <c r="GXK277" s="674"/>
      <c r="GXL277" s="674"/>
      <c r="GXM277" s="673"/>
      <c r="GXN277" s="677"/>
      <c r="GXO277" s="674"/>
      <c r="GXP277" s="674"/>
      <c r="GXQ277" s="674"/>
      <c r="GXR277" s="674"/>
      <c r="GXS277" s="674"/>
      <c r="GXT277" s="674"/>
      <c r="GXU277" s="674"/>
      <c r="GXV277" s="676"/>
      <c r="GXW277" s="676"/>
      <c r="GXX277" s="676"/>
      <c r="GXY277" s="676"/>
      <c r="GXZ277" s="676"/>
      <c r="GYA277" s="676"/>
      <c r="GYB277" s="676"/>
      <c r="GYC277" s="676"/>
      <c r="GYD277" s="676"/>
      <c r="GYE277" s="676"/>
      <c r="GYF277" s="676"/>
      <c r="GYG277" s="676"/>
      <c r="GYH277" s="676"/>
      <c r="GYI277" s="676"/>
      <c r="GYJ277" s="676"/>
      <c r="GYK277" s="676"/>
      <c r="GYL277" s="676"/>
      <c r="GYM277" s="676"/>
      <c r="GYN277" s="676"/>
      <c r="GYO277" s="676"/>
      <c r="GYP277" s="676"/>
      <c r="GYQ277" s="676"/>
      <c r="GYR277" s="676"/>
      <c r="GYS277" s="676"/>
      <c r="GYT277" s="676"/>
      <c r="GYU277" s="676"/>
      <c r="GYV277" s="676"/>
      <c r="GYW277" s="676"/>
      <c r="GYX277" s="676"/>
      <c r="GYY277" s="676"/>
      <c r="GYZ277" s="676"/>
      <c r="GZA277" s="676"/>
      <c r="GZB277" s="676"/>
      <c r="GZC277" s="676"/>
      <c r="GZD277" s="676"/>
      <c r="GZE277" s="676"/>
      <c r="GZF277" s="676"/>
      <c r="GZG277" s="676"/>
      <c r="GZH277" s="676"/>
      <c r="GZI277" s="676"/>
      <c r="GZJ277" s="676"/>
      <c r="GZK277" s="676"/>
      <c r="GZL277" s="676"/>
      <c r="GZM277" s="676"/>
      <c r="GZN277" s="674"/>
      <c r="GZO277" s="674"/>
      <c r="GZP277" s="674"/>
      <c r="GZQ277" s="674"/>
      <c r="GZR277" s="674"/>
      <c r="GZS277" s="674"/>
      <c r="GZT277" s="674"/>
      <c r="GZU277" s="674"/>
      <c r="GZV277" s="674"/>
      <c r="GZW277" s="674"/>
      <c r="GZX277" s="674"/>
      <c r="GZY277" s="674"/>
      <c r="GZZ277" s="674"/>
      <c r="HAA277" s="674"/>
      <c r="HAB277" s="674"/>
      <c r="HAC277" s="674"/>
      <c r="HAD277" s="674"/>
      <c r="HAE277" s="674"/>
      <c r="HAF277" s="674"/>
      <c r="HAG277" s="674"/>
      <c r="HAH277" s="674"/>
      <c r="HAI277" s="674"/>
      <c r="HAJ277" s="674"/>
      <c r="HAK277" s="674"/>
      <c r="HAL277" s="675"/>
      <c r="HAM277" s="675"/>
      <c r="HAN277" s="675"/>
      <c r="HAO277" s="675"/>
      <c r="HAP277" s="675"/>
      <c r="HAQ277" s="674"/>
      <c r="HAR277" s="674"/>
      <c r="HAS277" s="675"/>
      <c r="HAT277" s="675"/>
      <c r="HAU277" s="674"/>
      <c r="HAV277" s="674"/>
      <c r="HAW277" s="675"/>
      <c r="HAX277" s="675"/>
      <c r="HAY277" s="674"/>
      <c r="HAZ277" s="674"/>
      <c r="HBA277" s="674"/>
      <c r="HBB277" s="674"/>
      <c r="HBC277" s="674"/>
      <c r="HBD277" s="674"/>
      <c r="HBE277" s="674"/>
      <c r="HBF277" s="675"/>
      <c r="HBG277" s="675"/>
      <c r="HBH277" s="674"/>
      <c r="HBI277" s="674"/>
      <c r="HBJ277" s="675"/>
      <c r="HBK277" s="675"/>
      <c r="HBL277" s="674"/>
      <c r="HBM277" s="674"/>
      <c r="HBN277" s="674"/>
      <c r="HBO277" s="674"/>
      <c r="HBP277" s="674"/>
      <c r="HBQ277" s="673"/>
      <c r="HBR277" s="677"/>
      <c r="HBS277" s="674"/>
      <c r="HBT277" s="674"/>
      <c r="HBU277" s="674"/>
      <c r="HBV277" s="674"/>
      <c r="HBW277" s="674"/>
      <c r="HBX277" s="674"/>
      <c r="HBY277" s="674"/>
      <c r="HBZ277" s="676"/>
      <c r="HCA277" s="676"/>
      <c r="HCB277" s="676"/>
      <c r="HCC277" s="676"/>
      <c r="HCD277" s="676"/>
      <c r="HCE277" s="676"/>
      <c r="HCF277" s="676"/>
      <c r="HCG277" s="676"/>
      <c r="HCH277" s="676"/>
      <c r="HCI277" s="676"/>
      <c r="HCJ277" s="676"/>
      <c r="HCK277" s="676"/>
      <c r="HCL277" s="676"/>
      <c r="HCM277" s="676"/>
      <c r="HCN277" s="676"/>
      <c r="HCO277" s="676"/>
      <c r="HCP277" s="676"/>
      <c r="HCQ277" s="676"/>
      <c r="HCR277" s="676"/>
      <c r="HCS277" s="676"/>
      <c r="HCT277" s="676"/>
      <c r="HCU277" s="676"/>
      <c r="HCV277" s="676"/>
      <c r="HCW277" s="676"/>
      <c r="HCX277" s="676"/>
      <c r="HCY277" s="676"/>
      <c r="HCZ277" s="676"/>
      <c r="HDA277" s="676"/>
      <c r="HDB277" s="676"/>
      <c r="HDC277" s="676"/>
      <c r="HDD277" s="676"/>
      <c r="HDE277" s="676"/>
      <c r="HDF277" s="676"/>
      <c r="HDG277" s="676"/>
      <c r="HDH277" s="676"/>
      <c r="HDI277" s="676"/>
      <c r="HDJ277" s="676"/>
      <c r="HDK277" s="676"/>
      <c r="HDL277" s="676"/>
      <c r="HDM277" s="676"/>
      <c r="HDN277" s="676"/>
      <c r="HDO277" s="676"/>
      <c r="HDP277" s="676"/>
      <c r="HDQ277" s="676"/>
      <c r="HDR277" s="674"/>
      <c r="HDS277" s="674"/>
      <c r="HDT277" s="674"/>
      <c r="HDU277" s="674"/>
      <c r="HDV277" s="674"/>
      <c r="HDW277" s="674"/>
      <c r="HDX277" s="674"/>
      <c r="HDY277" s="674"/>
      <c r="HDZ277" s="674"/>
      <c r="HEA277" s="674"/>
      <c r="HEB277" s="674"/>
      <c r="HEC277" s="674"/>
      <c r="HED277" s="674"/>
      <c r="HEE277" s="674"/>
      <c r="HEF277" s="674"/>
      <c r="HEG277" s="674"/>
      <c r="HEH277" s="674"/>
      <c r="HEI277" s="674"/>
      <c r="HEJ277" s="674"/>
      <c r="HEK277" s="674"/>
      <c r="HEL277" s="674"/>
      <c r="HEM277" s="674"/>
      <c r="HEN277" s="674"/>
      <c r="HEO277" s="674"/>
      <c r="HEP277" s="675"/>
      <c r="HEQ277" s="675"/>
      <c r="HER277" s="675"/>
      <c r="HES277" s="675"/>
      <c r="HET277" s="675"/>
      <c r="HEU277" s="674"/>
      <c r="HEV277" s="674"/>
      <c r="HEW277" s="675"/>
      <c r="HEX277" s="675"/>
      <c r="HEY277" s="674"/>
      <c r="HEZ277" s="674"/>
      <c r="HFA277" s="675"/>
      <c r="HFB277" s="675"/>
      <c r="HFC277" s="674"/>
      <c r="HFD277" s="674"/>
      <c r="HFE277" s="674"/>
      <c r="HFF277" s="674"/>
      <c r="HFG277" s="674"/>
      <c r="HFH277" s="674"/>
      <c r="HFI277" s="674"/>
      <c r="HFJ277" s="675"/>
      <c r="HFK277" s="675"/>
      <c r="HFL277" s="674"/>
      <c r="HFM277" s="674"/>
      <c r="HFN277" s="675"/>
      <c r="HFO277" s="675"/>
      <c r="HFP277" s="674"/>
      <c r="HFQ277" s="674"/>
      <c r="HFR277" s="674"/>
      <c r="HFS277" s="674"/>
      <c r="HFT277" s="674"/>
      <c r="HFU277" s="673"/>
      <c r="HFV277" s="677"/>
      <c r="HFW277" s="674"/>
      <c r="HFX277" s="674"/>
      <c r="HFY277" s="674"/>
      <c r="HFZ277" s="674"/>
      <c r="HGA277" s="674"/>
      <c r="HGB277" s="674"/>
      <c r="HGC277" s="674"/>
      <c r="HGD277" s="676"/>
      <c r="HGE277" s="676"/>
      <c r="HGF277" s="676"/>
      <c r="HGG277" s="676"/>
      <c r="HGH277" s="676"/>
      <c r="HGI277" s="676"/>
      <c r="HGJ277" s="676"/>
      <c r="HGK277" s="676"/>
      <c r="HGL277" s="676"/>
      <c r="HGM277" s="676"/>
      <c r="HGN277" s="676"/>
      <c r="HGO277" s="676"/>
      <c r="HGP277" s="676"/>
      <c r="HGQ277" s="676"/>
      <c r="HGR277" s="676"/>
      <c r="HGS277" s="676"/>
      <c r="HGT277" s="676"/>
      <c r="HGU277" s="676"/>
      <c r="HGV277" s="676"/>
      <c r="HGW277" s="676"/>
      <c r="HGX277" s="676"/>
      <c r="HGY277" s="676"/>
      <c r="HGZ277" s="676"/>
      <c r="HHA277" s="676"/>
      <c r="HHB277" s="676"/>
      <c r="HHC277" s="676"/>
      <c r="HHD277" s="676"/>
      <c r="HHE277" s="676"/>
      <c r="HHF277" s="676"/>
      <c r="HHG277" s="676"/>
      <c r="HHH277" s="676"/>
      <c r="HHI277" s="676"/>
      <c r="HHJ277" s="676"/>
      <c r="HHK277" s="676"/>
      <c r="HHL277" s="676"/>
      <c r="HHM277" s="676"/>
      <c r="HHN277" s="676"/>
      <c r="HHO277" s="676"/>
      <c r="HHP277" s="676"/>
      <c r="HHQ277" s="676"/>
      <c r="HHR277" s="676"/>
      <c r="HHS277" s="676"/>
      <c r="HHT277" s="676"/>
      <c r="HHU277" s="676"/>
      <c r="HHV277" s="674"/>
      <c r="HHW277" s="674"/>
      <c r="HHX277" s="674"/>
      <c r="HHY277" s="674"/>
      <c r="HHZ277" s="674"/>
      <c r="HIA277" s="674"/>
      <c r="HIB277" s="674"/>
      <c r="HIC277" s="674"/>
      <c r="HID277" s="674"/>
      <c r="HIE277" s="674"/>
      <c r="HIF277" s="674"/>
      <c r="HIG277" s="674"/>
      <c r="HIH277" s="674"/>
      <c r="HII277" s="674"/>
      <c r="HIJ277" s="674"/>
      <c r="HIK277" s="674"/>
      <c r="HIL277" s="674"/>
      <c r="HIM277" s="674"/>
      <c r="HIN277" s="674"/>
      <c r="HIO277" s="674"/>
      <c r="HIP277" s="674"/>
      <c r="HIQ277" s="674"/>
      <c r="HIR277" s="674"/>
      <c r="HIS277" s="674"/>
      <c r="HIT277" s="675"/>
      <c r="HIU277" s="675"/>
      <c r="HIV277" s="675"/>
      <c r="HIW277" s="675"/>
      <c r="HIX277" s="675"/>
      <c r="HIY277" s="674"/>
      <c r="HIZ277" s="674"/>
      <c r="HJA277" s="675"/>
      <c r="HJB277" s="675"/>
      <c r="HJC277" s="674"/>
      <c r="HJD277" s="674"/>
      <c r="HJE277" s="675"/>
      <c r="HJF277" s="675"/>
      <c r="HJG277" s="674"/>
      <c r="HJH277" s="674"/>
      <c r="HJI277" s="674"/>
      <c r="HJJ277" s="674"/>
      <c r="HJK277" s="674"/>
      <c r="HJL277" s="674"/>
      <c r="HJM277" s="674"/>
      <c r="HJN277" s="675"/>
      <c r="HJO277" s="675"/>
      <c r="HJP277" s="674"/>
      <c r="HJQ277" s="674"/>
      <c r="HJR277" s="675"/>
      <c r="HJS277" s="675"/>
      <c r="HJT277" s="674"/>
      <c r="HJU277" s="674"/>
      <c r="HJV277" s="674"/>
      <c r="HJW277" s="674"/>
      <c r="HJX277" s="674"/>
      <c r="HJY277" s="673"/>
      <c r="HJZ277" s="677"/>
      <c r="HKA277" s="674"/>
      <c r="HKB277" s="674"/>
      <c r="HKC277" s="674"/>
      <c r="HKD277" s="674"/>
      <c r="HKE277" s="674"/>
      <c r="HKF277" s="674"/>
      <c r="HKG277" s="674"/>
      <c r="HKH277" s="676"/>
      <c r="HKI277" s="676"/>
      <c r="HKJ277" s="676"/>
      <c r="HKK277" s="676"/>
      <c r="HKL277" s="676"/>
      <c r="HKM277" s="676"/>
      <c r="HKN277" s="676"/>
      <c r="HKO277" s="676"/>
      <c r="HKP277" s="676"/>
      <c r="HKQ277" s="676"/>
      <c r="HKR277" s="676"/>
      <c r="HKS277" s="676"/>
      <c r="HKT277" s="676"/>
      <c r="HKU277" s="676"/>
      <c r="HKV277" s="676"/>
      <c r="HKW277" s="676"/>
      <c r="HKX277" s="676"/>
      <c r="HKY277" s="676"/>
      <c r="HKZ277" s="676"/>
      <c r="HLA277" s="676"/>
      <c r="HLB277" s="676"/>
      <c r="HLC277" s="676"/>
      <c r="HLD277" s="676"/>
      <c r="HLE277" s="676"/>
      <c r="HLF277" s="676"/>
      <c r="HLG277" s="676"/>
      <c r="HLH277" s="676"/>
      <c r="HLI277" s="676"/>
      <c r="HLJ277" s="676"/>
      <c r="HLK277" s="676"/>
      <c r="HLL277" s="676"/>
      <c r="HLM277" s="676"/>
      <c r="HLN277" s="676"/>
      <c r="HLO277" s="676"/>
      <c r="HLP277" s="676"/>
      <c r="HLQ277" s="676"/>
      <c r="HLR277" s="676"/>
      <c r="HLS277" s="676"/>
      <c r="HLT277" s="676"/>
      <c r="HLU277" s="676"/>
      <c r="HLV277" s="676"/>
      <c r="HLW277" s="676"/>
      <c r="HLX277" s="676"/>
      <c r="HLY277" s="676"/>
      <c r="HLZ277" s="674"/>
      <c r="HMA277" s="674"/>
      <c r="HMB277" s="674"/>
      <c r="HMC277" s="674"/>
      <c r="HMD277" s="674"/>
      <c r="HME277" s="674"/>
      <c r="HMF277" s="674"/>
      <c r="HMG277" s="674"/>
      <c r="HMH277" s="674"/>
      <c r="HMI277" s="674"/>
      <c r="HMJ277" s="674"/>
      <c r="HMK277" s="674"/>
      <c r="HML277" s="674"/>
      <c r="HMM277" s="674"/>
      <c r="HMN277" s="674"/>
      <c r="HMO277" s="674"/>
      <c r="HMP277" s="674"/>
      <c r="HMQ277" s="674"/>
      <c r="HMR277" s="674"/>
      <c r="HMS277" s="674"/>
      <c r="HMT277" s="674"/>
      <c r="HMU277" s="674"/>
      <c r="HMV277" s="674"/>
      <c r="HMW277" s="674"/>
      <c r="HMX277" s="675"/>
      <c r="HMY277" s="675"/>
      <c r="HMZ277" s="675"/>
      <c r="HNA277" s="675"/>
      <c r="HNB277" s="675"/>
      <c r="HNC277" s="674"/>
      <c r="HND277" s="674"/>
      <c r="HNE277" s="675"/>
      <c r="HNF277" s="675"/>
      <c r="HNG277" s="674"/>
      <c r="HNH277" s="674"/>
      <c r="HNI277" s="675"/>
      <c r="HNJ277" s="675"/>
      <c r="HNK277" s="674"/>
      <c r="HNL277" s="674"/>
      <c r="HNM277" s="674"/>
      <c r="HNN277" s="674"/>
      <c r="HNO277" s="674"/>
      <c r="HNP277" s="674"/>
      <c r="HNQ277" s="674"/>
      <c r="HNR277" s="675"/>
      <c r="HNS277" s="675"/>
      <c r="HNT277" s="674"/>
      <c r="HNU277" s="674"/>
      <c r="HNV277" s="675"/>
      <c r="HNW277" s="675"/>
      <c r="HNX277" s="674"/>
      <c r="HNY277" s="674"/>
      <c r="HNZ277" s="674"/>
      <c r="HOA277" s="674"/>
      <c r="HOB277" s="674"/>
      <c r="HOC277" s="673"/>
      <c r="HOD277" s="677"/>
      <c r="HOE277" s="674"/>
      <c r="HOF277" s="674"/>
      <c r="HOG277" s="674"/>
      <c r="HOH277" s="674"/>
      <c r="HOI277" s="674"/>
      <c r="HOJ277" s="674"/>
      <c r="HOK277" s="674"/>
      <c r="HOL277" s="676"/>
      <c r="HOM277" s="676"/>
      <c r="HON277" s="676"/>
      <c r="HOO277" s="676"/>
      <c r="HOP277" s="676"/>
      <c r="HOQ277" s="676"/>
      <c r="HOR277" s="676"/>
      <c r="HOS277" s="676"/>
      <c r="HOT277" s="676"/>
      <c r="HOU277" s="676"/>
      <c r="HOV277" s="676"/>
      <c r="HOW277" s="676"/>
      <c r="HOX277" s="676"/>
      <c r="HOY277" s="676"/>
      <c r="HOZ277" s="676"/>
      <c r="HPA277" s="676"/>
      <c r="HPB277" s="676"/>
      <c r="HPC277" s="676"/>
      <c r="HPD277" s="676"/>
      <c r="HPE277" s="676"/>
      <c r="HPF277" s="676"/>
      <c r="HPG277" s="676"/>
      <c r="HPH277" s="676"/>
      <c r="HPI277" s="676"/>
      <c r="HPJ277" s="676"/>
      <c r="HPK277" s="676"/>
      <c r="HPL277" s="676"/>
      <c r="HPM277" s="676"/>
      <c r="HPN277" s="676"/>
      <c r="HPO277" s="676"/>
      <c r="HPP277" s="676"/>
      <c r="HPQ277" s="676"/>
      <c r="HPR277" s="676"/>
      <c r="HPS277" s="676"/>
      <c r="HPT277" s="676"/>
      <c r="HPU277" s="676"/>
      <c r="HPV277" s="676"/>
      <c r="HPW277" s="676"/>
      <c r="HPX277" s="676"/>
      <c r="HPY277" s="676"/>
      <c r="HPZ277" s="676"/>
      <c r="HQA277" s="676"/>
      <c r="HQB277" s="676"/>
      <c r="HQC277" s="676"/>
      <c r="HQD277" s="674"/>
      <c r="HQE277" s="674"/>
      <c r="HQF277" s="674"/>
      <c r="HQG277" s="674"/>
      <c r="HQH277" s="674"/>
      <c r="HQI277" s="674"/>
      <c r="HQJ277" s="674"/>
      <c r="HQK277" s="674"/>
      <c r="HQL277" s="674"/>
      <c r="HQM277" s="674"/>
      <c r="HQN277" s="674"/>
      <c r="HQO277" s="674"/>
      <c r="HQP277" s="674"/>
      <c r="HQQ277" s="674"/>
      <c r="HQR277" s="674"/>
      <c r="HQS277" s="674"/>
      <c r="HQT277" s="674"/>
      <c r="HQU277" s="674"/>
      <c r="HQV277" s="674"/>
      <c r="HQW277" s="674"/>
      <c r="HQX277" s="674"/>
      <c r="HQY277" s="674"/>
      <c r="HQZ277" s="674"/>
      <c r="HRA277" s="674"/>
      <c r="HRB277" s="675"/>
      <c r="HRC277" s="675"/>
      <c r="HRD277" s="675"/>
      <c r="HRE277" s="675"/>
      <c r="HRF277" s="675"/>
      <c r="HRG277" s="674"/>
      <c r="HRH277" s="674"/>
      <c r="HRI277" s="675"/>
      <c r="HRJ277" s="675"/>
      <c r="HRK277" s="674"/>
      <c r="HRL277" s="674"/>
      <c r="HRM277" s="675"/>
      <c r="HRN277" s="675"/>
      <c r="HRO277" s="674"/>
      <c r="HRP277" s="674"/>
      <c r="HRQ277" s="674"/>
      <c r="HRR277" s="674"/>
      <c r="HRS277" s="674"/>
      <c r="HRT277" s="674"/>
      <c r="HRU277" s="674"/>
      <c r="HRV277" s="675"/>
      <c r="HRW277" s="675"/>
      <c r="HRX277" s="674"/>
      <c r="HRY277" s="674"/>
      <c r="HRZ277" s="675"/>
      <c r="HSA277" s="675"/>
      <c r="HSB277" s="674"/>
      <c r="HSC277" s="674"/>
      <c r="HSD277" s="674"/>
      <c r="HSE277" s="674"/>
      <c r="HSF277" s="674"/>
      <c r="HSG277" s="673"/>
      <c r="HSH277" s="677"/>
      <c r="HSI277" s="674"/>
      <c r="HSJ277" s="674"/>
      <c r="HSK277" s="674"/>
      <c r="HSL277" s="674"/>
      <c r="HSM277" s="674"/>
      <c r="HSN277" s="674"/>
      <c r="HSO277" s="674"/>
      <c r="HSP277" s="676"/>
      <c r="HSQ277" s="676"/>
      <c r="HSR277" s="676"/>
      <c r="HSS277" s="676"/>
      <c r="HST277" s="676"/>
      <c r="HSU277" s="676"/>
      <c r="HSV277" s="676"/>
      <c r="HSW277" s="676"/>
      <c r="HSX277" s="676"/>
      <c r="HSY277" s="676"/>
      <c r="HSZ277" s="676"/>
      <c r="HTA277" s="676"/>
      <c r="HTB277" s="676"/>
      <c r="HTC277" s="676"/>
      <c r="HTD277" s="676"/>
      <c r="HTE277" s="676"/>
      <c r="HTF277" s="676"/>
      <c r="HTG277" s="676"/>
      <c r="HTH277" s="676"/>
      <c r="HTI277" s="676"/>
      <c r="HTJ277" s="676"/>
      <c r="HTK277" s="676"/>
      <c r="HTL277" s="676"/>
      <c r="HTM277" s="676"/>
      <c r="HTN277" s="676"/>
      <c r="HTO277" s="676"/>
      <c r="HTP277" s="676"/>
      <c r="HTQ277" s="676"/>
      <c r="HTR277" s="676"/>
      <c r="HTS277" s="676"/>
      <c r="HTT277" s="676"/>
      <c r="HTU277" s="676"/>
      <c r="HTV277" s="676"/>
      <c r="HTW277" s="676"/>
      <c r="HTX277" s="676"/>
      <c r="HTY277" s="676"/>
      <c r="HTZ277" s="676"/>
      <c r="HUA277" s="676"/>
      <c r="HUB277" s="676"/>
      <c r="HUC277" s="676"/>
      <c r="HUD277" s="676"/>
      <c r="HUE277" s="676"/>
      <c r="HUF277" s="676"/>
      <c r="HUG277" s="676"/>
      <c r="HUH277" s="674"/>
      <c r="HUI277" s="674"/>
      <c r="HUJ277" s="674"/>
      <c r="HUK277" s="674"/>
      <c r="HUL277" s="674"/>
      <c r="HUM277" s="674"/>
      <c r="HUN277" s="674"/>
      <c r="HUO277" s="674"/>
      <c r="HUP277" s="674"/>
      <c r="HUQ277" s="674"/>
      <c r="HUR277" s="674"/>
      <c r="HUS277" s="674"/>
      <c r="HUT277" s="674"/>
      <c r="HUU277" s="674"/>
      <c r="HUV277" s="674"/>
      <c r="HUW277" s="674"/>
      <c r="HUX277" s="674"/>
      <c r="HUY277" s="674"/>
      <c r="HUZ277" s="674"/>
      <c r="HVA277" s="674"/>
      <c r="HVB277" s="674"/>
      <c r="HVC277" s="674"/>
      <c r="HVD277" s="674"/>
      <c r="HVE277" s="674"/>
      <c r="HVF277" s="675"/>
      <c r="HVG277" s="675"/>
      <c r="HVH277" s="675"/>
      <c r="HVI277" s="675"/>
      <c r="HVJ277" s="675"/>
      <c r="HVK277" s="674"/>
      <c r="HVL277" s="674"/>
      <c r="HVM277" s="675"/>
      <c r="HVN277" s="675"/>
      <c r="HVO277" s="674"/>
      <c r="HVP277" s="674"/>
      <c r="HVQ277" s="675"/>
      <c r="HVR277" s="675"/>
      <c r="HVS277" s="674"/>
      <c r="HVT277" s="674"/>
      <c r="HVU277" s="674"/>
      <c r="HVV277" s="674"/>
      <c r="HVW277" s="674"/>
      <c r="HVX277" s="674"/>
      <c r="HVY277" s="674"/>
      <c r="HVZ277" s="675"/>
      <c r="HWA277" s="675"/>
      <c r="HWB277" s="674"/>
      <c r="HWC277" s="674"/>
      <c r="HWD277" s="675"/>
      <c r="HWE277" s="675"/>
      <c r="HWF277" s="674"/>
      <c r="HWG277" s="674"/>
      <c r="HWH277" s="674"/>
      <c r="HWI277" s="674"/>
      <c r="HWJ277" s="674"/>
      <c r="HWK277" s="673"/>
      <c r="HWL277" s="677"/>
      <c r="HWM277" s="674"/>
      <c r="HWN277" s="674"/>
      <c r="HWO277" s="674"/>
      <c r="HWP277" s="674"/>
      <c r="HWQ277" s="674"/>
      <c r="HWR277" s="674"/>
      <c r="HWS277" s="674"/>
      <c r="HWT277" s="676"/>
      <c r="HWU277" s="676"/>
      <c r="HWV277" s="676"/>
      <c r="HWW277" s="676"/>
      <c r="HWX277" s="676"/>
      <c r="HWY277" s="676"/>
      <c r="HWZ277" s="676"/>
      <c r="HXA277" s="676"/>
      <c r="HXB277" s="676"/>
      <c r="HXC277" s="676"/>
      <c r="HXD277" s="676"/>
      <c r="HXE277" s="676"/>
      <c r="HXF277" s="676"/>
      <c r="HXG277" s="676"/>
      <c r="HXH277" s="676"/>
      <c r="HXI277" s="676"/>
      <c r="HXJ277" s="676"/>
      <c r="HXK277" s="676"/>
      <c r="HXL277" s="676"/>
      <c r="HXM277" s="676"/>
      <c r="HXN277" s="676"/>
      <c r="HXO277" s="676"/>
      <c r="HXP277" s="676"/>
      <c r="HXQ277" s="676"/>
      <c r="HXR277" s="676"/>
      <c r="HXS277" s="676"/>
      <c r="HXT277" s="676"/>
      <c r="HXU277" s="676"/>
      <c r="HXV277" s="676"/>
      <c r="HXW277" s="676"/>
      <c r="HXX277" s="676"/>
      <c r="HXY277" s="676"/>
      <c r="HXZ277" s="676"/>
      <c r="HYA277" s="676"/>
      <c r="HYB277" s="676"/>
      <c r="HYC277" s="676"/>
      <c r="HYD277" s="676"/>
      <c r="HYE277" s="676"/>
      <c r="HYF277" s="676"/>
      <c r="HYG277" s="676"/>
      <c r="HYH277" s="676"/>
      <c r="HYI277" s="676"/>
      <c r="HYJ277" s="676"/>
      <c r="HYK277" s="676"/>
      <c r="HYL277" s="674"/>
      <c r="HYM277" s="674"/>
      <c r="HYN277" s="674"/>
      <c r="HYO277" s="674"/>
      <c r="HYP277" s="674"/>
      <c r="HYQ277" s="674"/>
      <c r="HYR277" s="674"/>
      <c r="HYS277" s="674"/>
      <c r="HYT277" s="674"/>
      <c r="HYU277" s="674"/>
      <c r="HYV277" s="674"/>
      <c r="HYW277" s="674"/>
      <c r="HYX277" s="674"/>
      <c r="HYY277" s="674"/>
      <c r="HYZ277" s="674"/>
      <c r="HZA277" s="674"/>
      <c r="HZB277" s="674"/>
      <c r="HZC277" s="674"/>
      <c r="HZD277" s="674"/>
      <c r="HZE277" s="674"/>
      <c r="HZF277" s="674"/>
      <c r="HZG277" s="674"/>
      <c r="HZH277" s="674"/>
      <c r="HZI277" s="674"/>
      <c r="HZJ277" s="675"/>
      <c r="HZK277" s="675"/>
      <c r="HZL277" s="675"/>
      <c r="HZM277" s="675"/>
      <c r="HZN277" s="675"/>
      <c r="HZO277" s="674"/>
      <c r="HZP277" s="674"/>
      <c r="HZQ277" s="675"/>
      <c r="HZR277" s="675"/>
      <c r="HZS277" s="674"/>
      <c r="HZT277" s="674"/>
      <c r="HZU277" s="675"/>
      <c r="HZV277" s="675"/>
      <c r="HZW277" s="674"/>
      <c r="HZX277" s="674"/>
      <c r="HZY277" s="674"/>
      <c r="HZZ277" s="674"/>
      <c r="IAA277" s="674"/>
      <c r="IAB277" s="674"/>
      <c r="IAC277" s="674"/>
      <c r="IAD277" s="675"/>
      <c r="IAE277" s="675"/>
      <c r="IAF277" s="674"/>
      <c r="IAG277" s="674"/>
      <c r="IAH277" s="675"/>
      <c r="IAI277" s="675"/>
      <c r="IAJ277" s="674"/>
      <c r="IAK277" s="674"/>
      <c r="IAL277" s="674"/>
      <c r="IAM277" s="674"/>
      <c r="IAN277" s="674"/>
      <c r="IAO277" s="673"/>
      <c r="IAP277" s="677"/>
      <c r="IAQ277" s="674"/>
      <c r="IAR277" s="674"/>
      <c r="IAS277" s="674"/>
      <c r="IAT277" s="674"/>
      <c r="IAU277" s="674"/>
      <c r="IAV277" s="674"/>
      <c r="IAW277" s="674"/>
      <c r="IAX277" s="676"/>
      <c r="IAY277" s="676"/>
      <c r="IAZ277" s="676"/>
      <c r="IBA277" s="676"/>
      <c r="IBB277" s="676"/>
      <c r="IBC277" s="676"/>
      <c r="IBD277" s="676"/>
      <c r="IBE277" s="676"/>
      <c r="IBF277" s="676"/>
      <c r="IBG277" s="676"/>
      <c r="IBH277" s="676"/>
      <c r="IBI277" s="676"/>
      <c r="IBJ277" s="676"/>
      <c r="IBK277" s="676"/>
      <c r="IBL277" s="676"/>
      <c r="IBM277" s="676"/>
      <c r="IBN277" s="676"/>
      <c r="IBO277" s="676"/>
      <c r="IBP277" s="676"/>
      <c r="IBQ277" s="676"/>
      <c r="IBR277" s="676"/>
      <c r="IBS277" s="676"/>
      <c r="IBT277" s="676"/>
      <c r="IBU277" s="676"/>
      <c r="IBV277" s="676"/>
      <c r="IBW277" s="676"/>
      <c r="IBX277" s="676"/>
      <c r="IBY277" s="676"/>
      <c r="IBZ277" s="676"/>
      <c r="ICA277" s="676"/>
      <c r="ICB277" s="676"/>
      <c r="ICC277" s="676"/>
      <c r="ICD277" s="676"/>
      <c r="ICE277" s="676"/>
      <c r="ICF277" s="676"/>
      <c r="ICG277" s="676"/>
      <c r="ICH277" s="676"/>
      <c r="ICI277" s="676"/>
      <c r="ICJ277" s="676"/>
      <c r="ICK277" s="676"/>
      <c r="ICL277" s="676"/>
      <c r="ICM277" s="676"/>
      <c r="ICN277" s="676"/>
      <c r="ICO277" s="676"/>
      <c r="ICP277" s="674"/>
      <c r="ICQ277" s="674"/>
      <c r="ICR277" s="674"/>
      <c r="ICS277" s="674"/>
      <c r="ICT277" s="674"/>
      <c r="ICU277" s="674"/>
      <c r="ICV277" s="674"/>
      <c r="ICW277" s="674"/>
      <c r="ICX277" s="674"/>
      <c r="ICY277" s="674"/>
      <c r="ICZ277" s="674"/>
      <c r="IDA277" s="674"/>
      <c r="IDB277" s="674"/>
      <c r="IDC277" s="674"/>
      <c r="IDD277" s="674"/>
      <c r="IDE277" s="674"/>
      <c r="IDF277" s="674"/>
      <c r="IDG277" s="674"/>
      <c r="IDH277" s="674"/>
      <c r="IDI277" s="674"/>
      <c r="IDJ277" s="674"/>
      <c r="IDK277" s="674"/>
      <c r="IDL277" s="674"/>
      <c r="IDM277" s="674"/>
      <c r="IDN277" s="675"/>
      <c r="IDO277" s="675"/>
      <c r="IDP277" s="675"/>
      <c r="IDQ277" s="675"/>
      <c r="IDR277" s="675"/>
      <c r="IDS277" s="674"/>
      <c r="IDT277" s="674"/>
      <c r="IDU277" s="675"/>
      <c r="IDV277" s="675"/>
      <c r="IDW277" s="674"/>
      <c r="IDX277" s="674"/>
      <c r="IDY277" s="675"/>
      <c r="IDZ277" s="675"/>
      <c r="IEA277" s="674"/>
      <c r="IEB277" s="674"/>
      <c r="IEC277" s="674"/>
      <c r="IED277" s="674"/>
      <c r="IEE277" s="674"/>
      <c r="IEF277" s="674"/>
      <c r="IEG277" s="674"/>
      <c r="IEH277" s="675"/>
      <c r="IEI277" s="675"/>
      <c r="IEJ277" s="674"/>
      <c r="IEK277" s="674"/>
      <c r="IEL277" s="675"/>
      <c r="IEM277" s="675"/>
      <c r="IEN277" s="674"/>
      <c r="IEO277" s="674"/>
      <c r="IEP277" s="674"/>
      <c r="IEQ277" s="674"/>
      <c r="IER277" s="674"/>
      <c r="IES277" s="673"/>
      <c r="IET277" s="677"/>
      <c r="IEU277" s="674"/>
      <c r="IEV277" s="674"/>
      <c r="IEW277" s="674"/>
      <c r="IEX277" s="674"/>
      <c r="IEY277" s="674"/>
      <c r="IEZ277" s="674"/>
      <c r="IFA277" s="674"/>
      <c r="IFB277" s="676"/>
      <c r="IFC277" s="676"/>
      <c r="IFD277" s="676"/>
      <c r="IFE277" s="676"/>
      <c r="IFF277" s="676"/>
      <c r="IFG277" s="676"/>
      <c r="IFH277" s="676"/>
      <c r="IFI277" s="676"/>
      <c r="IFJ277" s="676"/>
      <c r="IFK277" s="676"/>
      <c r="IFL277" s="676"/>
      <c r="IFM277" s="676"/>
      <c r="IFN277" s="676"/>
      <c r="IFO277" s="676"/>
      <c r="IFP277" s="676"/>
      <c r="IFQ277" s="676"/>
      <c r="IFR277" s="676"/>
      <c r="IFS277" s="676"/>
      <c r="IFT277" s="676"/>
      <c r="IFU277" s="676"/>
      <c r="IFV277" s="676"/>
      <c r="IFW277" s="676"/>
      <c r="IFX277" s="676"/>
      <c r="IFY277" s="676"/>
      <c r="IFZ277" s="676"/>
      <c r="IGA277" s="676"/>
      <c r="IGB277" s="676"/>
      <c r="IGC277" s="676"/>
      <c r="IGD277" s="676"/>
      <c r="IGE277" s="676"/>
      <c r="IGF277" s="676"/>
      <c r="IGG277" s="676"/>
      <c r="IGH277" s="676"/>
      <c r="IGI277" s="676"/>
      <c r="IGJ277" s="676"/>
      <c r="IGK277" s="676"/>
      <c r="IGL277" s="676"/>
      <c r="IGM277" s="676"/>
      <c r="IGN277" s="676"/>
      <c r="IGO277" s="676"/>
      <c r="IGP277" s="676"/>
      <c r="IGQ277" s="676"/>
      <c r="IGR277" s="676"/>
      <c r="IGS277" s="676"/>
      <c r="IGT277" s="674"/>
      <c r="IGU277" s="674"/>
      <c r="IGV277" s="674"/>
      <c r="IGW277" s="674"/>
      <c r="IGX277" s="674"/>
      <c r="IGY277" s="674"/>
      <c r="IGZ277" s="674"/>
      <c r="IHA277" s="674"/>
      <c r="IHB277" s="674"/>
      <c r="IHC277" s="674"/>
      <c r="IHD277" s="674"/>
      <c r="IHE277" s="674"/>
      <c r="IHF277" s="674"/>
      <c r="IHG277" s="674"/>
      <c r="IHH277" s="674"/>
      <c r="IHI277" s="674"/>
      <c r="IHJ277" s="674"/>
      <c r="IHK277" s="674"/>
      <c r="IHL277" s="674"/>
      <c r="IHM277" s="674"/>
      <c r="IHN277" s="674"/>
      <c r="IHO277" s="674"/>
      <c r="IHP277" s="674"/>
      <c r="IHQ277" s="674"/>
      <c r="IHR277" s="675"/>
      <c r="IHS277" s="675"/>
      <c r="IHT277" s="675"/>
      <c r="IHU277" s="675"/>
      <c r="IHV277" s="675"/>
      <c r="IHW277" s="674"/>
      <c r="IHX277" s="674"/>
      <c r="IHY277" s="675"/>
      <c r="IHZ277" s="675"/>
      <c r="IIA277" s="674"/>
      <c r="IIB277" s="674"/>
      <c r="IIC277" s="675"/>
      <c r="IID277" s="675"/>
      <c r="IIE277" s="674"/>
      <c r="IIF277" s="674"/>
      <c r="IIG277" s="674"/>
      <c r="IIH277" s="674"/>
      <c r="III277" s="674"/>
      <c r="IIJ277" s="674"/>
      <c r="IIK277" s="674"/>
      <c r="IIL277" s="675"/>
      <c r="IIM277" s="675"/>
      <c r="IIN277" s="674"/>
      <c r="IIO277" s="674"/>
      <c r="IIP277" s="675"/>
      <c r="IIQ277" s="675"/>
      <c r="IIR277" s="674"/>
      <c r="IIS277" s="674"/>
      <c r="IIT277" s="674"/>
      <c r="IIU277" s="674"/>
      <c r="IIV277" s="674"/>
      <c r="IIW277" s="673"/>
      <c r="IIX277" s="677"/>
      <c r="IIY277" s="674"/>
      <c r="IIZ277" s="674"/>
      <c r="IJA277" s="674"/>
      <c r="IJB277" s="674"/>
      <c r="IJC277" s="674"/>
      <c r="IJD277" s="674"/>
      <c r="IJE277" s="674"/>
      <c r="IJF277" s="676"/>
      <c r="IJG277" s="676"/>
      <c r="IJH277" s="676"/>
      <c r="IJI277" s="676"/>
      <c r="IJJ277" s="676"/>
      <c r="IJK277" s="676"/>
      <c r="IJL277" s="676"/>
      <c r="IJM277" s="676"/>
      <c r="IJN277" s="676"/>
      <c r="IJO277" s="676"/>
      <c r="IJP277" s="676"/>
      <c r="IJQ277" s="676"/>
      <c r="IJR277" s="676"/>
      <c r="IJS277" s="676"/>
      <c r="IJT277" s="676"/>
      <c r="IJU277" s="676"/>
      <c r="IJV277" s="676"/>
      <c r="IJW277" s="676"/>
      <c r="IJX277" s="676"/>
      <c r="IJY277" s="676"/>
      <c r="IJZ277" s="676"/>
      <c r="IKA277" s="676"/>
      <c r="IKB277" s="676"/>
      <c r="IKC277" s="676"/>
      <c r="IKD277" s="676"/>
      <c r="IKE277" s="676"/>
      <c r="IKF277" s="676"/>
      <c r="IKG277" s="676"/>
      <c r="IKH277" s="676"/>
      <c r="IKI277" s="676"/>
      <c r="IKJ277" s="676"/>
      <c r="IKK277" s="676"/>
      <c r="IKL277" s="676"/>
      <c r="IKM277" s="676"/>
      <c r="IKN277" s="676"/>
      <c r="IKO277" s="676"/>
      <c r="IKP277" s="676"/>
      <c r="IKQ277" s="676"/>
      <c r="IKR277" s="676"/>
      <c r="IKS277" s="676"/>
      <c r="IKT277" s="676"/>
      <c r="IKU277" s="676"/>
      <c r="IKV277" s="676"/>
      <c r="IKW277" s="676"/>
      <c r="IKX277" s="674"/>
      <c r="IKY277" s="674"/>
      <c r="IKZ277" s="674"/>
      <c r="ILA277" s="674"/>
      <c r="ILB277" s="674"/>
      <c r="ILC277" s="674"/>
      <c r="ILD277" s="674"/>
      <c r="ILE277" s="674"/>
      <c r="ILF277" s="674"/>
      <c r="ILG277" s="674"/>
      <c r="ILH277" s="674"/>
      <c r="ILI277" s="674"/>
      <c r="ILJ277" s="674"/>
      <c r="ILK277" s="674"/>
      <c r="ILL277" s="674"/>
      <c r="ILM277" s="674"/>
      <c r="ILN277" s="674"/>
      <c r="ILO277" s="674"/>
      <c r="ILP277" s="674"/>
      <c r="ILQ277" s="674"/>
      <c r="ILR277" s="674"/>
      <c r="ILS277" s="674"/>
      <c r="ILT277" s="674"/>
      <c r="ILU277" s="674"/>
      <c r="ILV277" s="675"/>
      <c r="ILW277" s="675"/>
      <c r="ILX277" s="675"/>
      <c r="ILY277" s="675"/>
      <c r="ILZ277" s="675"/>
      <c r="IMA277" s="674"/>
      <c r="IMB277" s="674"/>
      <c r="IMC277" s="675"/>
      <c r="IMD277" s="675"/>
      <c r="IME277" s="674"/>
      <c r="IMF277" s="674"/>
      <c r="IMG277" s="675"/>
      <c r="IMH277" s="675"/>
      <c r="IMI277" s="674"/>
      <c r="IMJ277" s="674"/>
      <c r="IMK277" s="674"/>
      <c r="IML277" s="674"/>
      <c r="IMM277" s="674"/>
      <c r="IMN277" s="674"/>
      <c r="IMO277" s="674"/>
      <c r="IMP277" s="675"/>
      <c r="IMQ277" s="675"/>
      <c r="IMR277" s="674"/>
      <c r="IMS277" s="674"/>
      <c r="IMT277" s="675"/>
      <c r="IMU277" s="675"/>
      <c r="IMV277" s="674"/>
      <c r="IMW277" s="674"/>
      <c r="IMX277" s="674"/>
      <c r="IMY277" s="674"/>
      <c r="IMZ277" s="674"/>
      <c r="INA277" s="673"/>
      <c r="INB277" s="677"/>
      <c r="INC277" s="674"/>
      <c r="IND277" s="674"/>
      <c r="INE277" s="674"/>
      <c r="INF277" s="674"/>
      <c r="ING277" s="674"/>
      <c r="INH277" s="674"/>
      <c r="INI277" s="674"/>
      <c r="INJ277" s="676"/>
      <c r="INK277" s="676"/>
      <c r="INL277" s="676"/>
      <c r="INM277" s="676"/>
      <c r="INN277" s="676"/>
      <c r="INO277" s="676"/>
      <c r="INP277" s="676"/>
      <c r="INQ277" s="676"/>
      <c r="INR277" s="676"/>
      <c r="INS277" s="676"/>
      <c r="INT277" s="676"/>
      <c r="INU277" s="676"/>
      <c r="INV277" s="676"/>
      <c r="INW277" s="676"/>
      <c r="INX277" s="676"/>
      <c r="INY277" s="676"/>
      <c r="INZ277" s="676"/>
      <c r="IOA277" s="676"/>
      <c r="IOB277" s="676"/>
      <c r="IOC277" s="676"/>
      <c r="IOD277" s="676"/>
      <c r="IOE277" s="676"/>
      <c r="IOF277" s="676"/>
      <c r="IOG277" s="676"/>
      <c r="IOH277" s="676"/>
      <c r="IOI277" s="676"/>
      <c r="IOJ277" s="676"/>
      <c r="IOK277" s="676"/>
      <c r="IOL277" s="676"/>
      <c r="IOM277" s="676"/>
      <c r="ION277" s="676"/>
      <c r="IOO277" s="676"/>
      <c r="IOP277" s="676"/>
      <c r="IOQ277" s="676"/>
      <c r="IOR277" s="676"/>
      <c r="IOS277" s="676"/>
      <c r="IOT277" s="676"/>
      <c r="IOU277" s="676"/>
      <c r="IOV277" s="676"/>
      <c r="IOW277" s="676"/>
      <c r="IOX277" s="676"/>
      <c r="IOY277" s="676"/>
      <c r="IOZ277" s="676"/>
      <c r="IPA277" s="676"/>
      <c r="IPB277" s="674"/>
      <c r="IPC277" s="674"/>
      <c r="IPD277" s="674"/>
      <c r="IPE277" s="674"/>
      <c r="IPF277" s="674"/>
      <c r="IPG277" s="674"/>
      <c r="IPH277" s="674"/>
      <c r="IPI277" s="674"/>
      <c r="IPJ277" s="674"/>
      <c r="IPK277" s="674"/>
      <c r="IPL277" s="674"/>
      <c r="IPM277" s="674"/>
      <c r="IPN277" s="674"/>
      <c r="IPO277" s="674"/>
      <c r="IPP277" s="674"/>
      <c r="IPQ277" s="674"/>
      <c r="IPR277" s="674"/>
      <c r="IPS277" s="674"/>
      <c r="IPT277" s="674"/>
      <c r="IPU277" s="674"/>
      <c r="IPV277" s="674"/>
      <c r="IPW277" s="674"/>
      <c r="IPX277" s="674"/>
      <c r="IPY277" s="674"/>
      <c r="IPZ277" s="675"/>
      <c r="IQA277" s="675"/>
      <c r="IQB277" s="675"/>
      <c r="IQC277" s="675"/>
      <c r="IQD277" s="675"/>
      <c r="IQE277" s="674"/>
      <c r="IQF277" s="674"/>
      <c r="IQG277" s="675"/>
      <c r="IQH277" s="675"/>
      <c r="IQI277" s="674"/>
      <c r="IQJ277" s="674"/>
      <c r="IQK277" s="675"/>
      <c r="IQL277" s="675"/>
      <c r="IQM277" s="674"/>
      <c r="IQN277" s="674"/>
      <c r="IQO277" s="674"/>
      <c r="IQP277" s="674"/>
      <c r="IQQ277" s="674"/>
      <c r="IQR277" s="674"/>
      <c r="IQS277" s="674"/>
      <c r="IQT277" s="675"/>
      <c r="IQU277" s="675"/>
      <c r="IQV277" s="674"/>
      <c r="IQW277" s="674"/>
      <c r="IQX277" s="675"/>
      <c r="IQY277" s="675"/>
      <c r="IQZ277" s="674"/>
      <c r="IRA277" s="674"/>
      <c r="IRB277" s="674"/>
      <c r="IRC277" s="674"/>
      <c r="IRD277" s="674"/>
      <c r="IRE277" s="673"/>
      <c r="IRF277" s="677"/>
      <c r="IRG277" s="674"/>
      <c r="IRH277" s="674"/>
      <c r="IRI277" s="674"/>
      <c r="IRJ277" s="674"/>
      <c r="IRK277" s="674"/>
      <c r="IRL277" s="674"/>
      <c r="IRM277" s="674"/>
      <c r="IRN277" s="676"/>
      <c r="IRO277" s="676"/>
      <c r="IRP277" s="676"/>
      <c r="IRQ277" s="676"/>
      <c r="IRR277" s="676"/>
      <c r="IRS277" s="676"/>
      <c r="IRT277" s="676"/>
      <c r="IRU277" s="676"/>
      <c r="IRV277" s="676"/>
      <c r="IRW277" s="676"/>
      <c r="IRX277" s="676"/>
      <c r="IRY277" s="676"/>
      <c r="IRZ277" s="676"/>
      <c r="ISA277" s="676"/>
      <c r="ISB277" s="676"/>
      <c r="ISC277" s="676"/>
      <c r="ISD277" s="676"/>
      <c r="ISE277" s="676"/>
      <c r="ISF277" s="676"/>
      <c r="ISG277" s="676"/>
      <c r="ISH277" s="676"/>
      <c r="ISI277" s="676"/>
      <c r="ISJ277" s="676"/>
      <c r="ISK277" s="676"/>
      <c r="ISL277" s="676"/>
      <c r="ISM277" s="676"/>
      <c r="ISN277" s="676"/>
      <c r="ISO277" s="676"/>
      <c r="ISP277" s="676"/>
      <c r="ISQ277" s="676"/>
      <c r="ISR277" s="676"/>
      <c r="ISS277" s="676"/>
      <c r="IST277" s="676"/>
      <c r="ISU277" s="676"/>
      <c r="ISV277" s="676"/>
      <c r="ISW277" s="676"/>
      <c r="ISX277" s="676"/>
      <c r="ISY277" s="676"/>
      <c r="ISZ277" s="676"/>
      <c r="ITA277" s="676"/>
      <c r="ITB277" s="676"/>
      <c r="ITC277" s="676"/>
      <c r="ITD277" s="676"/>
      <c r="ITE277" s="676"/>
      <c r="ITF277" s="674"/>
      <c r="ITG277" s="674"/>
      <c r="ITH277" s="674"/>
      <c r="ITI277" s="674"/>
      <c r="ITJ277" s="674"/>
      <c r="ITK277" s="674"/>
      <c r="ITL277" s="674"/>
      <c r="ITM277" s="674"/>
      <c r="ITN277" s="674"/>
      <c r="ITO277" s="674"/>
      <c r="ITP277" s="674"/>
      <c r="ITQ277" s="674"/>
      <c r="ITR277" s="674"/>
      <c r="ITS277" s="674"/>
      <c r="ITT277" s="674"/>
      <c r="ITU277" s="674"/>
      <c r="ITV277" s="674"/>
      <c r="ITW277" s="674"/>
      <c r="ITX277" s="674"/>
      <c r="ITY277" s="674"/>
      <c r="ITZ277" s="674"/>
      <c r="IUA277" s="674"/>
      <c r="IUB277" s="674"/>
      <c r="IUC277" s="674"/>
      <c r="IUD277" s="675"/>
      <c r="IUE277" s="675"/>
      <c r="IUF277" s="675"/>
      <c r="IUG277" s="675"/>
      <c r="IUH277" s="675"/>
      <c r="IUI277" s="674"/>
      <c r="IUJ277" s="674"/>
      <c r="IUK277" s="675"/>
      <c r="IUL277" s="675"/>
      <c r="IUM277" s="674"/>
      <c r="IUN277" s="674"/>
      <c r="IUO277" s="675"/>
      <c r="IUP277" s="675"/>
      <c r="IUQ277" s="674"/>
      <c r="IUR277" s="674"/>
      <c r="IUS277" s="674"/>
      <c r="IUT277" s="674"/>
      <c r="IUU277" s="674"/>
      <c r="IUV277" s="674"/>
      <c r="IUW277" s="674"/>
      <c r="IUX277" s="675"/>
      <c r="IUY277" s="675"/>
      <c r="IUZ277" s="674"/>
      <c r="IVA277" s="674"/>
      <c r="IVB277" s="675"/>
      <c r="IVC277" s="675"/>
      <c r="IVD277" s="674"/>
      <c r="IVE277" s="674"/>
      <c r="IVF277" s="674"/>
      <c r="IVG277" s="674"/>
      <c r="IVH277" s="674"/>
      <c r="IVI277" s="673"/>
      <c r="IVJ277" s="677"/>
      <c r="IVK277" s="674"/>
      <c r="IVL277" s="674"/>
      <c r="IVM277" s="674"/>
      <c r="IVN277" s="674"/>
      <c r="IVO277" s="674"/>
      <c r="IVP277" s="674"/>
      <c r="IVQ277" s="674"/>
      <c r="IVR277" s="676"/>
      <c r="IVS277" s="676"/>
      <c r="IVT277" s="676"/>
      <c r="IVU277" s="676"/>
      <c r="IVV277" s="676"/>
      <c r="IVW277" s="676"/>
      <c r="IVX277" s="676"/>
      <c r="IVY277" s="676"/>
      <c r="IVZ277" s="676"/>
      <c r="IWA277" s="676"/>
      <c r="IWB277" s="676"/>
      <c r="IWC277" s="676"/>
      <c r="IWD277" s="676"/>
      <c r="IWE277" s="676"/>
      <c r="IWF277" s="676"/>
      <c r="IWG277" s="676"/>
      <c r="IWH277" s="676"/>
      <c r="IWI277" s="676"/>
      <c r="IWJ277" s="676"/>
      <c r="IWK277" s="676"/>
      <c r="IWL277" s="676"/>
      <c r="IWM277" s="676"/>
      <c r="IWN277" s="676"/>
      <c r="IWO277" s="676"/>
      <c r="IWP277" s="676"/>
      <c r="IWQ277" s="676"/>
      <c r="IWR277" s="676"/>
      <c r="IWS277" s="676"/>
      <c r="IWT277" s="676"/>
      <c r="IWU277" s="676"/>
      <c r="IWV277" s="676"/>
      <c r="IWW277" s="676"/>
      <c r="IWX277" s="676"/>
      <c r="IWY277" s="676"/>
      <c r="IWZ277" s="676"/>
      <c r="IXA277" s="676"/>
      <c r="IXB277" s="676"/>
      <c r="IXC277" s="676"/>
      <c r="IXD277" s="676"/>
      <c r="IXE277" s="676"/>
      <c r="IXF277" s="676"/>
      <c r="IXG277" s="676"/>
      <c r="IXH277" s="676"/>
      <c r="IXI277" s="676"/>
      <c r="IXJ277" s="674"/>
      <c r="IXK277" s="674"/>
      <c r="IXL277" s="674"/>
      <c r="IXM277" s="674"/>
      <c r="IXN277" s="674"/>
      <c r="IXO277" s="674"/>
      <c r="IXP277" s="674"/>
      <c r="IXQ277" s="674"/>
      <c r="IXR277" s="674"/>
      <c r="IXS277" s="674"/>
      <c r="IXT277" s="674"/>
      <c r="IXU277" s="674"/>
      <c r="IXV277" s="674"/>
      <c r="IXW277" s="674"/>
      <c r="IXX277" s="674"/>
      <c r="IXY277" s="674"/>
      <c r="IXZ277" s="674"/>
      <c r="IYA277" s="674"/>
      <c r="IYB277" s="674"/>
      <c r="IYC277" s="674"/>
      <c r="IYD277" s="674"/>
      <c r="IYE277" s="674"/>
      <c r="IYF277" s="674"/>
      <c r="IYG277" s="674"/>
      <c r="IYH277" s="675"/>
      <c r="IYI277" s="675"/>
      <c r="IYJ277" s="675"/>
      <c r="IYK277" s="675"/>
      <c r="IYL277" s="675"/>
      <c r="IYM277" s="674"/>
      <c r="IYN277" s="674"/>
      <c r="IYO277" s="675"/>
      <c r="IYP277" s="675"/>
      <c r="IYQ277" s="674"/>
      <c r="IYR277" s="674"/>
      <c r="IYS277" s="675"/>
      <c r="IYT277" s="675"/>
      <c r="IYU277" s="674"/>
      <c r="IYV277" s="674"/>
      <c r="IYW277" s="674"/>
      <c r="IYX277" s="674"/>
      <c r="IYY277" s="674"/>
      <c r="IYZ277" s="674"/>
      <c r="IZA277" s="674"/>
      <c r="IZB277" s="675"/>
      <c r="IZC277" s="675"/>
      <c r="IZD277" s="674"/>
      <c r="IZE277" s="674"/>
      <c r="IZF277" s="675"/>
      <c r="IZG277" s="675"/>
      <c r="IZH277" s="674"/>
      <c r="IZI277" s="674"/>
      <c r="IZJ277" s="674"/>
      <c r="IZK277" s="674"/>
      <c r="IZL277" s="674"/>
      <c r="IZM277" s="673"/>
      <c r="IZN277" s="677"/>
      <c r="IZO277" s="674"/>
      <c r="IZP277" s="674"/>
      <c r="IZQ277" s="674"/>
      <c r="IZR277" s="674"/>
      <c r="IZS277" s="674"/>
      <c r="IZT277" s="674"/>
      <c r="IZU277" s="674"/>
      <c r="IZV277" s="676"/>
      <c r="IZW277" s="676"/>
      <c r="IZX277" s="676"/>
      <c r="IZY277" s="676"/>
      <c r="IZZ277" s="676"/>
      <c r="JAA277" s="676"/>
      <c r="JAB277" s="676"/>
      <c r="JAC277" s="676"/>
      <c r="JAD277" s="676"/>
      <c r="JAE277" s="676"/>
      <c r="JAF277" s="676"/>
      <c r="JAG277" s="676"/>
      <c r="JAH277" s="676"/>
      <c r="JAI277" s="676"/>
      <c r="JAJ277" s="676"/>
      <c r="JAK277" s="676"/>
      <c r="JAL277" s="676"/>
      <c r="JAM277" s="676"/>
      <c r="JAN277" s="676"/>
      <c r="JAO277" s="676"/>
      <c r="JAP277" s="676"/>
      <c r="JAQ277" s="676"/>
      <c r="JAR277" s="676"/>
      <c r="JAS277" s="676"/>
      <c r="JAT277" s="676"/>
      <c r="JAU277" s="676"/>
      <c r="JAV277" s="676"/>
      <c r="JAW277" s="676"/>
      <c r="JAX277" s="676"/>
      <c r="JAY277" s="676"/>
      <c r="JAZ277" s="676"/>
      <c r="JBA277" s="676"/>
      <c r="JBB277" s="676"/>
      <c r="JBC277" s="676"/>
      <c r="JBD277" s="676"/>
      <c r="JBE277" s="676"/>
      <c r="JBF277" s="676"/>
      <c r="JBG277" s="676"/>
      <c r="JBH277" s="676"/>
      <c r="JBI277" s="676"/>
      <c r="JBJ277" s="676"/>
      <c r="JBK277" s="676"/>
      <c r="JBL277" s="676"/>
      <c r="JBM277" s="676"/>
      <c r="JBN277" s="674"/>
      <c r="JBO277" s="674"/>
      <c r="JBP277" s="674"/>
      <c r="JBQ277" s="674"/>
      <c r="JBR277" s="674"/>
      <c r="JBS277" s="674"/>
      <c r="JBT277" s="674"/>
      <c r="JBU277" s="674"/>
      <c r="JBV277" s="674"/>
      <c r="JBW277" s="674"/>
      <c r="JBX277" s="674"/>
      <c r="JBY277" s="674"/>
      <c r="JBZ277" s="674"/>
      <c r="JCA277" s="674"/>
      <c r="JCB277" s="674"/>
      <c r="JCC277" s="674"/>
      <c r="JCD277" s="674"/>
      <c r="JCE277" s="674"/>
      <c r="JCF277" s="674"/>
      <c r="JCG277" s="674"/>
      <c r="JCH277" s="674"/>
      <c r="JCI277" s="674"/>
      <c r="JCJ277" s="674"/>
      <c r="JCK277" s="674"/>
      <c r="JCL277" s="675"/>
      <c r="JCM277" s="675"/>
      <c r="JCN277" s="675"/>
      <c r="JCO277" s="675"/>
      <c r="JCP277" s="675"/>
      <c r="JCQ277" s="674"/>
      <c r="JCR277" s="674"/>
      <c r="JCS277" s="675"/>
      <c r="JCT277" s="675"/>
      <c r="JCU277" s="674"/>
      <c r="JCV277" s="674"/>
      <c r="JCW277" s="675"/>
      <c r="JCX277" s="675"/>
      <c r="JCY277" s="674"/>
      <c r="JCZ277" s="674"/>
      <c r="JDA277" s="674"/>
      <c r="JDB277" s="674"/>
      <c r="JDC277" s="674"/>
      <c r="JDD277" s="674"/>
      <c r="JDE277" s="674"/>
      <c r="JDF277" s="675"/>
      <c r="JDG277" s="675"/>
      <c r="JDH277" s="674"/>
      <c r="JDI277" s="674"/>
      <c r="JDJ277" s="675"/>
      <c r="JDK277" s="675"/>
      <c r="JDL277" s="674"/>
      <c r="JDM277" s="674"/>
      <c r="JDN277" s="674"/>
      <c r="JDO277" s="674"/>
      <c r="JDP277" s="674"/>
      <c r="JDQ277" s="673"/>
      <c r="JDR277" s="677"/>
      <c r="JDS277" s="674"/>
      <c r="JDT277" s="674"/>
      <c r="JDU277" s="674"/>
      <c r="JDV277" s="674"/>
      <c r="JDW277" s="674"/>
      <c r="JDX277" s="674"/>
      <c r="JDY277" s="674"/>
      <c r="JDZ277" s="676"/>
      <c r="JEA277" s="676"/>
      <c r="JEB277" s="676"/>
      <c r="JEC277" s="676"/>
      <c r="JED277" s="676"/>
      <c r="JEE277" s="676"/>
      <c r="JEF277" s="676"/>
      <c r="JEG277" s="676"/>
      <c r="JEH277" s="676"/>
      <c r="JEI277" s="676"/>
      <c r="JEJ277" s="676"/>
      <c r="JEK277" s="676"/>
      <c r="JEL277" s="676"/>
      <c r="JEM277" s="676"/>
      <c r="JEN277" s="676"/>
      <c r="JEO277" s="676"/>
      <c r="JEP277" s="676"/>
      <c r="JEQ277" s="676"/>
      <c r="JER277" s="676"/>
      <c r="JES277" s="676"/>
      <c r="JET277" s="676"/>
      <c r="JEU277" s="676"/>
      <c r="JEV277" s="676"/>
      <c r="JEW277" s="676"/>
      <c r="JEX277" s="676"/>
      <c r="JEY277" s="676"/>
      <c r="JEZ277" s="676"/>
      <c r="JFA277" s="676"/>
      <c r="JFB277" s="676"/>
      <c r="JFC277" s="676"/>
      <c r="JFD277" s="676"/>
      <c r="JFE277" s="676"/>
      <c r="JFF277" s="676"/>
      <c r="JFG277" s="676"/>
      <c r="JFH277" s="676"/>
      <c r="JFI277" s="676"/>
      <c r="JFJ277" s="676"/>
      <c r="JFK277" s="676"/>
      <c r="JFL277" s="676"/>
      <c r="JFM277" s="676"/>
      <c r="JFN277" s="676"/>
      <c r="JFO277" s="676"/>
      <c r="JFP277" s="676"/>
      <c r="JFQ277" s="676"/>
      <c r="JFR277" s="674"/>
      <c r="JFS277" s="674"/>
      <c r="JFT277" s="674"/>
      <c r="JFU277" s="674"/>
      <c r="JFV277" s="674"/>
      <c r="JFW277" s="674"/>
      <c r="JFX277" s="674"/>
      <c r="JFY277" s="674"/>
      <c r="JFZ277" s="674"/>
      <c r="JGA277" s="674"/>
      <c r="JGB277" s="674"/>
      <c r="JGC277" s="674"/>
      <c r="JGD277" s="674"/>
      <c r="JGE277" s="674"/>
      <c r="JGF277" s="674"/>
      <c r="JGG277" s="674"/>
      <c r="JGH277" s="674"/>
      <c r="JGI277" s="674"/>
      <c r="JGJ277" s="674"/>
      <c r="JGK277" s="674"/>
      <c r="JGL277" s="674"/>
      <c r="JGM277" s="674"/>
      <c r="JGN277" s="674"/>
      <c r="JGO277" s="674"/>
      <c r="JGP277" s="675"/>
      <c r="JGQ277" s="675"/>
      <c r="JGR277" s="675"/>
      <c r="JGS277" s="675"/>
      <c r="JGT277" s="675"/>
      <c r="JGU277" s="674"/>
      <c r="JGV277" s="674"/>
      <c r="JGW277" s="675"/>
      <c r="JGX277" s="675"/>
      <c r="JGY277" s="674"/>
      <c r="JGZ277" s="674"/>
      <c r="JHA277" s="675"/>
      <c r="JHB277" s="675"/>
      <c r="JHC277" s="674"/>
      <c r="JHD277" s="674"/>
      <c r="JHE277" s="674"/>
      <c r="JHF277" s="674"/>
      <c r="JHG277" s="674"/>
      <c r="JHH277" s="674"/>
      <c r="JHI277" s="674"/>
      <c r="JHJ277" s="675"/>
      <c r="JHK277" s="675"/>
      <c r="JHL277" s="674"/>
      <c r="JHM277" s="674"/>
      <c r="JHN277" s="675"/>
      <c r="JHO277" s="675"/>
      <c r="JHP277" s="674"/>
      <c r="JHQ277" s="674"/>
      <c r="JHR277" s="674"/>
      <c r="JHS277" s="674"/>
      <c r="JHT277" s="674"/>
      <c r="JHU277" s="673"/>
      <c r="JHV277" s="677"/>
      <c r="JHW277" s="674"/>
      <c r="JHX277" s="674"/>
      <c r="JHY277" s="674"/>
      <c r="JHZ277" s="674"/>
      <c r="JIA277" s="674"/>
      <c r="JIB277" s="674"/>
      <c r="JIC277" s="674"/>
      <c r="JID277" s="676"/>
      <c r="JIE277" s="676"/>
      <c r="JIF277" s="676"/>
      <c r="JIG277" s="676"/>
      <c r="JIH277" s="676"/>
      <c r="JII277" s="676"/>
      <c r="JIJ277" s="676"/>
      <c r="JIK277" s="676"/>
      <c r="JIL277" s="676"/>
      <c r="JIM277" s="676"/>
      <c r="JIN277" s="676"/>
      <c r="JIO277" s="676"/>
      <c r="JIP277" s="676"/>
      <c r="JIQ277" s="676"/>
      <c r="JIR277" s="676"/>
      <c r="JIS277" s="676"/>
      <c r="JIT277" s="676"/>
      <c r="JIU277" s="676"/>
      <c r="JIV277" s="676"/>
      <c r="JIW277" s="676"/>
      <c r="JIX277" s="676"/>
      <c r="JIY277" s="676"/>
      <c r="JIZ277" s="676"/>
      <c r="JJA277" s="676"/>
      <c r="JJB277" s="676"/>
      <c r="JJC277" s="676"/>
      <c r="JJD277" s="676"/>
      <c r="JJE277" s="676"/>
      <c r="JJF277" s="676"/>
      <c r="JJG277" s="676"/>
      <c r="JJH277" s="676"/>
      <c r="JJI277" s="676"/>
      <c r="JJJ277" s="676"/>
      <c r="JJK277" s="676"/>
      <c r="JJL277" s="676"/>
      <c r="JJM277" s="676"/>
      <c r="JJN277" s="676"/>
      <c r="JJO277" s="676"/>
      <c r="JJP277" s="676"/>
      <c r="JJQ277" s="676"/>
      <c r="JJR277" s="676"/>
      <c r="JJS277" s="676"/>
      <c r="JJT277" s="676"/>
      <c r="JJU277" s="676"/>
      <c r="JJV277" s="674"/>
      <c r="JJW277" s="674"/>
      <c r="JJX277" s="674"/>
      <c r="JJY277" s="674"/>
      <c r="JJZ277" s="674"/>
      <c r="JKA277" s="674"/>
      <c r="JKB277" s="674"/>
      <c r="JKC277" s="674"/>
      <c r="JKD277" s="674"/>
      <c r="JKE277" s="674"/>
      <c r="JKF277" s="674"/>
      <c r="JKG277" s="674"/>
      <c r="JKH277" s="674"/>
      <c r="JKI277" s="674"/>
      <c r="JKJ277" s="674"/>
      <c r="JKK277" s="674"/>
      <c r="JKL277" s="674"/>
      <c r="JKM277" s="674"/>
      <c r="JKN277" s="674"/>
      <c r="JKO277" s="674"/>
      <c r="JKP277" s="674"/>
      <c r="JKQ277" s="674"/>
      <c r="JKR277" s="674"/>
      <c r="JKS277" s="674"/>
      <c r="JKT277" s="675"/>
      <c r="JKU277" s="675"/>
      <c r="JKV277" s="675"/>
      <c r="JKW277" s="675"/>
      <c r="JKX277" s="675"/>
      <c r="JKY277" s="674"/>
      <c r="JKZ277" s="674"/>
      <c r="JLA277" s="675"/>
      <c r="JLB277" s="675"/>
      <c r="JLC277" s="674"/>
      <c r="JLD277" s="674"/>
      <c r="JLE277" s="675"/>
      <c r="JLF277" s="675"/>
      <c r="JLG277" s="674"/>
      <c r="JLH277" s="674"/>
      <c r="JLI277" s="674"/>
      <c r="JLJ277" s="674"/>
      <c r="JLK277" s="674"/>
      <c r="JLL277" s="674"/>
      <c r="JLM277" s="674"/>
      <c r="JLN277" s="675"/>
      <c r="JLO277" s="675"/>
      <c r="JLP277" s="674"/>
      <c r="JLQ277" s="674"/>
      <c r="JLR277" s="675"/>
      <c r="JLS277" s="675"/>
      <c r="JLT277" s="674"/>
      <c r="JLU277" s="674"/>
      <c r="JLV277" s="674"/>
      <c r="JLW277" s="674"/>
      <c r="JLX277" s="674"/>
      <c r="JLY277" s="673"/>
      <c r="JLZ277" s="677"/>
      <c r="JMA277" s="674"/>
      <c r="JMB277" s="674"/>
      <c r="JMC277" s="674"/>
      <c r="JMD277" s="674"/>
      <c r="JME277" s="674"/>
      <c r="JMF277" s="674"/>
      <c r="JMG277" s="674"/>
      <c r="JMH277" s="676"/>
      <c r="JMI277" s="676"/>
      <c r="JMJ277" s="676"/>
      <c r="JMK277" s="676"/>
      <c r="JML277" s="676"/>
      <c r="JMM277" s="676"/>
      <c r="JMN277" s="676"/>
      <c r="JMO277" s="676"/>
      <c r="JMP277" s="676"/>
      <c r="JMQ277" s="676"/>
      <c r="JMR277" s="676"/>
      <c r="JMS277" s="676"/>
      <c r="JMT277" s="676"/>
      <c r="JMU277" s="676"/>
      <c r="JMV277" s="676"/>
      <c r="JMW277" s="676"/>
      <c r="JMX277" s="676"/>
      <c r="JMY277" s="676"/>
      <c r="JMZ277" s="676"/>
      <c r="JNA277" s="676"/>
      <c r="JNB277" s="676"/>
      <c r="JNC277" s="676"/>
      <c r="JND277" s="676"/>
      <c r="JNE277" s="676"/>
      <c r="JNF277" s="676"/>
      <c r="JNG277" s="676"/>
      <c r="JNH277" s="676"/>
      <c r="JNI277" s="676"/>
      <c r="JNJ277" s="676"/>
      <c r="JNK277" s="676"/>
      <c r="JNL277" s="676"/>
      <c r="JNM277" s="676"/>
      <c r="JNN277" s="676"/>
      <c r="JNO277" s="676"/>
      <c r="JNP277" s="676"/>
      <c r="JNQ277" s="676"/>
      <c r="JNR277" s="676"/>
      <c r="JNS277" s="676"/>
      <c r="JNT277" s="676"/>
      <c r="JNU277" s="676"/>
      <c r="JNV277" s="676"/>
      <c r="JNW277" s="676"/>
      <c r="JNX277" s="676"/>
      <c r="JNY277" s="676"/>
      <c r="JNZ277" s="674"/>
      <c r="JOA277" s="674"/>
      <c r="JOB277" s="674"/>
      <c r="JOC277" s="674"/>
      <c r="JOD277" s="674"/>
      <c r="JOE277" s="674"/>
      <c r="JOF277" s="674"/>
      <c r="JOG277" s="674"/>
      <c r="JOH277" s="674"/>
      <c r="JOI277" s="674"/>
      <c r="JOJ277" s="674"/>
      <c r="JOK277" s="674"/>
      <c r="JOL277" s="674"/>
      <c r="JOM277" s="674"/>
      <c r="JON277" s="674"/>
      <c r="JOO277" s="674"/>
      <c r="JOP277" s="674"/>
      <c r="JOQ277" s="674"/>
      <c r="JOR277" s="674"/>
      <c r="JOS277" s="674"/>
      <c r="JOT277" s="674"/>
      <c r="JOU277" s="674"/>
      <c r="JOV277" s="674"/>
      <c r="JOW277" s="674"/>
      <c r="JOX277" s="675"/>
      <c r="JOY277" s="675"/>
      <c r="JOZ277" s="675"/>
      <c r="JPA277" s="675"/>
      <c r="JPB277" s="675"/>
      <c r="JPC277" s="674"/>
      <c r="JPD277" s="674"/>
      <c r="JPE277" s="675"/>
      <c r="JPF277" s="675"/>
      <c r="JPG277" s="674"/>
      <c r="JPH277" s="674"/>
      <c r="JPI277" s="675"/>
      <c r="JPJ277" s="675"/>
      <c r="JPK277" s="674"/>
      <c r="JPL277" s="674"/>
      <c r="JPM277" s="674"/>
      <c r="JPN277" s="674"/>
      <c r="JPO277" s="674"/>
      <c r="JPP277" s="674"/>
      <c r="JPQ277" s="674"/>
      <c r="JPR277" s="675"/>
      <c r="JPS277" s="675"/>
      <c r="JPT277" s="674"/>
      <c r="JPU277" s="674"/>
      <c r="JPV277" s="675"/>
      <c r="JPW277" s="675"/>
      <c r="JPX277" s="674"/>
      <c r="JPY277" s="674"/>
      <c r="JPZ277" s="674"/>
      <c r="JQA277" s="674"/>
      <c r="JQB277" s="674"/>
      <c r="JQC277" s="673"/>
      <c r="JQD277" s="677"/>
      <c r="JQE277" s="674"/>
      <c r="JQF277" s="674"/>
      <c r="JQG277" s="674"/>
      <c r="JQH277" s="674"/>
      <c r="JQI277" s="674"/>
      <c r="JQJ277" s="674"/>
      <c r="JQK277" s="674"/>
      <c r="JQL277" s="676"/>
      <c r="JQM277" s="676"/>
      <c r="JQN277" s="676"/>
      <c r="JQO277" s="676"/>
      <c r="JQP277" s="676"/>
      <c r="JQQ277" s="676"/>
      <c r="JQR277" s="676"/>
      <c r="JQS277" s="676"/>
      <c r="JQT277" s="676"/>
      <c r="JQU277" s="676"/>
      <c r="JQV277" s="676"/>
      <c r="JQW277" s="676"/>
      <c r="JQX277" s="676"/>
      <c r="JQY277" s="676"/>
      <c r="JQZ277" s="676"/>
      <c r="JRA277" s="676"/>
      <c r="JRB277" s="676"/>
      <c r="JRC277" s="676"/>
      <c r="JRD277" s="676"/>
      <c r="JRE277" s="676"/>
      <c r="JRF277" s="676"/>
      <c r="JRG277" s="676"/>
      <c r="JRH277" s="676"/>
      <c r="JRI277" s="676"/>
      <c r="JRJ277" s="676"/>
      <c r="JRK277" s="676"/>
      <c r="JRL277" s="676"/>
      <c r="JRM277" s="676"/>
      <c r="JRN277" s="676"/>
      <c r="JRO277" s="676"/>
      <c r="JRP277" s="676"/>
      <c r="JRQ277" s="676"/>
      <c r="JRR277" s="676"/>
      <c r="JRS277" s="676"/>
      <c r="JRT277" s="676"/>
      <c r="JRU277" s="676"/>
      <c r="JRV277" s="676"/>
      <c r="JRW277" s="676"/>
      <c r="JRX277" s="676"/>
      <c r="JRY277" s="676"/>
      <c r="JRZ277" s="676"/>
      <c r="JSA277" s="676"/>
      <c r="JSB277" s="676"/>
      <c r="JSC277" s="676"/>
      <c r="JSD277" s="674"/>
      <c r="JSE277" s="674"/>
      <c r="JSF277" s="674"/>
      <c r="JSG277" s="674"/>
      <c r="JSH277" s="674"/>
      <c r="JSI277" s="674"/>
      <c r="JSJ277" s="674"/>
      <c r="JSK277" s="674"/>
      <c r="JSL277" s="674"/>
      <c r="JSM277" s="674"/>
      <c r="JSN277" s="674"/>
      <c r="JSO277" s="674"/>
      <c r="JSP277" s="674"/>
      <c r="JSQ277" s="674"/>
      <c r="JSR277" s="674"/>
      <c r="JSS277" s="674"/>
      <c r="JST277" s="674"/>
      <c r="JSU277" s="674"/>
      <c r="JSV277" s="674"/>
      <c r="JSW277" s="674"/>
      <c r="JSX277" s="674"/>
      <c r="JSY277" s="674"/>
      <c r="JSZ277" s="674"/>
      <c r="JTA277" s="674"/>
      <c r="JTB277" s="675"/>
      <c r="JTC277" s="675"/>
      <c r="JTD277" s="675"/>
      <c r="JTE277" s="675"/>
      <c r="JTF277" s="675"/>
      <c r="JTG277" s="674"/>
      <c r="JTH277" s="674"/>
      <c r="JTI277" s="675"/>
      <c r="JTJ277" s="675"/>
      <c r="JTK277" s="674"/>
      <c r="JTL277" s="674"/>
      <c r="JTM277" s="675"/>
      <c r="JTN277" s="675"/>
      <c r="JTO277" s="674"/>
      <c r="JTP277" s="674"/>
      <c r="JTQ277" s="674"/>
      <c r="JTR277" s="674"/>
      <c r="JTS277" s="674"/>
      <c r="JTT277" s="674"/>
      <c r="JTU277" s="674"/>
      <c r="JTV277" s="675"/>
      <c r="JTW277" s="675"/>
      <c r="JTX277" s="674"/>
      <c r="JTY277" s="674"/>
      <c r="JTZ277" s="675"/>
      <c r="JUA277" s="675"/>
      <c r="JUB277" s="674"/>
      <c r="JUC277" s="674"/>
      <c r="JUD277" s="674"/>
      <c r="JUE277" s="674"/>
      <c r="JUF277" s="674"/>
      <c r="JUG277" s="673"/>
      <c r="JUH277" s="677"/>
      <c r="JUI277" s="674"/>
      <c r="JUJ277" s="674"/>
      <c r="JUK277" s="674"/>
      <c r="JUL277" s="674"/>
      <c r="JUM277" s="674"/>
      <c r="JUN277" s="674"/>
      <c r="JUO277" s="674"/>
      <c r="JUP277" s="676"/>
      <c r="JUQ277" s="676"/>
      <c r="JUR277" s="676"/>
      <c r="JUS277" s="676"/>
      <c r="JUT277" s="676"/>
      <c r="JUU277" s="676"/>
      <c r="JUV277" s="676"/>
      <c r="JUW277" s="676"/>
      <c r="JUX277" s="676"/>
      <c r="JUY277" s="676"/>
      <c r="JUZ277" s="676"/>
      <c r="JVA277" s="676"/>
      <c r="JVB277" s="676"/>
      <c r="JVC277" s="676"/>
      <c r="JVD277" s="676"/>
      <c r="JVE277" s="676"/>
      <c r="JVF277" s="676"/>
      <c r="JVG277" s="676"/>
      <c r="JVH277" s="676"/>
      <c r="JVI277" s="676"/>
      <c r="JVJ277" s="676"/>
      <c r="JVK277" s="676"/>
      <c r="JVL277" s="676"/>
      <c r="JVM277" s="676"/>
      <c r="JVN277" s="676"/>
      <c r="JVO277" s="676"/>
      <c r="JVP277" s="676"/>
      <c r="JVQ277" s="676"/>
      <c r="JVR277" s="676"/>
      <c r="JVS277" s="676"/>
      <c r="JVT277" s="676"/>
      <c r="JVU277" s="676"/>
      <c r="JVV277" s="676"/>
      <c r="JVW277" s="676"/>
      <c r="JVX277" s="676"/>
      <c r="JVY277" s="676"/>
      <c r="JVZ277" s="676"/>
      <c r="JWA277" s="676"/>
      <c r="JWB277" s="676"/>
      <c r="JWC277" s="676"/>
      <c r="JWD277" s="676"/>
      <c r="JWE277" s="676"/>
      <c r="JWF277" s="676"/>
      <c r="JWG277" s="676"/>
      <c r="JWH277" s="674"/>
      <c r="JWI277" s="674"/>
      <c r="JWJ277" s="674"/>
      <c r="JWK277" s="674"/>
      <c r="JWL277" s="674"/>
      <c r="JWM277" s="674"/>
      <c r="JWN277" s="674"/>
      <c r="JWO277" s="674"/>
      <c r="JWP277" s="674"/>
      <c r="JWQ277" s="674"/>
      <c r="JWR277" s="674"/>
      <c r="JWS277" s="674"/>
      <c r="JWT277" s="674"/>
      <c r="JWU277" s="674"/>
      <c r="JWV277" s="674"/>
      <c r="JWW277" s="674"/>
      <c r="JWX277" s="674"/>
      <c r="JWY277" s="674"/>
      <c r="JWZ277" s="674"/>
      <c r="JXA277" s="674"/>
      <c r="JXB277" s="674"/>
      <c r="JXC277" s="674"/>
      <c r="JXD277" s="674"/>
      <c r="JXE277" s="674"/>
      <c r="JXF277" s="675"/>
      <c r="JXG277" s="675"/>
      <c r="JXH277" s="675"/>
      <c r="JXI277" s="675"/>
      <c r="JXJ277" s="675"/>
      <c r="JXK277" s="674"/>
      <c r="JXL277" s="674"/>
      <c r="JXM277" s="675"/>
      <c r="JXN277" s="675"/>
      <c r="JXO277" s="674"/>
      <c r="JXP277" s="674"/>
      <c r="JXQ277" s="675"/>
      <c r="JXR277" s="675"/>
      <c r="JXS277" s="674"/>
      <c r="JXT277" s="674"/>
      <c r="JXU277" s="674"/>
      <c r="JXV277" s="674"/>
      <c r="JXW277" s="674"/>
      <c r="JXX277" s="674"/>
      <c r="JXY277" s="674"/>
      <c r="JXZ277" s="675"/>
      <c r="JYA277" s="675"/>
      <c r="JYB277" s="674"/>
      <c r="JYC277" s="674"/>
      <c r="JYD277" s="675"/>
      <c r="JYE277" s="675"/>
      <c r="JYF277" s="674"/>
      <c r="JYG277" s="674"/>
      <c r="JYH277" s="674"/>
      <c r="JYI277" s="674"/>
      <c r="JYJ277" s="674"/>
      <c r="JYK277" s="673"/>
      <c r="JYL277" s="677"/>
      <c r="JYM277" s="674"/>
      <c r="JYN277" s="674"/>
      <c r="JYO277" s="674"/>
      <c r="JYP277" s="674"/>
      <c r="JYQ277" s="674"/>
      <c r="JYR277" s="674"/>
      <c r="JYS277" s="674"/>
      <c r="JYT277" s="676"/>
      <c r="JYU277" s="676"/>
      <c r="JYV277" s="676"/>
      <c r="JYW277" s="676"/>
      <c r="JYX277" s="676"/>
      <c r="JYY277" s="676"/>
      <c r="JYZ277" s="676"/>
      <c r="JZA277" s="676"/>
      <c r="JZB277" s="676"/>
      <c r="JZC277" s="676"/>
      <c r="JZD277" s="676"/>
      <c r="JZE277" s="676"/>
      <c r="JZF277" s="676"/>
      <c r="JZG277" s="676"/>
      <c r="JZH277" s="676"/>
      <c r="JZI277" s="676"/>
      <c r="JZJ277" s="676"/>
      <c r="JZK277" s="676"/>
      <c r="JZL277" s="676"/>
      <c r="JZM277" s="676"/>
      <c r="JZN277" s="676"/>
      <c r="JZO277" s="676"/>
      <c r="JZP277" s="676"/>
      <c r="JZQ277" s="676"/>
      <c r="JZR277" s="676"/>
      <c r="JZS277" s="676"/>
      <c r="JZT277" s="676"/>
      <c r="JZU277" s="676"/>
      <c r="JZV277" s="676"/>
      <c r="JZW277" s="676"/>
      <c r="JZX277" s="676"/>
      <c r="JZY277" s="676"/>
      <c r="JZZ277" s="676"/>
      <c r="KAA277" s="676"/>
      <c r="KAB277" s="676"/>
      <c r="KAC277" s="676"/>
      <c r="KAD277" s="676"/>
      <c r="KAE277" s="676"/>
      <c r="KAF277" s="676"/>
      <c r="KAG277" s="676"/>
      <c r="KAH277" s="676"/>
      <c r="KAI277" s="676"/>
      <c r="KAJ277" s="676"/>
      <c r="KAK277" s="676"/>
      <c r="KAL277" s="674"/>
      <c r="KAM277" s="674"/>
      <c r="KAN277" s="674"/>
      <c r="KAO277" s="674"/>
      <c r="KAP277" s="674"/>
      <c r="KAQ277" s="674"/>
      <c r="KAR277" s="674"/>
      <c r="KAS277" s="674"/>
      <c r="KAT277" s="674"/>
      <c r="KAU277" s="674"/>
      <c r="KAV277" s="674"/>
      <c r="KAW277" s="674"/>
      <c r="KAX277" s="674"/>
      <c r="KAY277" s="674"/>
      <c r="KAZ277" s="674"/>
      <c r="KBA277" s="674"/>
      <c r="KBB277" s="674"/>
      <c r="KBC277" s="674"/>
      <c r="KBD277" s="674"/>
      <c r="KBE277" s="674"/>
      <c r="KBF277" s="674"/>
      <c r="KBG277" s="674"/>
      <c r="KBH277" s="674"/>
      <c r="KBI277" s="674"/>
      <c r="KBJ277" s="675"/>
      <c r="KBK277" s="675"/>
      <c r="KBL277" s="675"/>
      <c r="KBM277" s="675"/>
      <c r="KBN277" s="675"/>
      <c r="KBO277" s="674"/>
      <c r="KBP277" s="674"/>
      <c r="KBQ277" s="675"/>
      <c r="KBR277" s="675"/>
      <c r="KBS277" s="674"/>
      <c r="KBT277" s="674"/>
      <c r="KBU277" s="675"/>
      <c r="KBV277" s="675"/>
      <c r="KBW277" s="674"/>
      <c r="KBX277" s="674"/>
      <c r="KBY277" s="674"/>
      <c r="KBZ277" s="674"/>
      <c r="KCA277" s="674"/>
      <c r="KCB277" s="674"/>
      <c r="KCC277" s="674"/>
      <c r="KCD277" s="675"/>
      <c r="KCE277" s="675"/>
      <c r="KCF277" s="674"/>
      <c r="KCG277" s="674"/>
      <c r="KCH277" s="675"/>
      <c r="KCI277" s="675"/>
      <c r="KCJ277" s="674"/>
      <c r="KCK277" s="674"/>
      <c r="KCL277" s="674"/>
      <c r="KCM277" s="674"/>
      <c r="KCN277" s="674"/>
      <c r="KCO277" s="673"/>
      <c r="KCP277" s="677"/>
      <c r="KCQ277" s="674"/>
      <c r="KCR277" s="674"/>
      <c r="KCS277" s="674"/>
      <c r="KCT277" s="674"/>
      <c r="KCU277" s="674"/>
      <c r="KCV277" s="674"/>
      <c r="KCW277" s="674"/>
      <c r="KCX277" s="676"/>
      <c r="KCY277" s="676"/>
      <c r="KCZ277" s="676"/>
      <c r="KDA277" s="676"/>
      <c r="KDB277" s="676"/>
      <c r="KDC277" s="676"/>
      <c r="KDD277" s="676"/>
      <c r="KDE277" s="676"/>
      <c r="KDF277" s="676"/>
      <c r="KDG277" s="676"/>
      <c r="KDH277" s="676"/>
      <c r="KDI277" s="676"/>
      <c r="KDJ277" s="676"/>
      <c r="KDK277" s="676"/>
      <c r="KDL277" s="676"/>
      <c r="KDM277" s="676"/>
      <c r="KDN277" s="676"/>
      <c r="KDO277" s="676"/>
      <c r="KDP277" s="676"/>
      <c r="KDQ277" s="676"/>
      <c r="KDR277" s="676"/>
      <c r="KDS277" s="676"/>
      <c r="KDT277" s="676"/>
      <c r="KDU277" s="676"/>
      <c r="KDV277" s="676"/>
      <c r="KDW277" s="676"/>
      <c r="KDX277" s="676"/>
      <c r="KDY277" s="676"/>
      <c r="KDZ277" s="676"/>
      <c r="KEA277" s="676"/>
      <c r="KEB277" s="676"/>
      <c r="KEC277" s="676"/>
      <c r="KED277" s="676"/>
      <c r="KEE277" s="676"/>
      <c r="KEF277" s="676"/>
      <c r="KEG277" s="676"/>
      <c r="KEH277" s="676"/>
      <c r="KEI277" s="676"/>
      <c r="KEJ277" s="676"/>
      <c r="KEK277" s="676"/>
      <c r="KEL277" s="676"/>
      <c r="KEM277" s="676"/>
      <c r="KEN277" s="676"/>
      <c r="KEO277" s="676"/>
      <c r="KEP277" s="674"/>
      <c r="KEQ277" s="674"/>
      <c r="KER277" s="674"/>
      <c r="KES277" s="674"/>
      <c r="KET277" s="674"/>
      <c r="KEU277" s="674"/>
      <c r="KEV277" s="674"/>
      <c r="KEW277" s="674"/>
      <c r="KEX277" s="674"/>
      <c r="KEY277" s="674"/>
      <c r="KEZ277" s="674"/>
      <c r="KFA277" s="674"/>
      <c r="KFB277" s="674"/>
      <c r="KFC277" s="674"/>
      <c r="KFD277" s="674"/>
      <c r="KFE277" s="674"/>
      <c r="KFF277" s="674"/>
      <c r="KFG277" s="674"/>
      <c r="KFH277" s="674"/>
      <c r="KFI277" s="674"/>
      <c r="KFJ277" s="674"/>
      <c r="KFK277" s="674"/>
      <c r="KFL277" s="674"/>
      <c r="KFM277" s="674"/>
      <c r="KFN277" s="675"/>
      <c r="KFO277" s="675"/>
      <c r="KFP277" s="675"/>
      <c r="KFQ277" s="675"/>
      <c r="KFR277" s="675"/>
      <c r="KFS277" s="674"/>
      <c r="KFT277" s="674"/>
      <c r="KFU277" s="675"/>
      <c r="KFV277" s="675"/>
      <c r="KFW277" s="674"/>
      <c r="KFX277" s="674"/>
      <c r="KFY277" s="675"/>
      <c r="KFZ277" s="675"/>
      <c r="KGA277" s="674"/>
      <c r="KGB277" s="674"/>
      <c r="KGC277" s="674"/>
      <c r="KGD277" s="674"/>
      <c r="KGE277" s="674"/>
      <c r="KGF277" s="674"/>
      <c r="KGG277" s="674"/>
      <c r="KGH277" s="675"/>
      <c r="KGI277" s="675"/>
      <c r="KGJ277" s="674"/>
      <c r="KGK277" s="674"/>
      <c r="KGL277" s="675"/>
      <c r="KGM277" s="675"/>
      <c r="KGN277" s="674"/>
      <c r="KGO277" s="674"/>
      <c r="KGP277" s="674"/>
      <c r="KGQ277" s="674"/>
      <c r="KGR277" s="674"/>
      <c r="KGS277" s="673"/>
      <c r="KGT277" s="677"/>
      <c r="KGU277" s="674"/>
      <c r="KGV277" s="674"/>
      <c r="KGW277" s="674"/>
      <c r="KGX277" s="674"/>
      <c r="KGY277" s="674"/>
      <c r="KGZ277" s="674"/>
      <c r="KHA277" s="674"/>
      <c r="KHB277" s="676"/>
      <c r="KHC277" s="676"/>
      <c r="KHD277" s="676"/>
      <c r="KHE277" s="676"/>
      <c r="KHF277" s="676"/>
      <c r="KHG277" s="676"/>
      <c r="KHH277" s="676"/>
      <c r="KHI277" s="676"/>
      <c r="KHJ277" s="676"/>
      <c r="KHK277" s="676"/>
      <c r="KHL277" s="676"/>
      <c r="KHM277" s="676"/>
      <c r="KHN277" s="676"/>
      <c r="KHO277" s="676"/>
      <c r="KHP277" s="676"/>
      <c r="KHQ277" s="676"/>
      <c r="KHR277" s="676"/>
      <c r="KHS277" s="676"/>
      <c r="KHT277" s="676"/>
      <c r="KHU277" s="676"/>
      <c r="KHV277" s="676"/>
      <c r="KHW277" s="676"/>
      <c r="KHX277" s="676"/>
      <c r="KHY277" s="676"/>
      <c r="KHZ277" s="676"/>
      <c r="KIA277" s="676"/>
      <c r="KIB277" s="676"/>
      <c r="KIC277" s="676"/>
      <c r="KID277" s="676"/>
      <c r="KIE277" s="676"/>
      <c r="KIF277" s="676"/>
      <c r="KIG277" s="676"/>
      <c r="KIH277" s="676"/>
      <c r="KII277" s="676"/>
      <c r="KIJ277" s="676"/>
      <c r="KIK277" s="676"/>
      <c r="KIL277" s="676"/>
      <c r="KIM277" s="676"/>
      <c r="KIN277" s="676"/>
      <c r="KIO277" s="676"/>
      <c r="KIP277" s="676"/>
      <c r="KIQ277" s="676"/>
      <c r="KIR277" s="676"/>
      <c r="KIS277" s="676"/>
      <c r="KIT277" s="674"/>
      <c r="KIU277" s="674"/>
      <c r="KIV277" s="674"/>
      <c r="KIW277" s="674"/>
      <c r="KIX277" s="674"/>
      <c r="KIY277" s="674"/>
      <c r="KIZ277" s="674"/>
      <c r="KJA277" s="674"/>
      <c r="KJB277" s="674"/>
      <c r="KJC277" s="674"/>
      <c r="KJD277" s="674"/>
      <c r="KJE277" s="674"/>
      <c r="KJF277" s="674"/>
      <c r="KJG277" s="674"/>
      <c r="KJH277" s="674"/>
      <c r="KJI277" s="674"/>
      <c r="KJJ277" s="674"/>
      <c r="KJK277" s="674"/>
      <c r="KJL277" s="674"/>
      <c r="KJM277" s="674"/>
      <c r="KJN277" s="674"/>
      <c r="KJO277" s="674"/>
      <c r="KJP277" s="674"/>
      <c r="KJQ277" s="674"/>
      <c r="KJR277" s="675"/>
      <c r="KJS277" s="675"/>
      <c r="KJT277" s="675"/>
      <c r="KJU277" s="675"/>
      <c r="KJV277" s="675"/>
      <c r="KJW277" s="674"/>
      <c r="KJX277" s="674"/>
      <c r="KJY277" s="675"/>
      <c r="KJZ277" s="675"/>
      <c r="KKA277" s="674"/>
      <c r="KKB277" s="674"/>
      <c r="KKC277" s="675"/>
      <c r="KKD277" s="675"/>
      <c r="KKE277" s="674"/>
      <c r="KKF277" s="674"/>
      <c r="KKG277" s="674"/>
      <c r="KKH277" s="674"/>
      <c r="KKI277" s="674"/>
      <c r="KKJ277" s="674"/>
      <c r="KKK277" s="674"/>
      <c r="KKL277" s="675"/>
      <c r="KKM277" s="675"/>
      <c r="KKN277" s="674"/>
      <c r="KKO277" s="674"/>
      <c r="KKP277" s="675"/>
      <c r="KKQ277" s="675"/>
      <c r="KKR277" s="674"/>
      <c r="KKS277" s="674"/>
      <c r="KKT277" s="674"/>
      <c r="KKU277" s="674"/>
      <c r="KKV277" s="674"/>
      <c r="KKW277" s="673"/>
      <c r="KKX277" s="677"/>
      <c r="KKY277" s="674"/>
      <c r="KKZ277" s="674"/>
      <c r="KLA277" s="674"/>
      <c r="KLB277" s="674"/>
      <c r="KLC277" s="674"/>
      <c r="KLD277" s="674"/>
      <c r="KLE277" s="674"/>
      <c r="KLF277" s="676"/>
      <c r="KLG277" s="676"/>
      <c r="KLH277" s="676"/>
      <c r="KLI277" s="676"/>
      <c r="KLJ277" s="676"/>
      <c r="KLK277" s="676"/>
      <c r="KLL277" s="676"/>
      <c r="KLM277" s="676"/>
      <c r="KLN277" s="676"/>
      <c r="KLO277" s="676"/>
      <c r="KLP277" s="676"/>
      <c r="KLQ277" s="676"/>
      <c r="KLR277" s="676"/>
      <c r="KLS277" s="676"/>
      <c r="KLT277" s="676"/>
      <c r="KLU277" s="676"/>
      <c r="KLV277" s="676"/>
      <c r="KLW277" s="676"/>
      <c r="KLX277" s="676"/>
      <c r="KLY277" s="676"/>
      <c r="KLZ277" s="676"/>
      <c r="KMA277" s="676"/>
      <c r="KMB277" s="676"/>
      <c r="KMC277" s="676"/>
      <c r="KMD277" s="676"/>
      <c r="KME277" s="676"/>
      <c r="KMF277" s="676"/>
      <c r="KMG277" s="676"/>
      <c r="KMH277" s="676"/>
      <c r="KMI277" s="676"/>
      <c r="KMJ277" s="676"/>
      <c r="KMK277" s="676"/>
      <c r="KML277" s="676"/>
      <c r="KMM277" s="676"/>
      <c r="KMN277" s="676"/>
      <c r="KMO277" s="676"/>
      <c r="KMP277" s="676"/>
      <c r="KMQ277" s="676"/>
      <c r="KMR277" s="676"/>
      <c r="KMS277" s="676"/>
      <c r="KMT277" s="676"/>
      <c r="KMU277" s="676"/>
      <c r="KMV277" s="676"/>
      <c r="KMW277" s="676"/>
      <c r="KMX277" s="674"/>
      <c r="KMY277" s="674"/>
      <c r="KMZ277" s="674"/>
      <c r="KNA277" s="674"/>
      <c r="KNB277" s="674"/>
      <c r="KNC277" s="674"/>
      <c r="KND277" s="674"/>
      <c r="KNE277" s="674"/>
      <c r="KNF277" s="674"/>
      <c r="KNG277" s="674"/>
      <c r="KNH277" s="674"/>
      <c r="KNI277" s="674"/>
      <c r="KNJ277" s="674"/>
      <c r="KNK277" s="674"/>
      <c r="KNL277" s="674"/>
      <c r="KNM277" s="674"/>
      <c r="KNN277" s="674"/>
      <c r="KNO277" s="674"/>
      <c r="KNP277" s="674"/>
      <c r="KNQ277" s="674"/>
      <c r="KNR277" s="674"/>
      <c r="KNS277" s="674"/>
      <c r="KNT277" s="674"/>
      <c r="KNU277" s="674"/>
      <c r="KNV277" s="675"/>
      <c r="KNW277" s="675"/>
      <c r="KNX277" s="675"/>
      <c r="KNY277" s="675"/>
      <c r="KNZ277" s="675"/>
      <c r="KOA277" s="674"/>
      <c r="KOB277" s="674"/>
      <c r="KOC277" s="675"/>
      <c r="KOD277" s="675"/>
      <c r="KOE277" s="674"/>
      <c r="KOF277" s="674"/>
      <c r="KOG277" s="675"/>
      <c r="KOH277" s="675"/>
      <c r="KOI277" s="674"/>
      <c r="KOJ277" s="674"/>
      <c r="KOK277" s="674"/>
      <c r="KOL277" s="674"/>
      <c r="KOM277" s="674"/>
      <c r="KON277" s="674"/>
      <c r="KOO277" s="674"/>
      <c r="KOP277" s="675"/>
      <c r="KOQ277" s="675"/>
      <c r="KOR277" s="674"/>
      <c r="KOS277" s="674"/>
      <c r="KOT277" s="675"/>
      <c r="KOU277" s="675"/>
      <c r="KOV277" s="674"/>
      <c r="KOW277" s="674"/>
      <c r="KOX277" s="674"/>
      <c r="KOY277" s="674"/>
      <c r="KOZ277" s="674"/>
      <c r="KPA277" s="673"/>
      <c r="KPB277" s="677"/>
      <c r="KPC277" s="674"/>
      <c r="KPD277" s="674"/>
      <c r="KPE277" s="674"/>
      <c r="KPF277" s="674"/>
      <c r="KPG277" s="674"/>
      <c r="KPH277" s="674"/>
      <c r="KPI277" s="674"/>
      <c r="KPJ277" s="676"/>
      <c r="KPK277" s="676"/>
      <c r="KPL277" s="676"/>
      <c r="KPM277" s="676"/>
      <c r="KPN277" s="676"/>
      <c r="KPO277" s="676"/>
      <c r="KPP277" s="676"/>
      <c r="KPQ277" s="676"/>
      <c r="KPR277" s="676"/>
      <c r="KPS277" s="676"/>
      <c r="KPT277" s="676"/>
      <c r="KPU277" s="676"/>
      <c r="KPV277" s="676"/>
      <c r="KPW277" s="676"/>
      <c r="KPX277" s="676"/>
      <c r="KPY277" s="676"/>
      <c r="KPZ277" s="676"/>
      <c r="KQA277" s="676"/>
      <c r="KQB277" s="676"/>
      <c r="KQC277" s="676"/>
      <c r="KQD277" s="676"/>
      <c r="KQE277" s="676"/>
      <c r="KQF277" s="676"/>
      <c r="KQG277" s="676"/>
      <c r="KQH277" s="676"/>
      <c r="KQI277" s="676"/>
      <c r="KQJ277" s="676"/>
      <c r="KQK277" s="676"/>
      <c r="KQL277" s="676"/>
      <c r="KQM277" s="676"/>
      <c r="KQN277" s="676"/>
      <c r="KQO277" s="676"/>
      <c r="KQP277" s="676"/>
      <c r="KQQ277" s="676"/>
      <c r="KQR277" s="676"/>
      <c r="KQS277" s="676"/>
      <c r="KQT277" s="676"/>
      <c r="KQU277" s="676"/>
      <c r="KQV277" s="676"/>
      <c r="KQW277" s="676"/>
      <c r="KQX277" s="676"/>
      <c r="KQY277" s="676"/>
      <c r="KQZ277" s="676"/>
      <c r="KRA277" s="676"/>
      <c r="KRB277" s="674"/>
      <c r="KRC277" s="674"/>
      <c r="KRD277" s="674"/>
      <c r="KRE277" s="674"/>
      <c r="KRF277" s="674"/>
      <c r="KRG277" s="674"/>
      <c r="KRH277" s="674"/>
      <c r="KRI277" s="674"/>
      <c r="KRJ277" s="674"/>
      <c r="KRK277" s="674"/>
      <c r="KRL277" s="674"/>
      <c r="KRM277" s="674"/>
      <c r="KRN277" s="674"/>
      <c r="KRO277" s="674"/>
      <c r="KRP277" s="674"/>
      <c r="KRQ277" s="674"/>
      <c r="KRR277" s="674"/>
      <c r="KRS277" s="674"/>
      <c r="KRT277" s="674"/>
      <c r="KRU277" s="674"/>
      <c r="KRV277" s="674"/>
      <c r="KRW277" s="674"/>
      <c r="KRX277" s="674"/>
      <c r="KRY277" s="674"/>
      <c r="KRZ277" s="675"/>
      <c r="KSA277" s="675"/>
      <c r="KSB277" s="675"/>
      <c r="KSC277" s="675"/>
      <c r="KSD277" s="675"/>
      <c r="KSE277" s="674"/>
      <c r="KSF277" s="674"/>
      <c r="KSG277" s="675"/>
      <c r="KSH277" s="675"/>
      <c r="KSI277" s="674"/>
      <c r="KSJ277" s="674"/>
      <c r="KSK277" s="675"/>
      <c r="KSL277" s="675"/>
      <c r="KSM277" s="674"/>
      <c r="KSN277" s="674"/>
      <c r="KSO277" s="674"/>
      <c r="KSP277" s="674"/>
      <c r="KSQ277" s="674"/>
      <c r="KSR277" s="674"/>
      <c r="KSS277" s="674"/>
      <c r="KST277" s="675"/>
      <c r="KSU277" s="675"/>
      <c r="KSV277" s="674"/>
      <c r="KSW277" s="674"/>
      <c r="KSX277" s="675"/>
      <c r="KSY277" s="675"/>
      <c r="KSZ277" s="674"/>
      <c r="KTA277" s="674"/>
      <c r="KTB277" s="674"/>
      <c r="KTC277" s="674"/>
      <c r="KTD277" s="674"/>
      <c r="KTE277" s="673"/>
      <c r="KTF277" s="677"/>
      <c r="KTG277" s="674"/>
      <c r="KTH277" s="674"/>
      <c r="KTI277" s="674"/>
      <c r="KTJ277" s="674"/>
      <c r="KTK277" s="674"/>
      <c r="KTL277" s="674"/>
      <c r="KTM277" s="674"/>
      <c r="KTN277" s="676"/>
      <c r="KTO277" s="676"/>
      <c r="KTP277" s="676"/>
      <c r="KTQ277" s="676"/>
      <c r="KTR277" s="676"/>
      <c r="KTS277" s="676"/>
      <c r="KTT277" s="676"/>
      <c r="KTU277" s="676"/>
      <c r="KTV277" s="676"/>
      <c r="KTW277" s="676"/>
      <c r="KTX277" s="676"/>
      <c r="KTY277" s="676"/>
      <c r="KTZ277" s="676"/>
      <c r="KUA277" s="676"/>
      <c r="KUB277" s="676"/>
      <c r="KUC277" s="676"/>
      <c r="KUD277" s="676"/>
      <c r="KUE277" s="676"/>
      <c r="KUF277" s="676"/>
      <c r="KUG277" s="676"/>
      <c r="KUH277" s="676"/>
      <c r="KUI277" s="676"/>
      <c r="KUJ277" s="676"/>
      <c r="KUK277" s="676"/>
      <c r="KUL277" s="676"/>
      <c r="KUM277" s="676"/>
      <c r="KUN277" s="676"/>
      <c r="KUO277" s="676"/>
      <c r="KUP277" s="676"/>
      <c r="KUQ277" s="676"/>
      <c r="KUR277" s="676"/>
      <c r="KUS277" s="676"/>
      <c r="KUT277" s="676"/>
      <c r="KUU277" s="676"/>
      <c r="KUV277" s="676"/>
      <c r="KUW277" s="676"/>
      <c r="KUX277" s="676"/>
      <c r="KUY277" s="676"/>
      <c r="KUZ277" s="676"/>
      <c r="KVA277" s="676"/>
      <c r="KVB277" s="676"/>
      <c r="KVC277" s="676"/>
      <c r="KVD277" s="676"/>
      <c r="KVE277" s="676"/>
      <c r="KVF277" s="674"/>
      <c r="KVG277" s="674"/>
      <c r="KVH277" s="674"/>
      <c r="KVI277" s="674"/>
      <c r="KVJ277" s="674"/>
      <c r="KVK277" s="674"/>
      <c r="KVL277" s="674"/>
      <c r="KVM277" s="674"/>
      <c r="KVN277" s="674"/>
      <c r="KVO277" s="674"/>
      <c r="KVP277" s="674"/>
      <c r="KVQ277" s="674"/>
      <c r="KVR277" s="674"/>
      <c r="KVS277" s="674"/>
      <c r="KVT277" s="674"/>
      <c r="KVU277" s="674"/>
      <c r="KVV277" s="674"/>
      <c r="KVW277" s="674"/>
      <c r="KVX277" s="674"/>
      <c r="KVY277" s="674"/>
      <c r="KVZ277" s="674"/>
      <c r="KWA277" s="674"/>
      <c r="KWB277" s="674"/>
      <c r="KWC277" s="674"/>
      <c r="KWD277" s="675"/>
      <c r="KWE277" s="675"/>
      <c r="KWF277" s="675"/>
      <c r="KWG277" s="675"/>
      <c r="KWH277" s="675"/>
      <c r="KWI277" s="674"/>
      <c r="KWJ277" s="674"/>
      <c r="KWK277" s="675"/>
      <c r="KWL277" s="675"/>
      <c r="KWM277" s="674"/>
      <c r="KWN277" s="674"/>
      <c r="KWO277" s="675"/>
      <c r="KWP277" s="675"/>
      <c r="KWQ277" s="674"/>
      <c r="KWR277" s="674"/>
      <c r="KWS277" s="674"/>
      <c r="KWT277" s="674"/>
      <c r="KWU277" s="674"/>
      <c r="KWV277" s="674"/>
      <c r="KWW277" s="674"/>
      <c r="KWX277" s="675"/>
      <c r="KWY277" s="675"/>
      <c r="KWZ277" s="674"/>
      <c r="KXA277" s="674"/>
      <c r="KXB277" s="675"/>
      <c r="KXC277" s="675"/>
      <c r="KXD277" s="674"/>
      <c r="KXE277" s="674"/>
      <c r="KXF277" s="674"/>
      <c r="KXG277" s="674"/>
      <c r="KXH277" s="674"/>
      <c r="KXI277" s="673"/>
      <c r="KXJ277" s="677"/>
      <c r="KXK277" s="674"/>
      <c r="KXL277" s="674"/>
      <c r="KXM277" s="674"/>
      <c r="KXN277" s="674"/>
      <c r="KXO277" s="674"/>
      <c r="KXP277" s="674"/>
      <c r="KXQ277" s="674"/>
      <c r="KXR277" s="676"/>
      <c r="KXS277" s="676"/>
      <c r="KXT277" s="676"/>
      <c r="KXU277" s="676"/>
      <c r="KXV277" s="676"/>
      <c r="KXW277" s="676"/>
      <c r="KXX277" s="676"/>
      <c r="KXY277" s="676"/>
      <c r="KXZ277" s="676"/>
      <c r="KYA277" s="676"/>
      <c r="KYB277" s="676"/>
      <c r="KYC277" s="676"/>
      <c r="KYD277" s="676"/>
      <c r="KYE277" s="676"/>
      <c r="KYF277" s="676"/>
      <c r="KYG277" s="676"/>
      <c r="KYH277" s="676"/>
      <c r="KYI277" s="676"/>
      <c r="KYJ277" s="676"/>
      <c r="KYK277" s="676"/>
      <c r="KYL277" s="676"/>
      <c r="KYM277" s="676"/>
      <c r="KYN277" s="676"/>
      <c r="KYO277" s="676"/>
      <c r="KYP277" s="676"/>
      <c r="KYQ277" s="676"/>
      <c r="KYR277" s="676"/>
      <c r="KYS277" s="676"/>
      <c r="KYT277" s="676"/>
      <c r="KYU277" s="676"/>
      <c r="KYV277" s="676"/>
      <c r="KYW277" s="676"/>
      <c r="KYX277" s="676"/>
      <c r="KYY277" s="676"/>
      <c r="KYZ277" s="676"/>
      <c r="KZA277" s="676"/>
      <c r="KZB277" s="676"/>
      <c r="KZC277" s="676"/>
      <c r="KZD277" s="676"/>
      <c r="KZE277" s="676"/>
      <c r="KZF277" s="676"/>
      <c r="KZG277" s="676"/>
      <c r="KZH277" s="676"/>
      <c r="KZI277" s="676"/>
      <c r="KZJ277" s="674"/>
      <c r="KZK277" s="674"/>
      <c r="KZL277" s="674"/>
      <c r="KZM277" s="674"/>
      <c r="KZN277" s="674"/>
      <c r="KZO277" s="674"/>
      <c r="KZP277" s="674"/>
      <c r="KZQ277" s="674"/>
      <c r="KZR277" s="674"/>
      <c r="KZS277" s="674"/>
      <c r="KZT277" s="674"/>
      <c r="KZU277" s="674"/>
      <c r="KZV277" s="674"/>
      <c r="KZW277" s="674"/>
      <c r="KZX277" s="674"/>
      <c r="KZY277" s="674"/>
      <c r="KZZ277" s="674"/>
      <c r="LAA277" s="674"/>
      <c r="LAB277" s="674"/>
      <c r="LAC277" s="674"/>
      <c r="LAD277" s="674"/>
      <c r="LAE277" s="674"/>
      <c r="LAF277" s="674"/>
      <c r="LAG277" s="674"/>
      <c r="LAH277" s="675"/>
      <c r="LAI277" s="675"/>
      <c r="LAJ277" s="675"/>
      <c r="LAK277" s="675"/>
      <c r="LAL277" s="675"/>
      <c r="LAM277" s="674"/>
      <c r="LAN277" s="674"/>
      <c r="LAO277" s="675"/>
      <c r="LAP277" s="675"/>
      <c r="LAQ277" s="674"/>
      <c r="LAR277" s="674"/>
      <c r="LAS277" s="675"/>
      <c r="LAT277" s="675"/>
      <c r="LAU277" s="674"/>
      <c r="LAV277" s="674"/>
      <c r="LAW277" s="674"/>
      <c r="LAX277" s="674"/>
      <c r="LAY277" s="674"/>
      <c r="LAZ277" s="674"/>
      <c r="LBA277" s="674"/>
      <c r="LBB277" s="675"/>
      <c r="LBC277" s="675"/>
      <c r="LBD277" s="674"/>
      <c r="LBE277" s="674"/>
      <c r="LBF277" s="675"/>
      <c r="LBG277" s="675"/>
      <c r="LBH277" s="674"/>
      <c r="LBI277" s="674"/>
      <c r="LBJ277" s="674"/>
      <c r="LBK277" s="674"/>
      <c r="LBL277" s="674"/>
      <c r="LBM277" s="673"/>
      <c r="LBN277" s="677"/>
      <c r="LBO277" s="674"/>
      <c r="LBP277" s="674"/>
      <c r="LBQ277" s="674"/>
      <c r="LBR277" s="674"/>
      <c r="LBS277" s="674"/>
      <c r="LBT277" s="674"/>
      <c r="LBU277" s="674"/>
      <c r="LBV277" s="676"/>
      <c r="LBW277" s="676"/>
      <c r="LBX277" s="676"/>
      <c r="LBY277" s="676"/>
      <c r="LBZ277" s="676"/>
      <c r="LCA277" s="676"/>
      <c r="LCB277" s="676"/>
      <c r="LCC277" s="676"/>
      <c r="LCD277" s="676"/>
      <c r="LCE277" s="676"/>
      <c r="LCF277" s="676"/>
      <c r="LCG277" s="676"/>
      <c r="LCH277" s="676"/>
      <c r="LCI277" s="676"/>
      <c r="LCJ277" s="676"/>
      <c r="LCK277" s="676"/>
      <c r="LCL277" s="676"/>
      <c r="LCM277" s="676"/>
      <c r="LCN277" s="676"/>
      <c r="LCO277" s="676"/>
      <c r="LCP277" s="676"/>
      <c r="LCQ277" s="676"/>
      <c r="LCR277" s="676"/>
      <c r="LCS277" s="676"/>
      <c r="LCT277" s="676"/>
      <c r="LCU277" s="676"/>
      <c r="LCV277" s="676"/>
      <c r="LCW277" s="676"/>
      <c r="LCX277" s="676"/>
      <c r="LCY277" s="676"/>
      <c r="LCZ277" s="676"/>
      <c r="LDA277" s="676"/>
      <c r="LDB277" s="676"/>
      <c r="LDC277" s="676"/>
      <c r="LDD277" s="676"/>
      <c r="LDE277" s="676"/>
      <c r="LDF277" s="676"/>
      <c r="LDG277" s="676"/>
      <c r="LDH277" s="676"/>
      <c r="LDI277" s="676"/>
      <c r="LDJ277" s="676"/>
      <c r="LDK277" s="676"/>
      <c r="LDL277" s="676"/>
      <c r="LDM277" s="676"/>
      <c r="LDN277" s="674"/>
      <c r="LDO277" s="674"/>
      <c r="LDP277" s="674"/>
      <c r="LDQ277" s="674"/>
      <c r="LDR277" s="674"/>
      <c r="LDS277" s="674"/>
      <c r="LDT277" s="674"/>
      <c r="LDU277" s="674"/>
      <c r="LDV277" s="674"/>
      <c r="LDW277" s="674"/>
      <c r="LDX277" s="674"/>
      <c r="LDY277" s="674"/>
      <c r="LDZ277" s="674"/>
      <c r="LEA277" s="674"/>
      <c r="LEB277" s="674"/>
      <c r="LEC277" s="674"/>
      <c r="LED277" s="674"/>
      <c r="LEE277" s="674"/>
      <c r="LEF277" s="674"/>
      <c r="LEG277" s="674"/>
      <c r="LEH277" s="674"/>
      <c r="LEI277" s="674"/>
      <c r="LEJ277" s="674"/>
      <c r="LEK277" s="674"/>
      <c r="LEL277" s="675"/>
      <c r="LEM277" s="675"/>
      <c r="LEN277" s="675"/>
      <c r="LEO277" s="675"/>
      <c r="LEP277" s="675"/>
      <c r="LEQ277" s="674"/>
      <c r="LER277" s="674"/>
      <c r="LES277" s="675"/>
      <c r="LET277" s="675"/>
      <c r="LEU277" s="674"/>
      <c r="LEV277" s="674"/>
      <c r="LEW277" s="675"/>
      <c r="LEX277" s="675"/>
      <c r="LEY277" s="674"/>
      <c r="LEZ277" s="674"/>
      <c r="LFA277" s="674"/>
      <c r="LFB277" s="674"/>
      <c r="LFC277" s="674"/>
      <c r="LFD277" s="674"/>
      <c r="LFE277" s="674"/>
      <c r="LFF277" s="675"/>
      <c r="LFG277" s="675"/>
      <c r="LFH277" s="674"/>
      <c r="LFI277" s="674"/>
      <c r="LFJ277" s="675"/>
      <c r="LFK277" s="675"/>
      <c r="LFL277" s="674"/>
      <c r="LFM277" s="674"/>
      <c r="LFN277" s="674"/>
      <c r="LFO277" s="674"/>
      <c r="LFP277" s="674"/>
      <c r="LFQ277" s="673"/>
      <c r="LFR277" s="677"/>
      <c r="LFS277" s="674"/>
      <c r="LFT277" s="674"/>
      <c r="LFU277" s="674"/>
      <c r="LFV277" s="674"/>
      <c r="LFW277" s="674"/>
      <c r="LFX277" s="674"/>
      <c r="LFY277" s="674"/>
      <c r="LFZ277" s="676"/>
      <c r="LGA277" s="676"/>
      <c r="LGB277" s="676"/>
      <c r="LGC277" s="676"/>
      <c r="LGD277" s="676"/>
      <c r="LGE277" s="676"/>
      <c r="LGF277" s="676"/>
      <c r="LGG277" s="676"/>
      <c r="LGH277" s="676"/>
      <c r="LGI277" s="676"/>
      <c r="LGJ277" s="676"/>
      <c r="LGK277" s="676"/>
      <c r="LGL277" s="676"/>
      <c r="LGM277" s="676"/>
      <c r="LGN277" s="676"/>
      <c r="LGO277" s="676"/>
      <c r="LGP277" s="676"/>
      <c r="LGQ277" s="676"/>
      <c r="LGR277" s="676"/>
      <c r="LGS277" s="676"/>
      <c r="LGT277" s="676"/>
      <c r="LGU277" s="676"/>
      <c r="LGV277" s="676"/>
      <c r="LGW277" s="676"/>
      <c r="LGX277" s="676"/>
      <c r="LGY277" s="676"/>
      <c r="LGZ277" s="676"/>
      <c r="LHA277" s="676"/>
      <c r="LHB277" s="676"/>
      <c r="LHC277" s="676"/>
      <c r="LHD277" s="676"/>
      <c r="LHE277" s="676"/>
      <c r="LHF277" s="676"/>
      <c r="LHG277" s="676"/>
      <c r="LHH277" s="676"/>
      <c r="LHI277" s="676"/>
      <c r="LHJ277" s="676"/>
      <c r="LHK277" s="676"/>
      <c r="LHL277" s="676"/>
      <c r="LHM277" s="676"/>
      <c r="LHN277" s="676"/>
      <c r="LHO277" s="676"/>
      <c r="LHP277" s="676"/>
      <c r="LHQ277" s="676"/>
      <c r="LHR277" s="674"/>
      <c r="LHS277" s="674"/>
      <c r="LHT277" s="674"/>
      <c r="LHU277" s="674"/>
      <c r="LHV277" s="674"/>
      <c r="LHW277" s="674"/>
      <c r="LHX277" s="674"/>
      <c r="LHY277" s="674"/>
      <c r="LHZ277" s="674"/>
      <c r="LIA277" s="674"/>
      <c r="LIB277" s="674"/>
      <c r="LIC277" s="674"/>
      <c r="LID277" s="674"/>
      <c r="LIE277" s="674"/>
      <c r="LIF277" s="674"/>
      <c r="LIG277" s="674"/>
      <c r="LIH277" s="674"/>
      <c r="LII277" s="674"/>
      <c r="LIJ277" s="674"/>
      <c r="LIK277" s="674"/>
      <c r="LIL277" s="674"/>
      <c r="LIM277" s="674"/>
      <c r="LIN277" s="674"/>
      <c r="LIO277" s="674"/>
      <c r="LIP277" s="675"/>
      <c r="LIQ277" s="675"/>
      <c r="LIR277" s="675"/>
      <c r="LIS277" s="675"/>
      <c r="LIT277" s="675"/>
      <c r="LIU277" s="674"/>
      <c r="LIV277" s="674"/>
      <c r="LIW277" s="675"/>
      <c r="LIX277" s="675"/>
      <c r="LIY277" s="674"/>
      <c r="LIZ277" s="674"/>
      <c r="LJA277" s="675"/>
      <c r="LJB277" s="675"/>
      <c r="LJC277" s="674"/>
      <c r="LJD277" s="674"/>
      <c r="LJE277" s="674"/>
      <c r="LJF277" s="674"/>
      <c r="LJG277" s="674"/>
      <c r="LJH277" s="674"/>
      <c r="LJI277" s="674"/>
      <c r="LJJ277" s="675"/>
      <c r="LJK277" s="675"/>
      <c r="LJL277" s="674"/>
      <c r="LJM277" s="674"/>
      <c r="LJN277" s="675"/>
      <c r="LJO277" s="675"/>
      <c r="LJP277" s="674"/>
      <c r="LJQ277" s="674"/>
      <c r="LJR277" s="674"/>
      <c r="LJS277" s="674"/>
      <c r="LJT277" s="674"/>
      <c r="LJU277" s="673"/>
      <c r="LJV277" s="677"/>
      <c r="LJW277" s="674"/>
      <c r="LJX277" s="674"/>
      <c r="LJY277" s="674"/>
      <c r="LJZ277" s="674"/>
      <c r="LKA277" s="674"/>
      <c r="LKB277" s="674"/>
      <c r="LKC277" s="674"/>
      <c r="LKD277" s="676"/>
      <c r="LKE277" s="676"/>
      <c r="LKF277" s="676"/>
      <c r="LKG277" s="676"/>
      <c r="LKH277" s="676"/>
      <c r="LKI277" s="676"/>
      <c r="LKJ277" s="676"/>
      <c r="LKK277" s="676"/>
      <c r="LKL277" s="676"/>
      <c r="LKM277" s="676"/>
      <c r="LKN277" s="676"/>
      <c r="LKO277" s="676"/>
      <c r="LKP277" s="676"/>
      <c r="LKQ277" s="676"/>
      <c r="LKR277" s="676"/>
      <c r="LKS277" s="676"/>
      <c r="LKT277" s="676"/>
      <c r="LKU277" s="676"/>
      <c r="LKV277" s="676"/>
      <c r="LKW277" s="676"/>
      <c r="LKX277" s="676"/>
      <c r="LKY277" s="676"/>
      <c r="LKZ277" s="676"/>
      <c r="LLA277" s="676"/>
      <c r="LLB277" s="676"/>
      <c r="LLC277" s="676"/>
      <c r="LLD277" s="676"/>
      <c r="LLE277" s="676"/>
      <c r="LLF277" s="676"/>
      <c r="LLG277" s="676"/>
      <c r="LLH277" s="676"/>
      <c r="LLI277" s="676"/>
      <c r="LLJ277" s="676"/>
      <c r="LLK277" s="676"/>
      <c r="LLL277" s="676"/>
      <c r="LLM277" s="676"/>
      <c r="LLN277" s="676"/>
      <c r="LLO277" s="676"/>
      <c r="LLP277" s="676"/>
      <c r="LLQ277" s="676"/>
      <c r="LLR277" s="676"/>
      <c r="LLS277" s="676"/>
      <c r="LLT277" s="676"/>
      <c r="LLU277" s="676"/>
      <c r="LLV277" s="674"/>
      <c r="LLW277" s="674"/>
      <c r="LLX277" s="674"/>
      <c r="LLY277" s="674"/>
      <c r="LLZ277" s="674"/>
      <c r="LMA277" s="674"/>
      <c r="LMB277" s="674"/>
      <c r="LMC277" s="674"/>
      <c r="LMD277" s="674"/>
      <c r="LME277" s="674"/>
      <c r="LMF277" s="674"/>
      <c r="LMG277" s="674"/>
      <c r="LMH277" s="674"/>
      <c r="LMI277" s="674"/>
      <c r="LMJ277" s="674"/>
      <c r="LMK277" s="674"/>
      <c r="LML277" s="674"/>
      <c r="LMM277" s="674"/>
      <c r="LMN277" s="674"/>
      <c r="LMO277" s="674"/>
      <c r="LMP277" s="674"/>
      <c r="LMQ277" s="674"/>
      <c r="LMR277" s="674"/>
      <c r="LMS277" s="674"/>
      <c r="LMT277" s="675"/>
      <c r="LMU277" s="675"/>
      <c r="LMV277" s="675"/>
      <c r="LMW277" s="675"/>
      <c r="LMX277" s="675"/>
      <c r="LMY277" s="674"/>
      <c r="LMZ277" s="674"/>
      <c r="LNA277" s="675"/>
      <c r="LNB277" s="675"/>
      <c r="LNC277" s="674"/>
      <c r="LND277" s="674"/>
      <c r="LNE277" s="675"/>
      <c r="LNF277" s="675"/>
      <c r="LNG277" s="674"/>
      <c r="LNH277" s="674"/>
      <c r="LNI277" s="674"/>
      <c r="LNJ277" s="674"/>
      <c r="LNK277" s="674"/>
      <c r="LNL277" s="674"/>
      <c r="LNM277" s="674"/>
      <c r="LNN277" s="675"/>
      <c r="LNO277" s="675"/>
      <c r="LNP277" s="674"/>
      <c r="LNQ277" s="674"/>
      <c r="LNR277" s="675"/>
      <c r="LNS277" s="675"/>
      <c r="LNT277" s="674"/>
      <c r="LNU277" s="674"/>
      <c r="LNV277" s="674"/>
      <c r="LNW277" s="674"/>
      <c r="LNX277" s="674"/>
      <c r="LNY277" s="673"/>
      <c r="LNZ277" s="677"/>
      <c r="LOA277" s="674"/>
      <c r="LOB277" s="674"/>
      <c r="LOC277" s="674"/>
      <c r="LOD277" s="674"/>
      <c r="LOE277" s="674"/>
      <c r="LOF277" s="674"/>
      <c r="LOG277" s="674"/>
      <c r="LOH277" s="676"/>
      <c r="LOI277" s="676"/>
      <c r="LOJ277" s="676"/>
      <c r="LOK277" s="676"/>
      <c r="LOL277" s="676"/>
      <c r="LOM277" s="676"/>
      <c r="LON277" s="676"/>
      <c r="LOO277" s="676"/>
      <c r="LOP277" s="676"/>
      <c r="LOQ277" s="676"/>
      <c r="LOR277" s="676"/>
      <c r="LOS277" s="676"/>
      <c r="LOT277" s="676"/>
      <c r="LOU277" s="676"/>
      <c r="LOV277" s="676"/>
      <c r="LOW277" s="676"/>
      <c r="LOX277" s="676"/>
      <c r="LOY277" s="676"/>
      <c r="LOZ277" s="676"/>
      <c r="LPA277" s="676"/>
      <c r="LPB277" s="676"/>
      <c r="LPC277" s="676"/>
      <c r="LPD277" s="676"/>
      <c r="LPE277" s="676"/>
      <c r="LPF277" s="676"/>
      <c r="LPG277" s="676"/>
      <c r="LPH277" s="676"/>
      <c r="LPI277" s="676"/>
      <c r="LPJ277" s="676"/>
      <c r="LPK277" s="676"/>
      <c r="LPL277" s="676"/>
      <c r="LPM277" s="676"/>
      <c r="LPN277" s="676"/>
      <c r="LPO277" s="676"/>
      <c r="LPP277" s="676"/>
      <c r="LPQ277" s="676"/>
      <c r="LPR277" s="676"/>
      <c r="LPS277" s="676"/>
      <c r="LPT277" s="676"/>
      <c r="LPU277" s="676"/>
      <c r="LPV277" s="676"/>
      <c r="LPW277" s="676"/>
      <c r="LPX277" s="676"/>
      <c r="LPY277" s="676"/>
      <c r="LPZ277" s="674"/>
      <c r="LQA277" s="674"/>
      <c r="LQB277" s="674"/>
      <c r="LQC277" s="674"/>
      <c r="LQD277" s="674"/>
      <c r="LQE277" s="674"/>
      <c r="LQF277" s="674"/>
      <c r="LQG277" s="674"/>
      <c r="LQH277" s="674"/>
      <c r="LQI277" s="674"/>
      <c r="LQJ277" s="674"/>
      <c r="LQK277" s="674"/>
      <c r="LQL277" s="674"/>
      <c r="LQM277" s="674"/>
      <c r="LQN277" s="674"/>
      <c r="LQO277" s="674"/>
      <c r="LQP277" s="674"/>
      <c r="LQQ277" s="674"/>
      <c r="LQR277" s="674"/>
      <c r="LQS277" s="674"/>
      <c r="LQT277" s="674"/>
      <c r="LQU277" s="674"/>
      <c r="LQV277" s="674"/>
      <c r="LQW277" s="674"/>
      <c r="LQX277" s="675"/>
      <c r="LQY277" s="675"/>
      <c r="LQZ277" s="675"/>
      <c r="LRA277" s="675"/>
      <c r="LRB277" s="675"/>
      <c r="LRC277" s="674"/>
      <c r="LRD277" s="674"/>
      <c r="LRE277" s="675"/>
      <c r="LRF277" s="675"/>
      <c r="LRG277" s="674"/>
      <c r="LRH277" s="674"/>
      <c r="LRI277" s="675"/>
      <c r="LRJ277" s="675"/>
      <c r="LRK277" s="674"/>
      <c r="LRL277" s="674"/>
      <c r="LRM277" s="674"/>
      <c r="LRN277" s="674"/>
      <c r="LRO277" s="674"/>
      <c r="LRP277" s="674"/>
      <c r="LRQ277" s="674"/>
      <c r="LRR277" s="675"/>
      <c r="LRS277" s="675"/>
      <c r="LRT277" s="674"/>
      <c r="LRU277" s="674"/>
      <c r="LRV277" s="675"/>
      <c r="LRW277" s="675"/>
      <c r="LRX277" s="674"/>
      <c r="LRY277" s="674"/>
      <c r="LRZ277" s="674"/>
      <c r="LSA277" s="674"/>
      <c r="LSB277" s="674"/>
      <c r="LSC277" s="673"/>
      <c r="LSD277" s="677"/>
      <c r="LSE277" s="674"/>
      <c r="LSF277" s="674"/>
      <c r="LSG277" s="674"/>
      <c r="LSH277" s="674"/>
      <c r="LSI277" s="674"/>
      <c r="LSJ277" s="674"/>
      <c r="LSK277" s="674"/>
      <c r="LSL277" s="676"/>
      <c r="LSM277" s="676"/>
      <c r="LSN277" s="676"/>
      <c r="LSO277" s="676"/>
      <c r="LSP277" s="676"/>
      <c r="LSQ277" s="676"/>
      <c r="LSR277" s="676"/>
      <c r="LSS277" s="676"/>
      <c r="LST277" s="676"/>
      <c r="LSU277" s="676"/>
      <c r="LSV277" s="676"/>
      <c r="LSW277" s="676"/>
      <c r="LSX277" s="676"/>
      <c r="LSY277" s="676"/>
      <c r="LSZ277" s="676"/>
      <c r="LTA277" s="676"/>
      <c r="LTB277" s="676"/>
      <c r="LTC277" s="676"/>
      <c r="LTD277" s="676"/>
      <c r="LTE277" s="676"/>
      <c r="LTF277" s="676"/>
      <c r="LTG277" s="676"/>
      <c r="LTH277" s="676"/>
      <c r="LTI277" s="676"/>
      <c r="LTJ277" s="676"/>
      <c r="LTK277" s="676"/>
      <c r="LTL277" s="676"/>
      <c r="LTM277" s="676"/>
      <c r="LTN277" s="676"/>
      <c r="LTO277" s="676"/>
      <c r="LTP277" s="676"/>
      <c r="LTQ277" s="676"/>
      <c r="LTR277" s="676"/>
      <c r="LTS277" s="676"/>
      <c r="LTT277" s="676"/>
      <c r="LTU277" s="676"/>
      <c r="LTV277" s="676"/>
      <c r="LTW277" s="676"/>
      <c r="LTX277" s="676"/>
      <c r="LTY277" s="676"/>
      <c r="LTZ277" s="676"/>
      <c r="LUA277" s="676"/>
      <c r="LUB277" s="676"/>
      <c r="LUC277" s="676"/>
      <c r="LUD277" s="674"/>
      <c r="LUE277" s="674"/>
      <c r="LUF277" s="674"/>
      <c r="LUG277" s="674"/>
      <c r="LUH277" s="674"/>
      <c r="LUI277" s="674"/>
      <c r="LUJ277" s="674"/>
      <c r="LUK277" s="674"/>
      <c r="LUL277" s="674"/>
      <c r="LUM277" s="674"/>
      <c r="LUN277" s="674"/>
      <c r="LUO277" s="674"/>
      <c r="LUP277" s="674"/>
      <c r="LUQ277" s="674"/>
      <c r="LUR277" s="674"/>
      <c r="LUS277" s="674"/>
      <c r="LUT277" s="674"/>
      <c r="LUU277" s="674"/>
      <c r="LUV277" s="674"/>
      <c r="LUW277" s="674"/>
      <c r="LUX277" s="674"/>
      <c r="LUY277" s="674"/>
      <c r="LUZ277" s="674"/>
      <c r="LVA277" s="674"/>
      <c r="LVB277" s="675"/>
      <c r="LVC277" s="675"/>
      <c r="LVD277" s="675"/>
      <c r="LVE277" s="675"/>
      <c r="LVF277" s="675"/>
      <c r="LVG277" s="674"/>
      <c r="LVH277" s="674"/>
      <c r="LVI277" s="675"/>
      <c r="LVJ277" s="675"/>
      <c r="LVK277" s="674"/>
      <c r="LVL277" s="674"/>
      <c r="LVM277" s="675"/>
      <c r="LVN277" s="675"/>
      <c r="LVO277" s="674"/>
      <c r="LVP277" s="674"/>
      <c r="LVQ277" s="674"/>
      <c r="LVR277" s="674"/>
      <c r="LVS277" s="674"/>
      <c r="LVT277" s="674"/>
      <c r="LVU277" s="674"/>
      <c r="LVV277" s="675"/>
      <c r="LVW277" s="675"/>
      <c r="LVX277" s="674"/>
      <c r="LVY277" s="674"/>
      <c r="LVZ277" s="675"/>
      <c r="LWA277" s="675"/>
      <c r="LWB277" s="674"/>
      <c r="LWC277" s="674"/>
      <c r="LWD277" s="674"/>
      <c r="LWE277" s="674"/>
      <c r="LWF277" s="674"/>
      <c r="LWG277" s="673"/>
      <c r="LWH277" s="677"/>
      <c r="LWI277" s="674"/>
      <c r="LWJ277" s="674"/>
      <c r="LWK277" s="674"/>
      <c r="LWL277" s="674"/>
      <c r="LWM277" s="674"/>
      <c r="LWN277" s="674"/>
      <c r="LWO277" s="674"/>
      <c r="LWP277" s="676"/>
      <c r="LWQ277" s="676"/>
      <c r="LWR277" s="676"/>
      <c r="LWS277" s="676"/>
      <c r="LWT277" s="676"/>
      <c r="LWU277" s="676"/>
      <c r="LWV277" s="676"/>
      <c r="LWW277" s="676"/>
      <c r="LWX277" s="676"/>
      <c r="LWY277" s="676"/>
      <c r="LWZ277" s="676"/>
      <c r="LXA277" s="676"/>
      <c r="LXB277" s="676"/>
      <c r="LXC277" s="676"/>
      <c r="LXD277" s="676"/>
      <c r="LXE277" s="676"/>
      <c r="LXF277" s="676"/>
      <c r="LXG277" s="676"/>
      <c r="LXH277" s="676"/>
      <c r="LXI277" s="676"/>
      <c r="LXJ277" s="676"/>
      <c r="LXK277" s="676"/>
      <c r="LXL277" s="676"/>
      <c r="LXM277" s="676"/>
      <c r="LXN277" s="676"/>
      <c r="LXO277" s="676"/>
      <c r="LXP277" s="676"/>
      <c r="LXQ277" s="676"/>
      <c r="LXR277" s="676"/>
      <c r="LXS277" s="676"/>
      <c r="LXT277" s="676"/>
      <c r="LXU277" s="676"/>
      <c r="LXV277" s="676"/>
      <c r="LXW277" s="676"/>
      <c r="LXX277" s="676"/>
      <c r="LXY277" s="676"/>
      <c r="LXZ277" s="676"/>
      <c r="LYA277" s="676"/>
      <c r="LYB277" s="676"/>
      <c r="LYC277" s="676"/>
      <c r="LYD277" s="676"/>
      <c r="LYE277" s="676"/>
      <c r="LYF277" s="676"/>
      <c r="LYG277" s="676"/>
      <c r="LYH277" s="674"/>
      <c r="LYI277" s="674"/>
      <c r="LYJ277" s="674"/>
      <c r="LYK277" s="674"/>
      <c r="LYL277" s="674"/>
      <c r="LYM277" s="674"/>
      <c r="LYN277" s="674"/>
      <c r="LYO277" s="674"/>
      <c r="LYP277" s="674"/>
      <c r="LYQ277" s="674"/>
      <c r="LYR277" s="674"/>
      <c r="LYS277" s="674"/>
      <c r="LYT277" s="674"/>
      <c r="LYU277" s="674"/>
      <c r="LYV277" s="674"/>
      <c r="LYW277" s="674"/>
      <c r="LYX277" s="674"/>
      <c r="LYY277" s="674"/>
      <c r="LYZ277" s="674"/>
      <c r="LZA277" s="674"/>
      <c r="LZB277" s="674"/>
      <c r="LZC277" s="674"/>
      <c r="LZD277" s="674"/>
      <c r="LZE277" s="674"/>
      <c r="LZF277" s="675"/>
      <c r="LZG277" s="675"/>
      <c r="LZH277" s="675"/>
      <c r="LZI277" s="675"/>
      <c r="LZJ277" s="675"/>
      <c r="LZK277" s="674"/>
      <c r="LZL277" s="674"/>
      <c r="LZM277" s="675"/>
      <c r="LZN277" s="675"/>
      <c r="LZO277" s="674"/>
      <c r="LZP277" s="674"/>
      <c r="LZQ277" s="675"/>
      <c r="LZR277" s="675"/>
      <c r="LZS277" s="674"/>
      <c r="LZT277" s="674"/>
      <c r="LZU277" s="674"/>
      <c r="LZV277" s="674"/>
      <c r="LZW277" s="674"/>
      <c r="LZX277" s="674"/>
      <c r="LZY277" s="674"/>
      <c r="LZZ277" s="675"/>
      <c r="MAA277" s="675"/>
      <c r="MAB277" s="674"/>
      <c r="MAC277" s="674"/>
      <c r="MAD277" s="675"/>
      <c r="MAE277" s="675"/>
      <c r="MAF277" s="674"/>
      <c r="MAG277" s="674"/>
      <c r="MAH277" s="674"/>
      <c r="MAI277" s="674"/>
      <c r="MAJ277" s="674"/>
      <c r="MAK277" s="673"/>
      <c r="MAL277" s="677"/>
      <c r="MAM277" s="674"/>
      <c r="MAN277" s="674"/>
      <c r="MAO277" s="674"/>
      <c r="MAP277" s="674"/>
      <c r="MAQ277" s="674"/>
      <c r="MAR277" s="674"/>
      <c r="MAS277" s="674"/>
      <c r="MAT277" s="676"/>
      <c r="MAU277" s="676"/>
      <c r="MAV277" s="676"/>
      <c r="MAW277" s="676"/>
      <c r="MAX277" s="676"/>
      <c r="MAY277" s="676"/>
      <c r="MAZ277" s="676"/>
      <c r="MBA277" s="676"/>
      <c r="MBB277" s="676"/>
      <c r="MBC277" s="676"/>
      <c r="MBD277" s="676"/>
      <c r="MBE277" s="676"/>
      <c r="MBF277" s="676"/>
      <c r="MBG277" s="676"/>
      <c r="MBH277" s="676"/>
      <c r="MBI277" s="676"/>
      <c r="MBJ277" s="676"/>
      <c r="MBK277" s="676"/>
      <c r="MBL277" s="676"/>
      <c r="MBM277" s="676"/>
      <c r="MBN277" s="676"/>
      <c r="MBO277" s="676"/>
      <c r="MBP277" s="676"/>
      <c r="MBQ277" s="676"/>
      <c r="MBR277" s="676"/>
      <c r="MBS277" s="676"/>
      <c r="MBT277" s="676"/>
      <c r="MBU277" s="676"/>
      <c r="MBV277" s="676"/>
      <c r="MBW277" s="676"/>
      <c r="MBX277" s="676"/>
      <c r="MBY277" s="676"/>
      <c r="MBZ277" s="676"/>
      <c r="MCA277" s="676"/>
      <c r="MCB277" s="676"/>
      <c r="MCC277" s="676"/>
      <c r="MCD277" s="676"/>
      <c r="MCE277" s="676"/>
      <c r="MCF277" s="676"/>
      <c r="MCG277" s="676"/>
      <c r="MCH277" s="676"/>
      <c r="MCI277" s="676"/>
      <c r="MCJ277" s="676"/>
      <c r="MCK277" s="676"/>
      <c r="MCL277" s="674"/>
      <c r="MCM277" s="674"/>
      <c r="MCN277" s="674"/>
      <c r="MCO277" s="674"/>
      <c r="MCP277" s="674"/>
      <c r="MCQ277" s="674"/>
      <c r="MCR277" s="674"/>
      <c r="MCS277" s="674"/>
      <c r="MCT277" s="674"/>
      <c r="MCU277" s="674"/>
      <c r="MCV277" s="674"/>
      <c r="MCW277" s="674"/>
      <c r="MCX277" s="674"/>
      <c r="MCY277" s="674"/>
      <c r="MCZ277" s="674"/>
      <c r="MDA277" s="674"/>
      <c r="MDB277" s="674"/>
      <c r="MDC277" s="674"/>
      <c r="MDD277" s="674"/>
      <c r="MDE277" s="674"/>
      <c r="MDF277" s="674"/>
      <c r="MDG277" s="674"/>
      <c r="MDH277" s="674"/>
      <c r="MDI277" s="674"/>
      <c r="MDJ277" s="675"/>
      <c r="MDK277" s="675"/>
      <c r="MDL277" s="675"/>
      <c r="MDM277" s="675"/>
      <c r="MDN277" s="675"/>
      <c r="MDO277" s="674"/>
      <c r="MDP277" s="674"/>
      <c r="MDQ277" s="675"/>
      <c r="MDR277" s="675"/>
      <c r="MDS277" s="674"/>
      <c r="MDT277" s="674"/>
      <c r="MDU277" s="675"/>
      <c r="MDV277" s="675"/>
      <c r="MDW277" s="674"/>
      <c r="MDX277" s="674"/>
      <c r="MDY277" s="674"/>
      <c r="MDZ277" s="674"/>
      <c r="MEA277" s="674"/>
      <c r="MEB277" s="674"/>
      <c r="MEC277" s="674"/>
      <c r="MED277" s="675"/>
      <c r="MEE277" s="675"/>
      <c r="MEF277" s="674"/>
      <c r="MEG277" s="674"/>
      <c r="MEH277" s="675"/>
      <c r="MEI277" s="675"/>
      <c r="MEJ277" s="674"/>
      <c r="MEK277" s="674"/>
      <c r="MEL277" s="674"/>
      <c r="MEM277" s="674"/>
      <c r="MEN277" s="674"/>
      <c r="MEO277" s="673"/>
      <c r="MEP277" s="677"/>
      <c r="MEQ277" s="674"/>
      <c r="MER277" s="674"/>
      <c r="MES277" s="674"/>
      <c r="MET277" s="674"/>
      <c r="MEU277" s="674"/>
      <c r="MEV277" s="674"/>
      <c r="MEW277" s="674"/>
      <c r="MEX277" s="676"/>
      <c r="MEY277" s="676"/>
      <c r="MEZ277" s="676"/>
      <c r="MFA277" s="676"/>
      <c r="MFB277" s="676"/>
      <c r="MFC277" s="676"/>
      <c r="MFD277" s="676"/>
      <c r="MFE277" s="676"/>
      <c r="MFF277" s="676"/>
      <c r="MFG277" s="676"/>
      <c r="MFH277" s="676"/>
      <c r="MFI277" s="676"/>
      <c r="MFJ277" s="676"/>
      <c r="MFK277" s="676"/>
      <c r="MFL277" s="676"/>
      <c r="MFM277" s="676"/>
      <c r="MFN277" s="676"/>
      <c r="MFO277" s="676"/>
      <c r="MFP277" s="676"/>
      <c r="MFQ277" s="676"/>
      <c r="MFR277" s="676"/>
      <c r="MFS277" s="676"/>
      <c r="MFT277" s="676"/>
      <c r="MFU277" s="676"/>
      <c r="MFV277" s="676"/>
      <c r="MFW277" s="676"/>
      <c r="MFX277" s="676"/>
      <c r="MFY277" s="676"/>
      <c r="MFZ277" s="676"/>
      <c r="MGA277" s="676"/>
      <c r="MGB277" s="676"/>
      <c r="MGC277" s="676"/>
      <c r="MGD277" s="676"/>
      <c r="MGE277" s="676"/>
      <c r="MGF277" s="676"/>
      <c r="MGG277" s="676"/>
      <c r="MGH277" s="676"/>
      <c r="MGI277" s="676"/>
      <c r="MGJ277" s="676"/>
      <c r="MGK277" s="676"/>
      <c r="MGL277" s="676"/>
      <c r="MGM277" s="676"/>
      <c r="MGN277" s="676"/>
      <c r="MGO277" s="676"/>
      <c r="MGP277" s="674"/>
      <c r="MGQ277" s="674"/>
      <c r="MGR277" s="674"/>
      <c r="MGS277" s="674"/>
      <c r="MGT277" s="674"/>
      <c r="MGU277" s="674"/>
      <c r="MGV277" s="674"/>
      <c r="MGW277" s="674"/>
      <c r="MGX277" s="674"/>
      <c r="MGY277" s="674"/>
      <c r="MGZ277" s="674"/>
      <c r="MHA277" s="674"/>
      <c r="MHB277" s="674"/>
      <c r="MHC277" s="674"/>
      <c r="MHD277" s="674"/>
      <c r="MHE277" s="674"/>
      <c r="MHF277" s="674"/>
      <c r="MHG277" s="674"/>
      <c r="MHH277" s="674"/>
      <c r="MHI277" s="674"/>
      <c r="MHJ277" s="674"/>
      <c r="MHK277" s="674"/>
      <c r="MHL277" s="674"/>
      <c r="MHM277" s="674"/>
      <c r="MHN277" s="675"/>
      <c r="MHO277" s="675"/>
      <c r="MHP277" s="675"/>
      <c r="MHQ277" s="675"/>
      <c r="MHR277" s="675"/>
      <c r="MHS277" s="674"/>
      <c r="MHT277" s="674"/>
      <c r="MHU277" s="675"/>
      <c r="MHV277" s="675"/>
      <c r="MHW277" s="674"/>
      <c r="MHX277" s="674"/>
      <c r="MHY277" s="675"/>
      <c r="MHZ277" s="675"/>
      <c r="MIA277" s="674"/>
      <c r="MIB277" s="674"/>
      <c r="MIC277" s="674"/>
      <c r="MID277" s="674"/>
      <c r="MIE277" s="674"/>
      <c r="MIF277" s="674"/>
      <c r="MIG277" s="674"/>
      <c r="MIH277" s="675"/>
      <c r="MII277" s="675"/>
      <c r="MIJ277" s="674"/>
      <c r="MIK277" s="674"/>
      <c r="MIL277" s="675"/>
      <c r="MIM277" s="675"/>
      <c r="MIN277" s="674"/>
      <c r="MIO277" s="674"/>
      <c r="MIP277" s="674"/>
      <c r="MIQ277" s="674"/>
      <c r="MIR277" s="674"/>
      <c r="MIS277" s="673"/>
      <c r="MIT277" s="677"/>
      <c r="MIU277" s="674"/>
      <c r="MIV277" s="674"/>
      <c r="MIW277" s="674"/>
      <c r="MIX277" s="674"/>
      <c r="MIY277" s="674"/>
      <c r="MIZ277" s="674"/>
      <c r="MJA277" s="674"/>
      <c r="MJB277" s="676"/>
      <c r="MJC277" s="676"/>
      <c r="MJD277" s="676"/>
      <c r="MJE277" s="676"/>
      <c r="MJF277" s="676"/>
      <c r="MJG277" s="676"/>
      <c r="MJH277" s="676"/>
      <c r="MJI277" s="676"/>
      <c r="MJJ277" s="676"/>
      <c r="MJK277" s="676"/>
      <c r="MJL277" s="676"/>
      <c r="MJM277" s="676"/>
      <c r="MJN277" s="676"/>
      <c r="MJO277" s="676"/>
      <c r="MJP277" s="676"/>
      <c r="MJQ277" s="676"/>
      <c r="MJR277" s="676"/>
      <c r="MJS277" s="676"/>
      <c r="MJT277" s="676"/>
      <c r="MJU277" s="676"/>
      <c r="MJV277" s="676"/>
      <c r="MJW277" s="676"/>
      <c r="MJX277" s="676"/>
      <c r="MJY277" s="676"/>
      <c r="MJZ277" s="676"/>
      <c r="MKA277" s="676"/>
      <c r="MKB277" s="676"/>
      <c r="MKC277" s="676"/>
      <c r="MKD277" s="676"/>
      <c r="MKE277" s="676"/>
      <c r="MKF277" s="676"/>
      <c r="MKG277" s="676"/>
      <c r="MKH277" s="676"/>
      <c r="MKI277" s="676"/>
      <c r="MKJ277" s="676"/>
      <c r="MKK277" s="676"/>
      <c r="MKL277" s="676"/>
      <c r="MKM277" s="676"/>
      <c r="MKN277" s="676"/>
      <c r="MKO277" s="676"/>
      <c r="MKP277" s="676"/>
      <c r="MKQ277" s="676"/>
      <c r="MKR277" s="676"/>
      <c r="MKS277" s="676"/>
      <c r="MKT277" s="674"/>
      <c r="MKU277" s="674"/>
      <c r="MKV277" s="674"/>
      <c r="MKW277" s="674"/>
      <c r="MKX277" s="674"/>
      <c r="MKY277" s="674"/>
      <c r="MKZ277" s="674"/>
      <c r="MLA277" s="674"/>
      <c r="MLB277" s="674"/>
      <c r="MLC277" s="674"/>
      <c r="MLD277" s="674"/>
      <c r="MLE277" s="674"/>
      <c r="MLF277" s="674"/>
      <c r="MLG277" s="674"/>
      <c r="MLH277" s="674"/>
      <c r="MLI277" s="674"/>
      <c r="MLJ277" s="674"/>
      <c r="MLK277" s="674"/>
      <c r="MLL277" s="674"/>
      <c r="MLM277" s="674"/>
      <c r="MLN277" s="674"/>
      <c r="MLO277" s="674"/>
      <c r="MLP277" s="674"/>
      <c r="MLQ277" s="674"/>
      <c r="MLR277" s="675"/>
      <c r="MLS277" s="675"/>
      <c r="MLT277" s="675"/>
      <c r="MLU277" s="675"/>
      <c r="MLV277" s="675"/>
      <c r="MLW277" s="674"/>
      <c r="MLX277" s="674"/>
      <c r="MLY277" s="675"/>
      <c r="MLZ277" s="675"/>
      <c r="MMA277" s="674"/>
      <c r="MMB277" s="674"/>
      <c r="MMC277" s="675"/>
      <c r="MMD277" s="675"/>
      <c r="MME277" s="674"/>
      <c r="MMF277" s="674"/>
      <c r="MMG277" s="674"/>
      <c r="MMH277" s="674"/>
      <c r="MMI277" s="674"/>
      <c r="MMJ277" s="674"/>
      <c r="MMK277" s="674"/>
      <c r="MML277" s="675"/>
      <c r="MMM277" s="675"/>
      <c r="MMN277" s="674"/>
      <c r="MMO277" s="674"/>
      <c r="MMP277" s="675"/>
      <c r="MMQ277" s="675"/>
      <c r="MMR277" s="674"/>
      <c r="MMS277" s="674"/>
      <c r="MMT277" s="674"/>
      <c r="MMU277" s="674"/>
      <c r="MMV277" s="674"/>
      <c r="MMW277" s="673"/>
      <c r="MMX277" s="677"/>
      <c r="MMY277" s="674"/>
      <c r="MMZ277" s="674"/>
      <c r="MNA277" s="674"/>
      <c r="MNB277" s="674"/>
      <c r="MNC277" s="674"/>
      <c r="MND277" s="674"/>
      <c r="MNE277" s="674"/>
      <c r="MNF277" s="676"/>
      <c r="MNG277" s="676"/>
      <c r="MNH277" s="676"/>
      <c r="MNI277" s="676"/>
      <c r="MNJ277" s="676"/>
      <c r="MNK277" s="676"/>
      <c r="MNL277" s="676"/>
      <c r="MNM277" s="676"/>
      <c r="MNN277" s="676"/>
      <c r="MNO277" s="676"/>
      <c r="MNP277" s="676"/>
      <c r="MNQ277" s="676"/>
      <c r="MNR277" s="676"/>
      <c r="MNS277" s="676"/>
      <c r="MNT277" s="676"/>
      <c r="MNU277" s="676"/>
      <c r="MNV277" s="676"/>
      <c r="MNW277" s="676"/>
      <c r="MNX277" s="676"/>
      <c r="MNY277" s="676"/>
      <c r="MNZ277" s="676"/>
      <c r="MOA277" s="676"/>
      <c r="MOB277" s="676"/>
      <c r="MOC277" s="676"/>
      <c r="MOD277" s="676"/>
      <c r="MOE277" s="676"/>
      <c r="MOF277" s="676"/>
      <c r="MOG277" s="676"/>
      <c r="MOH277" s="676"/>
      <c r="MOI277" s="676"/>
      <c r="MOJ277" s="676"/>
      <c r="MOK277" s="676"/>
      <c r="MOL277" s="676"/>
      <c r="MOM277" s="676"/>
      <c r="MON277" s="676"/>
      <c r="MOO277" s="676"/>
      <c r="MOP277" s="676"/>
      <c r="MOQ277" s="676"/>
      <c r="MOR277" s="676"/>
      <c r="MOS277" s="676"/>
      <c r="MOT277" s="676"/>
      <c r="MOU277" s="676"/>
      <c r="MOV277" s="676"/>
      <c r="MOW277" s="676"/>
      <c r="MOX277" s="674"/>
      <c r="MOY277" s="674"/>
      <c r="MOZ277" s="674"/>
      <c r="MPA277" s="674"/>
      <c r="MPB277" s="674"/>
      <c r="MPC277" s="674"/>
      <c r="MPD277" s="674"/>
      <c r="MPE277" s="674"/>
      <c r="MPF277" s="674"/>
      <c r="MPG277" s="674"/>
      <c r="MPH277" s="674"/>
      <c r="MPI277" s="674"/>
      <c r="MPJ277" s="674"/>
      <c r="MPK277" s="674"/>
      <c r="MPL277" s="674"/>
      <c r="MPM277" s="674"/>
      <c r="MPN277" s="674"/>
      <c r="MPO277" s="674"/>
      <c r="MPP277" s="674"/>
      <c r="MPQ277" s="674"/>
      <c r="MPR277" s="674"/>
      <c r="MPS277" s="674"/>
      <c r="MPT277" s="674"/>
      <c r="MPU277" s="674"/>
      <c r="MPV277" s="675"/>
      <c r="MPW277" s="675"/>
      <c r="MPX277" s="675"/>
      <c r="MPY277" s="675"/>
      <c r="MPZ277" s="675"/>
      <c r="MQA277" s="674"/>
      <c r="MQB277" s="674"/>
      <c r="MQC277" s="675"/>
      <c r="MQD277" s="675"/>
      <c r="MQE277" s="674"/>
      <c r="MQF277" s="674"/>
      <c r="MQG277" s="675"/>
      <c r="MQH277" s="675"/>
      <c r="MQI277" s="674"/>
      <c r="MQJ277" s="674"/>
      <c r="MQK277" s="674"/>
      <c r="MQL277" s="674"/>
      <c r="MQM277" s="674"/>
      <c r="MQN277" s="674"/>
      <c r="MQO277" s="674"/>
      <c r="MQP277" s="675"/>
      <c r="MQQ277" s="675"/>
      <c r="MQR277" s="674"/>
      <c r="MQS277" s="674"/>
      <c r="MQT277" s="675"/>
      <c r="MQU277" s="675"/>
      <c r="MQV277" s="674"/>
      <c r="MQW277" s="674"/>
      <c r="MQX277" s="674"/>
      <c r="MQY277" s="674"/>
      <c r="MQZ277" s="674"/>
      <c r="MRA277" s="673"/>
      <c r="MRB277" s="677"/>
      <c r="MRC277" s="674"/>
      <c r="MRD277" s="674"/>
      <c r="MRE277" s="674"/>
      <c r="MRF277" s="674"/>
      <c r="MRG277" s="674"/>
      <c r="MRH277" s="674"/>
      <c r="MRI277" s="674"/>
      <c r="MRJ277" s="676"/>
      <c r="MRK277" s="676"/>
      <c r="MRL277" s="676"/>
      <c r="MRM277" s="676"/>
      <c r="MRN277" s="676"/>
      <c r="MRO277" s="676"/>
      <c r="MRP277" s="676"/>
      <c r="MRQ277" s="676"/>
      <c r="MRR277" s="676"/>
      <c r="MRS277" s="676"/>
      <c r="MRT277" s="676"/>
      <c r="MRU277" s="676"/>
      <c r="MRV277" s="676"/>
      <c r="MRW277" s="676"/>
      <c r="MRX277" s="676"/>
      <c r="MRY277" s="676"/>
      <c r="MRZ277" s="676"/>
      <c r="MSA277" s="676"/>
      <c r="MSB277" s="676"/>
      <c r="MSC277" s="676"/>
      <c r="MSD277" s="676"/>
      <c r="MSE277" s="676"/>
      <c r="MSF277" s="676"/>
      <c r="MSG277" s="676"/>
      <c r="MSH277" s="676"/>
      <c r="MSI277" s="676"/>
      <c r="MSJ277" s="676"/>
      <c r="MSK277" s="676"/>
      <c r="MSL277" s="676"/>
      <c r="MSM277" s="676"/>
      <c r="MSN277" s="676"/>
      <c r="MSO277" s="676"/>
      <c r="MSP277" s="676"/>
      <c r="MSQ277" s="676"/>
      <c r="MSR277" s="676"/>
      <c r="MSS277" s="676"/>
      <c r="MST277" s="676"/>
      <c r="MSU277" s="676"/>
      <c r="MSV277" s="676"/>
      <c r="MSW277" s="676"/>
      <c r="MSX277" s="676"/>
      <c r="MSY277" s="676"/>
      <c r="MSZ277" s="676"/>
      <c r="MTA277" s="676"/>
      <c r="MTB277" s="674"/>
      <c r="MTC277" s="674"/>
      <c r="MTD277" s="674"/>
      <c r="MTE277" s="674"/>
      <c r="MTF277" s="674"/>
      <c r="MTG277" s="674"/>
      <c r="MTH277" s="674"/>
      <c r="MTI277" s="674"/>
      <c r="MTJ277" s="674"/>
      <c r="MTK277" s="674"/>
      <c r="MTL277" s="674"/>
      <c r="MTM277" s="674"/>
      <c r="MTN277" s="674"/>
      <c r="MTO277" s="674"/>
      <c r="MTP277" s="674"/>
      <c r="MTQ277" s="674"/>
      <c r="MTR277" s="674"/>
      <c r="MTS277" s="674"/>
      <c r="MTT277" s="674"/>
      <c r="MTU277" s="674"/>
      <c r="MTV277" s="674"/>
      <c r="MTW277" s="674"/>
      <c r="MTX277" s="674"/>
      <c r="MTY277" s="674"/>
      <c r="MTZ277" s="675"/>
      <c r="MUA277" s="675"/>
      <c r="MUB277" s="675"/>
      <c r="MUC277" s="675"/>
      <c r="MUD277" s="675"/>
      <c r="MUE277" s="674"/>
      <c r="MUF277" s="674"/>
      <c r="MUG277" s="675"/>
      <c r="MUH277" s="675"/>
      <c r="MUI277" s="674"/>
      <c r="MUJ277" s="674"/>
      <c r="MUK277" s="675"/>
      <c r="MUL277" s="675"/>
      <c r="MUM277" s="674"/>
      <c r="MUN277" s="674"/>
      <c r="MUO277" s="674"/>
      <c r="MUP277" s="674"/>
      <c r="MUQ277" s="674"/>
      <c r="MUR277" s="674"/>
      <c r="MUS277" s="674"/>
      <c r="MUT277" s="675"/>
      <c r="MUU277" s="675"/>
      <c r="MUV277" s="674"/>
      <c r="MUW277" s="674"/>
      <c r="MUX277" s="675"/>
      <c r="MUY277" s="675"/>
      <c r="MUZ277" s="674"/>
      <c r="MVA277" s="674"/>
      <c r="MVB277" s="674"/>
      <c r="MVC277" s="674"/>
      <c r="MVD277" s="674"/>
      <c r="MVE277" s="673"/>
      <c r="MVF277" s="677"/>
      <c r="MVG277" s="674"/>
      <c r="MVH277" s="674"/>
      <c r="MVI277" s="674"/>
      <c r="MVJ277" s="674"/>
      <c r="MVK277" s="674"/>
      <c r="MVL277" s="674"/>
      <c r="MVM277" s="674"/>
      <c r="MVN277" s="676"/>
      <c r="MVO277" s="676"/>
      <c r="MVP277" s="676"/>
      <c r="MVQ277" s="676"/>
      <c r="MVR277" s="676"/>
      <c r="MVS277" s="676"/>
      <c r="MVT277" s="676"/>
      <c r="MVU277" s="676"/>
      <c r="MVV277" s="676"/>
      <c r="MVW277" s="676"/>
      <c r="MVX277" s="676"/>
      <c r="MVY277" s="676"/>
      <c r="MVZ277" s="676"/>
      <c r="MWA277" s="676"/>
      <c r="MWB277" s="676"/>
      <c r="MWC277" s="676"/>
      <c r="MWD277" s="676"/>
      <c r="MWE277" s="676"/>
      <c r="MWF277" s="676"/>
      <c r="MWG277" s="676"/>
      <c r="MWH277" s="676"/>
      <c r="MWI277" s="676"/>
      <c r="MWJ277" s="676"/>
      <c r="MWK277" s="676"/>
      <c r="MWL277" s="676"/>
      <c r="MWM277" s="676"/>
      <c r="MWN277" s="676"/>
      <c r="MWO277" s="676"/>
      <c r="MWP277" s="676"/>
      <c r="MWQ277" s="676"/>
      <c r="MWR277" s="676"/>
      <c r="MWS277" s="676"/>
      <c r="MWT277" s="676"/>
      <c r="MWU277" s="676"/>
      <c r="MWV277" s="676"/>
      <c r="MWW277" s="676"/>
      <c r="MWX277" s="676"/>
      <c r="MWY277" s="676"/>
      <c r="MWZ277" s="676"/>
      <c r="MXA277" s="676"/>
      <c r="MXB277" s="676"/>
      <c r="MXC277" s="676"/>
      <c r="MXD277" s="676"/>
      <c r="MXE277" s="676"/>
      <c r="MXF277" s="674"/>
      <c r="MXG277" s="674"/>
      <c r="MXH277" s="674"/>
      <c r="MXI277" s="674"/>
      <c r="MXJ277" s="674"/>
      <c r="MXK277" s="674"/>
      <c r="MXL277" s="674"/>
      <c r="MXM277" s="674"/>
      <c r="MXN277" s="674"/>
      <c r="MXO277" s="674"/>
      <c r="MXP277" s="674"/>
      <c r="MXQ277" s="674"/>
      <c r="MXR277" s="674"/>
      <c r="MXS277" s="674"/>
      <c r="MXT277" s="674"/>
      <c r="MXU277" s="674"/>
      <c r="MXV277" s="674"/>
      <c r="MXW277" s="674"/>
      <c r="MXX277" s="674"/>
      <c r="MXY277" s="674"/>
      <c r="MXZ277" s="674"/>
      <c r="MYA277" s="674"/>
      <c r="MYB277" s="674"/>
      <c r="MYC277" s="674"/>
      <c r="MYD277" s="675"/>
      <c r="MYE277" s="675"/>
      <c r="MYF277" s="675"/>
      <c r="MYG277" s="675"/>
      <c r="MYH277" s="675"/>
      <c r="MYI277" s="674"/>
      <c r="MYJ277" s="674"/>
      <c r="MYK277" s="675"/>
      <c r="MYL277" s="675"/>
      <c r="MYM277" s="674"/>
      <c r="MYN277" s="674"/>
      <c r="MYO277" s="675"/>
      <c r="MYP277" s="675"/>
      <c r="MYQ277" s="674"/>
      <c r="MYR277" s="674"/>
      <c r="MYS277" s="674"/>
      <c r="MYT277" s="674"/>
      <c r="MYU277" s="674"/>
      <c r="MYV277" s="674"/>
      <c r="MYW277" s="674"/>
      <c r="MYX277" s="675"/>
      <c r="MYY277" s="675"/>
      <c r="MYZ277" s="674"/>
      <c r="MZA277" s="674"/>
      <c r="MZB277" s="675"/>
      <c r="MZC277" s="675"/>
      <c r="MZD277" s="674"/>
      <c r="MZE277" s="674"/>
      <c r="MZF277" s="674"/>
      <c r="MZG277" s="674"/>
      <c r="MZH277" s="674"/>
      <c r="MZI277" s="673"/>
      <c r="MZJ277" s="677"/>
      <c r="MZK277" s="674"/>
      <c r="MZL277" s="674"/>
      <c r="MZM277" s="674"/>
      <c r="MZN277" s="674"/>
      <c r="MZO277" s="674"/>
      <c r="MZP277" s="674"/>
      <c r="MZQ277" s="674"/>
      <c r="MZR277" s="676"/>
      <c r="MZS277" s="676"/>
      <c r="MZT277" s="676"/>
      <c r="MZU277" s="676"/>
      <c r="MZV277" s="676"/>
      <c r="MZW277" s="676"/>
      <c r="MZX277" s="676"/>
      <c r="MZY277" s="676"/>
      <c r="MZZ277" s="676"/>
      <c r="NAA277" s="676"/>
      <c r="NAB277" s="676"/>
      <c r="NAC277" s="676"/>
      <c r="NAD277" s="676"/>
      <c r="NAE277" s="676"/>
      <c r="NAF277" s="676"/>
      <c r="NAG277" s="676"/>
      <c r="NAH277" s="676"/>
      <c r="NAI277" s="676"/>
      <c r="NAJ277" s="676"/>
      <c r="NAK277" s="676"/>
      <c r="NAL277" s="676"/>
      <c r="NAM277" s="676"/>
      <c r="NAN277" s="676"/>
      <c r="NAO277" s="676"/>
      <c r="NAP277" s="676"/>
      <c r="NAQ277" s="676"/>
      <c r="NAR277" s="676"/>
      <c r="NAS277" s="676"/>
      <c r="NAT277" s="676"/>
      <c r="NAU277" s="676"/>
      <c r="NAV277" s="676"/>
      <c r="NAW277" s="676"/>
      <c r="NAX277" s="676"/>
      <c r="NAY277" s="676"/>
      <c r="NAZ277" s="676"/>
      <c r="NBA277" s="676"/>
      <c r="NBB277" s="676"/>
      <c r="NBC277" s="676"/>
      <c r="NBD277" s="676"/>
      <c r="NBE277" s="676"/>
      <c r="NBF277" s="676"/>
      <c r="NBG277" s="676"/>
      <c r="NBH277" s="676"/>
      <c r="NBI277" s="676"/>
      <c r="NBJ277" s="674"/>
      <c r="NBK277" s="674"/>
      <c r="NBL277" s="674"/>
      <c r="NBM277" s="674"/>
      <c r="NBN277" s="674"/>
      <c r="NBO277" s="674"/>
      <c r="NBP277" s="674"/>
      <c r="NBQ277" s="674"/>
      <c r="NBR277" s="674"/>
      <c r="NBS277" s="674"/>
      <c r="NBT277" s="674"/>
      <c r="NBU277" s="674"/>
      <c r="NBV277" s="674"/>
      <c r="NBW277" s="674"/>
      <c r="NBX277" s="674"/>
      <c r="NBY277" s="674"/>
      <c r="NBZ277" s="674"/>
      <c r="NCA277" s="674"/>
      <c r="NCB277" s="674"/>
      <c r="NCC277" s="674"/>
      <c r="NCD277" s="674"/>
      <c r="NCE277" s="674"/>
      <c r="NCF277" s="674"/>
      <c r="NCG277" s="674"/>
      <c r="NCH277" s="675"/>
      <c r="NCI277" s="675"/>
      <c r="NCJ277" s="675"/>
      <c r="NCK277" s="675"/>
      <c r="NCL277" s="675"/>
      <c r="NCM277" s="674"/>
      <c r="NCN277" s="674"/>
      <c r="NCO277" s="675"/>
      <c r="NCP277" s="675"/>
      <c r="NCQ277" s="674"/>
      <c r="NCR277" s="674"/>
      <c r="NCS277" s="675"/>
      <c r="NCT277" s="675"/>
      <c r="NCU277" s="674"/>
      <c r="NCV277" s="674"/>
      <c r="NCW277" s="674"/>
      <c r="NCX277" s="674"/>
      <c r="NCY277" s="674"/>
      <c r="NCZ277" s="674"/>
      <c r="NDA277" s="674"/>
      <c r="NDB277" s="675"/>
      <c r="NDC277" s="675"/>
      <c r="NDD277" s="674"/>
      <c r="NDE277" s="674"/>
      <c r="NDF277" s="675"/>
      <c r="NDG277" s="675"/>
      <c r="NDH277" s="674"/>
      <c r="NDI277" s="674"/>
      <c r="NDJ277" s="674"/>
      <c r="NDK277" s="674"/>
      <c r="NDL277" s="674"/>
      <c r="NDM277" s="673"/>
      <c r="NDN277" s="677"/>
      <c r="NDO277" s="674"/>
      <c r="NDP277" s="674"/>
      <c r="NDQ277" s="674"/>
      <c r="NDR277" s="674"/>
      <c r="NDS277" s="674"/>
      <c r="NDT277" s="674"/>
      <c r="NDU277" s="674"/>
      <c r="NDV277" s="676"/>
      <c r="NDW277" s="676"/>
      <c r="NDX277" s="676"/>
      <c r="NDY277" s="676"/>
      <c r="NDZ277" s="676"/>
      <c r="NEA277" s="676"/>
      <c r="NEB277" s="676"/>
      <c r="NEC277" s="676"/>
      <c r="NED277" s="676"/>
      <c r="NEE277" s="676"/>
      <c r="NEF277" s="676"/>
      <c r="NEG277" s="676"/>
      <c r="NEH277" s="676"/>
      <c r="NEI277" s="676"/>
      <c r="NEJ277" s="676"/>
      <c r="NEK277" s="676"/>
      <c r="NEL277" s="676"/>
      <c r="NEM277" s="676"/>
      <c r="NEN277" s="676"/>
      <c r="NEO277" s="676"/>
      <c r="NEP277" s="676"/>
      <c r="NEQ277" s="676"/>
      <c r="NER277" s="676"/>
      <c r="NES277" s="676"/>
      <c r="NET277" s="676"/>
      <c r="NEU277" s="676"/>
      <c r="NEV277" s="676"/>
      <c r="NEW277" s="676"/>
      <c r="NEX277" s="676"/>
      <c r="NEY277" s="676"/>
      <c r="NEZ277" s="676"/>
      <c r="NFA277" s="676"/>
      <c r="NFB277" s="676"/>
      <c r="NFC277" s="676"/>
      <c r="NFD277" s="676"/>
      <c r="NFE277" s="676"/>
      <c r="NFF277" s="676"/>
      <c r="NFG277" s="676"/>
      <c r="NFH277" s="676"/>
      <c r="NFI277" s="676"/>
      <c r="NFJ277" s="676"/>
      <c r="NFK277" s="676"/>
      <c r="NFL277" s="676"/>
      <c r="NFM277" s="676"/>
      <c r="NFN277" s="674"/>
      <c r="NFO277" s="674"/>
      <c r="NFP277" s="674"/>
      <c r="NFQ277" s="674"/>
      <c r="NFR277" s="674"/>
      <c r="NFS277" s="674"/>
      <c r="NFT277" s="674"/>
      <c r="NFU277" s="674"/>
      <c r="NFV277" s="674"/>
      <c r="NFW277" s="674"/>
      <c r="NFX277" s="674"/>
      <c r="NFY277" s="674"/>
      <c r="NFZ277" s="674"/>
      <c r="NGA277" s="674"/>
      <c r="NGB277" s="674"/>
      <c r="NGC277" s="674"/>
      <c r="NGD277" s="674"/>
      <c r="NGE277" s="674"/>
      <c r="NGF277" s="674"/>
      <c r="NGG277" s="674"/>
      <c r="NGH277" s="674"/>
      <c r="NGI277" s="674"/>
      <c r="NGJ277" s="674"/>
      <c r="NGK277" s="674"/>
      <c r="NGL277" s="675"/>
      <c r="NGM277" s="675"/>
      <c r="NGN277" s="675"/>
      <c r="NGO277" s="675"/>
      <c r="NGP277" s="675"/>
      <c r="NGQ277" s="674"/>
      <c r="NGR277" s="674"/>
      <c r="NGS277" s="675"/>
      <c r="NGT277" s="675"/>
      <c r="NGU277" s="674"/>
      <c r="NGV277" s="674"/>
      <c r="NGW277" s="675"/>
      <c r="NGX277" s="675"/>
      <c r="NGY277" s="674"/>
      <c r="NGZ277" s="674"/>
      <c r="NHA277" s="674"/>
      <c r="NHB277" s="674"/>
      <c r="NHC277" s="674"/>
      <c r="NHD277" s="674"/>
      <c r="NHE277" s="674"/>
      <c r="NHF277" s="675"/>
      <c r="NHG277" s="675"/>
      <c r="NHH277" s="674"/>
      <c r="NHI277" s="674"/>
      <c r="NHJ277" s="675"/>
      <c r="NHK277" s="675"/>
      <c r="NHL277" s="674"/>
      <c r="NHM277" s="674"/>
      <c r="NHN277" s="674"/>
      <c r="NHO277" s="674"/>
      <c r="NHP277" s="674"/>
      <c r="NHQ277" s="673"/>
      <c r="NHR277" s="677"/>
      <c r="NHS277" s="674"/>
      <c r="NHT277" s="674"/>
      <c r="NHU277" s="674"/>
      <c r="NHV277" s="674"/>
      <c r="NHW277" s="674"/>
      <c r="NHX277" s="674"/>
      <c r="NHY277" s="674"/>
      <c r="NHZ277" s="676"/>
      <c r="NIA277" s="676"/>
      <c r="NIB277" s="676"/>
      <c r="NIC277" s="676"/>
      <c r="NID277" s="676"/>
      <c r="NIE277" s="676"/>
      <c r="NIF277" s="676"/>
      <c r="NIG277" s="676"/>
      <c r="NIH277" s="676"/>
      <c r="NII277" s="676"/>
      <c r="NIJ277" s="676"/>
      <c r="NIK277" s="676"/>
      <c r="NIL277" s="676"/>
      <c r="NIM277" s="676"/>
      <c r="NIN277" s="676"/>
      <c r="NIO277" s="676"/>
      <c r="NIP277" s="676"/>
      <c r="NIQ277" s="676"/>
      <c r="NIR277" s="676"/>
      <c r="NIS277" s="676"/>
      <c r="NIT277" s="676"/>
      <c r="NIU277" s="676"/>
      <c r="NIV277" s="676"/>
      <c r="NIW277" s="676"/>
      <c r="NIX277" s="676"/>
      <c r="NIY277" s="676"/>
      <c r="NIZ277" s="676"/>
      <c r="NJA277" s="676"/>
      <c r="NJB277" s="676"/>
      <c r="NJC277" s="676"/>
      <c r="NJD277" s="676"/>
      <c r="NJE277" s="676"/>
      <c r="NJF277" s="676"/>
      <c r="NJG277" s="676"/>
      <c r="NJH277" s="676"/>
      <c r="NJI277" s="676"/>
      <c r="NJJ277" s="676"/>
      <c r="NJK277" s="676"/>
      <c r="NJL277" s="676"/>
      <c r="NJM277" s="676"/>
      <c r="NJN277" s="676"/>
      <c r="NJO277" s="676"/>
      <c r="NJP277" s="676"/>
      <c r="NJQ277" s="676"/>
      <c r="NJR277" s="674"/>
      <c r="NJS277" s="674"/>
      <c r="NJT277" s="674"/>
      <c r="NJU277" s="674"/>
      <c r="NJV277" s="674"/>
      <c r="NJW277" s="674"/>
      <c r="NJX277" s="674"/>
      <c r="NJY277" s="674"/>
      <c r="NJZ277" s="674"/>
      <c r="NKA277" s="674"/>
      <c r="NKB277" s="674"/>
      <c r="NKC277" s="674"/>
      <c r="NKD277" s="674"/>
      <c r="NKE277" s="674"/>
      <c r="NKF277" s="674"/>
      <c r="NKG277" s="674"/>
      <c r="NKH277" s="674"/>
      <c r="NKI277" s="674"/>
      <c r="NKJ277" s="674"/>
      <c r="NKK277" s="674"/>
      <c r="NKL277" s="674"/>
      <c r="NKM277" s="674"/>
      <c r="NKN277" s="674"/>
      <c r="NKO277" s="674"/>
      <c r="NKP277" s="675"/>
      <c r="NKQ277" s="675"/>
      <c r="NKR277" s="675"/>
      <c r="NKS277" s="675"/>
      <c r="NKT277" s="675"/>
      <c r="NKU277" s="674"/>
      <c r="NKV277" s="674"/>
      <c r="NKW277" s="675"/>
      <c r="NKX277" s="675"/>
      <c r="NKY277" s="674"/>
      <c r="NKZ277" s="674"/>
      <c r="NLA277" s="675"/>
      <c r="NLB277" s="675"/>
      <c r="NLC277" s="674"/>
      <c r="NLD277" s="674"/>
      <c r="NLE277" s="674"/>
      <c r="NLF277" s="674"/>
      <c r="NLG277" s="674"/>
      <c r="NLH277" s="674"/>
      <c r="NLI277" s="674"/>
      <c r="NLJ277" s="675"/>
      <c r="NLK277" s="675"/>
      <c r="NLL277" s="674"/>
      <c r="NLM277" s="674"/>
      <c r="NLN277" s="675"/>
      <c r="NLO277" s="675"/>
      <c r="NLP277" s="674"/>
      <c r="NLQ277" s="674"/>
      <c r="NLR277" s="674"/>
      <c r="NLS277" s="674"/>
      <c r="NLT277" s="674"/>
      <c r="NLU277" s="673"/>
      <c r="NLV277" s="677"/>
      <c r="NLW277" s="674"/>
      <c r="NLX277" s="674"/>
      <c r="NLY277" s="674"/>
      <c r="NLZ277" s="674"/>
      <c r="NMA277" s="674"/>
      <c r="NMB277" s="674"/>
      <c r="NMC277" s="674"/>
      <c r="NMD277" s="676"/>
      <c r="NME277" s="676"/>
      <c r="NMF277" s="676"/>
      <c r="NMG277" s="676"/>
      <c r="NMH277" s="676"/>
      <c r="NMI277" s="676"/>
      <c r="NMJ277" s="676"/>
      <c r="NMK277" s="676"/>
      <c r="NML277" s="676"/>
      <c r="NMM277" s="676"/>
      <c r="NMN277" s="676"/>
      <c r="NMO277" s="676"/>
      <c r="NMP277" s="676"/>
      <c r="NMQ277" s="676"/>
      <c r="NMR277" s="676"/>
      <c r="NMS277" s="676"/>
      <c r="NMT277" s="676"/>
      <c r="NMU277" s="676"/>
      <c r="NMV277" s="676"/>
      <c r="NMW277" s="676"/>
      <c r="NMX277" s="676"/>
      <c r="NMY277" s="676"/>
      <c r="NMZ277" s="676"/>
      <c r="NNA277" s="676"/>
      <c r="NNB277" s="676"/>
      <c r="NNC277" s="676"/>
      <c r="NND277" s="676"/>
      <c r="NNE277" s="676"/>
      <c r="NNF277" s="676"/>
      <c r="NNG277" s="676"/>
      <c r="NNH277" s="676"/>
      <c r="NNI277" s="676"/>
      <c r="NNJ277" s="676"/>
      <c r="NNK277" s="676"/>
      <c r="NNL277" s="676"/>
      <c r="NNM277" s="676"/>
      <c r="NNN277" s="676"/>
      <c r="NNO277" s="676"/>
      <c r="NNP277" s="676"/>
      <c r="NNQ277" s="676"/>
      <c r="NNR277" s="676"/>
      <c r="NNS277" s="676"/>
      <c r="NNT277" s="676"/>
      <c r="NNU277" s="676"/>
      <c r="NNV277" s="674"/>
      <c r="NNW277" s="674"/>
      <c r="NNX277" s="674"/>
      <c r="NNY277" s="674"/>
      <c r="NNZ277" s="674"/>
      <c r="NOA277" s="674"/>
      <c r="NOB277" s="674"/>
      <c r="NOC277" s="674"/>
      <c r="NOD277" s="674"/>
      <c r="NOE277" s="674"/>
      <c r="NOF277" s="674"/>
      <c r="NOG277" s="674"/>
      <c r="NOH277" s="674"/>
      <c r="NOI277" s="674"/>
      <c r="NOJ277" s="674"/>
      <c r="NOK277" s="674"/>
      <c r="NOL277" s="674"/>
      <c r="NOM277" s="674"/>
      <c r="NON277" s="674"/>
      <c r="NOO277" s="674"/>
      <c r="NOP277" s="674"/>
      <c r="NOQ277" s="674"/>
      <c r="NOR277" s="674"/>
      <c r="NOS277" s="674"/>
      <c r="NOT277" s="675"/>
      <c r="NOU277" s="675"/>
      <c r="NOV277" s="675"/>
      <c r="NOW277" s="675"/>
      <c r="NOX277" s="675"/>
      <c r="NOY277" s="674"/>
      <c r="NOZ277" s="674"/>
      <c r="NPA277" s="675"/>
      <c r="NPB277" s="675"/>
      <c r="NPC277" s="674"/>
      <c r="NPD277" s="674"/>
      <c r="NPE277" s="675"/>
      <c r="NPF277" s="675"/>
      <c r="NPG277" s="674"/>
      <c r="NPH277" s="674"/>
      <c r="NPI277" s="674"/>
      <c r="NPJ277" s="674"/>
      <c r="NPK277" s="674"/>
      <c r="NPL277" s="674"/>
      <c r="NPM277" s="674"/>
      <c r="NPN277" s="675"/>
      <c r="NPO277" s="675"/>
      <c r="NPP277" s="674"/>
      <c r="NPQ277" s="674"/>
      <c r="NPR277" s="675"/>
      <c r="NPS277" s="675"/>
      <c r="NPT277" s="674"/>
      <c r="NPU277" s="674"/>
      <c r="NPV277" s="674"/>
      <c r="NPW277" s="674"/>
      <c r="NPX277" s="674"/>
      <c r="NPY277" s="673"/>
      <c r="NPZ277" s="677"/>
      <c r="NQA277" s="674"/>
      <c r="NQB277" s="674"/>
      <c r="NQC277" s="674"/>
      <c r="NQD277" s="674"/>
      <c r="NQE277" s="674"/>
      <c r="NQF277" s="674"/>
      <c r="NQG277" s="674"/>
      <c r="NQH277" s="676"/>
      <c r="NQI277" s="676"/>
      <c r="NQJ277" s="676"/>
      <c r="NQK277" s="676"/>
      <c r="NQL277" s="676"/>
      <c r="NQM277" s="676"/>
      <c r="NQN277" s="676"/>
      <c r="NQO277" s="676"/>
      <c r="NQP277" s="676"/>
      <c r="NQQ277" s="676"/>
      <c r="NQR277" s="676"/>
      <c r="NQS277" s="676"/>
      <c r="NQT277" s="676"/>
      <c r="NQU277" s="676"/>
      <c r="NQV277" s="676"/>
      <c r="NQW277" s="676"/>
      <c r="NQX277" s="676"/>
      <c r="NQY277" s="676"/>
      <c r="NQZ277" s="676"/>
      <c r="NRA277" s="676"/>
      <c r="NRB277" s="676"/>
      <c r="NRC277" s="676"/>
      <c r="NRD277" s="676"/>
      <c r="NRE277" s="676"/>
      <c r="NRF277" s="676"/>
      <c r="NRG277" s="676"/>
      <c r="NRH277" s="676"/>
      <c r="NRI277" s="676"/>
      <c r="NRJ277" s="676"/>
      <c r="NRK277" s="676"/>
      <c r="NRL277" s="676"/>
      <c r="NRM277" s="676"/>
      <c r="NRN277" s="676"/>
      <c r="NRO277" s="676"/>
      <c r="NRP277" s="676"/>
      <c r="NRQ277" s="676"/>
      <c r="NRR277" s="676"/>
      <c r="NRS277" s="676"/>
      <c r="NRT277" s="676"/>
      <c r="NRU277" s="676"/>
      <c r="NRV277" s="676"/>
      <c r="NRW277" s="676"/>
      <c r="NRX277" s="676"/>
      <c r="NRY277" s="676"/>
      <c r="NRZ277" s="674"/>
      <c r="NSA277" s="674"/>
      <c r="NSB277" s="674"/>
      <c r="NSC277" s="674"/>
      <c r="NSD277" s="674"/>
      <c r="NSE277" s="674"/>
      <c r="NSF277" s="674"/>
      <c r="NSG277" s="674"/>
      <c r="NSH277" s="674"/>
      <c r="NSI277" s="674"/>
      <c r="NSJ277" s="674"/>
      <c r="NSK277" s="674"/>
      <c r="NSL277" s="674"/>
      <c r="NSM277" s="674"/>
      <c r="NSN277" s="674"/>
      <c r="NSO277" s="674"/>
      <c r="NSP277" s="674"/>
      <c r="NSQ277" s="674"/>
      <c r="NSR277" s="674"/>
      <c r="NSS277" s="674"/>
      <c r="NST277" s="674"/>
      <c r="NSU277" s="674"/>
      <c r="NSV277" s="674"/>
      <c r="NSW277" s="674"/>
      <c r="NSX277" s="675"/>
      <c r="NSY277" s="675"/>
      <c r="NSZ277" s="675"/>
      <c r="NTA277" s="675"/>
      <c r="NTB277" s="675"/>
      <c r="NTC277" s="674"/>
      <c r="NTD277" s="674"/>
      <c r="NTE277" s="675"/>
      <c r="NTF277" s="675"/>
      <c r="NTG277" s="674"/>
      <c r="NTH277" s="674"/>
      <c r="NTI277" s="675"/>
      <c r="NTJ277" s="675"/>
      <c r="NTK277" s="674"/>
      <c r="NTL277" s="674"/>
      <c r="NTM277" s="674"/>
      <c r="NTN277" s="674"/>
      <c r="NTO277" s="674"/>
      <c r="NTP277" s="674"/>
      <c r="NTQ277" s="674"/>
      <c r="NTR277" s="675"/>
      <c r="NTS277" s="675"/>
      <c r="NTT277" s="674"/>
      <c r="NTU277" s="674"/>
      <c r="NTV277" s="675"/>
      <c r="NTW277" s="675"/>
      <c r="NTX277" s="674"/>
      <c r="NTY277" s="674"/>
      <c r="NTZ277" s="674"/>
      <c r="NUA277" s="674"/>
      <c r="NUB277" s="674"/>
      <c r="NUC277" s="673"/>
      <c r="NUD277" s="677"/>
      <c r="NUE277" s="674"/>
      <c r="NUF277" s="674"/>
      <c r="NUG277" s="674"/>
      <c r="NUH277" s="674"/>
      <c r="NUI277" s="674"/>
      <c r="NUJ277" s="674"/>
      <c r="NUK277" s="674"/>
      <c r="NUL277" s="676"/>
      <c r="NUM277" s="676"/>
      <c r="NUN277" s="676"/>
      <c r="NUO277" s="676"/>
      <c r="NUP277" s="676"/>
      <c r="NUQ277" s="676"/>
      <c r="NUR277" s="676"/>
      <c r="NUS277" s="676"/>
      <c r="NUT277" s="676"/>
      <c r="NUU277" s="676"/>
      <c r="NUV277" s="676"/>
      <c r="NUW277" s="676"/>
      <c r="NUX277" s="676"/>
      <c r="NUY277" s="676"/>
      <c r="NUZ277" s="676"/>
      <c r="NVA277" s="676"/>
      <c r="NVB277" s="676"/>
      <c r="NVC277" s="676"/>
      <c r="NVD277" s="676"/>
      <c r="NVE277" s="676"/>
      <c r="NVF277" s="676"/>
      <c r="NVG277" s="676"/>
      <c r="NVH277" s="676"/>
      <c r="NVI277" s="676"/>
      <c r="NVJ277" s="676"/>
      <c r="NVK277" s="676"/>
      <c r="NVL277" s="676"/>
      <c r="NVM277" s="676"/>
      <c r="NVN277" s="676"/>
      <c r="NVO277" s="676"/>
      <c r="NVP277" s="676"/>
      <c r="NVQ277" s="676"/>
      <c r="NVR277" s="676"/>
      <c r="NVS277" s="676"/>
      <c r="NVT277" s="676"/>
      <c r="NVU277" s="676"/>
      <c r="NVV277" s="676"/>
      <c r="NVW277" s="676"/>
      <c r="NVX277" s="676"/>
      <c r="NVY277" s="676"/>
      <c r="NVZ277" s="676"/>
      <c r="NWA277" s="676"/>
      <c r="NWB277" s="676"/>
      <c r="NWC277" s="676"/>
      <c r="NWD277" s="674"/>
      <c r="NWE277" s="674"/>
      <c r="NWF277" s="674"/>
      <c r="NWG277" s="674"/>
      <c r="NWH277" s="674"/>
      <c r="NWI277" s="674"/>
      <c r="NWJ277" s="674"/>
      <c r="NWK277" s="674"/>
      <c r="NWL277" s="674"/>
      <c r="NWM277" s="674"/>
      <c r="NWN277" s="674"/>
      <c r="NWO277" s="674"/>
      <c r="NWP277" s="674"/>
      <c r="NWQ277" s="674"/>
      <c r="NWR277" s="674"/>
      <c r="NWS277" s="674"/>
      <c r="NWT277" s="674"/>
      <c r="NWU277" s="674"/>
      <c r="NWV277" s="674"/>
      <c r="NWW277" s="674"/>
      <c r="NWX277" s="674"/>
      <c r="NWY277" s="674"/>
      <c r="NWZ277" s="674"/>
      <c r="NXA277" s="674"/>
      <c r="NXB277" s="675"/>
      <c r="NXC277" s="675"/>
      <c r="NXD277" s="675"/>
      <c r="NXE277" s="675"/>
      <c r="NXF277" s="675"/>
      <c r="NXG277" s="674"/>
      <c r="NXH277" s="674"/>
      <c r="NXI277" s="675"/>
      <c r="NXJ277" s="675"/>
      <c r="NXK277" s="674"/>
      <c r="NXL277" s="674"/>
      <c r="NXM277" s="675"/>
      <c r="NXN277" s="675"/>
      <c r="NXO277" s="674"/>
      <c r="NXP277" s="674"/>
      <c r="NXQ277" s="674"/>
      <c r="NXR277" s="674"/>
      <c r="NXS277" s="674"/>
      <c r="NXT277" s="674"/>
      <c r="NXU277" s="674"/>
      <c r="NXV277" s="675"/>
      <c r="NXW277" s="675"/>
      <c r="NXX277" s="674"/>
      <c r="NXY277" s="674"/>
      <c r="NXZ277" s="675"/>
      <c r="NYA277" s="675"/>
      <c r="NYB277" s="674"/>
      <c r="NYC277" s="674"/>
      <c r="NYD277" s="674"/>
      <c r="NYE277" s="674"/>
      <c r="NYF277" s="674"/>
      <c r="NYG277" s="673"/>
      <c r="NYH277" s="677"/>
      <c r="NYI277" s="674"/>
      <c r="NYJ277" s="674"/>
      <c r="NYK277" s="674"/>
      <c r="NYL277" s="674"/>
      <c r="NYM277" s="674"/>
      <c r="NYN277" s="674"/>
      <c r="NYO277" s="674"/>
      <c r="NYP277" s="676"/>
      <c r="NYQ277" s="676"/>
      <c r="NYR277" s="676"/>
      <c r="NYS277" s="676"/>
      <c r="NYT277" s="676"/>
      <c r="NYU277" s="676"/>
      <c r="NYV277" s="676"/>
      <c r="NYW277" s="676"/>
      <c r="NYX277" s="676"/>
      <c r="NYY277" s="676"/>
      <c r="NYZ277" s="676"/>
      <c r="NZA277" s="676"/>
      <c r="NZB277" s="676"/>
      <c r="NZC277" s="676"/>
      <c r="NZD277" s="676"/>
      <c r="NZE277" s="676"/>
      <c r="NZF277" s="676"/>
      <c r="NZG277" s="676"/>
      <c r="NZH277" s="676"/>
      <c r="NZI277" s="676"/>
      <c r="NZJ277" s="676"/>
      <c r="NZK277" s="676"/>
      <c r="NZL277" s="676"/>
      <c r="NZM277" s="676"/>
      <c r="NZN277" s="676"/>
      <c r="NZO277" s="676"/>
      <c r="NZP277" s="676"/>
      <c r="NZQ277" s="676"/>
      <c r="NZR277" s="676"/>
      <c r="NZS277" s="676"/>
      <c r="NZT277" s="676"/>
      <c r="NZU277" s="676"/>
      <c r="NZV277" s="676"/>
      <c r="NZW277" s="676"/>
      <c r="NZX277" s="676"/>
      <c r="NZY277" s="676"/>
      <c r="NZZ277" s="676"/>
      <c r="OAA277" s="676"/>
      <c r="OAB277" s="676"/>
      <c r="OAC277" s="676"/>
      <c r="OAD277" s="676"/>
      <c r="OAE277" s="676"/>
      <c r="OAF277" s="676"/>
      <c r="OAG277" s="676"/>
      <c r="OAH277" s="674"/>
      <c r="OAI277" s="674"/>
      <c r="OAJ277" s="674"/>
      <c r="OAK277" s="674"/>
      <c r="OAL277" s="674"/>
      <c r="OAM277" s="674"/>
      <c r="OAN277" s="674"/>
      <c r="OAO277" s="674"/>
      <c r="OAP277" s="674"/>
      <c r="OAQ277" s="674"/>
      <c r="OAR277" s="674"/>
      <c r="OAS277" s="674"/>
      <c r="OAT277" s="674"/>
      <c r="OAU277" s="674"/>
      <c r="OAV277" s="674"/>
      <c r="OAW277" s="674"/>
      <c r="OAX277" s="674"/>
      <c r="OAY277" s="674"/>
      <c r="OAZ277" s="674"/>
      <c r="OBA277" s="674"/>
      <c r="OBB277" s="674"/>
      <c r="OBC277" s="674"/>
      <c r="OBD277" s="674"/>
      <c r="OBE277" s="674"/>
      <c r="OBF277" s="675"/>
      <c r="OBG277" s="675"/>
      <c r="OBH277" s="675"/>
      <c r="OBI277" s="675"/>
      <c r="OBJ277" s="675"/>
      <c r="OBK277" s="674"/>
      <c r="OBL277" s="674"/>
      <c r="OBM277" s="675"/>
      <c r="OBN277" s="675"/>
      <c r="OBO277" s="674"/>
      <c r="OBP277" s="674"/>
      <c r="OBQ277" s="675"/>
      <c r="OBR277" s="675"/>
      <c r="OBS277" s="674"/>
      <c r="OBT277" s="674"/>
      <c r="OBU277" s="674"/>
      <c r="OBV277" s="674"/>
      <c r="OBW277" s="674"/>
      <c r="OBX277" s="674"/>
      <c r="OBY277" s="674"/>
      <c r="OBZ277" s="675"/>
      <c r="OCA277" s="675"/>
      <c r="OCB277" s="674"/>
      <c r="OCC277" s="674"/>
      <c r="OCD277" s="675"/>
      <c r="OCE277" s="675"/>
      <c r="OCF277" s="674"/>
      <c r="OCG277" s="674"/>
      <c r="OCH277" s="674"/>
      <c r="OCI277" s="674"/>
      <c r="OCJ277" s="674"/>
      <c r="OCK277" s="673"/>
      <c r="OCL277" s="677"/>
      <c r="OCM277" s="674"/>
      <c r="OCN277" s="674"/>
      <c r="OCO277" s="674"/>
      <c r="OCP277" s="674"/>
      <c r="OCQ277" s="674"/>
      <c r="OCR277" s="674"/>
      <c r="OCS277" s="674"/>
      <c r="OCT277" s="676"/>
      <c r="OCU277" s="676"/>
      <c r="OCV277" s="676"/>
      <c r="OCW277" s="676"/>
      <c r="OCX277" s="676"/>
      <c r="OCY277" s="676"/>
      <c r="OCZ277" s="676"/>
      <c r="ODA277" s="676"/>
      <c r="ODB277" s="676"/>
      <c r="ODC277" s="676"/>
      <c r="ODD277" s="676"/>
      <c r="ODE277" s="676"/>
      <c r="ODF277" s="676"/>
      <c r="ODG277" s="676"/>
      <c r="ODH277" s="676"/>
      <c r="ODI277" s="676"/>
      <c r="ODJ277" s="676"/>
      <c r="ODK277" s="676"/>
      <c r="ODL277" s="676"/>
      <c r="ODM277" s="676"/>
      <c r="ODN277" s="676"/>
      <c r="ODO277" s="676"/>
      <c r="ODP277" s="676"/>
      <c r="ODQ277" s="676"/>
      <c r="ODR277" s="676"/>
      <c r="ODS277" s="676"/>
      <c r="ODT277" s="676"/>
      <c r="ODU277" s="676"/>
      <c r="ODV277" s="676"/>
      <c r="ODW277" s="676"/>
      <c r="ODX277" s="676"/>
      <c r="ODY277" s="676"/>
      <c r="ODZ277" s="676"/>
      <c r="OEA277" s="676"/>
      <c r="OEB277" s="676"/>
      <c r="OEC277" s="676"/>
      <c r="OED277" s="676"/>
      <c r="OEE277" s="676"/>
      <c r="OEF277" s="676"/>
      <c r="OEG277" s="676"/>
      <c r="OEH277" s="676"/>
      <c r="OEI277" s="676"/>
      <c r="OEJ277" s="676"/>
      <c r="OEK277" s="676"/>
      <c r="OEL277" s="674"/>
      <c r="OEM277" s="674"/>
      <c r="OEN277" s="674"/>
      <c r="OEO277" s="674"/>
      <c r="OEP277" s="674"/>
      <c r="OEQ277" s="674"/>
      <c r="OER277" s="674"/>
      <c r="OES277" s="674"/>
      <c r="OET277" s="674"/>
      <c r="OEU277" s="674"/>
      <c r="OEV277" s="674"/>
      <c r="OEW277" s="674"/>
      <c r="OEX277" s="674"/>
      <c r="OEY277" s="674"/>
      <c r="OEZ277" s="674"/>
      <c r="OFA277" s="674"/>
      <c r="OFB277" s="674"/>
      <c r="OFC277" s="674"/>
      <c r="OFD277" s="674"/>
      <c r="OFE277" s="674"/>
      <c r="OFF277" s="674"/>
      <c r="OFG277" s="674"/>
      <c r="OFH277" s="674"/>
      <c r="OFI277" s="674"/>
      <c r="OFJ277" s="675"/>
      <c r="OFK277" s="675"/>
      <c r="OFL277" s="675"/>
      <c r="OFM277" s="675"/>
      <c r="OFN277" s="675"/>
      <c r="OFO277" s="674"/>
      <c r="OFP277" s="674"/>
      <c r="OFQ277" s="675"/>
      <c r="OFR277" s="675"/>
      <c r="OFS277" s="674"/>
      <c r="OFT277" s="674"/>
      <c r="OFU277" s="675"/>
      <c r="OFV277" s="675"/>
      <c r="OFW277" s="674"/>
      <c r="OFX277" s="674"/>
      <c r="OFY277" s="674"/>
      <c r="OFZ277" s="674"/>
      <c r="OGA277" s="674"/>
      <c r="OGB277" s="674"/>
      <c r="OGC277" s="674"/>
      <c r="OGD277" s="675"/>
      <c r="OGE277" s="675"/>
      <c r="OGF277" s="674"/>
      <c r="OGG277" s="674"/>
      <c r="OGH277" s="675"/>
      <c r="OGI277" s="675"/>
      <c r="OGJ277" s="674"/>
      <c r="OGK277" s="674"/>
      <c r="OGL277" s="674"/>
      <c r="OGM277" s="674"/>
      <c r="OGN277" s="674"/>
      <c r="OGO277" s="673"/>
      <c r="OGP277" s="677"/>
      <c r="OGQ277" s="674"/>
      <c r="OGR277" s="674"/>
      <c r="OGS277" s="674"/>
      <c r="OGT277" s="674"/>
      <c r="OGU277" s="674"/>
      <c r="OGV277" s="674"/>
      <c r="OGW277" s="674"/>
      <c r="OGX277" s="676"/>
      <c r="OGY277" s="676"/>
      <c r="OGZ277" s="676"/>
      <c r="OHA277" s="676"/>
      <c r="OHB277" s="676"/>
      <c r="OHC277" s="676"/>
      <c r="OHD277" s="676"/>
      <c r="OHE277" s="676"/>
      <c r="OHF277" s="676"/>
      <c r="OHG277" s="676"/>
      <c r="OHH277" s="676"/>
      <c r="OHI277" s="676"/>
      <c r="OHJ277" s="676"/>
      <c r="OHK277" s="676"/>
      <c r="OHL277" s="676"/>
      <c r="OHM277" s="676"/>
      <c r="OHN277" s="676"/>
      <c r="OHO277" s="676"/>
      <c r="OHP277" s="676"/>
      <c r="OHQ277" s="676"/>
      <c r="OHR277" s="676"/>
      <c r="OHS277" s="676"/>
      <c r="OHT277" s="676"/>
      <c r="OHU277" s="676"/>
      <c r="OHV277" s="676"/>
      <c r="OHW277" s="676"/>
      <c r="OHX277" s="676"/>
      <c r="OHY277" s="676"/>
      <c r="OHZ277" s="676"/>
      <c r="OIA277" s="676"/>
      <c r="OIB277" s="676"/>
      <c r="OIC277" s="676"/>
      <c r="OID277" s="676"/>
      <c r="OIE277" s="676"/>
      <c r="OIF277" s="676"/>
      <c r="OIG277" s="676"/>
      <c r="OIH277" s="676"/>
      <c r="OII277" s="676"/>
      <c r="OIJ277" s="676"/>
      <c r="OIK277" s="676"/>
      <c r="OIL277" s="676"/>
      <c r="OIM277" s="676"/>
      <c r="OIN277" s="676"/>
      <c r="OIO277" s="676"/>
      <c r="OIP277" s="674"/>
      <c r="OIQ277" s="674"/>
      <c r="OIR277" s="674"/>
      <c r="OIS277" s="674"/>
      <c r="OIT277" s="674"/>
      <c r="OIU277" s="674"/>
      <c r="OIV277" s="674"/>
      <c r="OIW277" s="674"/>
      <c r="OIX277" s="674"/>
      <c r="OIY277" s="674"/>
      <c r="OIZ277" s="674"/>
      <c r="OJA277" s="674"/>
      <c r="OJB277" s="674"/>
      <c r="OJC277" s="674"/>
      <c r="OJD277" s="674"/>
      <c r="OJE277" s="674"/>
      <c r="OJF277" s="674"/>
      <c r="OJG277" s="674"/>
      <c r="OJH277" s="674"/>
      <c r="OJI277" s="674"/>
      <c r="OJJ277" s="674"/>
      <c r="OJK277" s="674"/>
      <c r="OJL277" s="674"/>
      <c r="OJM277" s="674"/>
      <c r="OJN277" s="675"/>
      <c r="OJO277" s="675"/>
      <c r="OJP277" s="675"/>
      <c r="OJQ277" s="675"/>
      <c r="OJR277" s="675"/>
      <c r="OJS277" s="674"/>
      <c r="OJT277" s="674"/>
      <c r="OJU277" s="675"/>
      <c r="OJV277" s="675"/>
      <c r="OJW277" s="674"/>
      <c r="OJX277" s="674"/>
      <c r="OJY277" s="675"/>
      <c r="OJZ277" s="675"/>
      <c r="OKA277" s="674"/>
      <c r="OKB277" s="674"/>
      <c r="OKC277" s="674"/>
      <c r="OKD277" s="674"/>
      <c r="OKE277" s="674"/>
      <c r="OKF277" s="674"/>
      <c r="OKG277" s="674"/>
      <c r="OKH277" s="675"/>
      <c r="OKI277" s="675"/>
      <c r="OKJ277" s="674"/>
      <c r="OKK277" s="674"/>
      <c r="OKL277" s="675"/>
      <c r="OKM277" s="675"/>
      <c r="OKN277" s="674"/>
      <c r="OKO277" s="674"/>
      <c r="OKP277" s="674"/>
      <c r="OKQ277" s="674"/>
      <c r="OKR277" s="674"/>
      <c r="OKS277" s="673"/>
      <c r="OKT277" s="677"/>
      <c r="OKU277" s="674"/>
      <c r="OKV277" s="674"/>
      <c r="OKW277" s="674"/>
      <c r="OKX277" s="674"/>
      <c r="OKY277" s="674"/>
      <c r="OKZ277" s="674"/>
      <c r="OLA277" s="674"/>
      <c r="OLB277" s="676"/>
      <c r="OLC277" s="676"/>
      <c r="OLD277" s="676"/>
      <c r="OLE277" s="676"/>
      <c r="OLF277" s="676"/>
      <c r="OLG277" s="676"/>
      <c r="OLH277" s="676"/>
      <c r="OLI277" s="676"/>
      <c r="OLJ277" s="676"/>
      <c r="OLK277" s="676"/>
      <c r="OLL277" s="676"/>
      <c r="OLM277" s="676"/>
      <c r="OLN277" s="676"/>
      <c r="OLO277" s="676"/>
      <c r="OLP277" s="676"/>
      <c r="OLQ277" s="676"/>
      <c r="OLR277" s="676"/>
      <c r="OLS277" s="676"/>
      <c r="OLT277" s="676"/>
      <c r="OLU277" s="676"/>
      <c r="OLV277" s="676"/>
      <c r="OLW277" s="676"/>
      <c r="OLX277" s="676"/>
      <c r="OLY277" s="676"/>
      <c r="OLZ277" s="676"/>
      <c r="OMA277" s="676"/>
      <c r="OMB277" s="676"/>
      <c r="OMC277" s="676"/>
      <c r="OMD277" s="676"/>
      <c r="OME277" s="676"/>
      <c r="OMF277" s="676"/>
      <c r="OMG277" s="676"/>
      <c r="OMH277" s="676"/>
      <c r="OMI277" s="676"/>
      <c r="OMJ277" s="676"/>
      <c r="OMK277" s="676"/>
      <c r="OML277" s="676"/>
      <c r="OMM277" s="676"/>
      <c r="OMN277" s="676"/>
      <c r="OMO277" s="676"/>
      <c r="OMP277" s="676"/>
      <c r="OMQ277" s="676"/>
      <c r="OMR277" s="676"/>
      <c r="OMS277" s="676"/>
      <c r="OMT277" s="674"/>
      <c r="OMU277" s="674"/>
      <c r="OMV277" s="674"/>
      <c r="OMW277" s="674"/>
      <c r="OMX277" s="674"/>
      <c r="OMY277" s="674"/>
      <c r="OMZ277" s="674"/>
      <c r="ONA277" s="674"/>
      <c r="ONB277" s="674"/>
      <c r="ONC277" s="674"/>
      <c r="OND277" s="674"/>
      <c r="ONE277" s="674"/>
      <c r="ONF277" s="674"/>
      <c r="ONG277" s="674"/>
      <c r="ONH277" s="674"/>
      <c r="ONI277" s="674"/>
      <c r="ONJ277" s="674"/>
      <c r="ONK277" s="674"/>
      <c r="ONL277" s="674"/>
      <c r="ONM277" s="674"/>
      <c r="ONN277" s="674"/>
      <c r="ONO277" s="674"/>
      <c r="ONP277" s="674"/>
      <c r="ONQ277" s="674"/>
      <c r="ONR277" s="675"/>
      <c r="ONS277" s="675"/>
      <c r="ONT277" s="675"/>
      <c r="ONU277" s="675"/>
      <c r="ONV277" s="675"/>
      <c r="ONW277" s="674"/>
      <c r="ONX277" s="674"/>
      <c r="ONY277" s="675"/>
      <c r="ONZ277" s="675"/>
      <c r="OOA277" s="674"/>
      <c r="OOB277" s="674"/>
      <c r="OOC277" s="675"/>
      <c r="OOD277" s="675"/>
      <c r="OOE277" s="674"/>
      <c r="OOF277" s="674"/>
      <c r="OOG277" s="674"/>
      <c r="OOH277" s="674"/>
      <c r="OOI277" s="674"/>
      <c r="OOJ277" s="674"/>
      <c r="OOK277" s="674"/>
      <c r="OOL277" s="675"/>
      <c r="OOM277" s="675"/>
      <c r="OON277" s="674"/>
      <c r="OOO277" s="674"/>
      <c r="OOP277" s="675"/>
      <c r="OOQ277" s="675"/>
      <c r="OOR277" s="674"/>
      <c r="OOS277" s="674"/>
      <c r="OOT277" s="674"/>
      <c r="OOU277" s="674"/>
      <c r="OOV277" s="674"/>
      <c r="OOW277" s="673"/>
      <c r="OOX277" s="677"/>
      <c r="OOY277" s="674"/>
      <c r="OOZ277" s="674"/>
      <c r="OPA277" s="674"/>
      <c r="OPB277" s="674"/>
      <c r="OPC277" s="674"/>
      <c r="OPD277" s="674"/>
      <c r="OPE277" s="674"/>
      <c r="OPF277" s="676"/>
      <c r="OPG277" s="676"/>
      <c r="OPH277" s="676"/>
      <c r="OPI277" s="676"/>
      <c r="OPJ277" s="676"/>
      <c r="OPK277" s="676"/>
      <c r="OPL277" s="676"/>
      <c r="OPM277" s="676"/>
      <c r="OPN277" s="676"/>
      <c r="OPO277" s="676"/>
      <c r="OPP277" s="676"/>
      <c r="OPQ277" s="676"/>
      <c r="OPR277" s="676"/>
      <c r="OPS277" s="676"/>
      <c r="OPT277" s="676"/>
      <c r="OPU277" s="676"/>
      <c r="OPV277" s="676"/>
      <c r="OPW277" s="676"/>
      <c r="OPX277" s="676"/>
      <c r="OPY277" s="676"/>
      <c r="OPZ277" s="676"/>
      <c r="OQA277" s="676"/>
      <c r="OQB277" s="676"/>
      <c r="OQC277" s="676"/>
      <c r="OQD277" s="676"/>
      <c r="OQE277" s="676"/>
      <c r="OQF277" s="676"/>
      <c r="OQG277" s="676"/>
      <c r="OQH277" s="676"/>
      <c r="OQI277" s="676"/>
      <c r="OQJ277" s="676"/>
      <c r="OQK277" s="676"/>
      <c r="OQL277" s="676"/>
      <c r="OQM277" s="676"/>
      <c r="OQN277" s="676"/>
      <c r="OQO277" s="676"/>
      <c r="OQP277" s="676"/>
      <c r="OQQ277" s="676"/>
      <c r="OQR277" s="676"/>
      <c r="OQS277" s="676"/>
      <c r="OQT277" s="676"/>
      <c r="OQU277" s="676"/>
      <c r="OQV277" s="676"/>
      <c r="OQW277" s="676"/>
      <c r="OQX277" s="674"/>
      <c r="OQY277" s="674"/>
      <c r="OQZ277" s="674"/>
      <c r="ORA277" s="674"/>
      <c r="ORB277" s="674"/>
      <c r="ORC277" s="674"/>
      <c r="ORD277" s="674"/>
      <c r="ORE277" s="674"/>
      <c r="ORF277" s="674"/>
      <c r="ORG277" s="674"/>
      <c r="ORH277" s="674"/>
      <c r="ORI277" s="674"/>
      <c r="ORJ277" s="674"/>
      <c r="ORK277" s="674"/>
      <c r="ORL277" s="674"/>
      <c r="ORM277" s="674"/>
      <c r="ORN277" s="674"/>
      <c r="ORO277" s="674"/>
      <c r="ORP277" s="674"/>
      <c r="ORQ277" s="674"/>
      <c r="ORR277" s="674"/>
      <c r="ORS277" s="674"/>
      <c r="ORT277" s="674"/>
      <c r="ORU277" s="674"/>
      <c r="ORV277" s="675"/>
      <c r="ORW277" s="675"/>
      <c r="ORX277" s="675"/>
      <c r="ORY277" s="675"/>
      <c r="ORZ277" s="675"/>
      <c r="OSA277" s="674"/>
      <c r="OSB277" s="674"/>
      <c r="OSC277" s="675"/>
      <c r="OSD277" s="675"/>
      <c r="OSE277" s="674"/>
      <c r="OSF277" s="674"/>
      <c r="OSG277" s="675"/>
      <c r="OSH277" s="675"/>
      <c r="OSI277" s="674"/>
      <c r="OSJ277" s="674"/>
      <c r="OSK277" s="674"/>
      <c r="OSL277" s="674"/>
      <c r="OSM277" s="674"/>
      <c r="OSN277" s="674"/>
      <c r="OSO277" s="674"/>
      <c r="OSP277" s="675"/>
      <c r="OSQ277" s="675"/>
      <c r="OSR277" s="674"/>
      <c r="OSS277" s="674"/>
      <c r="OST277" s="675"/>
      <c r="OSU277" s="675"/>
      <c r="OSV277" s="674"/>
      <c r="OSW277" s="674"/>
      <c r="OSX277" s="674"/>
      <c r="OSY277" s="674"/>
      <c r="OSZ277" s="674"/>
      <c r="OTA277" s="673"/>
      <c r="OTB277" s="677"/>
      <c r="OTC277" s="674"/>
      <c r="OTD277" s="674"/>
      <c r="OTE277" s="674"/>
      <c r="OTF277" s="674"/>
      <c r="OTG277" s="674"/>
      <c r="OTH277" s="674"/>
      <c r="OTI277" s="674"/>
      <c r="OTJ277" s="676"/>
      <c r="OTK277" s="676"/>
      <c r="OTL277" s="676"/>
      <c r="OTM277" s="676"/>
      <c r="OTN277" s="676"/>
      <c r="OTO277" s="676"/>
      <c r="OTP277" s="676"/>
      <c r="OTQ277" s="676"/>
      <c r="OTR277" s="676"/>
      <c r="OTS277" s="676"/>
      <c r="OTT277" s="676"/>
      <c r="OTU277" s="676"/>
      <c r="OTV277" s="676"/>
      <c r="OTW277" s="676"/>
      <c r="OTX277" s="676"/>
      <c r="OTY277" s="676"/>
      <c r="OTZ277" s="676"/>
      <c r="OUA277" s="676"/>
      <c r="OUB277" s="676"/>
      <c r="OUC277" s="676"/>
      <c r="OUD277" s="676"/>
      <c r="OUE277" s="676"/>
      <c r="OUF277" s="676"/>
      <c r="OUG277" s="676"/>
      <c r="OUH277" s="676"/>
      <c r="OUI277" s="676"/>
      <c r="OUJ277" s="676"/>
      <c r="OUK277" s="676"/>
      <c r="OUL277" s="676"/>
      <c r="OUM277" s="676"/>
      <c r="OUN277" s="676"/>
      <c r="OUO277" s="676"/>
      <c r="OUP277" s="676"/>
      <c r="OUQ277" s="676"/>
      <c r="OUR277" s="676"/>
      <c r="OUS277" s="676"/>
      <c r="OUT277" s="676"/>
      <c r="OUU277" s="676"/>
      <c r="OUV277" s="676"/>
      <c r="OUW277" s="676"/>
      <c r="OUX277" s="676"/>
      <c r="OUY277" s="676"/>
      <c r="OUZ277" s="676"/>
      <c r="OVA277" s="676"/>
      <c r="OVB277" s="674"/>
      <c r="OVC277" s="674"/>
      <c r="OVD277" s="674"/>
      <c r="OVE277" s="674"/>
      <c r="OVF277" s="674"/>
      <c r="OVG277" s="674"/>
      <c r="OVH277" s="674"/>
      <c r="OVI277" s="674"/>
      <c r="OVJ277" s="674"/>
      <c r="OVK277" s="674"/>
      <c r="OVL277" s="674"/>
      <c r="OVM277" s="674"/>
      <c r="OVN277" s="674"/>
      <c r="OVO277" s="674"/>
      <c r="OVP277" s="674"/>
      <c r="OVQ277" s="674"/>
      <c r="OVR277" s="674"/>
      <c r="OVS277" s="674"/>
      <c r="OVT277" s="674"/>
      <c r="OVU277" s="674"/>
      <c r="OVV277" s="674"/>
      <c r="OVW277" s="674"/>
      <c r="OVX277" s="674"/>
      <c r="OVY277" s="674"/>
      <c r="OVZ277" s="675"/>
      <c r="OWA277" s="675"/>
      <c r="OWB277" s="675"/>
      <c r="OWC277" s="675"/>
      <c r="OWD277" s="675"/>
      <c r="OWE277" s="674"/>
      <c r="OWF277" s="674"/>
      <c r="OWG277" s="675"/>
      <c r="OWH277" s="675"/>
      <c r="OWI277" s="674"/>
      <c r="OWJ277" s="674"/>
      <c r="OWK277" s="675"/>
      <c r="OWL277" s="675"/>
      <c r="OWM277" s="674"/>
      <c r="OWN277" s="674"/>
      <c r="OWO277" s="674"/>
      <c r="OWP277" s="674"/>
      <c r="OWQ277" s="674"/>
      <c r="OWR277" s="674"/>
      <c r="OWS277" s="674"/>
      <c r="OWT277" s="675"/>
      <c r="OWU277" s="675"/>
      <c r="OWV277" s="674"/>
      <c r="OWW277" s="674"/>
      <c r="OWX277" s="675"/>
      <c r="OWY277" s="675"/>
      <c r="OWZ277" s="674"/>
      <c r="OXA277" s="674"/>
      <c r="OXB277" s="674"/>
      <c r="OXC277" s="674"/>
      <c r="OXD277" s="674"/>
      <c r="OXE277" s="673"/>
      <c r="OXF277" s="677"/>
      <c r="OXG277" s="674"/>
      <c r="OXH277" s="674"/>
      <c r="OXI277" s="674"/>
      <c r="OXJ277" s="674"/>
      <c r="OXK277" s="674"/>
      <c r="OXL277" s="674"/>
      <c r="OXM277" s="674"/>
      <c r="OXN277" s="676"/>
      <c r="OXO277" s="676"/>
      <c r="OXP277" s="676"/>
      <c r="OXQ277" s="676"/>
      <c r="OXR277" s="676"/>
      <c r="OXS277" s="676"/>
      <c r="OXT277" s="676"/>
      <c r="OXU277" s="676"/>
      <c r="OXV277" s="676"/>
      <c r="OXW277" s="676"/>
      <c r="OXX277" s="676"/>
      <c r="OXY277" s="676"/>
      <c r="OXZ277" s="676"/>
      <c r="OYA277" s="676"/>
      <c r="OYB277" s="676"/>
      <c r="OYC277" s="676"/>
      <c r="OYD277" s="676"/>
      <c r="OYE277" s="676"/>
      <c r="OYF277" s="676"/>
      <c r="OYG277" s="676"/>
      <c r="OYH277" s="676"/>
      <c r="OYI277" s="676"/>
      <c r="OYJ277" s="676"/>
      <c r="OYK277" s="676"/>
      <c r="OYL277" s="676"/>
      <c r="OYM277" s="676"/>
      <c r="OYN277" s="676"/>
      <c r="OYO277" s="676"/>
      <c r="OYP277" s="676"/>
      <c r="OYQ277" s="676"/>
      <c r="OYR277" s="676"/>
      <c r="OYS277" s="676"/>
      <c r="OYT277" s="676"/>
      <c r="OYU277" s="676"/>
      <c r="OYV277" s="676"/>
      <c r="OYW277" s="676"/>
      <c r="OYX277" s="676"/>
      <c r="OYY277" s="676"/>
      <c r="OYZ277" s="676"/>
      <c r="OZA277" s="676"/>
      <c r="OZB277" s="676"/>
      <c r="OZC277" s="676"/>
      <c r="OZD277" s="676"/>
      <c r="OZE277" s="676"/>
      <c r="OZF277" s="674"/>
      <c r="OZG277" s="674"/>
      <c r="OZH277" s="674"/>
      <c r="OZI277" s="674"/>
      <c r="OZJ277" s="674"/>
      <c r="OZK277" s="674"/>
      <c r="OZL277" s="674"/>
      <c r="OZM277" s="674"/>
      <c r="OZN277" s="674"/>
      <c r="OZO277" s="674"/>
      <c r="OZP277" s="674"/>
      <c r="OZQ277" s="674"/>
      <c r="OZR277" s="674"/>
      <c r="OZS277" s="674"/>
      <c r="OZT277" s="674"/>
      <c r="OZU277" s="674"/>
      <c r="OZV277" s="674"/>
      <c r="OZW277" s="674"/>
      <c r="OZX277" s="674"/>
      <c r="OZY277" s="674"/>
      <c r="OZZ277" s="674"/>
      <c r="PAA277" s="674"/>
      <c r="PAB277" s="674"/>
      <c r="PAC277" s="674"/>
      <c r="PAD277" s="675"/>
      <c r="PAE277" s="675"/>
      <c r="PAF277" s="675"/>
      <c r="PAG277" s="675"/>
      <c r="PAH277" s="675"/>
      <c r="PAI277" s="674"/>
      <c r="PAJ277" s="674"/>
      <c r="PAK277" s="675"/>
      <c r="PAL277" s="675"/>
      <c r="PAM277" s="674"/>
      <c r="PAN277" s="674"/>
      <c r="PAO277" s="675"/>
      <c r="PAP277" s="675"/>
      <c r="PAQ277" s="674"/>
      <c r="PAR277" s="674"/>
      <c r="PAS277" s="674"/>
      <c r="PAT277" s="674"/>
      <c r="PAU277" s="674"/>
      <c r="PAV277" s="674"/>
      <c r="PAW277" s="674"/>
      <c r="PAX277" s="675"/>
      <c r="PAY277" s="675"/>
      <c r="PAZ277" s="674"/>
      <c r="PBA277" s="674"/>
      <c r="PBB277" s="675"/>
      <c r="PBC277" s="675"/>
      <c r="PBD277" s="674"/>
      <c r="PBE277" s="674"/>
      <c r="PBF277" s="674"/>
      <c r="PBG277" s="674"/>
      <c r="PBH277" s="674"/>
      <c r="PBI277" s="673"/>
      <c r="PBJ277" s="677"/>
      <c r="PBK277" s="674"/>
      <c r="PBL277" s="674"/>
      <c r="PBM277" s="674"/>
      <c r="PBN277" s="674"/>
      <c r="PBO277" s="674"/>
      <c r="PBP277" s="674"/>
      <c r="PBQ277" s="674"/>
      <c r="PBR277" s="676"/>
      <c r="PBS277" s="676"/>
      <c r="PBT277" s="676"/>
      <c r="PBU277" s="676"/>
      <c r="PBV277" s="676"/>
      <c r="PBW277" s="676"/>
      <c r="PBX277" s="676"/>
      <c r="PBY277" s="676"/>
      <c r="PBZ277" s="676"/>
      <c r="PCA277" s="676"/>
      <c r="PCB277" s="676"/>
      <c r="PCC277" s="676"/>
      <c r="PCD277" s="676"/>
      <c r="PCE277" s="676"/>
      <c r="PCF277" s="676"/>
      <c r="PCG277" s="676"/>
      <c r="PCH277" s="676"/>
      <c r="PCI277" s="676"/>
      <c r="PCJ277" s="676"/>
      <c r="PCK277" s="676"/>
      <c r="PCL277" s="676"/>
      <c r="PCM277" s="676"/>
      <c r="PCN277" s="676"/>
      <c r="PCO277" s="676"/>
      <c r="PCP277" s="676"/>
      <c r="PCQ277" s="676"/>
      <c r="PCR277" s="676"/>
      <c r="PCS277" s="676"/>
      <c r="PCT277" s="676"/>
      <c r="PCU277" s="676"/>
      <c r="PCV277" s="676"/>
      <c r="PCW277" s="676"/>
      <c r="PCX277" s="676"/>
      <c r="PCY277" s="676"/>
      <c r="PCZ277" s="676"/>
      <c r="PDA277" s="676"/>
      <c r="PDB277" s="676"/>
      <c r="PDC277" s="676"/>
      <c r="PDD277" s="676"/>
      <c r="PDE277" s="676"/>
      <c r="PDF277" s="676"/>
      <c r="PDG277" s="676"/>
      <c r="PDH277" s="676"/>
      <c r="PDI277" s="676"/>
      <c r="PDJ277" s="674"/>
      <c r="PDK277" s="674"/>
      <c r="PDL277" s="674"/>
      <c r="PDM277" s="674"/>
      <c r="PDN277" s="674"/>
      <c r="PDO277" s="674"/>
      <c r="PDP277" s="674"/>
      <c r="PDQ277" s="674"/>
      <c r="PDR277" s="674"/>
      <c r="PDS277" s="674"/>
      <c r="PDT277" s="674"/>
      <c r="PDU277" s="674"/>
      <c r="PDV277" s="674"/>
      <c r="PDW277" s="674"/>
      <c r="PDX277" s="674"/>
      <c r="PDY277" s="674"/>
      <c r="PDZ277" s="674"/>
      <c r="PEA277" s="674"/>
      <c r="PEB277" s="674"/>
      <c r="PEC277" s="674"/>
      <c r="PED277" s="674"/>
      <c r="PEE277" s="674"/>
      <c r="PEF277" s="674"/>
      <c r="PEG277" s="674"/>
      <c r="PEH277" s="675"/>
      <c r="PEI277" s="675"/>
      <c r="PEJ277" s="675"/>
      <c r="PEK277" s="675"/>
      <c r="PEL277" s="675"/>
      <c r="PEM277" s="674"/>
      <c r="PEN277" s="674"/>
      <c r="PEO277" s="675"/>
      <c r="PEP277" s="675"/>
      <c r="PEQ277" s="674"/>
      <c r="PER277" s="674"/>
      <c r="PES277" s="675"/>
      <c r="PET277" s="675"/>
      <c r="PEU277" s="674"/>
      <c r="PEV277" s="674"/>
      <c r="PEW277" s="674"/>
      <c r="PEX277" s="674"/>
      <c r="PEY277" s="674"/>
      <c r="PEZ277" s="674"/>
      <c r="PFA277" s="674"/>
      <c r="PFB277" s="675"/>
      <c r="PFC277" s="675"/>
      <c r="PFD277" s="674"/>
      <c r="PFE277" s="674"/>
      <c r="PFF277" s="675"/>
      <c r="PFG277" s="675"/>
      <c r="PFH277" s="674"/>
      <c r="PFI277" s="674"/>
      <c r="PFJ277" s="674"/>
      <c r="PFK277" s="674"/>
      <c r="PFL277" s="674"/>
      <c r="PFM277" s="673"/>
      <c r="PFN277" s="677"/>
      <c r="PFO277" s="674"/>
      <c r="PFP277" s="674"/>
      <c r="PFQ277" s="674"/>
      <c r="PFR277" s="674"/>
      <c r="PFS277" s="674"/>
      <c r="PFT277" s="674"/>
      <c r="PFU277" s="674"/>
      <c r="PFV277" s="676"/>
      <c r="PFW277" s="676"/>
      <c r="PFX277" s="676"/>
      <c r="PFY277" s="676"/>
      <c r="PFZ277" s="676"/>
      <c r="PGA277" s="676"/>
      <c r="PGB277" s="676"/>
      <c r="PGC277" s="676"/>
      <c r="PGD277" s="676"/>
      <c r="PGE277" s="676"/>
      <c r="PGF277" s="676"/>
      <c r="PGG277" s="676"/>
      <c r="PGH277" s="676"/>
      <c r="PGI277" s="676"/>
      <c r="PGJ277" s="676"/>
      <c r="PGK277" s="676"/>
      <c r="PGL277" s="676"/>
      <c r="PGM277" s="676"/>
      <c r="PGN277" s="676"/>
      <c r="PGO277" s="676"/>
      <c r="PGP277" s="676"/>
      <c r="PGQ277" s="676"/>
      <c r="PGR277" s="676"/>
      <c r="PGS277" s="676"/>
      <c r="PGT277" s="676"/>
      <c r="PGU277" s="676"/>
      <c r="PGV277" s="676"/>
      <c r="PGW277" s="676"/>
      <c r="PGX277" s="676"/>
      <c r="PGY277" s="676"/>
      <c r="PGZ277" s="676"/>
      <c r="PHA277" s="676"/>
      <c r="PHB277" s="676"/>
      <c r="PHC277" s="676"/>
      <c r="PHD277" s="676"/>
      <c r="PHE277" s="676"/>
      <c r="PHF277" s="676"/>
      <c r="PHG277" s="676"/>
      <c r="PHH277" s="676"/>
      <c r="PHI277" s="676"/>
      <c r="PHJ277" s="676"/>
      <c r="PHK277" s="676"/>
      <c r="PHL277" s="676"/>
      <c r="PHM277" s="676"/>
      <c r="PHN277" s="674"/>
      <c r="PHO277" s="674"/>
      <c r="PHP277" s="674"/>
      <c r="PHQ277" s="674"/>
      <c r="PHR277" s="674"/>
      <c r="PHS277" s="674"/>
      <c r="PHT277" s="674"/>
      <c r="PHU277" s="674"/>
      <c r="PHV277" s="674"/>
      <c r="PHW277" s="674"/>
      <c r="PHX277" s="674"/>
      <c r="PHY277" s="674"/>
      <c r="PHZ277" s="674"/>
      <c r="PIA277" s="674"/>
      <c r="PIB277" s="674"/>
      <c r="PIC277" s="674"/>
      <c r="PID277" s="674"/>
      <c r="PIE277" s="674"/>
      <c r="PIF277" s="674"/>
      <c r="PIG277" s="674"/>
      <c r="PIH277" s="674"/>
      <c r="PII277" s="674"/>
      <c r="PIJ277" s="674"/>
      <c r="PIK277" s="674"/>
      <c r="PIL277" s="675"/>
      <c r="PIM277" s="675"/>
      <c r="PIN277" s="675"/>
      <c r="PIO277" s="675"/>
      <c r="PIP277" s="675"/>
      <c r="PIQ277" s="674"/>
      <c r="PIR277" s="674"/>
      <c r="PIS277" s="675"/>
      <c r="PIT277" s="675"/>
      <c r="PIU277" s="674"/>
      <c r="PIV277" s="674"/>
      <c r="PIW277" s="675"/>
      <c r="PIX277" s="675"/>
      <c r="PIY277" s="674"/>
      <c r="PIZ277" s="674"/>
      <c r="PJA277" s="674"/>
      <c r="PJB277" s="674"/>
      <c r="PJC277" s="674"/>
      <c r="PJD277" s="674"/>
      <c r="PJE277" s="674"/>
      <c r="PJF277" s="675"/>
      <c r="PJG277" s="675"/>
      <c r="PJH277" s="674"/>
      <c r="PJI277" s="674"/>
      <c r="PJJ277" s="675"/>
      <c r="PJK277" s="675"/>
      <c r="PJL277" s="674"/>
      <c r="PJM277" s="674"/>
      <c r="PJN277" s="674"/>
      <c r="PJO277" s="674"/>
      <c r="PJP277" s="674"/>
      <c r="PJQ277" s="673"/>
      <c r="PJR277" s="677"/>
      <c r="PJS277" s="674"/>
      <c r="PJT277" s="674"/>
      <c r="PJU277" s="674"/>
      <c r="PJV277" s="674"/>
      <c r="PJW277" s="674"/>
      <c r="PJX277" s="674"/>
      <c r="PJY277" s="674"/>
      <c r="PJZ277" s="676"/>
      <c r="PKA277" s="676"/>
      <c r="PKB277" s="676"/>
      <c r="PKC277" s="676"/>
      <c r="PKD277" s="676"/>
      <c r="PKE277" s="676"/>
      <c r="PKF277" s="676"/>
      <c r="PKG277" s="676"/>
      <c r="PKH277" s="676"/>
      <c r="PKI277" s="676"/>
      <c r="PKJ277" s="676"/>
      <c r="PKK277" s="676"/>
      <c r="PKL277" s="676"/>
      <c r="PKM277" s="676"/>
      <c r="PKN277" s="676"/>
      <c r="PKO277" s="676"/>
      <c r="PKP277" s="676"/>
      <c r="PKQ277" s="676"/>
      <c r="PKR277" s="676"/>
      <c r="PKS277" s="676"/>
      <c r="PKT277" s="676"/>
      <c r="PKU277" s="676"/>
      <c r="PKV277" s="676"/>
      <c r="PKW277" s="676"/>
      <c r="PKX277" s="676"/>
      <c r="PKY277" s="676"/>
      <c r="PKZ277" s="676"/>
      <c r="PLA277" s="676"/>
      <c r="PLB277" s="676"/>
      <c r="PLC277" s="676"/>
      <c r="PLD277" s="676"/>
      <c r="PLE277" s="676"/>
      <c r="PLF277" s="676"/>
      <c r="PLG277" s="676"/>
      <c r="PLH277" s="676"/>
      <c r="PLI277" s="676"/>
      <c r="PLJ277" s="676"/>
      <c r="PLK277" s="676"/>
      <c r="PLL277" s="676"/>
      <c r="PLM277" s="676"/>
      <c r="PLN277" s="676"/>
      <c r="PLO277" s="676"/>
      <c r="PLP277" s="676"/>
      <c r="PLQ277" s="676"/>
      <c r="PLR277" s="674"/>
      <c r="PLS277" s="674"/>
      <c r="PLT277" s="674"/>
      <c r="PLU277" s="674"/>
      <c r="PLV277" s="674"/>
      <c r="PLW277" s="674"/>
      <c r="PLX277" s="674"/>
      <c r="PLY277" s="674"/>
      <c r="PLZ277" s="674"/>
      <c r="PMA277" s="674"/>
      <c r="PMB277" s="674"/>
      <c r="PMC277" s="674"/>
      <c r="PMD277" s="674"/>
      <c r="PME277" s="674"/>
      <c r="PMF277" s="674"/>
      <c r="PMG277" s="674"/>
      <c r="PMH277" s="674"/>
      <c r="PMI277" s="674"/>
      <c r="PMJ277" s="674"/>
      <c r="PMK277" s="674"/>
      <c r="PML277" s="674"/>
      <c r="PMM277" s="674"/>
      <c r="PMN277" s="674"/>
      <c r="PMO277" s="674"/>
      <c r="PMP277" s="675"/>
      <c r="PMQ277" s="675"/>
      <c r="PMR277" s="675"/>
      <c r="PMS277" s="675"/>
      <c r="PMT277" s="675"/>
      <c r="PMU277" s="674"/>
      <c r="PMV277" s="674"/>
      <c r="PMW277" s="675"/>
      <c r="PMX277" s="675"/>
      <c r="PMY277" s="674"/>
      <c r="PMZ277" s="674"/>
      <c r="PNA277" s="675"/>
      <c r="PNB277" s="675"/>
      <c r="PNC277" s="674"/>
      <c r="PND277" s="674"/>
      <c r="PNE277" s="674"/>
      <c r="PNF277" s="674"/>
      <c r="PNG277" s="674"/>
      <c r="PNH277" s="674"/>
      <c r="PNI277" s="674"/>
      <c r="PNJ277" s="675"/>
      <c r="PNK277" s="675"/>
      <c r="PNL277" s="674"/>
      <c r="PNM277" s="674"/>
      <c r="PNN277" s="675"/>
      <c r="PNO277" s="675"/>
      <c r="PNP277" s="674"/>
      <c r="PNQ277" s="674"/>
      <c r="PNR277" s="674"/>
      <c r="PNS277" s="674"/>
      <c r="PNT277" s="674"/>
      <c r="PNU277" s="673"/>
      <c r="PNV277" s="677"/>
      <c r="PNW277" s="674"/>
      <c r="PNX277" s="674"/>
      <c r="PNY277" s="674"/>
      <c r="PNZ277" s="674"/>
      <c r="POA277" s="674"/>
      <c r="POB277" s="674"/>
      <c r="POC277" s="674"/>
      <c r="POD277" s="676"/>
      <c r="POE277" s="676"/>
      <c r="POF277" s="676"/>
      <c r="POG277" s="676"/>
      <c r="POH277" s="676"/>
      <c r="POI277" s="676"/>
      <c r="POJ277" s="676"/>
      <c r="POK277" s="676"/>
      <c r="POL277" s="676"/>
      <c r="POM277" s="676"/>
      <c r="PON277" s="676"/>
      <c r="POO277" s="676"/>
      <c r="POP277" s="676"/>
      <c r="POQ277" s="676"/>
      <c r="POR277" s="676"/>
      <c r="POS277" s="676"/>
      <c r="POT277" s="676"/>
      <c r="POU277" s="676"/>
      <c r="POV277" s="676"/>
      <c r="POW277" s="676"/>
      <c r="POX277" s="676"/>
      <c r="POY277" s="676"/>
      <c r="POZ277" s="676"/>
      <c r="PPA277" s="676"/>
      <c r="PPB277" s="676"/>
      <c r="PPC277" s="676"/>
      <c r="PPD277" s="676"/>
      <c r="PPE277" s="676"/>
      <c r="PPF277" s="676"/>
      <c r="PPG277" s="676"/>
      <c r="PPH277" s="676"/>
      <c r="PPI277" s="676"/>
      <c r="PPJ277" s="676"/>
      <c r="PPK277" s="676"/>
      <c r="PPL277" s="676"/>
      <c r="PPM277" s="676"/>
      <c r="PPN277" s="676"/>
      <c r="PPO277" s="676"/>
      <c r="PPP277" s="676"/>
      <c r="PPQ277" s="676"/>
      <c r="PPR277" s="676"/>
      <c r="PPS277" s="676"/>
      <c r="PPT277" s="676"/>
      <c r="PPU277" s="676"/>
      <c r="PPV277" s="674"/>
      <c r="PPW277" s="674"/>
      <c r="PPX277" s="674"/>
      <c r="PPY277" s="674"/>
      <c r="PPZ277" s="674"/>
      <c r="PQA277" s="674"/>
      <c r="PQB277" s="674"/>
      <c r="PQC277" s="674"/>
      <c r="PQD277" s="674"/>
      <c r="PQE277" s="674"/>
      <c r="PQF277" s="674"/>
      <c r="PQG277" s="674"/>
      <c r="PQH277" s="674"/>
      <c r="PQI277" s="674"/>
      <c r="PQJ277" s="674"/>
      <c r="PQK277" s="674"/>
      <c r="PQL277" s="674"/>
      <c r="PQM277" s="674"/>
      <c r="PQN277" s="674"/>
      <c r="PQO277" s="674"/>
      <c r="PQP277" s="674"/>
      <c r="PQQ277" s="674"/>
      <c r="PQR277" s="674"/>
      <c r="PQS277" s="674"/>
      <c r="PQT277" s="675"/>
      <c r="PQU277" s="675"/>
      <c r="PQV277" s="675"/>
      <c r="PQW277" s="675"/>
      <c r="PQX277" s="675"/>
      <c r="PQY277" s="674"/>
      <c r="PQZ277" s="674"/>
      <c r="PRA277" s="675"/>
      <c r="PRB277" s="675"/>
      <c r="PRC277" s="674"/>
      <c r="PRD277" s="674"/>
      <c r="PRE277" s="675"/>
      <c r="PRF277" s="675"/>
      <c r="PRG277" s="674"/>
      <c r="PRH277" s="674"/>
      <c r="PRI277" s="674"/>
      <c r="PRJ277" s="674"/>
      <c r="PRK277" s="674"/>
      <c r="PRL277" s="674"/>
      <c r="PRM277" s="674"/>
      <c r="PRN277" s="675"/>
      <c r="PRO277" s="675"/>
      <c r="PRP277" s="674"/>
      <c r="PRQ277" s="674"/>
      <c r="PRR277" s="675"/>
      <c r="PRS277" s="675"/>
      <c r="PRT277" s="674"/>
      <c r="PRU277" s="674"/>
      <c r="PRV277" s="674"/>
      <c r="PRW277" s="674"/>
      <c r="PRX277" s="674"/>
      <c r="PRY277" s="673"/>
      <c r="PRZ277" s="677"/>
      <c r="PSA277" s="674"/>
      <c r="PSB277" s="674"/>
      <c r="PSC277" s="674"/>
      <c r="PSD277" s="674"/>
      <c r="PSE277" s="674"/>
      <c r="PSF277" s="674"/>
      <c r="PSG277" s="674"/>
      <c r="PSH277" s="676"/>
      <c r="PSI277" s="676"/>
      <c r="PSJ277" s="676"/>
      <c r="PSK277" s="676"/>
      <c r="PSL277" s="676"/>
      <c r="PSM277" s="676"/>
      <c r="PSN277" s="676"/>
      <c r="PSO277" s="676"/>
      <c r="PSP277" s="676"/>
      <c r="PSQ277" s="676"/>
      <c r="PSR277" s="676"/>
      <c r="PSS277" s="676"/>
      <c r="PST277" s="676"/>
      <c r="PSU277" s="676"/>
      <c r="PSV277" s="676"/>
      <c r="PSW277" s="676"/>
      <c r="PSX277" s="676"/>
      <c r="PSY277" s="676"/>
      <c r="PSZ277" s="676"/>
      <c r="PTA277" s="676"/>
      <c r="PTB277" s="676"/>
      <c r="PTC277" s="676"/>
      <c r="PTD277" s="676"/>
      <c r="PTE277" s="676"/>
      <c r="PTF277" s="676"/>
      <c r="PTG277" s="676"/>
      <c r="PTH277" s="676"/>
      <c r="PTI277" s="676"/>
      <c r="PTJ277" s="676"/>
      <c r="PTK277" s="676"/>
      <c r="PTL277" s="676"/>
      <c r="PTM277" s="676"/>
      <c r="PTN277" s="676"/>
      <c r="PTO277" s="676"/>
      <c r="PTP277" s="676"/>
      <c r="PTQ277" s="676"/>
      <c r="PTR277" s="676"/>
      <c r="PTS277" s="676"/>
      <c r="PTT277" s="676"/>
      <c r="PTU277" s="676"/>
      <c r="PTV277" s="676"/>
      <c r="PTW277" s="676"/>
      <c r="PTX277" s="676"/>
      <c r="PTY277" s="676"/>
      <c r="PTZ277" s="674"/>
      <c r="PUA277" s="674"/>
      <c r="PUB277" s="674"/>
      <c r="PUC277" s="674"/>
      <c r="PUD277" s="674"/>
      <c r="PUE277" s="674"/>
      <c r="PUF277" s="674"/>
      <c r="PUG277" s="674"/>
      <c r="PUH277" s="674"/>
      <c r="PUI277" s="674"/>
      <c r="PUJ277" s="674"/>
      <c r="PUK277" s="674"/>
      <c r="PUL277" s="674"/>
      <c r="PUM277" s="674"/>
      <c r="PUN277" s="674"/>
      <c r="PUO277" s="674"/>
      <c r="PUP277" s="674"/>
      <c r="PUQ277" s="674"/>
      <c r="PUR277" s="674"/>
      <c r="PUS277" s="674"/>
      <c r="PUT277" s="674"/>
      <c r="PUU277" s="674"/>
      <c r="PUV277" s="674"/>
      <c r="PUW277" s="674"/>
      <c r="PUX277" s="675"/>
      <c r="PUY277" s="675"/>
      <c r="PUZ277" s="675"/>
      <c r="PVA277" s="675"/>
      <c r="PVB277" s="675"/>
      <c r="PVC277" s="674"/>
      <c r="PVD277" s="674"/>
      <c r="PVE277" s="675"/>
      <c r="PVF277" s="675"/>
      <c r="PVG277" s="674"/>
      <c r="PVH277" s="674"/>
      <c r="PVI277" s="675"/>
      <c r="PVJ277" s="675"/>
      <c r="PVK277" s="674"/>
      <c r="PVL277" s="674"/>
      <c r="PVM277" s="674"/>
      <c r="PVN277" s="674"/>
      <c r="PVO277" s="674"/>
      <c r="PVP277" s="674"/>
      <c r="PVQ277" s="674"/>
      <c r="PVR277" s="675"/>
      <c r="PVS277" s="675"/>
      <c r="PVT277" s="674"/>
      <c r="PVU277" s="674"/>
      <c r="PVV277" s="675"/>
      <c r="PVW277" s="675"/>
      <c r="PVX277" s="674"/>
      <c r="PVY277" s="674"/>
      <c r="PVZ277" s="674"/>
      <c r="PWA277" s="674"/>
      <c r="PWB277" s="674"/>
      <c r="PWC277" s="673"/>
      <c r="PWD277" s="677"/>
      <c r="PWE277" s="674"/>
      <c r="PWF277" s="674"/>
      <c r="PWG277" s="674"/>
      <c r="PWH277" s="674"/>
      <c r="PWI277" s="674"/>
      <c r="PWJ277" s="674"/>
      <c r="PWK277" s="674"/>
      <c r="PWL277" s="676"/>
      <c r="PWM277" s="676"/>
      <c r="PWN277" s="676"/>
      <c r="PWO277" s="676"/>
      <c r="PWP277" s="676"/>
      <c r="PWQ277" s="676"/>
      <c r="PWR277" s="676"/>
      <c r="PWS277" s="676"/>
      <c r="PWT277" s="676"/>
      <c r="PWU277" s="676"/>
      <c r="PWV277" s="676"/>
      <c r="PWW277" s="676"/>
      <c r="PWX277" s="676"/>
      <c r="PWY277" s="676"/>
      <c r="PWZ277" s="676"/>
      <c r="PXA277" s="676"/>
      <c r="PXB277" s="676"/>
      <c r="PXC277" s="676"/>
      <c r="PXD277" s="676"/>
      <c r="PXE277" s="676"/>
      <c r="PXF277" s="676"/>
      <c r="PXG277" s="676"/>
      <c r="PXH277" s="676"/>
      <c r="PXI277" s="676"/>
      <c r="PXJ277" s="676"/>
      <c r="PXK277" s="676"/>
      <c r="PXL277" s="676"/>
      <c r="PXM277" s="676"/>
      <c r="PXN277" s="676"/>
      <c r="PXO277" s="676"/>
      <c r="PXP277" s="676"/>
      <c r="PXQ277" s="676"/>
      <c r="PXR277" s="676"/>
      <c r="PXS277" s="676"/>
      <c r="PXT277" s="676"/>
      <c r="PXU277" s="676"/>
      <c r="PXV277" s="676"/>
      <c r="PXW277" s="676"/>
      <c r="PXX277" s="676"/>
      <c r="PXY277" s="676"/>
      <c r="PXZ277" s="676"/>
      <c r="PYA277" s="676"/>
      <c r="PYB277" s="676"/>
      <c r="PYC277" s="676"/>
      <c r="PYD277" s="674"/>
      <c r="PYE277" s="674"/>
      <c r="PYF277" s="674"/>
      <c r="PYG277" s="674"/>
      <c r="PYH277" s="674"/>
      <c r="PYI277" s="674"/>
      <c r="PYJ277" s="674"/>
      <c r="PYK277" s="674"/>
      <c r="PYL277" s="674"/>
      <c r="PYM277" s="674"/>
      <c r="PYN277" s="674"/>
      <c r="PYO277" s="674"/>
      <c r="PYP277" s="674"/>
      <c r="PYQ277" s="674"/>
      <c r="PYR277" s="674"/>
      <c r="PYS277" s="674"/>
      <c r="PYT277" s="674"/>
      <c r="PYU277" s="674"/>
      <c r="PYV277" s="674"/>
      <c r="PYW277" s="674"/>
      <c r="PYX277" s="674"/>
      <c r="PYY277" s="674"/>
      <c r="PYZ277" s="674"/>
      <c r="PZA277" s="674"/>
      <c r="PZB277" s="675"/>
      <c r="PZC277" s="675"/>
      <c r="PZD277" s="675"/>
      <c r="PZE277" s="675"/>
      <c r="PZF277" s="675"/>
      <c r="PZG277" s="674"/>
      <c r="PZH277" s="674"/>
      <c r="PZI277" s="675"/>
      <c r="PZJ277" s="675"/>
      <c r="PZK277" s="674"/>
      <c r="PZL277" s="674"/>
      <c r="PZM277" s="675"/>
      <c r="PZN277" s="675"/>
      <c r="PZO277" s="674"/>
      <c r="PZP277" s="674"/>
      <c r="PZQ277" s="674"/>
      <c r="PZR277" s="674"/>
      <c r="PZS277" s="674"/>
      <c r="PZT277" s="674"/>
      <c r="PZU277" s="674"/>
      <c r="PZV277" s="675"/>
      <c r="PZW277" s="675"/>
      <c r="PZX277" s="674"/>
      <c r="PZY277" s="674"/>
      <c r="PZZ277" s="675"/>
      <c r="QAA277" s="675"/>
      <c r="QAB277" s="674"/>
      <c r="QAC277" s="674"/>
      <c r="QAD277" s="674"/>
      <c r="QAE277" s="674"/>
      <c r="QAF277" s="674"/>
      <c r="QAG277" s="673"/>
      <c r="QAH277" s="677"/>
      <c r="QAI277" s="674"/>
      <c r="QAJ277" s="674"/>
      <c r="QAK277" s="674"/>
      <c r="QAL277" s="674"/>
      <c r="QAM277" s="674"/>
      <c r="QAN277" s="674"/>
      <c r="QAO277" s="674"/>
      <c r="QAP277" s="676"/>
      <c r="QAQ277" s="676"/>
      <c r="QAR277" s="676"/>
      <c r="QAS277" s="676"/>
      <c r="QAT277" s="676"/>
      <c r="QAU277" s="676"/>
      <c r="QAV277" s="676"/>
      <c r="QAW277" s="676"/>
      <c r="QAX277" s="676"/>
      <c r="QAY277" s="676"/>
      <c r="QAZ277" s="676"/>
      <c r="QBA277" s="676"/>
      <c r="QBB277" s="676"/>
      <c r="QBC277" s="676"/>
      <c r="QBD277" s="676"/>
      <c r="QBE277" s="676"/>
      <c r="QBF277" s="676"/>
      <c r="QBG277" s="676"/>
      <c r="QBH277" s="676"/>
      <c r="QBI277" s="676"/>
      <c r="QBJ277" s="676"/>
      <c r="QBK277" s="676"/>
      <c r="QBL277" s="676"/>
      <c r="QBM277" s="676"/>
      <c r="QBN277" s="676"/>
      <c r="QBO277" s="676"/>
      <c r="QBP277" s="676"/>
      <c r="QBQ277" s="676"/>
      <c r="QBR277" s="676"/>
      <c r="QBS277" s="676"/>
      <c r="QBT277" s="676"/>
      <c r="QBU277" s="676"/>
      <c r="QBV277" s="676"/>
      <c r="QBW277" s="676"/>
      <c r="QBX277" s="676"/>
      <c r="QBY277" s="676"/>
      <c r="QBZ277" s="676"/>
      <c r="QCA277" s="676"/>
      <c r="QCB277" s="676"/>
      <c r="QCC277" s="676"/>
      <c r="QCD277" s="676"/>
      <c r="QCE277" s="676"/>
      <c r="QCF277" s="676"/>
      <c r="QCG277" s="676"/>
      <c r="QCH277" s="674"/>
      <c r="QCI277" s="674"/>
      <c r="QCJ277" s="674"/>
      <c r="QCK277" s="674"/>
      <c r="QCL277" s="674"/>
      <c r="QCM277" s="674"/>
      <c r="QCN277" s="674"/>
      <c r="QCO277" s="674"/>
      <c r="QCP277" s="674"/>
      <c r="QCQ277" s="674"/>
      <c r="QCR277" s="674"/>
      <c r="QCS277" s="674"/>
      <c r="QCT277" s="674"/>
      <c r="QCU277" s="674"/>
      <c r="QCV277" s="674"/>
      <c r="QCW277" s="674"/>
      <c r="QCX277" s="674"/>
      <c r="QCY277" s="674"/>
      <c r="QCZ277" s="674"/>
      <c r="QDA277" s="674"/>
      <c r="QDB277" s="674"/>
      <c r="QDC277" s="674"/>
      <c r="QDD277" s="674"/>
      <c r="QDE277" s="674"/>
      <c r="QDF277" s="675"/>
      <c r="QDG277" s="675"/>
      <c r="QDH277" s="675"/>
      <c r="QDI277" s="675"/>
      <c r="QDJ277" s="675"/>
      <c r="QDK277" s="674"/>
      <c r="QDL277" s="674"/>
      <c r="QDM277" s="675"/>
      <c r="QDN277" s="675"/>
      <c r="QDO277" s="674"/>
      <c r="QDP277" s="674"/>
      <c r="QDQ277" s="675"/>
      <c r="QDR277" s="675"/>
      <c r="QDS277" s="674"/>
      <c r="QDT277" s="674"/>
      <c r="QDU277" s="674"/>
      <c r="QDV277" s="674"/>
      <c r="QDW277" s="674"/>
      <c r="QDX277" s="674"/>
      <c r="QDY277" s="674"/>
      <c r="QDZ277" s="675"/>
      <c r="QEA277" s="675"/>
      <c r="QEB277" s="674"/>
      <c r="QEC277" s="674"/>
      <c r="QED277" s="675"/>
      <c r="QEE277" s="675"/>
      <c r="QEF277" s="674"/>
      <c r="QEG277" s="674"/>
      <c r="QEH277" s="674"/>
      <c r="QEI277" s="674"/>
      <c r="QEJ277" s="674"/>
      <c r="QEK277" s="673"/>
      <c r="QEL277" s="677"/>
      <c r="QEM277" s="674"/>
      <c r="QEN277" s="674"/>
      <c r="QEO277" s="674"/>
      <c r="QEP277" s="674"/>
      <c r="QEQ277" s="674"/>
      <c r="QER277" s="674"/>
      <c r="QES277" s="674"/>
      <c r="QET277" s="676"/>
      <c r="QEU277" s="676"/>
      <c r="QEV277" s="676"/>
      <c r="QEW277" s="676"/>
      <c r="QEX277" s="676"/>
      <c r="QEY277" s="676"/>
      <c r="QEZ277" s="676"/>
      <c r="QFA277" s="676"/>
      <c r="QFB277" s="676"/>
      <c r="QFC277" s="676"/>
      <c r="QFD277" s="676"/>
      <c r="QFE277" s="676"/>
      <c r="QFF277" s="676"/>
      <c r="QFG277" s="676"/>
      <c r="QFH277" s="676"/>
      <c r="QFI277" s="676"/>
      <c r="QFJ277" s="676"/>
      <c r="QFK277" s="676"/>
      <c r="QFL277" s="676"/>
      <c r="QFM277" s="676"/>
      <c r="QFN277" s="676"/>
      <c r="QFO277" s="676"/>
      <c r="QFP277" s="676"/>
      <c r="QFQ277" s="676"/>
      <c r="QFR277" s="676"/>
      <c r="QFS277" s="676"/>
      <c r="QFT277" s="676"/>
      <c r="QFU277" s="676"/>
      <c r="QFV277" s="676"/>
      <c r="QFW277" s="676"/>
      <c r="QFX277" s="676"/>
      <c r="QFY277" s="676"/>
      <c r="QFZ277" s="676"/>
      <c r="QGA277" s="676"/>
      <c r="QGB277" s="676"/>
      <c r="QGC277" s="676"/>
      <c r="QGD277" s="676"/>
      <c r="QGE277" s="676"/>
      <c r="QGF277" s="676"/>
      <c r="QGG277" s="676"/>
      <c r="QGH277" s="676"/>
      <c r="QGI277" s="676"/>
      <c r="QGJ277" s="676"/>
      <c r="QGK277" s="676"/>
      <c r="QGL277" s="674"/>
      <c r="QGM277" s="674"/>
      <c r="QGN277" s="674"/>
      <c r="QGO277" s="674"/>
      <c r="QGP277" s="674"/>
      <c r="QGQ277" s="674"/>
      <c r="QGR277" s="674"/>
      <c r="QGS277" s="674"/>
      <c r="QGT277" s="674"/>
      <c r="QGU277" s="674"/>
      <c r="QGV277" s="674"/>
      <c r="QGW277" s="674"/>
      <c r="QGX277" s="674"/>
      <c r="QGY277" s="674"/>
      <c r="QGZ277" s="674"/>
      <c r="QHA277" s="674"/>
      <c r="QHB277" s="674"/>
      <c r="QHC277" s="674"/>
      <c r="QHD277" s="674"/>
      <c r="QHE277" s="674"/>
      <c r="QHF277" s="674"/>
      <c r="QHG277" s="674"/>
      <c r="QHH277" s="674"/>
      <c r="QHI277" s="674"/>
      <c r="QHJ277" s="675"/>
      <c r="QHK277" s="675"/>
      <c r="QHL277" s="675"/>
      <c r="QHM277" s="675"/>
      <c r="QHN277" s="675"/>
      <c r="QHO277" s="674"/>
      <c r="QHP277" s="674"/>
      <c r="QHQ277" s="675"/>
      <c r="QHR277" s="675"/>
      <c r="QHS277" s="674"/>
      <c r="QHT277" s="674"/>
      <c r="QHU277" s="675"/>
      <c r="QHV277" s="675"/>
      <c r="QHW277" s="674"/>
      <c r="QHX277" s="674"/>
      <c r="QHY277" s="674"/>
      <c r="QHZ277" s="674"/>
      <c r="QIA277" s="674"/>
      <c r="QIB277" s="674"/>
      <c r="QIC277" s="674"/>
      <c r="QID277" s="675"/>
      <c r="QIE277" s="675"/>
      <c r="QIF277" s="674"/>
      <c r="QIG277" s="674"/>
      <c r="QIH277" s="675"/>
      <c r="QII277" s="675"/>
      <c r="QIJ277" s="674"/>
      <c r="QIK277" s="674"/>
      <c r="QIL277" s="674"/>
      <c r="QIM277" s="674"/>
      <c r="QIN277" s="674"/>
      <c r="QIO277" s="673"/>
      <c r="QIP277" s="677"/>
      <c r="QIQ277" s="674"/>
      <c r="QIR277" s="674"/>
      <c r="QIS277" s="674"/>
      <c r="QIT277" s="674"/>
      <c r="QIU277" s="674"/>
      <c r="QIV277" s="674"/>
      <c r="QIW277" s="674"/>
      <c r="QIX277" s="676"/>
      <c r="QIY277" s="676"/>
      <c r="QIZ277" s="676"/>
      <c r="QJA277" s="676"/>
      <c r="QJB277" s="676"/>
      <c r="QJC277" s="676"/>
      <c r="QJD277" s="676"/>
      <c r="QJE277" s="676"/>
      <c r="QJF277" s="676"/>
      <c r="QJG277" s="676"/>
      <c r="QJH277" s="676"/>
      <c r="QJI277" s="676"/>
      <c r="QJJ277" s="676"/>
      <c r="QJK277" s="676"/>
      <c r="QJL277" s="676"/>
      <c r="QJM277" s="676"/>
      <c r="QJN277" s="676"/>
      <c r="QJO277" s="676"/>
      <c r="QJP277" s="676"/>
      <c r="QJQ277" s="676"/>
      <c r="QJR277" s="676"/>
      <c r="QJS277" s="676"/>
      <c r="QJT277" s="676"/>
      <c r="QJU277" s="676"/>
      <c r="QJV277" s="676"/>
      <c r="QJW277" s="676"/>
      <c r="QJX277" s="676"/>
      <c r="QJY277" s="676"/>
      <c r="QJZ277" s="676"/>
      <c r="QKA277" s="676"/>
      <c r="QKB277" s="676"/>
      <c r="QKC277" s="676"/>
      <c r="QKD277" s="676"/>
      <c r="QKE277" s="676"/>
      <c r="QKF277" s="676"/>
      <c r="QKG277" s="676"/>
      <c r="QKH277" s="676"/>
      <c r="QKI277" s="676"/>
      <c r="QKJ277" s="676"/>
      <c r="QKK277" s="676"/>
      <c r="QKL277" s="676"/>
      <c r="QKM277" s="676"/>
      <c r="QKN277" s="676"/>
      <c r="QKO277" s="676"/>
      <c r="QKP277" s="674"/>
      <c r="QKQ277" s="674"/>
      <c r="QKR277" s="674"/>
      <c r="QKS277" s="674"/>
      <c r="QKT277" s="674"/>
      <c r="QKU277" s="674"/>
      <c r="QKV277" s="674"/>
      <c r="QKW277" s="674"/>
      <c r="QKX277" s="674"/>
      <c r="QKY277" s="674"/>
      <c r="QKZ277" s="674"/>
      <c r="QLA277" s="674"/>
      <c r="QLB277" s="674"/>
      <c r="QLC277" s="674"/>
      <c r="QLD277" s="674"/>
      <c r="QLE277" s="674"/>
      <c r="QLF277" s="674"/>
      <c r="QLG277" s="674"/>
      <c r="QLH277" s="674"/>
      <c r="QLI277" s="674"/>
      <c r="QLJ277" s="674"/>
      <c r="QLK277" s="674"/>
      <c r="QLL277" s="674"/>
      <c r="QLM277" s="674"/>
      <c r="QLN277" s="675"/>
      <c r="QLO277" s="675"/>
      <c r="QLP277" s="675"/>
      <c r="QLQ277" s="675"/>
      <c r="QLR277" s="675"/>
      <c r="QLS277" s="674"/>
      <c r="QLT277" s="674"/>
      <c r="QLU277" s="675"/>
      <c r="QLV277" s="675"/>
      <c r="QLW277" s="674"/>
      <c r="QLX277" s="674"/>
      <c r="QLY277" s="675"/>
      <c r="QLZ277" s="675"/>
      <c r="QMA277" s="674"/>
      <c r="QMB277" s="674"/>
      <c r="QMC277" s="674"/>
      <c r="QMD277" s="674"/>
      <c r="QME277" s="674"/>
      <c r="QMF277" s="674"/>
      <c r="QMG277" s="674"/>
      <c r="QMH277" s="675"/>
      <c r="QMI277" s="675"/>
      <c r="QMJ277" s="674"/>
      <c r="QMK277" s="674"/>
      <c r="QML277" s="675"/>
      <c r="QMM277" s="675"/>
      <c r="QMN277" s="674"/>
      <c r="QMO277" s="674"/>
      <c r="QMP277" s="674"/>
      <c r="QMQ277" s="674"/>
      <c r="QMR277" s="674"/>
      <c r="QMS277" s="673"/>
      <c r="QMT277" s="677"/>
      <c r="QMU277" s="674"/>
      <c r="QMV277" s="674"/>
      <c r="QMW277" s="674"/>
      <c r="QMX277" s="674"/>
      <c r="QMY277" s="674"/>
      <c r="QMZ277" s="674"/>
      <c r="QNA277" s="674"/>
      <c r="QNB277" s="676"/>
      <c r="QNC277" s="676"/>
      <c r="QND277" s="676"/>
      <c r="QNE277" s="676"/>
      <c r="QNF277" s="676"/>
      <c r="QNG277" s="676"/>
      <c r="QNH277" s="676"/>
      <c r="QNI277" s="676"/>
      <c r="QNJ277" s="676"/>
      <c r="QNK277" s="676"/>
      <c r="QNL277" s="676"/>
      <c r="QNM277" s="676"/>
      <c r="QNN277" s="676"/>
      <c r="QNO277" s="676"/>
      <c r="QNP277" s="676"/>
      <c r="QNQ277" s="676"/>
      <c r="QNR277" s="676"/>
      <c r="QNS277" s="676"/>
      <c r="QNT277" s="676"/>
      <c r="QNU277" s="676"/>
      <c r="QNV277" s="676"/>
      <c r="QNW277" s="676"/>
      <c r="QNX277" s="676"/>
      <c r="QNY277" s="676"/>
      <c r="QNZ277" s="676"/>
      <c r="QOA277" s="676"/>
      <c r="QOB277" s="676"/>
      <c r="QOC277" s="676"/>
      <c r="QOD277" s="676"/>
      <c r="QOE277" s="676"/>
      <c r="QOF277" s="676"/>
      <c r="QOG277" s="676"/>
      <c r="QOH277" s="676"/>
      <c r="QOI277" s="676"/>
      <c r="QOJ277" s="676"/>
      <c r="QOK277" s="676"/>
      <c r="QOL277" s="676"/>
      <c r="QOM277" s="676"/>
      <c r="QON277" s="676"/>
      <c r="QOO277" s="676"/>
      <c r="QOP277" s="676"/>
      <c r="QOQ277" s="676"/>
      <c r="QOR277" s="676"/>
      <c r="QOS277" s="676"/>
      <c r="QOT277" s="674"/>
      <c r="QOU277" s="674"/>
      <c r="QOV277" s="674"/>
      <c r="QOW277" s="674"/>
      <c r="QOX277" s="674"/>
      <c r="QOY277" s="674"/>
      <c r="QOZ277" s="674"/>
      <c r="QPA277" s="674"/>
      <c r="QPB277" s="674"/>
      <c r="QPC277" s="674"/>
      <c r="QPD277" s="674"/>
      <c r="QPE277" s="674"/>
      <c r="QPF277" s="674"/>
      <c r="QPG277" s="674"/>
      <c r="QPH277" s="674"/>
      <c r="QPI277" s="674"/>
      <c r="QPJ277" s="674"/>
      <c r="QPK277" s="674"/>
      <c r="QPL277" s="674"/>
      <c r="QPM277" s="674"/>
      <c r="QPN277" s="674"/>
      <c r="QPO277" s="674"/>
      <c r="QPP277" s="674"/>
      <c r="QPQ277" s="674"/>
      <c r="QPR277" s="675"/>
      <c r="QPS277" s="675"/>
      <c r="QPT277" s="675"/>
      <c r="QPU277" s="675"/>
      <c r="QPV277" s="675"/>
      <c r="QPW277" s="674"/>
      <c r="QPX277" s="674"/>
      <c r="QPY277" s="675"/>
      <c r="QPZ277" s="675"/>
      <c r="QQA277" s="674"/>
      <c r="QQB277" s="674"/>
      <c r="QQC277" s="675"/>
      <c r="QQD277" s="675"/>
      <c r="QQE277" s="674"/>
      <c r="QQF277" s="674"/>
      <c r="QQG277" s="674"/>
      <c r="QQH277" s="674"/>
      <c r="QQI277" s="674"/>
      <c r="QQJ277" s="674"/>
      <c r="QQK277" s="674"/>
      <c r="QQL277" s="675"/>
      <c r="QQM277" s="675"/>
      <c r="QQN277" s="674"/>
      <c r="QQO277" s="674"/>
      <c r="QQP277" s="675"/>
      <c r="QQQ277" s="675"/>
      <c r="QQR277" s="674"/>
      <c r="QQS277" s="674"/>
      <c r="QQT277" s="674"/>
      <c r="QQU277" s="674"/>
      <c r="QQV277" s="674"/>
      <c r="QQW277" s="673"/>
      <c r="QQX277" s="677"/>
      <c r="QQY277" s="674"/>
      <c r="QQZ277" s="674"/>
      <c r="QRA277" s="674"/>
      <c r="QRB277" s="674"/>
      <c r="QRC277" s="674"/>
      <c r="QRD277" s="674"/>
      <c r="QRE277" s="674"/>
      <c r="QRF277" s="676"/>
      <c r="QRG277" s="676"/>
      <c r="QRH277" s="676"/>
      <c r="QRI277" s="676"/>
      <c r="QRJ277" s="676"/>
      <c r="QRK277" s="676"/>
      <c r="QRL277" s="676"/>
      <c r="QRM277" s="676"/>
      <c r="QRN277" s="676"/>
      <c r="QRO277" s="676"/>
      <c r="QRP277" s="676"/>
      <c r="QRQ277" s="676"/>
      <c r="QRR277" s="676"/>
      <c r="QRS277" s="676"/>
      <c r="QRT277" s="676"/>
      <c r="QRU277" s="676"/>
      <c r="QRV277" s="676"/>
      <c r="QRW277" s="676"/>
      <c r="QRX277" s="676"/>
      <c r="QRY277" s="676"/>
      <c r="QRZ277" s="676"/>
      <c r="QSA277" s="676"/>
      <c r="QSB277" s="676"/>
      <c r="QSC277" s="676"/>
      <c r="QSD277" s="676"/>
      <c r="QSE277" s="676"/>
      <c r="QSF277" s="676"/>
      <c r="QSG277" s="676"/>
      <c r="QSH277" s="676"/>
      <c r="QSI277" s="676"/>
      <c r="QSJ277" s="676"/>
      <c r="QSK277" s="676"/>
      <c r="QSL277" s="676"/>
      <c r="QSM277" s="676"/>
      <c r="QSN277" s="676"/>
      <c r="QSO277" s="676"/>
      <c r="QSP277" s="676"/>
      <c r="QSQ277" s="676"/>
      <c r="QSR277" s="676"/>
      <c r="QSS277" s="676"/>
      <c r="QST277" s="676"/>
      <c r="QSU277" s="676"/>
      <c r="QSV277" s="676"/>
      <c r="QSW277" s="676"/>
      <c r="QSX277" s="674"/>
      <c r="QSY277" s="674"/>
      <c r="QSZ277" s="674"/>
      <c r="QTA277" s="674"/>
      <c r="QTB277" s="674"/>
      <c r="QTC277" s="674"/>
      <c r="QTD277" s="674"/>
      <c r="QTE277" s="674"/>
      <c r="QTF277" s="674"/>
      <c r="QTG277" s="674"/>
      <c r="QTH277" s="674"/>
      <c r="QTI277" s="674"/>
      <c r="QTJ277" s="674"/>
      <c r="QTK277" s="674"/>
      <c r="QTL277" s="674"/>
      <c r="QTM277" s="674"/>
      <c r="QTN277" s="674"/>
      <c r="QTO277" s="674"/>
      <c r="QTP277" s="674"/>
      <c r="QTQ277" s="674"/>
      <c r="QTR277" s="674"/>
      <c r="QTS277" s="674"/>
      <c r="QTT277" s="674"/>
      <c r="QTU277" s="674"/>
      <c r="QTV277" s="675"/>
      <c r="QTW277" s="675"/>
      <c r="QTX277" s="675"/>
      <c r="QTY277" s="675"/>
      <c r="QTZ277" s="675"/>
      <c r="QUA277" s="674"/>
      <c r="QUB277" s="674"/>
      <c r="QUC277" s="675"/>
      <c r="QUD277" s="675"/>
      <c r="QUE277" s="674"/>
      <c r="QUF277" s="674"/>
      <c r="QUG277" s="675"/>
      <c r="QUH277" s="675"/>
      <c r="QUI277" s="674"/>
      <c r="QUJ277" s="674"/>
      <c r="QUK277" s="674"/>
      <c r="QUL277" s="674"/>
      <c r="QUM277" s="674"/>
      <c r="QUN277" s="674"/>
      <c r="QUO277" s="674"/>
      <c r="QUP277" s="675"/>
      <c r="QUQ277" s="675"/>
      <c r="QUR277" s="674"/>
      <c r="QUS277" s="674"/>
      <c r="QUT277" s="675"/>
      <c r="QUU277" s="675"/>
      <c r="QUV277" s="674"/>
      <c r="QUW277" s="674"/>
      <c r="QUX277" s="674"/>
      <c r="QUY277" s="674"/>
      <c r="QUZ277" s="674"/>
      <c r="QVA277" s="673"/>
      <c r="QVB277" s="677"/>
      <c r="QVC277" s="674"/>
      <c r="QVD277" s="674"/>
      <c r="QVE277" s="674"/>
      <c r="QVF277" s="674"/>
      <c r="QVG277" s="674"/>
      <c r="QVH277" s="674"/>
      <c r="QVI277" s="674"/>
      <c r="QVJ277" s="676"/>
      <c r="QVK277" s="676"/>
      <c r="QVL277" s="676"/>
      <c r="QVM277" s="676"/>
      <c r="QVN277" s="676"/>
      <c r="QVO277" s="676"/>
      <c r="QVP277" s="676"/>
      <c r="QVQ277" s="676"/>
      <c r="QVR277" s="676"/>
      <c r="QVS277" s="676"/>
      <c r="QVT277" s="676"/>
      <c r="QVU277" s="676"/>
      <c r="QVV277" s="676"/>
      <c r="QVW277" s="676"/>
      <c r="QVX277" s="676"/>
      <c r="QVY277" s="676"/>
      <c r="QVZ277" s="676"/>
      <c r="QWA277" s="676"/>
      <c r="QWB277" s="676"/>
      <c r="QWC277" s="676"/>
      <c r="QWD277" s="676"/>
      <c r="QWE277" s="676"/>
      <c r="QWF277" s="676"/>
      <c r="QWG277" s="676"/>
      <c r="QWH277" s="676"/>
      <c r="QWI277" s="676"/>
      <c r="QWJ277" s="676"/>
      <c r="QWK277" s="676"/>
      <c r="QWL277" s="676"/>
      <c r="QWM277" s="676"/>
      <c r="QWN277" s="676"/>
      <c r="QWO277" s="676"/>
      <c r="QWP277" s="676"/>
      <c r="QWQ277" s="676"/>
      <c r="QWR277" s="676"/>
      <c r="QWS277" s="676"/>
      <c r="QWT277" s="676"/>
      <c r="QWU277" s="676"/>
      <c r="QWV277" s="676"/>
      <c r="QWW277" s="676"/>
      <c r="QWX277" s="676"/>
      <c r="QWY277" s="676"/>
      <c r="QWZ277" s="676"/>
      <c r="QXA277" s="676"/>
      <c r="QXB277" s="674"/>
      <c r="QXC277" s="674"/>
      <c r="QXD277" s="674"/>
      <c r="QXE277" s="674"/>
      <c r="QXF277" s="674"/>
      <c r="QXG277" s="674"/>
      <c r="QXH277" s="674"/>
      <c r="QXI277" s="674"/>
      <c r="QXJ277" s="674"/>
      <c r="QXK277" s="674"/>
      <c r="QXL277" s="674"/>
      <c r="QXM277" s="674"/>
      <c r="QXN277" s="674"/>
      <c r="QXO277" s="674"/>
      <c r="QXP277" s="674"/>
      <c r="QXQ277" s="674"/>
      <c r="QXR277" s="674"/>
      <c r="QXS277" s="674"/>
      <c r="QXT277" s="674"/>
      <c r="QXU277" s="674"/>
      <c r="QXV277" s="674"/>
      <c r="QXW277" s="674"/>
      <c r="QXX277" s="674"/>
      <c r="QXY277" s="674"/>
      <c r="QXZ277" s="675"/>
      <c r="QYA277" s="675"/>
      <c r="QYB277" s="675"/>
      <c r="QYC277" s="675"/>
      <c r="QYD277" s="675"/>
      <c r="QYE277" s="674"/>
      <c r="QYF277" s="674"/>
      <c r="QYG277" s="675"/>
      <c r="QYH277" s="675"/>
      <c r="QYI277" s="674"/>
      <c r="QYJ277" s="674"/>
      <c r="QYK277" s="675"/>
      <c r="QYL277" s="675"/>
      <c r="QYM277" s="674"/>
      <c r="QYN277" s="674"/>
      <c r="QYO277" s="674"/>
      <c r="QYP277" s="674"/>
      <c r="QYQ277" s="674"/>
      <c r="QYR277" s="674"/>
      <c r="QYS277" s="674"/>
      <c r="QYT277" s="675"/>
      <c r="QYU277" s="675"/>
      <c r="QYV277" s="674"/>
      <c r="QYW277" s="674"/>
      <c r="QYX277" s="675"/>
      <c r="QYY277" s="675"/>
      <c r="QYZ277" s="674"/>
      <c r="QZA277" s="674"/>
      <c r="QZB277" s="674"/>
      <c r="QZC277" s="674"/>
      <c r="QZD277" s="674"/>
      <c r="QZE277" s="673"/>
      <c r="QZF277" s="677"/>
      <c r="QZG277" s="674"/>
      <c r="QZH277" s="674"/>
      <c r="QZI277" s="674"/>
      <c r="QZJ277" s="674"/>
      <c r="QZK277" s="674"/>
      <c r="QZL277" s="674"/>
      <c r="QZM277" s="674"/>
      <c r="QZN277" s="676"/>
      <c r="QZO277" s="676"/>
      <c r="QZP277" s="676"/>
      <c r="QZQ277" s="676"/>
      <c r="QZR277" s="676"/>
      <c r="QZS277" s="676"/>
      <c r="QZT277" s="676"/>
      <c r="QZU277" s="676"/>
      <c r="QZV277" s="676"/>
      <c r="QZW277" s="676"/>
      <c r="QZX277" s="676"/>
      <c r="QZY277" s="676"/>
      <c r="QZZ277" s="676"/>
      <c r="RAA277" s="676"/>
      <c r="RAB277" s="676"/>
      <c r="RAC277" s="676"/>
      <c r="RAD277" s="676"/>
      <c r="RAE277" s="676"/>
      <c r="RAF277" s="676"/>
      <c r="RAG277" s="676"/>
      <c r="RAH277" s="676"/>
      <c r="RAI277" s="676"/>
      <c r="RAJ277" s="676"/>
      <c r="RAK277" s="676"/>
      <c r="RAL277" s="676"/>
      <c r="RAM277" s="676"/>
      <c r="RAN277" s="676"/>
      <c r="RAO277" s="676"/>
      <c r="RAP277" s="676"/>
      <c r="RAQ277" s="676"/>
      <c r="RAR277" s="676"/>
      <c r="RAS277" s="676"/>
      <c r="RAT277" s="676"/>
      <c r="RAU277" s="676"/>
      <c r="RAV277" s="676"/>
      <c r="RAW277" s="676"/>
      <c r="RAX277" s="676"/>
      <c r="RAY277" s="676"/>
      <c r="RAZ277" s="676"/>
      <c r="RBA277" s="676"/>
      <c r="RBB277" s="676"/>
      <c r="RBC277" s="676"/>
      <c r="RBD277" s="676"/>
      <c r="RBE277" s="676"/>
      <c r="RBF277" s="674"/>
      <c r="RBG277" s="674"/>
      <c r="RBH277" s="674"/>
      <c r="RBI277" s="674"/>
      <c r="RBJ277" s="674"/>
      <c r="RBK277" s="674"/>
      <c r="RBL277" s="674"/>
      <c r="RBM277" s="674"/>
      <c r="RBN277" s="674"/>
      <c r="RBO277" s="674"/>
      <c r="RBP277" s="674"/>
      <c r="RBQ277" s="674"/>
      <c r="RBR277" s="674"/>
      <c r="RBS277" s="674"/>
      <c r="RBT277" s="674"/>
      <c r="RBU277" s="674"/>
      <c r="RBV277" s="674"/>
      <c r="RBW277" s="674"/>
      <c r="RBX277" s="674"/>
      <c r="RBY277" s="674"/>
      <c r="RBZ277" s="674"/>
      <c r="RCA277" s="674"/>
      <c r="RCB277" s="674"/>
    </row>
    <row r="278" spans="1:12248" s="80" customFormat="1" ht="79.5" customHeight="1" x14ac:dyDescent="0.3">
      <c r="A278" s="746"/>
      <c r="B278" s="747">
        <v>1</v>
      </c>
      <c r="C278" s="122" t="s">
        <v>474</v>
      </c>
      <c r="D278" s="182"/>
      <c r="E278" s="182"/>
      <c r="F278" s="182"/>
      <c r="G278" s="182"/>
      <c r="H278" s="182"/>
      <c r="I278" s="182"/>
      <c r="J278" s="603"/>
      <c r="K278" s="182"/>
      <c r="L278" s="663"/>
      <c r="M278" s="663"/>
      <c r="N278" s="663"/>
      <c r="O278" s="663"/>
      <c r="P278" s="663"/>
      <c r="Q278" s="663"/>
      <c r="R278" s="663"/>
      <c r="S278" s="661">
        <f>W278</f>
        <v>387276.96815999999</v>
      </c>
      <c r="T278" s="569">
        <v>0</v>
      </c>
      <c r="U278" s="663"/>
      <c r="V278" s="621"/>
      <c r="W278" s="661">
        <v>387276.96815999999</v>
      </c>
      <c r="X278" s="621">
        <v>0</v>
      </c>
      <c r="Y278" s="663"/>
      <c r="Z278" s="621"/>
      <c r="AA278" s="663"/>
      <c r="AB278" s="663"/>
      <c r="AC278" s="128"/>
      <c r="AD278" s="641"/>
      <c r="AE278" s="663"/>
      <c r="AF278" s="641"/>
      <c r="AG278" s="663"/>
      <c r="AH278" s="641"/>
      <c r="AI278" s="663"/>
      <c r="AJ278" s="641"/>
      <c r="AK278" s="663"/>
      <c r="AL278" s="663"/>
      <c r="AM278" s="663"/>
      <c r="AN278" s="663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206"/>
      <c r="CP278" s="748"/>
      <c r="CQ278" s="748"/>
      <c r="CR278" s="748"/>
      <c r="CS278" s="748"/>
      <c r="CT278" s="748"/>
      <c r="CU278" s="748"/>
      <c r="CV278" s="748"/>
      <c r="CW278" s="748"/>
      <c r="CX278" s="748"/>
      <c r="CY278" s="748"/>
      <c r="CZ278" s="748"/>
      <c r="DA278" s="748"/>
      <c r="DB278" s="748"/>
      <c r="DC278" s="749"/>
      <c r="DD278" s="749"/>
      <c r="DE278" s="749"/>
      <c r="DF278" s="749"/>
      <c r="DG278" s="750"/>
      <c r="DH278" s="750"/>
      <c r="DI278" s="750"/>
      <c r="DJ278" s="750"/>
      <c r="DK278" s="750"/>
      <c r="DL278" s="750"/>
      <c r="DM278" s="750"/>
      <c r="DN278" s="750"/>
      <c r="DO278" s="750"/>
      <c r="DP278" s="750"/>
      <c r="DQ278" s="750"/>
      <c r="DR278" s="750"/>
      <c r="DS278" s="750"/>
      <c r="DT278" s="750"/>
      <c r="DU278" s="750"/>
      <c r="DV278" s="750"/>
      <c r="DW278" s="750"/>
      <c r="DX278" s="750"/>
      <c r="DY278" s="750"/>
      <c r="DZ278" s="748"/>
      <c r="EA278" s="748"/>
      <c r="EB278" s="748"/>
      <c r="EC278" s="748"/>
      <c r="ED278" s="748"/>
      <c r="EE278" s="748"/>
      <c r="EF278" s="748"/>
      <c r="EG278" s="748"/>
      <c r="EH278" s="748"/>
      <c r="EI278" s="748"/>
      <c r="EJ278" s="748"/>
      <c r="EK278" s="748"/>
      <c r="EL278" s="748"/>
      <c r="EM278" s="748"/>
      <c r="EN278" s="748"/>
      <c r="EO278" s="748"/>
      <c r="EP278" s="748"/>
      <c r="EQ278" s="748"/>
      <c r="ER278" s="748"/>
      <c r="ES278" s="748"/>
      <c r="ET278" s="748"/>
      <c r="EU278" s="748"/>
      <c r="EV278" s="748"/>
      <c r="EW278" s="748"/>
      <c r="EX278" s="749"/>
      <c r="EY278" s="749"/>
      <c r="EZ278" s="749"/>
      <c r="FA278" s="749"/>
      <c r="FB278" s="749"/>
      <c r="FC278" s="748"/>
      <c r="FD278" s="748"/>
      <c r="FE278" s="749"/>
      <c r="FF278" s="749"/>
      <c r="FG278" s="748"/>
      <c r="FH278" s="748"/>
      <c r="FI278" s="749"/>
      <c r="FJ278" s="749"/>
      <c r="FK278" s="748"/>
      <c r="FL278" s="748"/>
      <c r="FM278" s="748"/>
      <c r="FN278" s="748"/>
      <c r="FO278" s="748"/>
      <c r="FP278" s="748"/>
      <c r="FQ278" s="748"/>
      <c r="FR278" s="749"/>
      <c r="FS278" s="749"/>
      <c r="FT278" s="748"/>
      <c r="FU278" s="748"/>
      <c r="FV278" s="749"/>
      <c r="FW278" s="749"/>
      <c r="FX278" s="748"/>
      <c r="FY278" s="748"/>
      <c r="FZ278" s="748"/>
      <c r="GA278" s="748"/>
      <c r="GB278" s="748"/>
      <c r="GC278" s="746"/>
      <c r="GD278" s="751"/>
      <c r="GE278" s="748"/>
      <c r="GF278" s="748"/>
      <c r="GG278" s="748"/>
      <c r="GH278" s="748"/>
      <c r="GI278" s="748"/>
      <c r="GJ278" s="748"/>
      <c r="GK278" s="748"/>
      <c r="GL278" s="750"/>
      <c r="GM278" s="750"/>
      <c r="GN278" s="750"/>
      <c r="GO278" s="750"/>
      <c r="GP278" s="750"/>
      <c r="GQ278" s="750"/>
      <c r="GR278" s="750"/>
      <c r="GS278" s="750"/>
      <c r="GT278" s="750"/>
      <c r="GU278" s="750"/>
      <c r="GV278" s="750"/>
      <c r="GW278" s="750"/>
      <c r="GX278" s="750"/>
      <c r="GY278" s="750"/>
      <c r="GZ278" s="750"/>
      <c r="HA278" s="750"/>
      <c r="HB278" s="750"/>
      <c r="HC278" s="750"/>
      <c r="HD278" s="750"/>
      <c r="HE278" s="750"/>
      <c r="HF278" s="750"/>
      <c r="HG278" s="750"/>
      <c r="HH278" s="750"/>
      <c r="HI278" s="750"/>
      <c r="HJ278" s="750"/>
      <c r="HK278" s="750"/>
      <c r="HL278" s="750"/>
      <c r="HM278" s="750"/>
      <c r="HN278" s="750"/>
      <c r="HO278" s="750"/>
      <c r="HP278" s="750"/>
      <c r="HQ278" s="750"/>
      <c r="HR278" s="750"/>
      <c r="HS278" s="750"/>
      <c r="HT278" s="750"/>
      <c r="HU278" s="750"/>
      <c r="HV278" s="750"/>
      <c r="HW278" s="750"/>
      <c r="HX278" s="750"/>
      <c r="HY278" s="750"/>
      <c r="HZ278" s="750"/>
      <c r="IA278" s="750"/>
      <c r="IB278" s="750"/>
      <c r="IC278" s="750"/>
      <c r="ID278" s="748"/>
      <c r="IE278" s="748"/>
      <c r="IF278" s="748"/>
      <c r="IG278" s="748"/>
      <c r="IH278" s="748"/>
      <c r="II278" s="748"/>
      <c r="IJ278" s="748"/>
      <c r="IK278" s="748"/>
      <c r="IL278" s="748"/>
      <c r="IM278" s="748"/>
      <c r="IN278" s="748"/>
      <c r="IO278" s="748"/>
      <c r="IP278" s="748"/>
      <c r="IQ278" s="748"/>
      <c r="IR278" s="748"/>
      <c r="IS278" s="748"/>
      <c r="IT278" s="748"/>
      <c r="IU278" s="748"/>
      <c r="IV278" s="748"/>
      <c r="IW278" s="748"/>
      <c r="IX278" s="748"/>
      <c r="IY278" s="748"/>
      <c r="IZ278" s="748"/>
      <c r="JA278" s="748"/>
      <c r="JB278" s="749"/>
      <c r="JC278" s="749"/>
      <c r="JD278" s="749"/>
      <c r="JE278" s="749"/>
      <c r="JF278" s="749"/>
      <c r="JG278" s="748"/>
      <c r="JH278" s="748"/>
      <c r="JI278" s="749"/>
      <c r="JJ278" s="749"/>
      <c r="JK278" s="748"/>
      <c r="JL278" s="748"/>
      <c r="JM278" s="749"/>
      <c r="JN278" s="749"/>
      <c r="JO278" s="748"/>
      <c r="JP278" s="748"/>
      <c r="JQ278" s="748"/>
      <c r="JR278" s="748"/>
      <c r="JS278" s="748"/>
      <c r="JT278" s="748"/>
      <c r="JU278" s="748"/>
      <c r="JV278" s="749"/>
      <c r="JW278" s="749"/>
      <c r="JX278" s="748"/>
      <c r="JY278" s="748"/>
      <c r="JZ278" s="749"/>
      <c r="KA278" s="749"/>
      <c r="KB278" s="748"/>
      <c r="KC278" s="748"/>
      <c r="KD278" s="748"/>
      <c r="KE278" s="748"/>
      <c r="KF278" s="748"/>
      <c r="KG278" s="746"/>
      <c r="KH278" s="751"/>
      <c r="KI278" s="748"/>
      <c r="KJ278" s="748"/>
      <c r="KK278" s="748"/>
      <c r="KL278" s="748"/>
      <c r="KM278" s="748"/>
      <c r="KN278" s="748"/>
      <c r="KO278" s="748"/>
      <c r="KP278" s="750"/>
      <c r="KQ278" s="750"/>
      <c r="KR278" s="750"/>
      <c r="KS278" s="750"/>
      <c r="KT278" s="750"/>
      <c r="KU278" s="750"/>
      <c r="KV278" s="750"/>
      <c r="KW278" s="750"/>
      <c r="KX278" s="750"/>
      <c r="KY278" s="750"/>
      <c r="KZ278" s="750"/>
      <c r="LA278" s="750"/>
      <c r="LB278" s="750"/>
      <c r="LC278" s="750"/>
      <c r="LD278" s="750"/>
      <c r="LE278" s="750"/>
      <c r="LF278" s="750"/>
      <c r="LG278" s="750"/>
      <c r="LH278" s="750"/>
      <c r="LI278" s="750"/>
      <c r="LJ278" s="750"/>
      <c r="LK278" s="750"/>
      <c r="LL278" s="750"/>
      <c r="LM278" s="750"/>
      <c r="LN278" s="750"/>
      <c r="LO278" s="750"/>
      <c r="LP278" s="750"/>
      <c r="LQ278" s="750"/>
      <c r="LR278" s="750"/>
      <c r="LS278" s="750"/>
      <c r="LT278" s="750"/>
      <c r="LU278" s="750"/>
      <c r="LV278" s="750"/>
      <c r="LW278" s="750"/>
      <c r="LX278" s="750"/>
      <c r="LY278" s="750"/>
      <c r="LZ278" s="750"/>
      <c r="MA278" s="750"/>
      <c r="MB278" s="750"/>
      <c r="MC278" s="750"/>
      <c r="MD278" s="750"/>
      <c r="ME278" s="750"/>
      <c r="MF278" s="750"/>
      <c r="MG278" s="750"/>
      <c r="MH278" s="748"/>
      <c r="MI278" s="748"/>
      <c r="MJ278" s="748"/>
      <c r="MK278" s="748"/>
      <c r="ML278" s="748"/>
      <c r="MM278" s="748"/>
      <c r="MN278" s="748"/>
      <c r="MO278" s="748"/>
      <c r="MP278" s="748"/>
      <c r="MQ278" s="748"/>
      <c r="MR278" s="748"/>
      <c r="MS278" s="748"/>
      <c r="MT278" s="748"/>
      <c r="MU278" s="748"/>
      <c r="MV278" s="748"/>
      <c r="MW278" s="748"/>
      <c r="MX278" s="748"/>
      <c r="MY278" s="748"/>
      <c r="MZ278" s="748"/>
      <c r="NA278" s="748"/>
      <c r="NB278" s="748"/>
      <c r="NC278" s="748"/>
      <c r="ND278" s="748"/>
      <c r="NE278" s="748"/>
      <c r="NF278" s="749"/>
      <c r="NG278" s="749"/>
      <c r="NH278" s="749"/>
      <c r="NI278" s="749"/>
      <c r="NJ278" s="749"/>
      <c r="NK278" s="748"/>
      <c r="NL278" s="748"/>
      <c r="NM278" s="749"/>
      <c r="NN278" s="749"/>
      <c r="NO278" s="748"/>
      <c r="NP278" s="748"/>
      <c r="NQ278" s="749"/>
      <c r="NR278" s="749"/>
      <c r="NS278" s="748"/>
      <c r="NT278" s="748"/>
      <c r="NU278" s="748"/>
      <c r="NV278" s="748"/>
      <c r="NW278" s="748"/>
      <c r="NX278" s="748"/>
      <c r="NY278" s="748"/>
      <c r="NZ278" s="749"/>
      <c r="OA278" s="749"/>
      <c r="OB278" s="748"/>
      <c r="OC278" s="748"/>
      <c r="OD278" s="749"/>
      <c r="OE278" s="749"/>
      <c r="OF278" s="748"/>
      <c r="OG278" s="748"/>
      <c r="OH278" s="748"/>
      <c r="OI278" s="748"/>
      <c r="OJ278" s="748"/>
      <c r="OK278" s="746"/>
      <c r="OL278" s="751"/>
      <c r="OM278" s="748"/>
      <c r="ON278" s="748"/>
      <c r="OO278" s="748"/>
      <c r="OP278" s="748"/>
      <c r="OQ278" s="748"/>
      <c r="OR278" s="748"/>
      <c r="OS278" s="748"/>
      <c r="OT278" s="750"/>
      <c r="OU278" s="750"/>
      <c r="OV278" s="750"/>
      <c r="OW278" s="750"/>
      <c r="OX278" s="750"/>
      <c r="OY278" s="750"/>
      <c r="OZ278" s="750"/>
      <c r="PA278" s="750"/>
      <c r="PB278" s="750"/>
      <c r="PC278" s="750"/>
      <c r="PD278" s="750"/>
      <c r="PE278" s="750"/>
      <c r="PF278" s="750"/>
      <c r="PG278" s="750"/>
      <c r="PH278" s="750"/>
      <c r="PI278" s="750"/>
      <c r="PJ278" s="750"/>
      <c r="PK278" s="750"/>
      <c r="PL278" s="750"/>
      <c r="PM278" s="750"/>
      <c r="PN278" s="750"/>
      <c r="PO278" s="750"/>
      <c r="PP278" s="750"/>
      <c r="PQ278" s="750"/>
      <c r="PR278" s="750"/>
      <c r="PS278" s="750"/>
      <c r="PT278" s="750"/>
      <c r="PU278" s="750"/>
      <c r="PV278" s="750"/>
      <c r="PW278" s="750"/>
      <c r="PX278" s="750"/>
      <c r="PY278" s="750"/>
      <c r="PZ278" s="750"/>
      <c r="QA278" s="750"/>
      <c r="QB278" s="750"/>
      <c r="QC278" s="750"/>
      <c r="QD278" s="750"/>
      <c r="QE278" s="750"/>
      <c r="QF278" s="750"/>
      <c r="QG278" s="750"/>
      <c r="QH278" s="750"/>
      <c r="QI278" s="750"/>
      <c r="QJ278" s="750"/>
      <c r="QK278" s="750"/>
      <c r="QL278" s="748"/>
      <c r="QM278" s="748"/>
      <c r="QN278" s="748"/>
      <c r="QO278" s="748"/>
      <c r="QP278" s="748"/>
      <c r="QQ278" s="748"/>
      <c r="QR278" s="748"/>
      <c r="QS278" s="748"/>
      <c r="QT278" s="748"/>
      <c r="QU278" s="748"/>
      <c r="QV278" s="748"/>
      <c r="QW278" s="748"/>
      <c r="QX278" s="748"/>
      <c r="QY278" s="748"/>
      <c r="QZ278" s="748"/>
      <c r="RA278" s="748"/>
      <c r="RB278" s="748"/>
      <c r="RC278" s="748"/>
      <c r="RD278" s="748"/>
      <c r="RE278" s="748"/>
      <c r="RF278" s="748"/>
      <c r="RG278" s="748"/>
      <c r="RH278" s="748"/>
      <c r="RI278" s="748"/>
      <c r="RJ278" s="749"/>
      <c r="RK278" s="749"/>
      <c r="RL278" s="749"/>
      <c r="RM278" s="749"/>
      <c r="RN278" s="749"/>
      <c r="RO278" s="748"/>
      <c r="RP278" s="748"/>
      <c r="RQ278" s="749"/>
      <c r="RR278" s="749"/>
      <c r="RS278" s="748"/>
      <c r="RT278" s="748"/>
      <c r="RU278" s="749"/>
      <c r="RV278" s="749"/>
      <c r="RW278" s="748"/>
      <c r="RX278" s="748"/>
      <c r="RY278" s="748"/>
      <c r="RZ278" s="748"/>
      <c r="SA278" s="748"/>
      <c r="SB278" s="748"/>
      <c r="SC278" s="748"/>
      <c r="SD278" s="749"/>
      <c r="SE278" s="749"/>
      <c r="SF278" s="748"/>
      <c r="SG278" s="748"/>
      <c r="SH278" s="749"/>
      <c r="SI278" s="749"/>
      <c r="SJ278" s="748"/>
      <c r="SK278" s="748"/>
      <c r="SL278" s="748"/>
      <c r="SM278" s="748"/>
      <c r="SN278" s="748"/>
      <c r="SO278" s="746"/>
      <c r="SP278" s="751"/>
      <c r="SQ278" s="748"/>
      <c r="SR278" s="748"/>
      <c r="SS278" s="748"/>
      <c r="ST278" s="748"/>
      <c r="SU278" s="748"/>
      <c r="SV278" s="748"/>
      <c r="SW278" s="748"/>
      <c r="SX278" s="750"/>
      <c r="SY278" s="750"/>
      <c r="SZ278" s="750"/>
      <c r="TA278" s="750"/>
      <c r="TB278" s="750"/>
      <c r="TC278" s="750"/>
      <c r="TD278" s="750"/>
      <c r="TE278" s="750"/>
      <c r="TF278" s="750"/>
      <c r="TG278" s="750"/>
      <c r="TH278" s="750"/>
      <c r="TI278" s="750"/>
      <c r="TJ278" s="750"/>
      <c r="TK278" s="750"/>
      <c r="TL278" s="750"/>
      <c r="TM278" s="750"/>
      <c r="TN278" s="750"/>
      <c r="TO278" s="750"/>
      <c r="TP278" s="750"/>
      <c r="TQ278" s="750"/>
      <c r="TR278" s="750"/>
      <c r="TS278" s="750"/>
      <c r="TT278" s="750"/>
      <c r="TU278" s="750"/>
      <c r="TV278" s="750"/>
      <c r="TW278" s="750"/>
      <c r="TX278" s="750"/>
      <c r="TY278" s="750"/>
      <c r="TZ278" s="750"/>
      <c r="UA278" s="750"/>
      <c r="UB278" s="750"/>
      <c r="UC278" s="750"/>
      <c r="UD278" s="750"/>
      <c r="UE278" s="750"/>
      <c r="UF278" s="750"/>
      <c r="UG278" s="750"/>
      <c r="UH278" s="750"/>
      <c r="UI278" s="750"/>
      <c r="UJ278" s="750"/>
      <c r="UK278" s="750"/>
      <c r="UL278" s="750"/>
      <c r="UM278" s="750"/>
      <c r="UN278" s="750"/>
      <c r="UO278" s="750"/>
      <c r="UP278" s="748"/>
      <c r="UQ278" s="748"/>
      <c r="UR278" s="748"/>
      <c r="US278" s="748"/>
      <c r="UT278" s="748"/>
      <c r="UU278" s="748"/>
      <c r="UV278" s="748"/>
      <c r="UW278" s="748"/>
      <c r="UX278" s="748"/>
      <c r="UY278" s="748"/>
      <c r="UZ278" s="748"/>
      <c r="VA278" s="748"/>
      <c r="VB278" s="748"/>
      <c r="VC278" s="748"/>
      <c r="VD278" s="748"/>
      <c r="VE278" s="748"/>
      <c r="VF278" s="748"/>
      <c r="VG278" s="748"/>
      <c r="VH278" s="748"/>
      <c r="VI278" s="748"/>
      <c r="VJ278" s="748"/>
      <c r="VK278" s="748"/>
      <c r="VL278" s="748"/>
      <c r="VM278" s="748"/>
      <c r="VN278" s="749"/>
      <c r="VO278" s="749"/>
      <c r="VP278" s="749"/>
      <c r="VQ278" s="749"/>
      <c r="VR278" s="749"/>
      <c r="VS278" s="748"/>
      <c r="VT278" s="748"/>
      <c r="VU278" s="749"/>
      <c r="VV278" s="749"/>
      <c r="VW278" s="748"/>
      <c r="VX278" s="748"/>
      <c r="VY278" s="749"/>
      <c r="VZ278" s="749"/>
      <c r="WA278" s="748"/>
      <c r="WB278" s="748"/>
      <c r="WC278" s="748"/>
      <c r="WD278" s="748"/>
      <c r="WE278" s="748"/>
      <c r="WF278" s="748"/>
      <c r="WG278" s="748"/>
      <c r="WH278" s="749"/>
      <c r="WI278" s="749"/>
      <c r="WJ278" s="748"/>
      <c r="WK278" s="748"/>
      <c r="WL278" s="749"/>
      <c r="WM278" s="749"/>
      <c r="WN278" s="748"/>
      <c r="WO278" s="748"/>
      <c r="WP278" s="748"/>
      <c r="WQ278" s="748"/>
      <c r="WR278" s="748"/>
      <c r="WS278" s="746"/>
      <c r="WT278" s="751"/>
      <c r="WU278" s="748"/>
      <c r="WV278" s="748"/>
      <c r="WW278" s="748"/>
      <c r="WX278" s="748"/>
      <c r="WY278" s="748"/>
      <c r="WZ278" s="748"/>
      <c r="XA278" s="748"/>
      <c r="XB278" s="750"/>
      <c r="XC278" s="750"/>
      <c r="XD278" s="750"/>
      <c r="XE278" s="750"/>
      <c r="XF278" s="750"/>
      <c r="XG278" s="750"/>
      <c r="XH278" s="750"/>
      <c r="XI278" s="750"/>
      <c r="XJ278" s="750"/>
      <c r="XK278" s="750"/>
      <c r="XL278" s="750"/>
      <c r="XM278" s="750"/>
      <c r="XN278" s="750"/>
      <c r="XO278" s="750"/>
      <c r="XP278" s="750"/>
      <c r="XQ278" s="750"/>
      <c r="XR278" s="750"/>
      <c r="XS278" s="750"/>
      <c r="XT278" s="750"/>
      <c r="XU278" s="750"/>
      <c r="XV278" s="750"/>
      <c r="XW278" s="750"/>
      <c r="XX278" s="750"/>
      <c r="XY278" s="750"/>
      <c r="XZ278" s="750"/>
      <c r="YA278" s="750"/>
      <c r="YB278" s="750"/>
      <c r="YC278" s="750"/>
      <c r="YD278" s="750"/>
      <c r="YE278" s="750"/>
      <c r="YF278" s="750"/>
      <c r="YG278" s="750"/>
      <c r="YH278" s="750"/>
      <c r="YI278" s="750"/>
      <c r="YJ278" s="750"/>
      <c r="YK278" s="750"/>
      <c r="YL278" s="750"/>
      <c r="YM278" s="750"/>
      <c r="YN278" s="750"/>
      <c r="YO278" s="750"/>
      <c r="YP278" s="750"/>
      <c r="YQ278" s="750"/>
      <c r="YR278" s="750"/>
      <c r="YS278" s="750"/>
      <c r="YT278" s="748"/>
      <c r="YU278" s="748"/>
      <c r="YV278" s="748"/>
      <c r="YW278" s="748"/>
      <c r="YX278" s="748"/>
      <c r="YY278" s="748"/>
      <c r="YZ278" s="748"/>
      <c r="ZA278" s="748"/>
      <c r="ZB278" s="748"/>
      <c r="ZC278" s="748"/>
      <c r="ZD278" s="748"/>
      <c r="ZE278" s="748"/>
      <c r="ZF278" s="748"/>
      <c r="ZG278" s="748"/>
      <c r="ZH278" s="748"/>
      <c r="ZI278" s="748"/>
      <c r="ZJ278" s="748"/>
      <c r="ZK278" s="748"/>
      <c r="ZL278" s="748"/>
      <c r="ZM278" s="748"/>
      <c r="ZN278" s="748"/>
      <c r="ZO278" s="748"/>
      <c r="ZP278" s="748"/>
      <c r="ZQ278" s="748"/>
      <c r="ZR278" s="749"/>
      <c r="ZS278" s="749"/>
      <c r="ZT278" s="749"/>
      <c r="ZU278" s="749"/>
      <c r="ZV278" s="749"/>
      <c r="ZW278" s="748"/>
      <c r="ZX278" s="748"/>
      <c r="ZY278" s="749"/>
      <c r="ZZ278" s="749"/>
      <c r="AAA278" s="748"/>
      <c r="AAB278" s="748"/>
      <c r="AAC278" s="749"/>
      <c r="AAD278" s="749"/>
      <c r="AAE278" s="748"/>
      <c r="AAF278" s="748"/>
      <c r="AAG278" s="748"/>
      <c r="AAH278" s="748"/>
      <c r="AAI278" s="748"/>
      <c r="AAJ278" s="748"/>
      <c r="AAK278" s="748"/>
      <c r="AAL278" s="749"/>
      <c r="AAM278" s="749"/>
      <c r="AAN278" s="748"/>
      <c r="AAO278" s="748"/>
      <c r="AAP278" s="749"/>
      <c r="AAQ278" s="749"/>
      <c r="AAR278" s="748"/>
      <c r="AAS278" s="748"/>
      <c r="AAT278" s="748"/>
      <c r="AAU278" s="748"/>
      <c r="AAV278" s="748"/>
      <c r="AAW278" s="746"/>
      <c r="AAX278" s="751"/>
      <c r="AAY278" s="748"/>
      <c r="AAZ278" s="748"/>
      <c r="ABA278" s="748"/>
      <c r="ABB278" s="748"/>
      <c r="ABC278" s="748"/>
      <c r="ABD278" s="748"/>
      <c r="ABE278" s="748"/>
      <c r="ABF278" s="750"/>
      <c r="ABG278" s="750"/>
      <c r="ABH278" s="750"/>
      <c r="ABI278" s="750"/>
      <c r="ABJ278" s="750"/>
      <c r="ABK278" s="750"/>
      <c r="ABL278" s="750"/>
      <c r="ABM278" s="750"/>
      <c r="ABN278" s="750"/>
      <c r="ABO278" s="750"/>
      <c r="ABP278" s="750"/>
      <c r="ABQ278" s="750"/>
      <c r="ABR278" s="750"/>
      <c r="ABS278" s="750"/>
      <c r="ABT278" s="750"/>
      <c r="ABU278" s="750"/>
      <c r="ABV278" s="750"/>
      <c r="ABW278" s="750"/>
      <c r="ABX278" s="750"/>
      <c r="ABY278" s="750"/>
      <c r="ABZ278" s="750"/>
      <c r="ACA278" s="750"/>
      <c r="ACB278" s="750"/>
      <c r="ACC278" s="750"/>
      <c r="ACD278" s="750"/>
      <c r="ACE278" s="750"/>
      <c r="ACF278" s="750"/>
      <c r="ACG278" s="750"/>
      <c r="ACH278" s="750"/>
      <c r="ACI278" s="750"/>
      <c r="ACJ278" s="750"/>
      <c r="ACK278" s="750"/>
      <c r="ACL278" s="750"/>
      <c r="ACM278" s="750"/>
      <c r="ACN278" s="750"/>
      <c r="ACO278" s="750"/>
      <c r="ACP278" s="750"/>
      <c r="ACQ278" s="750"/>
      <c r="ACR278" s="750"/>
      <c r="ACS278" s="750"/>
      <c r="ACT278" s="750"/>
      <c r="ACU278" s="750"/>
      <c r="ACV278" s="750"/>
      <c r="ACW278" s="750"/>
      <c r="ACX278" s="748"/>
      <c r="ACY278" s="748"/>
      <c r="ACZ278" s="748"/>
      <c r="ADA278" s="748"/>
      <c r="ADB278" s="748"/>
      <c r="ADC278" s="748"/>
      <c r="ADD278" s="748"/>
      <c r="ADE278" s="748"/>
      <c r="ADF278" s="748"/>
      <c r="ADG278" s="748"/>
      <c r="ADH278" s="748"/>
      <c r="ADI278" s="748"/>
      <c r="ADJ278" s="748"/>
      <c r="ADK278" s="748"/>
      <c r="ADL278" s="748"/>
      <c r="ADM278" s="748"/>
      <c r="ADN278" s="748"/>
      <c r="ADO278" s="748"/>
      <c r="ADP278" s="748"/>
      <c r="ADQ278" s="748"/>
      <c r="ADR278" s="748"/>
      <c r="ADS278" s="748"/>
      <c r="ADT278" s="748"/>
      <c r="ADU278" s="748"/>
      <c r="ADV278" s="749"/>
      <c r="ADW278" s="749"/>
      <c r="ADX278" s="749"/>
      <c r="ADY278" s="749"/>
      <c r="ADZ278" s="749"/>
      <c r="AEA278" s="748"/>
      <c r="AEB278" s="748"/>
      <c r="AEC278" s="749"/>
      <c r="AED278" s="749"/>
      <c r="AEE278" s="748"/>
      <c r="AEF278" s="748"/>
      <c r="AEG278" s="749"/>
      <c r="AEH278" s="749"/>
      <c r="AEI278" s="748"/>
      <c r="AEJ278" s="748"/>
      <c r="AEK278" s="748"/>
      <c r="AEL278" s="748"/>
      <c r="AEM278" s="748"/>
      <c r="AEN278" s="748"/>
      <c r="AEO278" s="748"/>
      <c r="AEP278" s="749"/>
      <c r="AEQ278" s="749"/>
      <c r="AER278" s="748"/>
      <c r="AES278" s="748"/>
      <c r="AET278" s="749"/>
      <c r="AEU278" s="749"/>
      <c r="AEV278" s="748"/>
      <c r="AEW278" s="748"/>
      <c r="AEX278" s="748"/>
      <c r="AEY278" s="748"/>
      <c r="AEZ278" s="748"/>
      <c r="AFA278" s="746"/>
      <c r="AFB278" s="751"/>
      <c r="AFC278" s="748"/>
      <c r="AFD278" s="748"/>
      <c r="AFE278" s="748"/>
      <c r="AFF278" s="748"/>
      <c r="AFG278" s="748"/>
      <c r="AFH278" s="748"/>
      <c r="AFI278" s="748"/>
      <c r="AFJ278" s="750"/>
      <c r="AFK278" s="750"/>
      <c r="AFL278" s="750"/>
      <c r="AFM278" s="750"/>
      <c r="AFN278" s="750"/>
      <c r="AFO278" s="750"/>
      <c r="AFP278" s="750"/>
      <c r="AFQ278" s="750"/>
      <c r="AFR278" s="750"/>
      <c r="AFS278" s="750"/>
      <c r="AFT278" s="750"/>
      <c r="AFU278" s="750"/>
      <c r="AFV278" s="750"/>
      <c r="AFW278" s="750"/>
      <c r="AFX278" s="750"/>
      <c r="AFY278" s="750"/>
      <c r="AFZ278" s="750"/>
      <c r="AGA278" s="750"/>
      <c r="AGB278" s="750"/>
      <c r="AGC278" s="750"/>
      <c r="AGD278" s="750"/>
      <c r="AGE278" s="750"/>
      <c r="AGF278" s="750"/>
      <c r="AGG278" s="750"/>
      <c r="AGH278" s="750"/>
      <c r="AGI278" s="750"/>
      <c r="AGJ278" s="750"/>
      <c r="AGK278" s="750"/>
      <c r="AGL278" s="750"/>
      <c r="AGM278" s="750"/>
      <c r="AGN278" s="750"/>
      <c r="AGO278" s="750"/>
      <c r="AGP278" s="750"/>
      <c r="AGQ278" s="750"/>
      <c r="AGR278" s="750"/>
      <c r="AGS278" s="750"/>
      <c r="AGT278" s="750"/>
      <c r="AGU278" s="750"/>
      <c r="AGV278" s="750"/>
      <c r="AGW278" s="750"/>
      <c r="AGX278" s="750"/>
      <c r="AGY278" s="750"/>
      <c r="AGZ278" s="750"/>
      <c r="AHA278" s="750"/>
      <c r="AHB278" s="748"/>
      <c r="AHC278" s="748"/>
      <c r="AHD278" s="748"/>
      <c r="AHE278" s="748"/>
      <c r="AHF278" s="748"/>
      <c r="AHG278" s="748"/>
      <c r="AHH278" s="748"/>
      <c r="AHI278" s="748"/>
      <c r="AHJ278" s="748"/>
      <c r="AHK278" s="748"/>
      <c r="AHL278" s="748"/>
      <c r="AHM278" s="748"/>
      <c r="AHN278" s="748"/>
      <c r="AHO278" s="748"/>
      <c r="AHP278" s="748"/>
      <c r="AHQ278" s="748"/>
      <c r="AHR278" s="748"/>
      <c r="AHS278" s="748"/>
      <c r="AHT278" s="748"/>
      <c r="AHU278" s="748"/>
      <c r="AHV278" s="748"/>
      <c r="AHW278" s="748"/>
      <c r="AHX278" s="748"/>
      <c r="AHY278" s="748"/>
      <c r="AHZ278" s="749"/>
      <c r="AIA278" s="749"/>
      <c r="AIB278" s="749"/>
      <c r="AIC278" s="749"/>
      <c r="AID278" s="749"/>
      <c r="AIE278" s="748"/>
      <c r="AIF278" s="748"/>
      <c r="AIG278" s="749"/>
      <c r="AIH278" s="749"/>
      <c r="AII278" s="748"/>
      <c r="AIJ278" s="748"/>
      <c r="AIK278" s="749"/>
      <c r="AIL278" s="749"/>
      <c r="AIM278" s="748"/>
      <c r="AIN278" s="748"/>
      <c r="AIO278" s="748"/>
      <c r="AIP278" s="748"/>
      <c r="AIQ278" s="748"/>
      <c r="AIR278" s="748"/>
      <c r="AIS278" s="748"/>
      <c r="AIT278" s="749"/>
      <c r="AIU278" s="749"/>
      <c r="AIV278" s="748"/>
      <c r="AIW278" s="748"/>
      <c r="AIX278" s="749"/>
      <c r="AIY278" s="749"/>
      <c r="AIZ278" s="748"/>
      <c r="AJA278" s="748"/>
      <c r="AJB278" s="748"/>
      <c r="AJC278" s="748"/>
      <c r="AJD278" s="748"/>
      <c r="AJE278" s="746"/>
      <c r="AJF278" s="751"/>
      <c r="AJG278" s="748"/>
      <c r="AJH278" s="748"/>
      <c r="AJI278" s="748"/>
      <c r="AJJ278" s="748"/>
      <c r="AJK278" s="748"/>
      <c r="AJL278" s="748"/>
      <c r="AJM278" s="748"/>
      <c r="AJN278" s="750"/>
      <c r="AJO278" s="750"/>
      <c r="AJP278" s="750"/>
      <c r="AJQ278" s="750"/>
      <c r="AJR278" s="750"/>
      <c r="AJS278" s="750"/>
      <c r="AJT278" s="750"/>
      <c r="AJU278" s="750"/>
      <c r="AJV278" s="750"/>
      <c r="AJW278" s="750"/>
      <c r="AJX278" s="750"/>
      <c r="AJY278" s="750"/>
      <c r="AJZ278" s="750"/>
      <c r="AKA278" s="750"/>
      <c r="AKB278" s="750"/>
      <c r="AKC278" s="750"/>
      <c r="AKD278" s="750"/>
      <c r="AKE278" s="750"/>
      <c r="AKF278" s="750"/>
      <c r="AKG278" s="750"/>
      <c r="AKH278" s="750"/>
      <c r="AKI278" s="750"/>
      <c r="AKJ278" s="750"/>
      <c r="AKK278" s="750"/>
      <c r="AKL278" s="750"/>
      <c r="AKM278" s="750"/>
      <c r="AKN278" s="750"/>
      <c r="AKO278" s="750"/>
      <c r="AKP278" s="750"/>
      <c r="AKQ278" s="750"/>
      <c r="AKR278" s="750"/>
      <c r="AKS278" s="750"/>
      <c r="AKT278" s="750"/>
      <c r="AKU278" s="750"/>
      <c r="AKV278" s="750"/>
      <c r="AKW278" s="750"/>
      <c r="AKX278" s="750"/>
      <c r="AKY278" s="750"/>
      <c r="AKZ278" s="750"/>
      <c r="ALA278" s="750"/>
      <c r="ALB278" s="750"/>
      <c r="ALC278" s="750"/>
      <c r="ALD278" s="750"/>
      <c r="ALE278" s="750"/>
      <c r="ALF278" s="748"/>
      <c r="ALG278" s="748"/>
      <c r="ALH278" s="748"/>
      <c r="ALI278" s="748"/>
      <c r="ALJ278" s="748"/>
      <c r="ALK278" s="748"/>
      <c r="ALL278" s="748"/>
      <c r="ALM278" s="748"/>
      <c r="ALN278" s="748"/>
      <c r="ALO278" s="748"/>
      <c r="ALP278" s="748"/>
      <c r="ALQ278" s="748"/>
      <c r="ALR278" s="748"/>
      <c r="ALS278" s="748"/>
      <c r="ALT278" s="748"/>
      <c r="ALU278" s="748"/>
      <c r="ALV278" s="748"/>
      <c r="ALW278" s="748"/>
      <c r="ALX278" s="748"/>
      <c r="ALY278" s="748"/>
      <c r="ALZ278" s="748"/>
      <c r="AMA278" s="748"/>
      <c r="AMB278" s="748"/>
      <c r="AMC278" s="748"/>
      <c r="AMD278" s="749"/>
      <c r="AME278" s="749"/>
      <c r="AMF278" s="749"/>
      <c r="AMG278" s="749"/>
      <c r="AMH278" s="749"/>
      <c r="AMI278" s="748"/>
      <c r="AMJ278" s="748"/>
      <c r="AMK278" s="749"/>
      <c r="AML278" s="749"/>
      <c r="AMM278" s="748"/>
      <c r="AMN278" s="748"/>
      <c r="AMO278" s="749"/>
      <c r="AMP278" s="749"/>
      <c r="AMQ278" s="748"/>
      <c r="AMR278" s="748"/>
      <c r="AMS278" s="748"/>
      <c r="AMT278" s="748"/>
      <c r="AMU278" s="748"/>
      <c r="AMV278" s="748"/>
      <c r="AMW278" s="748"/>
      <c r="AMX278" s="749"/>
      <c r="AMY278" s="749"/>
      <c r="AMZ278" s="748"/>
      <c r="ANA278" s="748"/>
      <c r="ANB278" s="749"/>
      <c r="ANC278" s="749"/>
      <c r="AND278" s="748"/>
      <c r="ANE278" s="748"/>
      <c r="ANF278" s="748"/>
      <c r="ANG278" s="748"/>
      <c r="ANH278" s="748"/>
      <c r="ANI278" s="746"/>
      <c r="ANJ278" s="751"/>
      <c r="ANK278" s="748"/>
      <c r="ANL278" s="748"/>
      <c r="ANM278" s="748"/>
      <c r="ANN278" s="748"/>
      <c r="ANO278" s="748"/>
      <c r="ANP278" s="748"/>
      <c r="ANQ278" s="748"/>
      <c r="ANR278" s="750"/>
      <c r="ANS278" s="750"/>
      <c r="ANT278" s="750"/>
      <c r="ANU278" s="750"/>
      <c r="ANV278" s="750"/>
      <c r="ANW278" s="750"/>
      <c r="ANX278" s="750"/>
      <c r="ANY278" s="750"/>
      <c r="ANZ278" s="750"/>
      <c r="AOA278" s="750"/>
      <c r="AOB278" s="750"/>
      <c r="AOC278" s="750"/>
      <c r="AOD278" s="750"/>
      <c r="AOE278" s="750"/>
      <c r="AOF278" s="750"/>
      <c r="AOG278" s="750"/>
      <c r="AOH278" s="750"/>
      <c r="AOI278" s="750"/>
      <c r="AOJ278" s="750"/>
      <c r="AOK278" s="750"/>
      <c r="AOL278" s="750"/>
      <c r="AOM278" s="750"/>
      <c r="AON278" s="750"/>
      <c r="AOO278" s="750"/>
      <c r="AOP278" s="750"/>
      <c r="AOQ278" s="750"/>
      <c r="AOR278" s="750"/>
      <c r="AOS278" s="750"/>
      <c r="AOT278" s="750"/>
      <c r="AOU278" s="750"/>
      <c r="AOV278" s="750"/>
      <c r="AOW278" s="750"/>
      <c r="AOX278" s="750"/>
      <c r="AOY278" s="750"/>
      <c r="AOZ278" s="750"/>
      <c r="APA278" s="750"/>
      <c r="APB278" s="750"/>
      <c r="APC278" s="750"/>
      <c r="APD278" s="750"/>
      <c r="APE278" s="750"/>
      <c r="APF278" s="750"/>
      <c r="APG278" s="750"/>
      <c r="APH278" s="750"/>
      <c r="API278" s="750"/>
      <c r="APJ278" s="748"/>
      <c r="APK278" s="748"/>
      <c r="APL278" s="748"/>
      <c r="APM278" s="748"/>
      <c r="APN278" s="748"/>
      <c r="APO278" s="748"/>
      <c r="APP278" s="748"/>
      <c r="APQ278" s="748"/>
      <c r="APR278" s="748"/>
      <c r="APS278" s="748"/>
      <c r="APT278" s="748"/>
      <c r="APU278" s="748"/>
      <c r="APV278" s="748"/>
      <c r="APW278" s="748"/>
      <c r="APX278" s="748"/>
      <c r="APY278" s="748"/>
      <c r="APZ278" s="748"/>
      <c r="AQA278" s="748"/>
      <c r="AQB278" s="748"/>
      <c r="AQC278" s="748"/>
      <c r="AQD278" s="748"/>
      <c r="AQE278" s="748"/>
      <c r="AQF278" s="748"/>
      <c r="AQG278" s="748"/>
      <c r="AQH278" s="749"/>
      <c r="AQI278" s="749"/>
      <c r="AQJ278" s="749"/>
      <c r="AQK278" s="749"/>
      <c r="AQL278" s="749"/>
      <c r="AQM278" s="748"/>
      <c r="AQN278" s="748"/>
      <c r="AQO278" s="749"/>
      <c r="AQP278" s="749"/>
      <c r="AQQ278" s="748"/>
      <c r="AQR278" s="748"/>
      <c r="AQS278" s="749"/>
      <c r="AQT278" s="749"/>
      <c r="AQU278" s="748"/>
      <c r="AQV278" s="748"/>
      <c r="AQW278" s="748"/>
      <c r="AQX278" s="748"/>
      <c r="AQY278" s="748"/>
      <c r="AQZ278" s="748"/>
      <c r="ARA278" s="748"/>
      <c r="ARB278" s="749"/>
      <c r="ARC278" s="749"/>
      <c r="ARD278" s="748"/>
      <c r="ARE278" s="748"/>
      <c r="ARF278" s="749"/>
      <c r="ARG278" s="749"/>
      <c r="ARH278" s="748"/>
      <c r="ARI278" s="748"/>
      <c r="ARJ278" s="748"/>
      <c r="ARK278" s="748"/>
      <c r="ARL278" s="748"/>
      <c r="ARM278" s="746"/>
      <c r="ARN278" s="751"/>
      <c r="ARO278" s="748"/>
      <c r="ARP278" s="748"/>
      <c r="ARQ278" s="748"/>
      <c r="ARR278" s="748"/>
      <c r="ARS278" s="748"/>
      <c r="ART278" s="748"/>
      <c r="ARU278" s="748"/>
      <c r="ARV278" s="750"/>
      <c r="ARW278" s="750"/>
      <c r="ARX278" s="750"/>
      <c r="ARY278" s="750"/>
      <c r="ARZ278" s="750"/>
      <c r="ASA278" s="750"/>
      <c r="ASB278" s="750"/>
      <c r="ASC278" s="750"/>
      <c r="ASD278" s="750"/>
      <c r="ASE278" s="750"/>
      <c r="ASF278" s="750"/>
      <c r="ASG278" s="750"/>
      <c r="ASH278" s="750"/>
      <c r="ASI278" s="750"/>
      <c r="ASJ278" s="750"/>
      <c r="ASK278" s="750"/>
      <c r="ASL278" s="750"/>
      <c r="ASM278" s="750"/>
      <c r="ASN278" s="750"/>
      <c r="ASO278" s="750"/>
      <c r="ASP278" s="750"/>
      <c r="ASQ278" s="750"/>
      <c r="ASR278" s="750"/>
      <c r="ASS278" s="750"/>
      <c r="AST278" s="750"/>
      <c r="ASU278" s="750"/>
      <c r="ASV278" s="750"/>
      <c r="ASW278" s="750"/>
      <c r="ASX278" s="750"/>
      <c r="ASY278" s="750"/>
      <c r="ASZ278" s="750"/>
      <c r="ATA278" s="750"/>
      <c r="ATB278" s="750"/>
      <c r="ATC278" s="750"/>
      <c r="ATD278" s="750"/>
      <c r="ATE278" s="750"/>
      <c r="ATF278" s="750"/>
      <c r="ATG278" s="750"/>
      <c r="ATH278" s="750"/>
      <c r="ATI278" s="750"/>
      <c r="ATJ278" s="750"/>
      <c r="ATK278" s="750"/>
      <c r="ATL278" s="750"/>
      <c r="ATM278" s="750"/>
      <c r="ATN278" s="748"/>
      <c r="ATO278" s="748"/>
      <c r="ATP278" s="748"/>
      <c r="ATQ278" s="748"/>
      <c r="ATR278" s="748"/>
      <c r="ATS278" s="748"/>
      <c r="ATT278" s="748"/>
      <c r="ATU278" s="748"/>
      <c r="ATV278" s="748"/>
      <c r="ATW278" s="748"/>
      <c r="ATX278" s="748"/>
      <c r="ATY278" s="748"/>
      <c r="ATZ278" s="748"/>
      <c r="AUA278" s="748"/>
      <c r="AUB278" s="748"/>
      <c r="AUC278" s="748"/>
      <c r="AUD278" s="748"/>
      <c r="AUE278" s="748"/>
      <c r="AUF278" s="748"/>
      <c r="AUG278" s="748"/>
      <c r="AUH278" s="748"/>
      <c r="AUI278" s="748"/>
      <c r="AUJ278" s="748"/>
      <c r="AUK278" s="748"/>
      <c r="AUL278" s="749"/>
      <c r="AUM278" s="749"/>
      <c r="AUN278" s="749"/>
      <c r="AUO278" s="749"/>
      <c r="AUP278" s="749"/>
      <c r="AUQ278" s="748"/>
      <c r="AUR278" s="748"/>
      <c r="AUS278" s="749"/>
      <c r="AUT278" s="749"/>
      <c r="AUU278" s="748"/>
      <c r="AUV278" s="748"/>
      <c r="AUW278" s="749"/>
      <c r="AUX278" s="749"/>
      <c r="AUY278" s="748"/>
      <c r="AUZ278" s="748"/>
      <c r="AVA278" s="748"/>
      <c r="AVB278" s="748"/>
      <c r="AVC278" s="748"/>
      <c r="AVD278" s="748"/>
      <c r="AVE278" s="748"/>
      <c r="AVF278" s="749"/>
      <c r="AVG278" s="749"/>
      <c r="AVH278" s="748"/>
      <c r="AVI278" s="748"/>
      <c r="AVJ278" s="749"/>
      <c r="AVK278" s="749"/>
      <c r="AVL278" s="748"/>
      <c r="AVM278" s="748"/>
      <c r="AVN278" s="748"/>
      <c r="AVO278" s="748"/>
      <c r="AVP278" s="748"/>
      <c r="AVQ278" s="746"/>
      <c r="AVR278" s="751"/>
      <c r="AVS278" s="748"/>
      <c r="AVT278" s="748"/>
      <c r="AVU278" s="748"/>
      <c r="AVV278" s="748"/>
      <c r="AVW278" s="748"/>
      <c r="AVX278" s="748"/>
      <c r="AVY278" s="748"/>
      <c r="AVZ278" s="750"/>
      <c r="AWA278" s="750"/>
      <c r="AWB278" s="750"/>
      <c r="AWC278" s="750"/>
      <c r="AWD278" s="750"/>
      <c r="AWE278" s="750"/>
      <c r="AWF278" s="750"/>
      <c r="AWG278" s="750"/>
      <c r="AWH278" s="750"/>
      <c r="AWI278" s="750"/>
      <c r="AWJ278" s="750"/>
      <c r="AWK278" s="750"/>
      <c r="AWL278" s="750"/>
      <c r="AWM278" s="750"/>
      <c r="AWN278" s="750"/>
      <c r="AWO278" s="750"/>
      <c r="AWP278" s="750"/>
      <c r="AWQ278" s="750"/>
      <c r="AWR278" s="750"/>
      <c r="AWS278" s="750"/>
      <c r="AWT278" s="750"/>
      <c r="AWU278" s="750"/>
      <c r="AWV278" s="750"/>
      <c r="AWW278" s="750"/>
      <c r="AWX278" s="750"/>
      <c r="AWY278" s="750"/>
      <c r="AWZ278" s="750"/>
      <c r="AXA278" s="750"/>
      <c r="AXB278" s="750"/>
      <c r="AXC278" s="750"/>
      <c r="AXD278" s="750"/>
      <c r="AXE278" s="750"/>
      <c r="AXF278" s="750"/>
      <c r="AXG278" s="750"/>
      <c r="AXH278" s="750"/>
      <c r="AXI278" s="750"/>
      <c r="AXJ278" s="750"/>
      <c r="AXK278" s="750"/>
      <c r="AXL278" s="750"/>
      <c r="AXM278" s="750"/>
      <c r="AXN278" s="750"/>
      <c r="AXO278" s="750"/>
      <c r="AXP278" s="750"/>
      <c r="AXQ278" s="750"/>
      <c r="AXR278" s="748"/>
      <c r="AXS278" s="748"/>
      <c r="AXT278" s="748"/>
      <c r="AXU278" s="748"/>
      <c r="AXV278" s="748"/>
      <c r="AXW278" s="748"/>
      <c r="AXX278" s="748"/>
      <c r="AXY278" s="748"/>
      <c r="AXZ278" s="748"/>
      <c r="AYA278" s="748"/>
      <c r="AYB278" s="748"/>
      <c r="AYC278" s="748"/>
      <c r="AYD278" s="748"/>
      <c r="AYE278" s="748"/>
      <c r="AYF278" s="748"/>
      <c r="AYG278" s="748"/>
      <c r="AYH278" s="748"/>
      <c r="AYI278" s="748"/>
      <c r="AYJ278" s="748"/>
      <c r="AYK278" s="748"/>
      <c r="AYL278" s="748"/>
      <c r="AYM278" s="748"/>
      <c r="AYN278" s="748"/>
      <c r="AYO278" s="748"/>
      <c r="AYP278" s="749"/>
      <c r="AYQ278" s="749"/>
      <c r="AYR278" s="749"/>
      <c r="AYS278" s="749"/>
      <c r="AYT278" s="749"/>
      <c r="AYU278" s="748"/>
      <c r="AYV278" s="748"/>
      <c r="AYW278" s="749"/>
      <c r="AYX278" s="749"/>
      <c r="AYY278" s="748"/>
      <c r="AYZ278" s="748"/>
      <c r="AZA278" s="749"/>
      <c r="AZB278" s="749"/>
      <c r="AZC278" s="748"/>
      <c r="AZD278" s="748"/>
      <c r="AZE278" s="748"/>
      <c r="AZF278" s="748"/>
      <c r="AZG278" s="748"/>
      <c r="AZH278" s="748"/>
      <c r="AZI278" s="748"/>
      <c r="AZJ278" s="749"/>
      <c r="AZK278" s="749"/>
      <c r="AZL278" s="748"/>
      <c r="AZM278" s="748"/>
      <c r="AZN278" s="749"/>
      <c r="AZO278" s="749"/>
      <c r="AZP278" s="748"/>
      <c r="AZQ278" s="748"/>
      <c r="AZR278" s="748"/>
      <c r="AZS278" s="748"/>
      <c r="AZT278" s="748"/>
      <c r="AZU278" s="746"/>
      <c r="AZV278" s="751"/>
      <c r="AZW278" s="748"/>
      <c r="AZX278" s="748"/>
      <c r="AZY278" s="748"/>
      <c r="AZZ278" s="748"/>
      <c r="BAA278" s="748"/>
      <c r="BAB278" s="748"/>
      <c r="BAC278" s="748"/>
      <c r="BAD278" s="750"/>
      <c r="BAE278" s="750"/>
      <c r="BAF278" s="750"/>
      <c r="BAG278" s="750"/>
      <c r="BAH278" s="750"/>
      <c r="BAI278" s="750"/>
      <c r="BAJ278" s="750"/>
      <c r="BAK278" s="750"/>
      <c r="BAL278" s="750"/>
      <c r="BAM278" s="750"/>
      <c r="BAN278" s="750"/>
      <c r="BAO278" s="750"/>
      <c r="BAP278" s="750"/>
      <c r="BAQ278" s="750"/>
      <c r="BAR278" s="750"/>
      <c r="BAS278" s="750"/>
      <c r="BAT278" s="750"/>
      <c r="BAU278" s="750"/>
      <c r="BAV278" s="750"/>
      <c r="BAW278" s="750"/>
      <c r="BAX278" s="750"/>
      <c r="BAY278" s="750"/>
      <c r="BAZ278" s="750"/>
      <c r="BBA278" s="750"/>
      <c r="BBB278" s="750"/>
      <c r="BBC278" s="750"/>
      <c r="BBD278" s="750"/>
      <c r="BBE278" s="750"/>
      <c r="BBF278" s="750"/>
      <c r="BBG278" s="750"/>
      <c r="BBH278" s="750"/>
      <c r="BBI278" s="750"/>
      <c r="BBJ278" s="750"/>
      <c r="BBK278" s="750"/>
      <c r="BBL278" s="750"/>
      <c r="BBM278" s="750"/>
      <c r="BBN278" s="750"/>
      <c r="BBO278" s="750"/>
      <c r="BBP278" s="750"/>
      <c r="BBQ278" s="750"/>
      <c r="BBR278" s="750"/>
      <c r="BBS278" s="750"/>
      <c r="BBT278" s="750"/>
      <c r="BBU278" s="750"/>
      <c r="BBV278" s="748"/>
      <c r="BBW278" s="748"/>
      <c r="BBX278" s="748"/>
      <c r="BBY278" s="748"/>
      <c r="BBZ278" s="748"/>
      <c r="BCA278" s="748"/>
      <c r="BCB278" s="748"/>
      <c r="BCC278" s="748"/>
      <c r="BCD278" s="748"/>
      <c r="BCE278" s="748"/>
      <c r="BCF278" s="748"/>
      <c r="BCG278" s="748"/>
      <c r="BCH278" s="748"/>
      <c r="BCI278" s="748"/>
      <c r="BCJ278" s="748"/>
      <c r="BCK278" s="748"/>
      <c r="BCL278" s="748"/>
      <c r="BCM278" s="748"/>
      <c r="BCN278" s="748"/>
      <c r="BCO278" s="748"/>
      <c r="BCP278" s="748"/>
      <c r="BCQ278" s="748"/>
      <c r="BCR278" s="748"/>
      <c r="BCS278" s="748"/>
      <c r="BCT278" s="749"/>
      <c r="BCU278" s="749"/>
      <c r="BCV278" s="749"/>
      <c r="BCW278" s="749"/>
      <c r="BCX278" s="749"/>
      <c r="BCY278" s="748"/>
      <c r="BCZ278" s="748"/>
      <c r="BDA278" s="749"/>
      <c r="BDB278" s="749"/>
      <c r="BDC278" s="748"/>
      <c r="BDD278" s="748"/>
      <c r="BDE278" s="749"/>
      <c r="BDF278" s="749"/>
      <c r="BDG278" s="748"/>
      <c r="BDH278" s="748"/>
      <c r="BDI278" s="748"/>
      <c r="BDJ278" s="748"/>
      <c r="BDK278" s="748"/>
      <c r="BDL278" s="748"/>
      <c r="BDM278" s="748"/>
      <c r="BDN278" s="749"/>
      <c r="BDO278" s="749"/>
      <c r="BDP278" s="748"/>
      <c r="BDQ278" s="748"/>
      <c r="BDR278" s="749"/>
      <c r="BDS278" s="749"/>
      <c r="BDT278" s="748"/>
      <c r="BDU278" s="748"/>
      <c r="BDV278" s="748"/>
      <c r="BDW278" s="748"/>
      <c r="BDX278" s="748"/>
      <c r="BDY278" s="746"/>
      <c r="BDZ278" s="751"/>
      <c r="BEA278" s="748"/>
      <c r="BEB278" s="748"/>
      <c r="BEC278" s="748"/>
      <c r="BED278" s="748"/>
      <c r="BEE278" s="748"/>
      <c r="BEF278" s="748"/>
      <c r="BEG278" s="748"/>
      <c r="BEH278" s="750"/>
      <c r="BEI278" s="750"/>
      <c r="BEJ278" s="750"/>
      <c r="BEK278" s="750"/>
      <c r="BEL278" s="750"/>
      <c r="BEM278" s="750"/>
      <c r="BEN278" s="750"/>
      <c r="BEO278" s="750"/>
      <c r="BEP278" s="750"/>
      <c r="BEQ278" s="750"/>
      <c r="BER278" s="750"/>
      <c r="BES278" s="750"/>
      <c r="BET278" s="750"/>
      <c r="BEU278" s="750"/>
      <c r="BEV278" s="750"/>
      <c r="BEW278" s="750"/>
      <c r="BEX278" s="750"/>
      <c r="BEY278" s="750"/>
      <c r="BEZ278" s="750"/>
      <c r="BFA278" s="750"/>
      <c r="BFB278" s="750"/>
      <c r="BFC278" s="750"/>
      <c r="BFD278" s="750"/>
      <c r="BFE278" s="750"/>
      <c r="BFF278" s="750"/>
      <c r="BFG278" s="750"/>
      <c r="BFH278" s="750"/>
      <c r="BFI278" s="750"/>
      <c r="BFJ278" s="750"/>
      <c r="BFK278" s="750"/>
      <c r="BFL278" s="750"/>
      <c r="BFM278" s="750"/>
      <c r="BFN278" s="750"/>
      <c r="BFO278" s="750"/>
      <c r="BFP278" s="750"/>
      <c r="BFQ278" s="750"/>
      <c r="BFR278" s="750"/>
      <c r="BFS278" s="750"/>
      <c r="BFT278" s="750"/>
      <c r="BFU278" s="750"/>
      <c r="BFV278" s="750"/>
      <c r="BFW278" s="750"/>
      <c r="BFX278" s="750"/>
      <c r="BFY278" s="750"/>
      <c r="BFZ278" s="748"/>
      <c r="BGA278" s="748"/>
      <c r="BGB278" s="748"/>
      <c r="BGC278" s="748"/>
      <c r="BGD278" s="748"/>
      <c r="BGE278" s="748"/>
      <c r="BGF278" s="748"/>
      <c r="BGG278" s="748"/>
      <c r="BGH278" s="748"/>
      <c r="BGI278" s="748"/>
      <c r="BGJ278" s="748"/>
      <c r="BGK278" s="748"/>
      <c r="BGL278" s="748"/>
      <c r="BGM278" s="748"/>
      <c r="BGN278" s="748"/>
      <c r="BGO278" s="748"/>
      <c r="BGP278" s="748"/>
      <c r="BGQ278" s="748"/>
      <c r="BGR278" s="748"/>
      <c r="BGS278" s="748"/>
      <c r="BGT278" s="748"/>
      <c r="BGU278" s="748"/>
      <c r="BGV278" s="748"/>
      <c r="BGW278" s="748"/>
      <c r="BGX278" s="749"/>
      <c r="BGY278" s="749"/>
      <c r="BGZ278" s="749"/>
      <c r="BHA278" s="749"/>
      <c r="BHB278" s="749"/>
      <c r="BHC278" s="748"/>
      <c r="BHD278" s="748"/>
      <c r="BHE278" s="749"/>
      <c r="BHF278" s="749"/>
      <c r="BHG278" s="748"/>
      <c r="BHH278" s="748"/>
      <c r="BHI278" s="749"/>
      <c r="BHJ278" s="749"/>
      <c r="BHK278" s="748"/>
      <c r="BHL278" s="748"/>
      <c r="BHM278" s="748"/>
      <c r="BHN278" s="748"/>
      <c r="BHO278" s="748"/>
      <c r="BHP278" s="748"/>
      <c r="BHQ278" s="748"/>
      <c r="BHR278" s="749"/>
      <c r="BHS278" s="749"/>
      <c r="BHT278" s="748"/>
      <c r="BHU278" s="748"/>
      <c r="BHV278" s="749"/>
      <c r="BHW278" s="749"/>
      <c r="BHX278" s="748"/>
      <c r="BHY278" s="748"/>
      <c r="BHZ278" s="748"/>
      <c r="BIA278" s="748"/>
      <c r="BIB278" s="748"/>
      <c r="BIC278" s="746"/>
      <c r="BID278" s="751"/>
      <c r="BIE278" s="748"/>
      <c r="BIF278" s="748"/>
      <c r="BIG278" s="748"/>
      <c r="BIH278" s="748"/>
      <c r="BII278" s="748"/>
      <c r="BIJ278" s="748"/>
      <c r="BIK278" s="748"/>
      <c r="BIL278" s="750"/>
      <c r="BIM278" s="750"/>
      <c r="BIN278" s="750"/>
      <c r="BIO278" s="750"/>
      <c r="BIP278" s="750"/>
      <c r="BIQ278" s="750"/>
      <c r="BIR278" s="750"/>
      <c r="BIS278" s="750"/>
      <c r="BIT278" s="750"/>
      <c r="BIU278" s="750"/>
      <c r="BIV278" s="750"/>
      <c r="BIW278" s="750"/>
      <c r="BIX278" s="750"/>
      <c r="BIY278" s="750"/>
      <c r="BIZ278" s="750"/>
      <c r="BJA278" s="750"/>
      <c r="BJB278" s="750"/>
      <c r="BJC278" s="750"/>
      <c r="BJD278" s="750"/>
      <c r="BJE278" s="750"/>
      <c r="BJF278" s="750"/>
      <c r="BJG278" s="750"/>
      <c r="BJH278" s="750"/>
      <c r="BJI278" s="750"/>
      <c r="BJJ278" s="750"/>
      <c r="BJK278" s="750"/>
      <c r="BJL278" s="750"/>
      <c r="BJM278" s="750"/>
      <c r="BJN278" s="750"/>
      <c r="BJO278" s="750"/>
      <c r="BJP278" s="750"/>
      <c r="BJQ278" s="750"/>
      <c r="BJR278" s="750"/>
      <c r="BJS278" s="750"/>
      <c r="BJT278" s="750"/>
      <c r="BJU278" s="750"/>
      <c r="BJV278" s="750"/>
      <c r="BJW278" s="750"/>
      <c r="BJX278" s="750"/>
      <c r="BJY278" s="750"/>
      <c r="BJZ278" s="750"/>
      <c r="BKA278" s="750"/>
      <c r="BKB278" s="750"/>
      <c r="BKC278" s="750"/>
      <c r="BKD278" s="748"/>
      <c r="BKE278" s="748"/>
      <c r="BKF278" s="748"/>
      <c r="BKG278" s="748"/>
      <c r="BKH278" s="748"/>
      <c r="BKI278" s="748"/>
      <c r="BKJ278" s="748"/>
      <c r="BKK278" s="748"/>
      <c r="BKL278" s="748"/>
      <c r="BKM278" s="748"/>
      <c r="BKN278" s="748"/>
      <c r="BKO278" s="748"/>
      <c r="BKP278" s="748"/>
      <c r="BKQ278" s="748"/>
      <c r="BKR278" s="748"/>
      <c r="BKS278" s="748"/>
      <c r="BKT278" s="748"/>
      <c r="BKU278" s="748"/>
      <c r="BKV278" s="748"/>
      <c r="BKW278" s="748"/>
      <c r="BKX278" s="748"/>
      <c r="BKY278" s="748"/>
      <c r="BKZ278" s="748"/>
      <c r="BLA278" s="748"/>
      <c r="BLB278" s="749"/>
      <c r="BLC278" s="749"/>
      <c r="BLD278" s="749"/>
      <c r="BLE278" s="749"/>
      <c r="BLF278" s="749"/>
      <c r="BLG278" s="748"/>
      <c r="BLH278" s="748"/>
      <c r="BLI278" s="749"/>
      <c r="BLJ278" s="749"/>
      <c r="BLK278" s="748"/>
      <c r="BLL278" s="748"/>
      <c r="BLM278" s="749"/>
      <c r="BLN278" s="749"/>
      <c r="BLO278" s="748"/>
      <c r="BLP278" s="748"/>
      <c r="BLQ278" s="748"/>
      <c r="BLR278" s="748"/>
      <c r="BLS278" s="748"/>
      <c r="BLT278" s="748"/>
      <c r="BLU278" s="748"/>
      <c r="BLV278" s="749"/>
      <c r="BLW278" s="749"/>
      <c r="BLX278" s="748"/>
      <c r="BLY278" s="748"/>
      <c r="BLZ278" s="749"/>
      <c r="BMA278" s="749"/>
      <c r="BMB278" s="748"/>
      <c r="BMC278" s="748"/>
      <c r="BMD278" s="748"/>
      <c r="BME278" s="748"/>
      <c r="BMF278" s="748"/>
      <c r="BMG278" s="746"/>
      <c r="BMH278" s="751"/>
      <c r="BMI278" s="748"/>
      <c r="BMJ278" s="748"/>
      <c r="BMK278" s="748"/>
      <c r="BML278" s="748"/>
      <c r="BMM278" s="748"/>
      <c r="BMN278" s="748"/>
      <c r="BMO278" s="748"/>
      <c r="BMP278" s="750"/>
      <c r="BMQ278" s="750"/>
      <c r="BMR278" s="750"/>
      <c r="BMS278" s="750"/>
      <c r="BMT278" s="750"/>
      <c r="BMU278" s="750"/>
      <c r="BMV278" s="750"/>
      <c r="BMW278" s="750"/>
      <c r="BMX278" s="750"/>
      <c r="BMY278" s="750"/>
      <c r="BMZ278" s="750"/>
      <c r="BNA278" s="750"/>
      <c r="BNB278" s="750"/>
      <c r="BNC278" s="750"/>
      <c r="BND278" s="750"/>
      <c r="BNE278" s="750"/>
      <c r="BNF278" s="750"/>
      <c r="BNG278" s="750"/>
      <c r="BNH278" s="750"/>
      <c r="BNI278" s="750"/>
      <c r="BNJ278" s="750"/>
      <c r="BNK278" s="750"/>
      <c r="BNL278" s="750"/>
      <c r="BNM278" s="750"/>
      <c r="BNN278" s="750"/>
      <c r="BNO278" s="750"/>
      <c r="BNP278" s="750"/>
      <c r="BNQ278" s="750"/>
      <c r="BNR278" s="750"/>
      <c r="BNS278" s="750"/>
      <c r="BNT278" s="750"/>
      <c r="BNU278" s="750"/>
      <c r="BNV278" s="750"/>
      <c r="BNW278" s="750"/>
      <c r="BNX278" s="750"/>
      <c r="BNY278" s="750"/>
      <c r="BNZ278" s="750"/>
      <c r="BOA278" s="750"/>
      <c r="BOB278" s="750"/>
      <c r="BOC278" s="750"/>
      <c r="BOD278" s="750"/>
      <c r="BOE278" s="750"/>
      <c r="BOF278" s="750"/>
      <c r="BOG278" s="750"/>
      <c r="BOH278" s="748"/>
      <c r="BOI278" s="748"/>
      <c r="BOJ278" s="748"/>
      <c r="BOK278" s="748"/>
      <c r="BOL278" s="748"/>
      <c r="BOM278" s="748"/>
      <c r="BON278" s="748"/>
      <c r="BOO278" s="748"/>
      <c r="BOP278" s="748"/>
      <c r="BOQ278" s="748"/>
      <c r="BOR278" s="748"/>
      <c r="BOS278" s="748"/>
      <c r="BOT278" s="748"/>
      <c r="BOU278" s="748"/>
      <c r="BOV278" s="748"/>
      <c r="BOW278" s="748"/>
      <c r="BOX278" s="748"/>
      <c r="BOY278" s="748"/>
      <c r="BOZ278" s="748"/>
      <c r="BPA278" s="748"/>
      <c r="BPB278" s="748"/>
      <c r="BPC278" s="748"/>
      <c r="BPD278" s="748"/>
      <c r="BPE278" s="748"/>
      <c r="BPF278" s="749"/>
      <c r="BPG278" s="749"/>
      <c r="BPH278" s="749"/>
      <c r="BPI278" s="749"/>
      <c r="BPJ278" s="749"/>
      <c r="BPK278" s="748"/>
      <c r="BPL278" s="748"/>
      <c r="BPM278" s="749"/>
      <c r="BPN278" s="749"/>
      <c r="BPO278" s="748"/>
      <c r="BPP278" s="748"/>
      <c r="BPQ278" s="749"/>
      <c r="BPR278" s="749"/>
      <c r="BPS278" s="748"/>
      <c r="BPT278" s="748"/>
      <c r="BPU278" s="748"/>
      <c r="BPV278" s="748"/>
      <c r="BPW278" s="748"/>
      <c r="BPX278" s="748"/>
      <c r="BPY278" s="748"/>
      <c r="BPZ278" s="749"/>
      <c r="BQA278" s="749"/>
      <c r="BQB278" s="748"/>
      <c r="BQC278" s="748"/>
      <c r="BQD278" s="749"/>
      <c r="BQE278" s="749"/>
      <c r="BQF278" s="748"/>
      <c r="BQG278" s="748"/>
      <c r="BQH278" s="748"/>
      <c r="BQI278" s="748"/>
      <c r="BQJ278" s="748"/>
      <c r="BQK278" s="746"/>
      <c r="BQL278" s="751"/>
      <c r="BQM278" s="748"/>
      <c r="BQN278" s="748"/>
      <c r="BQO278" s="748"/>
      <c r="BQP278" s="748"/>
      <c r="BQQ278" s="748"/>
      <c r="BQR278" s="748"/>
      <c r="BQS278" s="748"/>
      <c r="BQT278" s="750"/>
      <c r="BQU278" s="750"/>
      <c r="BQV278" s="750"/>
      <c r="BQW278" s="750"/>
      <c r="BQX278" s="750"/>
      <c r="BQY278" s="750"/>
      <c r="BQZ278" s="750"/>
      <c r="BRA278" s="750"/>
      <c r="BRB278" s="750"/>
      <c r="BRC278" s="750"/>
      <c r="BRD278" s="750"/>
      <c r="BRE278" s="750"/>
      <c r="BRF278" s="750"/>
      <c r="BRG278" s="750"/>
      <c r="BRH278" s="750"/>
      <c r="BRI278" s="750"/>
      <c r="BRJ278" s="750"/>
      <c r="BRK278" s="750"/>
      <c r="BRL278" s="750"/>
      <c r="BRM278" s="750"/>
      <c r="BRN278" s="750"/>
      <c r="BRO278" s="750"/>
      <c r="BRP278" s="750"/>
      <c r="BRQ278" s="750"/>
      <c r="BRR278" s="750"/>
      <c r="BRS278" s="750"/>
      <c r="BRT278" s="750"/>
      <c r="BRU278" s="750"/>
      <c r="BRV278" s="750"/>
      <c r="BRW278" s="750"/>
      <c r="BRX278" s="750"/>
      <c r="BRY278" s="750"/>
      <c r="BRZ278" s="750"/>
      <c r="BSA278" s="750"/>
      <c r="BSB278" s="750"/>
      <c r="BSC278" s="750"/>
      <c r="BSD278" s="750"/>
      <c r="BSE278" s="750"/>
      <c r="BSF278" s="750"/>
      <c r="BSG278" s="750"/>
      <c r="BSH278" s="750"/>
      <c r="BSI278" s="750"/>
      <c r="BSJ278" s="750"/>
      <c r="BSK278" s="750"/>
      <c r="BSL278" s="748"/>
      <c r="BSM278" s="748"/>
      <c r="BSN278" s="748"/>
      <c r="BSO278" s="748"/>
      <c r="BSP278" s="748"/>
      <c r="BSQ278" s="748"/>
      <c r="BSR278" s="748"/>
      <c r="BSS278" s="748"/>
      <c r="BST278" s="748"/>
      <c r="BSU278" s="748"/>
      <c r="BSV278" s="748"/>
      <c r="BSW278" s="748"/>
      <c r="BSX278" s="748"/>
      <c r="BSY278" s="748"/>
      <c r="BSZ278" s="748"/>
      <c r="BTA278" s="748"/>
      <c r="BTB278" s="748"/>
      <c r="BTC278" s="748"/>
      <c r="BTD278" s="748"/>
      <c r="BTE278" s="748"/>
      <c r="BTF278" s="748"/>
      <c r="BTG278" s="748"/>
      <c r="BTH278" s="748"/>
      <c r="BTI278" s="748"/>
      <c r="BTJ278" s="749"/>
      <c r="BTK278" s="749"/>
      <c r="BTL278" s="749"/>
      <c r="BTM278" s="749"/>
      <c r="BTN278" s="749"/>
      <c r="BTO278" s="748"/>
      <c r="BTP278" s="748"/>
      <c r="BTQ278" s="749"/>
      <c r="BTR278" s="749"/>
      <c r="BTS278" s="748"/>
      <c r="BTT278" s="748"/>
      <c r="BTU278" s="749"/>
      <c r="BTV278" s="749"/>
      <c r="BTW278" s="748"/>
      <c r="BTX278" s="748"/>
      <c r="BTY278" s="748"/>
      <c r="BTZ278" s="748"/>
      <c r="BUA278" s="748"/>
      <c r="BUB278" s="748"/>
      <c r="BUC278" s="748"/>
      <c r="BUD278" s="749"/>
      <c r="BUE278" s="749"/>
      <c r="BUF278" s="748"/>
      <c r="BUG278" s="748"/>
      <c r="BUH278" s="749"/>
      <c r="BUI278" s="749"/>
      <c r="BUJ278" s="748"/>
      <c r="BUK278" s="748"/>
      <c r="BUL278" s="748"/>
      <c r="BUM278" s="748"/>
      <c r="BUN278" s="748"/>
      <c r="BUO278" s="746"/>
      <c r="BUP278" s="751"/>
      <c r="BUQ278" s="748"/>
      <c r="BUR278" s="748"/>
      <c r="BUS278" s="748"/>
      <c r="BUT278" s="748"/>
      <c r="BUU278" s="748"/>
      <c r="BUV278" s="748"/>
      <c r="BUW278" s="748"/>
      <c r="BUX278" s="750"/>
      <c r="BUY278" s="750"/>
      <c r="BUZ278" s="750"/>
      <c r="BVA278" s="750"/>
      <c r="BVB278" s="750"/>
      <c r="BVC278" s="750"/>
      <c r="BVD278" s="750"/>
      <c r="BVE278" s="750"/>
      <c r="BVF278" s="750"/>
      <c r="BVG278" s="750"/>
      <c r="BVH278" s="750"/>
      <c r="BVI278" s="750"/>
      <c r="BVJ278" s="750"/>
      <c r="BVK278" s="750"/>
      <c r="BVL278" s="750"/>
      <c r="BVM278" s="750"/>
      <c r="BVN278" s="750"/>
      <c r="BVO278" s="750"/>
      <c r="BVP278" s="750"/>
      <c r="BVQ278" s="750"/>
      <c r="BVR278" s="750"/>
      <c r="BVS278" s="750"/>
      <c r="BVT278" s="750"/>
      <c r="BVU278" s="750"/>
      <c r="BVV278" s="750"/>
      <c r="BVW278" s="750"/>
      <c r="BVX278" s="750"/>
      <c r="BVY278" s="750"/>
      <c r="BVZ278" s="750"/>
      <c r="BWA278" s="750"/>
      <c r="BWB278" s="750"/>
      <c r="BWC278" s="750"/>
      <c r="BWD278" s="750"/>
      <c r="BWE278" s="750"/>
      <c r="BWF278" s="750"/>
      <c r="BWG278" s="750"/>
      <c r="BWH278" s="750"/>
      <c r="BWI278" s="750"/>
      <c r="BWJ278" s="750"/>
      <c r="BWK278" s="750"/>
      <c r="BWL278" s="750"/>
      <c r="BWM278" s="750"/>
      <c r="BWN278" s="750"/>
      <c r="BWO278" s="750"/>
      <c r="BWP278" s="748"/>
      <c r="BWQ278" s="748"/>
      <c r="BWR278" s="748"/>
      <c r="BWS278" s="748"/>
      <c r="BWT278" s="748"/>
      <c r="BWU278" s="748"/>
      <c r="BWV278" s="748"/>
      <c r="BWW278" s="748"/>
      <c r="BWX278" s="748"/>
      <c r="BWY278" s="748"/>
      <c r="BWZ278" s="748"/>
      <c r="BXA278" s="748"/>
      <c r="BXB278" s="748"/>
      <c r="BXC278" s="748"/>
      <c r="BXD278" s="748"/>
      <c r="BXE278" s="748"/>
      <c r="BXF278" s="748"/>
      <c r="BXG278" s="748"/>
      <c r="BXH278" s="748"/>
      <c r="BXI278" s="748"/>
      <c r="BXJ278" s="748"/>
      <c r="BXK278" s="748"/>
      <c r="BXL278" s="748"/>
      <c r="BXM278" s="748"/>
      <c r="BXN278" s="749"/>
      <c r="BXO278" s="749"/>
      <c r="BXP278" s="749"/>
      <c r="BXQ278" s="749"/>
      <c r="BXR278" s="749"/>
      <c r="BXS278" s="748"/>
      <c r="BXT278" s="748"/>
      <c r="BXU278" s="749"/>
      <c r="BXV278" s="749"/>
      <c r="BXW278" s="748"/>
      <c r="BXX278" s="748"/>
      <c r="BXY278" s="749"/>
      <c r="BXZ278" s="749"/>
      <c r="BYA278" s="748"/>
      <c r="BYB278" s="748"/>
      <c r="BYC278" s="748"/>
      <c r="BYD278" s="748"/>
      <c r="BYE278" s="748"/>
      <c r="BYF278" s="748"/>
      <c r="BYG278" s="748"/>
      <c r="BYH278" s="749"/>
      <c r="BYI278" s="749"/>
      <c r="BYJ278" s="748"/>
      <c r="BYK278" s="748"/>
      <c r="BYL278" s="749"/>
      <c r="BYM278" s="749"/>
      <c r="BYN278" s="748"/>
      <c r="BYO278" s="748"/>
      <c r="BYP278" s="748"/>
      <c r="BYQ278" s="748"/>
      <c r="BYR278" s="748"/>
      <c r="BYS278" s="746"/>
      <c r="BYT278" s="751"/>
      <c r="BYU278" s="748"/>
      <c r="BYV278" s="748"/>
      <c r="BYW278" s="748"/>
      <c r="BYX278" s="748"/>
      <c r="BYY278" s="748"/>
      <c r="BYZ278" s="748"/>
      <c r="BZA278" s="748"/>
      <c r="BZB278" s="750"/>
      <c r="BZC278" s="750"/>
      <c r="BZD278" s="750"/>
      <c r="BZE278" s="750"/>
      <c r="BZF278" s="750"/>
      <c r="BZG278" s="750"/>
      <c r="BZH278" s="750"/>
      <c r="BZI278" s="750"/>
      <c r="BZJ278" s="750"/>
      <c r="BZK278" s="750"/>
      <c r="BZL278" s="750"/>
      <c r="BZM278" s="750"/>
      <c r="BZN278" s="750"/>
      <c r="BZO278" s="750"/>
      <c r="BZP278" s="750"/>
      <c r="BZQ278" s="750"/>
      <c r="BZR278" s="750"/>
      <c r="BZS278" s="750"/>
      <c r="BZT278" s="750"/>
      <c r="BZU278" s="750"/>
      <c r="BZV278" s="750"/>
      <c r="BZW278" s="750"/>
      <c r="BZX278" s="750"/>
      <c r="BZY278" s="750"/>
      <c r="BZZ278" s="750"/>
      <c r="CAA278" s="750"/>
      <c r="CAB278" s="750"/>
      <c r="CAC278" s="750"/>
      <c r="CAD278" s="750"/>
      <c r="CAE278" s="750"/>
      <c r="CAF278" s="750"/>
      <c r="CAG278" s="750"/>
      <c r="CAH278" s="750"/>
      <c r="CAI278" s="750"/>
      <c r="CAJ278" s="750"/>
      <c r="CAK278" s="750"/>
      <c r="CAL278" s="750"/>
      <c r="CAM278" s="750"/>
      <c r="CAN278" s="750"/>
      <c r="CAO278" s="750"/>
      <c r="CAP278" s="750"/>
      <c r="CAQ278" s="750"/>
      <c r="CAR278" s="750"/>
      <c r="CAS278" s="750"/>
      <c r="CAT278" s="748"/>
      <c r="CAU278" s="748"/>
      <c r="CAV278" s="748"/>
      <c r="CAW278" s="748"/>
      <c r="CAX278" s="748"/>
      <c r="CAY278" s="748"/>
      <c r="CAZ278" s="748"/>
      <c r="CBA278" s="748"/>
      <c r="CBB278" s="748"/>
      <c r="CBC278" s="748"/>
      <c r="CBD278" s="748"/>
      <c r="CBE278" s="748"/>
      <c r="CBF278" s="748"/>
      <c r="CBG278" s="748"/>
      <c r="CBH278" s="748"/>
      <c r="CBI278" s="748"/>
      <c r="CBJ278" s="748"/>
      <c r="CBK278" s="748"/>
      <c r="CBL278" s="748"/>
      <c r="CBM278" s="748"/>
      <c r="CBN278" s="748"/>
      <c r="CBO278" s="748"/>
      <c r="CBP278" s="748"/>
      <c r="CBQ278" s="748"/>
      <c r="CBR278" s="749"/>
      <c r="CBS278" s="749"/>
      <c r="CBT278" s="749"/>
      <c r="CBU278" s="749"/>
      <c r="CBV278" s="749"/>
      <c r="CBW278" s="748"/>
      <c r="CBX278" s="748"/>
      <c r="CBY278" s="749"/>
      <c r="CBZ278" s="749"/>
      <c r="CCA278" s="748"/>
      <c r="CCB278" s="748"/>
      <c r="CCC278" s="749"/>
      <c r="CCD278" s="749"/>
      <c r="CCE278" s="748"/>
      <c r="CCF278" s="748"/>
      <c r="CCG278" s="748"/>
      <c r="CCH278" s="748"/>
      <c r="CCI278" s="748"/>
      <c r="CCJ278" s="748"/>
      <c r="CCK278" s="748"/>
      <c r="CCL278" s="749"/>
      <c r="CCM278" s="749"/>
      <c r="CCN278" s="748"/>
      <c r="CCO278" s="748"/>
      <c r="CCP278" s="749"/>
      <c r="CCQ278" s="749"/>
      <c r="CCR278" s="748"/>
      <c r="CCS278" s="748"/>
      <c r="CCT278" s="748"/>
      <c r="CCU278" s="748"/>
      <c r="CCV278" s="748"/>
      <c r="CCW278" s="746"/>
      <c r="CCX278" s="751"/>
      <c r="CCY278" s="748"/>
      <c r="CCZ278" s="748"/>
      <c r="CDA278" s="748"/>
      <c r="CDB278" s="748"/>
      <c r="CDC278" s="748"/>
      <c r="CDD278" s="748"/>
      <c r="CDE278" s="748"/>
      <c r="CDF278" s="750"/>
      <c r="CDG278" s="750"/>
      <c r="CDH278" s="750"/>
      <c r="CDI278" s="750"/>
      <c r="CDJ278" s="750"/>
      <c r="CDK278" s="750"/>
      <c r="CDL278" s="750"/>
      <c r="CDM278" s="750"/>
      <c r="CDN278" s="750"/>
      <c r="CDO278" s="750"/>
      <c r="CDP278" s="750"/>
      <c r="CDQ278" s="750"/>
      <c r="CDR278" s="750"/>
      <c r="CDS278" s="750"/>
      <c r="CDT278" s="750"/>
      <c r="CDU278" s="750"/>
      <c r="CDV278" s="750"/>
      <c r="CDW278" s="750"/>
      <c r="CDX278" s="750"/>
      <c r="CDY278" s="750"/>
      <c r="CDZ278" s="750"/>
      <c r="CEA278" s="750"/>
      <c r="CEB278" s="750"/>
      <c r="CEC278" s="750"/>
      <c r="CED278" s="750"/>
      <c r="CEE278" s="750"/>
      <c r="CEF278" s="750"/>
      <c r="CEG278" s="750"/>
      <c r="CEH278" s="750"/>
      <c r="CEI278" s="750"/>
      <c r="CEJ278" s="750"/>
      <c r="CEK278" s="750"/>
      <c r="CEL278" s="750"/>
      <c r="CEM278" s="750"/>
      <c r="CEN278" s="750"/>
      <c r="CEO278" s="750"/>
      <c r="CEP278" s="750"/>
      <c r="CEQ278" s="750"/>
      <c r="CER278" s="750"/>
      <c r="CES278" s="750"/>
      <c r="CET278" s="750"/>
      <c r="CEU278" s="750"/>
      <c r="CEV278" s="750"/>
      <c r="CEW278" s="750"/>
      <c r="CEX278" s="748"/>
      <c r="CEY278" s="748"/>
      <c r="CEZ278" s="748"/>
      <c r="CFA278" s="748"/>
      <c r="CFB278" s="748"/>
      <c r="CFC278" s="748"/>
      <c r="CFD278" s="748"/>
      <c r="CFE278" s="748"/>
      <c r="CFF278" s="748"/>
      <c r="CFG278" s="748"/>
      <c r="CFH278" s="748"/>
      <c r="CFI278" s="748"/>
      <c r="CFJ278" s="748"/>
      <c r="CFK278" s="748"/>
      <c r="CFL278" s="748"/>
      <c r="CFM278" s="748"/>
      <c r="CFN278" s="748"/>
      <c r="CFO278" s="748"/>
      <c r="CFP278" s="748"/>
      <c r="CFQ278" s="748"/>
      <c r="CFR278" s="748"/>
      <c r="CFS278" s="748"/>
      <c r="CFT278" s="748"/>
      <c r="CFU278" s="748"/>
      <c r="CFV278" s="749"/>
      <c r="CFW278" s="749"/>
      <c r="CFX278" s="749"/>
      <c r="CFY278" s="749"/>
      <c r="CFZ278" s="749"/>
      <c r="CGA278" s="748"/>
      <c r="CGB278" s="748"/>
      <c r="CGC278" s="749"/>
      <c r="CGD278" s="749"/>
      <c r="CGE278" s="748"/>
      <c r="CGF278" s="748"/>
      <c r="CGG278" s="749"/>
      <c r="CGH278" s="749"/>
      <c r="CGI278" s="748"/>
      <c r="CGJ278" s="748"/>
      <c r="CGK278" s="748"/>
      <c r="CGL278" s="748"/>
      <c r="CGM278" s="748"/>
      <c r="CGN278" s="748"/>
      <c r="CGO278" s="748"/>
      <c r="CGP278" s="749"/>
      <c r="CGQ278" s="749"/>
      <c r="CGR278" s="748"/>
      <c r="CGS278" s="748"/>
      <c r="CGT278" s="749"/>
      <c r="CGU278" s="749"/>
      <c r="CGV278" s="748"/>
      <c r="CGW278" s="748"/>
      <c r="CGX278" s="748"/>
      <c r="CGY278" s="748"/>
      <c r="CGZ278" s="748"/>
      <c r="CHA278" s="746"/>
      <c r="CHB278" s="751"/>
      <c r="CHC278" s="748"/>
      <c r="CHD278" s="748"/>
      <c r="CHE278" s="748"/>
      <c r="CHF278" s="748"/>
      <c r="CHG278" s="748"/>
      <c r="CHH278" s="748"/>
      <c r="CHI278" s="748"/>
      <c r="CHJ278" s="750"/>
      <c r="CHK278" s="750"/>
      <c r="CHL278" s="750"/>
      <c r="CHM278" s="750"/>
      <c r="CHN278" s="750"/>
      <c r="CHO278" s="750"/>
      <c r="CHP278" s="750"/>
      <c r="CHQ278" s="750"/>
      <c r="CHR278" s="750"/>
      <c r="CHS278" s="750"/>
      <c r="CHT278" s="750"/>
      <c r="CHU278" s="750"/>
      <c r="CHV278" s="750"/>
      <c r="CHW278" s="750"/>
      <c r="CHX278" s="750"/>
      <c r="CHY278" s="750"/>
      <c r="CHZ278" s="750"/>
      <c r="CIA278" s="750"/>
      <c r="CIB278" s="750"/>
      <c r="CIC278" s="750"/>
      <c r="CID278" s="750"/>
      <c r="CIE278" s="750"/>
      <c r="CIF278" s="750"/>
      <c r="CIG278" s="750"/>
      <c r="CIH278" s="750"/>
      <c r="CII278" s="750"/>
      <c r="CIJ278" s="750"/>
      <c r="CIK278" s="750"/>
      <c r="CIL278" s="750"/>
      <c r="CIM278" s="750"/>
      <c r="CIN278" s="750"/>
      <c r="CIO278" s="750"/>
      <c r="CIP278" s="750"/>
      <c r="CIQ278" s="750"/>
      <c r="CIR278" s="750"/>
      <c r="CIS278" s="750"/>
      <c r="CIT278" s="750"/>
      <c r="CIU278" s="750"/>
      <c r="CIV278" s="750"/>
      <c r="CIW278" s="750"/>
      <c r="CIX278" s="750"/>
      <c r="CIY278" s="750"/>
      <c r="CIZ278" s="750"/>
      <c r="CJA278" s="750"/>
      <c r="CJB278" s="748"/>
      <c r="CJC278" s="748"/>
      <c r="CJD278" s="748"/>
      <c r="CJE278" s="748"/>
      <c r="CJF278" s="748"/>
      <c r="CJG278" s="748"/>
      <c r="CJH278" s="748"/>
      <c r="CJI278" s="748"/>
      <c r="CJJ278" s="748"/>
      <c r="CJK278" s="748"/>
      <c r="CJL278" s="748"/>
      <c r="CJM278" s="748"/>
      <c r="CJN278" s="748"/>
      <c r="CJO278" s="748"/>
      <c r="CJP278" s="748"/>
      <c r="CJQ278" s="748"/>
      <c r="CJR278" s="748"/>
      <c r="CJS278" s="748"/>
      <c r="CJT278" s="748"/>
      <c r="CJU278" s="748"/>
      <c r="CJV278" s="748"/>
      <c r="CJW278" s="748"/>
      <c r="CJX278" s="748"/>
      <c r="CJY278" s="748"/>
      <c r="CJZ278" s="749"/>
      <c r="CKA278" s="749"/>
      <c r="CKB278" s="749"/>
      <c r="CKC278" s="749"/>
      <c r="CKD278" s="749"/>
      <c r="CKE278" s="748"/>
      <c r="CKF278" s="748"/>
      <c r="CKG278" s="749"/>
      <c r="CKH278" s="749"/>
      <c r="CKI278" s="748"/>
      <c r="CKJ278" s="748"/>
      <c r="CKK278" s="749"/>
      <c r="CKL278" s="749"/>
      <c r="CKM278" s="748"/>
      <c r="CKN278" s="748"/>
      <c r="CKO278" s="748"/>
      <c r="CKP278" s="748"/>
      <c r="CKQ278" s="748"/>
      <c r="CKR278" s="748"/>
      <c r="CKS278" s="748"/>
      <c r="CKT278" s="749"/>
      <c r="CKU278" s="749"/>
      <c r="CKV278" s="748"/>
      <c r="CKW278" s="748"/>
      <c r="CKX278" s="749"/>
      <c r="CKY278" s="749"/>
      <c r="CKZ278" s="748"/>
      <c r="CLA278" s="748"/>
      <c r="CLB278" s="748"/>
      <c r="CLC278" s="748"/>
      <c r="CLD278" s="748"/>
      <c r="CLE278" s="746"/>
      <c r="CLF278" s="751"/>
      <c r="CLG278" s="748"/>
      <c r="CLH278" s="748"/>
      <c r="CLI278" s="748"/>
      <c r="CLJ278" s="748"/>
      <c r="CLK278" s="748"/>
      <c r="CLL278" s="748"/>
      <c r="CLM278" s="748"/>
      <c r="CLN278" s="750"/>
      <c r="CLO278" s="750"/>
      <c r="CLP278" s="750"/>
      <c r="CLQ278" s="750"/>
      <c r="CLR278" s="750"/>
      <c r="CLS278" s="750"/>
      <c r="CLT278" s="750"/>
      <c r="CLU278" s="750"/>
      <c r="CLV278" s="750"/>
      <c r="CLW278" s="750"/>
      <c r="CLX278" s="750"/>
      <c r="CLY278" s="750"/>
      <c r="CLZ278" s="750"/>
      <c r="CMA278" s="750"/>
      <c r="CMB278" s="750"/>
      <c r="CMC278" s="750"/>
      <c r="CMD278" s="750"/>
      <c r="CME278" s="750"/>
      <c r="CMF278" s="750"/>
      <c r="CMG278" s="750"/>
      <c r="CMH278" s="750"/>
      <c r="CMI278" s="750"/>
      <c r="CMJ278" s="750"/>
      <c r="CMK278" s="750"/>
      <c r="CML278" s="750"/>
      <c r="CMM278" s="750"/>
      <c r="CMN278" s="750"/>
      <c r="CMO278" s="750"/>
      <c r="CMP278" s="750"/>
      <c r="CMQ278" s="750"/>
      <c r="CMR278" s="750"/>
      <c r="CMS278" s="750"/>
      <c r="CMT278" s="750"/>
      <c r="CMU278" s="750"/>
      <c r="CMV278" s="750"/>
      <c r="CMW278" s="750"/>
      <c r="CMX278" s="750"/>
      <c r="CMY278" s="750"/>
      <c r="CMZ278" s="750"/>
      <c r="CNA278" s="750"/>
      <c r="CNB278" s="750"/>
      <c r="CNC278" s="750"/>
      <c r="CND278" s="750"/>
      <c r="CNE278" s="750"/>
      <c r="CNF278" s="748"/>
      <c r="CNG278" s="748"/>
      <c r="CNH278" s="748"/>
      <c r="CNI278" s="748"/>
      <c r="CNJ278" s="748"/>
      <c r="CNK278" s="748"/>
      <c r="CNL278" s="748"/>
      <c r="CNM278" s="748"/>
      <c r="CNN278" s="748"/>
      <c r="CNO278" s="748"/>
      <c r="CNP278" s="748"/>
      <c r="CNQ278" s="748"/>
      <c r="CNR278" s="748"/>
      <c r="CNS278" s="748"/>
      <c r="CNT278" s="748"/>
      <c r="CNU278" s="748"/>
      <c r="CNV278" s="748"/>
      <c r="CNW278" s="748"/>
      <c r="CNX278" s="748"/>
      <c r="CNY278" s="748"/>
      <c r="CNZ278" s="748"/>
      <c r="COA278" s="748"/>
      <c r="COB278" s="748"/>
      <c r="COC278" s="748"/>
      <c r="COD278" s="749"/>
      <c r="COE278" s="749"/>
      <c r="COF278" s="749"/>
      <c r="COG278" s="749"/>
      <c r="COH278" s="749"/>
      <c r="COI278" s="748"/>
      <c r="COJ278" s="748"/>
      <c r="COK278" s="749"/>
      <c r="COL278" s="749"/>
      <c r="COM278" s="748"/>
      <c r="CON278" s="748"/>
      <c r="COO278" s="749"/>
      <c r="COP278" s="749"/>
      <c r="COQ278" s="748"/>
      <c r="COR278" s="748"/>
      <c r="COS278" s="748"/>
      <c r="COT278" s="748"/>
      <c r="COU278" s="748"/>
      <c r="COV278" s="748"/>
      <c r="COW278" s="748"/>
      <c r="COX278" s="749"/>
      <c r="COY278" s="749"/>
      <c r="COZ278" s="748"/>
      <c r="CPA278" s="748"/>
      <c r="CPB278" s="749"/>
      <c r="CPC278" s="749"/>
      <c r="CPD278" s="748"/>
      <c r="CPE278" s="748"/>
      <c r="CPF278" s="748"/>
      <c r="CPG278" s="748"/>
      <c r="CPH278" s="748"/>
      <c r="CPI278" s="746"/>
      <c r="CPJ278" s="751"/>
      <c r="CPK278" s="748"/>
      <c r="CPL278" s="748"/>
      <c r="CPM278" s="748"/>
      <c r="CPN278" s="748"/>
      <c r="CPO278" s="748"/>
      <c r="CPP278" s="748"/>
      <c r="CPQ278" s="748"/>
      <c r="CPR278" s="750"/>
      <c r="CPS278" s="750"/>
      <c r="CPT278" s="750"/>
      <c r="CPU278" s="750"/>
      <c r="CPV278" s="750"/>
      <c r="CPW278" s="750"/>
      <c r="CPX278" s="750"/>
      <c r="CPY278" s="750"/>
      <c r="CPZ278" s="750"/>
      <c r="CQA278" s="750"/>
      <c r="CQB278" s="750"/>
      <c r="CQC278" s="750"/>
      <c r="CQD278" s="750"/>
      <c r="CQE278" s="750"/>
      <c r="CQF278" s="750"/>
      <c r="CQG278" s="750"/>
      <c r="CQH278" s="750"/>
      <c r="CQI278" s="750"/>
      <c r="CQJ278" s="750"/>
      <c r="CQK278" s="750"/>
      <c r="CQL278" s="750"/>
      <c r="CQM278" s="750"/>
      <c r="CQN278" s="750"/>
      <c r="CQO278" s="750"/>
      <c r="CQP278" s="750"/>
      <c r="CQQ278" s="750"/>
      <c r="CQR278" s="750"/>
      <c r="CQS278" s="750"/>
      <c r="CQT278" s="750"/>
      <c r="CQU278" s="750"/>
      <c r="CQV278" s="750"/>
      <c r="CQW278" s="750"/>
      <c r="CQX278" s="750"/>
      <c r="CQY278" s="750"/>
      <c r="CQZ278" s="750"/>
      <c r="CRA278" s="750"/>
      <c r="CRB278" s="750"/>
      <c r="CRC278" s="750"/>
      <c r="CRD278" s="750"/>
      <c r="CRE278" s="750"/>
      <c r="CRF278" s="750"/>
      <c r="CRG278" s="750"/>
      <c r="CRH278" s="750"/>
      <c r="CRI278" s="750"/>
      <c r="CRJ278" s="748"/>
      <c r="CRK278" s="748"/>
      <c r="CRL278" s="748"/>
      <c r="CRM278" s="748"/>
      <c r="CRN278" s="748"/>
      <c r="CRO278" s="748"/>
      <c r="CRP278" s="748"/>
      <c r="CRQ278" s="748"/>
      <c r="CRR278" s="748"/>
      <c r="CRS278" s="748"/>
      <c r="CRT278" s="748"/>
      <c r="CRU278" s="748"/>
      <c r="CRV278" s="748"/>
      <c r="CRW278" s="748"/>
      <c r="CRX278" s="748"/>
      <c r="CRY278" s="748"/>
      <c r="CRZ278" s="748"/>
      <c r="CSA278" s="748"/>
      <c r="CSB278" s="748"/>
      <c r="CSC278" s="748"/>
      <c r="CSD278" s="748"/>
      <c r="CSE278" s="748"/>
      <c r="CSF278" s="748"/>
      <c r="CSG278" s="748"/>
      <c r="CSH278" s="749"/>
      <c r="CSI278" s="749"/>
      <c r="CSJ278" s="749"/>
      <c r="CSK278" s="749"/>
      <c r="CSL278" s="749"/>
      <c r="CSM278" s="748"/>
      <c r="CSN278" s="748"/>
      <c r="CSO278" s="749"/>
      <c r="CSP278" s="749"/>
      <c r="CSQ278" s="748"/>
      <c r="CSR278" s="748"/>
      <c r="CSS278" s="749"/>
      <c r="CST278" s="749"/>
      <c r="CSU278" s="748"/>
      <c r="CSV278" s="748"/>
      <c r="CSW278" s="748"/>
      <c r="CSX278" s="748"/>
      <c r="CSY278" s="748"/>
      <c r="CSZ278" s="748"/>
      <c r="CTA278" s="748"/>
      <c r="CTB278" s="749"/>
      <c r="CTC278" s="749"/>
      <c r="CTD278" s="748"/>
      <c r="CTE278" s="748"/>
      <c r="CTF278" s="749"/>
      <c r="CTG278" s="749"/>
      <c r="CTH278" s="748"/>
      <c r="CTI278" s="748"/>
      <c r="CTJ278" s="748"/>
      <c r="CTK278" s="748"/>
      <c r="CTL278" s="748"/>
      <c r="CTM278" s="746"/>
      <c r="CTN278" s="751"/>
      <c r="CTO278" s="748"/>
      <c r="CTP278" s="748"/>
      <c r="CTQ278" s="748"/>
      <c r="CTR278" s="748"/>
      <c r="CTS278" s="748"/>
      <c r="CTT278" s="748"/>
      <c r="CTU278" s="748"/>
      <c r="CTV278" s="750"/>
      <c r="CTW278" s="750"/>
      <c r="CTX278" s="750"/>
      <c r="CTY278" s="750"/>
      <c r="CTZ278" s="750"/>
      <c r="CUA278" s="750"/>
      <c r="CUB278" s="750"/>
      <c r="CUC278" s="750"/>
      <c r="CUD278" s="750"/>
      <c r="CUE278" s="750"/>
      <c r="CUF278" s="750"/>
      <c r="CUG278" s="750"/>
      <c r="CUH278" s="750"/>
      <c r="CUI278" s="750"/>
      <c r="CUJ278" s="750"/>
      <c r="CUK278" s="750"/>
      <c r="CUL278" s="750"/>
      <c r="CUM278" s="750"/>
      <c r="CUN278" s="750"/>
      <c r="CUO278" s="750"/>
      <c r="CUP278" s="750"/>
      <c r="CUQ278" s="750"/>
      <c r="CUR278" s="750"/>
      <c r="CUS278" s="750"/>
      <c r="CUT278" s="750"/>
      <c r="CUU278" s="750"/>
      <c r="CUV278" s="750"/>
      <c r="CUW278" s="750"/>
      <c r="CUX278" s="750"/>
      <c r="CUY278" s="750"/>
      <c r="CUZ278" s="750"/>
      <c r="CVA278" s="750"/>
      <c r="CVB278" s="750"/>
      <c r="CVC278" s="750"/>
      <c r="CVD278" s="750"/>
      <c r="CVE278" s="750"/>
      <c r="CVF278" s="750"/>
      <c r="CVG278" s="750"/>
      <c r="CVH278" s="750"/>
      <c r="CVI278" s="750"/>
      <c r="CVJ278" s="750"/>
      <c r="CVK278" s="750"/>
      <c r="CVL278" s="750"/>
      <c r="CVM278" s="750"/>
      <c r="CVN278" s="748"/>
      <c r="CVO278" s="748"/>
      <c r="CVP278" s="748"/>
      <c r="CVQ278" s="748"/>
      <c r="CVR278" s="748"/>
      <c r="CVS278" s="748"/>
      <c r="CVT278" s="748"/>
      <c r="CVU278" s="748"/>
      <c r="CVV278" s="748"/>
      <c r="CVW278" s="748"/>
      <c r="CVX278" s="748"/>
      <c r="CVY278" s="748"/>
      <c r="CVZ278" s="748"/>
      <c r="CWA278" s="748"/>
      <c r="CWB278" s="748"/>
      <c r="CWC278" s="748"/>
      <c r="CWD278" s="748"/>
      <c r="CWE278" s="748"/>
      <c r="CWF278" s="748"/>
      <c r="CWG278" s="748"/>
      <c r="CWH278" s="748"/>
      <c r="CWI278" s="748"/>
      <c r="CWJ278" s="748"/>
      <c r="CWK278" s="748"/>
      <c r="CWL278" s="749"/>
      <c r="CWM278" s="749"/>
      <c r="CWN278" s="749"/>
      <c r="CWO278" s="749"/>
      <c r="CWP278" s="749"/>
      <c r="CWQ278" s="748"/>
      <c r="CWR278" s="748"/>
      <c r="CWS278" s="749"/>
      <c r="CWT278" s="749"/>
      <c r="CWU278" s="748"/>
      <c r="CWV278" s="748"/>
      <c r="CWW278" s="749"/>
      <c r="CWX278" s="749"/>
      <c r="CWY278" s="748"/>
      <c r="CWZ278" s="748"/>
      <c r="CXA278" s="748"/>
      <c r="CXB278" s="748"/>
      <c r="CXC278" s="748"/>
      <c r="CXD278" s="748"/>
      <c r="CXE278" s="748"/>
      <c r="CXF278" s="749"/>
      <c r="CXG278" s="749"/>
      <c r="CXH278" s="748"/>
      <c r="CXI278" s="748"/>
      <c r="CXJ278" s="749"/>
      <c r="CXK278" s="749"/>
      <c r="CXL278" s="748"/>
      <c r="CXM278" s="748"/>
      <c r="CXN278" s="748"/>
      <c r="CXO278" s="748"/>
      <c r="CXP278" s="748"/>
      <c r="CXQ278" s="746"/>
      <c r="CXR278" s="751"/>
      <c r="CXS278" s="748"/>
      <c r="CXT278" s="748"/>
      <c r="CXU278" s="748"/>
      <c r="CXV278" s="748"/>
      <c r="CXW278" s="748"/>
      <c r="CXX278" s="748"/>
      <c r="CXY278" s="748"/>
      <c r="CXZ278" s="750"/>
      <c r="CYA278" s="750"/>
      <c r="CYB278" s="750"/>
      <c r="CYC278" s="750"/>
      <c r="CYD278" s="750"/>
      <c r="CYE278" s="750"/>
      <c r="CYF278" s="750"/>
      <c r="CYG278" s="750"/>
      <c r="CYH278" s="750"/>
      <c r="CYI278" s="750"/>
      <c r="CYJ278" s="750"/>
      <c r="CYK278" s="750"/>
      <c r="CYL278" s="750"/>
      <c r="CYM278" s="750"/>
      <c r="CYN278" s="750"/>
      <c r="CYO278" s="750"/>
      <c r="CYP278" s="750"/>
      <c r="CYQ278" s="750"/>
      <c r="CYR278" s="750"/>
      <c r="CYS278" s="750"/>
      <c r="CYT278" s="750"/>
      <c r="CYU278" s="750"/>
      <c r="CYV278" s="750"/>
      <c r="CYW278" s="750"/>
      <c r="CYX278" s="750"/>
      <c r="CYY278" s="750"/>
      <c r="CYZ278" s="750"/>
      <c r="CZA278" s="750"/>
      <c r="CZB278" s="750"/>
      <c r="CZC278" s="750"/>
      <c r="CZD278" s="750"/>
      <c r="CZE278" s="750"/>
      <c r="CZF278" s="750"/>
      <c r="CZG278" s="750"/>
      <c r="CZH278" s="750"/>
      <c r="CZI278" s="750"/>
      <c r="CZJ278" s="750"/>
      <c r="CZK278" s="750"/>
      <c r="CZL278" s="750"/>
      <c r="CZM278" s="750"/>
      <c r="CZN278" s="750"/>
      <c r="CZO278" s="750"/>
      <c r="CZP278" s="750"/>
      <c r="CZQ278" s="750"/>
      <c r="CZR278" s="748"/>
      <c r="CZS278" s="748"/>
      <c r="CZT278" s="748"/>
      <c r="CZU278" s="748"/>
      <c r="CZV278" s="748"/>
      <c r="CZW278" s="748"/>
      <c r="CZX278" s="748"/>
      <c r="CZY278" s="748"/>
      <c r="CZZ278" s="748"/>
      <c r="DAA278" s="748"/>
      <c r="DAB278" s="748"/>
      <c r="DAC278" s="748"/>
      <c r="DAD278" s="748"/>
      <c r="DAE278" s="748"/>
      <c r="DAF278" s="748"/>
      <c r="DAG278" s="748"/>
      <c r="DAH278" s="748"/>
      <c r="DAI278" s="748"/>
      <c r="DAJ278" s="748"/>
      <c r="DAK278" s="748"/>
      <c r="DAL278" s="748"/>
      <c r="DAM278" s="748"/>
      <c r="DAN278" s="748"/>
      <c r="DAO278" s="748"/>
      <c r="DAP278" s="749"/>
      <c r="DAQ278" s="749"/>
      <c r="DAR278" s="749"/>
      <c r="DAS278" s="749"/>
      <c r="DAT278" s="749"/>
      <c r="DAU278" s="748"/>
      <c r="DAV278" s="748"/>
      <c r="DAW278" s="749"/>
      <c r="DAX278" s="749"/>
      <c r="DAY278" s="748"/>
      <c r="DAZ278" s="748"/>
      <c r="DBA278" s="749"/>
      <c r="DBB278" s="749"/>
      <c r="DBC278" s="748"/>
      <c r="DBD278" s="748"/>
      <c r="DBE278" s="748"/>
      <c r="DBF278" s="748"/>
      <c r="DBG278" s="748"/>
      <c r="DBH278" s="748"/>
      <c r="DBI278" s="748"/>
      <c r="DBJ278" s="749"/>
      <c r="DBK278" s="749"/>
      <c r="DBL278" s="748"/>
      <c r="DBM278" s="748"/>
      <c r="DBN278" s="749"/>
      <c r="DBO278" s="749"/>
      <c r="DBP278" s="748"/>
      <c r="DBQ278" s="748"/>
      <c r="DBR278" s="748"/>
      <c r="DBS278" s="748"/>
      <c r="DBT278" s="748"/>
      <c r="DBU278" s="746"/>
      <c r="DBV278" s="751"/>
      <c r="DBW278" s="748"/>
      <c r="DBX278" s="748"/>
      <c r="DBY278" s="748"/>
      <c r="DBZ278" s="748"/>
      <c r="DCA278" s="748"/>
      <c r="DCB278" s="748"/>
      <c r="DCC278" s="748"/>
      <c r="DCD278" s="750"/>
      <c r="DCE278" s="750"/>
      <c r="DCF278" s="750"/>
      <c r="DCG278" s="750"/>
      <c r="DCH278" s="750"/>
      <c r="DCI278" s="750"/>
      <c r="DCJ278" s="750"/>
      <c r="DCK278" s="750"/>
      <c r="DCL278" s="750"/>
      <c r="DCM278" s="750"/>
      <c r="DCN278" s="750"/>
      <c r="DCO278" s="750"/>
      <c r="DCP278" s="750"/>
      <c r="DCQ278" s="750"/>
      <c r="DCR278" s="750"/>
      <c r="DCS278" s="750"/>
      <c r="DCT278" s="750"/>
      <c r="DCU278" s="750"/>
      <c r="DCV278" s="750"/>
      <c r="DCW278" s="750"/>
      <c r="DCX278" s="750"/>
      <c r="DCY278" s="750"/>
      <c r="DCZ278" s="750"/>
      <c r="DDA278" s="750"/>
      <c r="DDB278" s="750"/>
      <c r="DDC278" s="750"/>
      <c r="DDD278" s="750"/>
      <c r="DDE278" s="750"/>
      <c r="DDF278" s="750"/>
      <c r="DDG278" s="750"/>
      <c r="DDH278" s="750"/>
      <c r="DDI278" s="750"/>
      <c r="DDJ278" s="750"/>
      <c r="DDK278" s="750"/>
      <c r="DDL278" s="750"/>
      <c r="DDM278" s="750"/>
      <c r="DDN278" s="750"/>
      <c r="DDO278" s="750"/>
      <c r="DDP278" s="750"/>
      <c r="DDQ278" s="750"/>
      <c r="DDR278" s="750"/>
      <c r="DDS278" s="750"/>
      <c r="DDT278" s="750"/>
      <c r="DDU278" s="750"/>
      <c r="DDV278" s="748"/>
      <c r="DDW278" s="748"/>
      <c r="DDX278" s="748"/>
      <c r="DDY278" s="748"/>
      <c r="DDZ278" s="748"/>
      <c r="DEA278" s="748"/>
      <c r="DEB278" s="748"/>
      <c r="DEC278" s="748"/>
      <c r="DED278" s="748"/>
      <c r="DEE278" s="748"/>
      <c r="DEF278" s="748"/>
      <c r="DEG278" s="748"/>
      <c r="DEH278" s="748"/>
      <c r="DEI278" s="748"/>
      <c r="DEJ278" s="748"/>
      <c r="DEK278" s="748"/>
      <c r="DEL278" s="748"/>
      <c r="DEM278" s="748"/>
      <c r="DEN278" s="748"/>
      <c r="DEO278" s="748"/>
      <c r="DEP278" s="748"/>
      <c r="DEQ278" s="748"/>
      <c r="DER278" s="748"/>
      <c r="DES278" s="748"/>
      <c r="DET278" s="749"/>
      <c r="DEU278" s="749"/>
      <c r="DEV278" s="749"/>
      <c r="DEW278" s="749"/>
      <c r="DEX278" s="749"/>
      <c r="DEY278" s="748"/>
      <c r="DEZ278" s="748"/>
      <c r="DFA278" s="749"/>
      <c r="DFB278" s="749"/>
      <c r="DFC278" s="748"/>
      <c r="DFD278" s="748"/>
      <c r="DFE278" s="749"/>
      <c r="DFF278" s="749"/>
      <c r="DFG278" s="748"/>
      <c r="DFH278" s="748"/>
      <c r="DFI278" s="748"/>
      <c r="DFJ278" s="748"/>
      <c r="DFK278" s="748"/>
      <c r="DFL278" s="748"/>
      <c r="DFM278" s="748"/>
      <c r="DFN278" s="749"/>
      <c r="DFO278" s="749"/>
      <c r="DFP278" s="748"/>
      <c r="DFQ278" s="748"/>
      <c r="DFR278" s="749"/>
      <c r="DFS278" s="749"/>
      <c r="DFT278" s="748"/>
      <c r="DFU278" s="748"/>
      <c r="DFV278" s="748"/>
      <c r="DFW278" s="748"/>
      <c r="DFX278" s="748"/>
      <c r="DFY278" s="746"/>
      <c r="DFZ278" s="751"/>
      <c r="DGA278" s="748"/>
      <c r="DGB278" s="748"/>
      <c r="DGC278" s="748"/>
      <c r="DGD278" s="748"/>
      <c r="DGE278" s="748"/>
      <c r="DGF278" s="748"/>
      <c r="DGG278" s="748"/>
      <c r="DGH278" s="750"/>
      <c r="DGI278" s="750"/>
      <c r="DGJ278" s="750"/>
      <c r="DGK278" s="750"/>
      <c r="DGL278" s="750"/>
      <c r="DGM278" s="750"/>
      <c r="DGN278" s="750"/>
      <c r="DGO278" s="750"/>
      <c r="DGP278" s="750"/>
      <c r="DGQ278" s="750"/>
      <c r="DGR278" s="750"/>
      <c r="DGS278" s="750"/>
      <c r="DGT278" s="750"/>
      <c r="DGU278" s="750"/>
      <c r="DGV278" s="750"/>
      <c r="DGW278" s="750"/>
      <c r="DGX278" s="750"/>
      <c r="DGY278" s="750"/>
      <c r="DGZ278" s="750"/>
      <c r="DHA278" s="750"/>
      <c r="DHB278" s="750"/>
      <c r="DHC278" s="750"/>
      <c r="DHD278" s="750"/>
      <c r="DHE278" s="750"/>
      <c r="DHF278" s="750"/>
      <c r="DHG278" s="750"/>
      <c r="DHH278" s="750"/>
      <c r="DHI278" s="750"/>
      <c r="DHJ278" s="750"/>
      <c r="DHK278" s="750"/>
      <c r="DHL278" s="750"/>
      <c r="DHM278" s="750"/>
      <c r="DHN278" s="750"/>
      <c r="DHO278" s="750"/>
      <c r="DHP278" s="750"/>
      <c r="DHQ278" s="750"/>
      <c r="DHR278" s="750"/>
      <c r="DHS278" s="750"/>
      <c r="DHT278" s="750"/>
      <c r="DHU278" s="750"/>
      <c r="DHV278" s="750"/>
      <c r="DHW278" s="750"/>
      <c r="DHX278" s="750"/>
      <c r="DHY278" s="750"/>
      <c r="DHZ278" s="748"/>
      <c r="DIA278" s="748"/>
      <c r="DIB278" s="748"/>
      <c r="DIC278" s="748"/>
      <c r="DID278" s="748"/>
      <c r="DIE278" s="748"/>
      <c r="DIF278" s="748"/>
      <c r="DIG278" s="748"/>
      <c r="DIH278" s="748"/>
      <c r="DII278" s="748"/>
      <c r="DIJ278" s="748"/>
      <c r="DIK278" s="748"/>
      <c r="DIL278" s="748"/>
      <c r="DIM278" s="748"/>
      <c r="DIN278" s="748"/>
      <c r="DIO278" s="748"/>
      <c r="DIP278" s="748"/>
      <c r="DIQ278" s="748"/>
      <c r="DIR278" s="748"/>
      <c r="DIS278" s="748"/>
      <c r="DIT278" s="748"/>
      <c r="DIU278" s="748"/>
      <c r="DIV278" s="748"/>
      <c r="DIW278" s="748"/>
      <c r="DIX278" s="749"/>
      <c r="DIY278" s="749"/>
      <c r="DIZ278" s="749"/>
      <c r="DJA278" s="749"/>
      <c r="DJB278" s="749"/>
      <c r="DJC278" s="748"/>
      <c r="DJD278" s="748"/>
      <c r="DJE278" s="749"/>
      <c r="DJF278" s="749"/>
      <c r="DJG278" s="748"/>
      <c r="DJH278" s="748"/>
      <c r="DJI278" s="749"/>
      <c r="DJJ278" s="749"/>
      <c r="DJK278" s="748"/>
      <c r="DJL278" s="748"/>
      <c r="DJM278" s="748"/>
      <c r="DJN278" s="748"/>
      <c r="DJO278" s="748"/>
      <c r="DJP278" s="748"/>
      <c r="DJQ278" s="748"/>
      <c r="DJR278" s="749"/>
      <c r="DJS278" s="749"/>
      <c r="DJT278" s="748"/>
      <c r="DJU278" s="748"/>
      <c r="DJV278" s="749"/>
      <c r="DJW278" s="749"/>
      <c r="DJX278" s="748"/>
      <c r="DJY278" s="748"/>
      <c r="DJZ278" s="748"/>
      <c r="DKA278" s="748"/>
      <c r="DKB278" s="748"/>
      <c r="DKC278" s="746"/>
      <c r="DKD278" s="751"/>
      <c r="DKE278" s="748"/>
      <c r="DKF278" s="748"/>
      <c r="DKG278" s="748"/>
      <c r="DKH278" s="748"/>
      <c r="DKI278" s="748"/>
      <c r="DKJ278" s="748"/>
      <c r="DKK278" s="748"/>
      <c r="DKL278" s="750"/>
      <c r="DKM278" s="750"/>
      <c r="DKN278" s="750"/>
      <c r="DKO278" s="750"/>
      <c r="DKP278" s="750"/>
      <c r="DKQ278" s="750"/>
      <c r="DKR278" s="750"/>
      <c r="DKS278" s="750"/>
      <c r="DKT278" s="750"/>
      <c r="DKU278" s="750"/>
      <c r="DKV278" s="750"/>
      <c r="DKW278" s="750"/>
      <c r="DKX278" s="750"/>
      <c r="DKY278" s="750"/>
      <c r="DKZ278" s="750"/>
      <c r="DLA278" s="750"/>
      <c r="DLB278" s="750"/>
      <c r="DLC278" s="750"/>
      <c r="DLD278" s="750"/>
      <c r="DLE278" s="750"/>
      <c r="DLF278" s="750"/>
      <c r="DLG278" s="750"/>
      <c r="DLH278" s="750"/>
      <c r="DLI278" s="750"/>
      <c r="DLJ278" s="750"/>
      <c r="DLK278" s="750"/>
      <c r="DLL278" s="750"/>
      <c r="DLM278" s="750"/>
      <c r="DLN278" s="750"/>
      <c r="DLO278" s="750"/>
      <c r="DLP278" s="750"/>
      <c r="DLQ278" s="750"/>
      <c r="DLR278" s="750"/>
      <c r="DLS278" s="750"/>
      <c r="DLT278" s="750"/>
      <c r="DLU278" s="750"/>
      <c r="DLV278" s="750"/>
      <c r="DLW278" s="750"/>
      <c r="DLX278" s="750"/>
      <c r="DLY278" s="750"/>
      <c r="DLZ278" s="750"/>
      <c r="DMA278" s="750"/>
      <c r="DMB278" s="750"/>
      <c r="DMC278" s="750"/>
      <c r="DMD278" s="748"/>
      <c r="DME278" s="748"/>
      <c r="DMF278" s="748"/>
      <c r="DMG278" s="748"/>
      <c r="DMH278" s="748"/>
      <c r="DMI278" s="748"/>
      <c r="DMJ278" s="748"/>
      <c r="DMK278" s="748"/>
      <c r="DML278" s="748"/>
      <c r="DMM278" s="748"/>
      <c r="DMN278" s="748"/>
      <c r="DMO278" s="748"/>
      <c r="DMP278" s="748"/>
      <c r="DMQ278" s="748"/>
      <c r="DMR278" s="748"/>
      <c r="DMS278" s="748"/>
      <c r="DMT278" s="748"/>
      <c r="DMU278" s="748"/>
      <c r="DMV278" s="748"/>
      <c r="DMW278" s="748"/>
      <c r="DMX278" s="748"/>
      <c r="DMY278" s="748"/>
      <c r="DMZ278" s="748"/>
      <c r="DNA278" s="748"/>
      <c r="DNB278" s="749"/>
      <c r="DNC278" s="749"/>
      <c r="DND278" s="749"/>
      <c r="DNE278" s="749"/>
      <c r="DNF278" s="749"/>
      <c r="DNG278" s="748"/>
      <c r="DNH278" s="748"/>
      <c r="DNI278" s="749"/>
      <c r="DNJ278" s="749"/>
      <c r="DNK278" s="748"/>
      <c r="DNL278" s="748"/>
      <c r="DNM278" s="749"/>
      <c r="DNN278" s="749"/>
      <c r="DNO278" s="748"/>
      <c r="DNP278" s="748"/>
      <c r="DNQ278" s="748"/>
      <c r="DNR278" s="748"/>
      <c r="DNS278" s="748"/>
      <c r="DNT278" s="748"/>
      <c r="DNU278" s="748"/>
      <c r="DNV278" s="749"/>
      <c r="DNW278" s="749"/>
      <c r="DNX278" s="748"/>
      <c r="DNY278" s="748"/>
      <c r="DNZ278" s="749"/>
      <c r="DOA278" s="749"/>
      <c r="DOB278" s="748"/>
      <c r="DOC278" s="748"/>
      <c r="DOD278" s="748"/>
      <c r="DOE278" s="748"/>
      <c r="DOF278" s="748"/>
      <c r="DOG278" s="746"/>
      <c r="DOH278" s="751"/>
      <c r="DOI278" s="748"/>
      <c r="DOJ278" s="748"/>
      <c r="DOK278" s="748"/>
      <c r="DOL278" s="748"/>
      <c r="DOM278" s="748"/>
      <c r="DON278" s="748"/>
      <c r="DOO278" s="748"/>
      <c r="DOP278" s="750"/>
      <c r="DOQ278" s="750"/>
      <c r="DOR278" s="750"/>
      <c r="DOS278" s="750"/>
      <c r="DOT278" s="750"/>
      <c r="DOU278" s="750"/>
      <c r="DOV278" s="750"/>
      <c r="DOW278" s="750"/>
      <c r="DOX278" s="750"/>
      <c r="DOY278" s="750"/>
      <c r="DOZ278" s="750"/>
      <c r="DPA278" s="750"/>
      <c r="DPB278" s="750"/>
      <c r="DPC278" s="750"/>
      <c r="DPD278" s="750"/>
      <c r="DPE278" s="750"/>
      <c r="DPF278" s="750"/>
      <c r="DPG278" s="750"/>
      <c r="DPH278" s="750"/>
      <c r="DPI278" s="750"/>
      <c r="DPJ278" s="750"/>
      <c r="DPK278" s="750"/>
      <c r="DPL278" s="750"/>
      <c r="DPM278" s="750"/>
      <c r="DPN278" s="750"/>
      <c r="DPO278" s="750"/>
      <c r="DPP278" s="750"/>
      <c r="DPQ278" s="750"/>
      <c r="DPR278" s="750"/>
      <c r="DPS278" s="750"/>
      <c r="DPT278" s="750"/>
      <c r="DPU278" s="750"/>
      <c r="DPV278" s="750"/>
      <c r="DPW278" s="750"/>
      <c r="DPX278" s="750"/>
      <c r="DPY278" s="750"/>
      <c r="DPZ278" s="750"/>
      <c r="DQA278" s="750"/>
      <c r="DQB278" s="750"/>
      <c r="DQC278" s="750"/>
      <c r="DQD278" s="750"/>
      <c r="DQE278" s="750"/>
      <c r="DQF278" s="750"/>
      <c r="DQG278" s="750"/>
      <c r="DQH278" s="748"/>
      <c r="DQI278" s="748"/>
      <c r="DQJ278" s="748"/>
      <c r="DQK278" s="748"/>
      <c r="DQL278" s="748"/>
      <c r="DQM278" s="748"/>
      <c r="DQN278" s="748"/>
      <c r="DQO278" s="748"/>
      <c r="DQP278" s="748"/>
      <c r="DQQ278" s="748"/>
      <c r="DQR278" s="748"/>
      <c r="DQS278" s="748"/>
      <c r="DQT278" s="748"/>
      <c r="DQU278" s="748"/>
      <c r="DQV278" s="748"/>
      <c r="DQW278" s="748"/>
      <c r="DQX278" s="748"/>
      <c r="DQY278" s="748"/>
      <c r="DQZ278" s="748"/>
      <c r="DRA278" s="748"/>
      <c r="DRB278" s="748"/>
      <c r="DRC278" s="748"/>
      <c r="DRD278" s="748"/>
      <c r="DRE278" s="748"/>
      <c r="DRF278" s="749"/>
      <c r="DRG278" s="749"/>
      <c r="DRH278" s="749"/>
      <c r="DRI278" s="749"/>
      <c r="DRJ278" s="749"/>
      <c r="DRK278" s="748"/>
      <c r="DRL278" s="748"/>
      <c r="DRM278" s="749"/>
      <c r="DRN278" s="749"/>
      <c r="DRO278" s="748"/>
      <c r="DRP278" s="748"/>
      <c r="DRQ278" s="749"/>
      <c r="DRR278" s="749"/>
      <c r="DRS278" s="748"/>
      <c r="DRT278" s="748"/>
      <c r="DRU278" s="748"/>
      <c r="DRV278" s="748"/>
      <c r="DRW278" s="748"/>
      <c r="DRX278" s="748"/>
      <c r="DRY278" s="748"/>
      <c r="DRZ278" s="749"/>
      <c r="DSA278" s="749"/>
      <c r="DSB278" s="748"/>
      <c r="DSC278" s="748"/>
      <c r="DSD278" s="749"/>
      <c r="DSE278" s="749"/>
      <c r="DSF278" s="748"/>
      <c r="DSG278" s="748"/>
      <c r="DSH278" s="748"/>
      <c r="DSI278" s="748"/>
      <c r="DSJ278" s="748"/>
      <c r="DSK278" s="746"/>
      <c r="DSL278" s="751"/>
      <c r="DSM278" s="748"/>
      <c r="DSN278" s="748"/>
      <c r="DSO278" s="748"/>
      <c r="DSP278" s="748"/>
      <c r="DSQ278" s="748"/>
      <c r="DSR278" s="748"/>
      <c r="DSS278" s="748"/>
      <c r="DST278" s="750"/>
      <c r="DSU278" s="750"/>
      <c r="DSV278" s="750"/>
      <c r="DSW278" s="750"/>
      <c r="DSX278" s="750"/>
      <c r="DSY278" s="750"/>
      <c r="DSZ278" s="750"/>
      <c r="DTA278" s="750"/>
      <c r="DTB278" s="750"/>
      <c r="DTC278" s="750"/>
      <c r="DTD278" s="750"/>
      <c r="DTE278" s="750"/>
      <c r="DTF278" s="750"/>
      <c r="DTG278" s="750"/>
      <c r="DTH278" s="750"/>
      <c r="DTI278" s="750"/>
      <c r="DTJ278" s="750"/>
      <c r="DTK278" s="750"/>
      <c r="DTL278" s="750"/>
      <c r="DTM278" s="750"/>
      <c r="DTN278" s="750"/>
      <c r="DTO278" s="750"/>
      <c r="DTP278" s="750"/>
      <c r="DTQ278" s="750"/>
      <c r="DTR278" s="750"/>
      <c r="DTS278" s="750"/>
      <c r="DTT278" s="750"/>
      <c r="DTU278" s="750"/>
      <c r="DTV278" s="750"/>
      <c r="DTW278" s="750"/>
      <c r="DTX278" s="750"/>
      <c r="DTY278" s="750"/>
      <c r="DTZ278" s="750"/>
      <c r="DUA278" s="750"/>
      <c r="DUB278" s="750"/>
      <c r="DUC278" s="750"/>
      <c r="DUD278" s="750"/>
      <c r="DUE278" s="750"/>
      <c r="DUF278" s="750"/>
      <c r="DUG278" s="750"/>
      <c r="DUH278" s="750"/>
      <c r="DUI278" s="750"/>
      <c r="DUJ278" s="750"/>
      <c r="DUK278" s="750"/>
      <c r="DUL278" s="748"/>
      <c r="DUM278" s="748"/>
      <c r="DUN278" s="748"/>
      <c r="DUO278" s="748"/>
      <c r="DUP278" s="748"/>
      <c r="DUQ278" s="748"/>
      <c r="DUR278" s="748"/>
      <c r="DUS278" s="748"/>
      <c r="DUT278" s="748"/>
      <c r="DUU278" s="748"/>
      <c r="DUV278" s="748"/>
      <c r="DUW278" s="748"/>
      <c r="DUX278" s="748"/>
      <c r="DUY278" s="748"/>
      <c r="DUZ278" s="748"/>
      <c r="DVA278" s="748"/>
      <c r="DVB278" s="748"/>
      <c r="DVC278" s="748"/>
      <c r="DVD278" s="748"/>
      <c r="DVE278" s="748"/>
      <c r="DVF278" s="748"/>
      <c r="DVG278" s="748"/>
      <c r="DVH278" s="748"/>
      <c r="DVI278" s="748"/>
      <c r="DVJ278" s="749"/>
      <c r="DVK278" s="749"/>
      <c r="DVL278" s="749"/>
      <c r="DVM278" s="749"/>
      <c r="DVN278" s="749"/>
      <c r="DVO278" s="748"/>
      <c r="DVP278" s="748"/>
      <c r="DVQ278" s="749"/>
      <c r="DVR278" s="749"/>
      <c r="DVS278" s="748"/>
      <c r="DVT278" s="748"/>
      <c r="DVU278" s="749"/>
      <c r="DVV278" s="749"/>
      <c r="DVW278" s="748"/>
      <c r="DVX278" s="748"/>
      <c r="DVY278" s="748"/>
      <c r="DVZ278" s="748"/>
      <c r="DWA278" s="748"/>
      <c r="DWB278" s="748"/>
      <c r="DWC278" s="748"/>
      <c r="DWD278" s="749"/>
      <c r="DWE278" s="749"/>
      <c r="DWF278" s="748"/>
      <c r="DWG278" s="748"/>
      <c r="DWH278" s="749"/>
      <c r="DWI278" s="749"/>
      <c r="DWJ278" s="748"/>
      <c r="DWK278" s="748"/>
      <c r="DWL278" s="748"/>
      <c r="DWM278" s="748"/>
      <c r="DWN278" s="748"/>
      <c r="DWO278" s="746"/>
      <c r="DWP278" s="751"/>
      <c r="DWQ278" s="748"/>
      <c r="DWR278" s="748"/>
      <c r="DWS278" s="748"/>
      <c r="DWT278" s="748"/>
      <c r="DWU278" s="748"/>
      <c r="DWV278" s="748"/>
      <c r="DWW278" s="748"/>
      <c r="DWX278" s="750"/>
      <c r="DWY278" s="750"/>
      <c r="DWZ278" s="750"/>
      <c r="DXA278" s="750"/>
      <c r="DXB278" s="750"/>
      <c r="DXC278" s="750"/>
      <c r="DXD278" s="750"/>
      <c r="DXE278" s="750"/>
      <c r="DXF278" s="750"/>
      <c r="DXG278" s="750"/>
      <c r="DXH278" s="750"/>
      <c r="DXI278" s="750"/>
      <c r="DXJ278" s="750"/>
      <c r="DXK278" s="750"/>
      <c r="DXL278" s="750"/>
      <c r="DXM278" s="750"/>
      <c r="DXN278" s="750"/>
      <c r="DXO278" s="750"/>
      <c r="DXP278" s="750"/>
      <c r="DXQ278" s="750"/>
      <c r="DXR278" s="750"/>
      <c r="DXS278" s="750"/>
      <c r="DXT278" s="750"/>
      <c r="DXU278" s="750"/>
      <c r="DXV278" s="750"/>
      <c r="DXW278" s="750"/>
      <c r="DXX278" s="750"/>
      <c r="DXY278" s="750"/>
      <c r="DXZ278" s="750"/>
      <c r="DYA278" s="750"/>
      <c r="DYB278" s="750"/>
      <c r="DYC278" s="750"/>
      <c r="DYD278" s="750"/>
      <c r="DYE278" s="750"/>
      <c r="DYF278" s="750"/>
      <c r="DYG278" s="750"/>
      <c r="DYH278" s="750"/>
      <c r="DYI278" s="750"/>
      <c r="DYJ278" s="750"/>
      <c r="DYK278" s="750"/>
      <c r="DYL278" s="750"/>
      <c r="DYM278" s="750"/>
      <c r="DYN278" s="750"/>
      <c r="DYO278" s="750"/>
      <c r="DYP278" s="748"/>
      <c r="DYQ278" s="748"/>
      <c r="DYR278" s="748"/>
      <c r="DYS278" s="748"/>
      <c r="DYT278" s="748"/>
      <c r="DYU278" s="748"/>
      <c r="DYV278" s="748"/>
      <c r="DYW278" s="748"/>
      <c r="DYX278" s="748"/>
      <c r="DYY278" s="748"/>
      <c r="DYZ278" s="748"/>
      <c r="DZA278" s="748"/>
      <c r="DZB278" s="748"/>
      <c r="DZC278" s="748"/>
      <c r="DZD278" s="748"/>
      <c r="DZE278" s="748"/>
      <c r="DZF278" s="748"/>
      <c r="DZG278" s="748"/>
      <c r="DZH278" s="748"/>
      <c r="DZI278" s="748"/>
      <c r="DZJ278" s="748"/>
      <c r="DZK278" s="748"/>
      <c r="DZL278" s="748"/>
      <c r="DZM278" s="748"/>
      <c r="DZN278" s="749"/>
      <c r="DZO278" s="749"/>
      <c r="DZP278" s="749"/>
      <c r="DZQ278" s="749"/>
      <c r="DZR278" s="749"/>
      <c r="DZS278" s="748"/>
      <c r="DZT278" s="748"/>
      <c r="DZU278" s="749"/>
      <c r="DZV278" s="749"/>
      <c r="DZW278" s="748"/>
      <c r="DZX278" s="748"/>
      <c r="DZY278" s="749"/>
      <c r="DZZ278" s="749"/>
      <c r="EAA278" s="748"/>
      <c r="EAB278" s="748"/>
      <c r="EAC278" s="748"/>
      <c r="EAD278" s="748"/>
      <c r="EAE278" s="748"/>
      <c r="EAF278" s="748"/>
      <c r="EAG278" s="748"/>
      <c r="EAH278" s="749"/>
      <c r="EAI278" s="749"/>
      <c r="EAJ278" s="748"/>
      <c r="EAK278" s="748"/>
      <c r="EAL278" s="749"/>
      <c r="EAM278" s="749"/>
      <c r="EAN278" s="748"/>
      <c r="EAO278" s="748"/>
      <c r="EAP278" s="748"/>
      <c r="EAQ278" s="748"/>
      <c r="EAR278" s="748"/>
      <c r="EAS278" s="746"/>
      <c r="EAT278" s="751"/>
      <c r="EAU278" s="748"/>
      <c r="EAV278" s="748"/>
      <c r="EAW278" s="748"/>
      <c r="EAX278" s="748"/>
      <c r="EAY278" s="748"/>
      <c r="EAZ278" s="748"/>
      <c r="EBA278" s="748"/>
      <c r="EBB278" s="750"/>
      <c r="EBC278" s="750"/>
      <c r="EBD278" s="750"/>
      <c r="EBE278" s="750"/>
      <c r="EBF278" s="750"/>
      <c r="EBG278" s="750"/>
      <c r="EBH278" s="750"/>
      <c r="EBI278" s="750"/>
      <c r="EBJ278" s="750"/>
      <c r="EBK278" s="750"/>
      <c r="EBL278" s="750"/>
      <c r="EBM278" s="750"/>
      <c r="EBN278" s="750"/>
      <c r="EBO278" s="750"/>
      <c r="EBP278" s="750"/>
      <c r="EBQ278" s="750"/>
      <c r="EBR278" s="750"/>
      <c r="EBS278" s="750"/>
      <c r="EBT278" s="750"/>
      <c r="EBU278" s="750"/>
      <c r="EBV278" s="750"/>
      <c r="EBW278" s="750"/>
      <c r="EBX278" s="750"/>
      <c r="EBY278" s="750"/>
      <c r="EBZ278" s="750"/>
      <c r="ECA278" s="750"/>
      <c r="ECB278" s="750"/>
      <c r="ECC278" s="750"/>
      <c r="ECD278" s="750"/>
      <c r="ECE278" s="750"/>
      <c r="ECF278" s="750"/>
      <c r="ECG278" s="750"/>
      <c r="ECH278" s="750"/>
      <c r="ECI278" s="750"/>
      <c r="ECJ278" s="750"/>
      <c r="ECK278" s="750"/>
      <c r="ECL278" s="750"/>
      <c r="ECM278" s="750"/>
      <c r="ECN278" s="750"/>
      <c r="ECO278" s="750"/>
      <c r="ECP278" s="750"/>
      <c r="ECQ278" s="750"/>
      <c r="ECR278" s="750"/>
      <c r="ECS278" s="750"/>
      <c r="ECT278" s="748"/>
      <c r="ECU278" s="748"/>
      <c r="ECV278" s="748"/>
      <c r="ECW278" s="748"/>
      <c r="ECX278" s="748"/>
      <c r="ECY278" s="748"/>
      <c r="ECZ278" s="748"/>
      <c r="EDA278" s="748"/>
      <c r="EDB278" s="748"/>
      <c r="EDC278" s="748"/>
      <c r="EDD278" s="748"/>
      <c r="EDE278" s="748"/>
      <c r="EDF278" s="748"/>
      <c r="EDG278" s="748"/>
      <c r="EDH278" s="748"/>
      <c r="EDI278" s="748"/>
      <c r="EDJ278" s="748"/>
      <c r="EDK278" s="748"/>
      <c r="EDL278" s="748"/>
      <c r="EDM278" s="748"/>
      <c r="EDN278" s="748"/>
      <c r="EDO278" s="748"/>
      <c r="EDP278" s="748"/>
      <c r="EDQ278" s="748"/>
      <c r="EDR278" s="749"/>
      <c r="EDS278" s="749"/>
      <c r="EDT278" s="749"/>
      <c r="EDU278" s="749"/>
      <c r="EDV278" s="749"/>
      <c r="EDW278" s="748"/>
      <c r="EDX278" s="748"/>
      <c r="EDY278" s="749"/>
      <c r="EDZ278" s="749"/>
      <c r="EEA278" s="748"/>
      <c r="EEB278" s="748"/>
      <c r="EEC278" s="749"/>
      <c r="EED278" s="749"/>
      <c r="EEE278" s="748"/>
      <c r="EEF278" s="748"/>
      <c r="EEG278" s="748"/>
      <c r="EEH278" s="748"/>
      <c r="EEI278" s="748"/>
      <c r="EEJ278" s="748"/>
      <c r="EEK278" s="748"/>
      <c r="EEL278" s="749"/>
      <c r="EEM278" s="749"/>
      <c r="EEN278" s="748"/>
      <c r="EEO278" s="748"/>
      <c r="EEP278" s="749"/>
      <c r="EEQ278" s="749"/>
      <c r="EER278" s="748"/>
      <c r="EES278" s="748"/>
      <c r="EET278" s="748"/>
      <c r="EEU278" s="748"/>
      <c r="EEV278" s="748"/>
      <c r="EEW278" s="746"/>
      <c r="EEX278" s="751"/>
      <c r="EEY278" s="748"/>
      <c r="EEZ278" s="748"/>
      <c r="EFA278" s="748"/>
      <c r="EFB278" s="748"/>
      <c r="EFC278" s="748"/>
      <c r="EFD278" s="748"/>
      <c r="EFE278" s="748"/>
      <c r="EFF278" s="750"/>
      <c r="EFG278" s="750"/>
      <c r="EFH278" s="750"/>
      <c r="EFI278" s="750"/>
      <c r="EFJ278" s="750"/>
      <c r="EFK278" s="750"/>
      <c r="EFL278" s="750"/>
      <c r="EFM278" s="750"/>
      <c r="EFN278" s="750"/>
      <c r="EFO278" s="750"/>
      <c r="EFP278" s="750"/>
      <c r="EFQ278" s="750"/>
      <c r="EFR278" s="750"/>
      <c r="EFS278" s="750"/>
      <c r="EFT278" s="750"/>
      <c r="EFU278" s="750"/>
      <c r="EFV278" s="750"/>
      <c r="EFW278" s="750"/>
      <c r="EFX278" s="750"/>
      <c r="EFY278" s="750"/>
      <c r="EFZ278" s="750"/>
      <c r="EGA278" s="750"/>
      <c r="EGB278" s="750"/>
      <c r="EGC278" s="750"/>
      <c r="EGD278" s="750"/>
      <c r="EGE278" s="750"/>
      <c r="EGF278" s="750"/>
      <c r="EGG278" s="750"/>
      <c r="EGH278" s="750"/>
      <c r="EGI278" s="750"/>
      <c r="EGJ278" s="750"/>
      <c r="EGK278" s="750"/>
      <c r="EGL278" s="750"/>
      <c r="EGM278" s="750"/>
      <c r="EGN278" s="750"/>
      <c r="EGO278" s="750"/>
      <c r="EGP278" s="750"/>
      <c r="EGQ278" s="750"/>
      <c r="EGR278" s="750"/>
      <c r="EGS278" s="750"/>
      <c r="EGT278" s="750"/>
      <c r="EGU278" s="750"/>
      <c r="EGV278" s="750"/>
      <c r="EGW278" s="750"/>
      <c r="EGX278" s="748"/>
      <c r="EGY278" s="748"/>
      <c r="EGZ278" s="748"/>
      <c r="EHA278" s="748"/>
      <c r="EHB278" s="748"/>
      <c r="EHC278" s="748"/>
      <c r="EHD278" s="748"/>
      <c r="EHE278" s="748"/>
      <c r="EHF278" s="748"/>
      <c r="EHG278" s="748"/>
      <c r="EHH278" s="748"/>
      <c r="EHI278" s="748"/>
      <c r="EHJ278" s="748"/>
      <c r="EHK278" s="748"/>
      <c r="EHL278" s="748"/>
      <c r="EHM278" s="748"/>
      <c r="EHN278" s="748"/>
      <c r="EHO278" s="748"/>
      <c r="EHP278" s="748"/>
      <c r="EHQ278" s="748"/>
      <c r="EHR278" s="748"/>
      <c r="EHS278" s="748"/>
      <c r="EHT278" s="748"/>
      <c r="EHU278" s="748"/>
      <c r="EHV278" s="749"/>
      <c r="EHW278" s="749"/>
      <c r="EHX278" s="749"/>
      <c r="EHY278" s="749"/>
      <c r="EHZ278" s="749"/>
      <c r="EIA278" s="748"/>
      <c r="EIB278" s="748"/>
      <c r="EIC278" s="749"/>
      <c r="EID278" s="749"/>
      <c r="EIE278" s="748"/>
      <c r="EIF278" s="748"/>
      <c r="EIG278" s="749"/>
      <c r="EIH278" s="749"/>
      <c r="EII278" s="748"/>
      <c r="EIJ278" s="748"/>
      <c r="EIK278" s="748"/>
      <c r="EIL278" s="748"/>
      <c r="EIM278" s="748"/>
      <c r="EIN278" s="748"/>
      <c r="EIO278" s="748"/>
      <c r="EIP278" s="749"/>
      <c r="EIQ278" s="749"/>
      <c r="EIR278" s="748"/>
      <c r="EIS278" s="748"/>
      <c r="EIT278" s="749"/>
      <c r="EIU278" s="749"/>
      <c r="EIV278" s="748"/>
      <c r="EIW278" s="748"/>
      <c r="EIX278" s="748"/>
      <c r="EIY278" s="748"/>
      <c r="EIZ278" s="748"/>
      <c r="EJA278" s="746"/>
      <c r="EJB278" s="751"/>
      <c r="EJC278" s="748"/>
      <c r="EJD278" s="748"/>
      <c r="EJE278" s="748"/>
      <c r="EJF278" s="748"/>
      <c r="EJG278" s="748"/>
      <c r="EJH278" s="748"/>
      <c r="EJI278" s="748"/>
      <c r="EJJ278" s="750"/>
      <c r="EJK278" s="750"/>
      <c r="EJL278" s="750"/>
      <c r="EJM278" s="750"/>
      <c r="EJN278" s="750"/>
      <c r="EJO278" s="750"/>
      <c r="EJP278" s="750"/>
      <c r="EJQ278" s="750"/>
      <c r="EJR278" s="750"/>
      <c r="EJS278" s="750"/>
      <c r="EJT278" s="750"/>
      <c r="EJU278" s="750"/>
      <c r="EJV278" s="750"/>
      <c r="EJW278" s="750"/>
      <c r="EJX278" s="750"/>
      <c r="EJY278" s="750"/>
      <c r="EJZ278" s="750"/>
      <c r="EKA278" s="750"/>
      <c r="EKB278" s="750"/>
      <c r="EKC278" s="750"/>
      <c r="EKD278" s="750"/>
      <c r="EKE278" s="750"/>
      <c r="EKF278" s="750"/>
      <c r="EKG278" s="750"/>
      <c r="EKH278" s="750"/>
      <c r="EKI278" s="750"/>
      <c r="EKJ278" s="750"/>
      <c r="EKK278" s="750"/>
      <c r="EKL278" s="750"/>
      <c r="EKM278" s="750"/>
      <c r="EKN278" s="750"/>
      <c r="EKO278" s="750"/>
      <c r="EKP278" s="750"/>
      <c r="EKQ278" s="750"/>
      <c r="EKR278" s="750"/>
      <c r="EKS278" s="750"/>
      <c r="EKT278" s="750"/>
      <c r="EKU278" s="750"/>
      <c r="EKV278" s="750"/>
      <c r="EKW278" s="750"/>
      <c r="EKX278" s="750"/>
      <c r="EKY278" s="750"/>
      <c r="EKZ278" s="750"/>
      <c r="ELA278" s="750"/>
      <c r="ELB278" s="748"/>
      <c r="ELC278" s="748"/>
      <c r="ELD278" s="748"/>
      <c r="ELE278" s="748"/>
      <c r="ELF278" s="748"/>
      <c r="ELG278" s="748"/>
      <c r="ELH278" s="748"/>
      <c r="ELI278" s="748"/>
      <c r="ELJ278" s="748"/>
      <c r="ELK278" s="748"/>
      <c r="ELL278" s="748"/>
      <c r="ELM278" s="748"/>
      <c r="ELN278" s="748"/>
      <c r="ELO278" s="748"/>
      <c r="ELP278" s="748"/>
      <c r="ELQ278" s="748"/>
      <c r="ELR278" s="748"/>
      <c r="ELS278" s="748"/>
      <c r="ELT278" s="748"/>
      <c r="ELU278" s="748"/>
      <c r="ELV278" s="748"/>
      <c r="ELW278" s="748"/>
      <c r="ELX278" s="748"/>
      <c r="ELY278" s="748"/>
      <c r="ELZ278" s="749"/>
      <c r="EMA278" s="749"/>
      <c r="EMB278" s="749"/>
      <c r="EMC278" s="749"/>
      <c r="EMD278" s="749"/>
      <c r="EME278" s="748"/>
      <c r="EMF278" s="748"/>
      <c r="EMG278" s="749"/>
      <c r="EMH278" s="749"/>
      <c r="EMI278" s="748"/>
      <c r="EMJ278" s="748"/>
      <c r="EMK278" s="749"/>
      <c r="EML278" s="749"/>
      <c r="EMM278" s="748"/>
      <c r="EMN278" s="748"/>
      <c r="EMO278" s="748"/>
      <c r="EMP278" s="748"/>
      <c r="EMQ278" s="748"/>
      <c r="EMR278" s="748"/>
      <c r="EMS278" s="748"/>
      <c r="EMT278" s="749"/>
      <c r="EMU278" s="749"/>
      <c r="EMV278" s="748"/>
      <c r="EMW278" s="748"/>
      <c r="EMX278" s="749"/>
      <c r="EMY278" s="749"/>
      <c r="EMZ278" s="748"/>
      <c r="ENA278" s="748"/>
      <c r="ENB278" s="748"/>
      <c r="ENC278" s="748"/>
      <c r="END278" s="748"/>
      <c r="ENE278" s="746"/>
      <c r="ENF278" s="751"/>
      <c r="ENG278" s="748"/>
      <c r="ENH278" s="748"/>
      <c r="ENI278" s="748"/>
      <c r="ENJ278" s="748"/>
      <c r="ENK278" s="748"/>
      <c r="ENL278" s="748"/>
      <c r="ENM278" s="748"/>
      <c r="ENN278" s="750"/>
      <c r="ENO278" s="750"/>
      <c r="ENP278" s="750"/>
      <c r="ENQ278" s="750"/>
      <c r="ENR278" s="750"/>
      <c r="ENS278" s="750"/>
      <c r="ENT278" s="750"/>
      <c r="ENU278" s="750"/>
      <c r="ENV278" s="750"/>
      <c r="ENW278" s="750"/>
      <c r="ENX278" s="750"/>
      <c r="ENY278" s="750"/>
      <c r="ENZ278" s="750"/>
      <c r="EOA278" s="750"/>
      <c r="EOB278" s="750"/>
      <c r="EOC278" s="750"/>
      <c r="EOD278" s="750"/>
      <c r="EOE278" s="750"/>
      <c r="EOF278" s="750"/>
      <c r="EOG278" s="750"/>
      <c r="EOH278" s="750"/>
      <c r="EOI278" s="750"/>
      <c r="EOJ278" s="750"/>
      <c r="EOK278" s="750"/>
      <c r="EOL278" s="750"/>
      <c r="EOM278" s="750"/>
      <c r="EON278" s="750"/>
      <c r="EOO278" s="750"/>
      <c r="EOP278" s="750"/>
      <c r="EOQ278" s="750"/>
      <c r="EOR278" s="750"/>
      <c r="EOS278" s="750"/>
      <c r="EOT278" s="750"/>
      <c r="EOU278" s="750"/>
      <c r="EOV278" s="750"/>
      <c r="EOW278" s="750"/>
      <c r="EOX278" s="750"/>
      <c r="EOY278" s="750"/>
      <c r="EOZ278" s="750"/>
      <c r="EPA278" s="750"/>
      <c r="EPB278" s="750"/>
      <c r="EPC278" s="750"/>
      <c r="EPD278" s="750"/>
      <c r="EPE278" s="750"/>
      <c r="EPF278" s="748"/>
      <c r="EPG278" s="748"/>
      <c r="EPH278" s="748"/>
      <c r="EPI278" s="748"/>
      <c r="EPJ278" s="748"/>
      <c r="EPK278" s="748"/>
      <c r="EPL278" s="748"/>
      <c r="EPM278" s="748"/>
      <c r="EPN278" s="748"/>
      <c r="EPO278" s="748"/>
      <c r="EPP278" s="748"/>
      <c r="EPQ278" s="748"/>
      <c r="EPR278" s="748"/>
      <c r="EPS278" s="748"/>
      <c r="EPT278" s="748"/>
      <c r="EPU278" s="748"/>
      <c r="EPV278" s="748"/>
      <c r="EPW278" s="748"/>
      <c r="EPX278" s="748"/>
      <c r="EPY278" s="748"/>
      <c r="EPZ278" s="748"/>
      <c r="EQA278" s="748"/>
      <c r="EQB278" s="748"/>
      <c r="EQC278" s="748"/>
      <c r="EQD278" s="749"/>
      <c r="EQE278" s="749"/>
      <c r="EQF278" s="749"/>
      <c r="EQG278" s="749"/>
      <c r="EQH278" s="749"/>
      <c r="EQI278" s="748"/>
      <c r="EQJ278" s="748"/>
      <c r="EQK278" s="749"/>
      <c r="EQL278" s="749"/>
      <c r="EQM278" s="748"/>
      <c r="EQN278" s="748"/>
      <c r="EQO278" s="749"/>
      <c r="EQP278" s="749"/>
      <c r="EQQ278" s="748"/>
      <c r="EQR278" s="748"/>
      <c r="EQS278" s="748"/>
      <c r="EQT278" s="748"/>
      <c r="EQU278" s="748"/>
      <c r="EQV278" s="748"/>
      <c r="EQW278" s="748"/>
      <c r="EQX278" s="749"/>
      <c r="EQY278" s="749"/>
      <c r="EQZ278" s="748"/>
      <c r="ERA278" s="748"/>
      <c r="ERB278" s="749"/>
      <c r="ERC278" s="749"/>
      <c r="ERD278" s="748"/>
      <c r="ERE278" s="748"/>
      <c r="ERF278" s="748"/>
      <c r="ERG278" s="748"/>
      <c r="ERH278" s="748"/>
      <c r="ERI278" s="746"/>
      <c r="ERJ278" s="751"/>
      <c r="ERK278" s="748"/>
      <c r="ERL278" s="748"/>
      <c r="ERM278" s="748"/>
      <c r="ERN278" s="748"/>
      <c r="ERO278" s="748"/>
      <c r="ERP278" s="748"/>
      <c r="ERQ278" s="748"/>
      <c r="ERR278" s="750"/>
      <c r="ERS278" s="750"/>
      <c r="ERT278" s="750"/>
      <c r="ERU278" s="750"/>
      <c r="ERV278" s="750"/>
      <c r="ERW278" s="750"/>
      <c r="ERX278" s="750"/>
      <c r="ERY278" s="750"/>
      <c r="ERZ278" s="750"/>
      <c r="ESA278" s="750"/>
      <c r="ESB278" s="750"/>
      <c r="ESC278" s="750"/>
      <c r="ESD278" s="750"/>
      <c r="ESE278" s="750"/>
      <c r="ESF278" s="750"/>
      <c r="ESG278" s="750"/>
      <c r="ESH278" s="750"/>
      <c r="ESI278" s="750"/>
      <c r="ESJ278" s="750"/>
      <c r="ESK278" s="750"/>
      <c r="ESL278" s="750"/>
      <c r="ESM278" s="750"/>
      <c r="ESN278" s="750"/>
      <c r="ESO278" s="750"/>
      <c r="ESP278" s="750"/>
      <c r="ESQ278" s="750"/>
      <c r="ESR278" s="750"/>
      <c r="ESS278" s="750"/>
      <c r="EST278" s="750"/>
      <c r="ESU278" s="750"/>
      <c r="ESV278" s="750"/>
      <c r="ESW278" s="750"/>
      <c r="ESX278" s="750"/>
      <c r="ESY278" s="750"/>
      <c r="ESZ278" s="750"/>
      <c r="ETA278" s="750"/>
      <c r="ETB278" s="750"/>
      <c r="ETC278" s="750"/>
      <c r="ETD278" s="750"/>
      <c r="ETE278" s="750"/>
      <c r="ETF278" s="750"/>
      <c r="ETG278" s="750"/>
      <c r="ETH278" s="750"/>
      <c r="ETI278" s="750"/>
      <c r="ETJ278" s="748"/>
      <c r="ETK278" s="748"/>
      <c r="ETL278" s="748"/>
      <c r="ETM278" s="748"/>
      <c r="ETN278" s="748"/>
      <c r="ETO278" s="748"/>
      <c r="ETP278" s="748"/>
      <c r="ETQ278" s="748"/>
      <c r="ETR278" s="748"/>
      <c r="ETS278" s="748"/>
      <c r="ETT278" s="748"/>
      <c r="ETU278" s="748"/>
      <c r="ETV278" s="748"/>
      <c r="ETW278" s="748"/>
      <c r="ETX278" s="748"/>
      <c r="ETY278" s="748"/>
      <c r="ETZ278" s="748"/>
      <c r="EUA278" s="748"/>
      <c r="EUB278" s="748"/>
      <c r="EUC278" s="748"/>
      <c r="EUD278" s="748"/>
      <c r="EUE278" s="748"/>
      <c r="EUF278" s="748"/>
      <c r="EUG278" s="748"/>
      <c r="EUH278" s="749"/>
      <c r="EUI278" s="749"/>
      <c r="EUJ278" s="749"/>
      <c r="EUK278" s="749"/>
      <c r="EUL278" s="749"/>
      <c r="EUM278" s="748"/>
      <c r="EUN278" s="748"/>
      <c r="EUO278" s="749"/>
      <c r="EUP278" s="749"/>
      <c r="EUQ278" s="748"/>
      <c r="EUR278" s="748"/>
      <c r="EUS278" s="749"/>
      <c r="EUT278" s="749"/>
      <c r="EUU278" s="748"/>
      <c r="EUV278" s="748"/>
      <c r="EUW278" s="748"/>
      <c r="EUX278" s="748"/>
      <c r="EUY278" s="748"/>
      <c r="EUZ278" s="748"/>
      <c r="EVA278" s="748"/>
      <c r="EVB278" s="749"/>
      <c r="EVC278" s="749"/>
      <c r="EVD278" s="748"/>
      <c r="EVE278" s="748"/>
      <c r="EVF278" s="749"/>
      <c r="EVG278" s="749"/>
      <c r="EVH278" s="748"/>
      <c r="EVI278" s="748"/>
      <c r="EVJ278" s="748"/>
      <c r="EVK278" s="748"/>
      <c r="EVL278" s="748"/>
      <c r="EVM278" s="746"/>
      <c r="EVN278" s="751"/>
      <c r="EVO278" s="748"/>
      <c r="EVP278" s="748"/>
      <c r="EVQ278" s="748"/>
      <c r="EVR278" s="748"/>
      <c r="EVS278" s="748"/>
      <c r="EVT278" s="748"/>
      <c r="EVU278" s="748"/>
      <c r="EVV278" s="750"/>
      <c r="EVW278" s="750"/>
      <c r="EVX278" s="750"/>
      <c r="EVY278" s="750"/>
      <c r="EVZ278" s="750"/>
      <c r="EWA278" s="750"/>
      <c r="EWB278" s="750"/>
      <c r="EWC278" s="750"/>
      <c r="EWD278" s="750"/>
      <c r="EWE278" s="750"/>
      <c r="EWF278" s="750"/>
      <c r="EWG278" s="750"/>
      <c r="EWH278" s="750"/>
      <c r="EWI278" s="750"/>
      <c r="EWJ278" s="750"/>
      <c r="EWK278" s="750"/>
      <c r="EWL278" s="750"/>
      <c r="EWM278" s="750"/>
      <c r="EWN278" s="750"/>
      <c r="EWO278" s="750"/>
      <c r="EWP278" s="750"/>
      <c r="EWQ278" s="750"/>
      <c r="EWR278" s="750"/>
      <c r="EWS278" s="750"/>
      <c r="EWT278" s="750"/>
      <c r="EWU278" s="750"/>
      <c r="EWV278" s="750"/>
      <c r="EWW278" s="750"/>
      <c r="EWX278" s="750"/>
      <c r="EWY278" s="750"/>
      <c r="EWZ278" s="750"/>
      <c r="EXA278" s="750"/>
      <c r="EXB278" s="750"/>
      <c r="EXC278" s="750"/>
      <c r="EXD278" s="750"/>
      <c r="EXE278" s="750"/>
      <c r="EXF278" s="750"/>
      <c r="EXG278" s="750"/>
      <c r="EXH278" s="750"/>
      <c r="EXI278" s="750"/>
      <c r="EXJ278" s="750"/>
      <c r="EXK278" s="750"/>
      <c r="EXL278" s="750"/>
      <c r="EXM278" s="750"/>
      <c r="EXN278" s="748"/>
      <c r="EXO278" s="748"/>
      <c r="EXP278" s="748"/>
      <c r="EXQ278" s="748"/>
      <c r="EXR278" s="748"/>
      <c r="EXS278" s="748"/>
      <c r="EXT278" s="748"/>
      <c r="EXU278" s="748"/>
      <c r="EXV278" s="748"/>
      <c r="EXW278" s="748"/>
      <c r="EXX278" s="748"/>
      <c r="EXY278" s="748"/>
      <c r="EXZ278" s="748"/>
      <c r="EYA278" s="748"/>
      <c r="EYB278" s="748"/>
      <c r="EYC278" s="748"/>
      <c r="EYD278" s="748"/>
      <c r="EYE278" s="748"/>
      <c r="EYF278" s="748"/>
      <c r="EYG278" s="748"/>
      <c r="EYH278" s="748"/>
      <c r="EYI278" s="748"/>
      <c r="EYJ278" s="748"/>
      <c r="EYK278" s="748"/>
      <c r="EYL278" s="749"/>
      <c r="EYM278" s="749"/>
      <c r="EYN278" s="749"/>
      <c r="EYO278" s="749"/>
      <c r="EYP278" s="749"/>
      <c r="EYQ278" s="748"/>
      <c r="EYR278" s="748"/>
      <c r="EYS278" s="749"/>
      <c r="EYT278" s="749"/>
      <c r="EYU278" s="748"/>
      <c r="EYV278" s="748"/>
      <c r="EYW278" s="749"/>
      <c r="EYX278" s="749"/>
      <c r="EYY278" s="748"/>
      <c r="EYZ278" s="748"/>
      <c r="EZA278" s="748"/>
      <c r="EZB278" s="748"/>
      <c r="EZC278" s="748"/>
      <c r="EZD278" s="748"/>
      <c r="EZE278" s="748"/>
      <c r="EZF278" s="749"/>
      <c r="EZG278" s="749"/>
      <c r="EZH278" s="748"/>
      <c r="EZI278" s="748"/>
      <c r="EZJ278" s="749"/>
      <c r="EZK278" s="749"/>
      <c r="EZL278" s="748"/>
      <c r="EZM278" s="748"/>
      <c r="EZN278" s="748"/>
      <c r="EZO278" s="748"/>
      <c r="EZP278" s="748"/>
      <c r="EZQ278" s="746"/>
      <c r="EZR278" s="751"/>
      <c r="EZS278" s="748"/>
      <c r="EZT278" s="748"/>
      <c r="EZU278" s="748"/>
      <c r="EZV278" s="748"/>
      <c r="EZW278" s="748"/>
      <c r="EZX278" s="748"/>
      <c r="EZY278" s="748"/>
      <c r="EZZ278" s="750"/>
      <c r="FAA278" s="750"/>
      <c r="FAB278" s="750"/>
      <c r="FAC278" s="750"/>
      <c r="FAD278" s="750"/>
      <c r="FAE278" s="750"/>
      <c r="FAF278" s="750"/>
      <c r="FAG278" s="750"/>
      <c r="FAH278" s="750"/>
      <c r="FAI278" s="750"/>
      <c r="FAJ278" s="750"/>
      <c r="FAK278" s="750"/>
      <c r="FAL278" s="750"/>
      <c r="FAM278" s="750"/>
      <c r="FAN278" s="750"/>
      <c r="FAO278" s="750"/>
      <c r="FAP278" s="750"/>
      <c r="FAQ278" s="750"/>
      <c r="FAR278" s="750"/>
      <c r="FAS278" s="750"/>
      <c r="FAT278" s="750"/>
      <c r="FAU278" s="750"/>
      <c r="FAV278" s="750"/>
      <c r="FAW278" s="750"/>
      <c r="FAX278" s="750"/>
      <c r="FAY278" s="750"/>
      <c r="FAZ278" s="750"/>
      <c r="FBA278" s="750"/>
      <c r="FBB278" s="750"/>
      <c r="FBC278" s="750"/>
      <c r="FBD278" s="750"/>
      <c r="FBE278" s="750"/>
      <c r="FBF278" s="750"/>
      <c r="FBG278" s="750"/>
      <c r="FBH278" s="750"/>
      <c r="FBI278" s="750"/>
      <c r="FBJ278" s="750"/>
      <c r="FBK278" s="750"/>
      <c r="FBL278" s="750"/>
      <c r="FBM278" s="750"/>
      <c r="FBN278" s="750"/>
      <c r="FBO278" s="750"/>
      <c r="FBP278" s="750"/>
      <c r="FBQ278" s="750"/>
      <c r="FBR278" s="748"/>
      <c r="FBS278" s="748"/>
      <c r="FBT278" s="748"/>
      <c r="FBU278" s="748"/>
      <c r="FBV278" s="748"/>
      <c r="FBW278" s="748"/>
      <c r="FBX278" s="748"/>
      <c r="FBY278" s="748"/>
      <c r="FBZ278" s="748"/>
      <c r="FCA278" s="748"/>
      <c r="FCB278" s="748"/>
      <c r="FCC278" s="748"/>
      <c r="FCD278" s="748"/>
      <c r="FCE278" s="748"/>
      <c r="FCF278" s="748"/>
      <c r="FCG278" s="748"/>
      <c r="FCH278" s="748"/>
      <c r="FCI278" s="748"/>
      <c r="FCJ278" s="748"/>
      <c r="FCK278" s="748"/>
      <c r="FCL278" s="748"/>
      <c r="FCM278" s="748"/>
      <c r="FCN278" s="748"/>
      <c r="FCO278" s="748"/>
      <c r="FCP278" s="749"/>
      <c r="FCQ278" s="749"/>
      <c r="FCR278" s="749"/>
      <c r="FCS278" s="749"/>
      <c r="FCT278" s="749"/>
      <c r="FCU278" s="748"/>
      <c r="FCV278" s="748"/>
      <c r="FCW278" s="749"/>
      <c r="FCX278" s="749"/>
      <c r="FCY278" s="748"/>
      <c r="FCZ278" s="748"/>
      <c r="FDA278" s="749"/>
      <c r="FDB278" s="749"/>
      <c r="FDC278" s="748"/>
      <c r="FDD278" s="748"/>
      <c r="FDE278" s="748"/>
      <c r="FDF278" s="748"/>
      <c r="FDG278" s="748"/>
      <c r="FDH278" s="748"/>
      <c r="FDI278" s="748"/>
      <c r="FDJ278" s="749"/>
      <c r="FDK278" s="749"/>
      <c r="FDL278" s="748"/>
      <c r="FDM278" s="748"/>
      <c r="FDN278" s="749"/>
      <c r="FDO278" s="749"/>
      <c r="FDP278" s="748"/>
      <c r="FDQ278" s="748"/>
      <c r="FDR278" s="748"/>
      <c r="FDS278" s="748"/>
      <c r="FDT278" s="748"/>
      <c r="FDU278" s="746"/>
      <c r="FDV278" s="751"/>
      <c r="FDW278" s="748"/>
      <c r="FDX278" s="748"/>
      <c r="FDY278" s="748"/>
      <c r="FDZ278" s="748"/>
      <c r="FEA278" s="748"/>
      <c r="FEB278" s="748"/>
      <c r="FEC278" s="748"/>
      <c r="FED278" s="750"/>
      <c r="FEE278" s="750"/>
      <c r="FEF278" s="750"/>
      <c r="FEG278" s="750"/>
      <c r="FEH278" s="750"/>
      <c r="FEI278" s="750"/>
      <c r="FEJ278" s="750"/>
      <c r="FEK278" s="750"/>
      <c r="FEL278" s="750"/>
      <c r="FEM278" s="750"/>
      <c r="FEN278" s="750"/>
      <c r="FEO278" s="750"/>
      <c r="FEP278" s="750"/>
      <c r="FEQ278" s="750"/>
      <c r="FER278" s="750"/>
      <c r="FES278" s="750"/>
      <c r="FET278" s="750"/>
      <c r="FEU278" s="750"/>
      <c r="FEV278" s="750"/>
      <c r="FEW278" s="750"/>
      <c r="FEX278" s="750"/>
      <c r="FEY278" s="750"/>
      <c r="FEZ278" s="750"/>
      <c r="FFA278" s="750"/>
      <c r="FFB278" s="750"/>
      <c r="FFC278" s="750"/>
      <c r="FFD278" s="750"/>
      <c r="FFE278" s="750"/>
      <c r="FFF278" s="750"/>
      <c r="FFG278" s="750"/>
      <c r="FFH278" s="750"/>
      <c r="FFI278" s="750"/>
      <c r="FFJ278" s="750"/>
      <c r="FFK278" s="750"/>
      <c r="FFL278" s="750"/>
      <c r="FFM278" s="750"/>
      <c r="FFN278" s="750"/>
      <c r="FFO278" s="750"/>
      <c r="FFP278" s="750"/>
      <c r="FFQ278" s="750"/>
      <c r="FFR278" s="750"/>
      <c r="FFS278" s="750"/>
      <c r="FFT278" s="750"/>
      <c r="FFU278" s="750"/>
      <c r="FFV278" s="748"/>
      <c r="FFW278" s="748"/>
      <c r="FFX278" s="748"/>
      <c r="FFY278" s="748"/>
      <c r="FFZ278" s="748"/>
      <c r="FGA278" s="748"/>
      <c r="FGB278" s="748"/>
      <c r="FGC278" s="748"/>
      <c r="FGD278" s="748"/>
      <c r="FGE278" s="748"/>
      <c r="FGF278" s="748"/>
      <c r="FGG278" s="748"/>
      <c r="FGH278" s="748"/>
      <c r="FGI278" s="748"/>
      <c r="FGJ278" s="748"/>
      <c r="FGK278" s="748"/>
      <c r="FGL278" s="748"/>
      <c r="FGM278" s="748"/>
      <c r="FGN278" s="748"/>
      <c r="FGO278" s="748"/>
      <c r="FGP278" s="748"/>
      <c r="FGQ278" s="748"/>
      <c r="FGR278" s="748"/>
      <c r="FGS278" s="748"/>
      <c r="FGT278" s="749"/>
      <c r="FGU278" s="749"/>
      <c r="FGV278" s="749"/>
      <c r="FGW278" s="749"/>
      <c r="FGX278" s="749"/>
      <c r="FGY278" s="748"/>
      <c r="FGZ278" s="748"/>
      <c r="FHA278" s="749"/>
      <c r="FHB278" s="749"/>
      <c r="FHC278" s="748"/>
      <c r="FHD278" s="748"/>
      <c r="FHE278" s="749"/>
      <c r="FHF278" s="749"/>
      <c r="FHG278" s="748"/>
      <c r="FHH278" s="748"/>
      <c r="FHI278" s="748"/>
      <c r="FHJ278" s="748"/>
      <c r="FHK278" s="748"/>
      <c r="FHL278" s="748"/>
      <c r="FHM278" s="748"/>
      <c r="FHN278" s="749"/>
      <c r="FHO278" s="749"/>
      <c r="FHP278" s="748"/>
      <c r="FHQ278" s="748"/>
      <c r="FHR278" s="749"/>
      <c r="FHS278" s="749"/>
      <c r="FHT278" s="748"/>
      <c r="FHU278" s="748"/>
      <c r="FHV278" s="748"/>
      <c r="FHW278" s="748"/>
      <c r="FHX278" s="748"/>
      <c r="FHY278" s="746"/>
      <c r="FHZ278" s="751"/>
      <c r="FIA278" s="748"/>
      <c r="FIB278" s="748"/>
      <c r="FIC278" s="748"/>
      <c r="FID278" s="748"/>
      <c r="FIE278" s="748"/>
      <c r="FIF278" s="748"/>
      <c r="FIG278" s="748"/>
      <c r="FIH278" s="750"/>
      <c r="FII278" s="750"/>
      <c r="FIJ278" s="750"/>
      <c r="FIK278" s="750"/>
      <c r="FIL278" s="750"/>
      <c r="FIM278" s="750"/>
      <c r="FIN278" s="750"/>
      <c r="FIO278" s="750"/>
      <c r="FIP278" s="750"/>
      <c r="FIQ278" s="750"/>
      <c r="FIR278" s="750"/>
      <c r="FIS278" s="750"/>
      <c r="FIT278" s="750"/>
      <c r="FIU278" s="750"/>
      <c r="FIV278" s="750"/>
      <c r="FIW278" s="750"/>
      <c r="FIX278" s="750"/>
      <c r="FIY278" s="750"/>
      <c r="FIZ278" s="750"/>
      <c r="FJA278" s="750"/>
      <c r="FJB278" s="750"/>
      <c r="FJC278" s="750"/>
      <c r="FJD278" s="750"/>
      <c r="FJE278" s="750"/>
      <c r="FJF278" s="750"/>
      <c r="FJG278" s="750"/>
      <c r="FJH278" s="750"/>
      <c r="FJI278" s="750"/>
      <c r="FJJ278" s="750"/>
      <c r="FJK278" s="750"/>
      <c r="FJL278" s="750"/>
      <c r="FJM278" s="750"/>
      <c r="FJN278" s="750"/>
      <c r="FJO278" s="750"/>
      <c r="FJP278" s="750"/>
      <c r="FJQ278" s="750"/>
      <c r="FJR278" s="750"/>
      <c r="FJS278" s="750"/>
      <c r="FJT278" s="750"/>
      <c r="FJU278" s="750"/>
      <c r="FJV278" s="750"/>
      <c r="FJW278" s="750"/>
      <c r="FJX278" s="750"/>
      <c r="FJY278" s="750"/>
      <c r="FJZ278" s="748"/>
      <c r="FKA278" s="748"/>
      <c r="FKB278" s="748"/>
      <c r="FKC278" s="748"/>
      <c r="FKD278" s="748"/>
      <c r="FKE278" s="748"/>
      <c r="FKF278" s="748"/>
      <c r="FKG278" s="748"/>
      <c r="FKH278" s="748"/>
      <c r="FKI278" s="748"/>
      <c r="FKJ278" s="748"/>
      <c r="FKK278" s="748"/>
      <c r="FKL278" s="748"/>
      <c r="FKM278" s="748"/>
      <c r="FKN278" s="748"/>
      <c r="FKO278" s="748"/>
      <c r="FKP278" s="748"/>
      <c r="FKQ278" s="748"/>
      <c r="FKR278" s="748"/>
      <c r="FKS278" s="748"/>
      <c r="FKT278" s="748"/>
      <c r="FKU278" s="748"/>
      <c r="FKV278" s="748"/>
      <c r="FKW278" s="748"/>
      <c r="FKX278" s="749"/>
      <c r="FKY278" s="749"/>
      <c r="FKZ278" s="749"/>
      <c r="FLA278" s="749"/>
      <c r="FLB278" s="749"/>
      <c r="FLC278" s="748"/>
      <c r="FLD278" s="748"/>
      <c r="FLE278" s="749"/>
      <c r="FLF278" s="749"/>
      <c r="FLG278" s="748"/>
      <c r="FLH278" s="748"/>
      <c r="FLI278" s="749"/>
      <c r="FLJ278" s="749"/>
      <c r="FLK278" s="748"/>
      <c r="FLL278" s="748"/>
      <c r="FLM278" s="748"/>
      <c r="FLN278" s="748"/>
      <c r="FLO278" s="748"/>
      <c r="FLP278" s="748"/>
      <c r="FLQ278" s="748"/>
      <c r="FLR278" s="749"/>
      <c r="FLS278" s="749"/>
      <c r="FLT278" s="748"/>
      <c r="FLU278" s="748"/>
      <c r="FLV278" s="749"/>
      <c r="FLW278" s="749"/>
      <c r="FLX278" s="748"/>
      <c r="FLY278" s="748"/>
      <c r="FLZ278" s="748"/>
      <c r="FMA278" s="748"/>
      <c r="FMB278" s="748"/>
      <c r="FMC278" s="746"/>
      <c r="FMD278" s="751"/>
      <c r="FME278" s="748"/>
      <c r="FMF278" s="748"/>
      <c r="FMG278" s="748"/>
      <c r="FMH278" s="748"/>
      <c r="FMI278" s="748"/>
      <c r="FMJ278" s="748"/>
      <c r="FMK278" s="748"/>
      <c r="FML278" s="750"/>
      <c r="FMM278" s="750"/>
      <c r="FMN278" s="750"/>
      <c r="FMO278" s="750"/>
      <c r="FMP278" s="750"/>
      <c r="FMQ278" s="750"/>
      <c r="FMR278" s="750"/>
      <c r="FMS278" s="750"/>
      <c r="FMT278" s="750"/>
      <c r="FMU278" s="750"/>
      <c r="FMV278" s="750"/>
      <c r="FMW278" s="750"/>
      <c r="FMX278" s="750"/>
      <c r="FMY278" s="750"/>
      <c r="FMZ278" s="750"/>
      <c r="FNA278" s="750"/>
      <c r="FNB278" s="750"/>
      <c r="FNC278" s="750"/>
      <c r="FND278" s="750"/>
      <c r="FNE278" s="750"/>
      <c r="FNF278" s="750"/>
      <c r="FNG278" s="750"/>
      <c r="FNH278" s="750"/>
      <c r="FNI278" s="750"/>
      <c r="FNJ278" s="750"/>
      <c r="FNK278" s="750"/>
      <c r="FNL278" s="750"/>
      <c r="FNM278" s="750"/>
      <c r="FNN278" s="750"/>
      <c r="FNO278" s="750"/>
      <c r="FNP278" s="750"/>
      <c r="FNQ278" s="750"/>
      <c r="FNR278" s="750"/>
      <c r="FNS278" s="750"/>
      <c r="FNT278" s="750"/>
      <c r="FNU278" s="750"/>
      <c r="FNV278" s="750"/>
      <c r="FNW278" s="750"/>
      <c r="FNX278" s="750"/>
      <c r="FNY278" s="750"/>
      <c r="FNZ278" s="750"/>
      <c r="FOA278" s="750"/>
      <c r="FOB278" s="750"/>
      <c r="FOC278" s="750"/>
      <c r="FOD278" s="748"/>
      <c r="FOE278" s="748"/>
      <c r="FOF278" s="748"/>
      <c r="FOG278" s="748"/>
      <c r="FOH278" s="748"/>
      <c r="FOI278" s="748"/>
      <c r="FOJ278" s="748"/>
      <c r="FOK278" s="748"/>
      <c r="FOL278" s="748"/>
      <c r="FOM278" s="748"/>
      <c r="FON278" s="748"/>
      <c r="FOO278" s="748"/>
      <c r="FOP278" s="748"/>
      <c r="FOQ278" s="748"/>
      <c r="FOR278" s="748"/>
      <c r="FOS278" s="748"/>
      <c r="FOT278" s="748"/>
      <c r="FOU278" s="748"/>
      <c r="FOV278" s="748"/>
      <c r="FOW278" s="748"/>
      <c r="FOX278" s="748"/>
      <c r="FOY278" s="748"/>
      <c r="FOZ278" s="748"/>
      <c r="FPA278" s="748"/>
      <c r="FPB278" s="749"/>
      <c r="FPC278" s="749"/>
      <c r="FPD278" s="749"/>
      <c r="FPE278" s="749"/>
      <c r="FPF278" s="749"/>
      <c r="FPG278" s="748"/>
      <c r="FPH278" s="748"/>
      <c r="FPI278" s="749"/>
      <c r="FPJ278" s="749"/>
      <c r="FPK278" s="748"/>
      <c r="FPL278" s="748"/>
      <c r="FPM278" s="749"/>
      <c r="FPN278" s="749"/>
      <c r="FPO278" s="748"/>
      <c r="FPP278" s="748"/>
      <c r="FPQ278" s="748"/>
      <c r="FPR278" s="748"/>
      <c r="FPS278" s="748"/>
      <c r="FPT278" s="748"/>
      <c r="FPU278" s="748"/>
      <c r="FPV278" s="749"/>
      <c r="FPW278" s="749"/>
      <c r="FPX278" s="748"/>
      <c r="FPY278" s="748"/>
      <c r="FPZ278" s="749"/>
      <c r="FQA278" s="749"/>
      <c r="FQB278" s="748"/>
      <c r="FQC278" s="748"/>
      <c r="FQD278" s="748"/>
      <c r="FQE278" s="748"/>
      <c r="FQF278" s="748"/>
      <c r="FQG278" s="746"/>
      <c r="FQH278" s="751"/>
      <c r="FQI278" s="748"/>
      <c r="FQJ278" s="748"/>
      <c r="FQK278" s="748"/>
      <c r="FQL278" s="748"/>
      <c r="FQM278" s="748"/>
      <c r="FQN278" s="748"/>
      <c r="FQO278" s="748"/>
      <c r="FQP278" s="750"/>
      <c r="FQQ278" s="750"/>
      <c r="FQR278" s="750"/>
      <c r="FQS278" s="750"/>
      <c r="FQT278" s="750"/>
      <c r="FQU278" s="750"/>
      <c r="FQV278" s="750"/>
      <c r="FQW278" s="750"/>
      <c r="FQX278" s="750"/>
      <c r="FQY278" s="750"/>
      <c r="FQZ278" s="750"/>
      <c r="FRA278" s="750"/>
      <c r="FRB278" s="750"/>
      <c r="FRC278" s="750"/>
      <c r="FRD278" s="750"/>
      <c r="FRE278" s="750"/>
      <c r="FRF278" s="750"/>
      <c r="FRG278" s="750"/>
      <c r="FRH278" s="750"/>
      <c r="FRI278" s="750"/>
      <c r="FRJ278" s="750"/>
      <c r="FRK278" s="750"/>
      <c r="FRL278" s="750"/>
      <c r="FRM278" s="750"/>
      <c r="FRN278" s="750"/>
      <c r="FRO278" s="750"/>
      <c r="FRP278" s="750"/>
      <c r="FRQ278" s="750"/>
      <c r="FRR278" s="750"/>
      <c r="FRS278" s="750"/>
      <c r="FRT278" s="750"/>
      <c r="FRU278" s="750"/>
      <c r="FRV278" s="750"/>
      <c r="FRW278" s="750"/>
      <c r="FRX278" s="750"/>
      <c r="FRY278" s="750"/>
      <c r="FRZ278" s="750"/>
      <c r="FSA278" s="750"/>
      <c r="FSB278" s="750"/>
      <c r="FSC278" s="750"/>
      <c r="FSD278" s="750"/>
      <c r="FSE278" s="750"/>
      <c r="FSF278" s="750"/>
      <c r="FSG278" s="750"/>
      <c r="FSH278" s="748"/>
      <c r="FSI278" s="748"/>
      <c r="FSJ278" s="748"/>
      <c r="FSK278" s="748"/>
      <c r="FSL278" s="748"/>
      <c r="FSM278" s="748"/>
      <c r="FSN278" s="748"/>
      <c r="FSO278" s="748"/>
      <c r="FSP278" s="748"/>
      <c r="FSQ278" s="748"/>
      <c r="FSR278" s="748"/>
      <c r="FSS278" s="748"/>
      <c r="FST278" s="748"/>
      <c r="FSU278" s="748"/>
      <c r="FSV278" s="748"/>
      <c r="FSW278" s="748"/>
      <c r="FSX278" s="748"/>
      <c r="FSY278" s="748"/>
      <c r="FSZ278" s="748"/>
      <c r="FTA278" s="748"/>
      <c r="FTB278" s="748"/>
      <c r="FTC278" s="748"/>
      <c r="FTD278" s="748"/>
      <c r="FTE278" s="748"/>
      <c r="FTF278" s="749"/>
      <c r="FTG278" s="749"/>
      <c r="FTH278" s="749"/>
      <c r="FTI278" s="749"/>
      <c r="FTJ278" s="749"/>
      <c r="FTK278" s="748"/>
      <c r="FTL278" s="748"/>
      <c r="FTM278" s="749"/>
      <c r="FTN278" s="749"/>
      <c r="FTO278" s="748"/>
      <c r="FTP278" s="748"/>
      <c r="FTQ278" s="749"/>
      <c r="FTR278" s="749"/>
      <c r="FTS278" s="748"/>
      <c r="FTT278" s="748"/>
      <c r="FTU278" s="748"/>
      <c r="FTV278" s="748"/>
      <c r="FTW278" s="748"/>
      <c r="FTX278" s="748"/>
      <c r="FTY278" s="748"/>
      <c r="FTZ278" s="749"/>
      <c r="FUA278" s="749"/>
      <c r="FUB278" s="748"/>
      <c r="FUC278" s="748"/>
      <c r="FUD278" s="749"/>
      <c r="FUE278" s="749"/>
      <c r="FUF278" s="748"/>
      <c r="FUG278" s="748"/>
      <c r="FUH278" s="748"/>
      <c r="FUI278" s="748"/>
      <c r="FUJ278" s="748"/>
      <c r="FUK278" s="746"/>
      <c r="FUL278" s="751"/>
      <c r="FUM278" s="748"/>
      <c r="FUN278" s="748"/>
      <c r="FUO278" s="748"/>
      <c r="FUP278" s="748"/>
      <c r="FUQ278" s="748"/>
      <c r="FUR278" s="748"/>
      <c r="FUS278" s="748"/>
      <c r="FUT278" s="750"/>
      <c r="FUU278" s="750"/>
      <c r="FUV278" s="750"/>
      <c r="FUW278" s="750"/>
      <c r="FUX278" s="750"/>
      <c r="FUY278" s="750"/>
      <c r="FUZ278" s="750"/>
      <c r="FVA278" s="750"/>
      <c r="FVB278" s="750"/>
      <c r="FVC278" s="750"/>
      <c r="FVD278" s="750"/>
      <c r="FVE278" s="750"/>
      <c r="FVF278" s="750"/>
      <c r="FVG278" s="750"/>
      <c r="FVH278" s="750"/>
      <c r="FVI278" s="750"/>
      <c r="FVJ278" s="750"/>
      <c r="FVK278" s="750"/>
      <c r="FVL278" s="750"/>
      <c r="FVM278" s="750"/>
      <c r="FVN278" s="750"/>
      <c r="FVO278" s="750"/>
      <c r="FVP278" s="750"/>
      <c r="FVQ278" s="750"/>
      <c r="FVR278" s="750"/>
      <c r="FVS278" s="750"/>
      <c r="FVT278" s="750"/>
      <c r="FVU278" s="750"/>
      <c r="FVV278" s="750"/>
      <c r="FVW278" s="750"/>
      <c r="FVX278" s="750"/>
      <c r="FVY278" s="750"/>
      <c r="FVZ278" s="750"/>
      <c r="FWA278" s="750"/>
      <c r="FWB278" s="750"/>
      <c r="FWC278" s="750"/>
      <c r="FWD278" s="750"/>
      <c r="FWE278" s="750"/>
      <c r="FWF278" s="750"/>
      <c r="FWG278" s="750"/>
      <c r="FWH278" s="750"/>
      <c r="FWI278" s="750"/>
      <c r="FWJ278" s="750"/>
      <c r="FWK278" s="750"/>
      <c r="FWL278" s="748"/>
      <c r="FWM278" s="748"/>
      <c r="FWN278" s="748"/>
      <c r="FWO278" s="748"/>
      <c r="FWP278" s="748"/>
      <c r="FWQ278" s="748"/>
      <c r="FWR278" s="748"/>
      <c r="FWS278" s="748"/>
      <c r="FWT278" s="748"/>
      <c r="FWU278" s="748"/>
      <c r="FWV278" s="748"/>
      <c r="FWW278" s="748"/>
      <c r="FWX278" s="748"/>
      <c r="FWY278" s="748"/>
      <c r="FWZ278" s="748"/>
      <c r="FXA278" s="748"/>
      <c r="FXB278" s="748"/>
      <c r="FXC278" s="748"/>
      <c r="FXD278" s="748"/>
      <c r="FXE278" s="748"/>
      <c r="FXF278" s="748"/>
      <c r="FXG278" s="748"/>
      <c r="FXH278" s="748"/>
      <c r="FXI278" s="748"/>
      <c r="FXJ278" s="749"/>
      <c r="FXK278" s="749"/>
      <c r="FXL278" s="749"/>
      <c r="FXM278" s="749"/>
      <c r="FXN278" s="749"/>
      <c r="FXO278" s="748"/>
      <c r="FXP278" s="748"/>
      <c r="FXQ278" s="749"/>
      <c r="FXR278" s="749"/>
      <c r="FXS278" s="748"/>
      <c r="FXT278" s="748"/>
      <c r="FXU278" s="749"/>
      <c r="FXV278" s="749"/>
      <c r="FXW278" s="748"/>
      <c r="FXX278" s="748"/>
      <c r="FXY278" s="748"/>
      <c r="FXZ278" s="748"/>
      <c r="FYA278" s="748"/>
      <c r="FYB278" s="748"/>
      <c r="FYC278" s="748"/>
      <c r="FYD278" s="749"/>
      <c r="FYE278" s="749"/>
      <c r="FYF278" s="748"/>
      <c r="FYG278" s="748"/>
      <c r="FYH278" s="749"/>
      <c r="FYI278" s="749"/>
      <c r="FYJ278" s="748"/>
      <c r="FYK278" s="748"/>
      <c r="FYL278" s="748"/>
      <c r="FYM278" s="748"/>
      <c r="FYN278" s="748"/>
      <c r="FYO278" s="746"/>
      <c r="FYP278" s="751"/>
      <c r="FYQ278" s="748"/>
      <c r="FYR278" s="748"/>
      <c r="FYS278" s="748"/>
      <c r="FYT278" s="748"/>
      <c r="FYU278" s="748"/>
      <c r="FYV278" s="748"/>
      <c r="FYW278" s="748"/>
      <c r="FYX278" s="750"/>
      <c r="FYY278" s="750"/>
      <c r="FYZ278" s="750"/>
      <c r="FZA278" s="750"/>
      <c r="FZB278" s="750"/>
      <c r="FZC278" s="750"/>
      <c r="FZD278" s="750"/>
      <c r="FZE278" s="750"/>
      <c r="FZF278" s="750"/>
      <c r="FZG278" s="750"/>
      <c r="FZH278" s="750"/>
      <c r="FZI278" s="750"/>
      <c r="FZJ278" s="750"/>
      <c r="FZK278" s="750"/>
      <c r="FZL278" s="750"/>
      <c r="FZM278" s="750"/>
      <c r="FZN278" s="750"/>
      <c r="FZO278" s="750"/>
      <c r="FZP278" s="750"/>
      <c r="FZQ278" s="750"/>
      <c r="FZR278" s="750"/>
      <c r="FZS278" s="750"/>
      <c r="FZT278" s="750"/>
      <c r="FZU278" s="750"/>
      <c r="FZV278" s="750"/>
      <c r="FZW278" s="750"/>
      <c r="FZX278" s="750"/>
      <c r="FZY278" s="750"/>
      <c r="FZZ278" s="750"/>
      <c r="GAA278" s="750"/>
      <c r="GAB278" s="750"/>
      <c r="GAC278" s="750"/>
      <c r="GAD278" s="750"/>
      <c r="GAE278" s="750"/>
      <c r="GAF278" s="750"/>
      <c r="GAG278" s="750"/>
      <c r="GAH278" s="750"/>
      <c r="GAI278" s="750"/>
      <c r="GAJ278" s="750"/>
      <c r="GAK278" s="750"/>
      <c r="GAL278" s="750"/>
      <c r="GAM278" s="750"/>
      <c r="GAN278" s="750"/>
      <c r="GAO278" s="750"/>
      <c r="GAP278" s="748"/>
      <c r="GAQ278" s="748"/>
      <c r="GAR278" s="748"/>
      <c r="GAS278" s="748"/>
      <c r="GAT278" s="748"/>
      <c r="GAU278" s="748"/>
      <c r="GAV278" s="748"/>
      <c r="GAW278" s="748"/>
      <c r="GAX278" s="748"/>
      <c r="GAY278" s="748"/>
      <c r="GAZ278" s="748"/>
      <c r="GBA278" s="748"/>
      <c r="GBB278" s="748"/>
      <c r="GBC278" s="748"/>
      <c r="GBD278" s="748"/>
      <c r="GBE278" s="748"/>
      <c r="GBF278" s="748"/>
      <c r="GBG278" s="748"/>
      <c r="GBH278" s="748"/>
      <c r="GBI278" s="748"/>
      <c r="GBJ278" s="748"/>
      <c r="GBK278" s="748"/>
      <c r="GBL278" s="748"/>
      <c r="GBM278" s="748"/>
      <c r="GBN278" s="749"/>
      <c r="GBO278" s="749"/>
      <c r="GBP278" s="749"/>
      <c r="GBQ278" s="749"/>
      <c r="GBR278" s="749"/>
      <c r="GBS278" s="748"/>
      <c r="GBT278" s="748"/>
      <c r="GBU278" s="749"/>
      <c r="GBV278" s="749"/>
      <c r="GBW278" s="748"/>
      <c r="GBX278" s="748"/>
      <c r="GBY278" s="749"/>
      <c r="GBZ278" s="749"/>
      <c r="GCA278" s="748"/>
      <c r="GCB278" s="748"/>
      <c r="GCC278" s="748"/>
      <c r="GCD278" s="748"/>
      <c r="GCE278" s="748"/>
      <c r="GCF278" s="748"/>
      <c r="GCG278" s="748"/>
      <c r="GCH278" s="749"/>
      <c r="GCI278" s="749"/>
      <c r="GCJ278" s="748"/>
      <c r="GCK278" s="748"/>
      <c r="GCL278" s="749"/>
      <c r="GCM278" s="749"/>
      <c r="GCN278" s="748"/>
      <c r="GCO278" s="748"/>
      <c r="GCP278" s="748"/>
      <c r="GCQ278" s="748"/>
      <c r="GCR278" s="748"/>
      <c r="GCS278" s="746"/>
      <c r="GCT278" s="751"/>
      <c r="GCU278" s="748"/>
      <c r="GCV278" s="748"/>
      <c r="GCW278" s="748"/>
      <c r="GCX278" s="748"/>
      <c r="GCY278" s="748"/>
      <c r="GCZ278" s="748"/>
      <c r="GDA278" s="748"/>
      <c r="GDB278" s="750"/>
      <c r="GDC278" s="750"/>
      <c r="GDD278" s="750"/>
      <c r="GDE278" s="750"/>
      <c r="GDF278" s="750"/>
      <c r="GDG278" s="750"/>
      <c r="GDH278" s="750"/>
      <c r="GDI278" s="750"/>
      <c r="GDJ278" s="750"/>
      <c r="GDK278" s="750"/>
      <c r="GDL278" s="750"/>
      <c r="GDM278" s="750"/>
      <c r="GDN278" s="750"/>
      <c r="GDO278" s="750"/>
      <c r="GDP278" s="750"/>
      <c r="GDQ278" s="750"/>
      <c r="GDR278" s="750"/>
      <c r="GDS278" s="750"/>
      <c r="GDT278" s="750"/>
      <c r="GDU278" s="750"/>
      <c r="GDV278" s="750"/>
      <c r="GDW278" s="750"/>
      <c r="GDX278" s="750"/>
      <c r="GDY278" s="750"/>
      <c r="GDZ278" s="750"/>
      <c r="GEA278" s="750"/>
      <c r="GEB278" s="750"/>
      <c r="GEC278" s="750"/>
      <c r="GED278" s="750"/>
      <c r="GEE278" s="750"/>
      <c r="GEF278" s="750"/>
      <c r="GEG278" s="750"/>
      <c r="GEH278" s="750"/>
      <c r="GEI278" s="750"/>
      <c r="GEJ278" s="750"/>
      <c r="GEK278" s="750"/>
      <c r="GEL278" s="750"/>
      <c r="GEM278" s="750"/>
      <c r="GEN278" s="750"/>
      <c r="GEO278" s="750"/>
      <c r="GEP278" s="750"/>
      <c r="GEQ278" s="750"/>
      <c r="GER278" s="750"/>
      <c r="GES278" s="750"/>
      <c r="GET278" s="748"/>
      <c r="GEU278" s="748"/>
      <c r="GEV278" s="748"/>
      <c r="GEW278" s="748"/>
      <c r="GEX278" s="748"/>
      <c r="GEY278" s="748"/>
      <c r="GEZ278" s="748"/>
      <c r="GFA278" s="748"/>
      <c r="GFB278" s="748"/>
      <c r="GFC278" s="748"/>
      <c r="GFD278" s="748"/>
      <c r="GFE278" s="748"/>
      <c r="GFF278" s="748"/>
      <c r="GFG278" s="748"/>
      <c r="GFH278" s="748"/>
      <c r="GFI278" s="748"/>
      <c r="GFJ278" s="748"/>
      <c r="GFK278" s="748"/>
      <c r="GFL278" s="748"/>
      <c r="GFM278" s="748"/>
      <c r="GFN278" s="748"/>
      <c r="GFO278" s="748"/>
      <c r="GFP278" s="748"/>
      <c r="GFQ278" s="748"/>
      <c r="GFR278" s="749"/>
      <c r="GFS278" s="749"/>
      <c r="GFT278" s="749"/>
      <c r="GFU278" s="749"/>
      <c r="GFV278" s="749"/>
      <c r="GFW278" s="748"/>
      <c r="GFX278" s="748"/>
      <c r="GFY278" s="749"/>
      <c r="GFZ278" s="749"/>
      <c r="GGA278" s="748"/>
      <c r="GGB278" s="748"/>
      <c r="GGC278" s="749"/>
      <c r="GGD278" s="749"/>
      <c r="GGE278" s="748"/>
      <c r="GGF278" s="748"/>
      <c r="GGG278" s="748"/>
      <c r="GGH278" s="748"/>
      <c r="GGI278" s="748"/>
      <c r="GGJ278" s="748"/>
      <c r="GGK278" s="748"/>
      <c r="GGL278" s="749"/>
      <c r="GGM278" s="749"/>
      <c r="GGN278" s="748"/>
      <c r="GGO278" s="748"/>
      <c r="GGP278" s="749"/>
      <c r="GGQ278" s="749"/>
      <c r="GGR278" s="748"/>
      <c r="GGS278" s="748"/>
      <c r="GGT278" s="748"/>
      <c r="GGU278" s="748"/>
      <c r="GGV278" s="748"/>
      <c r="GGW278" s="746"/>
      <c r="GGX278" s="751"/>
      <c r="GGY278" s="748"/>
      <c r="GGZ278" s="748"/>
      <c r="GHA278" s="748"/>
      <c r="GHB278" s="748"/>
      <c r="GHC278" s="748"/>
      <c r="GHD278" s="748"/>
      <c r="GHE278" s="748"/>
      <c r="GHF278" s="750"/>
      <c r="GHG278" s="750"/>
      <c r="GHH278" s="750"/>
      <c r="GHI278" s="750"/>
      <c r="GHJ278" s="750"/>
      <c r="GHK278" s="750"/>
      <c r="GHL278" s="750"/>
      <c r="GHM278" s="750"/>
      <c r="GHN278" s="750"/>
      <c r="GHO278" s="750"/>
      <c r="GHP278" s="750"/>
      <c r="GHQ278" s="750"/>
      <c r="GHR278" s="750"/>
      <c r="GHS278" s="750"/>
      <c r="GHT278" s="750"/>
      <c r="GHU278" s="750"/>
      <c r="GHV278" s="750"/>
      <c r="GHW278" s="750"/>
      <c r="GHX278" s="750"/>
      <c r="GHY278" s="750"/>
      <c r="GHZ278" s="750"/>
      <c r="GIA278" s="750"/>
      <c r="GIB278" s="750"/>
      <c r="GIC278" s="750"/>
      <c r="GID278" s="750"/>
      <c r="GIE278" s="750"/>
      <c r="GIF278" s="750"/>
      <c r="GIG278" s="750"/>
      <c r="GIH278" s="750"/>
      <c r="GII278" s="750"/>
      <c r="GIJ278" s="750"/>
      <c r="GIK278" s="750"/>
      <c r="GIL278" s="750"/>
      <c r="GIM278" s="750"/>
      <c r="GIN278" s="750"/>
      <c r="GIO278" s="750"/>
      <c r="GIP278" s="750"/>
      <c r="GIQ278" s="750"/>
      <c r="GIR278" s="750"/>
      <c r="GIS278" s="750"/>
      <c r="GIT278" s="750"/>
      <c r="GIU278" s="750"/>
      <c r="GIV278" s="750"/>
      <c r="GIW278" s="750"/>
      <c r="GIX278" s="748"/>
      <c r="GIY278" s="748"/>
      <c r="GIZ278" s="748"/>
      <c r="GJA278" s="748"/>
      <c r="GJB278" s="748"/>
      <c r="GJC278" s="748"/>
      <c r="GJD278" s="748"/>
      <c r="GJE278" s="748"/>
      <c r="GJF278" s="748"/>
      <c r="GJG278" s="748"/>
      <c r="GJH278" s="748"/>
      <c r="GJI278" s="748"/>
      <c r="GJJ278" s="748"/>
      <c r="GJK278" s="748"/>
      <c r="GJL278" s="748"/>
      <c r="GJM278" s="748"/>
      <c r="GJN278" s="748"/>
      <c r="GJO278" s="748"/>
      <c r="GJP278" s="748"/>
      <c r="GJQ278" s="748"/>
      <c r="GJR278" s="748"/>
      <c r="GJS278" s="748"/>
      <c r="GJT278" s="748"/>
      <c r="GJU278" s="748"/>
      <c r="GJV278" s="749"/>
      <c r="GJW278" s="749"/>
      <c r="GJX278" s="749"/>
      <c r="GJY278" s="749"/>
      <c r="GJZ278" s="749"/>
      <c r="GKA278" s="748"/>
      <c r="GKB278" s="748"/>
      <c r="GKC278" s="749"/>
      <c r="GKD278" s="749"/>
      <c r="GKE278" s="748"/>
      <c r="GKF278" s="748"/>
      <c r="GKG278" s="749"/>
      <c r="GKH278" s="749"/>
      <c r="GKI278" s="748"/>
      <c r="GKJ278" s="748"/>
      <c r="GKK278" s="748"/>
      <c r="GKL278" s="748"/>
      <c r="GKM278" s="748"/>
      <c r="GKN278" s="748"/>
      <c r="GKO278" s="748"/>
      <c r="GKP278" s="749"/>
      <c r="GKQ278" s="749"/>
      <c r="GKR278" s="748"/>
      <c r="GKS278" s="748"/>
      <c r="GKT278" s="749"/>
      <c r="GKU278" s="749"/>
      <c r="GKV278" s="748"/>
      <c r="GKW278" s="748"/>
      <c r="GKX278" s="748"/>
      <c r="GKY278" s="748"/>
      <c r="GKZ278" s="748"/>
      <c r="GLA278" s="746"/>
      <c r="GLB278" s="751"/>
      <c r="GLC278" s="748"/>
      <c r="GLD278" s="748"/>
      <c r="GLE278" s="748"/>
      <c r="GLF278" s="748"/>
      <c r="GLG278" s="748"/>
      <c r="GLH278" s="748"/>
      <c r="GLI278" s="748"/>
      <c r="GLJ278" s="750"/>
      <c r="GLK278" s="750"/>
      <c r="GLL278" s="750"/>
      <c r="GLM278" s="750"/>
      <c r="GLN278" s="750"/>
      <c r="GLO278" s="750"/>
      <c r="GLP278" s="750"/>
      <c r="GLQ278" s="750"/>
      <c r="GLR278" s="750"/>
      <c r="GLS278" s="750"/>
      <c r="GLT278" s="750"/>
      <c r="GLU278" s="750"/>
      <c r="GLV278" s="750"/>
      <c r="GLW278" s="750"/>
      <c r="GLX278" s="750"/>
      <c r="GLY278" s="750"/>
      <c r="GLZ278" s="750"/>
      <c r="GMA278" s="750"/>
      <c r="GMB278" s="750"/>
      <c r="GMC278" s="750"/>
      <c r="GMD278" s="750"/>
      <c r="GME278" s="750"/>
      <c r="GMF278" s="750"/>
      <c r="GMG278" s="750"/>
      <c r="GMH278" s="750"/>
      <c r="GMI278" s="750"/>
      <c r="GMJ278" s="750"/>
      <c r="GMK278" s="750"/>
      <c r="GML278" s="750"/>
      <c r="GMM278" s="750"/>
      <c r="GMN278" s="750"/>
      <c r="GMO278" s="750"/>
      <c r="GMP278" s="750"/>
      <c r="GMQ278" s="750"/>
      <c r="GMR278" s="750"/>
      <c r="GMS278" s="750"/>
      <c r="GMT278" s="750"/>
      <c r="GMU278" s="750"/>
      <c r="GMV278" s="750"/>
      <c r="GMW278" s="750"/>
      <c r="GMX278" s="750"/>
      <c r="GMY278" s="750"/>
      <c r="GMZ278" s="750"/>
      <c r="GNA278" s="750"/>
      <c r="GNB278" s="748"/>
      <c r="GNC278" s="748"/>
      <c r="GND278" s="748"/>
      <c r="GNE278" s="748"/>
      <c r="GNF278" s="748"/>
      <c r="GNG278" s="748"/>
      <c r="GNH278" s="748"/>
      <c r="GNI278" s="748"/>
      <c r="GNJ278" s="748"/>
      <c r="GNK278" s="748"/>
      <c r="GNL278" s="748"/>
      <c r="GNM278" s="748"/>
      <c r="GNN278" s="748"/>
      <c r="GNO278" s="748"/>
      <c r="GNP278" s="748"/>
      <c r="GNQ278" s="748"/>
      <c r="GNR278" s="748"/>
      <c r="GNS278" s="748"/>
      <c r="GNT278" s="748"/>
      <c r="GNU278" s="748"/>
      <c r="GNV278" s="748"/>
      <c r="GNW278" s="748"/>
      <c r="GNX278" s="748"/>
      <c r="GNY278" s="748"/>
      <c r="GNZ278" s="749"/>
      <c r="GOA278" s="749"/>
      <c r="GOB278" s="749"/>
      <c r="GOC278" s="749"/>
      <c r="GOD278" s="749"/>
      <c r="GOE278" s="748"/>
      <c r="GOF278" s="748"/>
      <c r="GOG278" s="749"/>
      <c r="GOH278" s="749"/>
      <c r="GOI278" s="748"/>
      <c r="GOJ278" s="748"/>
      <c r="GOK278" s="749"/>
      <c r="GOL278" s="749"/>
      <c r="GOM278" s="748"/>
      <c r="GON278" s="748"/>
      <c r="GOO278" s="748"/>
      <c r="GOP278" s="748"/>
      <c r="GOQ278" s="748"/>
      <c r="GOR278" s="748"/>
      <c r="GOS278" s="748"/>
      <c r="GOT278" s="749"/>
      <c r="GOU278" s="749"/>
      <c r="GOV278" s="748"/>
      <c r="GOW278" s="748"/>
      <c r="GOX278" s="749"/>
      <c r="GOY278" s="749"/>
      <c r="GOZ278" s="748"/>
      <c r="GPA278" s="748"/>
      <c r="GPB278" s="748"/>
      <c r="GPC278" s="748"/>
      <c r="GPD278" s="748"/>
      <c r="GPE278" s="746"/>
      <c r="GPF278" s="751"/>
      <c r="GPG278" s="748"/>
      <c r="GPH278" s="748"/>
      <c r="GPI278" s="748"/>
      <c r="GPJ278" s="748"/>
      <c r="GPK278" s="748"/>
      <c r="GPL278" s="748"/>
      <c r="GPM278" s="748"/>
      <c r="GPN278" s="750"/>
      <c r="GPO278" s="750"/>
      <c r="GPP278" s="750"/>
      <c r="GPQ278" s="750"/>
      <c r="GPR278" s="750"/>
      <c r="GPS278" s="750"/>
      <c r="GPT278" s="750"/>
      <c r="GPU278" s="750"/>
      <c r="GPV278" s="750"/>
      <c r="GPW278" s="750"/>
      <c r="GPX278" s="750"/>
      <c r="GPY278" s="750"/>
      <c r="GPZ278" s="750"/>
      <c r="GQA278" s="750"/>
      <c r="GQB278" s="750"/>
      <c r="GQC278" s="750"/>
      <c r="GQD278" s="750"/>
      <c r="GQE278" s="750"/>
      <c r="GQF278" s="750"/>
      <c r="GQG278" s="750"/>
      <c r="GQH278" s="750"/>
      <c r="GQI278" s="750"/>
      <c r="GQJ278" s="750"/>
      <c r="GQK278" s="750"/>
      <c r="GQL278" s="750"/>
      <c r="GQM278" s="750"/>
      <c r="GQN278" s="750"/>
      <c r="GQO278" s="750"/>
      <c r="GQP278" s="750"/>
      <c r="GQQ278" s="750"/>
      <c r="GQR278" s="750"/>
      <c r="GQS278" s="750"/>
      <c r="GQT278" s="750"/>
      <c r="GQU278" s="750"/>
      <c r="GQV278" s="750"/>
      <c r="GQW278" s="750"/>
      <c r="GQX278" s="750"/>
      <c r="GQY278" s="750"/>
      <c r="GQZ278" s="750"/>
      <c r="GRA278" s="750"/>
      <c r="GRB278" s="750"/>
      <c r="GRC278" s="750"/>
      <c r="GRD278" s="750"/>
      <c r="GRE278" s="750"/>
      <c r="GRF278" s="748"/>
      <c r="GRG278" s="748"/>
      <c r="GRH278" s="748"/>
      <c r="GRI278" s="748"/>
      <c r="GRJ278" s="748"/>
      <c r="GRK278" s="748"/>
      <c r="GRL278" s="748"/>
      <c r="GRM278" s="748"/>
      <c r="GRN278" s="748"/>
      <c r="GRO278" s="748"/>
      <c r="GRP278" s="748"/>
      <c r="GRQ278" s="748"/>
      <c r="GRR278" s="748"/>
      <c r="GRS278" s="748"/>
      <c r="GRT278" s="748"/>
      <c r="GRU278" s="748"/>
      <c r="GRV278" s="748"/>
      <c r="GRW278" s="748"/>
      <c r="GRX278" s="748"/>
      <c r="GRY278" s="748"/>
      <c r="GRZ278" s="748"/>
      <c r="GSA278" s="748"/>
      <c r="GSB278" s="748"/>
      <c r="GSC278" s="748"/>
      <c r="GSD278" s="749"/>
      <c r="GSE278" s="749"/>
      <c r="GSF278" s="749"/>
      <c r="GSG278" s="749"/>
      <c r="GSH278" s="749"/>
      <c r="GSI278" s="748"/>
      <c r="GSJ278" s="748"/>
      <c r="GSK278" s="749"/>
      <c r="GSL278" s="749"/>
      <c r="GSM278" s="748"/>
      <c r="GSN278" s="748"/>
      <c r="GSO278" s="749"/>
      <c r="GSP278" s="749"/>
      <c r="GSQ278" s="748"/>
      <c r="GSR278" s="748"/>
      <c r="GSS278" s="748"/>
      <c r="GST278" s="748"/>
      <c r="GSU278" s="748"/>
      <c r="GSV278" s="748"/>
      <c r="GSW278" s="748"/>
      <c r="GSX278" s="749"/>
      <c r="GSY278" s="749"/>
      <c r="GSZ278" s="748"/>
      <c r="GTA278" s="748"/>
      <c r="GTB278" s="749"/>
      <c r="GTC278" s="749"/>
      <c r="GTD278" s="748"/>
      <c r="GTE278" s="748"/>
      <c r="GTF278" s="748"/>
      <c r="GTG278" s="748"/>
      <c r="GTH278" s="748"/>
      <c r="GTI278" s="746"/>
      <c r="GTJ278" s="751"/>
      <c r="GTK278" s="748"/>
      <c r="GTL278" s="748"/>
      <c r="GTM278" s="748"/>
      <c r="GTN278" s="748"/>
      <c r="GTO278" s="748"/>
      <c r="GTP278" s="748"/>
      <c r="GTQ278" s="748"/>
      <c r="GTR278" s="750"/>
      <c r="GTS278" s="750"/>
      <c r="GTT278" s="750"/>
      <c r="GTU278" s="750"/>
      <c r="GTV278" s="750"/>
      <c r="GTW278" s="750"/>
      <c r="GTX278" s="750"/>
      <c r="GTY278" s="750"/>
      <c r="GTZ278" s="750"/>
      <c r="GUA278" s="750"/>
      <c r="GUB278" s="750"/>
      <c r="GUC278" s="750"/>
      <c r="GUD278" s="750"/>
      <c r="GUE278" s="750"/>
      <c r="GUF278" s="750"/>
      <c r="GUG278" s="750"/>
      <c r="GUH278" s="750"/>
      <c r="GUI278" s="750"/>
      <c r="GUJ278" s="750"/>
      <c r="GUK278" s="750"/>
      <c r="GUL278" s="750"/>
      <c r="GUM278" s="750"/>
      <c r="GUN278" s="750"/>
      <c r="GUO278" s="750"/>
      <c r="GUP278" s="750"/>
      <c r="GUQ278" s="750"/>
      <c r="GUR278" s="750"/>
      <c r="GUS278" s="750"/>
      <c r="GUT278" s="750"/>
      <c r="GUU278" s="750"/>
      <c r="GUV278" s="750"/>
      <c r="GUW278" s="750"/>
      <c r="GUX278" s="750"/>
      <c r="GUY278" s="750"/>
      <c r="GUZ278" s="750"/>
      <c r="GVA278" s="750"/>
      <c r="GVB278" s="750"/>
      <c r="GVC278" s="750"/>
      <c r="GVD278" s="750"/>
      <c r="GVE278" s="750"/>
      <c r="GVF278" s="750"/>
      <c r="GVG278" s="750"/>
      <c r="GVH278" s="750"/>
      <c r="GVI278" s="750"/>
      <c r="GVJ278" s="748"/>
      <c r="GVK278" s="748"/>
      <c r="GVL278" s="748"/>
      <c r="GVM278" s="748"/>
      <c r="GVN278" s="748"/>
      <c r="GVO278" s="748"/>
      <c r="GVP278" s="748"/>
      <c r="GVQ278" s="748"/>
      <c r="GVR278" s="748"/>
      <c r="GVS278" s="748"/>
      <c r="GVT278" s="748"/>
      <c r="GVU278" s="748"/>
      <c r="GVV278" s="748"/>
      <c r="GVW278" s="748"/>
      <c r="GVX278" s="748"/>
      <c r="GVY278" s="748"/>
      <c r="GVZ278" s="748"/>
      <c r="GWA278" s="748"/>
      <c r="GWB278" s="748"/>
      <c r="GWC278" s="748"/>
      <c r="GWD278" s="748"/>
      <c r="GWE278" s="748"/>
      <c r="GWF278" s="748"/>
      <c r="GWG278" s="748"/>
      <c r="GWH278" s="749"/>
      <c r="GWI278" s="749"/>
      <c r="GWJ278" s="749"/>
      <c r="GWK278" s="749"/>
      <c r="GWL278" s="749"/>
      <c r="GWM278" s="748"/>
      <c r="GWN278" s="748"/>
      <c r="GWO278" s="749"/>
      <c r="GWP278" s="749"/>
      <c r="GWQ278" s="748"/>
      <c r="GWR278" s="748"/>
      <c r="GWS278" s="749"/>
      <c r="GWT278" s="749"/>
      <c r="GWU278" s="748"/>
      <c r="GWV278" s="748"/>
      <c r="GWW278" s="748"/>
      <c r="GWX278" s="748"/>
      <c r="GWY278" s="748"/>
      <c r="GWZ278" s="748"/>
      <c r="GXA278" s="748"/>
      <c r="GXB278" s="749"/>
      <c r="GXC278" s="749"/>
      <c r="GXD278" s="748"/>
      <c r="GXE278" s="748"/>
      <c r="GXF278" s="749"/>
      <c r="GXG278" s="749"/>
      <c r="GXH278" s="748"/>
      <c r="GXI278" s="748"/>
      <c r="GXJ278" s="748"/>
      <c r="GXK278" s="748"/>
      <c r="GXL278" s="748"/>
      <c r="GXM278" s="746"/>
      <c r="GXN278" s="751"/>
      <c r="GXO278" s="748"/>
      <c r="GXP278" s="748"/>
      <c r="GXQ278" s="748"/>
      <c r="GXR278" s="748"/>
      <c r="GXS278" s="748"/>
      <c r="GXT278" s="748"/>
      <c r="GXU278" s="748"/>
      <c r="GXV278" s="750"/>
      <c r="GXW278" s="750"/>
      <c r="GXX278" s="750"/>
      <c r="GXY278" s="750"/>
      <c r="GXZ278" s="750"/>
      <c r="GYA278" s="750"/>
      <c r="GYB278" s="750"/>
      <c r="GYC278" s="750"/>
      <c r="GYD278" s="750"/>
      <c r="GYE278" s="750"/>
      <c r="GYF278" s="750"/>
      <c r="GYG278" s="750"/>
      <c r="GYH278" s="750"/>
      <c r="GYI278" s="750"/>
      <c r="GYJ278" s="750"/>
      <c r="GYK278" s="750"/>
      <c r="GYL278" s="750"/>
      <c r="GYM278" s="750"/>
      <c r="GYN278" s="750"/>
      <c r="GYO278" s="750"/>
      <c r="GYP278" s="750"/>
      <c r="GYQ278" s="750"/>
      <c r="GYR278" s="750"/>
      <c r="GYS278" s="750"/>
      <c r="GYT278" s="750"/>
      <c r="GYU278" s="750"/>
      <c r="GYV278" s="750"/>
      <c r="GYW278" s="750"/>
      <c r="GYX278" s="750"/>
      <c r="GYY278" s="750"/>
      <c r="GYZ278" s="750"/>
      <c r="GZA278" s="750"/>
      <c r="GZB278" s="750"/>
      <c r="GZC278" s="750"/>
      <c r="GZD278" s="750"/>
      <c r="GZE278" s="750"/>
      <c r="GZF278" s="750"/>
      <c r="GZG278" s="750"/>
      <c r="GZH278" s="750"/>
      <c r="GZI278" s="750"/>
      <c r="GZJ278" s="750"/>
      <c r="GZK278" s="750"/>
      <c r="GZL278" s="750"/>
      <c r="GZM278" s="750"/>
      <c r="GZN278" s="748"/>
      <c r="GZO278" s="748"/>
      <c r="GZP278" s="748"/>
      <c r="GZQ278" s="748"/>
      <c r="GZR278" s="748"/>
      <c r="GZS278" s="748"/>
      <c r="GZT278" s="748"/>
      <c r="GZU278" s="748"/>
      <c r="GZV278" s="748"/>
      <c r="GZW278" s="748"/>
      <c r="GZX278" s="748"/>
      <c r="GZY278" s="748"/>
      <c r="GZZ278" s="748"/>
      <c r="HAA278" s="748"/>
      <c r="HAB278" s="748"/>
      <c r="HAC278" s="748"/>
      <c r="HAD278" s="748"/>
      <c r="HAE278" s="748"/>
      <c r="HAF278" s="748"/>
      <c r="HAG278" s="748"/>
      <c r="HAH278" s="748"/>
      <c r="HAI278" s="748"/>
      <c r="HAJ278" s="748"/>
      <c r="HAK278" s="748"/>
      <c r="HAL278" s="749"/>
      <c r="HAM278" s="749"/>
      <c r="HAN278" s="749"/>
      <c r="HAO278" s="749"/>
      <c r="HAP278" s="749"/>
      <c r="HAQ278" s="748"/>
      <c r="HAR278" s="748"/>
      <c r="HAS278" s="749"/>
      <c r="HAT278" s="749"/>
      <c r="HAU278" s="748"/>
      <c r="HAV278" s="748"/>
      <c r="HAW278" s="749"/>
      <c r="HAX278" s="749"/>
      <c r="HAY278" s="748"/>
      <c r="HAZ278" s="748"/>
      <c r="HBA278" s="748"/>
      <c r="HBB278" s="748"/>
      <c r="HBC278" s="748"/>
      <c r="HBD278" s="748"/>
      <c r="HBE278" s="748"/>
      <c r="HBF278" s="749"/>
      <c r="HBG278" s="749"/>
      <c r="HBH278" s="748"/>
      <c r="HBI278" s="748"/>
      <c r="HBJ278" s="749"/>
      <c r="HBK278" s="749"/>
      <c r="HBL278" s="748"/>
      <c r="HBM278" s="748"/>
      <c r="HBN278" s="748"/>
      <c r="HBO278" s="748"/>
      <c r="HBP278" s="748"/>
      <c r="HBQ278" s="746"/>
      <c r="HBR278" s="751"/>
      <c r="HBS278" s="748"/>
      <c r="HBT278" s="748"/>
      <c r="HBU278" s="748"/>
      <c r="HBV278" s="748"/>
      <c r="HBW278" s="748"/>
      <c r="HBX278" s="748"/>
      <c r="HBY278" s="748"/>
      <c r="HBZ278" s="750"/>
      <c r="HCA278" s="750"/>
      <c r="HCB278" s="750"/>
      <c r="HCC278" s="750"/>
      <c r="HCD278" s="750"/>
      <c r="HCE278" s="750"/>
      <c r="HCF278" s="750"/>
      <c r="HCG278" s="750"/>
      <c r="HCH278" s="750"/>
      <c r="HCI278" s="750"/>
      <c r="HCJ278" s="750"/>
      <c r="HCK278" s="750"/>
      <c r="HCL278" s="750"/>
      <c r="HCM278" s="750"/>
      <c r="HCN278" s="750"/>
      <c r="HCO278" s="750"/>
      <c r="HCP278" s="750"/>
      <c r="HCQ278" s="750"/>
      <c r="HCR278" s="750"/>
      <c r="HCS278" s="750"/>
      <c r="HCT278" s="750"/>
      <c r="HCU278" s="750"/>
      <c r="HCV278" s="750"/>
      <c r="HCW278" s="750"/>
      <c r="HCX278" s="750"/>
      <c r="HCY278" s="750"/>
      <c r="HCZ278" s="750"/>
      <c r="HDA278" s="750"/>
      <c r="HDB278" s="750"/>
      <c r="HDC278" s="750"/>
      <c r="HDD278" s="750"/>
      <c r="HDE278" s="750"/>
      <c r="HDF278" s="750"/>
      <c r="HDG278" s="750"/>
      <c r="HDH278" s="750"/>
      <c r="HDI278" s="750"/>
      <c r="HDJ278" s="750"/>
      <c r="HDK278" s="750"/>
      <c r="HDL278" s="750"/>
      <c r="HDM278" s="750"/>
      <c r="HDN278" s="750"/>
      <c r="HDO278" s="750"/>
      <c r="HDP278" s="750"/>
      <c r="HDQ278" s="750"/>
      <c r="HDR278" s="748"/>
      <c r="HDS278" s="748"/>
      <c r="HDT278" s="748"/>
      <c r="HDU278" s="748"/>
      <c r="HDV278" s="748"/>
      <c r="HDW278" s="748"/>
      <c r="HDX278" s="748"/>
      <c r="HDY278" s="748"/>
      <c r="HDZ278" s="748"/>
      <c r="HEA278" s="748"/>
      <c r="HEB278" s="748"/>
      <c r="HEC278" s="748"/>
      <c r="HED278" s="748"/>
      <c r="HEE278" s="748"/>
      <c r="HEF278" s="748"/>
      <c r="HEG278" s="748"/>
      <c r="HEH278" s="748"/>
      <c r="HEI278" s="748"/>
      <c r="HEJ278" s="748"/>
      <c r="HEK278" s="748"/>
      <c r="HEL278" s="748"/>
      <c r="HEM278" s="748"/>
      <c r="HEN278" s="748"/>
      <c r="HEO278" s="748"/>
      <c r="HEP278" s="749"/>
      <c r="HEQ278" s="749"/>
      <c r="HER278" s="749"/>
      <c r="HES278" s="749"/>
      <c r="HET278" s="749"/>
      <c r="HEU278" s="748"/>
      <c r="HEV278" s="748"/>
      <c r="HEW278" s="749"/>
      <c r="HEX278" s="749"/>
      <c r="HEY278" s="748"/>
      <c r="HEZ278" s="748"/>
      <c r="HFA278" s="749"/>
      <c r="HFB278" s="749"/>
      <c r="HFC278" s="748"/>
      <c r="HFD278" s="748"/>
      <c r="HFE278" s="748"/>
      <c r="HFF278" s="748"/>
      <c r="HFG278" s="748"/>
      <c r="HFH278" s="748"/>
      <c r="HFI278" s="748"/>
      <c r="HFJ278" s="749"/>
      <c r="HFK278" s="749"/>
      <c r="HFL278" s="748"/>
      <c r="HFM278" s="748"/>
      <c r="HFN278" s="749"/>
      <c r="HFO278" s="749"/>
      <c r="HFP278" s="748"/>
      <c r="HFQ278" s="748"/>
      <c r="HFR278" s="748"/>
      <c r="HFS278" s="748"/>
      <c r="HFT278" s="748"/>
      <c r="HFU278" s="746"/>
      <c r="HFV278" s="751"/>
      <c r="HFW278" s="748"/>
      <c r="HFX278" s="748"/>
      <c r="HFY278" s="748"/>
      <c r="HFZ278" s="748"/>
      <c r="HGA278" s="748"/>
      <c r="HGB278" s="748"/>
      <c r="HGC278" s="748"/>
      <c r="HGD278" s="750"/>
      <c r="HGE278" s="750"/>
      <c r="HGF278" s="750"/>
      <c r="HGG278" s="750"/>
      <c r="HGH278" s="750"/>
      <c r="HGI278" s="750"/>
      <c r="HGJ278" s="750"/>
      <c r="HGK278" s="750"/>
      <c r="HGL278" s="750"/>
      <c r="HGM278" s="750"/>
      <c r="HGN278" s="750"/>
      <c r="HGO278" s="750"/>
      <c r="HGP278" s="750"/>
      <c r="HGQ278" s="750"/>
      <c r="HGR278" s="750"/>
      <c r="HGS278" s="750"/>
      <c r="HGT278" s="750"/>
      <c r="HGU278" s="750"/>
      <c r="HGV278" s="750"/>
      <c r="HGW278" s="750"/>
      <c r="HGX278" s="750"/>
      <c r="HGY278" s="750"/>
      <c r="HGZ278" s="750"/>
      <c r="HHA278" s="750"/>
      <c r="HHB278" s="750"/>
      <c r="HHC278" s="750"/>
      <c r="HHD278" s="750"/>
      <c r="HHE278" s="750"/>
      <c r="HHF278" s="750"/>
      <c r="HHG278" s="750"/>
      <c r="HHH278" s="750"/>
      <c r="HHI278" s="750"/>
      <c r="HHJ278" s="750"/>
      <c r="HHK278" s="750"/>
      <c r="HHL278" s="750"/>
      <c r="HHM278" s="750"/>
      <c r="HHN278" s="750"/>
      <c r="HHO278" s="750"/>
      <c r="HHP278" s="750"/>
      <c r="HHQ278" s="750"/>
      <c r="HHR278" s="750"/>
      <c r="HHS278" s="750"/>
      <c r="HHT278" s="750"/>
      <c r="HHU278" s="750"/>
      <c r="HHV278" s="748"/>
      <c r="HHW278" s="748"/>
      <c r="HHX278" s="748"/>
      <c r="HHY278" s="748"/>
      <c r="HHZ278" s="748"/>
      <c r="HIA278" s="748"/>
      <c r="HIB278" s="748"/>
      <c r="HIC278" s="748"/>
      <c r="HID278" s="748"/>
      <c r="HIE278" s="748"/>
      <c r="HIF278" s="748"/>
      <c r="HIG278" s="748"/>
      <c r="HIH278" s="748"/>
      <c r="HII278" s="748"/>
      <c r="HIJ278" s="748"/>
      <c r="HIK278" s="748"/>
      <c r="HIL278" s="748"/>
      <c r="HIM278" s="748"/>
      <c r="HIN278" s="748"/>
      <c r="HIO278" s="748"/>
      <c r="HIP278" s="748"/>
      <c r="HIQ278" s="748"/>
      <c r="HIR278" s="748"/>
      <c r="HIS278" s="748"/>
      <c r="HIT278" s="749"/>
      <c r="HIU278" s="749"/>
      <c r="HIV278" s="749"/>
      <c r="HIW278" s="749"/>
      <c r="HIX278" s="749"/>
      <c r="HIY278" s="748"/>
      <c r="HIZ278" s="748"/>
      <c r="HJA278" s="749"/>
      <c r="HJB278" s="749"/>
      <c r="HJC278" s="748"/>
      <c r="HJD278" s="748"/>
      <c r="HJE278" s="749"/>
      <c r="HJF278" s="749"/>
      <c r="HJG278" s="748"/>
      <c r="HJH278" s="748"/>
      <c r="HJI278" s="748"/>
      <c r="HJJ278" s="748"/>
      <c r="HJK278" s="748"/>
      <c r="HJL278" s="748"/>
      <c r="HJM278" s="748"/>
      <c r="HJN278" s="749"/>
      <c r="HJO278" s="749"/>
      <c r="HJP278" s="748"/>
      <c r="HJQ278" s="748"/>
      <c r="HJR278" s="749"/>
      <c r="HJS278" s="749"/>
      <c r="HJT278" s="748"/>
      <c r="HJU278" s="748"/>
      <c r="HJV278" s="748"/>
      <c r="HJW278" s="748"/>
      <c r="HJX278" s="748"/>
      <c r="HJY278" s="746"/>
      <c r="HJZ278" s="751"/>
      <c r="HKA278" s="748"/>
      <c r="HKB278" s="748"/>
      <c r="HKC278" s="748"/>
      <c r="HKD278" s="748"/>
      <c r="HKE278" s="748"/>
      <c r="HKF278" s="748"/>
      <c r="HKG278" s="748"/>
      <c r="HKH278" s="750"/>
      <c r="HKI278" s="750"/>
      <c r="HKJ278" s="750"/>
      <c r="HKK278" s="750"/>
      <c r="HKL278" s="750"/>
      <c r="HKM278" s="750"/>
      <c r="HKN278" s="750"/>
      <c r="HKO278" s="750"/>
      <c r="HKP278" s="750"/>
      <c r="HKQ278" s="750"/>
      <c r="HKR278" s="750"/>
      <c r="HKS278" s="750"/>
      <c r="HKT278" s="750"/>
      <c r="HKU278" s="750"/>
      <c r="HKV278" s="750"/>
      <c r="HKW278" s="750"/>
      <c r="HKX278" s="750"/>
      <c r="HKY278" s="750"/>
      <c r="HKZ278" s="750"/>
      <c r="HLA278" s="750"/>
      <c r="HLB278" s="750"/>
      <c r="HLC278" s="750"/>
      <c r="HLD278" s="750"/>
      <c r="HLE278" s="750"/>
      <c r="HLF278" s="750"/>
      <c r="HLG278" s="750"/>
      <c r="HLH278" s="750"/>
      <c r="HLI278" s="750"/>
      <c r="HLJ278" s="750"/>
      <c r="HLK278" s="750"/>
      <c r="HLL278" s="750"/>
      <c r="HLM278" s="750"/>
      <c r="HLN278" s="750"/>
      <c r="HLO278" s="750"/>
      <c r="HLP278" s="750"/>
      <c r="HLQ278" s="750"/>
      <c r="HLR278" s="750"/>
      <c r="HLS278" s="750"/>
      <c r="HLT278" s="750"/>
      <c r="HLU278" s="750"/>
      <c r="HLV278" s="750"/>
      <c r="HLW278" s="750"/>
      <c r="HLX278" s="750"/>
      <c r="HLY278" s="750"/>
      <c r="HLZ278" s="748"/>
      <c r="HMA278" s="748"/>
      <c r="HMB278" s="748"/>
      <c r="HMC278" s="748"/>
      <c r="HMD278" s="748"/>
      <c r="HME278" s="748"/>
      <c r="HMF278" s="748"/>
      <c r="HMG278" s="748"/>
      <c r="HMH278" s="748"/>
      <c r="HMI278" s="748"/>
      <c r="HMJ278" s="748"/>
      <c r="HMK278" s="748"/>
      <c r="HML278" s="748"/>
      <c r="HMM278" s="748"/>
      <c r="HMN278" s="748"/>
      <c r="HMO278" s="748"/>
      <c r="HMP278" s="748"/>
      <c r="HMQ278" s="748"/>
      <c r="HMR278" s="748"/>
      <c r="HMS278" s="748"/>
      <c r="HMT278" s="748"/>
      <c r="HMU278" s="748"/>
      <c r="HMV278" s="748"/>
      <c r="HMW278" s="748"/>
      <c r="HMX278" s="749"/>
      <c r="HMY278" s="749"/>
      <c r="HMZ278" s="749"/>
      <c r="HNA278" s="749"/>
      <c r="HNB278" s="749"/>
      <c r="HNC278" s="748"/>
      <c r="HND278" s="748"/>
      <c r="HNE278" s="749"/>
      <c r="HNF278" s="749"/>
      <c r="HNG278" s="748"/>
      <c r="HNH278" s="748"/>
      <c r="HNI278" s="749"/>
      <c r="HNJ278" s="749"/>
      <c r="HNK278" s="748"/>
      <c r="HNL278" s="748"/>
      <c r="HNM278" s="748"/>
      <c r="HNN278" s="748"/>
      <c r="HNO278" s="748"/>
      <c r="HNP278" s="748"/>
      <c r="HNQ278" s="748"/>
      <c r="HNR278" s="749"/>
      <c r="HNS278" s="749"/>
      <c r="HNT278" s="748"/>
      <c r="HNU278" s="748"/>
      <c r="HNV278" s="749"/>
      <c r="HNW278" s="749"/>
      <c r="HNX278" s="748"/>
      <c r="HNY278" s="748"/>
      <c r="HNZ278" s="748"/>
      <c r="HOA278" s="748"/>
      <c r="HOB278" s="748"/>
      <c r="HOC278" s="746"/>
      <c r="HOD278" s="751"/>
      <c r="HOE278" s="748"/>
      <c r="HOF278" s="748"/>
      <c r="HOG278" s="748"/>
      <c r="HOH278" s="748"/>
      <c r="HOI278" s="748"/>
      <c r="HOJ278" s="748"/>
      <c r="HOK278" s="748"/>
      <c r="HOL278" s="750"/>
      <c r="HOM278" s="750"/>
      <c r="HON278" s="750"/>
      <c r="HOO278" s="750"/>
      <c r="HOP278" s="750"/>
      <c r="HOQ278" s="750"/>
      <c r="HOR278" s="750"/>
      <c r="HOS278" s="750"/>
      <c r="HOT278" s="750"/>
      <c r="HOU278" s="750"/>
      <c r="HOV278" s="750"/>
      <c r="HOW278" s="750"/>
      <c r="HOX278" s="750"/>
      <c r="HOY278" s="750"/>
      <c r="HOZ278" s="750"/>
      <c r="HPA278" s="750"/>
      <c r="HPB278" s="750"/>
      <c r="HPC278" s="750"/>
      <c r="HPD278" s="750"/>
      <c r="HPE278" s="750"/>
      <c r="HPF278" s="750"/>
      <c r="HPG278" s="750"/>
      <c r="HPH278" s="750"/>
      <c r="HPI278" s="750"/>
      <c r="HPJ278" s="750"/>
      <c r="HPK278" s="750"/>
      <c r="HPL278" s="750"/>
      <c r="HPM278" s="750"/>
      <c r="HPN278" s="750"/>
      <c r="HPO278" s="750"/>
      <c r="HPP278" s="750"/>
      <c r="HPQ278" s="750"/>
      <c r="HPR278" s="750"/>
      <c r="HPS278" s="750"/>
      <c r="HPT278" s="750"/>
      <c r="HPU278" s="750"/>
      <c r="HPV278" s="750"/>
      <c r="HPW278" s="750"/>
      <c r="HPX278" s="750"/>
      <c r="HPY278" s="750"/>
      <c r="HPZ278" s="750"/>
      <c r="HQA278" s="750"/>
      <c r="HQB278" s="750"/>
      <c r="HQC278" s="750"/>
      <c r="HQD278" s="748"/>
      <c r="HQE278" s="748"/>
      <c r="HQF278" s="748"/>
      <c r="HQG278" s="748"/>
      <c r="HQH278" s="748"/>
      <c r="HQI278" s="748"/>
      <c r="HQJ278" s="748"/>
      <c r="HQK278" s="748"/>
      <c r="HQL278" s="748"/>
      <c r="HQM278" s="748"/>
      <c r="HQN278" s="748"/>
      <c r="HQO278" s="748"/>
      <c r="HQP278" s="748"/>
      <c r="HQQ278" s="748"/>
      <c r="HQR278" s="748"/>
      <c r="HQS278" s="748"/>
      <c r="HQT278" s="748"/>
      <c r="HQU278" s="748"/>
      <c r="HQV278" s="748"/>
      <c r="HQW278" s="748"/>
      <c r="HQX278" s="748"/>
      <c r="HQY278" s="748"/>
      <c r="HQZ278" s="748"/>
      <c r="HRA278" s="748"/>
      <c r="HRB278" s="749"/>
      <c r="HRC278" s="749"/>
      <c r="HRD278" s="749"/>
      <c r="HRE278" s="749"/>
      <c r="HRF278" s="749"/>
      <c r="HRG278" s="748"/>
      <c r="HRH278" s="748"/>
      <c r="HRI278" s="749"/>
      <c r="HRJ278" s="749"/>
      <c r="HRK278" s="748"/>
      <c r="HRL278" s="748"/>
      <c r="HRM278" s="749"/>
      <c r="HRN278" s="749"/>
      <c r="HRO278" s="748"/>
      <c r="HRP278" s="748"/>
      <c r="HRQ278" s="748"/>
      <c r="HRR278" s="748"/>
      <c r="HRS278" s="748"/>
      <c r="HRT278" s="748"/>
      <c r="HRU278" s="748"/>
      <c r="HRV278" s="749"/>
      <c r="HRW278" s="749"/>
      <c r="HRX278" s="748"/>
      <c r="HRY278" s="748"/>
      <c r="HRZ278" s="749"/>
      <c r="HSA278" s="749"/>
      <c r="HSB278" s="748"/>
      <c r="HSC278" s="748"/>
      <c r="HSD278" s="748"/>
      <c r="HSE278" s="748"/>
      <c r="HSF278" s="748"/>
      <c r="HSG278" s="746"/>
      <c r="HSH278" s="751"/>
      <c r="HSI278" s="748"/>
      <c r="HSJ278" s="748"/>
      <c r="HSK278" s="748"/>
      <c r="HSL278" s="748"/>
      <c r="HSM278" s="748"/>
      <c r="HSN278" s="748"/>
      <c r="HSO278" s="748"/>
      <c r="HSP278" s="750"/>
      <c r="HSQ278" s="750"/>
      <c r="HSR278" s="750"/>
      <c r="HSS278" s="750"/>
      <c r="HST278" s="750"/>
      <c r="HSU278" s="750"/>
      <c r="HSV278" s="750"/>
      <c r="HSW278" s="750"/>
      <c r="HSX278" s="750"/>
      <c r="HSY278" s="750"/>
      <c r="HSZ278" s="750"/>
      <c r="HTA278" s="750"/>
      <c r="HTB278" s="750"/>
      <c r="HTC278" s="750"/>
      <c r="HTD278" s="750"/>
      <c r="HTE278" s="750"/>
      <c r="HTF278" s="750"/>
      <c r="HTG278" s="750"/>
      <c r="HTH278" s="750"/>
      <c r="HTI278" s="750"/>
      <c r="HTJ278" s="750"/>
      <c r="HTK278" s="750"/>
      <c r="HTL278" s="750"/>
      <c r="HTM278" s="750"/>
      <c r="HTN278" s="750"/>
      <c r="HTO278" s="750"/>
      <c r="HTP278" s="750"/>
      <c r="HTQ278" s="750"/>
      <c r="HTR278" s="750"/>
      <c r="HTS278" s="750"/>
      <c r="HTT278" s="750"/>
      <c r="HTU278" s="750"/>
      <c r="HTV278" s="750"/>
      <c r="HTW278" s="750"/>
      <c r="HTX278" s="750"/>
      <c r="HTY278" s="750"/>
      <c r="HTZ278" s="750"/>
      <c r="HUA278" s="750"/>
      <c r="HUB278" s="750"/>
      <c r="HUC278" s="750"/>
      <c r="HUD278" s="750"/>
      <c r="HUE278" s="750"/>
      <c r="HUF278" s="750"/>
      <c r="HUG278" s="750"/>
      <c r="HUH278" s="748"/>
      <c r="HUI278" s="748"/>
      <c r="HUJ278" s="748"/>
      <c r="HUK278" s="748"/>
      <c r="HUL278" s="748"/>
      <c r="HUM278" s="748"/>
      <c r="HUN278" s="748"/>
      <c r="HUO278" s="748"/>
      <c r="HUP278" s="748"/>
      <c r="HUQ278" s="748"/>
      <c r="HUR278" s="748"/>
      <c r="HUS278" s="748"/>
      <c r="HUT278" s="748"/>
      <c r="HUU278" s="748"/>
      <c r="HUV278" s="748"/>
      <c r="HUW278" s="748"/>
      <c r="HUX278" s="748"/>
      <c r="HUY278" s="748"/>
      <c r="HUZ278" s="748"/>
      <c r="HVA278" s="748"/>
      <c r="HVB278" s="748"/>
      <c r="HVC278" s="748"/>
      <c r="HVD278" s="748"/>
      <c r="HVE278" s="748"/>
      <c r="HVF278" s="749"/>
      <c r="HVG278" s="749"/>
      <c r="HVH278" s="749"/>
      <c r="HVI278" s="749"/>
      <c r="HVJ278" s="749"/>
      <c r="HVK278" s="748"/>
      <c r="HVL278" s="748"/>
      <c r="HVM278" s="749"/>
      <c r="HVN278" s="749"/>
      <c r="HVO278" s="748"/>
      <c r="HVP278" s="748"/>
      <c r="HVQ278" s="749"/>
      <c r="HVR278" s="749"/>
      <c r="HVS278" s="748"/>
      <c r="HVT278" s="748"/>
      <c r="HVU278" s="748"/>
      <c r="HVV278" s="748"/>
      <c r="HVW278" s="748"/>
      <c r="HVX278" s="748"/>
      <c r="HVY278" s="748"/>
      <c r="HVZ278" s="749"/>
      <c r="HWA278" s="749"/>
      <c r="HWB278" s="748"/>
      <c r="HWC278" s="748"/>
      <c r="HWD278" s="749"/>
      <c r="HWE278" s="749"/>
      <c r="HWF278" s="748"/>
      <c r="HWG278" s="748"/>
      <c r="HWH278" s="748"/>
      <c r="HWI278" s="748"/>
      <c r="HWJ278" s="748"/>
      <c r="HWK278" s="746"/>
      <c r="HWL278" s="751"/>
      <c r="HWM278" s="748"/>
      <c r="HWN278" s="748"/>
      <c r="HWO278" s="748"/>
      <c r="HWP278" s="748"/>
      <c r="HWQ278" s="748"/>
      <c r="HWR278" s="748"/>
      <c r="HWS278" s="748"/>
      <c r="HWT278" s="750"/>
      <c r="HWU278" s="750"/>
      <c r="HWV278" s="750"/>
      <c r="HWW278" s="750"/>
      <c r="HWX278" s="750"/>
      <c r="HWY278" s="750"/>
      <c r="HWZ278" s="750"/>
      <c r="HXA278" s="750"/>
      <c r="HXB278" s="750"/>
      <c r="HXC278" s="750"/>
      <c r="HXD278" s="750"/>
      <c r="HXE278" s="750"/>
      <c r="HXF278" s="750"/>
      <c r="HXG278" s="750"/>
      <c r="HXH278" s="750"/>
      <c r="HXI278" s="750"/>
      <c r="HXJ278" s="750"/>
      <c r="HXK278" s="750"/>
      <c r="HXL278" s="750"/>
      <c r="HXM278" s="750"/>
      <c r="HXN278" s="750"/>
      <c r="HXO278" s="750"/>
      <c r="HXP278" s="750"/>
      <c r="HXQ278" s="750"/>
      <c r="HXR278" s="750"/>
      <c r="HXS278" s="750"/>
      <c r="HXT278" s="750"/>
      <c r="HXU278" s="750"/>
      <c r="HXV278" s="750"/>
      <c r="HXW278" s="750"/>
      <c r="HXX278" s="750"/>
      <c r="HXY278" s="750"/>
      <c r="HXZ278" s="750"/>
      <c r="HYA278" s="750"/>
      <c r="HYB278" s="750"/>
      <c r="HYC278" s="750"/>
      <c r="HYD278" s="750"/>
      <c r="HYE278" s="750"/>
      <c r="HYF278" s="750"/>
      <c r="HYG278" s="750"/>
      <c r="HYH278" s="750"/>
      <c r="HYI278" s="750"/>
      <c r="HYJ278" s="750"/>
      <c r="HYK278" s="750"/>
      <c r="HYL278" s="748"/>
      <c r="HYM278" s="748"/>
      <c r="HYN278" s="748"/>
      <c r="HYO278" s="748"/>
      <c r="HYP278" s="748"/>
      <c r="HYQ278" s="748"/>
      <c r="HYR278" s="748"/>
      <c r="HYS278" s="748"/>
      <c r="HYT278" s="748"/>
      <c r="HYU278" s="748"/>
      <c r="HYV278" s="748"/>
      <c r="HYW278" s="748"/>
      <c r="HYX278" s="748"/>
      <c r="HYY278" s="748"/>
      <c r="HYZ278" s="748"/>
      <c r="HZA278" s="748"/>
      <c r="HZB278" s="748"/>
      <c r="HZC278" s="748"/>
      <c r="HZD278" s="748"/>
      <c r="HZE278" s="748"/>
      <c r="HZF278" s="748"/>
      <c r="HZG278" s="748"/>
      <c r="HZH278" s="748"/>
      <c r="HZI278" s="748"/>
      <c r="HZJ278" s="749"/>
      <c r="HZK278" s="749"/>
      <c r="HZL278" s="749"/>
      <c r="HZM278" s="749"/>
      <c r="HZN278" s="749"/>
      <c r="HZO278" s="748"/>
      <c r="HZP278" s="748"/>
      <c r="HZQ278" s="749"/>
      <c r="HZR278" s="749"/>
      <c r="HZS278" s="748"/>
      <c r="HZT278" s="748"/>
      <c r="HZU278" s="749"/>
      <c r="HZV278" s="749"/>
      <c r="HZW278" s="748"/>
      <c r="HZX278" s="748"/>
      <c r="HZY278" s="748"/>
      <c r="HZZ278" s="748"/>
      <c r="IAA278" s="748"/>
      <c r="IAB278" s="748"/>
      <c r="IAC278" s="748"/>
      <c r="IAD278" s="749"/>
      <c r="IAE278" s="749"/>
      <c r="IAF278" s="748"/>
      <c r="IAG278" s="748"/>
      <c r="IAH278" s="749"/>
      <c r="IAI278" s="749"/>
      <c r="IAJ278" s="748"/>
      <c r="IAK278" s="748"/>
      <c r="IAL278" s="748"/>
      <c r="IAM278" s="748"/>
      <c r="IAN278" s="748"/>
      <c r="IAO278" s="746"/>
      <c r="IAP278" s="751"/>
      <c r="IAQ278" s="748"/>
      <c r="IAR278" s="748"/>
      <c r="IAS278" s="748"/>
      <c r="IAT278" s="748"/>
      <c r="IAU278" s="748"/>
      <c r="IAV278" s="748"/>
      <c r="IAW278" s="748"/>
      <c r="IAX278" s="750"/>
      <c r="IAY278" s="750"/>
      <c r="IAZ278" s="750"/>
      <c r="IBA278" s="750"/>
      <c r="IBB278" s="750"/>
      <c r="IBC278" s="750"/>
      <c r="IBD278" s="750"/>
      <c r="IBE278" s="750"/>
      <c r="IBF278" s="750"/>
      <c r="IBG278" s="750"/>
      <c r="IBH278" s="750"/>
      <c r="IBI278" s="750"/>
      <c r="IBJ278" s="750"/>
      <c r="IBK278" s="750"/>
      <c r="IBL278" s="750"/>
      <c r="IBM278" s="750"/>
      <c r="IBN278" s="750"/>
      <c r="IBO278" s="750"/>
      <c r="IBP278" s="750"/>
      <c r="IBQ278" s="750"/>
      <c r="IBR278" s="750"/>
      <c r="IBS278" s="750"/>
      <c r="IBT278" s="750"/>
      <c r="IBU278" s="750"/>
      <c r="IBV278" s="750"/>
      <c r="IBW278" s="750"/>
      <c r="IBX278" s="750"/>
      <c r="IBY278" s="750"/>
      <c r="IBZ278" s="750"/>
      <c r="ICA278" s="750"/>
      <c r="ICB278" s="750"/>
      <c r="ICC278" s="750"/>
      <c r="ICD278" s="750"/>
      <c r="ICE278" s="750"/>
      <c r="ICF278" s="750"/>
      <c r="ICG278" s="750"/>
      <c r="ICH278" s="750"/>
      <c r="ICI278" s="750"/>
      <c r="ICJ278" s="750"/>
      <c r="ICK278" s="750"/>
      <c r="ICL278" s="750"/>
      <c r="ICM278" s="750"/>
      <c r="ICN278" s="750"/>
      <c r="ICO278" s="750"/>
      <c r="ICP278" s="748"/>
      <c r="ICQ278" s="748"/>
      <c r="ICR278" s="748"/>
      <c r="ICS278" s="748"/>
      <c r="ICT278" s="748"/>
      <c r="ICU278" s="748"/>
      <c r="ICV278" s="748"/>
      <c r="ICW278" s="748"/>
      <c r="ICX278" s="748"/>
      <c r="ICY278" s="748"/>
      <c r="ICZ278" s="748"/>
      <c r="IDA278" s="748"/>
      <c r="IDB278" s="748"/>
      <c r="IDC278" s="748"/>
      <c r="IDD278" s="748"/>
      <c r="IDE278" s="748"/>
      <c r="IDF278" s="748"/>
      <c r="IDG278" s="748"/>
      <c r="IDH278" s="748"/>
      <c r="IDI278" s="748"/>
      <c r="IDJ278" s="748"/>
      <c r="IDK278" s="748"/>
      <c r="IDL278" s="748"/>
      <c r="IDM278" s="748"/>
      <c r="IDN278" s="749"/>
      <c r="IDO278" s="749"/>
      <c r="IDP278" s="749"/>
      <c r="IDQ278" s="749"/>
      <c r="IDR278" s="749"/>
      <c r="IDS278" s="748"/>
      <c r="IDT278" s="748"/>
      <c r="IDU278" s="749"/>
      <c r="IDV278" s="749"/>
      <c r="IDW278" s="748"/>
      <c r="IDX278" s="748"/>
      <c r="IDY278" s="749"/>
      <c r="IDZ278" s="749"/>
      <c r="IEA278" s="748"/>
      <c r="IEB278" s="748"/>
      <c r="IEC278" s="748"/>
      <c r="IED278" s="748"/>
      <c r="IEE278" s="748"/>
      <c r="IEF278" s="748"/>
      <c r="IEG278" s="748"/>
      <c r="IEH278" s="749"/>
      <c r="IEI278" s="749"/>
      <c r="IEJ278" s="748"/>
      <c r="IEK278" s="748"/>
      <c r="IEL278" s="749"/>
      <c r="IEM278" s="749"/>
      <c r="IEN278" s="748"/>
      <c r="IEO278" s="748"/>
      <c r="IEP278" s="748"/>
      <c r="IEQ278" s="748"/>
      <c r="IER278" s="748"/>
      <c r="IES278" s="746"/>
      <c r="IET278" s="751"/>
      <c r="IEU278" s="748"/>
      <c r="IEV278" s="748"/>
      <c r="IEW278" s="748"/>
      <c r="IEX278" s="748"/>
      <c r="IEY278" s="748"/>
      <c r="IEZ278" s="748"/>
      <c r="IFA278" s="748"/>
      <c r="IFB278" s="750"/>
      <c r="IFC278" s="750"/>
      <c r="IFD278" s="750"/>
      <c r="IFE278" s="750"/>
      <c r="IFF278" s="750"/>
      <c r="IFG278" s="750"/>
      <c r="IFH278" s="750"/>
      <c r="IFI278" s="750"/>
      <c r="IFJ278" s="750"/>
      <c r="IFK278" s="750"/>
      <c r="IFL278" s="750"/>
      <c r="IFM278" s="750"/>
      <c r="IFN278" s="750"/>
      <c r="IFO278" s="750"/>
      <c r="IFP278" s="750"/>
      <c r="IFQ278" s="750"/>
      <c r="IFR278" s="750"/>
      <c r="IFS278" s="750"/>
      <c r="IFT278" s="750"/>
      <c r="IFU278" s="750"/>
      <c r="IFV278" s="750"/>
      <c r="IFW278" s="750"/>
      <c r="IFX278" s="750"/>
      <c r="IFY278" s="750"/>
      <c r="IFZ278" s="750"/>
      <c r="IGA278" s="750"/>
      <c r="IGB278" s="750"/>
      <c r="IGC278" s="750"/>
      <c r="IGD278" s="750"/>
      <c r="IGE278" s="750"/>
      <c r="IGF278" s="750"/>
      <c r="IGG278" s="750"/>
      <c r="IGH278" s="750"/>
      <c r="IGI278" s="750"/>
      <c r="IGJ278" s="750"/>
      <c r="IGK278" s="750"/>
      <c r="IGL278" s="750"/>
      <c r="IGM278" s="750"/>
      <c r="IGN278" s="750"/>
      <c r="IGO278" s="750"/>
      <c r="IGP278" s="750"/>
      <c r="IGQ278" s="750"/>
      <c r="IGR278" s="750"/>
      <c r="IGS278" s="750"/>
      <c r="IGT278" s="748"/>
      <c r="IGU278" s="748"/>
      <c r="IGV278" s="748"/>
      <c r="IGW278" s="748"/>
      <c r="IGX278" s="748"/>
      <c r="IGY278" s="748"/>
      <c r="IGZ278" s="748"/>
      <c r="IHA278" s="748"/>
      <c r="IHB278" s="748"/>
      <c r="IHC278" s="748"/>
      <c r="IHD278" s="748"/>
      <c r="IHE278" s="748"/>
      <c r="IHF278" s="748"/>
      <c r="IHG278" s="748"/>
      <c r="IHH278" s="748"/>
      <c r="IHI278" s="748"/>
      <c r="IHJ278" s="748"/>
      <c r="IHK278" s="748"/>
      <c r="IHL278" s="748"/>
      <c r="IHM278" s="748"/>
      <c r="IHN278" s="748"/>
      <c r="IHO278" s="748"/>
      <c r="IHP278" s="748"/>
      <c r="IHQ278" s="748"/>
      <c r="IHR278" s="749"/>
      <c r="IHS278" s="749"/>
      <c r="IHT278" s="749"/>
      <c r="IHU278" s="749"/>
      <c r="IHV278" s="749"/>
      <c r="IHW278" s="748"/>
      <c r="IHX278" s="748"/>
      <c r="IHY278" s="749"/>
      <c r="IHZ278" s="749"/>
      <c r="IIA278" s="748"/>
      <c r="IIB278" s="748"/>
      <c r="IIC278" s="749"/>
      <c r="IID278" s="749"/>
      <c r="IIE278" s="748"/>
      <c r="IIF278" s="748"/>
      <c r="IIG278" s="748"/>
      <c r="IIH278" s="748"/>
      <c r="III278" s="748"/>
      <c r="IIJ278" s="748"/>
      <c r="IIK278" s="748"/>
      <c r="IIL278" s="749"/>
      <c r="IIM278" s="749"/>
      <c r="IIN278" s="748"/>
      <c r="IIO278" s="748"/>
      <c r="IIP278" s="749"/>
      <c r="IIQ278" s="749"/>
      <c r="IIR278" s="748"/>
      <c r="IIS278" s="748"/>
      <c r="IIT278" s="748"/>
      <c r="IIU278" s="748"/>
      <c r="IIV278" s="748"/>
      <c r="IIW278" s="746"/>
      <c r="IIX278" s="751"/>
      <c r="IIY278" s="748"/>
      <c r="IIZ278" s="748"/>
      <c r="IJA278" s="748"/>
      <c r="IJB278" s="748"/>
      <c r="IJC278" s="748"/>
      <c r="IJD278" s="748"/>
      <c r="IJE278" s="748"/>
      <c r="IJF278" s="750"/>
      <c r="IJG278" s="750"/>
      <c r="IJH278" s="750"/>
      <c r="IJI278" s="750"/>
      <c r="IJJ278" s="750"/>
      <c r="IJK278" s="750"/>
      <c r="IJL278" s="750"/>
      <c r="IJM278" s="750"/>
      <c r="IJN278" s="750"/>
      <c r="IJO278" s="750"/>
      <c r="IJP278" s="750"/>
      <c r="IJQ278" s="750"/>
      <c r="IJR278" s="750"/>
      <c r="IJS278" s="750"/>
      <c r="IJT278" s="750"/>
      <c r="IJU278" s="750"/>
      <c r="IJV278" s="750"/>
      <c r="IJW278" s="750"/>
      <c r="IJX278" s="750"/>
      <c r="IJY278" s="750"/>
      <c r="IJZ278" s="750"/>
      <c r="IKA278" s="750"/>
      <c r="IKB278" s="750"/>
      <c r="IKC278" s="750"/>
      <c r="IKD278" s="750"/>
      <c r="IKE278" s="750"/>
      <c r="IKF278" s="750"/>
      <c r="IKG278" s="750"/>
      <c r="IKH278" s="750"/>
      <c r="IKI278" s="750"/>
      <c r="IKJ278" s="750"/>
      <c r="IKK278" s="750"/>
      <c r="IKL278" s="750"/>
      <c r="IKM278" s="750"/>
      <c r="IKN278" s="750"/>
      <c r="IKO278" s="750"/>
      <c r="IKP278" s="750"/>
      <c r="IKQ278" s="750"/>
      <c r="IKR278" s="750"/>
      <c r="IKS278" s="750"/>
      <c r="IKT278" s="750"/>
      <c r="IKU278" s="750"/>
      <c r="IKV278" s="750"/>
      <c r="IKW278" s="750"/>
      <c r="IKX278" s="748"/>
      <c r="IKY278" s="748"/>
      <c r="IKZ278" s="748"/>
      <c r="ILA278" s="748"/>
      <c r="ILB278" s="748"/>
      <c r="ILC278" s="748"/>
      <c r="ILD278" s="748"/>
      <c r="ILE278" s="748"/>
      <c r="ILF278" s="748"/>
      <c r="ILG278" s="748"/>
      <c r="ILH278" s="748"/>
      <c r="ILI278" s="748"/>
      <c r="ILJ278" s="748"/>
      <c r="ILK278" s="748"/>
      <c r="ILL278" s="748"/>
      <c r="ILM278" s="748"/>
      <c r="ILN278" s="748"/>
      <c r="ILO278" s="748"/>
      <c r="ILP278" s="748"/>
      <c r="ILQ278" s="748"/>
      <c r="ILR278" s="748"/>
      <c r="ILS278" s="748"/>
      <c r="ILT278" s="748"/>
      <c r="ILU278" s="748"/>
      <c r="ILV278" s="749"/>
      <c r="ILW278" s="749"/>
      <c r="ILX278" s="749"/>
      <c r="ILY278" s="749"/>
      <c r="ILZ278" s="749"/>
      <c r="IMA278" s="748"/>
      <c r="IMB278" s="748"/>
      <c r="IMC278" s="749"/>
      <c r="IMD278" s="749"/>
      <c r="IME278" s="748"/>
      <c r="IMF278" s="748"/>
      <c r="IMG278" s="749"/>
      <c r="IMH278" s="749"/>
      <c r="IMI278" s="748"/>
      <c r="IMJ278" s="748"/>
      <c r="IMK278" s="748"/>
      <c r="IML278" s="748"/>
      <c r="IMM278" s="748"/>
      <c r="IMN278" s="748"/>
      <c r="IMO278" s="748"/>
      <c r="IMP278" s="749"/>
      <c r="IMQ278" s="749"/>
      <c r="IMR278" s="748"/>
      <c r="IMS278" s="748"/>
      <c r="IMT278" s="749"/>
      <c r="IMU278" s="749"/>
      <c r="IMV278" s="748"/>
      <c r="IMW278" s="748"/>
      <c r="IMX278" s="748"/>
      <c r="IMY278" s="748"/>
      <c r="IMZ278" s="748"/>
      <c r="INA278" s="746"/>
      <c r="INB278" s="751"/>
      <c r="INC278" s="748"/>
      <c r="IND278" s="748"/>
      <c r="INE278" s="748"/>
      <c r="INF278" s="748"/>
      <c r="ING278" s="748"/>
      <c r="INH278" s="748"/>
      <c r="INI278" s="748"/>
      <c r="INJ278" s="750"/>
      <c r="INK278" s="750"/>
      <c r="INL278" s="750"/>
      <c r="INM278" s="750"/>
      <c r="INN278" s="750"/>
      <c r="INO278" s="750"/>
      <c r="INP278" s="750"/>
      <c r="INQ278" s="750"/>
      <c r="INR278" s="750"/>
      <c r="INS278" s="750"/>
      <c r="INT278" s="750"/>
      <c r="INU278" s="750"/>
      <c r="INV278" s="750"/>
      <c r="INW278" s="750"/>
      <c r="INX278" s="750"/>
      <c r="INY278" s="750"/>
      <c r="INZ278" s="750"/>
      <c r="IOA278" s="750"/>
      <c r="IOB278" s="750"/>
      <c r="IOC278" s="750"/>
      <c r="IOD278" s="750"/>
      <c r="IOE278" s="750"/>
      <c r="IOF278" s="750"/>
      <c r="IOG278" s="750"/>
      <c r="IOH278" s="750"/>
      <c r="IOI278" s="750"/>
      <c r="IOJ278" s="750"/>
      <c r="IOK278" s="750"/>
      <c r="IOL278" s="750"/>
      <c r="IOM278" s="750"/>
      <c r="ION278" s="750"/>
      <c r="IOO278" s="750"/>
      <c r="IOP278" s="750"/>
      <c r="IOQ278" s="750"/>
      <c r="IOR278" s="750"/>
      <c r="IOS278" s="750"/>
      <c r="IOT278" s="750"/>
      <c r="IOU278" s="750"/>
      <c r="IOV278" s="750"/>
      <c r="IOW278" s="750"/>
      <c r="IOX278" s="750"/>
      <c r="IOY278" s="750"/>
      <c r="IOZ278" s="750"/>
      <c r="IPA278" s="750"/>
      <c r="IPB278" s="748"/>
      <c r="IPC278" s="748"/>
      <c r="IPD278" s="748"/>
      <c r="IPE278" s="748"/>
      <c r="IPF278" s="748"/>
      <c r="IPG278" s="748"/>
      <c r="IPH278" s="748"/>
      <c r="IPI278" s="748"/>
      <c r="IPJ278" s="748"/>
      <c r="IPK278" s="748"/>
      <c r="IPL278" s="748"/>
      <c r="IPM278" s="748"/>
      <c r="IPN278" s="748"/>
      <c r="IPO278" s="748"/>
      <c r="IPP278" s="748"/>
      <c r="IPQ278" s="748"/>
      <c r="IPR278" s="748"/>
      <c r="IPS278" s="748"/>
      <c r="IPT278" s="748"/>
      <c r="IPU278" s="748"/>
      <c r="IPV278" s="748"/>
      <c r="IPW278" s="748"/>
      <c r="IPX278" s="748"/>
      <c r="IPY278" s="748"/>
      <c r="IPZ278" s="749"/>
      <c r="IQA278" s="749"/>
      <c r="IQB278" s="749"/>
      <c r="IQC278" s="749"/>
      <c r="IQD278" s="749"/>
      <c r="IQE278" s="748"/>
      <c r="IQF278" s="748"/>
      <c r="IQG278" s="749"/>
      <c r="IQH278" s="749"/>
      <c r="IQI278" s="748"/>
      <c r="IQJ278" s="748"/>
      <c r="IQK278" s="749"/>
      <c r="IQL278" s="749"/>
      <c r="IQM278" s="748"/>
      <c r="IQN278" s="748"/>
      <c r="IQO278" s="748"/>
      <c r="IQP278" s="748"/>
      <c r="IQQ278" s="748"/>
      <c r="IQR278" s="748"/>
      <c r="IQS278" s="748"/>
      <c r="IQT278" s="749"/>
      <c r="IQU278" s="749"/>
      <c r="IQV278" s="748"/>
      <c r="IQW278" s="748"/>
      <c r="IQX278" s="749"/>
      <c r="IQY278" s="749"/>
      <c r="IQZ278" s="748"/>
      <c r="IRA278" s="748"/>
      <c r="IRB278" s="748"/>
      <c r="IRC278" s="748"/>
      <c r="IRD278" s="748"/>
      <c r="IRE278" s="746"/>
      <c r="IRF278" s="751"/>
      <c r="IRG278" s="748"/>
      <c r="IRH278" s="748"/>
      <c r="IRI278" s="748"/>
      <c r="IRJ278" s="748"/>
      <c r="IRK278" s="748"/>
      <c r="IRL278" s="748"/>
      <c r="IRM278" s="748"/>
      <c r="IRN278" s="750"/>
      <c r="IRO278" s="750"/>
      <c r="IRP278" s="750"/>
      <c r="IRQ278" s="750"/>
      <c r="IRR278" s="750"/>
      <c r="IRS278" s="750"/>
      <c r="IRT278" s="750"/>
      <c r="IRU278" s="750"/>
      <c r="IRV278" s="750"/>
      <c r="IRW278" s="750"/>
      <c r="IRX278" s="750"/>
      <c r="IRY278" s="750"/>
      <c r="IRZ278" s="750"/>
      <c r="ISA278" s="750"/>
      <c r="ISB278" s="750"/>
      <c r="ISC278" s="750"/>
      <c r="ISD278" s="750"/>
      <c r="ISE278" s="750"/>
      <c r="ISF278" s="750"/>
      <c r="ISG278" s="750"/>
      <c r="ISH278" s="750"/>
      <c r="ISI278" s="750"/>
      <c r="ISJ278" s="750"/>
      <c r="ISK278" s="750"/>
      <c r="ISL278" s="750"/>
      <c r="ISM278" s="750"/>
      <c r="ISN278" s="750"/>
      <c r="ISO278" s="750"/>
      <c r="ISP278" s="750"/>
      <c r="ISQ278" s="750"/>
      <c r="ISR278" s="750"/>
      <c r="ISS278" s="750"/>
      <c r="IST278" s="750"/>
      <c r="ISU278" s="750"/>
      <c r="ISV278" s="750"/>
      <c r="ISW278" s="750"/>
      <c r="ISX278" s="750"/>
      <c r="ISY278" s="750"/>
      <c r="ISZ278" s="750"/>
      <c r="ITA278" s="750"/>
      <c r="ITB278" s="750"/>
      <c r="ITC278" s="750"/>
      <c r="ITD278" s="750"/>
      <c r="ITE278" s="750"/>
      <c r="ITF278" s="748"/>
      <c r="ITG278" s="748"/>
      <c r="ITH278" s="748"/>
      <c r="ITI278" s="748"/>
      <c r="ITJ278" s="748"/>
      <c r="ITK278" s="748"/>
      <c r="ITL278" s="748"/>
      <c r="ITM278" s="748"/>
      <c r="ITN278" s="748"/>
      <c r="ITO278" s="748"/>
      <c r="ITP278" s="748"/>
      <c r="ITQ278" s="748"/>
      <c r="ITR278" s="748"/>
      <c r="ITS278" s="748"/>
      <c r="ITT278" s="748"/>
      <c r="ITU278" s="748"/>
      <c r="ITV278" s="748"/>
      <c r="ITW278" s="748"/>
      <c r="ITX278" s="748"/>
      <c r="ITY278" s="748"/>
      <c r="ITZ278" s="748"/>
      <c r="IUA278" s="748"/>
      <c r="IUB278" s="748"/>
      <c r="IUC278" s="748"/>
      <c r="IUD278" s="749"/>
      <c r="IUE278" s="749"/>
      <c r="IUF278" s="749"/>
      <c r="IUG278" s="749"/>
      <c r="IUH278" s="749"/>
      <c r="IUI278" s="748"/>
      <c r="IUJ278" s="748"/>
      <c r="IUK278" s="749"/>
      <c r="IUL278" s="749"/>
      <c r="IUM278" s="748"/>
      <c r="IUN278" s="748"/>
      <c r="IUO278" s="749"/>
      <c r="IUP278" s="749"/>
      <c r="IUQ278" s="748"/>
      <c r="IUR278" s="748"/>
      <c r="IUS278" s="748"/>
      <c r="IUT278" s="748"/>
      <c r="IUU278" s="748"/>
      <c r="IUV278" s="748"/>
      <c r="IUW278" s="748"/>
      <c r="IUX278" s="749"/>
      <c r="IUY278" s="749"/>
      <c r="IUZ278" s="748"/>
      <c r="IVA278" s="748"/>
      <c r="IVB278" s="749"/>
      <c r="IVC278" s="749"/>
      <c r="IVD278" s="748"/>
      <c r="IVE278" s="748"/>
      <c r="IVF278" s="748"/>
      <c r="IVG278" s="748"/>
      <c r="IVH278" s="748"/>
      <c r="IVI278" s="746"/>
      <c r="IVJ278" s="751"/>
      <c r="IVK278" s="748"/>
      <c r="IVL278" s="748"/>
      <c r="IVM278" s="748"/>
      <c r="IVN278" s="748"/>
      <c r="IVO278" s="748"/>
      <c r="IVP278" s="748"/>
      <c r="IVQ278" s="748"/>
      <c r="IVR278" s="750"/>
      <c r="IVS278" s="750"/>
      <c r="IVT278" s="750"/>
      <c r="IVU278" s="750"/>
      <c r="IVV278" s="750"/>
      <c r="IVW278" s="750"/>
      <c r="IVX278" s="750"/>
      <c r="IVY278" s="750"/>
      <c r="IVZ278" s="750"/>
      <c r="IWA278" s="750"/>
      <c r="IWB278" s="750"/>
      <c r="IWC278" s="750"/>
      <c r="IWD278" s="750"/>
      <c r="IWE278" s="750"/>
      <c r="IWF278" s="750"/>
      <c r="IWG278" s="750"/>
      <c r="IWH278" s="750"/>
      <c r="IWI278" s="750"/>
      <c r="IWJ278" s="750"/>
      <c r="IWK278" s="750"/>
      <c r="IWL278" s="750"/>
      <c r="IWM278" s="750"/>
      <c r="IWN278" s="750"/>
      <c r="IWO278" s="750"/>
      <c r="IWP278" s="750"/>
      <c r="IWQ278" s="750"/>
      <c r="IWR278" s="750"/>
      <c r="IWS278" s="750"/>
      <c r="IWT278" s="750"/>
      <c r="IWU278" s="750"/>
      <c r="IWV278" s="750"/>
      <c r="IWW278" s="750"/>
      <c r="IWX278" s="750"/>
      <c r="IWY278" s="750"/>
      <c r="IWZ278" s="750"/>
      <c r="IXA278" s="750"/>
      <c r="IXB278" s="750"/>
      <c r="IXC278" s="750"/>
      <c r="IXD278" s="750"/>
      <c r="IXE278" s="750"/>
      <c r="IXF278" s="750"/>
      <c r="IXG278" s="750"/>
      <c r="IXH278" s="750"/>
      <c r="IXI278" s="750"/>
      <c r="IXJ278" s="748"/>
      <c r="IXK278" s="748"/>
      <c r="IXL278" s="748"/>
      <c r="IXM278" s="748"/>
      <c r="IXN278" s="748"/>
      <c r="IXO278" s="748"/>
      <c r="IXP278" s="748"/>
      <c r="IXQ278" s="748"/>
      <c r="IXR278" s="748"/>
      <c r="IXS278" s="748"/>
      <c r="IXT278" s="748"/>
      <c r="IXU278" s="748"/>
      <c r="IXV278" s="748"/>
      <c r="IXW278" s="748"/>
      <c r="IXX278" s="748"/>
      <c r="IXY278" s="748"/>
      <c r="IXZ278" s="748"/>
      <c r="IYA278" s="748"/>
      <c r="IYB278" s="748"/>
      <c r="IYC278" s="748"/>
      <c r="IYD278" s="748"/>
      <c r="IYE278" s="748"/>
      <c r="IYF278" s="748"/>
      <c r="IYG278" s="748"/>
      <c r="IYH278" s="749"/>
      <c r="IYI278" s="749"/>
      <c r="IYJ278" s="749"/>
      <c r="IYK278" s="749"/>
      <c r="IYL278" s="749"/>
      <c r="IYM278" s="748"/>
      <c r="IYN278" s="748"/>
      <c r="IYO278" s="749"/>
      <c r="IYP278" s="749"/>
      <c r="IYQ278" s="748"/>
      <c r="IYR278" s="748"/>
      <c r="IYS278" s="749"/>
      <c r="IYT278" s="749"/>
      <c r="IYU278" s="748"/>
      <c r="IYV278" s="748"/>
      <c r="IYW278" s="748"/>
      <c r="IYX278" s="748"/>
      <c r="IYY278" s="748"/>
      <c r="IYZ278" s="748"/>
      <c r="IZA278" s="748"/>
      <c r="IZB278" s="749"/>
      <c r="IZC278" s="749"/>
      <c r="IZD278" s="748"/>
      <c r="IZE278" s="748"/>
      <c r="IZF278" s="749"/>
      <c r="IZG278" s="749"/>
      <c r="IZH278" s="748"/>
      <c r="IZI278" s="748"/>
      <c r="IZJ278" s="748"/>
      <c r="IZK278" s="748"/>
      <c r="IZL278" s="748"/>
      <c r="IZM278" s="746"/>
      <c r="IZN278" s="751"/>
      <c r="IZO278" s="748"/>
      <c r="IZP278" s="748"/>
      <c r="IZQ278" s="748"/>
      <c r="IZR278" s="748"/>
      <c r="IZS278" s="748"/>
      <c r="IZT278" s="748"/>
      <c r="IZU278" s="748"/>
      <c r="IZV278" s="750"/>
      <c r="IZW278" s="750"/>
      <c r="IZX278" s="750"/>
      <c r="IZY278" s="750"/>
      <c r="IZZ278" s="750"/>
      <c r="JAA278" s="750"/>
      <c r="JAB278" s="750"/>
      <c r="JAC278" s="750"/>
      <c r="JAD278" s="750"/>
      <c r="JAE278" s="750"/>
      <c r="JAF278" s="750"/>
      <c r="JAG278" s="750"/>
      <c r="JAH278" s="750"/>
      <c r="JAI278" s="750"/>
      <c r="JAJ278" s="750"/>
      <c r="JAK278" s="750"/>
      <c r="JAL278" s="750"/>
      <c r="JAM278" s="750"/>
      <c r="JAN278" s="750"/>
      <c r="JAO278" s="750"/>
      <c r="JAP278" s="750"/>
      <c r="JAQ278" s="750"/>
      <c r="JAR278" s="750"/>
      <c r="JAS278" s="750"/>
      <c r="JAT278" s="750"/>
      <c r="JAU278" s="750"/>
      <c r="JAV278" s="750"/>
      <c r="JAW278" s="750"/>
      <c r="JAX278" s="750"/>
      <c r="JAY278" s="750"/>
      <c r="JAZ278" s="750"/>
      <c r="JBA278" s="750"/>
      <c r="JBB278" s="750"/>
      <c r="JBC278" s="750"/>
      <c r="JBD278" s="750"/>
      <c r="JBE278" s="750"/>
      <c r="JBF278" s="750"/>
      <c r="JBG278" s="750"/>
      <c r="JBH278" s="750"/>
      <c r="JBI278" s="750"/>
      <c r="JBJ278" s="750"/>
      <c r="JBK278" s="750"/>
      <c r="JBL278" s="750"/>
      <c r="JBM278" s="750"/>
      <c r="JBN278" s="748"/>
      <c r="JBO278" s="748"/>
      <c r="JBP278" s="748"/>
      <c r="JBQ278" s="748"/>
      <c r="JBR278" s="748"/>
      <c r="JBS278" s="748"/>
      <c r="JBT278" s="748"/>
      <c r="JBU278" s="748"/>
      <c r="JBV278" s="748"/>
      <c r="JBW278" s="748"/>
      <c r="JBX278" s="748"/>
      <c r="JBY278" s="748"/>
      <c r="JBZ278" s="748"/>
      <c r="JCA278" s="748"/>
      <c r="JCB278" s="748"/>
      <c r="JCC278" s="748"/>
      <c r="JCD278" s="748"/>
      <c r="JCE278" s="748"/>
      <c r="JCF278" s="748"/>
      <c r="JCG278" s="748"/>
      <c r="JCH278" s="748"/>
      <c r="JCI278" s="748"/>
      <c r="JCJ278" s="748"/>
      <c r="JCK278" s="748"/>
      <c r="JCL278" s="749"/>
      <c r="JCM278" s="749"/>
      <c r="JCN278" s="749"/>
      <c r="JCO278" s="749"/>
      <c r="JCP278" s="749"/>
      <c r="JCQ278" s="748"/>
      <c r="JCR278" s="748"/>
      <c r="JCS278" s="749"/>
      <c r="JCT278" s="749"/>
      <c r="JCU278" s="748"/>
      <c r="JCV278" s="748"/>
      <c r="JCW278" s="749"/>
      <c r="JCX278" s="749"/>
      <c r="JCY278" s="748"/>
      <c r="JCZ278" s="748"/>
      <c r="JDA278" s="748"/>
      <c r="JDB278" s="748"/>
      <c r="JDC278" s="748"/>
      <c r="JDD278" s="748"/>
      <c r="JDE278" s="748"/>
      <c r="JDF278" s="749"/>
      <c r="JDG278" s="749"/>
      <c r="JDH278" s="748"/>
      <c r="JDI278" s="748"/>
      <c r="JDJ278" s="749"/>
      <c r="JDK278" s="749"/>
      <c r="JDL278" s="748"/>
      <c r="JDM278" s="748"/>
      <c r="JDN278" s="748"/>
      <c r="JDO278" s="748"/>
      <c r="JDP278" s="748"/>
      <c r="JDQ278" s="746"/>
      <c r="JDR278" s="751"/>
      <c r="JDS278" s="748"/>
      <c r="JDT278" s="748"/>
      <c r="JDU278" s="748"/>
      <c r="JDV278" s="748"/>
      <c r="JDW278" s="748"/>
      <c r="JDX278" s="748"/>
      <c r="JDY278" s="748"/>
      <c r="JDZ278" s="750"/>
      <c r="JEA278" s="750"/>
      <c r="JEB278" s="750"/>
      <c r="JEC278" s="750"/>
      <c r="JED278" s="750"/>
      <c r="JEE278" s="750"/>
      <c r="JEF278" s="750"/>
      <c r="JEG278" s="750"/>
      <c r="JEH278" s="750"/>
      <c r="JEI278" s="750"/>
      <c r="JEJ278" s="750"/>
      <c r="JEK278" s="750"/>
      <c r="JEL278" s="750"/>
      <c r="JEM278" s="750"/>
      <c r="JEN278" s="750"/>
      <c r="JEO278" s="750"/>
      <c r="JEP278" s="750"/>
      <c r="JEQ278" s="750"/>
      <c r="JER278" s="750"/>
      <c r="JES278" s="750"/>
      <c r="JET278" s="750"/>
      <c r="JEU278" s="750"/>
      <c r="JEV278" s="750"/>
      <c r="JEW278" s="750"/>
      <c r="JEX278" s="750"/>
      <c r="JEY278" s="750"/>
      <c r="JEZ278" s="750"/>
      <c r="JFA278" s="750"/>
      <c r="JFB278" s="750"/>
      <c r="JFC278" s="750"/>
      <c r="JFD278" s="750"/>
      <c r="JFE278" s="750"/>
      <c r="JFF278" s="750"/>
      <c r="JFG278" s="750"/>
      <c r="JFH278" s="750"/>
      <c r="JFI278" s="750"/>
      <c r="JFJ278" s="750"/>
      <c r="JFK278" s="750"/>
      <c r="JFL278" s="750"/>
      <c r="JFM278" s="750"/>
      <c r="JFN278" s="750"/>
      <c r="JFO278" s="750"/>
      <c r="JFP278" s="750"/>
      <c r="JFQ278" s="750"/>
      <c r="JFR278" s="748"/>
      <c r="JFS278" s="748"/>
      <c r="JFT278" s="748"/>
      <c r="JFU278" s="748"/>
      <c r="JFV278" s="748"/>
      <c r="JFW278" s="748"/>
      <c r="JFX278" s="748"/>
      <c r="JFY278" s="748"/>
      <c r="JFZ278" s="748"/>
      <c r="JGA278" s="748"/>
      <c r="JGB278" s="748"/>
      <c r="JGC278" s="748"/>
      <c r="JGD278" s="748"/>
      <c r="JGE278" s="748"/>
      <c r="JGF278" s="748"/>
      <c r="JGG278" s="748"/>
      <c r="JGH278" s="748"/>
      <c r="JGI278" s="748"/>
      <c r="JGJ278" s="748"/>
      <c r="JGK278" s="748"/>
      <c r="JGL278" s="748"/>
      <c r="JGM278" s="748"/>
      <c r="JGN278" s="748"/>
      <c r="JGO278" s="748"/>
      <c r="JGP278" s="749"/>
      <c r="JGQ278" s="749"/>
      <c r="JGR278" s="749"/>
      <c r="JGS278" s="749"/>
      <c r="JGT278" s="749"/>
      <c r="JGU278" s="748"/>
      <c r="JGV278" s="748"/>
      <c r="JGW278" s="749"/>
      <c r="JGX278" s="749"/>
      <c r="JGY278" s="748"/>
      <c r="JGZ278" s="748"/>
      <c r="JHA278" s="749"/>
      <c r="JHB278" s="749"/>
      <c r="JHC278" s="748"/>
      <c r="JHD278" s="748"/>
      <c r="JHE278" s="748"/>
      <c r="JHF278" s="748"/>
      <c r="JHG278" s="748"/>
      <c r="JHH278" s="748"/>
      <c r="JHI278" s="748"/>
      <c r="JHJ278" s="749"/>
      <c r="JHK278" s="749"/>
      <c r="JHL278" s="748"/>
      <c r="JHM278" s="748"/>
      <c r="JHN278" s="749"/>
      <c r="JHO278" s="749"/>
      <c r="JHP278" s="748"/>
      <c r="JHQ278" s="748"/>
      <c r="JHR278" s="748"/>
      <c r="JHS278" s="748"/>
      <c r="JHT278" s="748"/>
      <c r="JHU278" s="746"/>
      <c r="JHV278" s="751"/>
      <c r="JHW278" s="748"/>
      <c r="JHX278" s="748"/>
      <c r="JHY278" s="748"/>
      <c r="JHZ278" s="748"/>
      <c r="JIA278" s="748"/>
      <c r="JIB278" s="748"/>
      <c r="JIC278" s="748"/>
      <c r="JID278" s="750"/>
      <c r="JIE278" s="750"/>
      <c r="JIF278" s="750"/>
      <c r="JIG278" s="750"/>
      <c r="JIH278" s="750"/>
      <c r="JII278" s="750"/>
      <c r="JIJ278" s="750"/>
      <c r="JIK278" s="750"/>
      <c r="JIL278" s="750"/>
      <c r="JIM278" s="750"/>
      <c r="JIN278" s="750"/>
      <c r="JIO278" s="750"/>
      <c r="JIP278" s="750"/>
      <c r="JIQ278" s="750"/>
      <c r="JIR278" s="750"/>
      <c r="JIS278" s="750"/>
      <c r="JIT278" s="750"/>
      <c r="JIU278" s="750"/>
      <c r="JIV278" s="750"/>
      <c r="JIW278" s="750"/>
      <c r="JIX278" s="750"/>
      <c r="JIY278" s="750"/>
      <c r="JIZ278" s="750"/>
      <c r="JJA278" s="750"/>
      <c r="JJB278" s="750"/>
      <c r="JJC278" s="750"/>
      <c r="JJD278" s="750"/>
      <c r="JJE278" s="750"/>
      <c r="JJF278" s="750"/>
      <c r="JJG278" s="750"/>
      <c r="JJH278" s="750"/>
      <c r="JJI278" s="750"/>
      <c r="JJJ278" s="750"/>
      <c r="JJK278" s="750"/>
      <c r="JJL278" s="750"/>
      <c r="JJM278" s="750"/>
      <c r="JJN278" s="750"/>
      <c r="JJO278" s="750"/>
      <c r="JJP278" s="750"/>
      <c r="JJQ278" s="750"/>
      <c r="JJR278" s="750"/>
      <c r="JJS278" s="750"/>
      <c r="JJT278" s="750"/>
      <c r="JJU278" s="750"/>
      <c r="JJV278" s="748"/>
      <c r="JJW278" s="748"/>
      <c r="JJX278" s="748"/>
      <c r="JJY278" s="748"/>
      <c r="JJZ278" s="748"/>
      <c r="JKA278" s="748"/>
      <c r="JKB278" s="748"/>
      <c r="JKC278" s="748"/>
      <c r="JKD278" s="748"/>
      <c r="JKE278" s="748"/>
      <c r="JKF278" s="748"/>
      <c r="JKG278" s="748"/>
      <c r="JKH278" s="748"/>
      <c r="JKI278" s="748"/>
      <c r="JKJ278" s="748"/>
      <c r="JKK278" s="748"/>
      <c r="JKL278" s="748"/>
      <c r="JKM278" s="748"/>
      <c r="JKN278" s="748"/>
      <c r="JKO278" s="748"/>
      <c r="JKP278" s="748"/>
      <c r="JKQ278" s="748"/>
      <c r="JKR278" s="748"/>
      <c r="JKS278" s="748"/>
      <c r="JKT278" s="749"/>
      <c r="JKU278" s="749"/>
      <c r="JKV278" s="749"/>
      <c r="JKW278" s="749"/>
      <c r="JKX278" s="749"/>
      <c r="JKY278" s="748"/>
      <c r="JKZ278" s="748"/>
      <c r="JLA278" s="749"/>
      <c r="JLB278" s="749"/>
      <c r="JLC278" s="748"/>
      <c r="JLD278" s="748"/>
      <c r="JLE278" s="749"/>
      <c r="JLF278" s="749"/>
      <c r="JLG278" s="748"/>
      <c r="JLH278" s="748"/>
      <c r="JLI278" s="748"/>
      <c r="JLJ278" s="748"/>
      <c r="JLK278" s="748"/>
      <c r="JLL278" s="748"/>
      <c r="JLM278" s="748"/>
      <c r="JLN278" s="749"/>
      <c r="JLO278" s="749"/>
      <c r="JLP278" s="748"/>
      <c r="JLQ278" s="748"/>
      <c r="JLR278" s="749"/>
      <c r="JLS278" s="749"/>
      <c r="JLT278" s="748"/>
      <c r="JLU278" s="748"/>
      <c r="JLV278" s="748"/>
      <c r="JLW278" s="748"/>
      <c r="JLX278" s="748"/>
      <c r="JLY278" s="746"/>
      <c r="JLZ278" s="751"/>
      <c r="JMA278" s="748"/>
      <c r="JMB278" s="748"/>
      <c r="JMC278" s="748"/>
      <c r="JMD278" s="748"/>
      <c r="JME278" s="748"/>
      <c r="JMF278" s="748"/>
      <c r="JMG278" s="748"/>
      <c r="JMH278" s="750"/>
      <c r="JMI278" s="750"/>
      <c r="JMJ278" s="750"/>
      <c r="JMK278" s="750"/>
      <c r="JML278" s="750"/>
      <c r="JMM278" s="750"/>
      <c r="JMN278" s="750"/>
      <c r="JMO278" s="750"/>
      <c r="JMP278" s="750"/>
      <c r="JMQ278" s="750"/>
      <c r="JMR278" s="750"/>
      <c r="JMS278" s="750"/>
      <c r="JMT278" s="750"/>
      <c r="JMU278" s="750"/>
      <c r="JMV278" s="750"/>
      <c r="JMW278" s="750"/>
      <c r="JMX278" s="750"/>
      <c r="JMY278" s="750"/>
      <c r="JMZ278" s="750"/>
      <c r="JNA278" s="750"/>
      <c r="JNB278" s="750"/>
      <c r="JNC278" s="750"/>
      <c r="JND278" s="750"/>
      <c r="JNE278" s="750"/>
      <c r="JNF278" s="750"/>
      <c r="JNG278" s="750"/>
      <c r="JNH278" s="750"/>
      <c r="JNI278" s="750"/>
      <c r="JNJ278" s="750"/>
      <c r="JNK278" s="750"/>
      <c r="JNL278" s="750"/>
      <c r="JNM278" s="750"/>
      <c r="JNN278" s="750"/>
      <c r="JNO278" s="750"/>
      <c r="JNP278" s="750"/>
      <c r="JNQ278" s="750"/>
      <c r="JNR278" s="750"/>
      <c r="JNS278" s="750"/>
      <c r="JNT278" s="750"/>
      <c r="JNU278" s="750"/>
      <c r="JNV278" s="750"/>
      <c r="JNW278" s="750"/>
      <c r="JNX278" s="750"/>
      <c r="JNY278" s="750"/>
      <c r="JNZ278" s="748"/>
      <c r="JOA278" s="748"/>
      <c r="JOB278" s="748"/>
      <c r="JOC278" s="748"/>
      <c r="JOD278" s="748"/>
      <c r="JOE278" s="748"/>
      <c r="JOF278" s="748"/>
      <c r="JOG278" s="748"/>
      <c r="JOH278" s="748"/>
      <c r="JOI278" s="748"/>
      <c r="JOJ278" s="748"/>
      <c r="JOK278" s="748"/>
      <c r="JOL278" s="748"/>
      <c r="JOM278" s="748"/>
      <c r="JON278" s="748"/>
      <c r="JOO278" s="748"/>
      <c r="JOP278" s="748"/>
      <c r="JOQ278" s="748"/>
      <c r="JOR278" s="748"/>
      <c r="JOS278" s="748"/>
      <c r="JOT278" s="748"/>
      <c r="JOU278" s="748"/>
      <c r="JOV278" s="748"/>
      <c r="JOW278" s="748"/>
      <c r="JOX278" s="749"/>
      <c r="JOY278" s="749"/>
      <c r="JOZ278" s="749"/>
      <c r="JPA278" s="749"/>
      <c r="JPB278" s="749"/>
      <c r="JPC278" s="748"/>
      <c r="JPD278" s="748"/>
      <c r="JPE278" s="749"/>
      <c r="JPF278" s="749"/>
      <c r="JPG278" s="748"/>
      <c r="JPH278" s="748"/>
      <c r="JPI278" s="749"/>
      <c r="JPJ278" s="749"/>
      <c r="JPK278" s="748"/>
      <c r="JPL278" s="748"/>
      <c r="JPM278" s="748"/>
      <c r="JPN278" s="748"/>
      <c r="JPO278" s="748"/>
      <c r="JPP278" s="748"/>
      <c r="JPQ278" s="748"/>
      <c r="JPR278" s="749"/>
      <c r="JPS278" s="749"/>
      <c r="JPT278" s="748"/>
      <c r="JPU278" s="748"/>
      <c r="JPV278" s="749"/>
      <c r="JPW278" s="749"/>
      <c r="JPX278" s="748"/>
      <c r="JPY278" s="748"/>
      <c r="JPZ278" s="748"/>
      <c r="JQA278" s="748"/>
      <c r="JQB278" s="748"/>
      <c r="JQC278" s="746"/>
      <c r="JQD278" s="751"/>
      <c r="JQE278" s="748"/>
      <c r="JQF278" s="748"/>
      <c r="JQG278" s="748"/>
      <c r="JQH278" s="748"/>
      <c r="JQI278" s="748"/>
      <c r="JQJ278" s="748"/>
      <c r="JQK278" s="748"/>
      <c r="JQL278" s="750"/>
      <c r="JQM278" s="750"/>
      <c r="JQN278" s="750"/>
      <c r="JQO278" s="750"/>
      <c r="JQP278" s="750"/>
      <c r="JQQ278" s="750"/>
      <c r="JQR278" s="750"/>
      <c r="JQS278" s="750"/>
      <c r="JQT278" s="750"/>
      <c r="JQU278" s="750"/>
      <c r="JQV278" s="750"/>
      <c r="JQW278" s="750"/>
      <c r="JQX278" s="750"/>
      <c r="JQY278" s="750"/>
      <c r="JQZ278" s="750"/>
      <c r="JRA278" s="750"/>
      <c r="JRB278" s="750"/>
      <c r="JRC278" s="750"/>
      <c r="JRD278" s="750"/>
      <c r="JRE278" s="750"/>
      <c r="JRF278" s="750"/>
      <c r="JRG278" s="750"/>
      <c r="JRH278" s="750"/>
      <c r="JRI278" s="750"/>
      <c r="JRJ278" s="750"/>
      <c r="JRK278" s="750"/>
      <c r="JRL278" s="750"/>
      <c r="JRM278" s="750"/>
      <c r="JRN278" s="750"/>
      <c r="JRO278" s="750"/>
      <c r="JRP278" s="750"/>
      <c r="JRQ278" s="750"/>
      <c r="JRR278" s="750"/>
      <c r="JRS278" s="750"/>
      <c r="JRT278" s="750"/>
      <c r="JRU278" s="750"/>
      <c r="JRV278" s="750"/>
      <c r="JRW278" s="750"/>
      <c r="JRX278" s="750"/>
      <c r="JRY278" s="750"/>
      <c r="JRZ278" s="750"/>
      <c r="JSA278" s="750"/>
      <c r="JSB278" s="750"/>
      <c r="JSC278" s="750"/>
      <c r="JSD278" s="748"/>
      <c r="JSE278" s="748"/>
      <c r="JSF278" s="748"/>
      <c r="JSG278" s="748"/>
      <c r="JSH278" s="748"/>
      <c r="JSI278" s="748"/>
      <c r="JSJ278" s="748"/>
      <c r="JSK278" s="748"/>
      <c r="JSL278" s="748"/>
      <c r="JSM278" s="748"/>
      <c r="JSN278" s="748"/>
      <c r="JSO278" s="748"/>
      <c r="JSP278" s="748"/>
      <c r="JSQ278" s="748"/>
      <c r="JSR278" s="748"/>
      <c r="JSS278" s="748"/>
      <c r="JST278" s="748"/>
      <c r="JSU278" s="748"/>
      <c r="JSV278" s="748"/>
      <c r="JSW278" s="748"/>
      <c r="JSX278" s="748"/>
      <c r="JSY278" s="748"/>
      <c r="JSZ278" s="748"/>
      <c r="JTA278" s="748"/>
      <c r="JTB278" s="749"/>
      <c r="JTC278" s="749"/>
      <c r="JTD278" s="749"/>
      <c r="JTE278" s="749"/>
      <c r="JTF278" s="749"/>
      <c r="JTG278" s="748"/>
      <c r="JTH278" s="748"/>
      <c r="JTI278" s="749"/>
      <c r="JTJ278" s="749"/>
      <c r="JTK278" s="748"/>
      <c r="JTL278" s="748"/>
      <c r="JTM278" s="749"/>
      <c r="JTN278" s="749"/>
      <c r="JTO278" s="748"/>
      <c r="JTP278" s="748"/>
      <c r="JTQ278" s="748"/>
      <c r="JTR278" s="748"/>
      <c r="JTS278" s="748"/>
      <c r="JTT278" s="748"/>
      <c r="JTU278" s="748"/>
      <c r="JTV278" s="749"/>
      <c r="JTW278" s="749"/>
      <c r="JTX278" s="748"/>
      <c r="JTY278" s="748"/>
      <c r="JTZ278" s="749"/>
      <c r="JUA278" s="749"/>
      <c r="JUB278" s="748"/>
      <c r="JUC278" s="748"/>
      <c r="JUD278" s="748"/>
      <c r="JUE278" s="748"/>
      <c r="JUF278" s="748"/>
      <c r="JUG278" s="746"/>
      <c r="JUH278" s="751"/>
      <c r="JUI278" s="748"/>
      <c r="JUJ278" s="748"/>
      <c r="JUK278" s="748"/>
      <c r="JUL278" s="748"/>
      <c r="JUM278" s="748"/>
      <c r="JUN278" s="748"/>
      <c r="JUO278" s="748"/>
      <c r="JUP278" s="750"/>
      <c r="JUQ278" s="750"/>
      <c r="JUR278" s="750"/>
      <c r="JUS278" s="750"/>
      <c r="JUT278" s="750"/>
      <c r="JUU278" s="750"/>
      <c r="JUV278" s="750"/>
      <c r="JUW278" s="750"/>
      <c r="JUX278" s="750"/>
      <c r="JUY278" s="750"/>
      <c r="JUZ278" s="750"/>
      <c r="JVA278" s="750"/>
      <c r="JVB278" s="750"/>
      <c r="JVC278" s="750"/>
      <c r="JVD278" s="750"/>
      <c r="JVE278" s="750"/>
      <c r="JVF278" s="750"/>
      <c r="JVG278" s="750"/>
      <c r="JVH278" s="750"/>
      <c r="JVI278" s="750"/>
      <c r="JVJ278" s="750"/>
      <c r="JVK278" s="750"/>
      <c r="JVL278" s="750"/>
      <c r="JVM278" s="750"/>
      <c r="JVN278" s="750"/>
      <c r="JVO278" s="750"/>
      <c r="JVP278" s="750"/>
      <c r="JVQ278" s="750"/>
      <c r="JVR278" s="750"/>
      <c r="JVS278" s="750"/>
      <c r="JVT278" s="750"/>
      <c r="JVU278" s="750"/>
      <c r="JVV278" s="750"/>
      <c r="JVW278" s="750"/>
      <c r="JVX278" s="750"/>
      <c r="JVY278" s="750"/>
      <c r="JVZ278" s="750"/>
      <c r="JWA278" s="750"/>
      <c r="JWB278" s="750"/>
      <c r="JWC278" s="750"/>
      <c r="JWD278" s="750"/>
      <c r="JWE278" s="750"/>
      <c r="JWF278" s="750"/>
      <c r="JWG278" s="750"/>
      <c r="JWH278" s="748"/>
      <c r="JWI278" s="748"/>
      <c r="JWJ278" s="748"/>
      <c r="JWK278" s="748"/>
      <c r="JWL278" s="748"/>
      <c r="JWM278" s="748"/>
      <c r="JWN278" s="748"/>
      <c r="JWO278" s="748"/>
      <c r="JWP278" s="748"/>
      <c r="JWQ278" s="748"/>
      <c r="JWR278" s="748"/>
      <c r="JWS278" s="748"/>
      <c r="JWT278" s="748"/>
      <c r="JWU278" s="748"/>
      <c r="JWV278" s="748"/>
      <c r="JWW278" s="748"/>
      <c r="JWX278" s="748"/>
      <c r="JWY278" s="748"/>
      <c r="JWZ278" s="748"/>
      <c r="JXA278" s="748"/>
      <c r="JXB278" s="748"/>
      <c r="JXC278" s="748"/>
      <c r="JXD278" s="748"/>
      <c r="JXE278" s="748"/>
      <c r="JXF278" s="749"/>
      <c r="JXG278" s="749"/>
      <c r="JXH278" s="749"/>
      <c r="JXI278" s="749"/>
      <c r="JXJ278" s="749"/>
      <c r="JXK278" s="748"/>
      <c r="JXL278" s="748"/>
      <c r="JXM278" s="749"/>
      <c r="JXN278" s="749"/>
      <c r="JXO278" s="748"/>
      <c r="JXP278" s="748"/>
      <c r="JXQ278" s="749"/>
      <c r="JXR278" s="749"/>
      <c r="JXS278" s="748"/>
      <c r="JXT278" s="748"/>
      <c r="JXU278" s="748"/>
      <c r="JXV278" s="748"/>
      <c r="JXW278" s="748"/>
      <c r="JXX278" s="748"/>
      <c r="JXY278" s="748"/>
      <c r="JXZ278" s="749"/>
      <c r="JYA278" s="749"/>
      <c r="JYB278" s="748"/>
      <c r="JYC278" s="748"/>
      <c r="JYD278" s="749"/>
      <c r="JYE278" s="749"/>
      <c r="JYF278" s="748"/>
      <c r="JYG278" s="748"/>
      <c r="JYH278" s="748"/>
      <c r="JYI278" s="748"/>
      <c r="JYJ278" s="748"/>
      <c r="JYK278" s="746"/>
      <c r="JYL278" s="751"/>
      <c r="JYM278" s="748"/>
      <c r="JYN278" s="748"/>
      <c r="JYO278" s="748"/>
      <c r="JYP278" s="748"/>
      <c r="JYQ278" s="748"/>
      <c r="JYR278" s="748"/>
      <c r="JYS278" s="748"/>
      <c r="JYT278" s="750"/>
      <c r="JYU278" s="750"/>
      <c r="JYV278" s="750"/>
      <c r="JYW278" s="750"/>
      <c r="JYX278" s="750"/>
      <c r="JYY278" s="750"/>
      <c r="JYZ278" s="750"/>
      <c r="JZA278" s="750"/>
      <c r="JZB278" s="750"/>
      <c r="JZC278" s="750"/>
      <c r="JZD278" s="750"/>
      <c r="JZE278" s="750"/>
      <c r="JZF278" s="750"/>
      <c r="JZG278" s="750"/>
      <c r="JZH278" s="750"/>
      <c r="JZI278" s="750"/>
      <c r="JZJ278" s="750"/>
      <c r="JZK278" s="750"/>
      <c r="JZL278" s="750"/>
      <c r="JZM278" s="750"/>
      <c r="JZN278" s="750"/>
      <c r="JZO278" s="750"/>
      <c r="JZP278" s="750"/>
      <c r="JZQ278" s="750"/>
      <c r="JZR278" s="750"/>
      <c r="JZS278" s="750"/>
      <c r="JZT278" s="750"/>
      <c r="JZU278" s="750"/>
      <c r="JZV278" s="750"/>
      <c r="JZW278" s="750"/>
      <c r="JZX278" s="750"/>
      <c r="JZY278" s="750"/>
      <c r="JZZ278" s="750"/>
      <c r="KAA278" s="750"/>
      <c r="KAB278" s="750"/>
      <c r="KAC278" s="750"/>
      <c r="KAD278" s="750"/>
      <c r="KAE278" s="750"/>
      <c r="KAF278" s="750"/>
      <c r="KAG278" s="750"/>
      <c r="KAH278" s="750"/>
      <c r="KAI278" s="750"/>
      <c r="KAJ278" s="750"/>
      <c r="KAK278" s="750"/>
      <c r="KAL278" s="748"/>
      <c r="KAM278" s="748"/>
      <c r="KAN278" s="748"/>
      <c r="KAO278" s="748"/>
      <c r="KAP278" s="748"/>
      <c r="KAQ278" s="748"/>
      <c r="KAR278" s="748"/>
      <c r="KAS278" s="748"/>
      <c r="KAT278" s="748"/>
      <c r="KAU278" s="748"/>
      <c r="KAV278" s="748"/>
      <c r="KAW278" s="748"/>
      <c r="KAX278" s="748"/>
      <c r="KAY278" s="748"/>
      <c r="KAZ278" s="748"/>
      <c r="KBA278" s="748"/>
      <c r="KBB278" s="748"/>
      <c r="KBC278" s="748"/>
      <c r="KBD278" s="748"/>
      <c r="KBE278" s="748"/>
      <c r="KBF278" s="748"/>
      <c r="KBG278" s="748"/>
      <c r="KBH278" s="748"/>
      <c r="KBI278" s="748"/>
      <c r="KBJ278" s="749"/>
      <c r="KBK278" s="749"/>
      <c r="KBL278" s="749"/>
      <c r="KBM278" s="749"/>
      <c r="KBN278" s="749"/>
      <c r="KBO278" s="748"/>
      <c r="KBP278" s="748"/>
      <c r="KBQ278" s="749"/>
      <c r="KBR278" s="749"/>
      <c r="KBS278" s="748"/>
      <c r="KBT278" s="748"/>
      <c r="KBU278" s="749"/>
      <c r="KBV278" s="749"/>
      <c r="KBW278" s="748"/>
      <c r="KBX278" s="748"/>
      <c r="KBY278" s="748"/>
      <c r="KBZ278" s="748"/>
      <c r="KCA278" s="748"/>
      <c r="KCB278" s="748"/>
      <c r="KCC278" s="748"/>
      <c r="KCD278" s="749"/>
      <c r="KCE278" s="749"/>
      <c r="KCF278" s="748"/>
      <c r="KCG278" s="748"/>
      <c r="KCH278" s="749"/>
      <c r="KCI278" s="749"/>
      <c r="KCJ278" s="748"/>
      <c r="KCK278" s="748"/>
      <c r="KCL278" s="748"/>
      <c r="KCM278" s="748"/>
      <c r="KCN278" s="748"/>
      <c r="KCO278" s="746"/>
      <c r="KCP278" s="751"/>
      <c r="KCQ278" s="748"/>
      <c r="KCR278" s="748"/>
      <c r="KCS278" s="748"/>
      <c r="KCT278" s="748"/>
      <c r="KCU278" s="748"/>
      <c r="KCV278" s="748"/>
      <c r="KCW278" s="748"/>
      <c r="KCX278" s="750"/>
      <c r="KCY278" s="750"/>
      <c r="KCZ278" s="750"/>
      <c r="KDA278" s="750"/>
      <c r="KDB278" s="750"/>
      <c r="KDC278" s="750"/>
      <c r="KDD278" s="750"/>
      <c r="KDE278" s="750"/>
      <c r="KDF278" s="750"/>
      <c r="KDG278" s="750"/>
      <c r="KDH278" s="750"/>
      <c r="KDI278" s="750"/>
      <c r="KDJ278" s="750"/>
      <c r="KDK278" s="750"/>
      <c r="KDL278" s="750"/>
      <c r="KDM278" s="750"/>
      <c r="KDN278" s="750"/>
      <c r="KDO278" s="750"/>
      <c r="KDP278" s="750"/>
      <c r="KDQ278" s="750"/>
      <c r="KDR278" s="750"/>
      <c r="KDS278" s="750"/>
      <c r="KDT278" s="750"/>
      <c r="KDU278" s="750"/>
      <c r="KDV278" s="750"/>
      <c r="KDW278" s="750"/>
      <c r="KDX278" s="750"/>
      <c r="KDY278" s="750"/>
      <c r="KDZ278" s="750"/>
      <c r="KEA278" s="750"/>
      <c r="KEB278" s="750"/>
      <c r="KEC278" s="750"/>
      <c r="KED278" s="750"/>
      <c r="KEE278" s="750"/>
      <c r="KEF278" s="750"/>
      <c r="KEG278" s="750"/>
      <c r="KEH278" s="750"/>
      <c r="KEI278" s="750"/>
      <c r="KEJ278" s="750"/>
      <c r="KEK278" s="750"/>
      <c r="KEL278" s="750"/>
      <c r="KEM278" s="750"/>
      <c r="KEN278" s="750"/>
      <c r="KEO278" s="750"/>
      <c r="KEP278" s="748"/>
      <c r="KEQ278" s="748"/>
      <c r="KER278" s="748"/>
      <c r="KES278" s="748"/>
      <c r="KET278" s="748"/>
      <c r="KEU278" s="748"/>
      <c r="KEV278" s="748"/>
      <c r="KEW278" s="748"/>
      <c r="KEX278" s="748"/>
      <c r="KEY278" s="748"/>
      <c r="KEZ278" s="748"/>
      <c r="KFA278" s="748"/>
      <c r="KFB278" s="748"/>
      <c r="KFC278" s="748"/>
      <c r="KFD278" s="748"/>
      <c r="KFE278" s="748"/>
      <c r="KFF278" s="748"/>
      <c r="KFG278" s="748"/>
      <c r="KFH278" s="748"/>
      <c r="KFI278" s="748"/>
      <c r="KFJ278" s="748"/>
      <c r="KFK278" s="748"/>
      <c r="KFL278" s="748"/>
      <c r="KFM278" s="748"/>
      <c r="KFN278" s="749"/>
      <c r="KFO278" s="749"/>
      <c r="KFP278" s="749"/>
      <c r="KFQ278" s="749"/>
      <c r="KFR278" s="749"/>
      <c r="KFS278" s="748"/>
      <c r="KFT278" s="748"/>
      <c r="KFU278" s="749"/>
      <c r="KFV278" s="749"/>
      <c r="KFW278" s="748"/>
      <c r="KFX278" s="748"/>
      <c r="KFY278" s="749"/>
      <c r="KFZ278" s="749"/>
      <c r="KGA278" s="748"/>
      <c r="KGB278" s="748"/>
      <c r="KGC278" s="748"/>
      <c r="KGD278" s="748"/>
      <c r="KGE278" s="748"/>
      <c r="KGF278" s="748"/>
      <c r="KGG278" s="748"/>
      <c r="KGH278" s="749"/>
      <c r="KGI278" s="749"/>
      <c r="KGJ278" s="748"/>
      <c r="KGK278" s="748"/>
      <c r="KGL278" s="749"/>
      <c r="KGM278" s="749"/>
      <c r="KGN278" s="748"/>
      <c r="KGO278" s="748"/>
      <c r="KGP278" s="748"/>
      <c r="KGQ278" s="748"/>
      <c r="KGR278" s="748"/>
      <c r="KGS278" s="746"/>
      <c r="KGT278" s="751"/>
      <c r="KGU278" s="748"/>
      <c r="KGV278" s="748"/>
      <c r="KGW278" s="748"/>
      <c r="KGX278" s="748"/>
      <c r="KGY278" s="748"/>
      <c r="KGZ278" s="748"/>
      <c r="KHA278" s="748"/>
      <c r="KHB278" s="750"/>
      <c r="KHC278" s="750"/>
      <c r="KHD278" s="750"/>
      <c r="KHE278" s="750"/>
      <c r="KHF278" s="750"/>
      <c r="KHG278" s="750"/>
      <c r="KHH278" s="750"/>
      <c r="KHI278" s="750"/>
      <c r="KHJ278" s="750"/>
      <c r="KHK278" s="750"/>
      <c r="KHL278" s="750"/>
      <c r="KHM278" s="750"/>
      <c r="KHN278" s="750"/>
      <c r="KHO278" s="750"/>
      <c r="KHP278" s="750"/>
      <c r="KHQ278" s="750"/>
      <c r="KHR278" s="750"/>
      <c r="KHS278" s="750"/>
      <c r="KHT278" s="750"/>
      <c r="KHU278" s="750"/>
      <c r="KHV278" s="750"/>
      <c r="KHW278" s="750"/>
      <c r="KHX278" s="750"/>
      <c r="KHY278" s="750"/>
      <c r="KHZ278" s="750"/>
      <c r="KIA278" s="750"/>
      <c r="KIB278" s="750"/>
      <c r="KIC278" s="750"/>
      <c r="KID278" s="750"/>
      <c r="KIE278" s="750"/>
      <c r="KIF278" s="750"/>
      <c r="KIG278" s="750"/>
      <c r="KIH278" s="750"/>
      <c r="KII278" s="750"/>
      <c r="KIJ278" s="750"/>
      <c r="KIK278" s="750"/>
      <c r="KIL278" s="750"/>
      <c r="KIM278" s="750"/>
      <c r="KIN278" s="750"/>
      <c r="KIO278" s="750"/>
      <c r="KIP278" s="750"/>
      <c r="KIQ278" s="750"/>
      <c r="KIR278" s="750"/>
      <c r="KIS278" s="750"/>
      <c r="KIT278" s="748"/>
      <c r="KIU278" s="748"/>
      <c r="KIV278" s="748"/>
      <c r="KIW278" s="748"/>
      <c r="KIX278" s="748"/>
      <c r="KIY278" s="748"/>
      <c r="KIZ278" s="748"/>
      <c r="KJA278" s="748"/>
      <c r="KJB278" s="748"/>
      <c r="KJC278" s="748"/>
      <c r="KJD278" s="748"/>
      <c r="KJE278" s="748"/>
      <c r="KJF278" s="748"/>
      <c r="KJG278" s="748"/>
      <c r="KJH278" s="748"/>
      <c r="KJI278" s="748"/>
      <c r="KJJ278" s="748"/>
      <c r="KJK278" s="748"/>
      <c r="KJL278" s="748"/>
      <c r="KJM278" s="748"/>
      <c r="KJN278" s="748"/>
      <c r="KJO278" s="748"/>
      <c r="KJP278" s="748"/>
      <c r="KJQ278" s="748"/>
      <c r="KJR278" s="749"/>
      <c r="KJS278" s="749"/>
      <c r="KJT278" s="749"/>
      <c r="KJU278" s="749"/>
      <c r="KJV278" s="749"/>
      <c r="KJW278" s="748"/>
      <c r="KJX278" s="748"/>
      <c r="KJY278" s="749"/>
      <c r="KJZ278" s="749"/>
      <c r="KKA278" s="748"/>
      <c r="KKB278" s="748"/>
      <c r="KKC278" s="749"/>
      <c r="KKD278" s="749"/>
      <c r="KKE278" s="748"/>
      <c r="KKF278" s="748"/>
      <c r="KKG278" s="748"/>
      <c r="KKH278" s="748"/>
      <c r="KKI278" s="748"/>
      <c r="KKJ278" s="748"/>
      <c r="KKK278" s="748"/>
      <c r="KKL278" s="749"/>
      <c r="KKM278" s="749"/>
      <c r="KKN278" s="748"/>
      <c r="KKO278" s="748"/>
      <c r="KKP278" s="749"/>
      <c r="KKQ278" s="749"/>
      <c r="KKR278" s="748"/>
      <c r="KKS278" s="748"/>
      <c r="KKT278" s="748"/>
      <c r="KKU278" s="748"/>
      <c r="KKV278" s="748"/>
      <c r="KKW278" s="746"/>
      <c r="KKX278" s="751"/>
      <c r="KKY278" s="748"/>
      <c r="KKZ278" s="748"/>
      <c r="KLA278" s="748"/>
      <c r="KLB278" s="748"/>
      <c r="KLC278" s="748"/>
      <c r="KLD278" s="748"/>
      <c r="KLE278" s="748"/>
      <c r="KLF278" s="750"/>
      <c r="KLG278" s="750"/>
      <c r="KLH278" s="750"/>
      <c r="KLI278" s="750"/>
      <c r="KLJ278" s="750"/>
      <c r="KLK278" s="750"/>
      <c r="KLL278" s="750"/>
      <c r="KLM278" s="750"/>
      <c r="KLN278" s="750"/>
      <c r="KLO278" s="750"/>
      <c r="KLP278" s="750"/>
      <c r="KLQ278" s="750"/>
      <c r="KLR278" s="750"/>
      <c r="KLS278" s="750"/>
      <c r="KLT278" s="750"/>
      <c r="KLU278" s="750"/>
      <c r="KLV278" s="750"/>
      <c r="KLW278" s="750"/>
      <c r="KLX278" s="750"/>
      <c r="KLY278" s="750"/>
      <c r="KLZ278" s="750"/>
      <c r="KMA278" s="750"/>
      <c r="KMB278" s="750"/>
      <c r="KMC278" s="750"/>
      <c r="KMD278" s="750"/>
      <c r="KME278" s="750"/>
      <c r="KMF278" s="750"/>
      <c r="KMG278" s="750"/>
      <c r="KMH278" s="750"/>
      <c r="KMI278" s="750"/>
      <c r="KMJ278" s="750"/>
      <c r="KMK278" s="750"/>
      <c r="KML278" s="750"/>
      <c r="KMM278" s="750"/>
      <c r="KMN278" s="750"/>
      <c r="KMO278" s="750"/>
      <c r="KMP278" s="750"/>
      <c r="KMQ278" s="750"/>
      <c r="KMR278" s="750"/>
      <c r="KMS278" s="750"/>
      <c r="KMT278" s="750"/>
      <c r="KMU278" s="750"/>
      <c r="KMV278" s="750"/>
      <c r="KMW278" s="750"/>
      <c r="KMX278" s="748"/>
      <c r="KMY278" s="748"/>
      <c r="KMZ278" s="748"/>
      <c r="KNA278" s="748"/>
      <c r="KNB278" s="748"/>
      <c r="KNC278" s="748"/>
      <c r="KND278" s="748"/>
      <c r="KNE278" s="748"/>
      <c r="KNF278" s="748"/>
      <c r="KNG278" s="748"/>
      <c r="KNH278" s="748"/>
      <c r="KNI278" s="748"/>
      <c r="KNJ278" s="748"/>
      <c r="KNK278" s="748"/>
      <c r="KNL278" s="748"/>
      <c r="KNM278" s="748"/>
      <c r="KNN278" s="748"/>
      <c r="KNO278" s="748"/>
      <c r="KNP278" s="748"/>
      <c r="KNQ278" s="748"/>
      <c r="KNR278" s="748"/>
      <c r="KNS278" s="748"/>
      <c r="KNT278" s="748"/>
      <c r="KNU278" s="748"/>
      <c r="KNV278" s="749"/>
      <c r="KNW278" s="749"/>
      <c r="KNX278" s="749"/>
      <c r="KNY278" s="749"/>
      <c r="KNZ278" s="749"/>
      <c r="KOA278" s="748"/>
      <c r="KOB278" s="748"/>
      <c r="KOC278" s="749"/>
      <c r="KOD278" s="749"/>
      <c r="KOE278" s="748"/>
      <c r="KOF278" s="748"/>
      <c r="KOG278" s="749"/>
      <c r="KOH278" s="749"/>
      <c r="KOI278" s="748"/>
      <c r="KOJ278" s="748"/>
      <c r="KOK278" s="748"/>
      <c r="KOL278" s="748"/>
      <c r="KOM278" s="748"/>
      <c r="KON278" s="748"/>
      <c r="KOO278" s="748"/>
      <c r="KOP278" s="749"/>
      <c r="KOQ278" s="749"/>
      <c r="KOR278" s="748"/>
      <c r="KOS278" s="748"/>
      <c r="KOT278" s="749"/>
      <c r="KOU278" s="749"/>
      <c r="KOV278" s="748"/>
      <c r="KOW278" s="748"/>
      <c r="KOX278" s="748"/>
      <c r="KOY278" s="748"/>
      <c r="KOZ278" s="748"/>
      <c r="KPA278" s="746"/>
      <c r="KPB278" s="751"/>
      <c r="KPC278" s="748"/>
      <c r="KPD278" s="748"/>
      <c r="KPE278" s="748"/>
      <c r="KPF278" s="748"/>
      <c r="KPG278" s="748"/>
      <c r="KPH278" s="748"/>
      <c r="KPI278" s="748"/>
      <c r="KPJ278" s="750"/>
      <c r="KPK278" s="750"/>
      <c r="KPL278" s="750"/>
      <c r="KPM278" s="750"/>
      <c r="KPN278" s="750"/>
      <c r="KPO278" s="750"/>
      <c r="KPP278" s="750"/>
      <c r="KPQ278" s="750"/>
      <c r="KPR278" s="750"/>
      <c r="KPS278" s="750"/>
      <c r="KPT278" s="750"/>
      <c r="KPU278" s="750"/>
      <c r="KPV278" s="750"/>
      <c r="KPW278" s="750"/>
      <c r="KPX278" s="750"/>
      <c r="KPY278" s="750"/>
      <c r="KPZ278" s="750"/>
      <c r="KQA278" s="750"/>
      <c r="KQB278" s="750"/>
      <c r="KQC278" s="750"/>
      <c r="KQD278" s="750"/>
      <c r="KQE278" s="750"/>
      <c r="KQF278" s="750"/>
      <c r="KQG278" s="750"/>
      <c r="KQH278" s="750"/>
      <c r="KQI278" s="750"/>
      <c r="KQJ278" s="750"/>
      <c r="KQK278" s="750"/>
      <c r="KQL278" s="750"/>
      <c r="KQM278" s="750"/>
      <c r="KQN278" s="750"/>
      <c r="KQO278" s="750"/>
      <c r="KQP278" s="750"/>
      <c r="KQQ278" s="750"/>
      <c r="KQR278" s="750"/>
      <c r="KQS278" s="750"/>
      <c r="KQT278" s="750"/>
      <c r="KQU278" s="750"/>
      <c r="KQV278" s="750"/>
      <c r="KQW278" s="750"/>
      <c r="KQX278" s="750"/>
      <c r="KQY278" s="750"/>
      <c r="KQZ278" s="750"/>
      <c r="KRA278" s="750"/>
      <c r="KRB278" s="748"/>
      <c r="KRC278" s="748"/>
      <c r="KRD278" s="748"/>
      <c r="KRE278" s="748"/>
      <c r="KRF278" s="748"/>
      <c r="KRG278" s="748"/>
      <c r="KRH278" s="748"/>
      <c r="KRI278" s="748"/>
      <c r="KRJ278" s="748"/>
      <c r="KRK278" s="748"/>
      <c r="KRL278" s="748"/>
      <c r="KRM278" s="748"/>
      <c r="KRN278" s="748"/>
      <c r="KRO278" s="748"/>
      <c r="KRP278" s="748"/>
      <c r="KRQ278" s="748"/>
      <c r="KRR278" s="748"/>
      <c r="KRS278" s="748"/>
      <c r="KRT278" s="748"/>
      <c r="KRU278" s="748"/>
      <c r="KRV278" s="748"/>
      <c r="KRW278" s="748"/>
      <c r="KRX278" s="748"/>
      <c r="KRY278" s="748"/>
      <c r="KRZ278" s="749"/>
      <c r="KSA278" s="749"/>
      <c r="KSB278" s="749"/>
      <c r="KSC278" s="749"/>
      <c r="KSD278" s="749"/>
      <c r="KSE278" s="748"/>
      <c r="KSF278" s="748"/>
      <c r="KSG278" s="749"/>
      <c r="KSH278" s="749"/>
      <c r="KSI278" s="748"/>
      <c r="KSJ278" s="748"/>
      <c r="KSK278" s="749"/>
      <c r="KSL278" s="749"/>
      <c r="KSM278" s="748"/>
      <c r="KSN278" s="748"/>
      <c r="KSO278" s="748"/>
      <c r="KSP278" s="748"/>
      <c r="KSQ278" s="748"/>
      <c r="KSR278" s="748"/>
      <c r="KSS278" s="748"/>
      <c r="KST278" s="749"/>
      <c r="KSU278" s="749"/>
      <c r="KSV278" s="748"/>
      <c r="KSW278" s="748"/>
      <c r="KSX278" s="749"/>
      <c r="KSY278" s="749"/>
      <c r="KSZ278" s="748"/>
      <c r="KTA278" s="748"/>
      <c r="KTB278" s="748"/>
      <c r="KTC278" s="748"/>
      <c r="KTD278" s="748"/>
      <c r="KTE278" s="746"/>
      <c r="KTF278" s="751"/>
      <c r="KTG278" s="748"/>
      <c r="KTH278" s="748"/>
      <c r="KTI278" s="748"/>
      <c r="KTJ278" s="748"/>
      <c r="KTK278" s="748"/>
      <c r="KTL278" s="748"/>
      <c r="KTM278" s="748"/>
      <c r="KTN278" s="750"/>
      <c r="KTO278" s="750"/>
      <c r="KTP278" s="750"/>
      <c r="KTQ278" s="750"/>
      <c r="KTR278" s="750"/>
      <c r="KTS278" s="750"/>
      <c r="KTT278" s="750"/>
      <c r="KTU278" s="750"/>
      <c r="KTV278" s="750"/>
      <c r="KTW278" s="750"/>
      <c r="KTX278" s="750"/>
      <c r="KTY278" s="750"/>
      <c r="KTZ278" s="750"/>
      <c r="KUA278" s="750"/>
      <c r="KUB278" s="750"/>
      <c r="KUC278" s="750"/>
      <c r="KUD278" s="750"/>
      <c r="KUE278" s="750"/>
      <c r="KUF278" s="750"/>
      <c r="KUG278" s="750"/>
      <c r="KUH278" s="750"/>
      <c r="KUI278" s="750"/>
      <c r="KUJ278" s="750"/>
      <c r="KUK278" s="750"/>
      <c r="KUL278" s="750"/>
      <c r="KUM278" s="750"/>
      <c r="KUN278" s="750"/>
      <c r="KUO278" s="750"/>
      <c r="KUP278" s="750"/>
      <c r="KUQ278" s="750"/>
      <c r="KUR278" s="750"/>
      <c r="KUS278" s="750"/>
      <c r="KUT278" s="750"/>
      <c r="KUU278" s="750"/>
      <c r="KUV278" s="750"/>
      <c r="KUW278" s="750"/>
      <c r="KUX278" s="750"/>
      <c r="KUY278" s="750"/>
      <c r="KUZ278" s="750"/>
      <c r="KVA278" s="750"/>
      <c r="KVB278" s="750"/>
      <c r="KVC278" s="750"/>
      <c r="KVD278" s="750"/>
      <c r="KVE278" s="750"/>
      <c r="KVF278" s="748"/>
      <c r="KVG278" s="748"/>
      <c r="KVH278" s="748"/>
      <c r="KVI278" s="748"/>
      <c r="KVJ278" s="748"/>
      <c r="KVK278" s="748"/>
      <c r="KVL278" s="748"/>
      <c r="KVM278" s="748"/>
      <c r="KVN278" s="748"/>
      <c r="KVO278" s="748"/>
      <c r="KVP278" s="748"/>
      <c r="KVQ278" s="748"/>
      <c r="KVR278" s="748"/>
      <c r="KVS278" s="748"/>
      <c r="KVT278" s="748"/>
      <c r="KVU278" s="748"/>
      <c r="KVV278" s="748"/>
      <c r="KVW278" s="748"/>
      <c r="KVX278" s="748"/>
      <c r="KVY278" s="748"/>
      <c r="KVZ278" s="748"/>
      <c r="KWA278" s="748"/>
      <c r="KWB278" s="748"/>
      <c r="KWC278" s="748"/>
      <c r="KWD278" s="749"/>
      <c r="KWE278" s="749"/>
      <c r="KWF278" s="749"/>
      <c r="KWG278" s="749"/>
      <c r="KWH278" s="749"/>
      <c r="KWI278" s="748"/>
      <c r="KWJ278" s="748"/>
      <c r="KWK278" s="749"/>
      <c r="KWL278" s="749"/>
      <c r="KWM278" s="748"/>
      <c r="KWN278" s="748"/>
      <c r="KWO278" s="749"/>
      <c r="KWP278" s="749"/>
      <c r="KWQ278" s="748"/>
      <c r="KWR278" s="748"/>
      <c r="KWS278" s="748"/>
      <c r="KWT278" s="748"/>
      <c r="KWU278" s="748"/>
      <c r="KWV278" s="748"/>
      <c r="KWW278" s="748"/>
      <c r="KWX278" s="749"/>
      <c r="KWY278" s="749"/>
      <c r="KWZ278" s="748"/>
      <c r="KXA278" s="748"/>
      <c r="KXB278" s="749"/>
      <c r="KXC278" s="749"/>
      <c r="KXD278" s="748"/>
      <c r="KXE278" s="748"/>
      <c r="KXF278" s="748"/>
      <c r="KXG278" s="748"/>
      <c r="KXH278" s="748"/>
      <c r="KXI278" s="746"/>
      <c r="KXJ278" s="751"/>
      <c r="KXK278" s="748"/>
      <c r="KXL278" s="748"/>
      <c r="KXM278" s="748"/>
      <c r="KXN278" s="748"/>
      <c r="KXO278" s="748"/>
      <c r="KXP278" s="748"/>
      <c r="KXQ278" s="748"/>
      <c r="KXR278" s="750"/>
      <c r="KXS278" s="750"/>
      <c r="KXT278" s="750"/>
      <c r="KXU278" s="750"/>
      <c r="KXV278" s="750"/>
      <c r="KXW278" s="750"/>
      <c r="KXX278" s="750"/>
      <c r="KXY278" s="750"/>
      <c r="KXZ278" s="750"/>
      <c r="KYA278" s="750"/>
      <c r="KYB278" s="750"/>
      <c r="KYC278" s="750"/>
      <c r="KYD278" s="750"/>
      <c r="KYE278" s="750"/>
      <c r="KYF278" s="750"/>
      <c r="KYG278" s="750"/>
      <c r="KYH278" s="750"/>
      <c r="KYI278" s="750"/>
      <c r="KYJ278" s="750"/>
      <c r="KYK278" s="750"/>
      <c r="KYL278" s="750"/>
      <c r="KYM278" s="750"/>
      <c r="KYN278" s="750"/>
      <c r="KYO278" s="750"/>
      <c r="KYP278" s="750"/>
      <c r="KYQ278" s="750"/>
      <c r="KYR278" s="750"/>
      <c r="KYS278" s="750"/>
      <c r="KYT278" s="750"/>
      <c r="KYU278" s="750"/>
      <c r="KYV278" s="750"/>
      <c r="KYW278" s="750"/>
      <c r="KYX278" s="750"/>
      <c r="KYY278" s="750"/>
      <c r="KYZ278" s="750"/>
      <c r="KZA278" s="750"/>
      <c r="KZB278" s="750"/>
      <c r="KZC278" s="750"/>
      <c r="KZD278" s="750"/>
      <c r="KZE278" s="750"/>
      <c r="KZF278" s="750"/>
      <c r="KZG278" s="750"/>
      <c r="KZH278" s="750"/>
      <c r="KZI278" s="750"/>
      <c r="KZJ278" s="748"/>
      <c r="KZK278" s="748"/>
      <c r="KZL278" s="748"/>
      <c r="KZM278" s="748"/>
      <c r="KZN278" s="748"/>
      <c r="KZO278" s="748"/>
      <c r="KZP278" s="748"/>
      <c r="KZQ278" s="748"/>
      <c r="KZR278" s="748"/>
      <c r="KZS278" s="748"/>
      <c r="KZT278" s="748"/>
      <c r="KZU278" s="748"/>
      <c r="KZV278" s="748"/>
      <c r="KZW278" s="748"/>
      <c r="KZX278" s="748"/>
      <c r="KZY278" s="748"/>
      <c r="KZZ278" s="748"/>
      <c r="LAA278" s="748"/>
      <c r="LAB278" s="748"/>
      <c r="LAC278" s="748"/>
      <c r="LAD278" s="748"/>
      <c r="LAE278" s="748"/>
      <c r="LAF278" s="748"/>
      <c r="LAG278" s="748"/>
      <c r="LAH278" s="749"/>
      <c r="LAI278" s="749"/>
      <c r="LAJ278" s="749"/>
      <c r="LAK278" s="749"/>
      <c r="LAL278" s="749"/>
      <c r="LAM278" s="748"/>
      <c r="LAN278" s="748"/>
      <c r="LAO278" s="749"/>
      <c r="LAP278" s="749"/>
      <c r="LAQ278" s="748"/>
      <c r="LAR278" s="748"/>
      <c r="LAS278" s="749"/>
      <c r="LAT278" s="749"/>
      <c r="LAU278" s="748"/>
      <c r="LAV278" s="748"/>
      <c r="LAW278" s="748"/>
      <c r="LAX278" s="748"/>
      <c r="LAY278" s="748"/>
      <c r="LAZ278" s="748"/>
      <c r="LBA278" s="748"/>
      <c r="LBB278" s="749"/>
      <c r="LBC278" s="749"/>
      <c r="LBD278" s="748"/>
      <c r="LBE278" s="748"/>
      <c r="LBF278" s="749"/>
      <c r="LBG278" s="749"/>
      <c r="LBH278" s="748"/>
      <c r="LBI278" s="748"/>
      <c r="LBJ278" s="748"/>
      <c r="LBK278" s="748"/>
      <c r="LBL278" s="748"/>
      <c r="LBM278" s="746"/>
      <c r="LBN278" s="751"/>
      <c r="LBO278" s="748"/>
      <c r="LBP278" s="748"/>
      <c r="LBQ278" s="748"/>
      <c r="LBR278" s="748"/>
      <c r="LBS278" s="748"/>
      <c r="LBT278" s="748"/>
      <c r="LBU278" s="748"/>
      <c r="LBV278" s="750"/>
      <c r="LBW278" s="750"/>
      <c r="LBX278" s="750"/>
      <c r="LBY278" s="750"/>
      <c r="LBZ278" s="750"/>
      <c r="LCA278" s="750"/>
      <c r="LCB278" s="750"/>
      <c r="LCC278" s="750"/>
      <c r="LCD278" s="750"/>
      <c r="LCE278" s="750"/>
      <c r="LCF278" s="750"/>
      <c r="LCG278" s="750"/>
      <c r="LCH278" s="750"/>
      <c r="LCI278" s="750"/>
      <c r="LCJ278" s="750"/>
      <c r="LCK278" s="750"/>
      <c r="LCL278" s="750"/>
      <c r="LCM278" s="750"/>
      <c r="LCN278" s="750"/>
      <c r="LCO278" s="750"/>
      <c r="LCP278" s="750"/>
      <c r="LCQ278" s="750"/>
      <c r="LCR278" s="750"/>
      <c r="LCS278" s="750"/>
      <c r="LCT278" s="750"/>
      <c r="LCU278" s="750"/>
      <c r="LCV278" s="750"/>
      <c r="LCW278" s="750"/>
      <c r="LCX278" s="750"/>
      <c r="LCY278" s="750"/>
      <c r="LCZ278" s="750"/>
      <c r="LDA278" s="750"/>
      <c r="LDB278" s="750"/>
      <c r="LDC278" s="750"/>
      <c r="LDD278" s="750"/>
      <c r="LDE278" s="750"/>
      <c r="LDF278" s="750"/>
      <c r="LDG278" s="750"/>
      <c r="LDH278" s="750"/>
      <c r="LDI278" s="750"/>
      <c r="LDJ278" s="750"/>
      <c r="LDK278" s="750"/>
      <c r="LDL278" s="750"/>
      <c r="LDM278" s="750"/>
      <c r="LDN278" s="748"/>
      <c r="LDO278" s="748"/>
      <c r="LDP278" s="748"/>
      <c r="LDQ278" s="748"/>
      <c r="LDR278" s="748"/>
      <c r="LDS278" s="748"/>
      <c r="LDT278" s="748"/>
      <c r="LDU278" s="748"/>
      <c r="LDV278" s="748"/>
      <c r="LDW278" s="748"/>
      <c r="LDX278" s="748"/>
      <c r="LDY278" s="748"/>
      <c r="LDZ278" s="748"/>
      <c r="LEA278" s="748"/>
      <c r="LEB278" s="748"/>
      <c r="LEC278" s="748"/>
      <c r="LED278" s="748"/>
      <c r="LEE278" s="748"/>
      <c r="LEF278" s="748"/>
      <c r="LEG278" s="748"/>
      <c r="LEH278" s="748"/>
      <c r="LEI278" s="748"/>
      <c r="LEJ278" s="748"/>
      <c r="LEK278" s="748"/>
      <c r="LEL278" s="749"/>
      <c r="LEM278" s="749"/>
      <c r="LEN278" s="749"/>
      <c r="LEO278" s="749"/>
      <c r="LEP278" s="749"/>
      <c r="LEQ278" s="748"/>
      <c r="LER278" s="748"/>
      <c r="LES278" s="749"/>
      <c r="LET278" s="749"/>
      <c r="LEU278" s="748"/>
      <c r="LEV278" s="748"/>
      <c r="LEW278" s="749"/>
      <c r="LEX278" s="749"/>
      <c r="LEY278" s="748"/>
      <c r="LEZ278" s="748"/>
      <c r="LFA278" s="748"/>
      <c r="LFB278" s="748"/>
      <c r="LFC278" s="748"/>
      <c r="LFD278" s="748"/>
      <c r="LFE278" s="748"/>
      <c r="LFF278" s="749"/>
      <c r="LFG278" s="749"/>
      <c r="LFH278" s="748"/>
      <c r="LFI278" s="748"/>
      <c r="LFJ278" s="749"/>
      <c r="LFK278" s="749"/>
      <c r="LFL278" s="748"/>
      <c r="LFM278" s="748"/>
      <c r="LFN278" s="748"/>
      <c r="LFO278" s="748"/>
      <c r="LFP278" s="748"/>
      <c r="LFQ278" s="746"/>
      <c r="LFR278" s="751"/>
      <c r="LFS278" s="748"/>
      <c r="LFT278" s="748"/>
      <c r="LFU278" s="748"/>
      <c r="LFV278" s="748"/>
      <c r="LFW278" s="748"/>
      <c r="LFX278" s="748"/>
      <c r="LFY278" s="748"/>
      <c r="LFZ278" s="750"/>
      <c r="LGA278" s="750"/>
      <c r="LGB278" s="750"/>
      <c r="LGC278" s="750"/>
      <c r="LGD278" s="750"/>
      <c r="LGE278" s="750"/>
      <c r="LGF278" s="750"/>
      <c r="LGG278" s="750"/>
      <c r="LGH278" s="750"/>
      <c r="LGI278" s="750"/>
      <c r="LGJ278" s="750"/>
      <c r="LGK278" s="750"/>
      <c r="LGL278" s="750"/>
      <c r="LGM278" s="750"/>
      <c r="LGN278" s="750"/>
      <c r="LGO278" s="750"/>
      <c r="LGP278" s="750"/>
      <c r="LGQ278" s="750"/>
      <c r="LGR278" s="750"/>
      <c r="LGS278" s="750"/>
      <c r="LGT278" s="750"/>
      <c r="LGU278" s="750"/>
      <c r="LGV278" s="750"/>
      <c r="LGW278" s="750"/>
      <c r="LGX278" s="750"/>
      <c r="LGY278" s="750"/>
      <c r="LGZ278" s="750"/>
      <c r="LHA278" s="750"/>
      <c r="LHB278" s="750"/>
      <c r="LHC278" s="750"/>
      <c r="LHD278" s="750"/>
      <c r="LHE278" s="750"/>
      <c r="LHF278" s="750"/>
      <c r="LHG278" s="750"/>
      <c r="LHH278" s="750"/>
      <c r="LHI278" s="750"/>
      <c r="LHJ278" s="750"/>
      <c r="LHK278" s="750"/>
      <c r="LHL278" s="750"/>
      <c r="LHM278" s="750"/>
      <c r="LHN278" s="750"/>
      <c r="LHO278" s="750"/>
      <c r="LHP278" s="750"/>
      <c r="LHQ278" s="750"/>
      <c r="LHR278" s="748"/>
      <c r="LHS278" s="748"/>
      <c r="LHT278" s="748"/>
      <c r="LHU278" s="748"/>
      <c r="LHV278" s="748"/>
      <c r="LHW278" s="748"/>
      <c r="LHX278" s="748"/>
      <c r="LHY278" s="748"/>
      <c r="LHZ278" s="748"/>
      <c r="LIA278" s="748"/>
      <c r="LIB278" s="748"/>
      <c r="LIC278" s="748"/>
      <c r="LID278" s="748"/>
      <c r="LIE278" s="748"/>
      <c r="LIF278" s="748"/>
      <c r="LIG278" s="748"/>
      <c r="LIH278" s="748"/>
      <c r="LII278" s="748"/>
      <c r="LIJ278" s="748"/>
      <c r="LIK278" s="748"/>
      <c r="LIL278" s="748"/>
      <c r="LIM278" s="748"/>
      <c r="LIN278" s="748"/>
      <c r="LIO278" s="748"/>
      <c r="LIP278" s="749"/>
      <c r="LIQ278" s="749"/>
      <c r="LIR278" s="749"/>
      <c r="LIS278" s="749"/>
      <c r="LIT278" s="749"/>
      <c r="LIU278" s="748"/>
      <c r="LIV278" s="748"/>
      <c r="LIW278" s="749"/>
      <c r="LIX278" s="749"/>
      <c r="LIY278" s="748"/>
      <c r="LIZ278" s="748"/>
      <c r="LJA278" s="749"/>
      <c r="LJB278" s="749"/>
      <c r="LJC278" s="748"/>
      <c r="LJD278" s="748"/>
      <c r="LJE278" s="748"/>
      <c r="LJF278" s="748"/>
      <c r="LJG278" s="748"/>
      <c r="LJH278" s="748"/>
      <c r="LJI278" s="748"/>
      <c r="LJJ278" s="749"/>
      <c r="LJK278" s="749"/>
      <c r="LJL278" s="748"/>
      <c r="LJM278" s="748"/>
      <c r="LJN278" s="749"/>
      <c r="LJO278" s="749"/>
      <c r="LJP278" s="748"/>
      <c r="LJQ278" s="748"/>
      <c r="LJR278" s="748"/>
      <c r="LJS278" s="748"/>
      <c r="LJT278" s="748"/>
      <c r="LJU278" s="746"/>
      <c r="LJV278" s="751"/>
      <c r="LJW278" s="748"/>
      <c r="LJX278" s="748"/>
      <c r="LJY278" s="748"/>
      <c r="LJZ278" s="748"/>
      <c r="LKA278" s="748"/>
      <c r="LKB278" s="748"/>
      <c r="LKC278" s="748"/>
      <c r="LKD278" s="750"/>
      <c r="LKE278" s="750"/>
      <c r="LKF278" s="750"/>
      <c r="LKG278" s="750"/>
      <c r="LKH278" s="750"/>
      <c r="LKI278" s="750"/>
      <c r="LKJ278" s="750"/>
      <c r="LKK278" s="750"/>
      <c r="LKL278" s="750"/>
      <c r="LKM278" s="750"/>
      <c r="LKN278" s="750"/>
      <c r="LKO278" s="750"/>
      <c r="LKP278" s="750"/>
      <c r="LKQ278" s="750"/>
      <c r="LKR278" s="750"/>
      <c r="LKS278" s="750"/>
      <c r="LKT278" s="750"/>
      <c r="LKU278" s="750"/>
      <c r="LKV278" s="750"/>
      <c r="LKW278" s="750"/>
      <c r="LKX278" s="750"/>
      <c r="LKY278" s="750"/>
      <c r="LKZ278" s="750"/>
      <c r="LLA278" s="750"/>
      <c r="LLB278" s="750"/>
      <c r="LLC278" s="750"/>
      <c r="LLD278" s="750"/>
      <c r="LLE278" s="750"/>
      <c r="LLF278" s="750"/>
      <c r="LLG278" s="750"/>
      <c r="LLH278" s="750"/>
      <c r="LLI278" s="750"/>
      <c r="LLJ278" s="750"/>
      <c r="LLK278" s="750"/>
      <c r="LLL278" s="750"/>
      <c r="LLM278" s="750"/>
      <c r="LLN278" s="750"/>
      <c r="LLO278" s="750"/>
      <c r="LLP278" s="750"/>
      <c r="LLQ278" s="750"/>
      <c r="LLR278" s="750"/>
      <c r="LLS278" s="750"/>
      <c r="LLT278" s="750"/>
      <c r="LLU278" s="750"/>
      <c r="LLV278" s="748"/>
      <c r="LLW278" s="748"/>
      <c r="LLX278" s="748"/>
      <c r="LLY278" s="748"/>
      <c r="LLZ278" s="748"/>
      <c r="LMA278" s="748"/>
      <c r="LMB278" s="748"/>
      <c r="LMC278" s="748"/>
      <c r="LMD278" s="748"/>
      <c r="LME278" s="748"/>
      <c r="LMF278" s="748"/>
      <c r="LMG278" s="748"/>
      <c r="LMH278" s="748"/>
      <c r="LMI278" s="748"/>
      <c r="LMJ278" s="748"/>
      <c r="LMK278" s="748"/>
      <c r="LML278" s="748"/>
      <c r="LMM278" s="748"/>
      <c r="LMN278" s="748"/>
      <c r="LMO278" s="748"/>
      <c r="LMP278" s="748"/>
      <c r="LMQ278" s="748"/>
      <c r="LMR278" s="748"/>
      <c r="LMS278" s="748"/>
      <c r="LMT278" s="749"/>
      <c r="LMU278" s="749"/>
      <c r="LMV278" s="749"/>
      <c r="LMW278" s="749"/>
      <c r="LMX278" s="749"/>
      <c r="LMY278" s="748"/>
      <c r="LMZ278" s="748"/>
      <c r="LNA278" s="749"/>
      <c r="LNB278" s="749"/>
      <c r="LNC278" s="748"/>
      <c r="LND278" s="748"/>
      <c r="LNE278" s="749"/>
      <c r="LNF278" s="749"/>
      <c r="LNG278" s="748"/>
      <c r="LNH278" s="748"/>
      <c r="LNI278" s="748"/>
      <c r="LNJ278" s="748"/>
      <c r="LNK278" s="748"/>
      <c r="LNL278" s="748"/>
      <c r="LNM278" s="748"/>
      <c r="LNN278" s="749"/>
      <c r="LNO278" s="749"/>
      <c r="LNP278" s="748"/>
      <c r="LNQ278" s="748"/>
      <c r="LNR278" s="749"/>
      <c r="LNS278" s="749"/>
      <c r="LNT278" s="748"/>
      <c r="LNU278" s="748"/>
      <c r="LNV278" s="748"/>
      <c r="LNW278" s="748"/>
      <c r="LNX278" s="748"/>
      <c r="LNY278" s="746"/>
      <c r="LNZ278" s="751"/>
      <c r="LOA278" s="748"/>
      <c r="LOB278" s="748"/>
      <c r="LOC278" s="748"/>
      <c r="LOD278" s="748"/>
      <c r="LOE278" s="748"/>
      <c r="LOF278" s="748"/>
      <c r="LOG278" s="748"/>
      <c r="LOH278" s="750"/>
      <c r="LOI278" s="750"/>
      <c r="LOJ278" s="750"/>
      <c r="LOK278" s="750"/>
      <c r="LOL278" s="750"/>
      <c r="LOM278" s="750"/>
      <c r="LON278" s="750"/>
      <c r="LOO278" s="750"/>
      <c r="LOP278" s="750"/>
      <c r="LOQ278" s="750"/>
      <c r="LOR278" s="750"/>
      <c r="LOS278" s="750"/>
      <c r="LOT278" s="750"/>
      <c r="LOU278" s="750"/>
      <c r="LOV278" s="750"/>
      <c r="LOW278" s="750"/>
      <c r="LOX278" s="750"/>
      <c r="LOY278" s="750"/>
      <c r="LOZ278" s="750"/>
      <c r="LPA278" s="750"/>
      <c r="LPB278" s="750"/>
      <c r="LPC278" s="750"/>
      <c r="LPD278" s="750"/>
      <c r="LPE278" s="750"/>
      <c r="LPF278" s="750"/>
      <c r="LPG278" s="750"/>
      <c r="LPH278" s="750"/>
      <c r="LPI278" s="750"/>
      <c r="LPJ278" s="750"/>
      <c r="LPK278" s="750"/>
      <c r="LPL278" s="750"/>
      <c r="LPM278" s="750"/>
      <c r="LPN278" s="750"/>
      <c r="LPO278" s="750"/>
      <c r="LPP278" s="750"/>
      <c r="LPQ278" s="750"/>
      <c r="LPR278" s="750"/>
      <c r="LPS278" s="750"/>
      <c r="LPT278" s="750"/>
      <c r="LPU278" s="750"/>
      <c r="LPV278" s="750"/>
      <c r="LPW278" s="750"/>
      <c r="LPX278" s="750"/>
      <c r="LPY278" s="750"/>
      <c r="LPZ278" s="748"/>
      <c r="LQA278" s="748"/>
      <c r="LQB278" s="748"/>
      <c r="LQC278" s="748"/>
      <c r="LQD278" s="748"/>
      <c r="LQE278" s="748"/>
      <c r="LQF278" s="748"/>
      <c r="LQG278" s="748"/>
      <c r="LQH278" s="748"/>
      <c r="LQI278" s="748"/>
      <c r="LQJ278" s="748"/>
      <c r="LQK278" s="748"/>
      <c r="LQL278" s="748"/>
      <c r="LQM278" s="748"/>
      <c r="LQN278" s="748"/>
      <c r="LQO278" s="748"/>
      <c r="LQP278" s="748"/>
      <c r="LQQ278" s="748"/>
      <c r="LQR278" s="748"/>
      <c r="LQS278" s="748"/>
      <c r="LQT278" s="748"/>
      <c r="LQU278" s="748"/>
      <c r="LQV278" s="748"/>
      <c r="LQW278" s="748"/>
      <c r="LQX278" s="749"/>
      <c r="LQY278" s="749"/>
      <c r="LQZ278" s="749"/>
      <c r="LRA278" s="749"/>
      <c r="LRB278" s="749"/>
      <c r="LRC278" s="748"/>
      <c r="LRD278" s="748"/>
      <c r="LRE278" s="749"/>
      <c r="LRF278" s="749"/>
      <c r="LRG278" s="748"/>
      <c r="LRH278" s="748"/>
      <c r="LRI278" s="749"/>
      <c r="LRJ278" s="749"/>
      <c r="LRK278" s="748"/>
      <c r="LRL278" s="748"/>
      <c r="LRM278" s="748"/>
      <c r="LRN278" s="748"/>
      <c r="LRO278" s="748"/>
      <c r="LRP278" s="748"/>
      <c r="LRQ278" s="748"/>
      <c r="LRR278" s="749"/>
      <c r="LRS278" s="749"/>
      <c r="LRT278" s="748"/>
      <c r="LRU278" s="748"/>
      <c r="LRV278" s="749"/>
      <c r="LRW278" s="749"/>
      <c r="LRX278" s="748"/>
      <c r="LRY278" s="748"/>
      <c r="LRZ278" s="748"/>
      <c r="LSA278" s="748"/>
      <c r="LSB278" s="748"/>
      <c r="LSC278" s="746"/>
      <c r="LSD278" s="751"/>
      <c r="LSE278" s="748"/>
      <c r="LSF278" s="748"/>
      <c r="LSG278" s="748"/>
      <c r="LSH278" s="748"/>
      <c r="LSI278" s="748"/>
      <c r="LSJ278" s="748"/>
      <c r="LSK278" s="748"/>
      <c r="LSL278" s="750"/>
      <c r="LSM278" s="750"/>
      <c r="LSN278" s="750"/>
      <c r="LSO278" s="750"/>
      <c r="LSP278" s="750"/>
      <c r="LSQ278" s="750"/>
      <c r="LSR278" s="750"/>
      <c r="LSS278" s="750"/>
      <c r="LST278" s="750"/>
      <c r="LSU278" s="750"/>
      <c r="LSV278" s="750"/>
      <c r="LSW278" s="750"/>
      <c r="LSX278" s="750"/>
      <c r="LSY278" s="750"/>
      <c r="LSZ278" s="750"/>
      <c r="LTA278" s="750"/>
      <c r="LTB278" s="750"/>
      <c r="LTC278" s="750"/>
      <c r="LTD278" s="750"/>
      <c r="LTE278" s="750"/>
      <c r="LTF278" s="750"/>
      <c r="LTG278" s="750"/>
      <c r="LTH278" s="750"/>
      <c r="LTI278" s="750"/>
      <c r="LTJ278" s="750"/>
      <c r="LTK278" s="750"/>
      <c r="LTL278" s="750"/>
      <c r="LTM278" s="750"/>
      <c r="LTN278" s="750"/>
      <c r="LTO278" s="750"/>
      <c r="LTP278" s="750"/>
      <c r="LTQ278" s="750"/>
      <c r="LTR278" s="750"/>
      <c r="LTS278" s="750"/>
      <c r="LTT278" s="750"/>
      <c r="LTU278" s="750"/>
      <c r="LTV278" s="750"/>
      <c r="LTW278" s="750"/>
      <c r="LTX278" s="750"/>
      <c r="LTY278" s="750"/>
      <c r="LTZ278" s="750"/>
      <c r="LUA278" s="750"/>
      <c r="LUB278" s="750"/>
      <c r="LUC278" s="750"/>
      <c r="LUD278" s="748"/>
      <c r="LUE278" s="748"/>
      <c r="LUF278" s="748"/>
      <c r="LUG278" s="748"/>
      <c r="LUH278" s="748"/>
      <c r="LUI278" s="748"/>
      <c r="LUJ278" s="748"/>
      <c r="LUK278" s="748"/>
      <c r="LUL278" s="748"/>
      <c r="LUM278" s="748"/>
      <c r="LUN278" s="748"/>
      <c r="LUO278" s="748"/>
      <c r="LUP278" s="748"/>
      <c r="LUQ278" s="748"/>
      <c r="LUR278" s="748"/>
      <c r="LUS278" s="748"/>
      <c r="LUT278" s="748"/>
      <c r="LUU278" s="748"/>
      <c r="LUV278" s="748"/>
      <c r="LUW278" s="748"/>
      <c r="LUX278" s="748"/>
      <c r="LUY278" s="748"/>
      <c r="LUZ278" s="748"/>
      <c r="LVA278" s="748"/>
      <c r="LVB278" s="749"/>
      <c r="LVC278" s="749"/>
      <c r="LVD278" s="749"/>
      <c r="LVE278" s="749"/>
      <c r="LVF278" s="749"/>
      <c r="LVG278" s="748"/>
      <c r="LVH278" s="748"/>
      <c r="LVI278" s="749"/>
      <c r="LVJ278" s="749"/>
      <c r="LVK278" s="748"/>
      <c r="LVL278" s="748"/>
      <c r="LVM278" s="749"/>
      <c r="LVN278" s="749"/>
      <c r="LVO278" s="748"/>
      <c r="LVP278" s="748"/>
      <c r="LVQ278" s="748"/>
      <c r="LVR278" s="748"/>
      <c r="LVS278" s="748"/>
      <c r="LVT278" s="748"/>
      <c r="LVU278" s="748"/>
      <c r="LVV278" s="749"/>
      <c r="LVW278" s="749"/>
      <c r="LVX278" s="748"/>
      <c r="LVY278" s="748"/>
      <c r="LVZ278" s="749"/>
      <c r="LWA278" s="749"/>
      <c r="LWB278" s="748"/>
      <c r="LWC278" s="748"/>
      <c r="LWD278" s="748"/>
      <c r="LWE278" s="748"/>
      <c r="LWF278" s="748"/>
      <c r="LWG278" s="746"/>
      <c r="LWH278" s="751"/>
      <c r="LWI278" s="748"/>
      <c r="LWJ278" s="748"/>
      <c r="LWK278" s="748"/>
      <c r="LWL278" s="748"/>
      <c r="LWM278" s="748"/>
      <c r="LWN278" s="748"/>
      <c r="LWO278" s="748"/>
      <c r="LWP278" s="750"/>
      <c r="LWQ278" s="750"/>
      <c r="LWR278" s="750"/>
      <c r="LWS278" s="750"/>
      <c r="LWT278" s="750"/>
      <c r="LWU278" s="750"/>
      <c r="LWV278" s="750"/>
      <c r="LWW278" s="750"/>
      <c r="LWX278" s="750"/>
      <c r="LWY278" s="750"/>
      <c r="LWZ278" s="750"/>
      <c r="LXA278" s="750"/>
      <c r="LXB278" s="750"/>
      <c r="LXC278" s="750"/>
      <c r="LXD278" s="750"/>
      <c r="LXE278" s="750"/>
      <c r="LXF278" s="750"/>
      <c r="LXG278" s="750"/>
      <c r="LXH278" s="750"/>
      <c r="LXI278" s="750"/>
      <c r="LXJ278" s="750"/>
      <c r="LXK278" s="750"/>
      <c r="LXL278" s="750"/>
      <c r="LXM278" s="750"/>
      <c r="LXN278" s="750"/>
      <c r="LXO278" s="750"/>
      <c r="LXP278" s="750"/>
      <c r="LXQ278" s="750"/>
      <c r="LXR278" s="750"/>
      <c r="LXS278" s="750"/>
      <c r="LXT278" s="750"/>
      <c r="LXU278" s="750"/>
      <c r="LXV278" s="750"/>
      <c r="LXW278" s="750"/>
      <c r="LXX278" s="750"/>
      <c r="LXY278" s="750"/>
      <c r="LXZ278" s="750"/>
      <c r="LYA278" s="750"/>
      <c r="LYB278" s="750"/>
      <c r="LYC278" s="750"/>
      <c r="LYD278" s="750"/>
      <c r="LYE278" s="750"/>
      <c r="LYF278" s="750"/>
      <c r="LYG278" s="750"/>
      <c r="LYH278" s="748"/>
      <c r="LYI278" s="748"/>
      <c r="LYJ278" s="748"/>
      <c r="LYK278" s="748"/>
      <c r="LYL278" s="748"/>
      <c r="LYM278" s="748"/>
      <c r="LYN278" s="748"/>
      <c r="LYO278" s="748"/>
      <c r="LYP278" s="748"/>
      <c r="LYQ278" s="748"/>
      <c r="LYR278" s="748"/>
      <c r="LYS278" s="748"/>
      <c r="LYT278" s="748"/>
      <c r="LYU278" s="748"/>
      <c r="LYV278" s="748"/>
      <c r="LYW278" s="748"/>
      <c r="LYX278" s="748"/>
      <c r="LYY278" s="748"/>
      <c r="LYZ278" s="748"/>
      <c r="LZA278" s="748"/>
      <c r="LZB278" s="748"/>
      <c r="LZC278" s="748"/>
      <c r="LZD278" s="748"/>
      <c r="LZE278" s="748"/>
      <c r="LZF278" s="749"/>
      <c r="LZG278" s="749"/>
      <c r="LZH278" s="749"/>
      <c r="LZI278" s="749"/>
      <c r="LZJ278" s="749"/>
      <c r="LZK278" s="748"/>
      <c r="LZL278" s="748"/>
      <c r="LZM278" s="749"/>
      <c r="LZN278" s="749"/>
      <c r="LZO278" s="748"/>
      <c r="LZP278" s="748"/>
      <c r="LZQ278" s="749"/>
      <c r="LZR278" s="749"/>
      <c r="LZS278" s="748"/>
      <c r="LZT278" s="748"/>
      <c r="LZU278" s="748"/>
      <c r="LZV278" s="748"/>
      <c r="LZW278" s="748"/>
      <c r="LZX278" s="748"/>
      <c r="LZY278" s="748"/>
      <c r="LZZ278" s="749"/>
      <c r="MAA278" s="749"/>
      <c r="MAB278" s="748"/>
      <c r="MAC278" s="748"/>
      <c r="MAD278" s="749"/>
      <c r="MAE278" s="749"/>
      <c r="MAF278" s="748"/>
      <c r="MAG278" s="748"/>
      <c r="MAH278" s="748"/>
      <c r="MAI278" s="748"/>
      <c r="MAJ278" s="748"/>
      <c r="MAK278" s="746"/>
      <c r="MAL278" s="751"/>
      <c r="MAM278" s="748"/>
      <c r="MAN278" s="748"/>
      <c r="MAO278" s="748"/>
      <c r="MAP278" s="748"/>
      <c r="MAQ278" s="748"/>
      <c r="MAR278" s="748"/>
      <c r="MAS278" s="748"/>
      <c r="MAT278" s="750"/>
      <c r="MAU278" s="750"/>
      <c r="MAV278" s="750"/>
      <c r="MAW278" s="750"/>
      <c r="MAX278" s="750"/>
      <c r="MAY278" s="750"/>
      <c r="MAZ278" s="750"/>
      <c r="MBA278" s="750"/>
      <c r="MBB278" s="750"/>
      <c r="MBC278" s="750"/>
      <c r="MBD278" s="750"/>
      <c r="MBE278" s="750"/>
      <c r="MBF278" s="750"/>
      <c r="MBG278" s="750"/>
      <c r="MBH278" s="750"/>
      <c r="MBI278" s="750"/>
      <c r="MBJ278" s="750"/>
      <c r="MBK278" s="750"/>
      <c r="MBL278" s="750"/>
      <c r="MBM278" s="750"/>
      <c r="MBN278" s="750"/>
      <c r="MBO278" s="750"/>
      <c r="MBP278" s="750"/>
      <c r="MBQ278" s="750"/>
      <c r="MBR278" s="750"/>
      <c r="MBS278" s="750"/>
      <c r="MBT278" s="750"/>
      <c r="MBU278" s="750"/>
      <c r="MBV278" s="750"/>
      <c r="MBW278" s="750"/>
      <c r="MBX278" s="750"/>
      <c r="MBY278" s="750"/>
      <c r="MBZ278" s="750"/>
      <c r="MCA278" s="750"/>
      <c r="MCB278" s="750"/>
      <c r="MCC278" s="750"/>
      <c r="MCD278" s="750"/>
      <c r="MCE278" s="750"/>
      <c r="MCF278" s="750"/>
      <c r="MCG278" s="750"/>
      <c r="MCH278" s="750"/>
      <c r="MCI278" s="750"/>
      <c r="MCJ278" s="750"/>
      <c r="MCK278" s="750"/>
      <c r="MCL278" s="748"/>
      <c r="MCM278" s="748"/>
      <c r="MCN278" s="748"/>
      <c r="MCO278" s="748"/>
      <c r="MCP278" s="748"/>
      <c r="MCQ278" s="748"/>
      <c r="MCR278" s="748"/>
      <c r="MCS278" s="748"/>
      <c r="MCT278" s="748"/>
      <c r="MCU278" s="748"/>
      <c r="MCV278" s="748"/>
      <c r="MCW278" s="748"/>
      <c r="MCX278" s="748"/>
      <c r="MCY278" s="748"/>
      <c r="MCZ278" s="748"/>
      <c r="MDA278" s="748"/>
      <c r="MDB278" s="748"/>
      <c r="MDC278" s="748"/>
      <c r="MDD278" s="748"/>
      <c r="MDE278" s="748"/>
      <c r="MDF278" s="748"/>
      <c r="MDG278" s="748"/>
      <c r="MDH278" s="748"/>
      <c r="MDI278" s="748"/>
      <c r="MDJ278" s="749"/>
      <c r="MDK278" s="749"/>
      <c r="MDL278" s="749"/>
      <c r="MDM278" s="749"/>
      <c r="MDN278" s="749"/>
      <c r="MDO278" s="748"/>
      <c r="MDP278" s="748"/>
      <c r="MDQ278" s="749"/>
      <c r="MDR278" s="749"/>
      <c r="MDS278" s="748"/>
      <c r="MDT278" s="748"/>
      <c r="MDU278" s="749"/>
      <c r="MDV278" s="749"/>
      <c r="MDW278" s="748"/>
      <c r="MDX278" s="748"/>
      <c r="MDY278" s="748"/>
      <c r="MDZ278" s="748"/>
      <c r="MEA278" s="748"/>
      <c r="MEB278" s="748"/>
      <c r="MEC278" s="748"/>
      <c r="MED278" s="749"/>
      <c r="MEE278" s="749"/>
      <c r="MEF278" s="748"/>
      <c r="MEG278" s="748"/>
      <c r="MEH278" s="749"/>
      <c r="MEI278" s="749"/>
      <c r="MEJ278" s="748"/>
      <c r="MEK278" s="748"/>
      <c r="MEL278" s="748"/>
      <c r="MEM278" s="748"/>
      <c r="MEN278" s="748"/>
      <c r="MEO278" s="746"/>
      <c r="MEP278" s="751"/>
      <c r="MEQ278" s="748"/>
      <c r="MER278" s="748"/>
      <c r="MES278" s="748"/>
      <c r="MET278" s="748"/>
      <c r="MEU278" s="748"/>
      <c r="MEV278" s="748"/>
      <c r="MEW278" s="748"/>
      <c r="MEX278" s="750"/>
      <c r="MEY278" s="750"/>
      <c r="MEZ278" s="750"/>
      <c r="MFA278" s="750"/>
      <c r="MFB278" s="750"/>
      <c r="MFC278" s="750"/>
      <c r="MFD278" s="750"/>
      <c r="MFE278" s="750"/>
      <c r="MFF278" s="750"/>
      <c r="MFG278" s="750"/>
      <c r="MFH278" s="750"/>
      <c r="MFI278" s="750"/>
      <c r="MFJ278" s="750"/>
      <c r="MFK278" s="750"/>
      <c r="MFL278" s="750"/>
      <c r="MFM278" s="750"/>
      <c r="MFN278" s="750"/>
      <c r="MFO278" s="750"/>
      <c r="MFP278" s="750"/>
      <c r="MFQ278" s="750"/>
      <c r="MFR278" s="750"/>
      <c r="MFS278" s="750"/>
      <c r="MFT278" s="750"/>
      <c r="MFU278" s="750"/>
      <c r="MFV278" s="750"/>
      <c r="MFW278" s="750"/>
      <c r="MFX278" s="750"/>
      <c r="MFY278" s="750"/>
      <c r="MFZ278" s="750"/>
      <c r="MGA278" s="750"/>
      <c r="MGB278" s="750"/>
      <c r="MGC278" s="750"/>
      <c r="MGD278" s="750"/>
      <c r="MGE278" s="750"/>
      <c r="MGF278" s="750"/>
      <c r="MGG278" s="750"/>
      <c r="MGH278" s="750"/>
      <c r="MGI278" s="750"/>
      <c r="MGJ278" s="750"/>
      <c r="MGK278" s="750"/>
      <c r="MGL278" s="750"/>
      <c r="MGM278" s="750"/>
      <c r="MGN278" s="750"/>
      <c r="MGO278" s="750"/>
      <c r="MGP278" s="748"/>
      <c r="MGQ278" s="748"/>
      <c r="MGR278" s="748"/>
      <c r="MGS278" s="748"/>
      <c r="MGT278" s="748"/>
      <c r="MGU278" s="748"/>
      <c r="MGV278" s="748"/>
      <c r="MGW278" s="748"/>
      <c r="MGX278" s="748"/>
      <c r="MGY278" s="748"/>
      <c r="MGZ278" s="748"/>
      <c r="MHA278" s="748"/>
      <c r="MHB278" s="748"/>
      <c r="MHC278" s="748"/>
      <c r="MHD278" s="748"/>
      <c r="MHE278" s="748"/>
      <c r="MHF278" s="748"/>
      <c r="MHG278" s="748"/>
      <c r="MHH278" s="748"/>
      <c r="MHI278" s="748"/>
      <c r="MHJ278" s="748"/>
      <c r="MHK278" s="748"/>
      <c r="MHL278" s="748"/>
      <c r="MHM278" s="748"/>
      <c r="MHN278" s="749"/>
      <c r="MHO278" s="749"/>
      <c r="MHP278" s="749"/>
      <c r="MHQ278" s="749"/>
      <c r="MHR278" s="749"/>
      <c r="MHS278" s="748"/>
      <c r="MHT278" s="748"/>
      <c r="MHU278" s="749"/>
      <c r="MHV278" s="749"/>
      <c r="MHW278" s="748"/>
      <c r="MHX278" s="748"/>
      <c r="MHY278" s="749"/>
      <c r="MHZ278" s="749"/>
      <c r="MIA278" s="748"/>
      <c r="MIB278" s="748"/>
      <c r="MIC278" s="748"/>
      <c r="MID278" s="748"/>
      <c r="MIE278" s="748"/>
      <c r="MIF278" s="748"/>
      <c r="MIG278" s="748"/>
      <c r="MIH278" s="749"/>
      <c r="MII278" s="749"/>
      <c r="MIJ278" s="748"/>
      <c r="MIK278" s="748"/>
      <c r="MIL278" s="749"/>
      <c r="MIM278" s="749"/>
      <c r="MIN278" s="748"/>
      <c r="MIO278" s="748"/>
      <c r="MIP278" s="748"/>
      <c r="MIQ278" s="748"/>
      <c r="MIR278" s="748"/>
      <c r="MIS278" s="746"/>
      <c r="MIT278" s="751"/>
      <c r="MIU278" s="748"/>
      <c r="MIV278" s="748"/>
      <c r="MIW278" s="748"/>
      <c r="MIX278" s="748"/>
      <c r="MIY278" s="748"/>
      <c r="MIZ278" s="748"/>
      <c r="MJA278" s="748"/>
      <c r="MJB278" s="750"/>
      <c r="MJC278" s="750"/>
      <c r="MJD278" s="750"/>
      <c r="MJE278" s="750"/>
      <c r="MJF278" s="750"/>
      <c r="MJG278" s="750"/>
      <c r="MJH278" s="750"/>
      <c r="MJI278" s="750"/>
      <c r="MJJ278" s="750"/>
      <c r="MJK278" s="750"/>
      <c r="MJL278" s="750"/>
      <c r="MJM278" s="750"/>
      <c r="MJN278" s="750"/>
      <c r="MJO278" s="750"/>
      <c r="MJP278" s="750"/>
      <c r="MJQ278" s="750"/>
      <c r="MJR278" s="750"/>
      <c r="MJS278" s="750"/>
      <c r="MJT278" s="750"/>
      <c r="MJU278" s="750"/>
      <c r="MJV278" s="750"/>
      <c r="MJW278" s="750"/>
      <c r="MJX278" s="750"/>
      <c r="MJY278" s="750"/>
      <c r="MJZ278" s="750"/>
      <c r="MKA278" s="750"/>
      <c r="MKB278" s="750"/>
      <c r="MKC278" s="750"/>
      <c r="MKD278" s="750"/>
      <c r="MKE278" s="750"/>
      <c r="MKF278" s="750"/>
      <c r="MKG278" s="750"/>
      <c r="MKH278" s="750"/>
      <c r="MKI278" s="750"/>
      <c r="MKJ278" s="750"/>
      <c r="MKK278" s="750"/>
      <c r="MKL278" s="750"/>
      <c r="MKM278" s="750"/>
      <c r="MKN278" s="750"/>
      <c r="MKO278" s="750"/>
      <c r="MKP278" s="750"/>
      <c r="MKQ278" s="750"/>
      <c r="MKR278" s="750"/>
      <c r="MKS278" s="750"/>
      <c r="MKT278" s="748"/>
      <c r="MKU278" s="748"/>
      <c r="MKV278" s="748"/>
      <c r="MKW278" s="748"/>
      <c r="MKX278" s="748"/>
      <c r="MKY278" s="748"/>
      <c r="MKZ278" s="748"/>
      <c r="MLA278" s="748"/>
      <c r="MLB278" s="748"/>
      <c r="MLC278" s="748"/>
      <c r="MLD278" s="748"/>
      <c r="MLE278" s="748"/>
      <c r="MLF278" s="748"/>
      <c r="MLG278" s="748"/>
      <c r="MLH278" s="748"/>
      <c r="MLI278" s="748"/>
      <c r="MLJ278" s="748"/>
      <c r="MLK278" s="748"/>
      <c r="MLL278" s="748"/>
      <c r="MLM278" s="748"/>
      <c r="MLN278" s="748"/>
      <c r="MLO278" s="748"/>
      <c r="MLP278" s="748"/>
      <c r="MLQ278" s="748"/>
      <c r="MLR278" s="749"/>
      <c r="MLS278" s="749"/>
      <c r="MLT278" s="749"/>
      <c r="MLU278" s="749"/>
      <c r="MLV278" s="749"/>
      <c r="MLW278" s="748"/>
      <c r="MLX278" s="748"/>
      <c r="MLY278" s="749"/>
      <c r="MLZ278" s="749"/>
      <c r="MMA278" s="748"/>
      <c r="MMB278" s="748"/>
      <c r="MMC278" s="749"/>
      <c r="MMD278" s="749"/>
      <c r="MME278" s="748"/>
      <c r="MMF278" s="748"/>
      <c r="MMG278" s="748"/>
      <c r="MMH278" s="748"/>
      <c r="MMI278" s="748"/>
      <c r="MMJ278" s="748"/>
      <c r="MMK278" s="748"/>
      <c r="MML278" s="749"/>
      <c r="MMM278" s="749"/>
      <c r="MMN278" s="748"/>
      <c r="MMO278" s="748"/>
      <c r="MMP278" s="749"/>
      <c r="MMQ278" s="749"/>
      <c r="MMR278" s="748"/>
      <c r="MMS278" s="748"/>
      <c r="MMT278" s="748"/>
      <c r="MMU278" s="748"/>
      <c r="MMV278" s="748"/>
      <c r="MMW278" s="746"/>
      <c r="MMX278" s="751"/>
      <c r="MMY278" s="748"/>
      <c r="MMZ278" s="748"/>
      <c r="MNA278" s="748"/>
      <c r="MNB278" s="748"/>
      <c r="MNC278" s="748"/>
      <c r="MND278" s="748"/>
      <c r="MNE278" s="748"/>
      <c r="MNF278" s="750"/>
      <c r="MNG278" s="750"/>
      <c r="MNH278" s="750"/>
      <c r="MNI278" s="750"/>
      <c r="MNJ278" s="750"/>
      <c r="MNK278" s="750"/>
      <c r="MNL278" s="750"/>
      <c r="MNM278" s="750"/>
      <c r="MNN278" s="750"/>
      <c r="MNO278" s="750"/>
      <c r="MNP278" s="750"/>
      <c r="MNQ278" s="750"/>
      <c r="MNR278" s="750"/>
      <c r="MNS278" s="750"/>
      <c r="MNT278" s="750"/>
      <c r="MNU278" s="750"/>
      <c r="MNV278" s="750"/>
      <c r="MNW278" s="750"/>
      <c r="MNX278" s="750"/>
      <c r="MNY278" s="750"/>
      <c r="MNZ278" s="750"/>
      <c r="MOA278" s="750"/>
      <c r="MOB278" s="750"/>
      <c r="MOC278" s="750"/>
      <c r="MOD278" s="750"/>
      <c r="MOE278" s="750"/>
      <c r="MOF278" s="750"/>
      <c r="MOG278" s="750"/>
      <c r="MOH278" s="750"/>
      <c r="MOI278" s="750"/>
      <c r="MOJ278" s="750"/>
      <c r="MOK278" s="750"/>
      <c r="MOL278" s="750"/>
      <c r="MOM278" s="750"/>
      <c r="MON278" s="750"/>
      <c r="MOO278" s="750"/>
      <c r="MOP278" s="750"/>
      <c r="MOQ278" s="750"/>
      <c r="MOR278" s="750"/>
      <c r="MOS278" s="750"/>
      <c r="MOT278" s="750"/>
      <c r="MOU278" s="750"/>
      <c r="MOV278" s="750"/>
      <c r="MOW278" s="750"/>
      <c r="MOX278" s="748"/>
      <c r="MOY278" s="748"/>
      <c r="MOZ278" s="748"/>
      <c r="MPA278" s="748"/>
      <c r="MPB278" s="748"/>
      <c r="MPC278" s="748"/>
      <c r="MPD278" s="748"/>
      <c r="MPE278" s="748"/>
      <c r="MPF278" s="748"/>
      <c r="MPG278" s="748"/>
      <c r="MPH278" s="748"/>
      <c r="MPI278" s="748"/>
      <c r="MPJ278" s="748"/>
      <c r="MPK278" s="748"/>
      <c r="MPL278" s="748"/>
      <c r="MPM278" s="748"/>
      <c r="MPN278" s="748"/>
      <c r="MPO278" s="748"/>
      <c r="MPP278" s="748"/>
      <c r="MPQ278" s="748"/>
      <c r="MPR278" s="748"/>
      <c r="MPS278" s="748"/>
      <c r="MPT278" s="748"/>
      <c r="MPU278" s="748"/>
      <c r="MPV278" s="749"/>
      <c r="MPW278" s="749"/>
      <c r="MPX278" s="749"/>
      <c r="MPY278" s="749"/>
      <c r="MPZ278" s="749"/>
      <c r="MQA278" s="748"/>
      <c r="MQB278" s="748"/>
      <c r="MQC278" s="749"/>
      <c r="MQD278" s="749"/>
      <c r="MQE278" s="748"/>
      <c r="MQF278" s="748"/>
      <c r="MQG278" s="749"/>
      <c r="MQH278" s="749"/>
      <c r="MQI278" s="748"/>
      <c r="MQJ278" s="748"/>
      <c r="MQK278" s="748"/>
      <c r="MQL278" s="748"/>
      <c r="MQM278" s="748"/>
      <c r="MQN278" s="748"/>
      <c r="MQO278" s="748"/>
      <c r="MQP278" s="749"/>
      <c r="MQQ278" s="749"/>
      <c r="MQR278" s="748"/>
      <c r="MQS278" s="748"/>
      <c r="MQT278" s="749"/>
      <c r="MQU278" s="749"/>
      <c r="MQV278" s="748"/>
      <c r="MQW278" s="748"/>
      <c r="MQX278" s="748"/>
      <c r="MQY278" s="748"/>
      <c r="MQZ278" s="748"/>
      <c r="MRA278" s="746"/>
      <c r="MRB278" s="751"/>
      <c r="MRC278" s="748"/>
      <c r="MRD278" s="748"/>
      <c r="MRE278" s="748"/>
      <c r="MRF278" s="748"/>
      <c r="MRG278" s="748"/>
      <c r="MRH278" s="748"/>
      <c r="MRI278" s="748"/>
      <c r="MRJ278" s="750"/>
      <c r="MRK278" s="750"/>
      <c r="MRL278" s="750"/>
      <c r="MRM278" s="750"/>
      <c r="MRN278" s="750"/>
      <c r="MRO278" s="750"/>
      <c r="MRP278" s="750"/>
      <c r="MRQ278" s="750"/>
      <c r="MRR278" s="750"/>
      <c r="MRS278" s="750"/>
      <c r="MRT278" s="750"/>
      <c r="MRU278" s="750"/>
      <c r="MRV278" s="750"/>
      <c r="MRW278" s="750"/>
      <c r="MRX278" s="750"/>
      <c r="MRY278" s="750"/>
      <c r="MRZ278" s="750"/>
      <c r="MSA278" s="750"/>
      <c r="MSB278" s="750"/>
      <c r="MSC278" s="750"/>
      <c r="MSD278" s="750"/>
      <c r="MSE278" s="750"/>
      <c r="MSF278" s="750"/>
      <c r="MSG278" s="750"/>
      <c r="MSH278" s="750"/>
      <c r="MSI278" s="750"/>
      <c r="MSJ278" s="750"/>
      <c r="MSK278" s="750"/>
      <c r="MSL278" s="750"/>
      <c r="MSM278" s="750"/>
      <c r="MSN278" s="750"/>
      <c r="MSO278" s="750"/>
      <c r="MSP278" s="750"/>
      <c r="MSQ278" s="750"/>
      <c r="MSR278" s="750"/>
      <c r="MSS278" s="750"/>
      <c r="MST278" s="750"/>
      <c r="MSU278" s="750"/>
      <c r="MSV278" s="750"/>
      <c r="MSW278" s="750"/>
      <c r="MSX278" s="750"/>
      <c r="MSY278" s="750"/>
      <c r="MSZ278" s="750"/>
      <c r="MTA278" s="750"/>
      <c r="MTB278" s="748"/>
      <c r="MTC278" s="748"/>
      <c r="MTD278" s="748"/>
      <c r="MTE278" s="748"/>
      <c r="MTF278" s="748"/>
      <c r="MTG278" s="748"/>
      <c r="MTH278" s="748"/>
      <c r="MTI278" s="748"/>
      <c r="MTJ278" s="748"/>
      <c r="MTK278" s="748"/>
      <c r="MTL278" s="748"/>
      <c r="MTM278" s="748"/>
      <c r="MTN278" s="748"/>
      <c r="MTO278" s="748"/>
      <c r="MTP278" s="748"/>
      <c r="MTQ278" s="748"/>
      <c r="MTR278" s="748"/>
      <c r="MTS278" s="748"/>
      <c r="MTT278" s="748"/>
      <c r="MTU278" s="748"/>
      <c r="MTV278" s="748"/>
      <c r="MTW278" s="748"/>
      <c r="MTX278" s="748"/>
      <c r="MTY278" s="748"/>
      <c r="MTZ278" s="749"/>
      <c r="MUA278" s="749"/>
      <c r="MUB278" s="749"/>
      <c r="MUC278" s="749"/>
      <c r="MUD278" s="749"/>
      <c r="MUE278" s="748"/>
      <c r="MUF278" s="748"/>
      <c r="MUG278" s="749"/>
      <c r="MUH278" s="749"/>
      <c r="MUI278" s="748"/>
      <c r="MUJ278" s="748"/>
      <c r="MUK278" s="749"/>
      <c r="MUL278" s="749"/>
      <c r="MUM278" s="748"/>
      <c r="MUN278" s="748"/>
      <c r="MUO278" s="748"/>
      <c r="MUP278" s="748"/>
      <c r="MUQ278" s="748"/>
      <c r="MUR278" s="748"/>
      <c r="MUS278" s="748"/>
      <c r="MUT278" s="749"/>
      <c r="MUU278" s="749"/>
      <c r="MUV278" s="748"/>
      <c r="MUW278" s="748"/>
      <c r="MUX278" s="749"/>
      <c r="MUY278" s="749"/>
      <c r="MUZ278" s="748"/>
      <c r="MVA278" s="748"/>
      <c r="MVB278" s="748"/>
      <c r="MVC278" s="748"/>
      <c r="MVD278" s="748"/>
      <c r="MVE278" s="746"/>
      <c r="MVF278" s="751"/>
      <c r="MVG278" s="748"/>
      <c r="MVH278" s="748"/>
      <c r="MVI278" s="748"/>
      <c r="MVJ278" s="748"/>
      <c r="MVK278" s="748"/>
      <c r="MVL278" s="748"/>
      <c r="MVM278" s="748"/>
      <c r="MVN278" s="750"/>
      <c r="MVO278" s="750"/>
      <c r="MVP278" s="750"/>
      <c r="MVQ278" s="750"/>
      <c r="MVR278" s="750"/>
      <c r="MVS278" s="750"/>
      <c r="MVT278" s="750"/>
      <c r="MVU278" s="750"/>
      <c r="MVV278" s="750"/>
      <c r="MVW278" s="750"/>
      <c r="MVX278" s="750"/>
      <c r="MVY278" s="750"/>
      <c r="MVZ278" s="750"/>
      <c r="MWA278" s="750"/>
      <c r="MWB278" s="750"/>
      <c r="MWC278" s="750"/>
      <c r="MWD278" s="750"/>
      <c r="MWE278" s="750"/>
      <c r="MWF278" s="750"/>
      <c r="MWG278" s="750"/>
      <c r="MWH278" s="750"/>
      <c r="MWI278" s="750"/>
      <c r="MWJ278" s="750"/>
      <c r="MWK278" s="750"/>
      <c r="MWL278" s="750"/>
      <c r="MWM278" s="750"/>
      <c r="MWN278" s="750"/>
      <c r="MWO278" s="750"/>
      <c r="MWP278" s="750"/>
      <c r="MWQ278" s="750"/>
      <c r="MWR278" s="750"/>
      <c r="MWS278" s="750"/>
      <c r="MWT278" s="750"/>
      <c r="MWU278" s="750"/>
      <c r="MWV278" s="750"/>
      <c r="MWW278" s="750"/>
      <c r="MWX278" s="750"/>
      <c r="MWY278" s="750"/>
      <c r="MWZ278" s="750"/>
      <c r="MXA278" s="750"/>
      <c r="MXB278" s="750"/>
      <c r="MXC278" s="750"/>
      <c r="MXD278" s="750"/>
      <c r="MXE278" s="750"/>
      <c r="MXF278" s="748"/>
      <c r="MXG278" s="748"/>
      <c r="MXH278" s="748"/>
      <c r="MXI278" s="748"/>
      <c r="MXJ278" s="748"/>
      <c r="MXK278" s="748"/>
      <c r="MXL278" s="748"/>
      <c r="MXM278" s="748"/>
      <c r="MXN278" s="748"/>
      <c r="MXO278" s="748"/>
      <c r="MXP278" s="748"/>
      <c r="MXQ278" s="748"/>
      <c r="MXR278" s="748"/>
      <c r="MXS278" s="748"/>
      <c r="MXT278" s="748"/>
      <c r="MXU278" s="748"/>
      <c r="MXV278" s="748"/>
      <c r="MXW278" s="748"/>
      <c r="MXX278" s="748"/>
      <c r="MXY278" s="748"/>
      <c r="MXZ278" s="748"/>
      <c r="MYA278" s="748"/>
      <c r="MYB278" s="748"/>
      <c r="MYC278" s="748"/>
      <c r="MYD278" s="749"/>
      <c r="MYE278" s="749"/>
      <c r="MYF278" s="749"/>
      <c r="MYG278" s="749"/>
      <c r="MYH278" s="749"/>
      <c r="MYI278" s="748"/>
      <c r="MYJ278" s="748"/>
      <c r="MYK278" s="749"/>
      <c r="MYL278" s="749"/>
      <c r="MYM278" s="748"/>
      <c r="MYN278" s="748"/>
      <c r="MYO278" s="749"/>
      <c r="MYP278" s="749"/>
      <c r="MYQ278" s="748"/>
      <c r="MYR278" s="748"/>
      <c r="MYS278" s="748"/>
      <c r="MYT278" s="748"/>
      <c r="MYU278" s="748"/>
      <c r="MYV278" s="748"/>
      <c r="MYW278" s="748"/>
      <c r="MYX278" s="749"/>
      <c r="MYY278" s="749"/>
      <c r="MYZ278" s="748"/>
      <c r="MZA278" s="748"/>
      <c r="MZB278" s="749"/>
      <c r="MZC278" s="749"/>
      <c r="MZD278" s="748"/>
      <c r="MZE278" s="748"/>
      <c r="MZF278" s="748"/>
      <c r="MZG278" s="748"/>
      <c r="MZH278" s="748"/>
      <c r="MZI278" s="746"/>
      <c r="MZJ278" s="751"/>
      <c r="MZK278" s="748"/>
      <c r="MZL278" s="748"/>
      <c r="MZM278" s="748"/>
      <c r="MZN278" s="748"/>
      <c r="MZO278" s="748"/>
      <c r="MZP278" s="748"/>
      <c r="MZQ278" s="748"/>
      <c r="MZR278" s="750"/>
      <c r="MZS278" s="750"/>
      <c r="MZT278" s="750"/>
      <c r="MZU278" s="750"/>
      <c r="MZV278" s="750"/>
      <c r="MZW278" s="750"/>
      <c r="MZX278" s="750"/>
      <c r="MZY278" s="750"/>
      <c r="MZZ278" s="750"/>
      <c r="NAA278" s="750"/>
      <c r="NAB278" s="750"/>
      <c r="NAC278" s="750"/>
      <c r="NAD278" s="750"/>
      <c r="NAE278" s="750"/>
      <c r="NAF278" s="750"/>
      <c r="NAG278" s="750"/>
      <c r="NAH278" s="750"/>
      <c r="NAI278" s="750"/>
      <c r="NAJ278" s="750"/>
      <c r="NAK278" s="750"/>
      <c r="NAL278" s="750"/>
      <c r="NAM278" s="750"/>
      <c r="NAN278" s="750"/>
      <c r="NAO278" s="750"/>
      <c r="NAP278" s="750"/>
      <c r="NAQ278" s="750"/>
      <c r="NAR278" s="750"/>
      <c r="NAS278" s="750"/>
      <c r="NAT278" s="750"/>
      <c r="NAU278" s="750"/>
      <c r="NAV278" s="750"/>
      <c r="NAW278" s="750"/>
      <c r="NAX278" s="750"/>
      <c r="NAY278" s="750"/>
      <c r="NAZ278" s="750"/>
      <c r="NBA278" s="750"/>
      <c r="NBB278" s="750"/>
      <c r="NBC278" s="750"/>
      <c r="NBD278" s="750"/>
      <c r="NBE278" s="750"/>
      <c r="NBF278" s="750"/>
      <c r="NBG278" s="750"/>
      <c r="NBH278" s="750"/>
      <c r="NBI278" s="750"/>
      <c r="NBJ278" s="748"/>
      <c r="NBK278" s="748"/>
      <c r="NBL278" s="748"/>
      <c r="NBM278" s="748"/>
      <c r="NBN278" s="748"/>
      <c r="NBO278" s="748"/>
      <c r="NBP278" s="748"/>
      <c r="NBQ278" s="748"/>
      <c r="NBR278" s="748"/>
      <c r="NBS278" s="748"/>
      <c r="NBT278" s="748"/>
      <c r="NBU278" s="748"/>
      <c r="NBV278" s="748"/>
      <c r="NBW278" s="748"/>
      <c r="NBX278" s="748"/>
      <c r="NBY278" s="748"/>
      <c r="NBZ278" s="748"/>
      <c r="NCA278" s="748"/>
      <c r="NCB278" s="748"/>
      <c r="NCC278" s="748"/>
      <c r="NCD278" s="748"/>
      <c r="NCE278" s="748"/>
      <c r="NCF278" s="748"/>
      <c r="NCG278" s="748"/>
      <c r="NCH278" s="749"/>
      <c r="NCI278" s="749"/>
      <c r="NCJ278" s="749"/>
      <c r="NCK278" s="749"/>
      <c r="NCL278" s="749"/>
      <c r="NCM278" s="748"/>
      <c r="NCN278" s="748"/>
      <c r="NCO278" s="749"/>
      <c r="NCP278" s="749"/>
      <c r="NCQ278" s="748"/>
      <c r="NCR278" s="748"/>
      <c r="NCS278" s="749"/>
      <c r="NCT278" s="749"/>
      <c r="NCU278" s="748"/>
      <c r="NCV278" s="748"/>
      <c r="NCW278" s="748"/>
      <c r="NCX278" s="748"/>
      <c r="NCY278" s="748"/>
      <c r="NCZ278" s="748"/>
      <c r="NDA278" s="748"/>
      <c r="NDB278" s="749"/>
      <c r="NDC278" s="749"/>
      <c r="NDD278" s="748"/>
      <c r="NDE278" s="748"/>
      <c r="NDF278" s="749"/>
      <c r="NDG278" s="749"/>
      <c r="NDH278" s="748"/>
      <c r="NDI278" s="748"/>
      <c r="NDJ278" s="748"/>
      <c r="NDK278" s="748"/>
      <c r="NDL278" s="748"/>
      <c r="NDM278" s="746"/>
      <c r="NDN278" s="751"/>
      <c r="NDO278" s="748"/>
      <c r="NDP278" s="748"/>
      <c r="NDQ278" s="748"/>
      <c r="NDR278" s="748"/>
      <c r="NDS278" s="748"/>
      <c r="NDT278" s="748"/>
      <c r="NDU278" s="748"/>
      <c r="NDV278" s="750"/>
      <c r="NDW278" s="750"/>
      <c r="NDX278" s="750"/>
      <c r="NDY278" s="750"/>
      <c r="NDZ278" s="750"/>
      <c r="NEA278" s="750"/>
      <c r="NEB278" s="750"/>
      <c r="NEC278" s="750"/>
      <c r="NED278" s="750"/>
      <c r="NEE278" s="750"/>
      <c r="NEF278" s="750"/>
      <c r="NEG278" s="750"/>
      <c r="NEH278" s="750"/>
      <c r="NEI278" s="750"/>
      <c r="NEJ278" s="750"/>
      <c r="NEK278" s="750"/>
      <c r="NEL278" s="750"/>
      <c r="NEM278" s="750"/>
      <c r="NEN278" s="750"/>
      <c r="NEO278" s="750"/>
      <c r="NEP278" s="750"/>
      <c r="NEQ278" s="750"/>
      <c r="NER278" s="750"/>
      <c r="NES278" s="750"/>
      <c r="NET278" s="750"/>
      <c r="NEU278" s="750"/>
      <c r="NEV278" s="750"/>
      <c r="NEW278" s="750"/>
      <c r="NEX278" s="750"/>
      <c r="NEY278" s="750"/>
      <c r="NEZ278" s="750"/>
      <c r="NFA278" s="750"/>
      <c r="NFB278" s="750"/>
      <c r="NFC278" s="750"/>
      <c r="NFD278" s="750"/>
      <c r="NFE278" s="750"/>
      <c r="NFF278" s="750"/>
      <c r="NFG278" s="750"/>
      <c r="NFH278" s="750"/>
      <c r="NFI278" s="750"/>
      <c r="NFJ278" s="750"/>
      <c r="NFK278" s="750"/>
      <c r="NFL278" s="750"/>
      <c r="NFM278" s="750"/>
      <c r="NFN278" s="748"/>
      <c r="NFO278" s="748"/>
      <c r="NFP278" s="748"/>
      <c r="NFQ278" s="748"/>
      <c r="NFR278" s="748"/>
      <c r="NFS278" s="748"/>
      <c r="NFT278" s="748"/>
      <c r="NFU278" s="748"/>
      <c r="NFV278" s="748"/>
      <c r="NFW278" s="748"/>
      <c r="NFX278" s="748"/>
      <c r="NFY278" s="748"/>
      <c r="NFZ278" s="748"/>
      <c r="NGA278" s="748"/>
      <c r="NGB278" s="748"/>
      <c r="NGC278" s="748"/>
      <c r="NGD278" s="748"/>
      <c r="NGE278" s="748"/>
      <c r="NGF278" s="748"/>
      <c r="NGG278" s="748"/>
      <c r="NGH278" s="748"/>
      <c r="NGI278" s="748"/>
      <c r="NGJ278" s="748"/>
      <c r="NGK278" s="748"/>
      <c r="NGL278" s="749"/>
      <c r="NGM278" s="749"/>
      <c r="NGN278" s="749"/>
      <c r="NGO278" s="749"/>
      <c r="NGP278" s="749"/>
      <c r="NGQ278" s="748"/>
      <c r="NGR278" s="748"/>
      <c r="NGS278" s="749"/>
      <c r="NGT278" s="749"/>
      <c r="NGU278" s="748"/>
      <c r="NGV278" s="748"/>
      <c r="NGW278" s="749"/>
      <c r="NGX278" s="749"/>
      <c r="NGY278" s="748"/>
      <c r="NGZ278" s="748"/>
      <c r="NHA278" s="748"/>
      <c r="NHB278" s="748"/>
      <c r="NHC278" s="748"/>
      <c r="NHD278" s="748"/>
      <c r="NHE278" s="748"/>
      <c r="NHF278" s="749"/>
      <c r="NHG278" s="749"/>
      <c r="NHH278" s="748"/>
      <c r="NHI278" s="748"/>
      <c r="NHJ278" s="749"/>
      <c r="NHK278" s="749"/>
      <c r="NHL278" s="748"/>
      <c r="NHM278" s="748"/>
      <c r="NHN278" s="748"/>
      <c r="NHO278" s="748"/>
      <c r="NHP278" s="748"/>
      <c r="NHQ278" s="746"/>
      <c r="NHR278" s="751"/>
      <c r="NHS278" s="748"/>
      <c r="NHT278" s="748"/>
      <c r="NHU278" s="748"/>
      <c r="NHV278" s="748"/>
      <c r="NHW278" s="748"/>
      <c r="NHX278" s="748"/>
      <c r="NHY278" s="748"/>
      <c r="NHZ278" s="750"/>
      <c r="NIA278" s="750"/>
      <c r="NIB278" s="750"/>
      <c r="NIC278" s="750"/>
      <c r="NID278" s="750"/>
      <c r="NIE278" s="750"/>
      <c r="NIF278" s="750"/>
      <c r="NIG278" s="750"/>
      <c r="NIH278" s="750"/>
      <c r="NII278" s="750"/>
      <c r="NIJ278" s="750"/>
      <c r="NIK278" s="750"/>
      <c r="NIL278" s="750"/>
      <c r="NIM278" s="750"/>
      <c r="NIN278" s="750"/>
      <c r="NIO278" s="750"/>
      <c r="NIP278" s="750"/>
      <c r="NIQ278" s="750"/>
      <c r="NIR278" s="750"/>
      <c r="NIS278" s="750"/>
      <c r="NIT278" s="750"/>
      <c r="NIU278" s="750"/>
      <c r="NIV278" s="750"/>
      <c r="NIW278" s="750"/>
      <c r="NIX278" s="750"/>
      <c r="NIY278" s="750"/>
      <c r="NIZ278" s="750"/>
      <c r="NJA278" s="750"/>
      <c r="NJB278" s="750"/>
      <c r="NJC278" s="750"/>
      <c r="NJD278" s="750"/>
      <c r="NJE278" s="750"/>
      <c r="NJF278" s="750"/>
      <c r="NJG278" s="750"/>
      <c r="NJH278" s="750"/>
      <c r="NJI278" s="750"/>
      <c r="NJJ278" s="750"/>
      <c r="NJK278" s="750"/>
      <c r="NJL278" s="750"/>
      <c r="NJM278" s="750"/>
      <c r="NJN278" s="750"/>
      <c r="NJO278" s="750"/>
      <c r="NJP278" s="750"/>
      <c r="NJQ278" s="750"/>
      <c r="NJR278" s="748"/>
      <c r="NJS278" s="748"/>
      <c r="NJT278" s="748"/>
      <c r="NJU278" s="748"/>
      <c r="NJV278" s="748"/>
      <c r="NJW278" s="748"/>
      <c r="NJX278" s="748"/>
      <c r="NJY278" s="748"/>
      <c r="NJZ278" s="748"/>
      <c r="NKA278" s="748"/>
      <c r="NKB278" s="748"/>
      <c r="NKC278" s="748"/>
      <c r="NKD278" s="748"/>
      <c r="NKE278" s="748"/>
      <c r="NKF278" s="748"/>
      <c r="NKG278" s="748"/>
      <c r="NKH278" s="748"/>
      <c r="NKI278" s="748"/>
      <c r="NKJ278" s="748"/>
      <c r="NKK278" s="748"/>
      <c r="NKL278" s="748"/>
      <c r="NKM278" s="748"/>
      <c r="NKN278" s="748"/>
      <c r="NKO278" s="748"/>
      <c r="NKP278" s="749"/>
      <c r="NKQ278" s="749"/>
      <c r="NKR278" s="749"/>
      <c r="NKS278" s="749"/>
      <c r="NKT278" s="749"/>
      <c r="NKU278" s="748"/>
      <c r="NKV278" s="748"/>
      <c r="NKW278" s="749"/>
      <c r="NKX278" s="749"/>
      <c r="NKY278" s="748"/>
      <c r="NKZ278" s="748"/>
      <c r="NLA278" s="749"/>
      <c r="NLB278" s="749"/>
      <c r="NLC278" s="748"/>
      <c r="NLD278" s="748"/>
      <c r="NLE278" s="748"/>
      <c r="NLF278" s="748"/>
      <c r="NLG278" s="748"/>
      <c r="NLH278" s="748"/>
      <c r="NLI278" s="748"/>
      <c r="NLJ278" s="749"/>
      <c r="NLK278" s="749"/>
      <c r="NLL278" s="748"/>
      <c r="NLM278" s="748"/>
      <c r="NLN278" s="749"/>
      <c r="NLO278" s="749"/>
      <c r="NLP278" s="748"/>
      <c r="NLQ278" s="748"/>
      <c r="NLR278" s="748"/>
      <c r="NLS278" s="748"/>
      <c r="NLT278" s="748"/>
      <c r="NLU278" s="746"/>
      <c r="NLV278" s="751"/>
      <c r="NLW278" s="748"/>
      <c r="NLX278" s="748"/>
      <c r="NLY278" s="748"/>
      <c r="NLZ278" s="748"/>
      <c r="NMA278" s="748"/>
      <c r="NMB278" s="748"/>
      <c r="NMC278" s="748"/>
      <c r="NMD278" s="750"/>
      <c r="NME278" s="750"/>
      <c r="NMF278" s="750"/>
      <c r="NMG278" s="750"/>
      <c r="NMH278" s="750"/>
      <c r="NMI278" s="750"/>
      <c r="NMJ278" s="750"/>
      <c r="NMK278" s="750"/>
      <c r="NML278" s="750"/>
      <c r="NMM278" s="750"/>
      <c r="NMN278" s="750"/>
      <c r="NMO278" s="750"/>
      <c r="NMP278" s="750"/>
      <c r="NMQ278" s="750"/>
      <c r="NMR278" s="750"/>
      <c r="NMS278" s="750"/>
      <c r="NMT278" s="750"/>
      <c r="NMU278" s="750"/>
      <c r="NMV278" s="750"/>
      <c r="NMW278" s="750"/>
      <c r="NMX278" s="750"/>
      <c r="NMY278" s="750"/>
      <c r="NMZ278" s="750"/>
      <c r="NNA278" s="750"/>
      <c r="NNB278" s="750"/>
      <c r="NNC278" s="750"/>
      <c r="NND278" s="750"/>
      <c r="NNE278" s="750"/>
      <c r="NNF278" s="750"/>
      <c r="NNG278" s="750"/>
      <c r="NNH278" s="750"/>
      <c r="NNI278" s="750"/>
      <c r="NNJ278" s="750"/>
      <c r="NNK278" s="750"/>
      <c r="NNL278" s="750"/>
      <c r="NNM278" s="750"/>
      <c r="NNN278" s="750"/>
      <c r="NNO278" s="750"/>
      <c r="NNP278" s="750"/>
      <c r="NNQ278" s="750"/>
      <c r="NNR278" s="750"/>
      <c r="NNS278" s="750"/>
      <c r="NNT278" s="750"/>
      <c r="NNU278" s="750"/>
      <c r="NNV278" s="748"/>
      <c r="NNW278" s="748"/>
      <c r="NNX278" s="748"/>
      <c r="NNY278" s="748"/>
      <c r="NNZ278" s="748"/>
      <c r="NOA278" s="748"/>
      <c r="NOB278" s="748"/>
      <c r="NOC278" s="748"/>
      <c r="NOD278" s="748"/>
      <c r="NOE278" s="748"/>
      <c r="NOF278" s="748"/>
      <c r="NOG278" s="748"/>
      <c r="NOH278" s="748"/>
      <c r="NOI278" s="748"/>
      <c r="NOJ278" s="748"/>
      <c r="NOK278" s="748"/>
      <c r="NOL278" s="748"/>
      <c r="NOM278" s="748"/>
      <c r="NON278" s="748"/>
      <c r="NOO278" s="748"/>
      <c r="NOP278" s="748"/>
      <c r="NOQ278" s="748"/>
      <c r="NOR278" s="748"/>
      <c r="NOS278" s="748"/>
      <c r="NOT278" s="749"/>
      <c r="NOU278" s="749"/>
      <c r="NOV278" s="749"/>
      <c r="NOW278" s="749"/>
      <c r="NOX278" s="749"/>
      <c r="NOY278" s="748"/>
      <c r="NOZ278" s="748"/>
      <c r="NPA278" s="749"/>
      <c r="NPB278" s="749"/>
      <c r="NPC278" s="748"/>
      <c r="NPD278" s="748"/>
      <c r="NPE278" s="749"/>
      <c r="NPF278" s="749"/>
      <c r="NPG278" s="748"/>
      <c r="NPH278" s="748"/>
      <c r="NPI278" s="748"/>
      <c r="NPJ278" s="748"/>
      <c r="NPK278" s="748"/>
      <c r="NPL278" s="748"/>
      <c r="NPM278" s="748"/>
      <c r="NPN278" s="749"/>
      <c r="NPO278" s="749"/>
      <c r="NPP278" s="748"/>
      <c r="NPQ278" s="748"/>
      <c r="NPR278" s="749"/>
      <c r="NPS278" s="749"/>
      <c r="NPT278" s="748"/>
      <c r="NPU278" s="748"/>
      <c r="NPV278" s="748"/>
      <c r="NPW278" s="748"/>
      <c r="NPX278" s="748"/>
      <c r="NPY278" s="746"/>
      <c r="NPZ278" s="751"/>
      <c r="NQA278" s="748"/>
      <c r="NQB278" s="748"/>
      <c r="NQC278" s="748"/>
      <c r="NQD278" s="748"/>
      <c r="NQE278" s="748"/>
      <c r="NQF278" s="748"/>
      <c r="NQG278" s="748"/>
      <c r="NQH278" s="750"/>
      <c r="NQI278" s="750"/>
      <c r="NQJ278" s="750"/>
      <c r="NQK278" s="750"/>
      <c r="NQL278" s="750"/>
      <c r="NQM278" s="750"/>
      <c r="NQN278" s="750"/>
      <c r="NQO278" s="750"/>
      <c r="NQP278" s="750"/>
      <c r="NQQ278" s="750"/>
      <c r="NQR278" s="750"/>
      <c r="NQS278" s="750"/>
      <c r="NQT278" s="750"/>
      <c r="NQU278" s="750"/>
      <c r="NQV278" s="750"/>
      <c r="NQW278" s="750"/>
      <c r="NQX278" s="750"/>
      <c r="NQY278" s="750"/>
      <c r="NQZ278" s="750"/>
      <c r="NRA278" s="750"/>
      <c r="NRB278" s="750"/>
      <c r="NRC278" s="750"/>
      <c r="NRD278" s="750"/>
      <c r="NRE278" s="750"/>
      <c r="NRF278" s="750"/>
      <c r="NRG278" s="750"/>
      <c r="NRH278" s="750"/>
      <c r="NRI278" s="750"/>
      <c r="NRJ278" s="750"/>
      <c r="NRK278" s="750"/>
      <c r="NRL278" s="750"/>
      <c r="NRM278" s="750"/>
      <c r="NRN278" s="750"/>
      <c r="NRO278" s="750"/>
      <c r="NRP278" s="750"/>
      <c r="NRQ278" s="750"/>
      <c r="NRR278" s="750"/>
      <c r="NRS278" s="750"/>
      <c r="NRT278" s="750"/>
      <c r="NRU278" s="750"/>
      <c r="NRV278" s="750"/>
      <c r="NRW278" s="750"/>
      <c r="NRX278" s="750"/>
      <c r="NRY278" s="750"/>
      <c r="NRZ278" s="748"/>
      <c r="NSA278" s="748"/>
      <c r="NSB278" s="748"/>
      <c r="NSC278" s="748"/>
      <c r="NSD278" s="748"/>
      <c r="NSE278" s="748"/>
      <c r="NSF278" s="748"/>
      <c r="NSG278" s="748"/>
      <c r="NSH278" s="748"/>
      <c r="NSI278" s="748"/>
      <c r="NSJ278" s="748"/>
      <c r="NSK278" s="748"/>
      <c r="NSL278" s="748"/>
      <c r="NSM278" s="748"/>
      <c r="NSN278" s="748"/>
      <c r="NSO278" s="748"/>
      <c r="NSP278" s="748"/>
      <c r="NSQ278" s="748"/>
      <c r="NSR278" s="748"/>
      <c r="NSS278" s="748"/>
      <c r="NST278" s="748"/>
      <c r="NSU278" s="748"/>
      <c r="NSV278" s="748"/>
      <c r="NSW278" s="748"/>
      <c r="NSX278" s="749"/>
      <c r="NSY278" s="749"/>
      <c r="NSZ278" s="749"/>
      <c r="NTA278" s="749"/>
      <c r="NTB278" s="749"/>
      <c r="NTC278" s="748"/>
      <c r="NTD278" s="748"/>
      <c r="NTE278" s="749"/>
      <c r="NTF278" s="749"/>
      <c r="NTG278" s="748"/>
      <c r="NTH278" s="748"/>
      <c r="NTI278" s="749"/>
      <c r="NTJ278" s="749"/>
      <c r="NTK278" s="748"/>
      <c r="NTL278" s="748"/>
      <c r="NTM278" s="748"/>
      <c r="NTN278" s="748"/>
      <c r="NTO278" s="748"/>
      <c r="NTP278" s="748"/>
      <c r="NTQ278" s="748"/>
      <c r="NTR278" s="749"/>
      <c r="NTS278" s="749"/>
      <c r="NTT278" s="748"/>
      <c r="NTU278" s="748"/>
      <c r="NTV278" s="749"/>
      <c r="NTW278" s="749"/>
      <c r="NTX278" s="748"/>
      <c r="NTY278" s="748"/>
      <c r="NTZ278" s="748"/>
      <c r="NUA278" s="748"/>
      <c r="NUB278" s="748"/>
      <c r="NUC278" s="746"/>
      <c r="NUD278" s="751"/>
      <c r="NUE278" s="748"/>
      <c r="NUF278" s="748"/>
      <c r="NUG278" s="748"/>
      <c r="NUH278" s="748"/>
      <c r="NUI278" s="748"/>
      <c r="NUJ278" s="748"/>
      <c r="NUK278" s="748"/>
      <c r="NUL278" s="750"/>
      <c r="NUM278" s="750"/>
      <c r="NUN278" s="750"/>
      <c r="NUO278" s="750"/>
      <c r="NUP278" s="750"/>
      <c r="NUQ278" s="750"/>
      <c r="NUR278" s="750"/>
      <c r="NUS278" s="750"/>
      <c r="NUT278" s="750"/>
      <c r="NUU278" s="750"/>
      <c r="NUV278" s="750"/>
      <c r="NUW278" s="750"/>
      <c r="NUX278" s="750"/>
      <c r="NUY278" s="750"/>
      <c r="NUZ278" s="750"/>
      <c r="NVA278" s="750"/>
      <c r="NVB278" s="750"/>
      <c r="NVC278" s="750"/>
      <c r="NVD278" s="750"/>
      <c r="NVE278" s="750"/>
      <c r="NVF278" s="750"/>
      <c r="NVG278" s="750"/>
      <c r="NVH278" s="750"/>
      <c r="NVI278" s="750"/>
      <c r="NVJ278" s="750"/>
      <c r="NVK278" s="750"/>
      <c r="NVL278" s="750"/>
      <c r="NVM278" s="750"/>
      <c r="NVN278" s="750"/>
      <c r="NVO278" s="750"/>
      <c r="NVP278" s="750"/>
      <c r="NVQ278" s="750"/>
      <c r="NVR278" s="750"/>
      <c r="NVS278" s="750"/>
      <c r="NVT278" s="750"/>
      <c r="NVU278" s="750"/>
      <c r="NVV278" s="750"/>
      <c r="NVW278" s="750"/>
      <c r="NVX278" s="750"/>
      <c r="NVY278" s="750"/>
      <c r="NVZ278" s="750"/>
      <c r="NWA278" s="750"/>
      <c r="NWB278" s="750"/>
      <c r="NWC278" s="750"/>
      <c r="NWD278" s="748"/>
      <c r="NWE278" s="748"/>
      <c r="NWF278" s="748"/>
      <c r="NWG278" s="748"/>
      <c r="NWH278" s="748"/>
      <c r="NWI278" s="748"/>
      <c r="NWJ278" s="748"/>
      <c r="NWK278" s="748"/>
      <c r="NWL278" s="748"/>
      <c r="NWM278" s="748"/>
      <c r="NWN278" s="748"/>
      <c r="NWO278" s="748"/>
      <c r="NWP278" s="748"/>
      <c r="NWQ278" s="748"/>
      <c r="NWR278" s="748"/>
      <c r="NWS278" s="748"/>
      <c r="NWT278" s="748"/>
      <c r="NWU278" s="748"/>
      <c r="NWV278" s="748"/>
      <c r="NWW278" s="748"/>
      <c r="NWX278" s="748"/>
      <c r="NWY278" s="748"/>
      <c r="NWZ278" s="748"/>
      <c r="NXA278" s="748"/>
      <c r="NXB278" s="749"/>
      <c r="NXC278" s="749"/>
      <c r="NXD278" s="749"/>
      <c r="NXE278" s="749"/>
      <c r="NXF278" s="749"/>
      <c r="NXG278" s="748"/>
      <c r="NXH278" s="748"/>
      <c r="NXI278" s="749"/>
      <c r="NXJ278" s="749"/>
      <c r="NXK278" s="748"/>
      <c r="NXL278" s="748"/>
      <c r="NXM278" s="749"/>
      <c r="NXN278" s="749"/>
      <c r="NXO278" s="748"/>
      <c r="NXP278" s="748"/>
      <c r="NXQ278" s="748"/>
      <c r="NXR278" s="748"/>
      <c r="NXS278" s="748"/>
      <c r="NXT278" s="748"/>
      <c r="NXU278" s="748"/>
      <c r="NXV278" s="749"/>
      <c r="NXW278" s="749"/>
      <c r="NXX278" s="748"/>
      <c r="NXY278" s="748"/>
      <c r="NXZ278" s="749"/>
      <c r="NYA278" s="749"/>
      <c r="NYB278" s="748"/>
      <c r="NYC278" s="748"/>
      <c r="NYD278" s="748"/>
      <c r="NYE278" s="748"/>
      <c r="NYF278" s="748"/>
      <c r="NYG278" s="746"/>
      <c r="NYH278" s="751"/>
      <c r="NYI278" s="748"/>
      <c r="NYJ278" s="748"/>
      <c r="NYK278" s="748"/>
      <c r="NYL278" s="748"/>
      <c r="NYM278" s="748"/>
      <c r="NYN278" s="748"/>
      <c r="NYO278" s="748"/>
      <c r="NYP278" s="750"/>
      <c r="NYQ278" s="750"/>
      <c r="NYR278" s="750"/>
      <c r="NYS278" s="750"/>
      <c r="NYT278" s="750"/>
      <c r="NYU278" s="750"/>
      <c r="NYV278" s="750"/>
      <c r="NYW278" s="750"/>
      <c r="NYX278" s="750"/>
      <c r="NYY278" s="750"/>
      <c r="NYZ278" s="750"/>
      <c r="NZA278" s="750"/>
      <c r="NZB278" s="750"/>
      <c r="NZC278" s="750"/>
      <c r="NZD278" s="750"/>
      <c r="NZE278" s="750"/>
      <c r="NZF278" s="750"/>
      <c r="NZG278" s="750"/>
      <c r="NZH278" s="750"/>
      <c r="NZI278" s="750"/>
      <c r="NZJ278" s="750"/>
      <c r="NZK278" s="750"/>
      <c r="NZL278" s="750"/>
      <c r="NZM278" s="750"/>
      <c r="NZN278" s="750"/>
      <c r="NZO278" s="750"/>
      <c r="NZP278" s="750"/>
      <c r="NZQ278" s="750"/>
      <c r="NZR278" s="750"/>
      <c r="NZS278" s="750"/>
      <c r="NZT278" s="750"/>
      <c r="NZU278" s="750"/>
      <c r="NZV278" s="750"/>
      <c r="NZW278" s="750"/>
      <c r="NZX278" s="750"/>
      <c r="NZY278" s="750"/>
      <c r="NZZ278" s="750"/>
      <c r="OAA278" s="750"/>
      <c r="OAB278" s="750"/>
      <c r="OAC278" s="750"/>
      <c r="OAD278" s="750"/>
      <c r="OAE278" s="750"/>
      <c r="OAF278" s="750"/>
      <c r="OAG278" s="750"/>
      <c r="OAH278" s="748"/>
      <c r="OAI278" s="748"/>
      <c r="OAJ278" s="748"/>
      <c r="OAK278" s="748"/>
      <c r="OAL278" s="748"/>
      <c r="OAM278" s="748"/>
      <c r="OAN278" s="748"/>
      <c r="OAO278" s="748"/>
      <c r="OAP278" s="748"/>
      <c r="OAQ278" s="748"/>
      <c r="OAR278" s="748"/>
      <c r="OAS278" s="748"/>
      <c r="OAT278" s="748"/>
      <c r="OAU278" s="748"/>
      <c r="OAV278" s="748"/>
      <c r="OAW278" s="748"/>
      <c r="OAX278" s="748"/>
      <c r="OAY278" s="748"/>
      <c r="OAZ278" s="748"/>
      <c r="OBA278" s="748"/>
      <c r="OBB278" s="748"/>
      <c r="OBC278" s="748"/>
      <c r="OBD278" s="748"/>
      <c r="OBE278" s="748"/>
      <c r="OBF278" s="749"/>
      <c r="OBG278" s="749"/>
      <c r="OBH278" s="749"/>
      <c r="OBI278" s="749"/>
      <c r="OBJ278" s="749"/>
      <c r="OBK278" s="748"/>
      <c r="OBL278" s="748"/>
      <c r="OBM278" s="749"/>
      <c r="OBN278" s="749"/>
      <c r="OBO278" s="748"/>
      <c r="OBP278" s="748"/>
      <c r="OBQ278" s="749"/>
      <c r="OBR278" s="749"/>
      <c r="OBS278" s="748"/>
      <c r="OBT278" s="748"/>
      <c r="OBU278" s="748"/>
      <c r="OBV278" s="748"/>
      <c r="OBW278" s="748"/>
      <c r="OBX278" s="748"/>
      <c r="OBY278" s="748"/>
      <c r="OBZ278" s="749"/>
      <c r="OCA278" s="749"/>
      <c r="OCB278" s="748"/>
      <c r="OCC278" s="748"/>
      <c r="OCD278" s="749"/>
      <c r="OCE278" s="749"/>
      <c r="OCF278" s="748"/>
      <c r="OCG278" s="748"/>
      <c r="OCH278" s="748"/>
      <c r="OCI278" s="748"/>
      <c r="OCJ278" s="748"/>
      <c r="OCK278" s="746"/>
      <c r="OCL278" s="751"/>
      <c r="OCM278" s="748"/>
      <c r="OCN278" s="748"/>
      <c r="OCO278" s="748"/>
      <c r="OCP278" s="748"/>
      <c r="OCQ278" s="748"/>
      <c r="OCR278" s="748"/>
      <c r="OCS278" s="748"/>
      <c r="OCT278" s="750"/>
      <c r="OCU278" s="750"/>
      <c r="OCV278" s="750"/>
      <c r="OCW278" s="750"/>
      <c r="OCX278" s="750"/>
      <c r="OCY278" s="750"/>
      <c r="OCZ278" s="750"/>
      <c r="ODA278" s="750"/>
      <c r="ODB278" s="750"/>
      <c r="ODC278" s="750"/>
      <c r="ODD278" s="750"/>
      <c r="ODE278" s="750"/>
      <c r="ODF278" s="750"/>
      <c r="ODG278" s="750"/>
      <c r="ODH278" s="750"/>
      <c r="ODI278" s="750"/>
      <c r="ODJ278" s="750"/>
      <c r="ODK278" s="750"/>
      <c r="ODL278" s="750"/>
      <c r="ODM278" s="750"/>
      <c r="ODN278" s="750"/>
      <c r="ODO278" s="750"/>
      <c r="ODP278" s="750"/>
      <c r="ODQ278" s="750"/>
      <c r="ODR278" s="750"/>
      <c r="ODS278" s="750"/>
      <c r="ODT278" s="750"/>
      <c r="ODU278" s="750"/>
      <c r="ODV278" s="750"/>
      <c r="ODW278" s="750"/>
      <c r="ODX278" s="750"/>
      <c r="ODY278" s="750"/>
      <c r="ODZ278" s="750"/>
      <c r="OEA278" s="750"/>
      <c r="OEB278" s="750"/>
      <c r="OEC278" s="750"/>
      <c r="OED278" s="750"/>
      <c r="OEE278" s="750"/>
      <c r="OEF278" s="750"/>
      <c r="OEG278" s="750"/>
      <c r="OEH278" s="750"/>
      <c r="OEI278" s="750"/>
      <c r="OEJ278" s="750"/>
      <c r="OEK278" s="750"/>
      <c r="OEL278" s="748"/>
      <c r="OEM278" s="748"/>
      <c r="OEN278" s="748"/>
      <c r="OEO278" s="748"/>
      <c r="OEP278" s="748"/>
      <c r="OEQ278" s="748"/>
      <c r="OER278" s="748"/>
      <c r="OES278" s="748"/>
      <c r="OET278" s="748"/>
      <c r="OEU278" s="748"/>
      <c r="OEV278" s="748"/>
      <c r="OEW278" s="748"/>
      <c r="OEX278" s="748"/>
      <c r="OEY278" s="748"/>
      <c r="OEZ278" s="748"/>
      <c r="OFA278" s="748"/>
      <c r="OFB278" s="748"/>
      <c r="OFC278" s="748"/>
      <c r="OFD278" s="748"/>
      <c r="OFE278" s="748"/>
      <c r="OFF278" s="748"/>
      <c r="OFG278" s="748"/>
      <c r="OFH278" s="748"/>
      <c r="OFI278" s="748"/>
      <c r="OFJ278" s="749"/>
      <c r="OFK278" s="749"/>
      <c r="OFL278" s="749"/>
      <c r="OFM278" s="749"/>
      <c r="OFN278" s="749"/>
      <c r="OFO278" s="748"/>
      <c r="OFP278" s="748"/>
      <c r="OFQ278" s="749"/>
      <c r="OFR278" s="749"/>
      <c r="OFS278" s="748"/>
      <c r="OFT278" s="748"/>
      <c r="OFU278" s="749"/>
      <c r="OFV278" s="749"/>
      <c r="OFW278" s="748"/>
      <c r="OFX278" s="748"/>
      <c r="OFY278" s="748"/>
      <c r="OFZ278" s="748"/>
      <c r="OGA278" s="748"/>
      <c r="OGB278" s="748"/>
      <c r="OGC278" s="748"/>
      <c r="OGD278" s="749"/>
      <c r="OGE278" s="749"/>
      <c r="OGF278" s="748"/>
      <c r="OGG278" s="748"/>
      <c r="OGH278" s="749"/>
      <c r="OGI278" s="749"/>
      <c r="OGJ278" s="748"/>
      <c r="OGK278" s="748"/>
      <c r="OGL278" s="748"/>
      <c r="OGM278" s="748"/>
      <c r="OGN278" s="748"/>
      <c r="OGO278" s="746"/>
      <c r="OGP278" s="751"/>
      <c r="OGQ278" s="748"/>
      <c r="OGR278" s="748"/>
      <c r="OGS278" s="748"/>
      <c r="OGT278" s="748"/>
      <c r="OGU278" s="748"/>
      <c r="OGV278" s="748"/>
      <c r="OGW278" s="748"/>
      <c r="OGX278" s="750"/>
      <c r="OGY278" s="750"/>
      <c r="OGZ278" s="750"/>
      <c r="OHA278" s="750"/>
      <c r="OHB278" s="750"/>
      <c r="OHC278" s="750"/>
      <c r="OHD278" s="750"/>
      <c r="OHE278" s="750"/>
      <c r="OHF278" s="750"/>
      <c r="OHG278" s="750"/>
      <c r="OHH278" s="750"/>
      <c r="OHI278" s="750"/>
      <c r="OHJ278" s="750"/>
      <c r="OHK278" s="750"/>
      <c r="OHL278" s="750"/>
      <c r="OHM278" s="750"/>
      <c r="OHN278" s="750"/>
      <c r="OHO278" s="750"/>
      <c r="OHP278" s="750"/>
      <c r="OHQ278" s="750"/>
      <c r="OHR278" s="750"/>
      <c r="OHS278" s="750"/>
      <c r="OHT278" s="750"/>
      <c r="OHU278" s="750"/>
      <c r="OHV278" s="750"/>
      <c r="OHW278" s="750"/>
      <c r="OHX278" s="750"/>
      <c r="OHY278" s="750"/>
      <c r="OHZ278" s="750"/>
      <c r="OIA278" s="750"/>
      <c r="OIB278" s="750"/>
      <c r="OIC278" s="750"/>
      <c r="OID278" s="750"/>
      <c r="OIE278" s="750"/>
      <c r="OIF278" s="750"/>
      <c r="OIG278" s="750"/>
      <c r="OIH278" s="750"/>
      <c r="OII278" s="750"/>
      <c r="OIJ278" s="750"/>
      <c r="OIK278" s="750"/>
      <c r="OIL278" s="750"/>
      <c r="OIM278" s="750"/>
      <c r="OIN278" s="750"/>
      <c r="OIO278" s="750"/>
      <c r="OIP278" s="748"/>
      <c r="OIQ278" s="748"/>
      <c r="OIR278" s="748"/>
      <c r="OIS278" s="748"/>
      <c r="OIT278" s="748"/>
      <c r="OIU278" s="748"/>
      <c r="OIV278" s="748"/>
      <c r="OIW278" s="748"/>
      <c r="OIX278" s="748"/>
      <c r="OIY278" s="748"/>
      <c r="OIZ278" s="748"/>
      <c r="OJA278" s="748"/>
      <c r="OJB278" s="748"/>
      <c r="OJC278" s="748"/>
      <c r="OJD278" s="748"/>
      <c r="OJE278" s="748"/>
      <c r="OJF278" s="748"/>
      <c r="OJG278" s="748"/>
      <c r="OJH278" s="748"/>
      <c r="OJI278" s="748"/>
      <c r="OJJ278" s="748"/>
      <c r="OJK278" s="748"/>
      <c r="OJL278" s="748"/>
      <c r="OJM278" s="748"/>
      <c r="OJN278" s="749"/>
      <c r="OJO278" s="749"/>
      <c r="OJP278" s="749"/>
      <c r="OJQ278" s="749"/>
      <c r="OJR278" s="749"/>
      <c r="OJS278" s="748"/>
      <c r="OJT278" s="748"/>
      <c r="OJU278" s="749"/>
      <c r="OJV278" s="749"/>
      <c r="OJW278" s="748"/>
      <c r="OJX278" s="748"/>
      <c r="OJY278" s="749"/>
      <c r="OJZ278" s="749"/>
      <c r="OKA278" s="748"/>
      <c r="OKB278" s="748"/>
      <c r="OKC278" s="748"/>
      <c r="OKD278" s="748"/>
      <c r="OKE278" s="748"/>
      <c r="OKF278" s="748"/>
      <c r="OKG278" s="748"/>
      <c r="OKH278" s="749"/>
      <c r="OKI278" s="749"/>
      <c r="OKJ278" s="748"/>
      <c r="OKK278" s="748"/>
      <c r="OKL278" s="749"/>
      <c r="OKM278" s="749"/>
      <c r="OKN278" s="748"/>
      <c r="OKO278" s="748"/>
      <c r="OKP278" s="748"/>
      <c r="OKQ278" s="748"/>
      <c r="OKR278" s="748"/>
      <c r="OKS278" s="746"/>
      <c r="OKT278" s="751"/>
      <c r="OKU278" s="748"/>
      <c r="OKV278" s="748"/>
      <c r="OKW278" s="748"/>
      <c r="OKX278" s="748"/>
      <c r="OKY278" s="748"/>
      <c r="OKZ278" s="748"/>
      <c r="OLA278" s="748"/>
      <c r="OLB278" s="750"/>
      <c r="OLC278" s="750"/>
      <c r="OLD278" s="750"/>
      <c r="OLE278" s="750"/>
      <c r="OLF278" s="750"/>
      <c r="OLG278" s="750"/>
      <c r="OLH278" s="750"/>
      <c r="OLI278" s="750"/>
      <c r="OLJ278" s="750"/>
      <c r="OLK278" s="750"/>
      <c r="OLL278" s="750"/>
      <c r="OLM278" s="750"/>
      <c r="OLN278" s="750"/>
      <c r="OLO278" s="750"/>
      <c r="OLP278" s="750"/>
      <c r="OLQ278" s="750"/>
      <c r="OLR278" s="750"/>
      <c r="OLS278" s="750"/>
      <c r="OLT278" s="750"/>
      <c r="OLU278" s="750"/>
      <c r="OLV278" s="750"/>
      <c r="OLW278" s="750"/>
      <c r="OLX278" s="750"/>
      <c r="OLY278" s="750"/>
      <c r="OLZ278" s="750"/>
      <c r="OMA278" s="750"/>
      <c r="OMB278" s="750"/>
      <c r="OMC278" s="750"/>
      <c r="OMD278" s="750"/>
      <c r="OME278" s="750"/>
      <c r="OMF278" s="750"/>
      <c r="OMG278" s="750"/>
      <c r="OMH278" s="750"/>
      <c r="OMI278" s="750"/>
      <c r="OMJ278" s="750"/>
      <c r="OMK278" s="750"/>
      <c r="OML278" s="750"/>
      <c r="OMM278" s="750"/>
      <c r="OMN278" s="750"/>
      <c r="OMO278" s="750"/>
      <c r="OMP278" s="750"/>
      <c r="OMQ278" s="750"/>
      <c r="OMR278" s="750"/>
      <c r="OMS278" s="750"/>
      <c r="OMT278" s="748"/>
      <c r="OMU278" s="748"/>
      <c r="OMV278" s="748"/>
      <c r="OMW278" s="748"/>
      <c r="OMX278" s="748"/>
      <c r="OMY278" s="748"/>
      <c r="OMZ278" s="748"/>
      <c r="ONA278" s="748"/>
      <c r="ONB278" s="748"/>
      <c r="ONC278" s="748"/>
      <c r="OND278" s="748"/>
      <c r="ONE278" s="748"/>
      <c r="ONF278" s="748"/>
      <c r="ONG278" s="748"/>
      <c r="ONH278" s="748"/>
      <c r="ONI278" s="748"/>
      <c r="ONJ278" s="748"/>
      <c r="ONK278" s="748"/>
      <c r="ONL278" s="748"/>
      <c r="ONM278" s="748"/>
      <c r="ONN278" s="748"/>
      <c r="ONO278" s="748"/>
      <c r="ONP278" s="748"/>
      <c r="ONQ278" s="748"/>
      <c r="ONR278" s="749"/>
      <c r="ONS278" s="749"/>
      <c r="ONT278" s="749"/>
      <c r="ONU278" s="749"/>
      <c r="ONV278" s="749"/>
      <c r="ONW278" s="748"/>
      <c r="ONX278" s="748"/>
      <c r="ONY278" s="749"/>
      <c r="ONZ278" s="749"/>
      <c r="OOA278" s="748"/>
      <c r="OOB278" s="748"/>
      <c r="OOC278" s="749"/>
      <c r="OOD278" s="749"/>
      <c r="OOE278" s="748"/>
      <c r="OOF278" s="748"/>
      <c r="OOG278" s="748"/>
      <c r="OOH278" s="748"/>
      <c r="OOI278" s="748"/>
      <c r="OOJ278" s="748"/>
      <c r="OOK278" s="748"/>
      <c r="OOL278" s="749"/>
      <c r="OOM278" s="749"/>
      <c r="OON278" s="748"/>
      <c r="OOO278" s="748"/>
      <c r="OOP278" s="749"/>
      <c r="OOQ278" s="749"/>
      <c r="OOR278" s="748"/>
      <c r="OOS278" s="748"/>
      <c r="OOT278" s="748"/>
      <c r="OOU278" s="748"/>
      <c r="OOV278" s="748"/>
      <c r="OOW278" s="746"/>
      <c r="OOX278" s="751"/>
      <c r="OOY278" s="748"/>
      <c r="OOZ278" s="748"/>
      <c r="OPA278" s="748"/>
      <c r="OPB278" s="748"/>
      <c r="OPC278" s="748"/>
      <c r="OPD278" s="748"/>
      <c r="OPE278" s="748"/>
      <c r="OPF278" s="750"/>
      <c r="OPG278" s="750"/>
      <c r="OPH278" s="750"/>
      <c r="OPI278" s="750"/>
      <c r="OPJ278" s="750"/>
      <c r="OPK278" s="750"/>
      <c r="OPL278" s="750"/>
      <c r="OPM278" s="750"/>
      <c r="OPN278" s="750"/>
      <c r="OPO278" s="750"/>
      <c r="OPP278" s="750"/>
      <c r="OPQ278" s="750"/>
      <c r="OPR278" s="750"/>
      <c r="OPS278" s="750"/>
      <c r="OPT278" s="750"/>
      <c r="OPU278" s="750"/>
      <c r="OPV278" s="750"/>
      <c r="OPW278" s="750"/>
      <c r="OPX278" s="750"/>
      <c r="OPY278" s="750"/>
      <c r="OPZ278" s="750"/>
      <c r="OQA278" s="750"/>
      <c r="OQB278" s="750"/>
      <c r="OQC278" s="750"/>
      <c r="OQD278" s="750"/>
      <c r="OQE278" s="750"/>
      <c r="OQF278" s="750"/>
      <c r="OQG278" s="750"/>
      <c r="OQH278" s="750"/>
      <c r="OQI278" s="750"/>
      <c r="OQJ278" s="750"/>
      <c r="OQK278" s="750"/>
      <c r="OQL278" s="750"/>
      <c r="OQM278" s="750"/>
      <c r="OQN278" s="750"/>
      <c r="OQO278" s="750"/>
      <c r="OQP278" s="750"/>
      <c r="OQQ278" s="750"/>
      <c r="OQR278" s="750"/>
      <c r="OQS278" s="750"/>
      <c r="OQT278" s="750"/>
      <c r="OQU278" s="750"/>
      <c r="OQV278" s="750"/>
      <c r="OQW278" s="750"/>
      <c r="OQX278" s="748"/>
      <c r="OQY278" s="748"/>
      <c r="OQZ278" s="748"/>
      <c r="ORA278" s="748"/>
      <c r="ORB278" s="748"/>
      <c r="ORC278" s="748"/>
      <c r="ORD278" s="748"/>
      <c r="ORE278" s="748"/>
      <c r="ORF278" s="748"/>
      <c r="ORG278" s="748"/>
      <c r="ORH278" s="748"/>
      <c r="ORI278" s="748"/>
      <c r="ORJ278" s="748"/>
      <c r="ORK278" s="748"/>
      <c r="ORL278" s="748"/>
      <c r="ORM278" s="748"/>
      <c r="ORN278" s="748"/>
      <c r="ORO278" s="748"/>
      <c r="ORP278" s="748"/>
      <c r="ORQ278" s="748"/>
      <c r="ORR278" s="748"/>
      <c r="ORS278" s="748"/>
      <c r="ORT278" s="748"/>
      <c r="ORU278" s="748"/>
      <c r="ORV278" s="749"/>
      <c r="ORW278" s="749"/>
      <c r="ORX278" s="749"/>
      <c r="ORY278" s="749"/>
      <c r="ORZ278" s="749"/>
      <c r="OSA278" s="748"/>
      <c r="OSB278" s="748"/>
      <c r="OSC278" s="749"/>
      <c r="OSD278" s="749"/>
      <c r="OSE278" s="748"/>
      <c r="OSF278" s="748"/>
      <c r="OSG278" s="749"/>
      <c r="OSH278" s="749"/>
      <c r="OSI278" s="748"/>
      <c r="OSJ278" s="748"/>
      <c r="OSK278" s="748"/>
      <c r="OSL278" s="748"/>
      <c r="OSM278" s="748"/>
      <c r="OSN278" s="748"/>
      <c r="OSO278" s="748"/>
      <c r="OSP278" s="749"/>
      <c r="OSQ278" s="749"/>
      <c r="OSR278" s="748"/>
      <c r="OSS278" s="748"/>
      <c r="OST278" s="749"/>
      <c r="OSU278" s="749"/>
      <c r="OSV278" s="748"/>
      <c r="OSW278" s="748"/>
      <c r="OSX278" s="748"/>
      <c r="OSY278" s="748"/>
      <c r="OSZ278" s="748"/>
      <c r="OTA278" s="746"/>
      <c r="OTB278" s="751"/>
      <c r="OTC278" s="748"/>
      <c r="OTD278" s="748"/>
      <c r="OTE278" s="748"/>
      <c r="OTF278" s="748"/>
      <c r="OTG278" s="748"/>
      <c r="OTH278" s="748"/>
      <c r="OTI278" s="748"/>
      <c r="OTJ278" s="750"/>
      <c r="OTK278" s="750"/>
      <c r="OTL278" s="750"/>
      <c r="OTM278" s="750"/>
      <c r="OTN278" s="750"/>
      <c r="OTO278" s="750"/>
      <c r="OTP278" s="750"/>
      <c r="OTQ278" s="750"/>
      <c r="OTR278" s="750"/>
      <c r="OTS278" s="750"/>
      <c r="OTT278" s="750"/>
      <c r="OTU278" s="750"/>
      <c r="OTV278" s="750"/>
      <c r="OTW278" s="750"/>
      <c r="OTX278" s="750"/>
      <c r="OTY278" s="750"/>
      <c r="OTZ278" s="750"/>
      <c r="OUA278" s="750"/>
      <c r="OUB278" s="750"/>
      <c r="OUC278" s="750"/>
      <c r="OUD278" s="750"/>
      <c r="OUE278" s="750"/>
      <c r="OUF278" s="750"/>
      <c r="OUG278" s="750"/>
      <c r="OUH278" s="750"/>
      <c r="OUI278" s="750"/>
      <c r="OUJ278" s="750"/>
      <c r="OUK278" s="750"/>
      <c r="OUL278" s="750"/>
      <c r="OUM278" s="750"/>
      <c r="OUN278" s="750"/>
      <c r="OUO278" s="750"/>
      <c r="OUP278" s="750"/>
      <c r="OUQ278" s="750"/>
      <c r="OUR278" s="750"/>
      <c r="OUS278" s="750"/>
      <c r="OUT278" s="750"/>
      <c r="OUU278" s="750"/>
      <c r="OUV278" s="750"/>
      <c r="OUW278" s="750"/>
      <c r="OUX278" s="750"/>
      <c r="OUY278" s="750"/>
      <c r="OUZ278" s="750"/>
      <c r="OVA278" s="750"/>
      <c r="OVB278" s="748"/>
      <c r="OVC278" s="748"/>
      <c r="OVD278" s="748"/>
      <c r="OVE278" s="748"/>
      <c r="OVF278" s="748"/>
      <c r="OVG278" s="748"/>
      <c r="OVH278" s="748"/>
      <c r="OVI278" s="748"/>
      <c r="OVJ278" s="748"/>
      <c r="OVK278" s="748"/>
      <c r="OVL278" s="748"/>
      <c r="OVM278" s="748"/>
      <c r="OVN278" s="748"/>
      <c r="OVO278" s="748"/>
      <c r="OVP278" s="748"/>
      <c r="OVQ278" s="748"/>
      <c r="OVR278" s="748"/>
      <c r="OVS278" s="748"/>
      <c r="OVT278" s="748"/>
      <c r="OVU278" s="748"/>
      <c r="OVV278" s="748"/>
      <c r="OVW278" s="748"/>
      <c r="OVX278" s="748"/>
      <c r="OVY278" s="748"/>
      <c r="OVZ278" s="749"/>
      <c r="OWA278" s="749"/>
      <c r="OWB278" s="749"/>
      <c r="OWC278" s="749"/>
      <c r="OWD278" s="749"/>
      <c r="OWE278" s="748"/>
      <c r="OWF278" s="748"/>
      <c r="OWG278" s="749"/>
      <c r="OWH278" s="749"/>
      <c r="OWI278" s="748"/>
      <c r="OWJ278" s="748"/>
      <c r="OWK278" s="749"/>
      <c r="OWL278" s="749"/>
      <c r="OWM278" s="748"/>
      <c r="OWN278" s="748"/>
      <c r="OWO278" s="748"/>
      <c r="OWP278" s="748"/>
      <c r="OWQ278" s="748"/>
      <c r="OWR278" s="748"/>
      <c r="OWS278" s="748"/>
      <c r="OWT278" s="749"/>
      <c r="OWU278" s="749"/>
      <c r="OWV278" s="748"/>
      <c r="OWW278" s="748"/>
      <c r="OWX278" s="749"/>
      <c r="OWY278" s="749"/>
      <c r="OWZ278" s="748"/>
      <c r="OXA278" s="748"/>
      <c r="OXB278" s="748"/>
      <c r="OXC278" s="748"/>
      <c r="OXD278" s="748"/>
      <c r="OXE278" s="746"/>
      <c r="OXF278" s="751"/>
      <c r="OXG278" s="748"/>
      <c r="OXH278" s="748"/>
      <c r="OXI278" s="748"/>
      <c r="OXJ278" s="748"/>
      <c r="OXK278" s="748"/>
      <c r="OXL278" s="748"/>
      <c r="OXM278" s="748"/>
      <c r="OXN278" s="750"/>
      <c r="OXO278" s="750"/>
      <c r="OXP278" s="750"/>
      <c r="OXQ278" s="750"/>
      <c r="OXR278" s="750"/>
      <c r="OXS278" s="750"/>
      <c r="OXT278" s="750"/>
      <c r="OXU278" s="750"/>
      <c r="OXV278" s="750"/>
      <c r="OXW278" s="750"/>
      <c r="OXX278" s="750"/>
      <c r="OXY278" s="750"/>
      <c r="OXZ278" s="750"/>
      <c r="OYA278" s="750"/>
      <c r="OYB278" s="750"/>
      <c r="OYC278" s="750"/>
      <c r="OYD278" s="750"/>
      <c r="OYE278" s="750"/>
      <c r="OYF278" s="750"/>
      <c r="OYG278" s="750"/>
      <c r="OYH278" s="750"/>
      <c r="OYI278" s="750"/>
      <c r="OYJ278" s="750"/>
      <c r="OYK278" s="750"/>
      <c r="OYL278" s="750"/>
      <c r="OYM278" s="750"/>
      <c r="OYN278" s="750"/>
      <c r="OYO278" s="750"/>
      <c r="OYP278" s="750"/>
      <c r="OYQ278" s="750"/>
      <c r="OYR278" s="750"/>
      <c r="OYS278" s="750"/>
      <c r="OYT278" s="750"/>
      <c r="OYU278" s="750"/>
      <c r="OYV278" s="750"/>
      <c r="OYW278" s="750"/>
      <c r="OYX278" s="750"/>
      <c r="OYY278" s="750"/>
      <c r="OYZ278" s="750"/>
      <c r="OZA278" s="750"/>
      <c r="OZB278" s="750"/>
      <c r="OZC278" s="750"/>
      <c r="OZD278" s="750"/>
      <c r="OZE278" s="750"/>
      <c r="OZF278" s="748"/>
      <c r="OZG278" s="748"/>
      <c r="OZH278" s="748"/>
      <c r="OZI278" s="748"/>
      <c r="OZJ278" s="748"/>
      <c r="OZK278" s="748"/>
      <c r="OZL278" s="748"/>
      <c r="OZM278" s="748"/>
      <c r="OZN278" s="748"/>
      <c r="OZO278" s="748"/>
      <c r="OZP278" s="748"/>
      <c r="OZQ278" s="748"/>
      <c r="OZR278" s="748"/>
      <c r="OZS278" s="748"/>
      <c r="OZT278" s="748"/>
      <c r="OZU278" s="748"/>
      <c r="OZV278" s="748"/>
      <c r="OZW278" s="748"/>
      <c r="OZX278" s="748"/>
      <c r="OZY278" s="748"/>
      <c r="OZZ278" s="748"/>
      <c r="PAA278" s="748"/>
      <c r="PAB278" s="748"/>
      <c r="PAC278" s="748"/>
      <c r="PAD278" s="749"/>
      <c r="PAE278" s="749"/>
      <c r="PAF278" s="749"/>
      <c r="PAG278" s="749"/>
      <c r="PAH278" s="749"/>
      <c r="PAI278" s="748"/>
      <c r="PAJ278" s="748"/>
      <c r="PAK278" s="749"/>
      <c r="PAL278" s="749"/>
      <c r="PAM278" s="748"/>
      <c r="PAN278" s="748"/>
      <c r="PAO278" s="749"/>
      <c r="PAP278" s="749"/>
      <c r="PAQ278" s="748"/>
      <c r="PAR278" s="748"/>
      <c r="PAS278" s="748"/>
      <c r="PAT278" s="748"/>
      <c r="PAU278" s="748"/>
      <c r="PAV278" s="748"/>
      <c r="PAW278" s="748"/>
      <c r="PAX278" s="749"/>
      <c r="PAY278" s="749"/>
      <c r="PAZ278" s="748"/>
      <c r="PBA278" s="748"/>
      <c r="PBB278" s="749"/>
      <c r="PBC278" s="749"/>
      <c r="PBD278" s="748"/>
      <c r="PBE278" s="748"/>
      <c r="PBF278" s="748"/>
      <c r="PBG278" s="748"/>
      <c r="PBH278" s="748"/>
      <c r="PBI278" s="746"/>
      <c r="PBJ278" s="751"/>
      <c r="PBK278" s="748"/>
      <c r="PBL278" s="748"/>
      <c r="PBM278" s="748"/>
      <c r="PBN278" s="748"/>
      <c r="PBO278" s="748"/>
      <c r="PBP278" s="748"/>
      <c r="PBQ278" s="748"/>
      <c r="PBR278" s="750"/>
      <c r="PBS278" s="750"/>
      <c r="PBT278" s="750"/>
      <c r="PBU278" s="750"/>
      <c r="PBV278" s="750"/>
      <c r="PBW278" s="750"/>
      <c r="PBX278" s="750"/>
      <c r="PBY278" s="750"/>
      <c r="PBZ278" s="750"/>
      <c r="PCA278" s="750"/>
      <c r="PCB278" s="750"/>
      <c r="PCC278" s="750"/>
      <c r="PCD278" s="750"/>
      <c r="PCE278" s="750"/>
      <c r="PCF278" s="750"/>
      <c r="PCG278" s="750"/>
      <c r="PCH278" s="750"/>
      <c r="PCI278" s="750"/>
      <c r="PCJ278" s="750"/>
      <c r="PCK278" s="750"/>
      <c r="PCL278" s="750"/>
      <c r="PCM278" s="750"/>
      <c r="PCN278" s="750"/>
      <c r="PCO278" s="750"/>
      <c r="PCP278" s="750"/>
      <c r="PCQ278" s="750"/>
      <c r="PCR278" s="750"/>
      <c r="PCS278" s="750"/>
      <c r="PCT278" s="750"/>
      <c r="PCU278" s="750"/>
      <c r="PCV278" s="750"/>
      <c r="PCW278" s="750"/>
      <c r="PCX278" s="750"/>
      <c r="PCY278" s="750"/>
      <c r="PCZ278" s="750"/>
      <c r="PDA278" s="750"/>
      <c r="PDB278" s="750"/>
      <c r="PDC278" s="750"/>
      <c r="PDD278" s="750"/>
      <c r="PDE278" s="750"/>
      <c r="PDF278" s="750"/>
      <c r="PDG278" s="750"/>
      <c r="PDH278" s="750"/>
      <c r="PDI278" s="750"/>
      <c r="PDJ278" s="748"/>
      <c r="PDK278" s="748"/>
      <c r="PDL278" s="748"/>
      <c r="PDM278" s="748"/>
      <c r="PDN278" s="748"/>
      <c r="PDO278" s="748"/>
      <c r="PDP278" s="748"/>
      <c r="PDQ278" s="748"/>
      <c r="PDR278" s="748"/>
      <c r="PDS278" s="748"/>
      <c r="PDT278" s="748"/>
      <c r="PDU278" s="748"/>
      <c r="PDV278" s="748"/>
      <c r="PDW278" s="748"/>
      <c r="PDX278" s="748"/>
      <c r="PDY278" s="748"/>
      <c r="PDZ278" s="748"/>
      <c r="PEA278" s="748"/>
      <c r="PEB278" s="748"/>
      <c r="PEC278" s="748"/>
      <c r="PED278" s="748"/>
      <c r="PEE278" s="748"/>
      <c r="PEF278" s="748"/>
      <c r="PEG278" s="748"/>
      <c r="PEH278" s="749"/>
      <c r="PEI278" s="749"/>
      <c r="PEJ278" s="749"/>
      <c r="PEK278" s="749"/>
      <c r="PEL278" s="749"/>
      <c r="PEM278" s="748"/>
      <c r="PEN278" s="748"/>
      <c r="PEO278" s="749"/>
      <c r="PEP278" s="749"/>
      <c r="PEQ278" s="748"/>
      <c r="PER278" s="748"/>
      <c r="PES278" s="749"/>
      <c r="PET278" s="749"/>
      <c r="PEU278" s="748"/>
      <c r="PEV278" s="748"/>
      <c r="PEW278" s="748"/>
      <c r="PEX278" s="748"/>
      <c r="PEY278" s="748"/>
      <c r="PEZ278" s="748"/>
      <c r="PFA278" s="748"/>
      <c r="PFB278" s="749"/>
      <c r="PFC278" s="749"/>
      <c r="PFD278" s="748"/>
      <c r="PFE278" s="748"/>
      <c r="PFF278" s="749"/>
      <c r="PFG278" s="749"/>
      <c r="PFH278" s="748"/>
      <c r="PFI278" s="748"/>
      <c r="PFJ278" s="748"/>
      <c r="PFK278" s="748"/>
      <c r="PFL278" s="748"/>
      <c r="PFM278" s="746"/>
      <c r="PFN278" s="751"/>
      <c r="PFO278" s="748"/>
      <c r="PFP278" s="748"/>
      <c r="PFQ278" s="748"/>
      <c r="PFR278" s="748"/>
      <c r="PFS278" s="748"/>
      <c r="PFT278" s="748"/>
      <c r="PFU278" s="748"/>
      <c r="PFV278" s="750"/>
      <c r="PFW278" s="750"/>
      <c r="PFX278" s="750"/>
      <c r="PFY278" s="750"/>
      <c r="PFZ278" s="750"/>
      <c r="PGA278" s="750"/>
      <c r="PGB278" s="750"/>
      <c r="PGC278" s="750"/>
      <c r="PGD278" s="750"/>
      <c r="PGE278" s="750"/>
      <c r="PGF278" s="750"/>
      <c r="PGG278" s="750"/>
      <c r="PGH278" s="750"/>
      <c r="PGI278" s="750"/>
      <c r="PGJ278" s="750"/>
      <c r="PGK278" s="750"/>
      <c r="PGL278" s="750"/>
      <c r="PGM278" s="750"/>
      <c r="PGN278" s="750"/>
      <c r="PGO278" s="750"/>
      <c r="PGP278" s="750"/>
      <c r="PGQ278" s="750"/>
      <c r="PGR278" s="750"/>
      <c r="PGS278" s="750"/>
      <c r="PGT278" s="750"/>
      <c r="PGU278" s="750"/>
      <c r="PGV278" s="750"/>
      <c r="PGW278" s="750"/>
      <c r="PGX278" s="750"/>
      <c r="PGY278" s="750"/>
      <c r="PGZ278" s="750"/>
      <c r="PHA278" s="750"/>
      <c r="PHB278" s="750"/>
      <c r="PHC278" s="750"/>
      <c r="PHD278" s="750"/>
      <c r="PHE278" s="750"/>
      <c r="PHF278" s="750"/>
      <c r="PHG278" s="750"/>
      <c r="PHH278" s="750"/>
      <c r="PHI278" s="750"/>
      <c r="PHJ278" s="750"/>
      <c r="PHK278" s="750"/>
      <c r="PHL278" s="750"/>
      <c r="PHM278" s="750"/>
      <c r="PHN278" s="748"/>
      <c r="PHO278" s="748"/>
      <c r="PHP278" s="748"/>
      <c r="PHQ278" s="748"/>
      <c r="PHR278" s="748"/>
      <c r="PHS278" s="748"/>
      <c r="PHT278" s="748"/>
      <c r="PHU278" s="748"/>
      <c r="PHV278" s="748"/>
      <c r="PHW278" s="748"/>
      <c r="PHX278" s="748"/>
      <c r="PHY278" s="748"/>
      <c r="PHZ278" s="748"/>
      <c r="PIA278" s="748"/>
      <c r="PIB278" s="748"/>
      <c r="PIC278" s="748"/>
      <c r="PID278" s="748"/>
      <c r="PIE278" s="748"/>
      <c r="PIF278" s="748"/>
      <c r="PIG278" s="748"/>
      <c r="PIH278" s="748"/>
      <c r="PII278" s="748"/>
      <c r="PIJ278" s="748"/>
      <c r="PIK278" s="748"/>
      <c r="PIL278" s="749"/>
      <c r="PIM278" s="749"/>
      <c r="PIN278" s="749"/>
      <c r="PIO278" s="749"/>
      <c r="PIP278" s="749"/>
      <c r="PIQ278" s="748"/>
      <c r="PIR278" s="748"/>
      <c r="PIS278" s="749"/>
      <c r="PIT278" s="749"/>
      <c r="PIU278" s="748"/>
      <c r="PIV278" s="748"/>
      <c r="PIW278" s="749"/>
      <c r="PIX278" s="749"/>
      <c r="PIY278" s="748"/>
      <c r="PIZ278" s="748"/>
      <c r="PJA278" s="748"/>
      <c r="PJB278" s="748"/>
      <c r="PJC278" s="748"/>
      <c r="PJD278" s="748"/>
      <c r="PJE278" s="748"/>
      <c r="PJF278" s="749"/>
      <c r="PJG278" s="749"/>
      <c r="PJH278" s="748"/>
      <c r="PJI278" s="748"/>
      <c r="PJJ278" s="749"/>
      <c r="PJK278" s="749"/>
      <c r="PJL278" s="748"/>
      <c r="PJM278" s="748"/>
      <c r="PJN278" s="748"/>
      <c r="PJO278" s="748"/>
      <c r="PJP278" s="748"/>
      <c r="PJQ278" s="746"/>
      <c r="PJR278" s="751"/>
      <c r="PJS278" s="748"/>
      <c r="PJT278" s="748"/>
      <c r="PJU278" s="748"/>
      <c r="PJV278" s="748"/>
      <c r="PJW278" s="748"/>
      <c r="PJX278" s="748"/>
      <c r="PJY278" s="748"/>
      <c r="PJZ278" s="750"/>
      <c r="PKA278" s="750"/>
      <c r="PKB278" s="750"/>
      <c r="PKC278" s="750"/>
      <c r="PKD278" s="750"/>
      <c r="PKE278" s="750"/>
      <c r="PKF278" s="750"/>
      <c r="PKG278" s="750"/>
      <c r="PKH278" s="750"/>
      <c r="PKI278" s="750"/>
      <c r="PKJ278" s="750"/>
      <c r="PKK278" s="750"/>
      <c r="PKL278" s="750"/>
      <c r="PKM278" s="750"/>
      <c r="PKN278" s="750"/>
      <c r="PKO278" s="750"/>
      <c r="PKP278" s="750"/>
      <c r="PKQ278" s="750"/>
      <c r="PKR278" s="750"/>
      <c r="PKS278" s="750"/>
      <c r="PKT278" s="750"/>
      <c r="PKU278" s="750"/>
      <c r="PKV278" s="750"/>
      <c r="PKW278" s="750"/>
      <c r="PKX278" s="750"/>
      <c r="PKY278" s="750"/>
      <c r="PKZ278" s="750"/>
      <c r="PLA278" s="750"/>
      <c r="PLB278" s="750"/>
      <c r="PLC278" s="750"/>
      <c r="PLD278" s="750"/>
      <c r="PLE278" s="750"/>
      <c r="PLF278" s="750"/>
      <c r="PLG278" s="750"/>
      <c r="PLH278" s="750"/>
      <c r="PLI278" s="750"/>
      <c r="PLJ278" s="750"/>
      <c r="PLK278" s="750"/>
      <c r="PLL278" s="750"/>
      <c r="PLM278" s="750"/>
      <c r="PLN278" s="750"/>
      <c r="PLO278" s="750"/>
      <c r="PLP278" s="750"/>
      <c r="PLQ278" s="750"/>
      <c r="PLR278" s="748"/>
      <c r="PLS278" s="748"/>
      <c r="PLT278" s="748"/>
      <c r="PLU278" s="748"/>
      <c r="PLV278" s="748"/>
      <c r="PLW278" s="748"/>
      <c r="PLX278" s="748"/>
      <c r="PLY278" s="748"/>
      <c r="PLZ278" s="748"/>
      <c r="PMA278" s="748"/>
      <c r="PMB278" s="748"/>
      <c r="PMC278" s="748"/>
      <c r="PMD278" s="748"/>
      <c r="PME278" s="748"/>
      <c r="PMF278" s="748"/>
      <c r="PMG278" s="748"/>
      <c r="PMH278" s="748"/>
      <c r="PMI278" s="748"/>
      <c r="PMJ278" s="748"/>
      <c r="PMK278" s="748"/>
      <c r="PML278" s="748"/>
      <c r="PMM278" s="748"/>
      <c r="PMN278" s="748"/>
      <c r="PMO278" s="748"/>
      <c r="PMP278" s="749"/>
      <c r="PMQ278" s="749"/>
      <c r="PMR278" s="749"/>
      <c r="PMS278" s="749"/>
      <c r="PMT278" s="749"/>
      <c r="PMU278" s="748"/>
      <c r="PMV278" s="748"/>
      <c r="PMW278" s="749"/>
      <c r="PMX278" s="749"/>
      <c r="PMY278" s="748"/>
      <c r="PMZ278" s="748"/>
      <c r="PNA278" s="749"/>
      <c r="PNB278" s="749"/>
      <c r="PNC278" s="748"/>
      <c r="PND278" s="748"/>
      <c r="PNE278" s="748"/>
      <c r="PNF278" s="748"/>
      <c r="PNG278" s="748"/>
      <c r="PNH278" s="748"/>
      <c r="PNI278" s="748"/>
      <c r="PNJ278" s="749"/>
      <c r="PNK278" s="749"/>
      <c r="PNL278" s="748"/>
      <c r="PNM278" s="748"/>
      <c r="PNN278" s="749"/>
      <c r="PNO278" s="749"/>
      <c r="PNP278" s="748"/>
      <c r="PNQ278" s="748"/>
      <c r="PNR278" s="748"/>
      <c r="PNS278" s="748"/>
      <c r="PNT278" s="748"/>
      <c r="PNU278" s="746"/>
      <c r="PNV278" s="751"/>
      <c r="PNW278" s="748"/>
      <c r="PNX278" s="748"/>
      <c r="PNY278" s="748"/>
      <c r="PNZ278" s="748"/>
      <c r="POA278" s="748"/>
      <c r="POB278" s="748"/>
      <c r="POC278" s="748"/>
      <c r="POD278" s="750"/>
      <c r="POE278" s="750"/>
      <c r="POF278" s="750"/>
      <c r="POG278" s="750"/>
      <c r="POH278" s="750"/>
      <c r="POI278" s="750"/>
      <c r="POJ278" s="750"/>
      <c r="POK278" s="750"/>
      <c r="POL278" s="750"/>
      <c r="POM278" s="750"/>
      <c r="PON278" s="750"/>
      <c r="POO278" s="750"/>
      <c r="POP278" s="750"/>
      <c r="POQ278" s="750"/>
      <c r="POR278" s="750"/>
      <c r="POS278" s="750"/>
      <c r="POT278" s="750"/>
      <c r="POU278" s="750"/>
      <c r="POV278" s="750"/>
      <c r="POW278" s="750"/>
      <c r="POX278" s="750"/>
      <c r="POY278" s="750"/>
      <c r="POZ278" s="750"/>
      <c r="PPA278" s="750"/>
      <c r="PPB278" s="750"/>
      <c r="PPC278" s="750"/>
      <c r="PPD278" s="750"/>
      <c r="PPE278" s="750"/>
      <c r="PPF278" s="750"/>
      <c r="PPG278" s="750"/>
      <c r="PPH278" s="750"/>
      <c r="PPI278" s="750"/>
      <c r="PPJ278" s="750"/>
      <c r="PPK278" s="750"/>
      <c r="PPL278" s="750"/>
      <c r="PPM278" s="750"/>
      <c r="PPN278" s="750"/>
      <c r="PPO278" s="750"/>
      <c r="PPP278" s="750"/>
      <c r="PPQ278" s="750"/>
      <c r="PPR278" s="750"/>
      <c r="PPS278" s="750"/>
      <c r="PPT278" s="750"/>
      <c r="PPU278" s="750"/>
      <c r="PPV278" s="748"/>
      <c r="PPW278" s="748"/>
      <c r="PPX278" s="748"/>
      <c r="PPY278" s="748"/>
      <c r="PPZ278" s="748"/>
      <c r="PQA278" s="748"/>
      <c r="PQB278" s="748"/>
      <c r="PQC278" s="748"/>
      <c r="PQD278" s="748"/>
      <c r="PQE278" s="748"/>
      <c r="PQF278" s="748"/>
      <c r="PQG278" s="748"/>
      <c r="PQH278" s="748"/>
      <c r="PQI278" s="748"/>
      <c r="PQJ278" s="748"/>
      <c r="PQK278" s="748"/>
      <c r="PQL278" s="748"/>
      <c r="PQM278" s="748"/>
      <c r="PQN278" s="748"/>
      <c r="PQO278" s="748"/>
      <c r="PQP278" s="748"/>
      <c r="PQQ278" s="748"/>
      <c r="PQR278" s="748"/>
      <c r="PQS278" s="748"/>
      <c r="PQT278" s="749"/>
      <c r="PQU278" s="749"/>
      <c r="PQV278" s="749"/>
      <c r="PQW278" s="749"/>
      <c r="PQX278" s="749"/>
      <c r="PQY278" s="748"/>
      <c r="PQZ278" s="748"/>
      <c r="PRA278" s="749"/>
      <c r="PRB278" s="749"/>
      <c r="PRC278" s="748"/>
      <c r="PRD278" s="748"/>
      <c r="PRE278" s="749"/>
      <c r="PRF278" s="749"/>
      <c r="PRG278" s="748"/>
      <c r="PRH278" s="748"/>
      <c r="PRI278" s="748"/>
      <c r="PRJ278" s="748"/>
      <c r="PRK278" s="748"/>
      <c r="PRL278" s="748"/>
      <c r="PRM278" s="748"/>
      <c r="PRN278" s="749"/>
      <c r="PRO278" s="749"/>
      <c r="PRP278" s="748"/>
      <c r="PRQ278" s="748"/>
      <c r="PRR278" s="749"/>
      <c r="PRS278" s="749"/>
      <c r="PRT278" s="748"/>
      <c r="PRU278" s="748"/>
      <c r="PRV278" s="748"/>
      <c r="PRW278" s="748"/>
      <c r="PRX278" s="748"/>
      <c r="PRY278" s="746"/>
      <c r="PRZ278" s="751"/>
      <c r="PSA278" s="748"/>
      <c r="PSB278" s="748"/>
      <c r="PSC278" s="748"/>
      <c r="PSD278" s="748"/>
      <c r="PSE278" s="748"/>
      <c r="PSF278" s="748"/>
      <c r="PSG278" s="748"/>
      <c r="PSH278" s="750"/>
      <c r="PSI278" s="750"/>
      <c r="PSJ278" s="750"/>
      <c r="PSK278" s="750"/>
      <c r="PSL278" s="750"/>
      <c r="PSM278" s="750"/>
      <c r="PSN278" s="750"/>
      <c r="PSO278" s="750"/>
      <c r="PSP278" s="750"/>
      <c r="PSQ278" s="750"/>
      <c r="PSR278" s="750"/>
      <c r="PSS278" s="750"/>
      <c r="PST278" s="750"/>
      <c r="PSU278" s="750"/>
      <c r="PSV278" s="750"/>
      <c r="PSW278" s="750"/>
      <c r="PSX278" s="750"/>
      <c r="PSY278" s="750"/>
      <c r="PSZ278" s="750"/>
      <c r="PTA278" s="750"/>
      <c r="PTB278" s="750"/>
      <c r="PTC278" s="750"/>
      <c r="PTD278" s="750"/>
      <c r="PTE278" s="750"/>
      <c r="PTF278" s="750"/>
      <c r="PTG278" s="750"/>
      <c r="PTH278" s="750"/>
      <c r="PTI278" s="750"/>
      <c r="PTJ278" s="750"/>
      <c r="PTK278" s="750"/>
      <c r="PTL278" s="750"/>
      <c r="PTM278" s="750"/>
      <c r="PTN278" s="750"/>
      <c r="PTO278" s="750"/>
      <c r="PTP278" s="750"/>
      <c r="PTQ278" s="750"/>
      <c r="PTR278" s="750"/>
      <c r="PTS278" s="750"/>
      <c r="PTT278" s="750"/>
      <c r="PTU278" s="750"/>
      <c r="PTV278" s="750"/>
      <c r="PTW278" s="750"/>
      <c r="PTX278" s="750"/>
      <c r="PTY278" s="750"/>
      <c r="PTZ278" s="748"/>
      <c r="PUA278" s="748"/>
      <c r="PUB278" s="748"/>
      <c r="PUC278" s="748"/>
      <c r="PUD278" s="748"/>
      <c r="PUE278" s="748"/>
      <c r="PUF278" s="748"/>
      <c r="PUG278" s="748"/>
      <c r="PUH278" s="748"/>
      <c r="PUI278" s="748"/>
      <c r="PUJ278" s="748"/>
      <c r="PUK278" s="748"/>
      <c r="PUL278" s="748"/>
      <c r="PUM278" s="748"/>
      <c r="PUN278" s="748"/>
      <c r="PUO278" s="748"/>
      <c r="PUP278" s="748"/>
      <c r="PUQ278" s="748"/>
      <c r="PUR278" s="748"/>
      <c r="PUS278" s="748"/>
      <c r="PUT278" s="748"/>
      <c r="PUU278" s="748"/>
      <c r="PUV278" s="748"/>
      <c r="PUW278" s="748"/>
      <c r="PUX278" s="749"/>
      <c r="PUY278" s="749"/>
      <c r="PUZ278" s="749"/>
      <c r="PVA278" s="749"/>
      <c r="PVB278" s="749"/>
      <c r="PVC278" s="748"/>
      <c r="PVD278" s="748"/>
      <c r="PVE278" s="749"/>
      <c r="PVF278" s="749"/>
      <c r="PVG278" s="748"/>
      <c r="PVH278" s="748"/>
      <c r="PVI278" s="749"/>
      <c r="PVJ278" s="749"/>
      <c r="PVK278" s="748"/>
      <c r="PVL278" s="748"/>
      <c r="PVM278" s="748"/>
      <c r="PVN278" s="748"/>
      <c r="PVO278" s="748"/>
      <c r="PVP278" s="748"/>
      <c r="PVQ278" s="748"/>
      <c r="PVR278" s="749"/>
      <c r="PVS278" s="749"/>
      <c r="PVT278" s="748"/>
      <c r="PVU278" s="748"/>
      <c r="PVV278" s="749"/>
      <c r="PVW278" s="749"/>
      <c r="PVX278" s="748"/>
      <c r="PVY278" s="748"/>
      <c r="PVZ278" s="748"/>
      <c r="PWA278" s="748"/>
      <c r="PWB278" s="748"/>
      <c r="PWC278" s="746"/>
      <c r="PWD278" s="751"/>
      <c r="PWE278" s="748"/>
      <c r="PWF278" s="748"/>
      <c r="PWG278" s="748"/>
      <c r="PWH278" s="748"/>
      <c r="PWI278" s="748"/>
      <c r="PWJ278" s="748"/>
      <c r="PWK278" s="748"/>
      <c r="PWL278" s="750"/>
      <c r="PWM278" s="750"/>
      <c r="PWN278" s="750"/>
      <c r="PWO278" s="750"/>
      <c r="PWP278" s="750"/>
      <c r="PWQ278" s="750"/>
      <c r="PWR278" s="750"/>
      <c r="PWS278" s="750"/>
      <c r="PWT278" s="750"/>
      <c r="PWU278" s="750"/>
      <c r="PWV278" s="750"/>
      <c r="PWW278" s="750"/>
      <c r="PWX278" s="750"/>
      <c r="PWY278" s="750"/>
      <c r="PWZ278" s="750"/>
      <c r="PXA278" s="750"/>
      <c r="PXB278" s="750"/>
      <c r="PXC278" s="750"/>
      <c r="PXD278" s="750"/>
      <c r="PXE278" s="750"/>
      <c r="PXF278" s="750"/>
      <c r="PXG278" s="750"/>
      <c r="PXH278" s="750"/>
      <c r="PXI278" s="750"/>
      <c r="PXJ278" s="750"/>
      <c r="PXK278" s="750"/>
      <c r="PXL278" s="750"/>
      <c r="PXM278" s="750"/>
      <c r="PXN278" s="750"/>
      <c r="PXO278" s="750"/>
      <c r="PXP278" s="750"/>
      <c r="PXQ278" s="750"/>
      <c r="PXR278" s="750"/>
      <c r="PXS278" s="750"/>
      <c r="PXT278" s="750"/>
      <c r="PXU278" s="750"/>
      <c r="PXV278" s="750"/>
      <c r="PXW278" s="750"/>
      <c r="PXX278" s="750"/>
      <c r="PXY278" s="750"/>
      <c r="PXZ278" s="750"/>
      <c r="PYA278" s="750"/>
      <c r="PYB278" s="750"/>
      <c r="PYC278" s="750"/>
      <c r="PYD278" s="748"/>
      <c r="PYE278" s="748"/>
      <c r="PYF278" s="748"/>
      <c r="PYG278" s="748"/>
      <c r="PYH278" s="748"/>
      <c r="PYI278" s="748"/>
      <c r="PYJ278" s="748"/>
      <c r="PYK278" s="748"/>
      <c r="PYL278" s="748"/>
      <c r="PYM278" s="748"/>
      <c r="PYN278" s="748"/>
      <c r="PYO278" s="748"/>
      <c r="PYP278" s="748"/>
      <c r="PYQ278" s="748"/>
      <c r="PYR278" s="748"/>
      <c r="PYS278" s="748"/>
      <c r="PYT278" s="748"/>
      <c r="PYU278" s="748"/>
      <c r="PYV278" s="748"/>
      <c r="PYW278" s="748"/>
      <c r="PYX278" s="748"/>
      <c r="PYY278" s="748"/>
      <c r="PYZ278" s="748"/>
      <c r="PZA278" s="748"/>
      <c r="PZB278" s="749"/>
      <c r="PZC278" s="749"/>
      <c r="PZD278" s="749"/>
      <c r="PZE278" s="749"/>
      <c r="PZF278" s="749"/>
      <c r="PZG278" s="748"/>
      <c r="PZH278" s="748"/>
      <c r="PZI278" s="749"/>
      <c r="PZJ278" s="749"/>
      <c r="PZK278" s="748"/>
      <c r="PZL278" s="748"/>
      <c r="PZM278" s="749"/>
      <c r="PZN278" s="749"/>
      <c r="PZO278" s="748"/>
      <c r="PZP278" s="748"/>
      <c r="PZQ278" s="748"/>
      <c r="PZR278" s="748"/>
      <c r="PZS278" s="748"/>
      <c r="PZT278" s="748"/>
      <c r="PZU278" s="748"/>
      <c r="PZV278" s="749"/>
      <c r="PZW278" s="749"/>
      <c r="PZX278" s="748"/>
      <c r="PZY278" s="748"/>
      <c r="PZZ278" s="749"/>
      <c r="QAA278" s="749"/>
      <c r="QAB278" s="748"/>
      <c r="QAC278" s="748"/>
      <c r="QAD278" s="748"/>
      <c r="QAE278" s="748"/>
      <c r="QAF278" s="748"/>
      <c r="QAG278" s="746"/>
      <c r="QAH278" s="751"/>
      <c r="QAI278" s="748"/>
      <c r="QAJ278" s="748"/>
      <c r="QAK278" s="748"/>
      <c r="QAL278" s="748"/>
      <c r="QAM278" s="748"/>
      <c r="QAN278" s="748"/>
      <c r="QAO278" s="748"/>
      <c r="QAP278" s="750"/>
      <c r="QAQ278" s="750"/>
      <c r="QAR278" s="750"/>
      <c r="QAS278" s="750"/>
      <c r="QAT278" s="750"/>
      <c r="QAU278" s="750"/>
      <c r="QAV278" s="750"/>
      <c r="QAW278" s="750"/>
      <c r="QAX278" s="750"/>
      <c r="QAY278" s="750"/>
      <c r="QAZ278" s="750"/>
      <c r="QBA278" s="750"/>
      <c r="QBB278" s="750"/>
      <c r="QBC278" s="750"/>
      <c r="QBD278" s="750"/>
      <c r="QBE278" s="750"/>
      <c r="QBF278" s="750"/>
      <c r="QBG278" s="750"/>
      <c r="QBH278" s="750"/>
      <c r="QBI278" s="750"/>
      <c r="QBJ278" s="750"/>
      <c r="QBK278" s="750"/>
      <c r="QBL278" s="750"/>
      <c r="QBM278" s="750"/>
      <c r="QBN278" s="750"/>
      <c r="QBO278" s="750"/>
      <c r="QBP278" s="750"/>
      <c r="QBQ278" s="750"/>
      <c r="QBR278" s="750"/>
      <c r="QBS278" s="750"/>
      <c r="QBT278" s="750"/>
      <c r="QBU278" s="750"/>
      <c r="QBV278" s="750"/>
      <c r="QBW278" s="750"/>
      <c r="QBX278" s="750"/>
      <c r="QBY278" s="750"/>
      <c r="QBZ278" s="750"/>
      <c r="QCA278" s="750"/>
      <c r="QCB278" s="750"/>
      <c r="QCC278" s="750"/>
      <c r="QCD278" s="750"/>
      <c r="QCE278" s="750"/>
      <c r="QCF278" s="750"/>
      <c r="QCG278" s="750"/>
      <c r="QCH278" s="748"/>
      <c r="QCI278" s="748"/>
      <c r="QCJ278" s="748"/>
      <c r="QCK278" s="748"/>
      <c r="QCL278" s="748"/>
      <c r="QCM278" s="748"/>
      <c r="QCN278" s="748"/>
      <c r="QCO278" s="748"/>
      <c r="QCP278" s="748"/>
      <c r="QCQ278" s="748"/>
      <c r="QCR278" s="748"/>
      <c r="QCS278" s="748"/>
      <c r="QCT278" s="748"/>
      <c r="QCU278" s="748"/>
      <c r="QCV278" s="748"/>
      <c r="QCW278" s="748"/>
      <c r="QCX278" s="748"/>
      <c r="QCY278" s="748"/>
      <c r="QCZ278" s="748"/>
      <c r="QDA278" s="748"/>
      <c r="QDB278" s="748"/>
      <c r="QDC278" s="748"/>
      <c r="QDD278" s="748"/>
      <c r="QDE278" s="748"/>
      <c r="QDF278" s="749"/>
      <c r="QDG278" s="749"/>
      <c r="QDH278" s="749"/>
      <c r="QDI278" s="749"/>
      <c r="QDJ278" s="749"/>
      <c r="QDK278" s="748"/>
      <c r="QDL278" s="748"/>
      <c r="QDM278" s="749"/>
      <c r="QDN278" s="749"/>
      <c r="QDO278" s="748"/>
      <c r="QDP278" s="748"/>
      <c r="QDQ278" s="749"/>
      <c r="QDR278" s="749"/>
      <c r="QDS278" s="748"/>
      <c r="QDT278" s="748"/>
      <c r="QDU278" s="748"/>
      <c r="QDV278" s="748"/>
      <c r="QDW278" s="748"/>
      <c r="QDX278" s="748"/>
      <c r="QDY278" s="748"/>
      <c r="QDZ278" s="749"/>
      <c r="QEA278" s="749"/>
      <c r="QEB278" s="748"/>
      <c r="QEC278" s="748"/>
      <c r="QED278" s="749"/>
      <c r="QEE278" s="749"/>
      <c r="QEF278" s="748"/>
      <c r="QEG278" s="748"/>
      <c r="QEH278" s="748"/>
      <c r="QEI278" s="748"/>
      <c r="QEJ278" s="748"/>
      <c r="QEK278" s="746"/>
      <c r="QEL278" s="751"/>
      <c r="QEM278" s="748"/>
      <c r="QEN278" s="748"/>
      <c r="QEO278" s="748"/>
      <c r="QEP278" s="748"/>
      <c r="QEQ278" s="748"/>
      <c r="QER278" s="748"/>
      <c r="QES278" s="748"/>
      <c r="QET278" s="750"/>
      <c r="QEU278" s="750"/>
      <c r="QEV278" s="750"/>
      <c r="QEW278" s="750"/>
      <c r="QEX278" s="750"/>
      <c r="QEY278" s="750"/>
      <c r="QEZ278" s="750"/>
      <c r="QFA278" s="750"/>
      <c r="QFB278" s="750"/>
      <c r="QFC278" s="750"/>
      <c r="QFD278" s="750"/>
      <c r="QFE278" s="750"/>
      <c r="QFF278" s="750"/>
      <c r="QFG278" s="750"/>
      <c r="QFH278" s="750"/>
      <c r="QFI278" s="750"/>
      <c r="QFJ278" s="750"/>
      <c r="QFK278" s="750"/>
      <c r="QFL278" s="750"/>
      <c r="QFM278" s="750"/>
      <c r="QFN278" s="750"/>
      <c r="QFO278" s="750"/>
      <c r="QFP278" s="750"/>
      <c r="QFQ278" s="750"/>
      <c r="QFR278" s="750"/>
      <c r="QFS278" s="750"/>
      <c r="QFT278" s="750"/>
      <c r="QFU278" s="750"/>
      <c r="QFV278" s="750"/>
      <c r="QFW278" s="750"/>
      <c r="QFX278" s="750"/>
      <c r="QFY278" s="750"/>
      <c r="QFZ278" s="750"/>
      <c r="QGA278" s="750"/>
      <c r="QGB278" s="750"/>
      <c r="QGC278" s="750"/>
      <c r="QGD278" s="750"/>
      <c r="QGE278" s="750"/>
      <c r="QGF278" s="750"/>
      <c r="QGG278" s="750"/>
      <c r="QGH278" s="750"/>
      <c r="QGI278" s="750"/>
      <c r="QGJ278" s="750"/>
      <c r="QGK278" s="750"/>
      <c r="QGL278" s="748"/>
      <c r="QGM278" s="748"/>
      <c r="QGN278" s="748"/>
      <c r="QGO278" s="748"/>
      <c r="QGP278" s="748"/>
      <c r="QGQ278" s="748"/>
      <c r="QGR278" s="748"/>
      <c r="QGS278" s="748"/>
      <c r="QGT278" s="748"/>
      <c r="QGU278" s="748"/>
      <c r="QGV278" s="748"/>
      <c r="QGW278" s="748"/>
      <c r="QGX278" s="748"/>
      <c r="QGY278" s="748"/>
      <c r="QGZ278" s="748"/>
      <c r="QHA278" s="748"/>
      <c r="QHB278" s="748"/>
      <c r="QHC278" s="748"/>
      <c r="QHD278" s="748"/>
      <c r="QHE278" s="748"/>
      <c r="QHF278" s="748"/>
      <c r="QHG278" s="748"/>
      <c r="QHH278" s="748"/>
      <c r="QHI278" s="748"/>
      <c r="QHJ278" s="749"/>
      <c r="QHK278" s="749"/>
      <c r="QHL278" s="749"/>
      <c r="QHM278" s="749"/>
      <c r="QHN278" s="749"/>
      <c r="QHO278" s="748"/>
      <c r="QHP278" s="748"/>
      <c r="QHQ278" s="749"/>
      <c r="QHR278" s="749"/>
      <c r="QHS278" s="748"/>
      <c r="QHT278" s="748"/>
      <c r="QHU278" s="749"/>
      <c r="QHV278" s="749"/>
      <c r="QHW278" s="748"/>
      <c r="QHX278" s="748"/>
      <c r="QHY278" s="748"/>
      <c r="QHZ278" s="748"/>
      <c r="QIA278" s="748"/>
      <c r="QIB278" s="748"/>
      <c r="QIC278" s="748"/>
      <c r="QID278" s="749"/>
      <c r="QIE278" s="749"/>
      <c r="QIF278" s="748"/>
      <c r="QIG278" s="748"/>
      <c r="QIH278" s="749"/>
      <c r="QII278" s="749"/>
      <c r="QIJ278" s="748"/>
      <c r="QIK278" s="748"/>
      <c r="QIL278" s="748"/>
      <c r="QIM278" s="748"/>
      <c r="QIN278" s="748"/>
      <c r="QIO278" s="746"/>
      <c r="QIP278" s="751"/>
      <c r="QIQ278" s="748"/>
      <c r="QIR278" s="748"/>
      <c r="QIS278" s="748"/>
      <c r="QIT278" s="748"/>
      <c r="QIU278" s="748"/>
      <c r="QIV278" s="748"/>
      <c r="QIW278" s="748"/>
      <c r="QIX278" s="750"/>
      <c r="QIY278" s="750"/>
      <c r="QIZ278" s="750"/>
      <c r="QJA278" s="750"/>
      <c r="QJB278" s="750"/>
      <c r="QJC278" s="750"/>
      <c r="QJD278" s="750"/>
      <c r="QJE278" s="750"/>
      <c r="QJF278" s="750"/>
      <c r="QJG278" s="750"/>
      <c r="QJH278" s="750"/>
      <c r="QJI278" s="750"/>
      <c r="QJJ278" s="750"/>
      <c r="QJK278" s="750"/>
      <c r="QJL278" s="750"/>
      <c r="QJM278" s="750"/>
      <c r="QJN278" s="750"/>
      <c r="QJO278" s="750"/>
      <c r="QJP278" s="750"/>
      <c r="QJQ278" s="750"/>
      <c r="QJR278" s="750"/>
      <c r="QJS278" s="750"/>
      <c r="QJT278" s="750"/>
      <c r="QJU278" s="750"/>
      <c r="QJV278" s="750"/>
      <c r="QJW278" s="750"/>
      <c r="QJX278" s="750"/>
      <c r="QJY278" s="750"/>
      <c r="QJZ278" s="750"/>
      <c r="QKA278" s="750"/>
      <c r="QKB278" s="750"/>
      <c r="QKC278" s="750"/>
      <c r="QKD278" s="750"/>
      <c r="QKE278" s="750"/>
      <c r="QKF278" s="750"/>
      <c r="QKG278" s="750"/>
      <c r="QKH278" s="750"/>
      <c r="QKI278" s="750"/>
      <c r="QKJ278" s="750"/>
      <c r="QKK278" s="750"/>
      <c r="QKL278" s="750"/>
      <c r="QKM278" s="750"/>
      <c r="QKN278" s="750"/>
      <c r="QKO278" s="750"/>
      <c r="QKP278" s="748"/>
      <c r="QKQ278" s="748"/>
      <c r="QKR278" s="748"/>
      <c r="QKS278" s="748"/>
      <c r="QKT278" s="748"/>
      <c r="QKU278" s="748"/>
      <c r="QKV278" s="748"/>
      <c r="QKW278" s="748"/>
      <c r="QKX278" s="748"/>
      <c r="QKY278" s="748"/>
      <c r="QKZ278" s="748"/>
      <c r="QLA278" s="748"/>
      <c r="QLB278" s="748"/>
      <c r="QLC278" s="748"/>
      <c r="QLD278" s="748"/>
      <c r="QLE278" s="748"/>
      <c r="QLF278" s="748"/>
      <c r="QLG278" s="748"/>
      <c r="QLH278" s="748"/>
      <c r="QLI278" s="748"/>
      <c r="QLJ278" s="748"/>
      <c r="QLK278" s="748"/>
      <c r="QLL278" s="748"/>
      <c r="QLM278" s="748"/>
      <c r="QLN278" s="749"/>
      <c r="QLO278" s="749"/>
      <c r="QLP278" s="749"/>
      <c r="QLQ278" s="749"/>
      <c r="QLR278" s="749"/>
      <c r="QLS278" s="748"/>
      <c r="QLT278" s="748"/>
      <c r="QLU278" s="749"/>
      <c r="QLV278" s="749"/>
      <c r="QLW278" s="748"/>
      <c r="QLX278" s="748"/>
      <c r="QLY278" s="749"/>
      <c r="QLZ278" s="749"/>
      <c r="QMA278" s="748"/>
      <c r="QMB278" s="748"/>
      <c r="QMC278" s="748"/>
      <c r="QMD278" s="748"/>
      <c r="QME278" s="748"/>
      <c r="QMF278" s="748"/>
      <c r="QMG278" s="748"/>
      <c r="QMH278" s="749"/>
      <c r="QMI278" s="749"/>
      <c r="QMJ278" s="748"/>
      <c r="QMK278" s="748"/>
      <c r="QML278" s="749"/>
      <c r="QMM278" s="749"/>
      <c r="QMN278" s="748"/>
      <c r="QMO278" s="748"/>
      <c r="QMP278" s="748"/>
      <c r="QMQ278" s="748"/>
      <c r="QMR278" s="748"/>
      <c r="QMS278" s="746"/>
      <c r="QMT278" s="751"/>
      <c r="QMU278" s="748"/>
      <c r="QMV278" s="748"/>
      <c r="QMW278" s="748"/>
      <c r="QMX278" s="748"/>
      <c r="QMY278" s="748"/>
      <c r="QMZ278" s="748"/>
      <c r="QNA278" s="748"/>
      <c r="QNB278" s="750"/>
      <c r="QNC278" s="750"/>
      <c r="QND278" s="750"/>
      <c r="QNE278" s="750"/>
      <c r="QNF278" s="750"/>
      <c r="QNG278" s="750"/>
      <c r="QNH278" s="750"/>
      <c r="QNI278" s="750"/>
      <c r="QNJ278" s="750"/>
      <c r="QNK278" s="750"/>
      <c r="QNL278" s="750"/>
      <c r="QNM278" s="750"/>
      <c r="QNN278" s="750"/>
      <c r="QNO278" s="750"/>
      <c r="QNP278" s="750"/>
      <c r="QNQ278" s="750"/>
      <c r="QNR278" s="750"/>
      <c r="QNS278" s="750"/>
      <c r="QNT278" s="750"/>
      <c r="QNU278" s="750"/>
      <c r="QNV278" s="750"/>
      <c r="QNW278" s="750"/>
      <c r="QNX278" s="750"/>
      <c r="QNY278" s="750"/>
      <c r="QNZ278" s="750"/>
      <c r="QOA278" s="750"/>
      <c r="QOB278" s="750"/>
      <c r="QOC278" s="750"/>
      <c r="QOD278" s="750"/>
      <c r="QOE278" s="750"/>
      <c r="QOF278" s="750"/>
      <c r="QOG278" s="750"/>
      <c r="QOH278" s="750"/>
      <c r="QOI278" s="750"/>
      <c r="QOJ278" s="750"/>
      <c r="QOK278" s="750"/>
      <c r="QOL278" s="750"/>
      <c r="QOM278" s="750"/>
      <c r="QON278" s="750"/>
      <c r="QOO278" s="750"/>
      <c r="QOP278" s="750"/>
      <c r="QOQ278" s="750"/>
      <c r="QOR278" s="750"/>
      <c r="QOS278" s="750"/>
      <c r="QOT278" s="748"/>
      <c r="QOU278" s="748"/>
      <c r="QOV278" s="748"/>
      <c r="QOW278" s="748"/>
      <c r="QOX278" s="748"/>
      <c r="QOY278" s="748"/>
      <c r="QOZ278" s="748"/>
      <c r="QPA278" s="748"/>
      <c r="QPB278" s="748"/>
      <c r="QPC278" s="748"/>
      <c r="QPD278" s="748"/>
      <c r="QPE278" s="748"/>
      <c r="QPF278" s="748"/>
      <c r="QPG278" s="748"/>
      <c r="QPH278" s="748"/>
      <c r="QPI278" s="748"/>
      <c r="QPJ278" s="748"/>
      <c r="QPK278" s="748"/>
      <c r="QPL278" s="748"/>
      <c r="QPM278" s="748"/>
      <c r="QPN278" s="748"/>
      <c r="QPO278" s="748"/>
      <c r="QPP278" s="748"/>
      <c r="QPQ278" s="748"/>
      <c r="QPR278" s="749"/>
      <c r="QPS278" s="749"/>
      <c r="QPT278" s="749"/>
      <c r="QPU278" s="749"/>
      <c r="QPV278" s="749"/>
      <c r="QPW278" s="748"/>
      <c r="QPX278" s="748"/>
      <c r="QPY278" s="749"/>
      <c r="QPZ278" s="749"/>
      <c r="QQA278" s="748"/>
      <c r="QQB278" s="748"/>
      <c r="QQC278" s="749"/>
      <c r="QQD278" s="749"/>
      <c r="QQE278" s="748"/>
      <c r="QQF278" s="748"/>
      <c r="QQG278" s="748"/>
      <c r="QQH278" s="748"/>
      <c r="QQI278" s="748"/>
      <c r="QQJ278" s="748"/>
      <c r="QQK278" s="748"/>
      <c r="QQL278" s="749"/>
      <c r="QQM278" s="749"/>
      <c r="QQN278" s="748"/>
      <c r="QQO278" s="748"/>
      <c r="QQP278" s="749"/>
      <c r="QQQ278" s="749"/>
      <c r="QQR278" s="748"/>
      <c r="QQS278" s="748"/>
      <c r="QQT278" s="748"/>
      <c r="QQU278" s="748"/>
      <c r="QQV278" s="748"/>
      <c r="QQW278" s="746"/>
      <c r="QQX278" s="751"/>
      <c r="QQY278" s="748"/>
      <c r="QQZ278" s="748"/>
      <c r="QRA278" s="748"/>
      <c r="QRB278" s="748"/>
      <c r="QRC278" s="748"/>
      <c r="QRD278" s="748"/>
      <c r="QRE278" s="748"/>
      <c r="QRF278" s="750"/>
      <c r="QRG278" s="750"/>
      <c r="QRH278" s="750"/>
      <c r="QRI278" s="750"/>
      <c r="QRJ278" s="750"/>
      <c r="QRK278" s="750"/>
      <c r="QRL278" s="750"/>
      <c r="QRM278" s="750"/>
      <c r="QRN278" s="750"/>
      <c r="QRO278" s="750"/>
      <c r="QRP278" s="750"/>
      <c r="QRQ278" s="750"/>
      <c r="QRR278" s="750"/>
      <c r="QRS278" s="750"/>
      <c r="QRT278" s="750"/>
      <c r="QRU278" s="750"/>
      <c r="QRV278" s="750"/>
      <c r="QRW278" s="750"/>
      <c r="QRX278" s="750"/>
      <c r="QRY278" s="750"/>
      <c r="QRZ278" s="750"/>
      <c r="QSA278" s="750"/>
      <c r="QSB278" s="750"/>
      <c r="QSC278" s="750"/>
      <c r="QSD278" s="750"/>
      <c r="QSE278" s="750"/>
      <c r="QSF278" s="750"/>
      <c r="QSG278" s="750"/>
      <c r="QSH278" s="750"/>
      <c r="QSI278" s="750"/>
      <c r="QSJ278" s="750"/>
      <c r="QSK278" s="750"/>
      <c r="QSL278" s="750"/>
      <c r="QSM278" s="750"/>
      <c r="QSN278" s="750"/>
      <c r="QSO278" s="750"/>
      <c r="QSP278" s="750"/>
      <c r="QSQ278" s="750"/>
      <c r="QSR278" s="750"/>
      <c r="QSS278" s="750"/>
      <c r="QST278" s="750"/>
      <c r="QSU278" s="750"/>
      <c r="QSV278" s="750"/>
      <c r="QSW278" s="750"/>
      <c r="QSX278" s="748"/>
      <c r="QSY278" s="748"/>
      <c r="QSZ278" s="748"/>
      <c r="QTA278" s="748"/>
      <c r="QTB278" s="748"/>
      <c r="QTC278" s="748"/>
      <c r="QTD278" s="748"/>
      <c r="QTE278" s="748"/>
      <c r="QTF278" s="748"/>
      <c r="QTG278" s="748"/>
      <c r="QTH278" s="748"/>
      <c r="QTI278" s="748"/>
      <c r="QTJ278" s="748"/>
      <c r="QTK278" s="748"/>
      <c r="QTL278" s="748"/>
      <c r="QTM278" s="748"/>
      <c r="QTN278" s="748"/>
      <c r="QTO278" s="748"/>
      <c r="QTP278" s="748"/>
      <c r="QTQ278" s="748"/>
      <c r="QTR278" s="748"/>
      <c r="QTS278" s="748"/>
      <c r="QTT278" s="748"/>
      <c r="QTU278" s="748"/>
      <c r="QTV278" s="749"/>
      <c r="QTW278" s="749"/>
      <c r="QTX278" s="749"/>
      <c r="QTY278" s="749"/>
      <c r="QTZ278" s="749"/>
      <c r="QUA278" s="748"/>
      <c r="QUB278" s="748"/>
      <c r="QUC278" s="749"/>
      <c r="QUD278" s="749"/>
      <c r="QUE278" s="748"/>
      <c r="QUF278" s="748"/>
      <c r="QUG278" s="749"/>
      <c r="QUH278" s="749"/>
      <c r="QUI278" s="748"/>
      <c r="QUJ278" s="748"/>
      <c r="QUK278" s="748"/>
      <c r="QUL278" s="748"/>
      <c r="QUM278" s="748"/>
      <c r="QUN278" s="748"/>
      <c r="QUO278" s="748"/>
      <c r="QUP278" s="749"/>
      <c r="QUQ278" s="749"/>
      <c r="QUR278" s="748"/>
      <c r="QUS278" s="748"/>
      <c r="QUT278" s="749"/>
      <c r="QUU278" s="749"/>
      <c r="QUV278" s="748"/>
      <c r="QUW278" s="748"/>
      <c r="QUX278" s="748"/>
      <c r="QUY278" s="748"/>
      <c r="QUZ278" s="748"/>
      <c r="QVA278" s="746"/>
      <c r="QVB278" s="751"/>
      <c r="QVC278" s="748"/>
      <c r="QVD278" s="748"/>
      <c r="QVE278" s="748"/>
      <c r="QVF278" s="748"/>
      <c r="QVG278" s="748"/>
      <c r="QVH278" s="748"/>
      <c r="QVI278" s="748"/>
      <c r="QVJ278" s="750"/>
      <c r="QVK278" s="750"/>
      <c r="QVL278" s="750"/>
      <c r="QVM278" s="750"/>
      <c r="QVN278" s="750"/>
      <c r="QVO278" s="750"/>
      <c r="QVP278" s="750"/>
      <c r="QVQ278" s="750"/>
      <c r="QVR278" s="750"/>
      <c r="QVS278" s="750"/>
      <c r="QVT278" s="750"/>
      <c r="QVU278" s="750"/>
      <c r="QVV278" s="750"/>
      <c r="QVW278" s="750"/>
      <c r="QVX278" s="750"/>
      <c r="QVY278" s="750"/>
      <c r="QVZ278" s="750"/>
      <c r="QWA278" s="750"/>
      <c r="QWB278" s="750"/>
      <c r="QWC278" s="750"/>
      <c r="QWD278" s="750"/>
      <c r="QWE278" s="750"/>
      <c r="QWF278" s="750"/>
      <c r="QWG278" s="750"/>
      <c r="QWH278" s="750"/>
      <c r="QWI278" s="750"/>
      <c r="QWJ278" s="750"/>
      <c r="QWK278" s="750"/>
      <c r="QWL278" s="750"/>
      <c r="QWM278" s="750"/>
      <c r="QWN278" s="750"/>
      <c r="QWO278" s="750"/>
      <c r="QWP278" s="750"/>
      <c r="QWQ278" s="750"/>
      <c r="QWR278" s="750"/>
      <c r="QWS278" s="750"/>
      <c r="QWT278" s="750"/>
      <c r="QWU278" s="750"/>
      <c r="QWV278" s="750"/>
      <c r="QWW278" s="750"/>
      <c r="QWX278" s="750"/>
      <c r="QWY278" s="750"/>
      <c r="QWZ278" s="750"/>
      <c r="QXA278" s="750"/>
      <c r="QXB278" s="748"/>
      <c r="QXC278" s="748"/>
      <c r="QXD278" s="748"/>
      <c r="QXE278" s="748"/>
      <c r="QXF278" s="748"/>
      <c r="QXG278" s="748"/>
      <c r="QXH278" s="748"/>
      <c r="QXI278" s="748"/>
      <c r="QXJ278" s="748"/>
      <c r="QXK278" s="748"/>
      <c r="QXL278" s="748"/>
      <c r="QXM278" s="748"/>
      <c r="QXN278" s="748"/>
      <c r="QXO278" s="748"/>
      <c r="QXP278" s="748"/>
      <c r="QXQ278" s="748"/>
      <c r="QXR278" s="748"/>
      <c r="QXS278" s="748"/>
      <c r="QXT278" s="748"/>
      <c r="QXU278" s="748"/>
      <c r="QXV278" s="748"/>
      <c r="QXW278" s="748"/>
      <c r="QXX278" s="748"/>
      <c r="QXY278" s="748"/>
      <c r="QXZ278" s="749"/>
      <c r="QYA278" s="749"/>
      <c r="QYB278" s="749"/>
      <c r="QYC278" s="749"/>
      <c r="QYD278" s="749"/>
      <c r="QYE278" s="748"/>
      <c r="QYF278" s="748"/>
      <c r="QYG278" s="749"/>
      <c r="QYH278" s="749"/>
      <c r="QYI278" s="748"/>
      <c r="QYJ278" s="748"/>
      <c r="QYK278" s="749"/>
      <c r="QYL278" s="749"/>
      <c r="QYM278" s="748"/>
      <c r="QYN278" s="748"/>
      <c r="QYO278" s="748"/>
      <c r="QYP278" s="748"/>
      <c r="QYQ278" s="748"/>
      <c r="QYR278" s="748"/>
      <c r="QYS278" s="748"/>
      <c r="QYT278" s="749"/>
      <c r="QYU278" s="749"/>
      <c r="QYV278" s="748"/>
      <c r="QYW278" s="748"/>
      <c r="QYX278" s="749"/>
      <c r="QYY278" s="749"/>
      <c r="QYZ278" s="748"/>
      <c r="QZA278" s="748"/>
      <c r="QZB278" s="748"/>
      <c r="QZC278" s="748"/>
      <c r="QZD278" s="748"/>
      <c r="QZE278" s="746"/>
      <c r="QZF278" s="751"/>
      <c r="QZG278" s="748"/>
      <c r="QZH278" s="748"/>
      <c r="QZI278" s="748"/>
      <c r="QZJ278" s="748"/>
      <c r="QZK278" s="748"/>
      <c r="QZL278" s="748"/>
      <c r="QZM278" s="748"/>
      <c r="QZN278" s="750"/>
      <c r="QZO278" s="750"/>
      <c r="QZP278" s="750"/>
      <c r="QZQ278" s="750"/>
      <c r="QZR278" s="750"/>
      <c r="QZS278" s="750"/>
      <c r="QZT278" s="750"/>
      <c r="QZU278" s="750"/>
      <c r="QZV278" s="750"/>
      <c r="QZW278" s="750"/>
      <c r="QZX278" s="750"/>
      <c r="QZY278" s="750"/>
      <c r="QZZ278" s="750"/>
      <c r="RAA278" s="750"/>
      <c r="RAB278" s="750"/>
      <c r="RAC278" s="750"/>
      <c r="RAD278" s="750"/>
      <c r="RAE278" s="750"/>
      <c r="RAF278" s="750"/>
      <c r="RAG278" s="750"/>
      <c r="RAH278" s="750"/>
      <c r="RAI278" s="750"/>
      <c r="RAJ278" s="750"/>
      <c r="RAK278" s="750"/>
      <c r="RAL278" s="750"/>
      <c r="RAM278" s="750"/>
      <c r="RAN278" s="750"/>
      <c r="RAO278" s="750"/>
      <c r="RAP278" s="750"/>
      <c r="RAQ278" s="750"/>
      <c r="RAR278" s="750"/>
      <c r="RAS278" s="750"/>
      <c r="RAT278" s="750"/>
      <c r="RAU278" s="750"/>
      <c r="RAV278" s="750"/>
      <c r="RAW278" s="750"/>
      <c r="RAX278" s="750"/>
      <c r="RAY278" s="750"/>
      <c r="RAZ278" s="750"/>
      <c r="RBA278" s="750"/>
      <c r="RBB278" s="750"/>
      <c r="RBC278" s="750"/>
      <c r="RBD278" s="750"/>
      <c r="RBE278" s="750"/>
      <c r="RBF278" s="748"/>
      <c r="RBG278" s="748"/>
      <c r="RBH278" s="748"/>
      <c r="RBI278" s="748"/>
      <c r="RBJ278" s="748"/>
      <c r="RBK278" s="748"/>
      <c r="RBL278" s="748"/>
      <c r="RBM278" s="748"/>
      <c r="RBN278" s="748"/>
      <c r="RBO278" s="748"/>
      <c r="RBP278" s="748"/>
      <c r="RBQ278" s="748"/>
      <c r="RBR278" s="748"/>
      <c r="RBS278" s="748"/>
      <c r="RBT278" s="748"/>
      <c r="RBU278" s="748"/>
      <c r="RBV278" s="748"/>
      <c r="RBW278" s="748"/>
      <c r="RBX278" s="748"/>
      <c r="RBY278" s="748"/>
      <c r="RBZ278" s="748"/>
      <c r="RCA278" s="748"/>
      <c r="RCB278" s="748"/>
    </row>
    <row r="279" spans="1:12248" s="80" customFormat="1" ht="127.5" customHeight="1" x14ac:dyDescent="0.3">
      <c r="A279" s="746"/>
      <c r="B279" s="747" t="s">
        <v>62</v>
      </c>
      <c r="C279" s="122" t="s">
        <v>45</v>
      </c>
      <c r="D279" s="182"/>
      <c r="E279" s="182"/>
      <c r="F279" s="182"/>
      <c r="G279" s="182"/>
      <c r="H279" s="182"/>
      <c r="I279" s="182"/>
      <c r="J279" s="603"/>
      <c r="K279" s="182"/>
      <c r="L279" s="831"/>
      <c r="M279" s="831"/>
      <c r="N279" s="831"/>
      <c r="O279" s="831"/>
      <c r="P279" s="831"/>
      <c r="Q279" s="831"/>
      <c r="R279" s="831"/>
      <c r="S279" s="830">
        <f>W279</f>
        <v>4679.0299199999999</v>
      </c>
      <c r="T279" s="569">
        <v>0</v>
      </c>
      <c r="U279" s="831"/>
      <c r="V279" s="621"/>
      <c r="W279" s="830">
        <v>4679.0299199999999</v>
      </c>
      <c r="X279" s="621">
        <v>0</v>
      </c>
      <c r="Y279" s="831"/>
      <c r="Z279" s="621"/>
      <c r="AA279" s="831"/>
      <c r="AB279" s="831"/>
      <c r="AC279" s="128"/>
      <c r="AD279" s="641"/>
      <c r="AE279" s="831"/>
      <c r="AF279" s="641"/>
      <c r="AG279" s="831"/>
      <c r="AH279" s="641"/>
      <c r="AI279" s="831"/>
      <c r="AJ279" s="641"/>
      <c r="AK279" s="831"/>
      <c r="AL279" s="831"/>
      <c r="AM279" s="831"/>
      <c r="AN279" s="831"/>
      <c r="AO279" s="831"/>
      <c r="AP279" s="831"/>
      <c r="AQ279" s="831"/>
      <c r="AR279" s="831"/>
      <c r="AS279" s="831"/>
      <c r="AT279" s="831"/>
      <c r="AU279" s="831"/>
      <c r="AV279" s="831"/>
      <c r="AW279" s="831"/>
      <c r="AX279" s="831"/>
      <c r="AY279" s="831"/>
      <c r="AZ279" s="831"/>
      <c r="BA279" s="831"/>
      <c r="BB279" s="831"/>
      <c r="BC279" s="831"/>
      <c r="BD279" s="831"/>
      <c r="BE279" s="831"/>
      <c r="BF279" s="831"/>
      <c r="BG279" s="831"/>
      <c r="BH279" s="831"/>
      <c r="BI279" s="831"/>
      <c r="BJ279" s="831"/>
      <c r="BK279" s="831"/>
      <c r="BL279" s="831"/>
      <c r="BM279" s="831"/>
      <c r="BN279" s="831"/>
      <c r="BO279" s="831"/>
      <c r="BP279" s="831"/>
      <c r="BQ279" s="831"/>
      <c r="BR279" s="831"/>
      <c r="BS279" s="831"/>
      <c r="BT279" s="831"/>
      <c r="BU279" s="831"/>
      <c r="BV279" s="831"/>
      <c r="BW279" s="831"/>
      <c r="BX279" s="831"/>
      <c r="BY279" s="831"/>
      <c r="BZ279" s="831"/>
      <c r="CA279" s="831"/>
      <c r="CB279" s="831"/>
      <c r="CC279" s="831"/>
      <c r="CD279" s="831"/>
      <c r="CE279" s="831"/>
      <c r="CF279" s="831"/>
      <c r="CG279" s="831"/>
      <c r="CH279" s="831"/>
      <c r="CI279" s="831"/>
      <c r="CJ279" s="831"/>
      <c r="CK279" s="831"/>
      <c r="CL279" s="831"/>
      <c r="CM279" s="831"/>
      <c r="CN279" s="831"/>
      <c r="CO279" s="206"/>
      <c r="CP279" s="748"/>
      <c r="CQ279" s="748"/>
      <c r="CR279" s="748"/>
      <c r="CS279" s="748"/>
      <c r="CT279" s="748"/>
      <c r="CU279" s="748"/>
      <c r="CV279" s="748"/>
      <c r="CW279" s="748"/>
      <c r="CX279" s="748"/>
      <c r="CY279" s="748"/>
      <c r="CZ279" s="748"/>
      <c r="DA279" s="748"/>
      <c r="DB279" s="748"/>
      <c r="DC279" s="749"/>
      <c r="DD279" s="749"/>
      <c r="DE279" s="749"/>
      <c r="DF279" s="749"/>
      <c r="DG279" s="750"/>
      <c r="DH279" s="750"/>
      <c r="DI279" s="750"/>
      <c r="DJ279" s="750"/>
      <c r="DK279" s="750"/>
      <c r="DL279" s="750"/>
      <c r="DM279" s="750"/>
      <c r="DN279" s="750"/>
      <c r="DO279" s="750"/>
      <c r="DP279" s="750"/>
      <c r="DQ279" s="750"/>
      <c r="DR279" s="750"/>
      <c r="DS279" s="750"/>
      <c r="DT279" s="750"/>
      <c r="DU279" s="750"/>
      <c r="DV279" s="750"/>
      <c r="DW279" s="750"/>
      <c r="DX279" s="750"/>
      <c r="DY279" s="750"/>
      <c r="DZ279" s="748"/>
      <c r="EA279" s="748"/>
      <c r="EB279" s="748"/>
      <c r="EC279" s="748"/>
      <c r="ED279" s="748"/>
      <c r="EE279" s="748"/>
      <c r="EF279" s="748"/>
      <c r="EG279" s="748"/>
      <c r="EH279" s="748"/>
      <c r="EI279" s="748"/>
      <c r="EJ279" s="748"/>
      <c r="EK279" s="748"/>
      <c r="EL279" s="748"/>
      <c r="EM279" s="748"/>
      <c r="EN279" s="748"/>
      <c r="EO279" s="748"/>
      <c r="EP279" s="748"/>
      <c r="EQ279" s="748"/>
      <c r="ER279" s="748"/>
      <c r="ES279" s="748"/>
      <c r="ET279" s="748"/>
      <c r="EU279" s="748"/>
      <c r="EV279" s="748"/>
      <c r="EW279" s="748"/>
      <c r="EX279" s="749"/>
      <c r="EY279" s="749"/>
      <c r="EZ279" s="749"/>
      <c r="FA279" s="749"/>
      <c r="FB279" s="749"/>
      <c r="FC279" s="748"/>
      <c r="FD279" s="748"/>
      <c r="FE279" s="749"/>
      <c r="FF279" s="749"/>
      <c r="FG279" s="748"/>
      <c r="FH279" s="748"/>
      <c r="FI279" s="749"/>
      <c r="FJ279" s="749"/>
      <c r="FK279" s="748"/>
      <c r="FL279" s="748"/>
      <c r="FM279" s="748"/>
      <c r="FN279" s="748"/>
      <c r="FO279" s="748"/>
      <c r="FP279" s="748"/>
      <c r="FQ279" s="748"/>
      <c r="FR279" s="749"/>
      <c r="FS279" s="749"/>
      <c r="FT279" s="748"/>
      <c r="FU279" s="748"/>
      <c r="FV279" s="749"/>
      <c r="FW279" s="749"/>
      <c r="FX279" s="748"/>
      <c r="FY279" s="748"/>
      <c r="FZ279" s="748"/>
      <c r="GA279" s="748"/>
      <c r="GB279" s="748"/>
      <c r="GC279" s="746"/>
      <c r="GD279" s="751"/>
      <c r="GE279" s="748"/>
      <c r="GF279" s="748"/>
      <c r="GG279" s="748"/>
      <c r="GH279" s="748"/>
      <c r="GI279" s="748"/>
      <c r="GJ279" s="748"/>
      <c r="GK279" s="748"/>
      <c r="GL279" s="750"/>
      <c r="GM279" s="750"/>
      <c r="GN279" s="750"/>
      <c r="GO279" s="750"/>
      <c r="GP279" s="750"/>
      <c r="GQ279" s="750"/>
      <c r="GR279" s="750"/>
      <c r="GS279" s="750"/>
      <c r="GT279" s="750"/>
      <c r="GU279" s="750"/>
      <c r="GV279" s="750"/>
      <c r="GW279" s="750"/>
      <c r="GX279" s="750"/>
      <c r="GY279" s="750"/>
      <c r="GZ279" s="750"/>
      <c r="HA279" s="750"/>
      <c r="HB279" s="750"/>
      <c r="HC279" s="750"/>
      <c r="HD279" s="750"/>
      <c r="HE279" s="750"/>
      <c r="HF279" s="750"/>
      <c r="HG279" s="750"/>
      <c r="HH279" s="750"/>
      <c r="HI279" s="750"/>
      <c r="HJ279" s="750"/>
      <c r="HK279" s="750"/>
      <c r="HL279" s="750"/>
      <c r="HM279" s="750"/>
      <c r="HN279" s="750"/>
      <c r="HO279" s="750"/>
      <c r="HP279" s="750"/>
      <c r="HQ279" s="750"/>
      <c r="HR279" s="750"/>
      <c r="HS279" s="750"/>
      <c r="HT279" s="750"/>
      <c r="HU279" s="750"/>
      <c r="HV279" s="750"/>
      <c r="HW279" s="750"/>
      <c r="HX279" s="750"/>
      <c r="HY279" s="750"/>
      <c r="HZ279" s="750"/>
      <c r="IA279" s="750"/>
      <c r="IB279" s="750"/>
      <c r="IC279" s="750"/>
      <c r="ID279" s="748"/>
      <c r="IE279" s="748"/>
      <c r="IF279" s="748"/>
      <c r="IG279" s="748"/>
      <c r="IH279" s="748"/>
      <c r="II279" s="748"/>
      <c r="IJ279" s="748"/>
      <c r="IK279" s="748"/>
      <c r="IL279" s="748"/>
      <c r="IM279" s="748"/>
      <c r="IN279" s="748"/>
      <c r="IO279" s="748"/>
      <c r="IP279" s="748"/>
      <c r="IQ279" s="748"/>
      <c r="IR279" s="748"/>
      <c r="IS279" s="748"/>
      <c r="IT279" s="748"/>
      <c r="IU279" s="748"/>
      <c r="IV279" s="748"/>
      <c r="IW279" s="748"/>
      <c r="IX279" s="748"/>
      <c r="IY279" s="748"/>
      <c r="IZ279" s="748"/>
      <c r="JA279" s="748"/>
      <c r="JB279" s="749"/>
      <c r="JC279" s="749"/>
      <c r="JD279" s="749"/>
      <c r="JE279" s="749"/>
      <c r="JF279" s="749"/>
      <c r="JG279" s="748"/>
      <c r="JH279" s="748"/>
      <c r="JI279" s="749"/>
      <c r="JJ279" s="749"/>
      <c r="JK279" s="748"/>
      <c r="JL279" s="748"/>
      <c r="JM279" s="749"/>
      <c r="JN279" s="749"/>
      <c r="JO279" s="748"/>
      <c r="JP279" s="748"/>
      <c r="JQ279" s="748"/>
      <c r="JR279" s="748"/>
      <c r="JS279" s="748"/>
      <c r="JT279" s="748"/>
      <c r="JU279" s="748"/>
      <c r="JV279" s="749"/>
      <c r="JW279" s="749"/>
      <c r="JX279" s="748"/>
      <c r="JY279" s="748"/>
      <c r="JZ279" s="749"/>
      <c r="KA279" s="749"/>
      <c r="KB279" s="748"/>
      <c r="KC279" s="748"/>
      <c r="KD279" s="748"/>
      <c r="KE279" s="748"/>
      <c r="KF279" s="748"/>
      <c r="KG279" s="746"/>
      <c r="KH279" s="751"/>
      <c r="KI279" s="748"/>
      <c r="KJ279" s="748"/>
      <c r="KK279" s="748"/>
      <c r="KL279" s="748"/>
      <c r="KM279" s="748"/>
      <c r="KN279" s="748"/>
      <c r="KO279" s="748"/>
      <c r="KP279" s="750"/>
      <c r="KQ279" s="750"/>
      <c r="KR279" s="750"/>
      <c r="KS279" s="750"/>
      <c r="KT279" s="750"/>
      <c r="KU279" s="750"/>
      <c r="KV279" s="750"/>
      <c r="KW279" s="750"/>
      <c r="KX279" s="750"/>
      <c r="KY279" s="750"/>
      <c r="KZ279" s="750"/>
      <c r="LA279" s="750"/>
      <c r="LB279" s="750"/>
      <c r="LC279" s="750"/>
      <c r="LD279" s="750"/>
      <c r="LE279" s="750"/>
      <c r="LF279" s="750"/>
      <c r="LG279" s="750"/>
      <c r="LH279" s="750"/>
      <c r="LI279" s="750"/>
      <c r="LJ279" s="750"/>
      <c r="LK279" s="750"/>
      <c r="LL279" s="750"/>
      <c r="LM279" s="750"/>
      <c r="LN279" s="750"/>
      <c r="LO279" s="750"/>
      <c r="LP279" s="750"/>
      <c r="LQ279" s="750"/>
      <c r="LR279" s="750"/>
      <c r="LS279" s="750"/>
      <c r="LT279" s="750"/>
      <c r="LU279" s="750"/>
      <c r="LV279" s="750"/>
      <c r="LW279" s="750"/>
      <c r="LX279" s="750"/>
      <c r="LY279" s="750"/>
      <c r="LZ279" s="750"/>
      <c r="MA279" s="750"/>
      <c r="MB279" s="750"/>
      <c r="MC279" s="750"/>
      <c r="MD279" s="750"/>
      <c r="ME279" s="750"/>
      <c r="MF279" s="750"/>
      <c r="MG279" s="750"/>
      <c r="MH279" s="748"/>
      <c r="MI279" s="748"/>
      <c r="MJ279" s="748"/>
      <c r="MK279" s="748"/>
      <c r="ML279" s="748"/>
      <c r="MM279" s="748"/>
      <c r="MN279" s="748"/>
      <c r="MO279" s="748"/>
      <c r="MP279" s="748"/>
      <c r="MQ279" s="748"/>
      <c r="MR279" s="748"/>
      <c r="MS279" s="748"/>
      <c r="MT279" s="748"/>
      <c r="MU279" s="748"/>
      <c r="MV279" s="748"/>
      <c r="MW279" s="748"/>
      <c r="MX279" s="748"/>
      <c r="MY279" s="748"/>
      <c r="MZ279" s="748"/>
      <c r="NA279" s="748"/>
      <c r="NB279" s="748"/>
      <c r="NC279" s="748"/>
      <c r="ND279" s="748"/>
      <c r="NE279" s="748"/>
      <c r="NF279" s="749"/>
      <c r="NG279" s="749"/>
      <c r="NH279" s="749"/>
      <c r="NI279" s="749"/>
      <c r="NJ279" s="749"/>
      <c r="NK279" s="748"/>
      <c r="NL279" s="748"/>
      <c r="NM279" s="749"/>
      <c r="NN279" s="749"/>
      <c r="NO279" s="748"/>
      <c r="NP279" s="748"/>
      <c r="NQ279" s="749"/>
      <c r="NR279" s="749"/>
      <c r="NS279" s="748"/>
      <c r="NT279" s="748"/>
      <c r="NU279" s="748"/>
      <c r="NV279" s="748"/>
      <c r="NW279" s="748"/>
      <c r="NX279" s="748"/>
      <c r="NY279" s="748"/>
      <c r="NZ279" s="749"/>
      <c r="OA279" s="749"/>
      <c r="OB279" s="748"/>
      <c r="OC279" s="748"/>
      <c r="OD279" s="749"/>
      <c r="OE279" s="749"/>
      <c r="OF279" s="748"/>
      <c r="OG279" s="748"/>
      <c r="OH279" s="748"/>
      <c r="OI279" s="748"/>
      <c r="OJ279" s="748"/>
      <c r="OK279" s="746"/>
      <c r="OL279" s="751"/>
      <c r="OM279" s="748"/>
      <c r="ON279" s="748"/>
      <c r="OO279" s="748"/>
      <c r="OP279" s="748"/>
      <c r="OQ279" s="748"/>
      <c r="OR279" s="748"/>
      <c r="OS279" s="748"/>
      <c r="OT279" s="750"/>
      <c r="OU279" s="750"/>
      <c r="OV279" s="750"/>
      <c r="OW279" s="750"/>
      <c r="OX279" s="750"/>
      <c r="OY279" s="750"/>
      <c r="OZ279" s="750"/>
      <c r="PA279" s="750"/>
      <c r="PB279" s="750"/>
      <c r="PC279" s="750"/>
      <c r="PD279" s="750"/>
      <c r="PE279" s="750"/>
      <c r="PF279" s="750"/>
      <c r="PG279" s="750"/>
      <c r="PH279" s="750"/>
      <c r="PI279" s="750"/>
      <c r="PJ279" s="750"/>
      <c r="PK279" s="750"/>
      <c r="PL279" s="750"/>
      <c r="PM279" s="750"/>
      <c r="PN279" s="750"/>
      <c r="PO279" s="750"/>
      <c r="PP279" s="750"/>
      <c r="PQ279" s="750"/>
      <c r="PR279" s="750"/>
      <c r="PS279" s="750"/>
      <c r="PT279" s="750"/>
      <c r="PU279" s="750"/>
      <c r="PV279" s="750"/>
      <c r="PW279" s="750"/>
      <c r="PX279" s="750"/>
      <c r="PY279" s="750"/>
      <c r="PZ279" s="750"/>
      <c r="QA279" s="750"/>
      <c r="QB279" s="750"/>
      <c r="QC279" s="750"/>
      <c r="QD279" s="750"/>
      <c r="QE279" s="750"/>
      <c r="QF279" s="750"/>
      <c r="QG279" s="750"/>
      <c r="QH279" s="750"/>
      <c r="QI279" s="750"/>
      <c r="QJ279" s="750"/>
      <c r="QK279" s="750"/>
      <c r="QL279" s="748"/>
      <c r="QM279" s="748"/>
      <c r="QN279" s="748"/>
      <c r="QO279" s="748"/>
      <c r="QP279" s="748"/>
      <c r="QQ279" s="748"/>
      <c r="QR279" s="748"/>
      <c r="QS279" s="748"/>
      <c r="QT279" s="748"/>
      <c r="QU279" s="748"/>
      <c r="QV279" s="748"/>
      <c r="QW279" s="748"/>
      <c r="QX279" s="748"/>
      <c r="QY279" s="748"/>
      <c r="QZ279" s="748"/>
      <c r="RA279" s="748"/>
      <c r="RB279" s="748"/>
      <c r="RC279" s="748"/>
      <c r="RD279" s="748"/>
      <c r="RE279" s="748"/>
      <c r="RF279" s="748"/>
      <c r="RG279" s="748"/>
      <c r="RH279" s="748"/>
      <c r="RI279" s="748"/>
      <c r="RJ279" s="749"/>
      <c r="RK279" s="749"/>
      <c r="RL279" s="749"/>
      <c r="RM279" s="749"/>
      <c r="RN279" s="749"/>
      <c r="RO279" s="748"/>
      <c r="RP279" s="748"/>
      <c r="RQ279" s="749"/>
      <c r="RR279" s="749"/>
      <c r="RS279" s="748"/>
      <c r="RT279" s="748"/>
      <c r="RU279" s="749"/>
      <c r="RV279" s="749"/>
      <c r="RW279" s="748"/>
      <c r="RX279" s="748"/>
      <c r="RY279" s="748"/>
      <c r="RZ279" s="748"/>
      <c r="SA279" s="748"/>
      <c r="SB279" s="748"/>
      <c r="SC279" s="748"/>
      <c r="SD279" s="749"/>
      <c r="SE279" s="749"/>
      <c r="SF279" s="748"/>
      <c r="SG279" s="748"/>
      <c r="SH279" s="749"/>
      <c r="SI279" s="749"/>
      <c r="SJ279" s="748"/>
      <c r="SK279" s="748"/>
      <c r="SL279" s="748"/>
      <c r="SM279" s="748"/>
      <c r="SN279" s="748"/>
      <c r="SO279" s="746"/>
      <c r="SP279" s="751"/>
      <c r="SQ279" s="748"/>
      <c r="SR279" s="748"/>
      <c r="SS279" s="748"/>
      <c r="ST279" s="748"/>
      <c r="SU279" s="748"/>
      <c r="SV279" s="748"/>
      <c r="SW279" s="748"/>
      <c r="SX279" s="750"/>
      <c r="SY279" s="750"/>
      <c r="SZ279" s="750"/>
      <c r="TA279" s="750"/>
      <c r="TB279" s="750"/>
      <c r="TC279" s="750"/>
      <c r="TD279" s="750"/>
      <c r="TE279" s="750"/>
      <c r="TF279" s="750"/>
      <c r="TG279" s="750"/>
      <c r="TH279" s="750"/>
      <c r="TI279" s="750"/>
      <c r="TJ279" s="750"/>
      <c r="TK279" s="750"/>
      <c r="TL279" s="750"/>
      <c r="TM279" s="750"/>
      <c r="TN279" s="750"/>
      <c r="TO279" s="750"/>
      <c r="TP279" s="750"/>
      <c r="TQ279" s="750"/>
      <c r="TR279" s="750"/>
      <c r="TS279" s="750"/>
      <c r="TT279" s="750"/>
      <c r="TU279" s="750"/>
      <c r="TV279" s="750"/>
      <c r="TW279" s="750"/>
      <c r="TX279" s="750"/>
      <c r="TY279" s="750"/>
      <c r="TZ279" s="750"/>
      <c r="UA279" s="750"/>
      <c r="UB279" s="750"/>
      <c r="UC279" s="750"/>
      <c r="UD279" s="750"/>
      <c r="UE279" s="750"/>
      <c r="UF279" s="750"/>
      <c r="UG279" s="750"/>
      <c r="UH279" s="750"/>
      <c r="UI279" s="750"/>
      <c r="UJ279" s="750"/>
      <c r="UK279" s="750"/>
      <c r="UL279" s="750"/>
      <c r="UM279" s="750"/>
      <c r="UN279" s="750"/>
      <c r="UO279" s="750"/>
      <c r="UP279" s="748"/>
      <c r="UQ279" s="748"/>
      <c r="UR279" s="748"/>
      <c r="US279" s="748"/>
      <c r="UT279" s="748"/>
      <c r="UU279" s="748"/>
      <c r="UV279" s="748"/>
      <c r="UW279" s="748"/>
      <c r="UX279" s="748"/>
      <c r="UY279" s="748"/>
      <c r="UZ279" s="748"/>
      <c r="VA279" s="748"/>
      <c r="VB279" s="748"/>
      <c r="VC279" s="748"/>
      <c r="VD279" s="748"/>
      <c r="VE279" s="748"/>
      <c r="VF279" s="748"/>
      <c r="VG279" s="748"/>
      <c r="VH279" s="748"/>
      <c r="VI279" s="748"/>
      <c r="VJ279" s="748"/>
      <c r="VK279" s="748"/>
      <c r="VL279" s="748"/>
      <c r="VM279" s="748"/>
      <c r="VN279" s="749"/>
      <c r="VO279" s="749"/>
      <c r="VP279" s="749"/>
      <c r="VQ279" s="749"/>
      <c r="VR279" s="749"/>
      <c r="VS279" s="748"/>
      <c r="VT279" s="748"/>
      <c r="VU279" s="749"/>
      <c r="VV279" s="749"/>
      <c r="VW279" s="748"/>
      <c r="VX279" s="748"/>
      <c r="VY279" s="749"/>
      <c r="VZ279" s="749"/>
      <c r="WA279" s="748"/>
      <c r="WB279" s="748"/>
      <c r="WC279" s="748"/>
      <c r="WD279" s="748"/>
      <c r="WE279" s="748"/>
      <c r="WF279" s="748"/>
      <c r="WG279" s="748"/>
      <c r="WH279" s="749"/>
      <c r="WI279" s="749"/>
      <c r="WJ279" s="748"/>
      <c r="WK279" s="748"/>
      <c r="WL279" s="749"/>
      <c r="WM279" s="749"/>
      <c r="WN279" s="748"/>
      <c r="WO279" s="748"/>
      <c r="WP279" s="748"/>
      <c r="WQ279" s="748"/>
      <c r="WR279" s="748"/>
      <c r="WS279" s="746"/>
      <c r="WT279" s="751"/>
      <c r="WU279" s="748"/>
      <c r="WV279" s="748"/>
      <c r="WW279" s="748"/>
      <c r="WX279" s="748"/>
      <c r="WY279" s="748"/>
      <c r="WZ279" s="748"/>
      <c r="XA279" s="748"/>
      <c r="XB279" s="750"/>
      <c r="XC279" s="750"/>
      <c r="XD279" s="750"/>
      <c r="XE279" s="750"/>
      <c r="XF279" s="750"/>
      <c r="XG279" s="750"/>
      <c r="XH279" s="750"/>
      <c r="XI279" s="750"/>
      <c r="XJ279" s="750"/>
      <c r="XK279" s="750"/>
      <c r="XL279" s="750"/>
      <c r="XM279" s="750"/>
      <c r="XN279" s="750"/>
      <c r="XO279" s="750"/>
      <c r="XP279" s="750"/>
      <c r="XQ279" s="750"/>
      <c r="XR279" s="750"/>
      <c r="XS279" s="750"/>
      <c r="XT279" s="750"/>
      <c r="XU279" s="750"/>
      <c r="XV279" s="750"/>
      <c r="XW279" s="750"/>
      <c r="XX279" s="750"/>
      <c r="XY279" s="750"/>
      <c r="XZ279" s="750"/>
      <c r="YA279" s="750"/>
      <c r="YB279" s="750"/>
      <c r="YC279" s="750"/>
      <c r="YD279" s="750"/>
      <c r="YE279" s="750"/>
      <c r="YF279" s="750"/>
      <c r="YG279" s="750"/>
      <c r="YH279" s="750"/>
      <c r="YI279" s="750"/>
      <c r="YJ279" s="750"/>
      <c r="YK279" s="750"/>
      <c r="YL279" s="750"/>
      <c r="YM279" s="750"/>
      <c r="YN279" s="750"/>
      <c r="YO279" s="750"/>
      <c r="YP279" s="750"/>
      <c r="YQ279" s="750"/>
      <c r="YR279" s="750"/>
      <c r="YS279" s="750"/>
      <c r="YT279" s="748"/>
      <c r="YU279" s="748"/>
      <c r="YV279" s="748"/>
      <c r="YW279" s="748"/>
      <c r="YX279" s="748"/>
      <c r="YY279" s="748"/>
      <c r="YZ279" s="748"/>
      <c r="ZA279" s="748"/>
      <c r="ZB279" s="748"/>
      <c r="ZC279" s="748"/>
      <c r="ZD279" s="748"/>
      <c r="ZE279" s="748"/>
      <c r="ZF279" s="748"/>
      <c r="ZG279" s="748"/>
      <c r="ZH279" s="748"/>
      <c r="ZI279" s="748"/>
      <c r="ZJ279" s="748"/>
      <c r="ZK279" s="748"/>
      <c r="ZL279" s="748"/>
      <c r="ZM279" s="748"/>
      <c r="ZN279" s="748"/>
      <c r="ZO279" s="748"/>
      <c r="ZP279" s="748"/>
      <c r="ZQ279" s="748"/>
      <c r="ZR279" s="749"/>
      <c r="ZS279" s="749"/>
      <c r="ZT279" s="749"/>
      <c r="ZU279" s="749"/>
      <c r="ZV279" s="749"/>
      <c r="ZW279" s="748"/>
      <c r="ZX279" s="748"/>
      <c r="ZY279" s="749"/>
      <c r="ZZ279" s="749"/>
      <c r="AAA279" s="748"/>
      <c r="AAB279" s="748"/>
      <c r="AAC279" s="749"/>
      <c r="AAD279" s="749"/>
      <c r="AAE279" s="748"/>
      <c r="AAF279" s="748"/>
      <c r="AAG279" s="748"/>
      <c r="AAH279" s="748"/>
      <c r="AAI279" s="748"/>
      <c r="AAJ279" s="748"/>
      <c r="AAK279" s="748"/>
      <c r="AAL279" s="749"/>
      <c r="AAM279" s="749"/>
      <c r="AAN279" s="748"/>
      <c r="AAO279" s="748"/>
      <c r="AAP279" s="749"/>
      <c r="AAQ279" s="749"/>
      <c r="AAR279" s="748"/>
      <c r="AAS279" s="748"/>
      <c r="AAT279" s="748"/>
      <c r="AAU279" s="748"/>
      <c r="AAV279" s="748"/>
      <c r="AAW279" s="746"/>
      <c r="AAX279" s="751"/>
      <c r="AAY279" s="748"/>
      <c r="AAZ279" s="748"/>
      <c r="ABA279" s="748"/>
      <c r="ABB279" s="748"/>
      <c r="ABC279" s="748"/>
      <c r="ABD279" s="748"/>
      <c r="ABE279" s="748"/>
      <c r="ABF279" s="750"/>
      <c r="ABG279" s="750"/>
      <c r="ABH279" s="750"/>
      <c r="ABI279" s="750"/>
      <c r="ABJ279" s="750"/>
      <c r="ABK279" s="750"/>
      <c r="ABL279" s="750"/>
      <c r="ABM279" s="750"/>
      <c r="ABN279" s="750"/>
      <c r="ABO279" s="750"/>
      <c r="ABP279" s="750"/>
      <c r="ABQ279" s="750"/>
      <c r="ABR279" s="750"/>
      <c r="ABS279" s="750"/>
      <c r="ABT279" s="750"/>
      <c r="ABU279" s="750"/>
      <c r="ABV279" s="750"/>
      <c r="ABW279" s="750"/>
      <c r="ABX279" s="750"/>
      <c r="ABY279" s="750"/>
      <c r="ABZ279" s="750"/>
      <c r="ACA279" s="750"/>
      <c r="ACB279" s="750"/>
      <c r="ACC279" s="750"/>
      <c r="ACD279" s="750"/>
      <c r="ACE279" s="750"/>
      <c r="ACF279" s="750"/>
      <c r="ACG279" s="750"/>
      <c r="ACH279" s="750"/>
      <c r="ACI279" s="750"/>
      <c r="ACJ279" s="750"/>
      <c r="ACK279" s="750"/>
      <c r="ACL279" s="750"/>
      <c r="ACM279" s="750"/>
      <c r="ACN279" s="750"/>
      <c r="ACO279" s="750"/>
      <c r="ACP279" s="750"/>
      <c r="ACQ279" s="750"/>
      <c r="ACR279" s="750"/>
      <c r="ACS279" s="750"/>
      <c r="ACT279" s="750"/>
      <c r="ACU279" s="750"/>
      <c r="ACV279" s="750"/>
      <c r="ACW279" s="750"/>
      <c r="ACX279" s="748"/>
      <c r="ACY279" s="748"/>
      <c r="ACZ279" s="748"/>
      <c r="ADA279" s="748"/>
      <c r="ADB279" s="748"/>
      <c r="ADC279" s="748"/>
      <c r="ADD279" s="748"/>
      <c r="ADE279" s="748"/>
      <c r="ADF279" s="748"/>
      <c r="ADG279" s="748"/>
      <c r="ADH279" s="748"/>
      <c r="ADI279" s="748"/>
      <c r="ADJ279" s="748"/>
      <c r="ADK279" s="748"/>
      <c r="ADL279" s="748"/>
      <c r="ADM279" s="748"/>
      <c r="ADN279" s="748"/>
      <c r="ADO279" s="748"/>
      <c r="ADP279" s="748"/>
      <c r="ADQ279" s="748"/>
      <c r="ADR279" s="748"/>
      <c r="ADS279" s="748"/>
      <c r="ADT279" s="748"/>
      <c r="ADU279" s="748"/>
      <c r="ADV279" s="749"/>
      <c r="ADW279" s="749"/>
      <c r="ADX279" s="749"/>
      <c r="ADY279" s="749"/>
      <c r="ADZ279" s="749"/>
      <c r="AEA279" s="748"/>
      <c r="AEB279" s="748"/>
      <c r="AEC279" s="749"/>
      <c r="AED279" s="749"/>
      <c r="AEE279" s="748"/>
      <c r="AEF279" s="748"/>
      <c r="AEG279" s="749"/>
      <c r="AEH279" s="749"/>
      <c r="AEI279" s="748"/>
      <c r="AEJ279" s="748"/>
      <c r="AEK279" s="748"/>
      <c r="AEL279" s="748"/>
      <c r="AEM279" s="748"/>
      <c r="AEN279" s="748"/>
      <c r="AEO279" s="748"/>
      <c r="AEP279" s="749"/>
      <c r="AEQ279" s="749"/>
      <c r="AER279" s="748"/>
      <c r="AES279" s="748"/>
      <c r="AET279" s="749"/>
      <c r="AEU279" s="749"/>
      <c r="AEV279" s="748"/>
      <c r="AEW279" s="748"/>
      <c r="AEX279" s="748"/>
      <c r="AEY279" s="748"/>
      <c r="AEZ279" s="748"/>
      <c r="AFA279" s="746"/>
      <c r="AFB279" s="751"/>
      <c r="AFC279" s="748"/>
      <c r="AFD279" s="748"/>
      <c r="AFE279" s="748"/>
      <c r="AFF279" s="748"/>
      <c r="AFG279" s="748"/>
      <c r="AFH279" s="748"/>
      <c r="AFI279" s="748"/>
      <c r="AFJ279" s="750"/>
      <c r="AFK279" s="750"/>
      <c r="AFL279" s="750"/>
      <c r="AFM279" s="750"/>
      <c r="AFN279" s="750"/>
      <c r="AFO279" s="750"/>
      <c r="AFP279" s="750"/>
      <c r="AFQ279" s="750"/>
      <c r="AFR279" s="750"/>
      <c r="AFS279" s="750"/>
      <c r="AFT279" s="750"/>
      <c r="AFU279" s="750"/>
      <c r="AFV279" s="750"/>
      <c r="AFW279" s="750"/>
      <c r="AFX279" s="750"/>
      <c r="AFY279" s="750"/>
      <c r="AFZ279" s="750"/>
      <c r="AGA279" s="750"/>
      <c r="AGB279" s="750"/>
      <c r="AGC279" s="750"/>
      <c r="AGD279" s="750"/>
      <c r="AGE279" s="750"/>
      <c r="AGF279" s="750"/>
      <c r="AGG279" s="750"/>
      <c r="AGH279" s="750"/>
      <c r="AGI279" s="750"/>
      <c r="AGJ279" s="750"/>
      <c r="AGK279" s="750"/>
      <c r="AGL279" s="750"/>
      <c r="AGM279" s="750"/>
      <c r="AGN279" s="750"/>
      <c r="AGO279" s="750"/>
      <c r="AGP279" s="750"/>
      <c r="AGQ279" s="750"/>
      <c r="AGR279" s="750"/>
      <c r="AGS279" s="750"/>
      <c r="AGT279" s="750"/>
      <c r="AGU279" s="750"/>
      <c r="AGV279" s="750"/>
      <c r="AGW279" s="750"/>
      <c r="AGX279" s="750"/>
      <c r="AGY279" s="750"/>
      <c r="AGZ279" s="750"/>
      <c r="AHA279" s="750"/>
      <c r="AHB279" s="748"/>
      <c r="AHC279" s="748"/>
      <c r="AHD279" s="748"/>
      <c r="AHE279" s="748"/>
      <c r="AHF279" s="748"/>
      <c r="AHG279" s="748"/>
      <c r="AHH279" s="748"/>
      <c r="AHI279" s="748"/>
      <c r="AHJ279" s="748"/>
      <c r="AHK279" s="748"/>
      <c r="AHL279" s="748"/>
      <c r="AHM279" s="748"/>
      <c r="AHN279" s="748"/>
      <c r="AHO279" s="748"/>
      <c r="AHP279" s="748"/>
      <c r="AHQ279" s="748"/>
      <c r="AHR279" s="748"/>
      <c r="AHS279" s="748"/>
      <c r="AHT279" s="748"/>
      <c r="AHU279" s="748"/>
      <c r="AHV279" s="748"/>
      <c r="AHW279" s="748"/>
      <c r="AHX279" s="748"/>
      <c r="AHY279" s="748"/>
      <c r="AHZ279" s="749"/>
      <c r="AIA279" s="749"/>
      <c r="AIB279" s="749"/>
      <c r="AIC279" s="749"/>
      <c r="AID279" s="749"/>
      <c r="AIE279" s="748"/>
      <c r="AIF279" s="748"/>
      <c r="AIG279" s="749"/>
      <c r="AIH279" s="749"/>
      <c r="AII279" s="748"/>
      <c r="AIJ279" s="748"/>
      <c r="AIK279" s="749"/>
      <c r="AIL279" s="749"/>
      <c r="AIM279" s="748"/>
      <c r="AIN279" s="748"/>
      <c r="AIO279" s="748"/>
      <c r="AIP279" s="748"/>
      <c r="AIQ279" s="748"/>
      <c r="AIR279" s="748"/>
      <c r="AIS279" s="748"/>
      <c r="AIT279" s="749"/>
      <c r="AIU279" s="749"/>
      <c r="AIV279" s="748"/>
      <c r="AIW279" s="748"/>
      <c r="AIX279" s="749"/>
      <c r="AIY279" s="749"/>
      <c r="AIZ279" s="748"/>
      <c r="AJA279" s="748"/>
      <c r="AJB279" s="748"/>
      <c r="AJC279" s="748"/>
      <c r="AJD279" s="748"/>
      <c r="AJE279" s="746"/>
      <c r="AJF279" s="751"/>
      <c r="AJG279" s="748"/>
      <c r="AJH279" s="748"/>
      <c r="AJI279" s="748"/>
      <c r="AJJ279" s="748"/>
      <c r="AJK279" s="748"/>
      <c r="AJL279" s="748"/>
      <c r="AJM279" s="748"/>
      <c r="AJN279" s="750"/>
      <c r="AJO279" s="750"/>
      <c r="AJP279" s="750"/>
      <c r="AJQ279" s="750"/>
      <c r="AJR279" s="750"/>
      <c r="AJS279" s="750"/>
      <c r="AJT279" s="750"/>
      <c r="AJU279" s="750"/>
      <c r="AJV279" s="750"/>
      <c r="AJW279" s="750"/>
      <c r="AJX279" s="750"/>
      <c r="AJY279" s="750"/>
      <c r="AJZ279" s="750"/>
      <c r="AKA279" s="750"/>
      <c r="AKB279" s="750"/>
      <c r="AKC279" s="750"/>
      <c r="AKD279" s="750"/>
      <c r="AKE279" s="750"/>
      <c r="AKF279" s="750"/>
      <c r="AKG279" s="750"/>
      <c r="AKH279" s="750"/>
      <c r="AKI279" s="750"/>
      <c r="AKJ279" s="750"/>
      <c r="AKK279" s="750"/>
      <c r="AKL279" s="750"/>
      <c r="AKM279" s="750"/>
      <c r="AKN279" s="750"/>
      <c r="AKO279" s="750"/>
      <c r="AKP279" s="750"/>
      <c r="AKQ279" s="750"/>
      <c r="AKR279" s="750"/>
      <c r="AKS279" s="750"/>
      <c r="AKT279" s="750"/>
      <c r="AKU279" s="750"/>
      <c r="AKV279" s="750"/>
      <c r="AKW279" s="750"/>
      <c r="AKX279" s="750"/>
      <c r="AKY279" s="750"/>
      <c r="AKZ279" s="750"/>
      <c r="ALA279" s="750"/>
      <c r="ALB279" s="750"/>
      <c r="ALC279" s="750"/>
      <c r="ALD279" s="750"/>
      <c r="ALE279" s="750"/>
      <c r="ALF279" s="748"/>
      <c r="ALG279" s="748"/>
      <c r="ALH279" s="748"/>
      <c r="ALI279" s="748"/>
      <c r="ALJ279" s="748"/>
      <c r="ALK279" s="748"/>
      <c r="ALL279" s="748"/>
      <c r="ALM279" s="748"/>
      <c r="ALN279" s="748"/>
      <c r="ALO279" s="748"/>
      <c r="ALP279" s="748"/>
      <c r="ALQ279" s="748"/>
      <c r="ALR279" s="748"/>
      <c r="ALS279" s="748"/>
      <c r="ALT279" s="748"/>
      <c r="ALU279" s="748"/>
      <c r="ALV279" s="748"/>
      <c r="ALW279" s="748"/>
      <c r="ALX279" s="748"/>
      <c r="ALY279" s="748"/>
      <c r="ALZ279" s="748"/>
      <c r="AMA279" s="748"/>
      <c r="AMB279" s="748"/>
      <c r="AMC279" s="748"/>
      <c r="AMD279" s="749"/>
      <c r="AME279" s="749"/>
      <c r="AMF279" s="749"/>
      <c r="AMG279" s="749"/>
      <c r="AMH279" s="749"/>
      <c r="AMI279" s="748"/>
      <c r="AMJ279" s="748"/>
      <c r="AMK279" s="749"/>
      <c r="AML279" s="749"/>
      <c r="AMM279" s="748"/>
      <c r="AMN279" s="748"/>
      <c r="AMO279" s="749"/>
      <c r="AMP279" s="749"/>
      <c r="AMQ279" s="748"/>
      <c r="AMR279" s="748"/>
      <c r="AMS279" s="748"/>
      <c r="AMT279" s="748"/>
      <c r="AMU279" s="748"/>
      <c r="AMV279" s="748"/>
      <c r="AMW279" s="748"/>
      <c r="AMX279" s="749"/>
      <c r="AMY279" s="749"/>
      <c r="AMZ279" s="748"/>
      <c r="ANA279" s="748"/>
      <c r="ANB279" s="749"/>
      <c r="ANC279" s="749"/>
      <c r="AND279" s="748"/>
      <c r="ANE279" s="748"/>
      <c r="ANF279" s="748"/>
      <c r="ANG279" s="748"/>
      <c r="ANH279" s="748"/>
      <c r="ANI279" s="746"/>
      <c r="ANJ279" s="751"/>
      <c r="ANK279" s="748"/>
      <c r="ANL279" s="748"/>
      <c r="ANM279" s="748"/>
      <c r="ANN279" s="748"/>
      <c r="ANO279" s="748"/>
      <c r="ANP279" s="748"/>
      <c r="ANQ279" s="748"/>
      <c r="ANR279" s="750"/>
      <c r="ANS279" s="750"/>
      <c r="ANT279" s="750"/>
      <c r="ANU279" s="750"/>
      <c r="ANV279" s="750"/>
      <c r="ANW279" s="750"/>
      <c r="ANX279" s="750"/>
      <c r="ANY279" s="750"/>
      <c r="ANZ279" s="750"/>
      <c r="AOA279" s="750"/>
      <c r="AOB279" s="750"/>
      <c r="AOC279" s="750"/>
      <c r="AOD279" s="750"/>
      <c r="AOE279" s="750"/>
      <c r="AOF279" s="750"/>
      <c r="AOG279" s="750"/>
      <c r="AOH279" s="750"/>
      <c r="AOI279" s="750"/>
      <c r="AOJ279" s="750"/>
      <c r="AOK279" s="750"/>
      <c r="AOL279" s="750"/>
      <c r="AOM279" s="750"/>
      <c r="AON279" s="750"/>
      <c r="AOO279" s="750"/>
      <c r="AOP279" s="750"/>
      <c r="AOQ279" s="750"/>
      <c r="AOR279" s="750"/>
      <c r="AOS279" s="750"/>
      <c r="AOT279" s="750"/>
      <c r="AOU279" s="750"/>
      <c r="AOV279" s="750"/>
      <c r="AOW279" s="750"/>
      <c r="AOX279" s="750"/>
      <c r="AOY279" s="750"/>
      <c r="AOZ279" s="750"/>
      <c r="APA279" s="750"/>
      <c r="APB279" s="750"/>
      <c r="APC279" s="750"/>
      <c r="APD279" s="750"/>
      <c r="APE279" s="750"/>
      <c r="APF279" s="750"/>
      <c r="APG279" s="750"/>
      <c r="APH279" s="750"/>
      <c r="API279" s="750"/>
      <c r="APJ279" s="748"/>
      <c r="APK279" s="748"/>
      <c r="APL279" s="748"/>
      <c r="APM279" s="748"/>
      <c r="APN279" s="748"/>
      <c r="APO279" s="748"/>
      <c r="APP279" s="748"/>
      <c r="APQ279" s="748"/>
      <c r="APR279" s="748"/>
      <c r="APS279" s="748"/>
      <c r="APT279" s="748"/>
      <c r="APU279" s="748"/>
      <c r="APV279" s="748"/>
      <c r="APW279" s="748"/>
      <c r="APX279" s="748"/>
      <c r="APY279" s="748"/>
      <c r="APZ279" s="748"/>
      <c r="AQA279" s="748"/>
      <c r="AQB279" s="748"/>
      <c r="AQC279" s="748"/>
      <c r="AQD279" s="748"/>
      <c r="AQE279" s="748"/>
      <c r="AQF279" s="748"/>
      <c r="AQG279" s="748"/>
      <c r="AQH279" s="749"/>
      <c r="AQI279" s="749"/>
      <c r="AQJ279" s="749"/>
      <c r="AQK279" s="749"/>
      <c r="AQL279" s="749"/>
      <c r="AQM279" s="748"/>
      <c r="AQN279" s="748"/>
      <c r="AQO279" s="749"/>
      <c r="AQP279" s="749"/>
      <c r="AQQ279" s="748"/>
      <c r="AQR279" s="748"/>
      <c r="AQS279" s="749"/>
      <c r="AQT279" s="749"/>
      <c r="AQU279" s="748"/>
      <c r="AQV279" s="748"/>
      <c r="AQW279" s="748"/>
      <c r="AQX279" s="748"/>
      <c r="AQY279" s="748"/>
      <c r="AQZ279" s="748"/>
      <c r="ARA279" s="748"/>
      <c r="ARB279" s="749"/>
      <c r="ARC279" s="749"/>
      <c r="ARD279" s="748"/>
      <c r="ARE279" s="748"/>
      <c r="ARF279" s="749"/>
      <c r="ARG279" s="749"/>
      <c r="ARH279" s="748"/>
      <c r="ARI279" s="748"/>
      <c r="ARJ279" s="748"/>
      <c r="ARK279" s="748"/>
      <c r="ARL279" s="748"/>
      <c r="ARM279" s="746"/>
      <c r="ARN279" s="751"/>
      <c r="ARO279" s="748"/>
      <c r="ARP279" s="748"/>
      <c r="ARQ279" s="748"/>
      <c r="ARR279" s="748"/>
      <c r="ARS279" s="748"/>
      <c r="ART279" s="748"/>
      <c r="ARU279" s="748"/>
      <c r="ARV279" s="750"/>
      <c r="ARW279" s="750"/>
      <c r="ARX279" s="750"/>
      <c r="ARY279" s="750"/>
      <c r="ARZ279" s="750"/>
      <c r="ASA279" s="750"/>
      <c r="ASB279" s="750"/>
      <c r="ASC279" s="750"/>
      <c r="ASD279" s="750"/>
      <c r="ASE279" s="750"/>
      <c r="ASF279" s="750"/>
      <c r="ASG279" s="750"/>
      <c r="ASH279" s="750"/>
      <c r="ASI279" s="750"/>
      <c r="ASJ279" s="750"/>
      <c r="ASK279" s="750"/>
      <c r="ASL279" s="750"/>
      <c r="ASM279" s="750"/>
      <c r="ASN279" s="750"/>
      <c r="ASO279" s="750"/>
      <c r="ASP279" s="750"/>
      <c r="ASQ279" s="750"/>
      <c r="ASR279" s="750"/>
      <c r="ASS279" s="750"/>
      <c r="AST279" s="750"/>
      <c r="ASU279" s="750"/>
      <c r="ASV279" s="750"/>
      <c r="ASW279" s="750"/>
      <c r="ASX279" s="750"/>
      <c r="ASY279" s="750"/>
      <c r="ASZ279" s="750"/>
      <c r="ATA279" s="750"/>
      <c r="ATB279" s="750"/>
      <c r="ATC279" s="750"/>
      <c r="ATD279" s="750"/>
      <c r="ATE279" s="750"/>
      <c r="ATF279" s="750"/>
      <c r="ATG279" s="750"/>
      <c r="ATH279" s="750"/>
      <c r="ATI279" s="750"/>
      <c r="ATJ279" s="750"/>
      <c r="ATK279" s="750"/>
      <c r="ATL279" s="750"/>
      <c r="ATM279" s="750"/>
      <c r="ATN279" s="748"/>
      <c r="ATO279" s="748"/>
      <c r="ATP279" s="748"/>
      <c r="ATQ279" s="748"/>
      <c r="ATR279" s="748"/>
      <c r="ATS279" s="748"/>
      <c r="ATT279" s="748"/>
      <c r="ATU279" s="748"/>
      <c r="ATV279" s="748"/>
      <c r="ATW279" s="748"/>
      <c r="ATX279" s="748"/>
      <c r="ATY279" s="748"/>
      <c r="ATZ279" s="748"/>
      <c r="AUA279" s="748"/>
      <c r="AUB279" s="748"/>
      <c r="AUC279" s="748"/>
      <c r="AUD279" s="748"/>
      <c r="AUE279" s="748"/>
      <c r="AUF279" s="748"/>
      <c r="AUG279" s="748"/>
      <c r="AUH279" s="748"/>
      <c r="AUI279" s="748"/>
      <c r="AUJ279" s="748"/>
      <c r="AUK279" s="748"/>
      <c r="AUL279" s="749"/>
      <c r="AUM279" s="749"/>
      <c r="AUN279" s="749"/>
      <c r="AUO279" s="749"/>
      <c r="AUP279" s="749"/>
      <c r="AUQ279" s="748"/>
      <c r="AUR279" s="748"/>
      <c r="AUS279" s="749"/>
      <c r="AUT279" s="749"/>
      <c r="AUU279" s="748"/>
      <c r="AUV279" s="748"/>
      <c r="AUW279" s="749"/>
      <c r="AUX279" s="749"/>
      <c r="AUY279" s="748"/>
      <c r="AUZ279" s="748"/>
      <c r="AVA279" s="748"/>
      <c r="AVB279" s="748"/>
      <c r="AVC279" s="748"/>
      <c r="AVD279" s="748"/>
      <c r="AVE279" s="748"/>
      <c r="AVF279" s="749"/>
      <c r="AVG279" s="749"/>
      <c r="AVH279" s="748"/>
      <c r="AVI279" s="748"/>
      <c r="AVJ279" s="749"/>
      <c r="AVK279" s="749"/>
      <c r="AVL279" s="748"/>
      <c r="AVM279" s="748"/>
      <c r="AVN279" s="748"/>
      <c r="AVO279" s="748"/>
      <c r="AVP279" s="748"/>
      <c r="AVQ279" s="746"/>
      <c r="AVR279" s="751"/>
      <c r="AVS279" s="748"/>
      <c r="AVT279" s="748"/>
      <c r="AVU279" s="748"/>
      <c r="AVV279" s="748"/>
      <c r="AVW279" s="748"/>
      <c r="AVX279" s="748"/>
      <c r="AVY279" s="748"/>
      <c r="AVZ279" s="750"/>
      <c r="AWA279" s="750"/>
      <c r="AWB279" s="750"/>
      <c r="AWC279" s="750"/>
      <c r="AWD279" s="750"/>
      <c r="AWE279" s="750"/>
      <c r="AWF279" s="750"/>
      <c r="AWG279" s="750"/>
      <c r="AWH279" s="750"/>
      <c r="AWI279" s="750"/>
      <c r="AWJ279" s="750"/>
      <c r="AWK279" s="750"/>
      <c r="AWL279" s="750"/>
      <c r="AWM279" s="750"/>
      <c r="AWN279" s="750"/>
      <c r="AWO279" s="750"/>
      <c r="AWP279" s="750"/>
      <c r="AWQ279" s="750"/>
      <c r="AWR279" s="750"/>
      <c r="AWS279" s="750"/>
      <c r="AWT279" s="750"/>
      <c r="AWU279" s="750"/>
      <c r="AWV279" s="750"/>
      <c r="AWW279" s="750"/>
      <c r="AWX279" s="750"/>
      <c r="AWY279" s="750"/>
      <c r="AWZ279" s="750"/>
      <c r="AXA279" s="750"/>
      <c r="AXB279" s="750"/>
      <c r="AXC279" s="750"/>
      <c r="AXD279" s="750"/>
      <c r="AXE279" s="750"/>
      <c r="AXF279" s="750"/>
      <c r="AXG279" s="750"/>
      <c r="AXH279" s="750"/>
      <c r="AXI279" s="750"/>
      <c r="AXJ279" s="750"/>
      <c r="AXK279" s="750"/>
      <c r="AXL279" s="750"/>
      <c r="AXM279" s="750"/>
      <c r="AXN279" s="750"/>
      <c r="AXO279" s="750"/>
      <c r="AXP279" s="750"/>
      <c r="AXQ279" s="750"/>
      <c r="AXR279" s="748"/>
      <c r="AXS279" s="748"/>
      <c r="AXT279" s="748"/>
      <c r="AXU279" s="748"/>
      <c r="AXV279" s="748"/>
      <c r="AXW279" s="748"/>
      <c r="AXX279" s="748"/>
      <c r="AXY279" s="748"/>
      <c r="AXZ279" s="748"/>
      <c r="AYA279" s="748"/>
      <c r="AYB279" s="748"/>
      <c r="AYC279" s="748"/>
      <c r="AYD279" s="748"/>
      <c r="AYE279" s="748"/>
      <c r="AYF279" s="748"/>
      <c r="AYG279" s="748"/>
      <c r="AYH279" s="748"/>
      <c r="AYI279" s="748"/>
      <c r="AYJ279" s="748"/>
      <c r="AYK279" s="748"/>
      <c r="AYL279" s="748"/>
      <c r="AYM279" s="748"/>
      <c r="AYN279" s="748"/>
      <c r="AYO279" s="748"/>
      <c r="AYP279" s="749"/>
      <c r="AYQ279" s="749"/>
      <c r="AYR279" s="749"/>
      <c r="AYS279" s="749"/>
      <c r="AYT279" s="749"/>
      <c r="AYU279" s="748"/>
      <c r="AYV279" s="748"/>
      <c r="AYW279" s="749"/>
      <c r="AYX279" s="749"/>
      <c r="AYY279" s="748"/>
      <c r="AYZ279" s="748"/>
      <c r="AZA279" s="749"/>
      <c r="AZB279" s="749"/>
      <c r="AZC279" s="748"/>
      <c r="AZD279" s="748"/>
      <c r="AZE279" s="748"/>
      <c r="AZF279" s="748"/>
      <c r="AZG279" s="748"/>
      <c r="AZH279" s="748"/>
      <c r="AZI279" s="748"/>
      <c r="AZJ279" s="749"/>
      <c r="AZK279" s="749"/>
      <c r="AZL279" s="748"/>
      <c r="AZM279" s="748"/>
      <c r="AZN279" s="749"/>
      <c r="AZO279" s="749"/>
      <c r="AZP279" s="748"/>
      <c r="AZQ279" s="748"/>
      <c r="AZR279" s="748"/>
      <c r="AZS279" s="748"/>
      <c r="AZT279" s="748"/>
      <c r="AZU279" s="746"/>
      <c r="AZV279" s="751"/>
      <c r="AZW279" s="748"/>
      <c r="AZX279" s="748"/>
      <c r="AZY279" s="748"/>
      <c r="AZZ279" s="748"/>
      <c r="BAA279" s="748"/>
      <c r="BAB279" s="748"/>
      <c r="BAC279" s="748"/>
      <c r="BAD279" s="750"/>
      <c r="BAE279" s="750"/>
      <c r="BAF279" s="750"/>
      <c r="BAG279" s="750"/>
      <c r="BAH279" s="750"/>
      <c r="BAI279" s="750"/>
      <c r="BAJ279" s="750"/>
      <c r="BAK279" s="750"/>
      <c r="BAL279" s="750"/>
      <c r="BAM279" s="750"/>
      <c r="BAN279" s="750"/>
      <c r="BAO279" s="750"/>
      <c r="BAP279" s="750"/>
      <c r="BAQ279" s="750"/>
      <c r="BAR279" s="750"/>
      <c r="BAS279" s="750"/>
      <c r="BAT279" s="750"/>
      <c r="BAU279" s="750"/>
      <c r="BAV279" s="750"/>
      <c r="BAW279" s="750"/>
      <c r="BAX279" s="750"/>
      <c r="BAY279" s="750"/>
      <c r="BAZ279" s="750"/>
      <c r="BBA279" s="750"/>
      <c r="BBB279" s="750"/>
      <c r="BBC279" s="750"/>
      <c r="BBD279" s="750"/>
      <c r="BBE279" s="750"/>
      <c r="BBF279" s="750"/>
      <c r="BBG279" s="750"/>
      <c r="BBH279" s="750"/>
      <c r="BBI279" s="750"/>
      <c r="BBJ279" s="750"/>
      <c r="BBK279" s="750"/>
      <c r="BBL279" s="750"/>
      <c r="BBM279" s="750"/>
      <c r="BBN279" s="750"/>
      <c r="BBO279" s="750"/>
      <c r="BBP279" s="750"/>
      <c r="BBQ279" s="750"/>
      <c r="BBR279" s="750"/>
      <c r="BBS279" s="750"/>
      <c r="BBT279" s="750"/>
      <c r="BBU279" s="750"/>
      <c r="BBV279" s="748"/>
      <c r="BBW279" s="748"/>
      <c r="BBX279" s="748"/>
      <c r="BBY279" s="748"/>
      <c r="BBZ279" s="748"/>
      <c r="BCA279" s="748"/>
      <c r="BCB279" s="748"/>
      <c r="BCC279" s="748"/>
      <c r="BCD279" s="748"/>
      <c r="BCE279" s="748"/>
      <c r="BCF279" s="748"/>
      <c r="BCG279" s="748"/>
      <c r="BCH279" s="748"/>
      <c r="BCI279" s="748"/>
      <c r="BCJ279" s="748"/>
      <c r="BCK279" s="748"/>
      <c r="BCL279" s="748"/>
      <c r="BCM279" s="748"/>
      <c r="BCN279" s="748"/>
      <c r="BCO279" s="748"/>
      <c r="BCP279" s="748"/>
      <c r="BCQ279" s="748"/>
      <c r="BCR279" s="748"/>
      <c r="BCS279" s="748"/>
      <c r="BCT279" s="749"/>
      <c r="BCU279" s="749"/>
      <c r="BCV279" s="749"/>
      <c r="BCW279" s="749"/>
      <c r="BCX279" s="749"/>
      <c r="BCY279" s="748"/>
      <c r="BCZ279" s="748"/>
      <c r="BDA279" s="749"/>
      <c r="BDB279" s="749"/>
      <c r="BDC279" s="748"/>
      <c r="BDD279" s="748"/>
      <c r="BDE279" s="749"/>
      <c r="BDF279" s="749"/>
      <c r="BDG279" s="748"/>
      <c r="BDH279" s="748"/>
      <c r="BDI279" s="748"/>
      <c r="BDJ279" s="748"/>
      <c r="BDK279" s="748"/>
      <c r="BDL279" s="748"/>
      <c r="BDM279" s="748"/>
      <c r="BDN279" s="749"/>
      <c r="BDO279" s="749"/>
      <c r="BDP279" s="748"/>
      <c r="BDQ279" s="748"/>
      <c r="BDR279" s="749"/>
      <c r="BDS279" s="749"/>
      <c r="BDT279" s="748"/>
      <c r="BDU279" s="748"/>
      <c r="BDV279" s="748"/>
      <c r="BDW279" s="748"/>
      <c r="BDX279" s="748"/>
      <c r="BDY279" s="746"/>
      <c r="BDZ279" s="751"/>
      <c r="BEA279" s="748"/>
      <c r="BEB279" s="748"/>
      <c r="BEC279" s="748"/>
      <c r="BED279" s="748"/>
      <c r="BEE279" s="748"/>
      <c r="BEF279" s="748"/>
      <c r="BEG279" s="748"/>
      <c r="BEH279" s="750"/>
      <c r="BEI279" s="750"/>
      <c r="BEJ279" s="750"/>
      <c r="BEK279" s="750"/>
      <c r="BEL279" s="750"/>
      <c r="BEM279" s="750"/>
      <c r="BEN279" s="750"/>
      <c r="BEO279" s="750"/>
      <c r="BEP279" s="750"/>
      <c r="BEQ279" s="750"/>
      <c r="BER279" s="750"/>
      <c r="BES279" s="750"/>
      <c r="BET279" s="750"/>
      <c r="BEU279" s="750"/>
      <c r="BEV279" s="750"/>
      <c r="BEW279" s="750"/>
      <c r="BEX279" s="750"/>
      <c r="BEY279" s="750"/>
      <c r="BEZ279" s="750"/>
      <c r="BFA279" s="750"/>
      <c r="BFB279" s="750"/>
      <c r="BFC279" s="750"/>
      <c r="BFD279" s="750"/>
      <c r="BFE279" s="750"/>
      <c r="BFF279" s="750"/>
      <c r="BFG279" s="750"/>
      <c r="BFH279" s="750"/>
      <c r="BFI279" s="750"/>
      <c r="BFJ279" s="750"/>
      <c r="BFK279" s="750"/>
      <c r="BFL279" s="750"/>
      <c r="BFM279" s="750"/>
      <c r="BFN279" s="750"/>
      <c r="BFO279" s="750"/>
      <c r="BFP279" s="750"/>
      <c r="BFQ279" s="750"/>
      <c r="BFR279" s="750"/>
      <c r="BFS279" s="750"/>
      <c r="BFT279" s="750"/>
      <c r="BFU279" s="750"/>
      <c r="BFV279" s="750"/>
      <c r="BFW279" s="750"/>
      <c r="BFX279" s="750"/>
      <c r="BFY279" s="750"/>
      <c r="BFZ279" s="748"/>
      <c r="BGA279" s="748"/>
      <c r="BGB279" s="748"/>
      <c r="BGC279" s="748"/>
      <c r="BGD279" s="748"/>
      <c r="BGE279" s="748"/>
      <c r="BGF279" s="748"/>
      <c r="BGG279" s="748"/>
      <c r="BGH279" s="748"/>
      <c r="BGI279" s="748"/>
      <c r="BGJ279" s="748"/>
      <c r="BGK279" s="748"/>
      <c r="BGL279" s="748"/>
      <c r="BGM279" s="748"/>
      <c r="BGN279" s="748"/>
      <c r="BGO279" s="748"/>
      <c r="BGP279" s="748"/>
      <c r="BGQ279" s="748"/>
      <c r="BGR279" s="748"/>
      <c r="BGS279" s="748"/>
      <c r="BGT279" s="748"/>
      <c r="BGU279" s="748"/>
      <c r="BGV279" s="748"/>
      <c r="BGW279" s="748"/>
      <c r="BGX279" s="749"/>
      <c r="BGY279" s="749"/>
      <c r="BGZ279" s="749"/>
      <c r="BHA279" s="749"/>
      <c r="BHB279" s="749"/>
      <c r="BHC279" s="748"/>
      <c r="BHD279" s="748"/>
      <c r="BHE279" s="749"/>
      <c r="BHF279" s="749"/>
      <c r="BHG279" s="748"/>
      <c r="BHH279" s="748"/>
      <c r="BHI279" s="749"/>
      <c r="BHJ279" s="749"/>
      <c r="BHK279" s="748"/>
      <c r="BHL279" s="748"/>
      <c r="BHM279" s="748"/>
      <c r="BHN279" s="748"/>
      <c r="BHO279" s="748"/>
      <c r="BHP279" s="748"/>
      <c r="BHQ279" s="748"/>
      <c r="BHR279" s="749"/>
      <c r="BHS279" s="749"/>
      <c r="BHT279" s="748"/>
      <c r="BHU279" s="748"/>
      <c r="BHV279" s="749"/>
      <c r="BHW279" s="749"/>
      <c r="BHX279" s="748"/>
      <c r="BHY279" s="748"/>
      <c r="BHZ279" s="748"/>
      <c r="BIA279" s="748"/>
      <c r="BIB279" s="748"/>
      <c r="BIC279" s="746"/>
      <c r="BID279" s="751"/>
      <c r="BIE279" s="748"/>
      <c r="BIF279" s="748"/>
      <c r="BIG279" s="748"/>
      <c r="BIH279" s="748"/>
      <c r="BII279" s="748"/>
      <c r="BIJ279" s="748"/>
      <c r="BIK279" s="748"/>
      <c r="BIL279" s="750"/>
      <c r="BIM279" s="750"/>
      <c r="BIN279" s="750"/>
      <c r="BIO279" s="750"/>
      <c r="BIP279" s="750"/>
      <c r="BIQ279" s="750"/>
      <c r="BIR279" s="750"/>
      <c r="BIS279" s="750"/>
      <c r="BIT279" s="750"/>
      <c r="BIU279" s="750"/>
      <c r="BIV279" s="750"/>
      <c r="BIW279" s="750"/>
      <c r="BIX279" s="750"/>
      <c r="BIY279" s="750"/>
      <c r="BIZ279" s="750"/>
      <c r="BJA279" s="750"/>
      <c r="BJB279" s="750"/>
      <c r="BJC279" s="750"/>
      <c r="BJD279" s="750"/>
      <c r="BJE279" s="750"/>
      <c r="BJF279" s="750"/>
      <c r="BJG279" s="750"/>
      <c r="BJH279" s="750"/>
      <c r="BJI279" s="750"/>
      <c r="BJJ279" s="750"/>
      <c r="BJK279" s="750"/>
      <c r="BJL279" s="750"/>
      <c r="BJM279" s="750"/>
      <c r="BJN279" s="750"/>
      <c r="BJO279" s="750"/>
      <c r="BJP279" s="750"/>
      <c r="BJQ279" s="750"/>
      <c r="BJR279" s="750"/>
      <c r="BJS279" s="750"/>
      <c r="BJT279" s="750"/>
      <c r="BJU279" s="750"/>
      <c r="BJV279" s="750"/>
      <c r="BJW279" s="750"/>
      <c r="BJX279" s="750"/>
      <c r="BJY279" s="750"/>
      <c r="BJZ279" s="750"/>
      <c r="BKA279" s="750"/>
      <c r="BKB279" s="750"/>
      <c r="BKC279" s="750"/>
      <c r="BKD279" s="748"/>
      <c r="BKE279" s="748"/>
      <c r="BKF279" s="748"/>
      <c r="BKG279" s="748"/>
      <c r="BKH279" s="748"/>
      <c r="BKI279" s="748"/>
      <c r="BKJ279" s="748"/>
      <c r="BKK279" s="748"/>
      <c r="BKL279" s="748"/>
      <c r="BKM279" s="748"/>
      <c r="BKN279" s="748"/>
      <c r="BKO279" s="748"/>
      <c r="BKP279" s="748"/>
      <c r="BKQ279" s="748"/>
      <c r="BKR279" s="748"/>
      <c r="BKS279" s="748"/>
      <c r="BKT279" s="748"/>
      <c r="BKU279" s="748"/>
      <c r="BKV279" s="748"/>
      <c r="BKW279" s="748"/>
      <c r="BKX279" s="748"/>
      <c r="BKY279" s="748"/>
      <c r="BKZ279" s="748"/>
      <c r="BLA279" s="748"/>
      <c r="BLB279" s="749"/>
      <c r="BLC279" s="749"/>
      <c r="BLD279" s="749"/>
      <c r="BLE279" s="749"/>
      <c r="BLF279" s="749"/>
      <c r="BLG279" s="748"/>
      <c r="BLH279" s="748"/>
      <c r="BLI279" s="749"/>
      <c r="BLJ279" s="749"/>
      <c r="BLK279" s="748"/>
      <c r="BLL279" s="748"/>
      <c r="BLM279" s="749"/>
      <c r="BLN279" s="749"/>
      <c r="BLO279" s="748"/>
      <c r="BLP279" s="748"/>
      <c r="BLQ279" s="748"/>
      <c r="BLR279" s="748"/>
      <c r="BLS279" s="748"/>
      <c r="BLT279" s="748"/>
      <c r="BLU279" s="748"/>
      <c r="BLV279" s="749"/>
      <c r="BLW279" s="749"/>
      <c r="BLX279" s="748"/>
      <c r="BLY279" s="748"/>
      <c r="BLZ279" s="749"/>
      <c r="BMA279" s="749"/>
      <c r="BMB279" s="748"/>
      <c r="BMC279" s="748"/>
      <c r="BMD279" s="748"/>
      <c r="BME279" s="748"/>
      <c r="BMF279" s="748"/>
      <c r="BMG279" s="746"/>
      <c r="BMH279" s="751"/>
      <c r="BMI279" s="748"/>
      <c r="BMJ279" s="748"/>
      <c r="BMK279" s="748"/>
      <c r="BML279" s="748"/>
      <c r="BMM279" s="748"/>
      <c r="BMN279" s="748"/>
      <c r="BMO279" s="748"/>
      <c r="BMP279" s="750"/>
      <c r="BMQ279" s="750"/>
      <c r="BMR279" s="750"/>
      <c r="BMS279" s="750"/>
      <c r="BMT279" s="750"/>
      <c r="BMU279" s="750"/>
      <c r="BMV279" s="750"/>
      <c r="BMW279" s="750"/>
      <c r="BMX279" s="750"/>
      <c r="BMY279" s="750"/>
      <c r="BMZ279" s="750"/>
      <c r="BNA279" s="750"/>
      <c r="BNB279" s="750"/>
      <c r="BNC279" s="750"/>
      <c r="BND279" s="750"/>
      <c r="BNE279" s="750"/>
      <c r="BNF279" s="750"/>
      <c r="BNG279" s="750"/>
      <c r="BNH279" s="750"/>
      <c r="BNI279" s="750"/>
      <c r="BNJ279" s="750"/>
      <c r="BNK279" s="750"/>
      <c r="BNL279" s="750"/>
      <c r="BNM279" s="750"/>
      <c r="BNN279" s="750"/>
      <c r="BNO279" s="750"/>
      <c r="BNP279" s="750"/>
      <c r="BNQ279" s="750"/>
      <c r="BNR279" s="750"/>
      <c r="BNS279" s="750"/>
      <c r="BNT279" s="750"/>
      <c r="BNU279" s="750"/>
      <c r="BNV279" s="750"/>
      <c r="BNW279" s="750"/>
      <c r="BNX279" s="750"/>
      <c r="BNY279" s="750"/>
      <c r="BNZ279" s="750"/>
      <c r="BOA279" s="750"/>
      <c r="BOB279" s="750"/>
      <c r="BOC279" s="750"/>
      <c r="BOD279" s="750"/>
      <c r="BOE279" s="750"/>
      <c r="BOF279" s="750"/>
      <c r="BOG279" s="750"/>
      <c r="BOH279" s="748"/>
      <c r="BOI279" s="748"/>
      <c r="BOJ279" s="748"/>
      <c r="BOK279" s="748"/>
      <c r="BOL279" s="748"/>
      <c r="BOM279" s="748"/>
      <c r="BON279" s="748"/>
      <c r="BOO279" s="748"/>
      <c r="BOP279" s="748"/>
      <c r="BOQ279" s="748"/>
      <c r="BOR279" s="748"/>
      <c r="BOS279" s="748"/>
      <c r="BOT279" s="748"/>
      <c r="BOU279" s="748"/>
      <c r="BOV279" s="748"/>
      <c r="BOW279" s="748"/>
      <c r="BOX279" s="748"/>
      <c r="BOY279" s="748"/>
      <c r="BOZ279" s="748"/>
      <c r="BPA279" s="748"/>
      <c r="BPB279" s="748"/>
      <c r="BPC279" s="748"/>
      <c r="BPD279" s="748"/>
      <c r="BPE279" s="748"/>
      <c r="BPF279" s="749"/>
      <c r="BPG279" s="749"/>
      <c r="BPH279" s="749"/>
      <c r="BPI279" s="749"/>
      <c r="BPJ279" s="749"/>
      <c r="BPK279" s="748"/>
      <c r="BPL279" s="748"/>
      <c r="BPM279" s="749"/>
      <c r="BPN279" s="749"/>
      <c r="BPO279" s="748"/>
      <c r="BPP279" s="748"/>
      <c r="BPQ279" s="749"/>
      <c r="BPR279" s="749"/>
      <c r="BPS279" s="748"/>
      <c r="BPT279" s="748"/>
      <c r="BPU279" s="748"/>
      <c r="BPV279" s="748"/>
      <c r="BPW279" s="748"/>
      <c r="BPX279" s="748"/>
      <c r="BPY279" s="748"/>
      <c r="BPZ279" s="749"/>
      <c r="BQA279" s="749"/>
      <c r="BQB279" s="748"/>
      <c r="BQC279" s="748"/>
      <c r="BQD279" s="749"/>
      <c r="BQE279" s="749"/>
      <c r="BQF279" s="748"/>
      <c r="BQG279" s="748"/>
      <c r="BQH279" s="748"/>
      <c r="BQI279" s="748"/>
      <c r="BQJ279" s="748"/>
      <c r="BQK279" s="746"/>
      <c r="BQL279" s="751"/>
      <c r="BQM279" s="748"/>
      <c r="BQN279" s="748"/>
      <c r="BQO279" s="748"/>
      <c r="BQP279" s="748"/>
      <c r="BQQ279" s="748"/>
      <c r="BQR279" s="748"/>
      <c r="BQS279" s="748"/>
      <c r="BQT279" s="750"/>
      <c r="BQU279" s="750"/>
      <c r="BQV279" s="750"/>
      <c r="BQW279" s="750"/>
      <c r="BQX279" s="750"/>
      <c r="BQY279" s="750"/>
      <c r="BQZ279" s="750"/>
      <c r="BRA279" s="750"/>
      <c r="BRB279" s="750"/>
      <c r="BRC279" s="750"/>
      <c r="BRD279" s="750"/>
      <c r="BRE279" s="750"/>
      <c r="BRF279" s="750"/>
      <c r="BRG279" s="750"/>
      <c r="BRH279" s="750"/>
      <c r="BRI279" s="750"/>
      <c r="BRJ279" s="750"/>
      <c r="BRK279" s="750"/>
      <c r="BRL279" s="750"/>
      <c r="BRM279" s="750"/>
      <c r="BRN279" s="750"/>
      <c r="BRO279" s="750"/>
      <c r="BRP279" s="750"/>
      <c r="BRQ279" s="750"/>
      <c r="BRR279" s="750"/>
      <c r="BRS279" s="750"/>
      <c r="BRT279" s="750"/>
      <c r="BRU279" s="750"/>
      <c r="BRV279" s="750"/>
      <c r="BRW279" s="750"/>
      <c r="BRX279" s="750"/>
      <c r="BRY279" s="750"/>
      <c r="BRZ279" s="750"/>
      <c r="BSA279" s="750"/>
      <c r="BSB279" s="750"/>
      <c r="BSC279" s="750"/>
      <c r="BSD279" s="750"/>
      <c r="BSE279" s="750"/>
      <c r="BSF279" s="750"/>
      <c r="BSG279" s="750"/>
      <c r="BSH279" s="750"/>
      <c r="BSI279" s="750"/>
      <c r="BSJ279" s="750"/>
      <c r="BSK279" s="750"/>
      <c r="BSL279" s="748"/>
      <c r="BSM279" s="748"/>
      <c r="BSN279" s="748"/>
      <c r="BSO279" s="748"/>
      <c r="BSP279" s="748"/>
      <c r="BSQ279" s="748"/>
      <c r="BSR279" s="748"/>
      <c r="BSS279" s="748"/>
      <c r="BST279" s="748"/>
      <c r="BSU279" s="748"/>
      <c r="BSV279" s="748"/>
      <c r="BSW279" s="748"/>
      <c r="BSX279" s="748"/>
      <c r="BSY279" s="748"/>
      <c r="BSZ279" s="748"/>
      <c r="BTA279" s="748"/>
      <c r="BTB279" s="748"/>
      <c r="BTC279" s="748"/>
      <c r="BTD279" s="748"/>
      <c r="BTE279" s="748"/>
      <c r="BTF279" s="748"/>
      <c r="BTG279" s="748"/>
      <c r="BTH279" s="748"/>
      <c r="BTI279" s="748"/>
      <c r="BTJ279" s="749"/>
      <c r="BTK279" s="749"/>
      <c r="BTL279" s="749"/>
      <c r="BTM279" s="749"/>
      <c r="BTN279" s="749"/>
      <c r="BTO279" s="748"/>
      <c r="BTP279" s="748"/>
      <c r="BTQ279" s="749"/>
      <c r="BTR279" s="749"/>
      <c r="BTS279" s="748"/>
      <c r="BTT279" s="748"/>
      <c r="BTU279" s="749"/>
      <c r="BTV279" s="749"/>
      <c r="BTW279" s="748"/>
      <c r="BTX279" s="748"/>
      <c r="BTY279" s="748"/>
      <c r="BTZ279" s="748"/>
      <c r="BUA279" s="748"/>
      <c r="BUB279" s="748"/>
      <c r="BUC279" s="748"/>
      <c r="BUD279" s="749"/>
      <c r="BUE279" s="749"/>
      <c r="BUF279" s="748"/>
      <c r="BUG279" s="748"/>
      <c r="BUH279" s="749"/>
      <c r="BUI279" s="749"/>
      <c r="BUJ279" s="748"/>
      <c r="BUK279" s="748"/>
      <c r="BUL279" s="748"/>
      <c r="BUM279" s="748"/>
      <c r="BUN279" s="748"/>
      <c r="BUO279" s="746"/>
      <c r="BUP279" s="751"/>
      <c r="BUQ279" s="748"/>
      <c r="BUR279" s="748"/>
      <c r="BUS279" s="748"/>
      <c r="BUT279" s="748"/>
      <c r="BUU279" s="748"/>
      <c r="BUV279" s="748"/>
      <c r="BUW279" s="748"/>
      <c r="BUX279" s="750"/>
      <c r="BUY279" s="750"/>
      <c r="BUZ279" s="750"/>
      <c r="BVA279" s="750"/>
      <c r="BVB279" s="750"/>
      <c r="BVC279" s="750"/>
      <c r="BVD279" s="750"/>
      <c r="BVE279" s="750"/>
      <c r="BVF279" s="750"/>
      <c r="BVG279" s="750"/>
      <c r="BVH279" s="750"/>
      <c r="BVI279" s="750"/>
      <c r="BVJ279" s="750"/>
      <c r="BVK279" s="750"/>
      <c r="BVL279" s="750"/>
      <c r="BVM279" s="750"/>
      <c r="BVN279" s="750"/>
      <c r="BVO279" s="750"/>
      <c r="BVP279" s="750"/>
      <c r="BVQ279" s="750"/>
      <c r="BVR279" s="750"/>
      <c r="BVS279" s="750"/>
      <c r="BVT279" s="750"/>
      <c r="BVU279" s="750"/>
      <c r="BVV279" s="750"/>
      <c r="BVW279" s="750"/>
      <c r="BVX279" s="750"/>
      <c r="BVY279" s="750"/>
      <c r="BVZ279" s="750"/>
      <c r="BWA279" s="750"/>
      <c r="BWB279" s="750"/>
      <c r="BWC279" s="750"/>
      <c r="BWD279" s="750"/>
      <c r="BWE279" s="750"/>
      <c r="BWF279" s="750"/>
      <c r="BWG279" s="750"/>
      <c r="BWH279" s="750"/>
      <c r="BWI279" s="750"/>
      <c r="BWJ279" s="750"/>
      <c r="BWK279" s="750"/>
      <c r="BWL279" s="750"/>
      <c r="BWM279" s="750"/>
      <c r="BWN279" s="750"/>
      <c r="BWO279" s="750"/>
      <c r="BWP279" s="748"/>
      <c r="BWQ279" s="748"/>
      <c r="BWR279" s="748"/>
      <c r="BWS279" s="748"/>
      <c r="BWT279" s="748"/>
      <c r="BWU279" s="748"/>
      <c r="BWV279" s="748"/>
      <c r="BWW279" s="748"/>
      <c r="BWX279" s="748"/>
      <c r="BWY279" s="748"/>
      <c r="BWZ279" s="748"/>
      <c r="BXA279" s="748"/>
      <c r="BXB279" s="748"/>
      <c r="BXC279" s="748"/>
      <c r="BXD279" s="748"/>
      <c r="BXE279" s="748"/>
      <c r="BXF279" s="748"/>
      <c r="BXG279" s="748"/>
      <c r="BXH279" s="748"/>
      <c r="BXI279" s="748"/>
      <c r="BXJ279" s="748"/>
      <c r="BXK279" s="748"/>
      <c r="BXL279" s="748"/>
      <c r="BXM279" s="748"/>
      <c r="BXN279" s="749"/>
      <c r="BXO279" s="749"/>
      <c r="BXP279" s="749"/>
      <c r="BXQ279" s="749"/>
      <c r="BXR279" s="749"/>
      <c r="BXS279" s="748"/>
      <c r="BXT279" s="748"/>
      <c r="BXU279" s="749"/>
      <c r="BXV279" s="749"/>
      <c r="BXW279" s="748"/>
      <c r="BXX279" s="748"/>
      <c r="BXY279" s="749"/>
      <c r="BXZ279" s="749"/>
      <c r="BYA279" s="748"/>
      <c r="BYB279" s="748"/>
      <c r="BYC279" s="748"/>
      <c r="BYD279" s="748"/>
      <c r="BYE279" s="748"/>
      <c r="BYF279" s="748"/>
      <c r="BYG279" s="748"/>
      <c r="BYH279" s="749"/>
      <c r="BYI279" s="749"/>
      <c r="BYJ279" s="748"/>
      <c r="BYK279" s="748"/>
      <c r="BYL279" s="749"/>
      <c r="BYM279" s="749"/>
      <c r="BYN279" s="748"/>
      <c r="BYO279" s="748"/>
      <c r="BYP279" s="748"/>
      <c r="BYQ279" s="748"/>
      <c r="BYR279" s="748"/>
      <c r="BYS279" s="746"/>
      <c r="BYT279" s="751"/>
      <c r="BYU279" s="748"/>
      <c r="BYV279" s="748"/>
      <c r="BYW279" s="748"/>
      <c r="BYX279" s="748"/>
      <c r="BYY279" s="748"/>
      <c r="BYZ279" s="748"/>
      <c r="BZA279" s="748"/>
      <c r="BZB279" s="750"/>
      <c r="BZC279" s="750"/>
      <c r="BZD279" s="750"/>
      <c r="BZE279" s="750"/>
      <c r="BZF279" s="750"/>
      <c r="BZG279" s="750"/>
      <c r="BZH279" s="750"/>
      <c r="BZI279" s="750"/>
      <c r="BZJ279" s="750"/>
      <c r="BZK279" s="750"/>
      <c r="BZL279" s="750"/>
      <c r="BZM279" s="750"/>
      <c r="BZN279" s="750"/>
      <c r="BZO279" s="750"/>
      <c r="BZP279" s="750"/>
      <c r="BZQ279" s="750"/>
      <c r="BZR279" s="750"/>
      <c r="BZS279" s="750"/>
      <c r="BZT279" s="750"/>
      <c r="BZU279" s="750"/>
      <c r="BZV279" s="750"/>
      <c r="BZW279" s="750"/>
      <c r="BZX279" s="750"/>
      <c r="BZY279" s="750"/>
      <c r="BZZ279" s="750"/>
      <c r="CAA279" s="750"/>
      <c r="CAB279" s="750"/>
      <c r="CAC279" s="750"/>
      <c r="CAD279" s="750"/>
      <c r="CAE279" s="750"/>
      <c r="CAF279" s="750"/>
      <c r="CAG279" s="750"/>
      <c r="CAH279" s="750"/>
      <c r="CAI279" s="750"/>
      <c r="CAJ279" s="750"/>
      <c r="CAK279" s="750"/>
      <c r="CAL279" s="750"/>
      <c r="CAM279" s="750"/>
      <c r="CAN279" s="750"/>
      <c r="CAO279" s="750"/>
      <c r="CAP279" s="750"/>
      <c r="CAQ279" s="750"/>
      <c r="CAR279" s="750"/>
      <c r="CAS279" s="750"/>
      <c r="CAT279" s="748"/>
      <c r="CAU279" s="748"/>
      <c r="CAV279" s="748"/>
      <c r="CAW279" s="748"/>
      <c r="CAX279" s="748"/>
      <c r="CAY279" s="748"/>
      <c r="CAZ279" s="748"/>
      <c r="CBA279" s="748"/>
      <c r="CBB279" s="748"/>
      <c r="CBC279" s="748"/>
      <c r="CBD279" s="748"/>
      <c r="CBE279" s="748"/>
      <c r="CBF279" s="748"/>
      <c r="CBG279" s="748"/>
      <c r="CBH279" s="748"/>
      <c r="CBI279" s="748"/>
      <c r="CBJ279" s="748"/>
      <c r="CBK279" s="748"/>
      <c r="CBL279" s="748"/>
      <c r="CBM279" s="748"/>
      <c r="CBN279" s="748"/>
      <c r="CBO279" s="748"/>
      <c r="CBP279" s="748"/>
      <c r="CBQ279" s="748"/>
      <c r="CBR279" s="749"/>
      <c r="CBS279" s="749"/>
      <c r="CBT279" s="749"/>
      <c r="CBU279" s="749"/>
      <c r="CBV279" s="749"/>
      <c r="CBW279" s="748"/>
      <c r="CBX279" s="748"/>
      <c r="CBY279" s="749"/>
      <c r="CBZ279" s="749"/>
      <c r="CCA279" s="748"/>
      <c r="CCB279" s="748"/>
      <c r="CCC279" s="749"/>
      <c r="CCD279" s="749"/>
      <c r="CCE279" s="748"/>
      <c r="CCF279" s="748"/>
      <c r="CCG279" s="748"/>
      <c r="CCH279" s="748"/>
      <c r="CCI279" s="748"/>
      <c r="CCJ279" s="748"/>
      <c r="CCK279" s="748"/>
      <c r="CCL279" s="749"/>
      <c r="CCM279" s="749"/>
      <c r="CCN279" s="748"/>
      <c r="CCO279" s="748"/>
      <c r="CCP279" s="749"/>
      <c r="CCQ279" s="749"/>
      <c r="CCR279" s="748"/>
      <c r="CCS279" s="748"/>
      <c r="CCT279" s="748"/>
      <c r="CCU279" s="748"/>
      <c r="CCV279" s="748"/>
      <c r="CCW279" s="746"/>
      <c r="CCX279" s="751"/>
      <c r="CCY279" s="748"/>
      <c r="CCZ279" s="748"/>
      <c r="CDA279" s="748"/>
      <c r="CDB279" s="748"/>
      <c r="CDC279" s="748"/>
      <c r="CDD279" s="748"/>
      <c r="CDE279" s="748"/>
      <c r="CDF279" s="750"/>
      <c r="CDG279" s="750"/>
      <c r="CDH279" s="750"/>
      <c r="CDI279" s="750"/>
      <c r="CDJ279" s="750"/>
      <c r="CDK279" s="750"/>
      <c r="CDL279" s="750"/>
      <c r="CDM279" s="750"/>
      <c r="CDN279" s="750"/>
      <c r="CDO279" s="750"/>
      <c r="CDP279" s="750"/>
      <c r="CDQ279" s="750"/>
      <c r="CDR279" s="750"/>
      <c r="CDS279" s="750"/>
      <c r="CDT279" s="750"/>
      <c r="CDU279" s="750"/>
      <c r="CDV279" s="750"/>
      <c r="CDW279" s="750"/>
      <c r="CDX279" s="750"/>
      <c r="CDY279" s="750"/>
      <c r="CDZ279" s="750"/>
      <c r="CEA279" s="750"/>
      <c r="CEB279" s="750"/>
      <c r="CEC279" s="750"/>
      <c r="CED279" s="750"/>
      <c r="CEE279" s="750"/>
      <c r="CEF279" s="750"/>
      <c r="CEG279" s="750"/>
      <c r="CEH279" s="750"/>
      <c r="CEI279" s="750"/>
      <c r="CEJ279" s="750"/>
      <c r="CEK279" s="750"/>
      <c r="CEL279" s="750"/>
      <c r="CEM279" s="750"/>
      <c r="CEN279" s="750"/>
      <c r="CEO279" s="750"/>
      <c r="CEP279" s="750"/>
      <c r="CEQ279" s="750"/>
      <c r="CER279" s="750"/>
      <c r="CES279" s="750"/>
      <c r="CET279" s="750"/>
      <c r="CEU279" s="750"/>
      <c r="CEV279" s="750"/>
      <c r="CEW279" s="750"/>
      <c r="CEX279" s="748"/>
      <c r="CEY279" s="748"/>
      <c r="CEZ279" s="748"/>
      <c r="CFA279" s="748"/>
      <c r="CFB279" s="748"/>
      <c r="CFC279" s="748"/>
      <c r="CFD279" s="748"/>
      <c r="CFE279" s="748"/>
      <c r="CFF279" s="748"/>
      <c r="CFG279" s="748"/>
      <c r="CFH279" s="748"/>
      <c r="CFI279" s="748"/>
      <c r="CFJ279" s="748"/>
      <c r="CFK279" s="748"/>
      <c r="CFL279" s="748"/>
      <c r="CFM279" s="748"/>
      <c r="CFN279" s="748"/>
      <c r="CFO279" s="748"/>
      <c r="CFP279" s="748"/>
      <c r="CFQ279" s="748"/>
      <c r="CFR279" s="748"/>
      <c r="CFS279" s="748"/>
      <c r="CFT279" s="748"/>
      <c r="CFU279" s="748"/>
      <c r="CFV279" s="749"/>
      <c r="CFW279" s="749"/>
      <c r="CFX279" s="749"/>
      <c r="CFY279" s="749"/>
      <c r="CFZ279" s="749"/>
      <c r="CGA279" s="748"/>
      <c r="CGB279" s="748"/>
      <c r="CGC279" s="749"/>
      <c r="CGD279" s="749"/>
      <c r="CGE279" s="748"/>
      <c r="CGF279" s="748"/>
      <c r="CGG279" s="749"/>
      <c r="CGH279" s="749"/>
      <c r="CGI279" s="748"/>
      <c r="CGJ279" s="748"/>
      <c r="CGK279" s="748"/>
      <c r="CGL279" s="748"/>
      <c r="CGM279" s="748"/>
      <c r="CGN279" s="748"/>
      <c r="CGO279" s="748"/>
      <c r="CGP279" s="749"/>
      <c r="CGQ279" s="749"/>
      <c r="CGR279" s="748"/>
      <c r="CGS279" s="748"/>
      <c r="CGT279" s="749"/>
      <c r="CGU279" s="749"/>
      <c r="CGV279" s="748"/>
      <c r="CGW279" s="748"/>
      <c r="CGX279" s="748"/>
      <c r="CGY279" s="748"/>
      <c r="CGZ279" s="748"/>
      <c r="CHA279" s="746"/>
      <c r="CHB279" s="751"/>
      <c r="CHC279" s="748"/>
      <c r="CHD279" s="748"/>
      <c r="CHE279" s="748"/>
      <c r="CHF279" s="748"/>
      <c r="CHG279" s="748"/>
      <c r="CHH279" s="748"/>
      <c r="CHI279" s="748"/>
      <c r="CHJ279" s="750"/>
      <c r="CHK279" s="750"/>
      <c r="CHL279" s="750"/>
      <c r="CHM279" s="750"/>
      <c r="CHN279" s="750"/>
      <c r="CHO279" s="750"/>
      <c r="CHP279" s="750"/>
      <c r="CHQ279" s="750"/>
      <c r="CHR279" s="750"/>
      <c r="CHS279" s="750"/>
      <c r="CHT279" s="750"/>
      <c r="CHU279" s="750"/>
      <c r="CHV279" s="750"/>
      <c r="CHW279" s="750"/>
      <c r="CHX279" s="750"/>
      <c r="CHY279" s="750"/>
      <c r="CHZ279" s="750"/>
      <c r="CIA279" s="750"/>
      <c r="CIB279" s="750"/>
      <c r="CIC279" s="750"/>
      <c r="CID279" s="750"/>
      <c r="CIE279" s="750"/>
      <c r="CIF279" s="750"/>
      <c r="CIG279" s="750"/>
      <c r="CIH279" s="750"/>
      <c r="CII279" s="750"/>
      <c r="CIJ279" s="750"/>
      <c r="CIK279" s="750"/>
      <c r="CIL279" s="750"/>
      <c r="CIM279" s="750"/>
      <c r="CIN279" s="750"/>
      <c r="CIO279" s="750"/>
      <c r="CIP279" s="750"/>
      <c r="CIQ279" s="750"/>
      <c r="CIR279" s="750"/>
      <c r="CIS279" s="750"/>
      <c r="CIT279" s="750"/>
      <c r="CIU279" s="750"/>
      <c r="CIV279" s="750"/>
      <c r="CIW279" s="750"/>
      <c r="CIX279" s="750"/>
      <c r="CIY279" s="750"/>
      <c r="CIZ279" s="750"/>
      <c r="CJA279" s="750"/>
      <c r="CJB279" s="748"/>
      <c r="CJC279" s="748"/>
      <c r="CJD279" s="748"/>
      <c r="CJE279" s="748"/>
      <c r="CJF279" s="748"/>
      <c r="CJG279" s="748"/>
      <c r="CJH279" s="748"/>
      <c r="CJI279" s="748"/>
      <c r="CJJ279" s="748"/>
      <c r="CJK279" s="748"/>
      <c r="CJL279" s="748"/>
      <c r="CJM279" s="748"/>
      <c r="CJN279" s="748"/>
      <c r="CJO279" s="748"/>
      <c r="CJP279" s="748"/>
      <c r="CJQ279" s="748"/>
      <c r="CJR279" s="748"/>
      <c r="CJS279" s="748"/>
      <c r="CJT279" s="748"/>
      <c r="CJU279" s="748"/>
      <c r="CJV279" s="748"/>
      <c r="CJW279" s="748"/>
      <c r="CJX279" s="748"/>
      <c r="CJY279" s="748"/>
      <c r="CJZ279" s="749"/>
      <c r="CKA279" s="749"/>
      <c r="CKB279" s="749"/>
      <c r="CKC279" s="749"/>
      <c r="CKD279" s="749"/>
      <c r="CKE279" s="748"/>
      <c r="CKF279" s="748"/>
      <c r="CKG279" s="749"/>
      <c r="CKH279" s="749"/>
      <c r="CKI279" s="748"/>
      <c r="CKJ279" s="748"/>
      <c r="CKK279" s="749"/>
      <c r="CKL279" s="749"/>
      <c r="CKM279" s="748"/>
      <c r="CKN279" s="748"/>
      <c r="CKO279" s="748"/>
      <c r="CKP279" s="748"/>
      <c r="CKQ279" s="748"/>
      <c r="CKR279" s="748"/>
      <c r="CKS279" s="748"/>
      <c r="CKT279" s="749"/>
      <c r="CKU279" s="749"/>
      <c r="CKV279" s="748"/>
      <c r="CKW279" s="748"/>
      <c r="CKX279" s="749"/>
      <c r="CKY279" s="749"/>
      <c r="CKZ279" s="748"/>
      <c r="CLA279" s="748"/>
      <c r="CLB279" s="748"/>
      <c r="CLC279" s="748"/>
      <c r="CLD279" s="748"/>
      <c r="CLE279" s="746"/>
      <c r="CLF279" s="751"/>
      <c r="CLG279" s="748"/>
      <c r="CLH279" s="748"/>
      <c r="CLI279" s="748"/>
      <c r="CLJ279" s="748"/>
      <c r="CLK279" s="748"/>
      <c r="CLL279" s="748"/>
      <c r="CLM279" s="748"/>
      <c r="CLN279" s="750"/>
      <c r="CLO279" s="750"/>
      <c r="CLP279" s="750"/>
      <c r="CLQ279" s="750"/>
      <c r="CLR279" s="750"/>
      <c r="CLS279" s="750"/>
      <c r="CLT279" s="750"/>
      <c r="CLU279" s="750"/>
      <c r="CLV279" s="750"/>
      <c r="CLW279" s="750"/>
      <c r="CLX279" s="750"/>
      <c r="CLY279" s="750"/>
      <c r="CLZ279" s="750"/>
      <c r="CMA279" s="750"/>
      <c r="CMB279" s="750"/>
      <c r="CMC279" s="750"/>
      <c r="CMD279" s="750"/>
      <c r="CME279" s="750"/>
      <c r="CMF279" s="750"/>
      <c r="CMG279" s="750"/>
      <c r="CMH279" s="750"/>
      <c r="CMI279" s="750"/>
      <c r="CMJ279" s="750"/>
      <c r="CMK279" s="750"/>
      <c r="CML279" s="750"/>
      <c r="CMM279" s="750"/>
      <c r="CMN279" s="750"/>
      <c r="CMO279" s="750"/>
      <c r="CMP279" s="750"/>
      <c r="CMQ279" s="750"/>
      <c r="CMR279" s="750"/>
      <c r="CMS279" s="750"/>
      <c r="CMT279" s="750"/>
      <c r="CMU279" s="750"/>
      <c r="CMV279" s="750"/>
      <c r="CMW279" s="750"/>
      <c r="CMX279" s="750"/>
      <c r="CMY279" s="750"/>
      <c r="CMZ279" s="750"/>
      <c r="CNA279" s="750"/>
      <c r="CNB279" s="750"/>
      <c r="CNC279" s="750"/>
      <c r="CND279" s="750"/>
      <c r="CNE279" s="750"/>
      <c r="CNF279" s="748"/>
      <c r="CNG279" s="748"/>
      <c r="CNH279" s="748"/>
      <c r="CNI279" s="748"/>
      <c r="CNJ279" s="748"/>
      <c r="CNK279" s="748"/>
      <c r="CNL279" s="748"/>
      <c r="CNM279" s="748"/>
      <c r="CNN279" s="748"/>
      <c r="CNO279" s="748"/>
      <c r="CNP279" s="748"/>
      <c r="CNQ279" s="748"/>
      <c r="CNR279" s="748"/>
      <c r="CNS279" s="748"/>
      <c r="CNT279" s="748"/>
      <c r="CNU279" s="748"/>
      <c r="CNV279" s="748"/>
      <c r="CNW279" s="748"/>
      <c r="CNX279" s="748"/>
      <c r="CNY279" s="748"/>
      <c r="CNZ279" s="748"/>
      <c r="COA279" s="748"/>
      <c r="COB279" s="748"/>
      <c r="COC279" s="748"/>
      <c r="COD279" s="749"/>
      <c r="COE279" s="749"/>
      <c r="COF279" s="749"/>
      <c r="COG279" s="749"/>
      <c r="COH279" s="749"/>
      <c r="COI279" s="748"/>
      <c r="COJ279" s="748"/>
      <c r="COK279" s="749"/>
      <c r="COL279" s="749"/>
      <c r="COM279" s="748"/>
      <c r="CON279" s="748"/>
      <c r="COO279" s="749"/>
      <c r="COP279" s="749"/>
      <c r="COQ279" s="748"/>
      <c r="COR279" s="748"/>
      <c r="COS279" s="748"/>
      <c r="COT279" s="748"/>
      <c r="COU279" s="748"/>
      <c r="COV279" s="748"/>
      <c r="COW279" s="748"/>
      <c r="COX279" s="749"/>
      <c r="COY279" s="749"/>
      <c r="COZ279" s="748"/>
      <c r="CPA279" s="748"/>
      <c r="CPB279" s="749"/>
      <c r="CPC279" s="749"/>
      <c r="CPD279" s="748"/>
      <c r="CPE279" s="748"/>
      <c r="CPF279" s="748"/>
      <c r="CPG279" s="748"/>
      <c r="CPH279" s="748"/>
      <c r="CPI279" s="746"/>
      <c r="CPJ279" s="751"/>
      <c r="CPK279" s="748"/>
      <c r="CPL279" s="748"/>
      <c r="CPM279" s="748"/>
      <c r="CPN279" s="748"/>
      <c r="CPO279" s="748"/>
      <c r="CPP279" s="748"/>
      <c r="CPQ279" s="748"/>
      <c r="CPR279" s="750"/>
      <c r="CPS279" s="750"/>
      <c r="CPT279" s="750"/>
      <c r="CPU279" s="750"/>
      <c r="CPV279" s="750"/>
      <c r="CPW279" s="750"/>
      <c r="CPX279" s="750"/>
      <c r="CPY279" s="750"/>
      <c r="CPZ279" s="750"/>
      <c r="CQA279" s="750"/>
      <c r="CQB279" s="750"/>
      <c r="CQC279" s="750"/>
      <c r="CQD279" s="750"/>
      <c r="CQE279" s="750"/>
      <c r="CQF279" s="750"/>
      <c r="CQG279" s="750"/>
      <c r="CQH279" s="750"/>
      <c r="CQI279" s="750"/>
      <c r="CQJ279" s="750"/>
      <c r="CQK279" s="750"/>
      <c r="CQL279" s="750"/>
      <c r="CQM279" s="750"/>
      <c r="CQN279" s="750"/>
      <c r="CQO279" s="750"/>
      <c r="CQP279" s="750"/>
      <c r="CQQ279" s="750"/>
      <c r="CQR279" s="750"/>
      <c r="CQS279" s="750"/>
      <c r="CQT279" s="750"/>
      <c r="CQU279" s="750"/>
      <c r="CQV279" s="750"/>
      <c r="CQW279" s="750"/>
      <c r="CQX279" s="750"/>
      <c r="CQY279" s="750"/>
      <c r="CQZ279" s="750"/>
      <c r="CRA279" s="750"/>
      <c r="CRB279" s="750"/>
      <c r="CRC279" s="750"/>
      <c r="CRD279" s="750"/>
      <c r="CRE279" s="750"/>
      <c r="CRF279" s="750"/>
      <c r="CRG279" s="750"/>
      <c r="CRH279" s="750"/>
      <c r="CRI279" s="750"/>
      <c r="CRJ279" s="748"/>
      <c r="CRK279" s="748"/>
      <c r="CRL279" s="748"/>
      <c r="CRM279" s="748"/>
      <c r="CRN279" s="748"/>
      <c r="CRO279" s="748"/>
      <c r="CRP279" s="748"/>
      <c r="CRQ279" s="748"/>
      <c r="CRR279" s="748"/>
      <c r="CRS279" s="748"/>
      <c r="CRT279" s="748"/>
      <c r="CRU279" s="748"/>
      <c r="CRV279" s="748"/>
      <c r="CRW279" s="748"/>
      <c r="CRX279" s="748"/>
      <c r="CRY279" s="748"/>
      <c r="CRZ279" s="748"/>
      <c r="CSA279" s="748"/>
      <c r="CSB279" s="748"/>
      <c r="CSC279" s="748"/>
      <c r="CSD279" s="748"/>
      <c r="CSE279" s="748"/>
      <c r="CSF279" s="748"/>
      <c r="CSG279" s="748"/>
      <c r="CSH279" s="749"/>
      <c r="CSI279" s="749"/>
      <c r="CSJ279" s="749"/>
      <c r="CSK279" s="749"/>
      <c r="CSL279" s="749"/>
      <c r="CSM279" s="748"/>
      <c r="CSN279" s="748"/>
      <c r="CSO279" s="749"/>
      <c r="CSP279" s="749"/>
      <c r="CSQ279" s="748"/>
      <c r="CSR279" s="748"/>
      <c r="CSS279" s="749"/>
      <c r="CST279" s="749"/>
      <c r="CSU279" s="748"/>
      <c r="CSV279" s="748"/>
      <c r="CSW279" s="748"/>
      <c r="CSX279" s="748"/>
      <c r="CSY279" s="748"/>
      <c r="CSZ279" s="748"/>
      <c r="CTA279" s="748"/>
      <c r="CTB279" s="749"/>
      <c r="CTC279" s="749"/>
      <c r="CTD279" s="748"/>
      <c r="CTE279" s="748"/>
      <c r="CTF279" s="749"/>
      <c r="CTG279" s="749"/>
      <c r="CTH279" s="748"/>
      <c r="CTI279" s="748"/>
      <c r="CTJ279" s="748"/>
      <c r="CTK279" s="748"/>
      <c r="CTL279" s="748"/>
      <c r="CTM279" s="746"/>
      <c r="CTN279" s="751"/>
      <c r="CTO279" s="748"/>
      <c r="CTP279" s="748"/>
      <c r="CTQ279" s="748"/>
      <c r="CTR279" s="748"/>
      <c r="CTS279" s="748"/>
      <c r="CTT279" s="748"/>
      <c r="CTU279" s="748"/>
      <c r="CTV279" s="750"/>
      <c r="CTW279" s="750"/>
      <c r="CTX279" s="750"/>
      <c r="CTY279" s="750"/>
      <c r="CTZ279" s="750"/>
      <c r="CUA279" s="750"/>
      <c r="CUB279" s="750"/>
      <c r="CUC279" s="750"/>
      <c r="CUD279" s="750"/>
      <c r="CUE279" s="750"/>
      <c r="CUF279" s="750"/>
      <c r="CUG279" s="750"/>
      <c r="CUH279" s="750"/>
      <c r="CUI279" s="750"/>
      <c r="CUJ279" s="750"/>
      <c r="CUK279" s="750"/>
      <c r="CUL279" s="750"/>
      <c r="CUM279" s="750"/>
      <c r="CUN279" s="750"/>
      <c r="CUO279" s="750"/>
      <c r="CUP279" s="750"/>
      <c r="CUQ279" s="750"/>
      <c r="CUR279" s="750"/>
      <c r="CUS279" s="750"/>
      <c r="CUT279" s="750"/>
      <c r="CUU279" s="750"/>
      <c r="CUV279" s="750"/>
      <c r="CUW279" s="750"/>
      <c r="CUX279" s="750"/>
      <c r="CUY279" s="750"/>
      <c r="CUZ279" s="750"/>
      <c r="CVA279" s="750"/>
      <c r="CVB279" s="750"/>
      <c r="CVC279" s="750"/>
      <c r="CVD279" s="750"/>
      <c r="CVE279" s="750"/>
      <c r="CVF279" s="750"/>
      <c r="CVG279" s="750"/>
      <c r="CVH279" s="750"/>
      <c r="CVI279" s="750"/>
      <c r="CVJ279" s="750"/>
      <c r="CVK279" s="750"/>
      <c r="CVL279" s="750"/>
      <c r="CVM279" s="750"/>
      <c r="CVN279" s="748"/>
      <c r="CVO279" s="748"/>
      <c r="CVP279" s="748"/>
      <c r="CVQ279" s="748"/>
      <c r="CVR279" s="748"/>
      <c r="CVS279" s="748"/>
      <c r="CVT279" s="748"/>
      <c r="CVU279" s="748"/>
      <c r="CVV279" s="748"/>
      <c r="CVW279" s="748"/>
      <c r="CVX279" s="748"/>
      <c r="CVY279" s="748"/>
      <c r="CVZ279" s="748"/>
      <c r="CWA279" s="748"/>
      <c r="CWB279" s="748"/>
      <c r="CWC279" s="748"/>
      <c r="CWD279" s="748"/>
      <c r="CWE279" s="748"/>
      <c r="CWF279" s="748"/>
      <c r="CWG279" s="748"/>
      <c r="CWH279" s="748"/>
      <c r="CWI279" s="748"/>
      <c r="CWJ279" s="748"/>
      <c r="CWK279" s="748"/>
      <c r="CWL279" s="749"/>
      <c r="CWM279" s="749"/>
      <c r="CWN279" s="749"/>
      <c r="CWO279" s="749"/>
      <c r="CWP279" s="749"/>
      <c r="CWQ279" s="748"/>
      <c r="CWR279" s="748"/>
      <c r="CWS279" s="749"/>
      <c r="CWT279" s="749"/>
      <c r="CWU279" s="748"/>
      <c r="CWV279" s="748"/>
      <c r="CWW279" s="749"/>
      <c r="CWX279" s="749"/>
      <c r="CWY279" s="748"/>
      <c r="CWZ279" s="748"/>
      <c r="CXA279" s="748"/>
      <c r="CXB279" s="748"/>
      <c r="CXC279" s="748"/>
      <c r="CXD279" s="748"/>
      <c r="CXE279" s="748"/>
      <c r="CXF279" s="749"/>
      <c r="CXG279" s="749"/>
      <c r="CXH279" s="748"/>
      <c r="CXI279" s="748"/>
      <c r="CXJ279" s="749"/>
      <c r="CXK279" s="749"/>
      <c r="CXL279" s="748"/>
      <c r="CXM279" s="748"/>
      <c r="CXN279" s="748"/>
      <c r="CXO279" s="748"/>
      <c r="CXP279" s="748"/>
      <c r="CXQ279" s="746"/>
      <c r="CXR279" s="751"/>
      <c r="CXS279" s="748"/>
      <c r="CXT279" s="748"/>
      <c r="CXU279" s="748"/>
      <c r="CXV279" s="748"/>
      <c r="CXW279" s="748"/>
      <c r="CXX279" s="748"/>
      <c r="CXY279" s="748"/>
      <c r="CXZ279" s="750"/>
      <c r="CYA279" s="750"/>
      <c r="CYB279" s="750"/>
      <c r="CYC279" s="750"/>
      <c r="CYD279" s="750"/>
      <c r="CYE279" s="750"/>
      <c r="CYF279" s="750"/>
      <c r="CYG279" s="750"/>
      <c r="CYH279" s="750"/>
      <c r="CYI279" s="750"/>
      <c r="CYJ279" s="750"/>
      <c r="CYK279" s="750"/>
      <c r="CYL279" s="750"/>
      <c r="CYM279" s="750"/>
      <c r="CYN279" s="750"/>
      <c r="CYO279" s="750"/>
      <c r="CYP279" s="750"/>
      <c r="CYQ279" s="750"/>
      <c r="CYR279" s="750"/>
      <c r="CYS279" s="750"/>
      <c r="CYT279" s="750"/>
      <c r="CYU279" s="750"/>
      <c r="CYV279" s="750"/>
      <c r="CYW279" s="750"/>
      <c r="CYX279" s="750"/>
      <c r="CYY279" s="750"/>
      <c r="CYZ279" s="750"/>
      <c r="CZA279" s="750"/>
      <c r="CZB279" s="750"/>
      <c r="CZC279" s="750"/>
      <c r="CZD279" s="750"/>
      <c r="CZE279" s="750"/>
      <c r="CZF279" s="750"/>
      <c r="CZG279" s="750"/>
      <c r="CZH279" s="750"/>
      <c r="CZI279" s="750"/>
      <c r="CZJ279" s="750"/>
      <c r="CZK279" s="750"/>
      <c r="CZL279" s="750"/>
      <c r="CZM279" s="750"/>
      <c r="CZN279" s="750"/>
      <c r="CZO279" s="750"/>
      <c r="CZP279" s="750"/>
      <c r="CZQ279" s="750"/>
      <c r="CZR279" s="748"/>
      <c r="CZS279" s="748"/>
      <c r="CZT279" s="748"/>
      <c r="CZU279" s="748"/>
      <c r="CZV279" s="748"/>
      <c r="CZW279" s="748"/>
      <c r="CZX279" s="748"/>
      <c r="CZY279" s="748"/>
      <c r="CZZ279" s="748"/>
      <c r="DAA279" s="748"/>
      <c r="DAB279" s="748"/>
      <c r="DAC279" s="748"/>
      <c r="DAD279" s="748"/>
      <c r="DAE279" s="748"/>
      <c r="DAF279" s="748"/>
      <c r="DAG279" s="748"/>
      <c r="DAH279" s="748"/>
      <c r="DAI279" s="748"/>
      <c r="DAJ279" s="748"/>
      <c r="DAK279" s="748"/>
      <c r="DAL279" s="748"/>
      <c r="DAM279" s="748"/>
      <c r="DAN279" s="748"/>
      <c r="DAO279" s="748"/>
      <c r="DAP279" s="749"/>
      <c r="DAQ279" s="749"/>
      <c r="DAR279" s="749"/>
      <c r="DAS279" s="749"/>
      <c r="DAT279" s="749"/>
      <c r="DAU279" s="748"/>
      <c r="DAV279" s="748"/>
      <c r="DAW279" s="749"/>
      <c r="DAX279" s="749"/>
      <c r="DAY279" s="748"/>
      <c r="DAZ279" s="748"/>
      <c r="DBA279" s="749"/>
      <c r="DBB279" s="749"/>
      <c r="DBC279" s="748"/>
      <c r="DBD279" s="748"/>
      <c r="DBE279" s="748"/>
      <c r="DBF279" s="748"/>
      <c r="DBG279" s="748"/>
      <c r="DBH279" s="748"/>
      <c r="DBI279" s="748"/>
      <c r="DBJ279" s="749"/>
      <c r="DBK279" s="749"/>
      <c r="DBL279" s="748"/>
      <c r="DBM279" s="748"/>
      <c r="DBN279" s="749"/>
      <c r="DBO279" s="749"/>
      <c r="DBP279" s="748"/>
      <c r="DBQ279" s="748"/>
      <c r="DBR279" s="748"/>
      <c r="DBS279" s="748"/>
      <c r="DBT279" s="748"/>
      <c r="DBU279" s="746"/>
      <c r="DBV279" s="751"/>
      <c r="DBW279" s="748"/>
      <c r="DBX279" s="748"/>
      <c r="DBY279" s="748"/>
      <c r="DBZ279" s="748"/>
      <c r="DCA279" s="748"/>
      <c r="DCB279" s="748"/>
      <c r="DCC279" s="748"/>
      <c r="DCD279" s="750"/>
      <c r="DCE279" s="750"/>
      <c r="DCF279" s="750"/>
      <c r="DCG279" s="750"/>
      <c r="DCH279" s="750"/>
      <c r="DCI279" s="750"/>
      <c r="DCJ279" s="750"/>
      <c r="DCK279" s="750"/>
      <c r="DCL279" s="750"/>
      <c r="DCM279" s="750"/>
      <c r="DCN279" s="750"/>
      <c r="DCO279" s="750"/>
      <c r="DCP279" s="750"/>
      <c r="DCQ279" s="750"/>
      <c r="DCR279" s="750"/>
      <c r="DCS279" s="750"/>
      <c r="DCT279" s="750"/>
      <c r="DCU279" s="750"/>
      <c r="DCV279" s="750"/>
      <c r="DCW279" s="750"/>
      <c r="DCX279" s="750"/>
      <c r="DCY279" s="750"/>
      <c r="DCZ279" s="750"/>
      <c r="DDA279" s="750"/>
      <c r="DDB279" s="750"/>
      <c r="DDC279" s="750"/>
      <c r="DDD279" s="750"/>
      <c r="DDE279" s="750"/>
      <c r="DDF279" s="750"/>
      <c r="DDG279" s="750"/>
      <c r="DDH279" s="750"/>
      <c r="DDI279" s="750"/>
      <c r="DDJ279" s="750"/>
      <c r="DDK279" s="750"/>
      <c r="DDL279" s="750"/>
      <c r="DDM279" s="750"/>
      <c r="DDN279" s="750"/>
      <c r="DDO279" s="750"/>
      <c r="DDP279" s="750"/>
      <c r="DDQ279" s="750"/>
      <c r="DDR279" s="750"/>
      <c r="DDS279" s="750"/>
      <c r="DDT279" s="750"/>
      <c r="DDU279" s="750"/>
      <c r="DDV279" s="748"/>
      <c r="DDW279" s="748"/>
      <c r="DDX279" s="748"/>
      <c r="DDY279" s="748"/>
      <c r="DDZ279" s="748"/>
      <c r="DEA279" s="748"/>
      <c r="DEB279" s="748"/>
      <c r="DEC279" s="748"/>
      <c r="DED279" s="748"/>
      <c r="DEE279" s="748"/>
      <c r="DEF279" s="748"/>
      <c r="DEG279" s="748"/>
      <c r="DEH279" s="748"/>
      <c r="DEI279" s="748"/>
      <c r="DEJ279" s="748"/>
      <c r="DEK279" s="748"/>
      <c r="DEL279" s="748"/>
      <c r="DEM279" s="748"/>
      <c r="DEN279" s="748"/>
      <c r="DEO279" s="748"/>
      <c r="DEP279" s="748"/>
      <c r="DEQ279" s="748"/>
      <c r="DER279" s="748"/>
      <c r="DES279" s="748"/>
      <c r="DET279" s="749"/>
      <c r="DEU279" s="749"/>
      <c r="DEV279" s="749"/>
      <c r="DEW279" s="749"/>
      <c r="DEX279" s="749"/>
      <c r="DEY279" s="748"/>
      <c r="DEZ279" s="748"/>
      <c r="DFA279" s="749"/>
      <c r="DFB279" s="749"/>
      <c r="DFC279" s="748"/>
      <c r="DFD279" s="748"/>
      <c r="DFE279" s="749"/>
      <c r="DFF279" s="749"/>
      <c r="DFG279" s="748"/>
      <c r="DFH279" s="748"/>
      <c r="DFI279" s="748"/>
      <c r="DFJ279" s="748"/>
      <c r="DFK279" s="748"/>
      <c r="DFL279" s="748"/>
      <c r="DFM279" s="748"/>
      <c r="DFN279" s="749"/>
      <c r="DFO279" s="749"/>
      <c r="DFP279" s="748"/>
      <c r="DFQ279" s="748"/>
      <c r="DFR279" s="749"/>
      <c r="DFS279" s="749"/>
      <c r="DFT279" s="748"/>
      <c r="DFU279" s="748"/>
      <c r="DFV279" s="748"/>
      <c r="DFW279" s="748"/>
      <c r="DFX279" s="748"/>
      <c r="DFY279" s="746"/>
      <c r="DFZ279" s="751"/>
      <c r="DGA279" s="748"/>
      <c r="DGB279" s="748"/>
      <c r="DGC279" s="748"/>
      <c r="DGD279" s="748"/>
      <c r="DGE279" s="748"/>
      <c r="DGF279" s="748"/>
      <c r="DGG279" s="748"/>
      <c r="DGH279" s="750"/>
      <c r="DGI279" s="750"/>
      <c r="DGJ279" s="750"/>
      <c r="DGK279" s="750"/>
      <c r="DGL279" s="750"/>
      <c r="DGM279" s="750"/>
      <c r="DGN279" s="750"/>
      <c r="DGO279" s="750"/>
      <c r="DGP279" s="750"/>
      <c r="DGQ279" s="750"/>
      <c r="DGR279" s="750"/>
      <c r="DGS279" s="750"/>
      <c r="DGT279" s="750"/>
      <c r="DGU279" s="750"/>
      <c r="DGV279" s="750"/>
      <c r="DGW279" s="750"/>
      <c r="DGX279" s="750"/>
      <c r="DGY279" s="750"/>
      <c r="DGZ279" s="750"/>
      <c r="DHA279" s="750"/>
      <c r="DHB279" s="750"/>
      <c r="DHC279" s="750"/>
      <c r="DHD279" s="750"/>
      <c r="DHE279" s="750"/>
      <c r="DHF279" s="750"/>
      <c r="DHG279" s="750"/>
      <c r="DHH279" s="750"/>
      <c r="DHI279" s="750"/>
      <c r="DHJ279" s="750"/>
      <c r="DHK279" s="750"/>
      <c r="DHL279" s="750"/>
      <c r="DHM279" s="750"/>
      <c r="DHN279" s="750"/>
      <c r="DHO279" s="750"/>
      <c r="DHP279" s="750"/>
      <c r="DHQ279" s="750"/>
      <c r="DHR279" s="750"/>
      <c r="DHS279" s="750"/>
      <c r="DHT279" s="750"/>
      <c r="DHU279" s="750"/>
      <c r="DHV279" s="750"/>
      <c r="DHW279" s="750"/>
      <c r="DHX279" s="750"/>
      <c r="DHY279" s="750"/>
      <c r="DHZ279" s="748"/>
      <c r="DIA279" s="748"/>
      <c r="DIB279" s="748"/>
      <c r="DIC279" s="748"/>
      <c r="DID279" s="748"/>
      <c r="DIE279" s="748"/>
      <c r="DIF279" s="748"/>
      <c r="DIG279" s="748"/>
      <c r="DIH279" s="748"/>
      <c r="DII279" s="748"/>
      <c r="DIJ279" s="748"/>
      <c r="DIK279" s="748"/>
      <c r="DIL279" s="748"/>
      <c r="DIM279" s="748"/>
      <c r="DIN279" s="748"/>
      <c r="DIO279" s="748"/>
      <c r="DIP279" s="748"/>
      <c r="DIQ279" s="748"/>
      <c r="DIR279" s="748"/>
      <c r="DIS279" s="748"/>
      <c r="DIT279" s="748"/>
      <c r="DIU279" s="748"/>
      <c r="DIV279" s="748"/>
      <c r="DIW279" s="748"/>
      <c r="DIX279" s="749"/>
      <c r="DIY279" s="749"/>
      <c r="DIZ279" s="749"/>
      <c r="DJA279" s="749"/>
      <c r="DJB279" s="749"/>
      <c r="DJC279" s="748"/>
      <c r="DJD279" s="748"/>
      <c r="DJE279" s="749"/>
      <c r="DJF279" s="749"/>
      <c r="DJG279" s="748"/>
      <c r="DJH279" s="748"/>
      <c r="DJI279" s="749"/>
      <c r="DJJ279" s="749"/>
      <c r="DJK279" s="748"/>
      <c r="DJL279" s="748"/>
      <c r="DJM279" s="748"/>
      <c r="DJN279" s="748"/>
      <c r="DJO279" s="748"/>
      <c r="DJP279" s="748"/>
      <c r="DJQ279" s="748"/>
      <c r="DJR279" s="749"/>
      <c r="DJS279" s="749"/>
      <c r="DJT279" s="748"/>
      <c r="DJU279" s="748"/>
      <c r="DJV279" s="749"/>
      <c r="DJW279" s="749"/>
      <c r="DJX279" s="748"/>
      <c r="DJY279" s="748"/>
      <c r="DJZ279" s="748"/>
      <c r="DKA279" s="748"/>
      <c r="DKB279" s="748"/>
      <c r="DKC279" s="746"/>
      <c r="DKD279" s="751"/>
      <c r="DKE279" s="748"/>
      <c r="DKF279" s="748"/>
      <c r="DKG279" s="748"/>
      <c r="DKH279" s="748"/>
      <c r="DKI279" s="748"/>
      <c r="DKJ279" s="748"/>
      <c r="DKK279" s="748"/>
      <c r="DKL279" s="750"/>
      <c r="DKM279" s="750"/>
      <c r="DKN279" s="750"/>
      <c r="DKO279" s="750"/>
      <c r="DKP279" s="750"/>
      <c r="DKQ279" s="750"/>
      <c r="DKR279" s="750"/>
      <c r="DKS279" s="750"/>
      <c r="DKT279" s="750"/>
      <c r="DKU279" s="750"/>
      <c r="DKV279" s="750"/>
      <c r="DKW279" s="750"/>
      <c r="DKX279" s="750"/>
      <c r="DKY279" s="750"/>
      <c r="DKZ279" s="750"/>
      <c r="DLA279" s="750"/>
      <c r="DLB279" s="750"/>
      <c r="DLC279" s="750"/>
      <c r="DLD279" s="750"/>
      <c r="DLE279" s="750"/>
      <c r="DLF279" s="750"/>
      <c r="DLG279" s="750"/>
      <c r="DLH279" s="750"/>
      <c r="DLI279" s="750"/>
      <c r="DLJ279" s="750"/>
      <c r="DLK279" s="750"/>
      <c r="DLL279" s="750"/>
      <c r="DLM279" s="750"/>
      <c r="DLN279" s="750"/>
      <c r="DLO279" s="750"/>
      <c r="DLP279" s="750"/>
      <c r="DLQ279" s="750"/>
      <c r="DLR279" s="750"/>
      <c r="DLS279" s="750"/>
      <c r="DLT279" s="750"/>
      <c r="DLU279" s="750"/>
      <c r="DLV279" s="750"/>
      <c r="DLW279" s="750"/>
      <c r="DLX279" s="750"/>
      <c r="DLY279" s="750"/>
      <c r="DLZ279" s="750"/>
      <c r="DMA279" s="750"/>
      <c r="DMB279" s="750"/>
      <c r="DMC279" s="750"/>
      <c r="DMD279" s="748"/>
      <c r="DME279" s="748"/>
      <c r="DMF279" s="748"/>
      <c r="DMG279" s="748"/>
      <c r="DMH279" s="748"/>
      <c r="DMI279" s="748"/>
      <c r="DMJ279" s="748"/>
      <c r="DMK279" s="748"/>
      <c r="DML279" s="748"/>
      <c r="DMM279" s="748"/>
      <c r="DMN279" s="748"/>
      <c r="DMO279" s="748"/>
      <c r="DMP279" s="748"/>
      <c r="DMQ279" s="748"/>
      <c r="DMR279" s="748"/>
      <c r="DMS279" s="748"/>
      <c r="DMT279" s="748"/>
      <c r="DMU279" s="748"/>
      <c r="DMV279" s="748"/>
      <c r="DMW279" s="748"/>
      <c r="DMX279" s="748"/>
      <c r="DMY279" s="748"/>
      <c r="DMZ279" s="748"/>
      <c r="DNA279" s="748"/>
      <c r="DNB279" s="749"/>
      <c r="DNC279" s="749"/>
      <c r="DND279" s="749"/>
      <c r="DNE279" s="749"/>
      <c r="DNF279" s="749"/>
      <c r="DNG279" s="748"/>
      <c r="DNH279" s="748"/>
      <c r="DNI279" s="749"/>
      <c r="DNJ279" s="749"/>
      <c r="DNK279" s="748"/>
      <c r="DNL279" s="748"/>
      <c r="DNM279" s="749"/>
      <c r="DNN279" s="749"/>
      <c r="DNO279" s="748"/>
      <c r="DNP279" s="748"/>
      <c r="DNQ279" s="748"/>
      <c r="DNR279" s="748"/>
      <c r="DNS279" s="748"/>
      <c r="DNT279" s="748"/>
      <c r="DNU279" s="748"/>
      <c r="DNV279" s="749"/>
      <c r="DNW279" s="749"/>
      <c r="DNX279" s="748"/>
      <c r="DNY279" s="748"/>
      <c r="DNZ279" s="749"/>
      <c r="DOA279" s="749"/>
      <c r="DOB279" s="748"/>
      <c r="DOC279" s="748"/>
      <c r="DOD279" s="748"/>
      <c r="DOE279" s="748"/>
      <c r="DOF279" s="748"/>
      <c r="DOG279" s="746"/>
      <c r="DOH279" s="751"/>
      <c r="DOI279" s="748"/>
      <c r="DOJ279" s="748"/>
      <c r="DOK279" s="748"/>
      <c r="DOL279" s="748"/>
      <c r="DOM279" s="748"/>
      <c r="DON279" s="748"/>
      <c r="DOO279" s="748"/>
      <c r="DOP279" s="750"/>
      <c r="DOQ279" s="750"/>
      <c r="DOR279" s="750"/>
      <c r="DOS279" s="750"/>
      <c r="DOT279" s="750"/>
      <c r="DOU279" s="750"/>
      <c r="DOV279" s="750"/>
      <c r="DOW279" s="750"/>
      <c r="DOX279" s="750"/>
      <c r="DOY279" s="750"/>
      <c r="DOZ279" s="750"/>
      <c r="DPA279" s="750"/>
      <c r="DPB279" s="750"/>
      <c r="DPC279" s="750"/>
      <c r="DPD279" s="750"/>
      <c r="DPE279" s="750"/>
      <c r="DPF279" s="750"/>
      <c r="DPG279" s="750"/>
      <c r="DPH279" s="750"/>
      <c r="DPI279" s="750"/>
      <c r="DPJ279" s="750"/>
      <c r="DPK279" s="750"/>
      <c r="DPL279" s="750"/>
      <c r="DPM279" s="750"/>
      <c r="DPN279" s="750"/>
      <c r="DPO279" s="750"/>
      <c r="DPP279" s="750"/>
      <c r="DPQ279" s="750"/>
      <c r="DPR279" s="750"/>
      <c r="DPS279" s="750"/>
      <c r="DPT279" s="750"/>
      <c r="DPU279" s="750"/>
      <c r="DPV279" s="750"/>
      <c r="DPW279" s="750"/>
      <c r="DPX279" s="750"/>
      <c r="DPY279" s="750"/>
      <c r="DPZ279" s="750"/>
      <c r="DQA279" s="750"/>
      <c r="DQB279" s="750"/>
      <c r="DQC279" s="750"/>
      <c r="DQD279" s="750"/>
      <c r="DQE279" s="750"/>
      <c r="DQF279" s="750"/>
      <c r="DQG279" s="750"/>
      <c r="DQH279" s="748"/>
      <c r="DQI279" s="748"/>
      <c r="DQJ279" s="748"/>
      <c r="DQK279" s="748"/>
      <c r="DQL279" s="748"/>
      <c r="DQM279" s="748"/>
      <c r="DQN279" s="748"/>
      <c r="DQO279" s="748"/>
      <c r="DQP279" s="748"/>
      <c r="DQQ279" s="748"/>
      <c r="DQR279" s="748"/>
      <c r="DQS279" s="748"/>
      <c r="DQT279" s="748"/>
      <c r="DQU279" s="748"/>
      <c r="DQV279" s="748"/>
      <c r="DQW279" s="748"/>
      <c r="DQX279" s="748"/>
      <c r="DQY279" s="748"/>
      <c r="DQZ279" s="748"/>
      <c r="DRA279" s="748"/>
      <c r="DRB279" s="748"/>
      <c r="DRC279" s="748"/>
      <c r="DRD279" s="748"/>
      <c r="DRE279" s="748"/>
      <c r="DRF279" s="749"/>
      <c r="DRG279" s="749"/>
      <c r="DRH279" s="749"/>
      <c r="DRI279" s="749"/>
      <c r="DRJ279" s="749"/>
      <c r="DRK279" s="748"/>
      <c r="DRL279" s="748"/>
      <c r="DRM279" s="749"/>
      <c r="DRN279" s="749"/>
      <c r="DRO279" s="748"/>
      <c r="DRP279" s="748"/>
      <c r="DRQ279" s="749"/>
      <c r="DRR279" s="749"/>
      <c r="DRS279" s="748"/>
      <c r="DRT279" s="748"/>
      <c r="DRU279" s="748"/>
      <c r="DRV279" s="748"/>
      <c r="DRW279" s="748"/>
      <c r="DRX279" s="748"/>
      <c r="DRY279" s="748"/>
      <c r="DRZ279" s="749"/>
      <c r="DSA279" s="749"/>
      <c r="DSB279" s="748"/>
      <c r="DSC279" s="748"/>
      <c r="DSD279" s="749"/>
      <c r="DSE279" s="749"/>
      <c r="DSF279" s="748"/>
      <c r="DSG279" s="748"/>
      <c r="DSH279" s="748"/>
      <c r="DSI279" s="748"/>
      <c r="DSJ279" s="748"/>
      <c r="DSK279" s="746"/>
      <c r="DSL279" s="751"/>
      <c r="DSM279" s="748"/>
      <c r="DSN279" s="748"/>
      <c r="DSO279" s="748"/>
      <c r="DSP279" s="748"/>
      <c r="DSQ279" s="748"/>
      <c r="DSR279" s="748"/>
      <c r="DSS279" s="748"/>
      <c r="DST279" s="750"/>
      <c r="DSU279" s="750"/>
      <c r="DSV279" s="750"/>
      <c r="DSW279" s="750"/>
      <c r="DSX279" s="750"/>
      <c r="DSY279" s="750"/>
      <c r="DSZ279" s="750"/>
      <c r="DTA279" s="750"/>
      <c r="DTB279" s="750"/>
      <c r="DTC279" s="750"/>
      <c r="DTD279" s="750"/>
      <c r="DTE279" s="750"/>
      <c r="DTF279" s="750"/>
      <c r="DTG279" s="750"/>
      <c r="DTH279" s="750"/>
      <c r="DTI279" s="750"/>
      <c r="DTJ279" s="750"/>
      <c r="DTK279" s="750"/>
      <c r="DTL279" s="750"/>
      <c r="DTM279" s="750"/>
      <c r="DTN279" s="750"/>
      <c r="DTO279" s="750"/>
      <c r="DTP279" s="750"/>
      <c r="DTQ279" s="750"/>
      <c r="DTR279" s="750"/>
      <c r="DTS279" s="750"/>
      <c r="DTT279" s="750"/>
      <c r="DTU279" s="750"/>
      <c r="DTV279" s="750"/>
      <c r="DTW279" s="750"/>
      <c r="DTX279" s="750"/>
      <c r="DTY279" s="750"/>
      <c r="DTZ279" s="750"/>
      <c r="DUA279" s="750"/>
      <c r="DUB279" s="750"/>
      <c r="DUC279" s="750"/>
      <c r="DUD279" s="750"/>
      <c r="DUE279" s="750"/>
      <c r="DUF279" s="750"/>
      <c r="DUG279" s="750"/>
      <c r="DUH279" s="750"/>
      <c r="DUI279" s="750"/>
      <c r="DUJ279" s="750"/>
      <c r="DUK279" s="750"/>
      <c r="DUL279" s="748"/>
      <c r="DUM279" s="748"/>
      <c r="DUN279" s="748"/>
      <c r="DUO279" s="748"/>
      <c r="DUP279" s="748"/>
      <c r="DUQ279" s="748"/>
      <c r="DUR279" s="748"/>
      <c r="DUS279" s="748"/>
      <c r="DUT279" s="748"/>
      <c r="DUU279" s="748"/>
      <c r="DUV279" s="748"/>
      <c r="DUW279" s="748"/>
      <c r="DUX279" s="748"/>
      <c r="DUY279" s="748"/>
      <c r="DUZ279" s="748"/>
      <c r="DVA279" s="748"/>
      <c r="DVB279" s="748"/>
      <c r="DVC279" s="748"/>
      <c r="DVD279" s="748"/>
      <c r="DVE279" s="748"/>
      <c r="DVF279" s="748"/>
      <c r="DVG279" s="748"/>
      <c r="DVH279" s="748"/>
      <c r="DVI279" s="748"/>
      <c r="DVJ279" s="749"/>
      <c r="DVK279" s="749"/>
      <c r="DVL279" s="749"/>
      <c r="DVM279" s="749"/>
      <c r="DVN279" s="749"/>
      <c r="DVO279" s="748"/>
      <c r="DVP279" s="748"/>
      <c r="DVQ279" s="749"/>
      <c r="DVR279" s="749"/>
      <c r="DVS279" s="748"/>
      <c r="DVT279" s="748"/>
      <c r="DVU279" s="749"/>
      <c r="DVV279" s="749"/>
      <c r="DVW279" s="748"/>
      <c r="DVX279" s="748"/>
      <c r="DVY279" s="748"/>
      <c r="DVZ279" s="748"/>
      <c r="DWA279" s="748"/>
      <c r="DWB279" s="748"/>
      <c r="DWC279" s="748"/>
      <c r="DWD279" s="749"/>
      <c r="DWE279" s="749"/>
      <c r="DWF279" s="748"/>
      <c r="DWG279" s="748"/>
      <c r="DWH279" s="749"/>
      <c r="DWI279" s="749"/>
      <c r="DWJ279" s="748"/>
      <c r="DWK279" s="748"/>
      <c r="DWL279" s="748"/>
      <c r="DWM279" s="748"/>
      <c r="DWN279" s="748"/>
      <c r="DWO279" s="746"/>
      <c r="DWP279" s="751"/>
      <c r="DWQ279" s="748"/>
      <c r="DWR279" s="748"/>
      <c r="DWS279" s="748"/>
      <c r="DWT279" s="748"/>
      <c r="DWU279" s="748"/>
      <c r="DWV279" s="748"/>
      <c r="DWW279" s="748"/>
      <c r="DWX279" s="750"/>
      <c r="DWY279" s="750"/>
      <c r="DWZ279" s="750"/>
      <c r="DXA279" s="750"/>
      <c r="DXB279" s="750"/>
      <c r="DXC279" s="750"/>
      <c r="DXD279" s="750"/>
      <c r="DXE279" s="750"/>
      <c r="DXF279" s="750"/>
      <c r="DXG279" s="750"/>
      <c r="DXH279" s="750"/>
      <c r="DXI279" s="750"/>
      <c r="DXJ279" s="750"/>
      <c r="DXK279" s="750"/>
      <c r="DXL279" s="750"/>
      <c r="DXM279" s="750"/>
      <c r="DXN279" s="750"/>
      <c r="DXO279" s="750"/>
      <c r="DXP279" s="750"/>
      <c r="DXQ279" s="750"/>
      <c r="DXR279" s="750"/>
      <c r="DXS279" s="750"/>
      <c r="DXT279" s="750"/>
      <c r="DXU279" s="750"/>
      <c r="DXV279" s="750"/>
      <c r="DXW279" s="750"/>
      <c r="DXX279" s="750"/>
      <c r="DXY279" s="750"/>
      <c r="DXZ279" s="750"/>
      <c r="DYA279" s="750"/>
      <c r="DYB279" s="750"/>
      <c r="DYC279" s="750"/>
      <c r="DYD279" s="750"/>
      <c r="DYE279" s="750"/>
      <c r="DYF279" s="750"/>
      <c r="DYG279" s="750"/>
      <c r="DYH279" s="750"/>
      <c r="DYI279" s="750"/>
      <c r="DYJ279" s="750"/>
      <c r="DYK279" s="750"/>
      <c r="DYL279" s="750"/>
      <c r="DYM279" s="750"/>
      <c r="DYN279" s="750"/>
      <c r="DYO279" s="750"/>
      <c r="DYP279" s="748"/>
      <c r="DYQ279" s="748"/>
      <c r="DYR279" s="748"/>
      <c r="DYS279" s="748"/>
      <c r="DYT279" s="748"/>
      <c r="DYU279" s="748"/>
      <c r="DYV279" s="748"/>
      <c r="DYW279" s="748"/>
      <c r="DYX279" s="748"/>
      <c r="DYY279" s="748"/>
      <c r="DYZ279" s="748"/>
      <c r="DZA279" s="748"/>
      <c r="DZB279" s="748"/>
      <c r="DZC279" s="748"/>
      <c r="DZD279" s="748"/>
      <c r="DZE279" s="748"/>
      <c r="DZF279" s="748"/>
      <c r="DZG279" s="748"/>
      <c r="DZH279" s="748"/>
      <c r="DZI279" s="748"/>
      <c r="DZJ279" s="748"/>
      <c r="DZK279" s="748"/>
      <c r="DZL279" s="748"/>
      <c r="DZM279" s="748"/>
      <c r="DZN279" s="749"/>
      <c r="DZO279" s="749"/>
      <c r="DZP279" s="749"/>
      <c r="DZQ279" s="749"/>
      <c r="DZR279" s="749"/>
      <c r="DZS279" s="748"/>
      <c r="DZT279" s="748"/>
      <c r="DZU279" s="749"/>
      <c r="DZV279" s="749"/>
      <c r="DZW279" s="748"/>
      <c r="DZX279" s="748"/>
      <c r="DZY279" s="749"/>
      <c r="DZZ279" s="749"/>
      <c r="EAA279" s="748"/>
      <c r="EAB279" s="748"/>
      <c r="EAC279" s="748"/>
      <c r="EAD279" s="748"/>
      <c r="EAE279" s="748"/>
      <c r="EAF279" s="748"/>
      <c r="EAG279" s="748"/>
      <c r="EAH279" s="749"/>
      <c r="EAI279" s="749"/>
      <c r="EAJ279" s="748"/>
      <c r="EAK279" s="748"/>
      <c r="EAL279" s="749"/>
      <c r="EAM279" s="749"/>
      <c r="EAN279" s="748"/>
      <c r="EAO279" s="748"/>
      <c r="EAP279" s="748"/>
      <c r="EAQ279" s="748"/>
      <c r="EAR279" s="748"/>
      <c r="EAS279" s="746"/>
      <c r="EAT279" s="751"/>
      <c r="EAU279" s="748"/>
      <c r="EAV279" s="748"/>
      <c r="EAW279" s="748"/>
      <c r="EAX279" s="748"/>
      <c r="EAY279" s="748"/>
      <c r="EAZ279" s="748"/>
      <c r="EBA279" s="748"/>
      <c r="EBB279" s="750"/>
      <c r="EBC279" s="750"/>
      <c r="EBD279" s="750"/>
      <c r="EBE279" s="750"/>
      <c r="EBF279" s="750"/>
      <c r="EBG279" s="750"/>
      <c r="EBH279" s="750"/>
      <c r="EBI279" s="750"/>
      <c r="EBJ279" s="750"/>
      <c r="EBK279" s="750"/>
      <c r="EBL279" s="750"/>
      <c r="EBM279" s="750"/>
      <c r="EBN279" s="750"/>
      <c r="EBO279" s="750"/>
      <c r="EBP279" s="750"/>
      <c r="EBQ279" s="750"/>
      <c r="EBR279" s="750"/>
      <c r="EBS279" s="750"/>
      <c r="EBT279" s="750"/>
      <c r="EBU279" s="750"/>
      <c r="EBV279" s="750"/>
      <c r="EBW279" s="750"/>
      <c r="EBX279" s="750"/>
      <c r="EBY279" s="750"/>
      <c r="EBZ279" s="750"/>
      <c r="ECA279" s="750"/>
      <c r="ECB279" s="750"/>
      <c r="ECC279" s="750"/>
      <c r="ECD279" s="750"/>
      <c r="ECE279" s="750"/>
      <c r="ECF279" s="750"/>
      <c r="ECG279" s="750"/>
      <c r="ECH279" s="750"/>
      <c r="ECI279" s="750"/>
      <c r="ECJ279" s="750"/>
      <c r="ECK279" s="750"/>
      <c r="ECL279" s="750"/>
      <c r="ECM279" s="750"/>
      <c r="ECN279" s="750"/>
      <c r="ECO279" s="750"/>
      <c r="ECP279" s="750"/>
      <c r="ECQ279" s="750"/>
      <c r="ECR279" s="750"/>
      <c r="ECS279" s="750"/>
      <c r="ECT279" s="748"/>
      <c r="ECU279" s="748"/>
      <c r="ECV279" s="748"/>
      <c r="ECW279" s="748"/>
      <c r="ECX279" s="748"/>
      <c r="ECY279" s="748"/>
      <c r="ECZ279" s="748"/>
      <c r="EDA279" s="748"/>
      <c r="EDB279" s="748"/>
      <c r="EDC279" s="748"/>
      <c r="EDD279" s="748"/>
      <c r="EDE279" s="748"/>
      <c r="EDF279" s="748"/>
      <c r="EDG279" s="748"/>
      <c r="EDH279" s="748"/>
      <c r="EDI279" s="748"/>
      <c r="EDJ279" s="748"/>
      <c r="EDK279" s="748"/>
      <c r="EDL279" s="748"/>
      <c r="EDM279" s="748"/>
      <c r="EDN279" s="748"/>
      <c r="EDO279" s="748"/>
      <c r="EDP279" s="748"/>
      <c r="EDQ279" s="748"/>
      <c r="EDR279" s="749"/>
      <c r="EDS279" s="749"/>
      <c r="EDT279" s="749"/>
      <c r="EDU279" s="749"/>
      <c r="EDV279" s="749"/>
      <c r="EDW279" s="748"/>
      <c r="EDX279" s="748"/>
      <c r="EDY279" s="749"/>
      <c r="EDZ279" s="749"/>
      <c r="EEA279" s="748"/>
      <c r="EEB279" s="748"/>
      <c r="EEC279" s="749"/>
      <c r="EED279" s="749"/>
      <c r="EEE279" s="748"/>
      <c r="EEF279" s="748"/>
      <c r="EEG279" s="748"/>
      <c r="EEH279" s="748"/>
      <c r="EEI279" s="748"/>
      <c r="EEJ279" s="748"/>
      <c r="EEK279" s="748"/>
      <c r="EEL279" s="749"/>
      <c r="EEM279" s="749"/>
      <c r="EEN279" s="748"/>
      <c r="EEO279" s="748"/>
      <c r="EEP279" s="749"/>
      <c r="EEQ279" s="749"/>
      <c r="EER279" s="748"/>
      <c r="EES279" s="748"/>
      <c r="EET279" s="748"/>
      <c r="EEU279" s="748"/>
      <c r="EEV279" s="748"/>
      <c r="EEW279" s="746"/>
      <c r="EEX279" s="751"/>
      <c r="EEY279" s="748"/>
      <c r="EEZ279" s="748"/>
      <c r="EFA279" s="748"/>
      <c r="EFB279" s="748"/>
      <c r="EFC279" s="748"/>
      <c r="EFD279" s="748"/>
      <c r="EFE279" s="748"/>
      <c r="EFF279" s="750"/>
      <c r="EFG279" s="750"/>
      <c r="EFH279" s="750"/>
      <c r="EFI279" s="750"/>
      <c r="EFJ279" s="750"/>
      <c r="EFK279" s="750"/>
      <c r="EFL279" s="750"/>
      <c r="EFM279" s="750"/>
      <c r="EFN279" s="750"/>
      <c r="EFO279" s="750"/>
      <c r="EFP279" s="750"/>
      <c r="EFQ279" s="750"/>
      <c r="EFR279" s="750"/>
      <c r="EFS279" s="750"/>
      <c r="EFT279" s="750"/>
      <c r="EFU279" s="750"/>
      <c r="EFV279" s="750"/>
      <c r="EFW279" s="750"/>
      <c r="EFX279" s="750"/>
      <c r="EFY279" s="750"/>
      <c r="EFZ279" s="750"/>
      <c r="EGA279" s="750"/>
      <c r="EGB279" s="750"/>
      <c r="EGC279" s="750"/>
      <c r="EGD279" s="750"/>
      <c r="EGE279" s="750"/>
      <c r="EGF279" s="750"/>
      <c r="EGG279" s="750"/>
      <c r="EGH279" s="750"/>
      <c r="EGI279" s="750"/>
      <c r="EGJ279" s="750"/>
      <c r="EGK279" s="750"/>
      <c r="EGL279" s="750"/>
      <c r="EGM279" s="750"/>
      <c r="EGN279" s="750"/>
      <c r="EGO279" s="750"/>
      <c r="EGP279" s="750"/>
      <c r="EGQ279" s="750"/>
      <c r="EGR279" s="750"/>
      <c r="EGS279" s="750"/>
      <c r="EGT279" s="750"/>
      <c r="EGU279" s="750"/>
      <c r="EGV279" s="750"/>
      <c r="EGW279" s="750"/>
      <c r="EGX279" s="748"/>
      <c r="EGY279" s="748"/>
      <c r="EGZ279" s="748"/>
      <c r="EHA279" s="748"/>
      <c r="EHB279" s="748"/>
      <c r="EHC279" s="748"/>
      <c r="EHD279" s="748"/>
      <c r="EHE279" s="748"/>
      <c r="EHF279" s="748"/>
      <c r="EHG279" s="748"/>
      <c r="EHH279" s="748"/>
      <c r="EHI279" s="748"/>
      <c r="EHJ279" s="748"/>
      <c r="EHK279" s="748"/>
      <c r="EHL279" s="748"/>
      <c r="EHM279" s="748"/>
      <c r="EHN279" s="748"/>
      <c r="EHO279" s="748"/>
      <c r="EHP279" s="748"/>
      <c r="EHQ279" s="748"/>
      <c r="EHR279" s="748"/>
      <c r="EHS279" s="748"/>
      <c r="EHT279" s="748"/>
      <c r="EHU279" s="748"/>
      <c r="EHV279" s="749"/>
      <c r="EHW279" s="749"/>
      <c r="EHX279" s="749"/>
      <c r="EHY279" s="749"/>
      <c r="EHZ279" s="749"/>
      <c r="EIA279" s="748"/>
      <c r="EIB279" s="748"/>
      <c r="EIC279" s="749"/>
      <c r="EID279" s="749"/>
      <c r="EIE279" s="748"/>
      <c r="EIF279" s="748"/>
      <c r="EIG279" s="749"/>
      <c r="EIH279" s="749"/>
      <c r="EII279" s="748"/>
      <c r="EIJ279" s="748"/>
      <c r="EIK279" s="748"/>
      <c r="EIL279" s="748"/>
      <c r="EIM279" s="748"/>
      <c r="EIN279" s="748"/>
      <c r="EIO279" s="748"/>
      <c r="EIP279" s="749"/>
      <c r="EIQ279" s="749"/>
      <c r="EIR279" s="748"/>
      <c r="EIS279" s="748"/>
      <c r="EIT279" s="749"/>
      <c r="EIU279" s="749"/>
      <c r="EIV279" s="748"/>
      <c r="EIW279" s="748"/>
      <c r="EIX279" s="748"/>
      <c r="EIY279" s="748"/>
      <c r="EIZ279" s="748"/>
      <c r="EJA279" s="746"/>
      <c r="EJB279" s="751"/>
      <c r="EJC279" s="748"/>
      <c r="EJD279" s="748"/>
      <c r="EJE279" s="748"/>
      <c r="EJF279" s="748"/>
      <c r="EJG279" s="748"/>
      <c r="EJH279" s="748"/>
      <c r="EJI279" s="748"/>
      <c r="EJJ279" s="750"/>
      <c r="EJK279" s="750"/>
      <c r="EJL279" s="750"/>
      <c r="EJM279" s="750"/>
      <c r="EJN279" s="750"/>
      <c r="EJO279" s="750"/>
      <c r="EJP279" s="750"/>
      <c r="EJQ279" s="750"/>
      <c r="EJR279" s="750"/>
      <c r="EJS279" s="750"/>
      <c r="EJT279" s="750"/>
      <c r="EJU279" s="750"/>
      <c r="EJV279" s="750"/>
      <c r="EJW279" s="750"/>
      <c r="EJX279" s="750"/>
      <c r="EJY279" s="750"/>
      <c r="EJZ279" s="750"/>
      <c r="EKA279" s="750"/>
      <c r="EKB279" s="750"/>
      <c r="EKC279" s="750"/>
      <c r="EKD279" s="750"/>
      <c r="EKE279" s="750"/>
      <c r="EKF279" s="750"/>
      <c r="EKG279" s="750"/>
      <c r="EKH279" s="750"/>
      <c r="EKI279" s="750"/>
      <c r="EKJ279" s="750"/>
      <c r="EKK279" s="750"/>
      <c r="EKL279" s="750"/>
      <c r="EKM279" s="750"/>
      <c r="EKN279" s="750"/>
      <c r="EKO279" s="750"/>
      <c r="EKP279" s="750"/>
      <c r="EKQ279" s="750"/>
      <c r="EKR279" s="750"/>
      <c r="EKS279" s="750"/>
      <c r="EKT279" s="750"/>
      <c r="EKU279" s="750"/>
      <c r="EKV279" s="750"/>
      <c r="EKW279" s="750"/>
      <c r="EKX279" s="750"/>
      <c r="EKY279" s="750"/>
      <c r="EKZ279" s="750"/>
      <c r="ELA279" s="750"/>
      <c r="ELB279" s="748"/>
      <c r="ELC279" s="748"/>
      <c r="ELD279" s="748"/>
      <c r="ELE279" s="748"/>
      <c r="ELF279" s="748"/>
      <c r="ELG279" s="748"/>
      <c r="ELH279" s="748"/>
      <c r="ELI279" s="748"/>
      <c r="ELJ279" s="748"/>
      <c r="ELK279" s="748"/>
      <c r="ELL279" s="748"/>
      <c r="ELM279" s="748"/>
      <c r="ELN279" s="748"/>
      <c r="ELO279" s="748"/>
      <c r="ELP279" s="748"/>
      <c r="ELQ279" s="748"/>
      <c r="ELR279" s="748"/>
      <c r="ELS279" s="748"/>
      <c r="ELT279" s="748"/>
      <c r="ELU279" s="748"/>
      <c r="ELV279" s="748"/>
      <c r="ELW279" s="748"/>
      <c r="ELX279" s="748"/>
      <c r="ELY279" s="748"/>
      <c r="ELZ279" s="749"/>
      <c r="EMA279" s="749"/>
      <c r="EMB279" s="749"/>
      <c r="EMC279" s="749"/>
      <c r="EMD279" s="749"/>
      <c r="EME279" s="748"/>
      <c r="EMF279" s="748"/>
      <c r="EMG279" s="749"/>
      <c r="EMH279" s="749"/>
      <c r="EMI279" s="748"/>
      <c r="EMJ279" s="748"/>
      <c r="EMK279" s="749"/>
      <c r="EML279" s="749"/>
      <c r="EMM279" s="748"/>
      <c r="EMN279" s="748"/>
      <c r="EMO279" s="748"/>
      <c r="EMP279" s="748"/>
      <c r="EMQ279" s="748"/>
      <c r="EMR279" s="748"/>
      <c r="EMS279" s="748"/>
      <c r="EMT279" s="749"/>
      <c r="EMU279" s="749"/>
      <c r="EMV279" s="748"/>
      <c r="EMW279" s="748"/>
      <c r="EMX279" s="749"/>
      <c r="EMY279" s="749"/>
      <c r="EMZ279" s="748"/>
      <c r="ENA279" s="748"/>
      <c r="ENB279" s="748"/>
      <c r="ENC279" s="748"/>
      <c r="END279" s="748"/>
      <c r="ENE279" s="746"/>
      <c r="ENF279" s="751"/>
      <c r="ENG279" s="748"/>
      <c r="ENH279" s="748"/>
      <c r="ENI279" s="748"/>
      <c r="ENJ279" s="748"/>
      <c r="ENK279" s="748"/>
      <c r="ENL279" s="748"/>
      <c r="ENM279" s="748"/>
      <c r="ENN279" s="750"/>
      <c r="ENO279" s="750"/>
      <c r="ENP279" s="750"/>
      <c r="ENQ279" s="750"/>
      <c r="ENR279" s="750"/>
      <c r="ENS279" s="750"/>
      <c r="ENT279" s="750"/>
      <c r="ENU279" s="750"/>
      <c r="ENV279" s="750"/>
      <c r="ENW279" s="750"/>
      <c r="ENX279" s="750"/>
      <c r="ENY279" s="750"/>
      <c r="ENZ279" s="750"/>
      <c r="EOA279" s="750"/>
      <c r="EOB279" s="750"/>
      <c r="EOC279" s="750"/>
      <c r="EOD279" s="750"/>
      <c r="EOE279" s="750"/>
      <c r="EOF279" s="750"/>
      <c r="EOG279" s="750"/>
      <c r="EOH279" s="750"/>
      <c r="EOI279" s="750"/>
      <c r="EOJ279" s="750"/>
      <c r="EOK279" s="750"/>
      <c r="EOL279" s="750"/>
      <c r="EOM279" s="750"/>
      <c r="EON279" s="750"/>
      <c r="EOO279" s="750"/>
      <c r="EOP279" s="750"/>
      <c r="EOQ279" s="750"/>
      <c r="EOR279" s="750"/>
      <c r="EOS279" s="750"/>
      <c r="EOT279" s="750"/>
      <c r="EOU279" s="750"/>
      <c r="EOV279" s="750"/>
      <c r="EOW279" s="750"/>
      <c r="EOX279" s="750"/>
      <c r="EOY279" s="750"/>
      <c r="EOZ279" s="750"/>
      <c r="EPA279" s="750"/>
      <c r="EPB279" s="750"/>
      <c r="EPC279" s="750"/>
      <c r="EPD279" s="750"/>
      <c r="EPE279" s="750"/>
      <c r="EPF279" s="748"/>
      <c r="EPG279" s="748"/>
      <c r="EPH279" s="748"/>
      <c r="EPI279" s="748"/>
      <c r="EPJ279" s="748"/>
      <c r="EPK279" s="748"/>
      <c r="EPL279" s="748"/>
      <c r="EPM279" s="748"/>
      <c r="EPN279" s="748"/>
      <c r="EPO279" s="748"/>
      <c r="EPP279" s="748"/>
      <c r="EPQ279" s="748"/>
      <c r="EPR279" s="748"/>
      <c r="EPS279" s="748"/>
      <c r="EPT279" s="748"/>
      <c r="EPU279" s="748"/>
      <c r="EPV279" s="748"/>
      <c r="EPW279" s="748"/>
      <c r="EPX279" s="748"/>
      <c r="EPY279" s="748"/>
      <c r="EPZ279" s="748"/>
      <c r="EQA279" s="748"/>
      <c r="EQB279" s="748"/>
      <c r="EQC279" s="748"/>
      <c r="EQD279" s="749"/>
      <c r="EQE279" s="749"/>
      <c r="EQF279" s="749"/>
      <c r="EQG279" s="749"/>
      <c r="EQH279" s="749"/>
      <c r="EQI279" s="748"/>
      <c r="EQJ279" s="748"/>
      <c r="EQK279" s="749"/>
      <c r="EQL279" s="749"/>
      <c r="EQM279" s="748"/>
      <c r="EQN279" s="748"/>
      <c r="EQO279" s="749"/>
      <c r="EQP279" s="749"/>
      <c r="EQQ279" s="748"/>
      <c r="EQR279" s="748"/>
      <c r="EQS279" s="748"/>
      <c r="EQT279" s="748"/>
      <c r="EQU279" s="748"/>
      <c r="EQV279" s="748"/>
      <c r="EQW279" s="748"/>
      <c r="EQX279" s="749"/>
      <c r="EQY279" s="749"/>
      <c r="EQZ279" s="748"/>
      <c r="ERA279" s="748"/>
      <c r="ERB279" s="749"/>
      <c r="ERC279" s="749"/>
      <c r="ERD279" s="748"/>
      <c r="ERE279" s="748"/>
      <c r="ERF279" s="748"/>
      <c r="ERG279" s="748"/>
      <c r="ERH279" s="748"/>
      <c r="ERI279" s="746"/>
      <c r="ERJ279" s="751"/>
      <c r="ERK279" s="748"/>
      <c r="ERL279" s="748"/>
      <c r="ERM279" s="748"/>
      <c r="ERN279" s="748"/>
      <c r="ERO279" s="748"/>
      <c r="ERP279" s="748"/>
      <c r="ERQ279" s="748"/>
      <c r="ERR279" s="750"/>
      <c r="ERS279" s="750"/>
      <c r="ERT279" s="750"/>
      <c r="ERU279" s="750"/>
      <c r="ERV279" s="750"/>
      <c r="ERW279" s="750"/>
      <c r="ERX279" s="750"/>
      <c r="ERY279" s="750"/>
      <c r="ERZ279" s="750"/>
      <c r="ESA279" s="750"/>
      <c r="ESB279" s="750"/>
      <c r="ESC279" s="750"/>
      <c r="ESD279" s="750"/>
      <c r="ESE279" s="750"/>
      <c r="ESF279" s="750"/>
      <c r="ESG279" s="750"/>
      <c r="ESH279" s="750"/>
      <c r="ESI279" s="750"/>
      <c r="ESJ279" s="750"/>
      <c r="ESK279" s="750"/>
      <c r="ESL279" s="750"/>
      <c r="ESM279" s="750"/>
      <c r="ESN279" s="750"/>
      <c r="ESO279" s="750"/>
      <c r="ESP279" s="750"/>
      <c r="ESQ279" s="750"/>
      <c r="ESR279" s="750"/>
      <c r="ESS279" s="750"/>
      <c r="EST279" s="750"/>
      <c r="ESU279" s="750"/>
      <c r="ESV279" s="750"/>
      <c r="ESW279" s="750"/>
      <c r="ESX279" s="750"/>
      <c r="ESY279" s="750"/>
      <c r="ESZ279" s="750"/>
      <c r="ETA279" s="750"/>
      <c r="ETB279" s="750"/>
      <c r="ETC279" s="750"/>
      <c r="ETD279" s="750"/>
      <c r="ETE279" s="750"/>
      <c r="ETF279" s="750"/>
      <c r="ETG279" s="750"/>
      <c r="ETH279" s="750"/>
      <c r="ETI279" s="750"/>
      <c r="ETJ279" s="748"/>
      <c r="ETK279" s="748"/>
      <c r="ETL279" s="748"/>
      <c r="ETM279" s="748"/>
      <c r="ETN279" s="748"/>
      <c r="ETO279" s="748"/>
      <c r="ETP279" s="748"/>
      <c r="ETQ279" s="748"/>
      <c r="ETR279" s="748"/>
      <c r="ETS279" s="748"/>
      <c r="ETT279" s="748"/>
      <c r="ETU279" s="748"/>
      <c r="ETV279" s="748"/>
      <c r="ETW279" s="748"/>
      <c r="ETX279" s="748"/>
      <c r="ETY279" s="748"/>
      <c r="ETZ279" s="748"/>
      <c r="EUA279" s="748"/>
      <c r="EUB279" s="748"/>
      <c r="EUC279" s="748"/>
      <c r="EUD279" s="748"/>
      <c r="EUE279" s="748"/>
      <c r="EUF279" s="748"/>
      <c r="EUG279" s="748"/>
      <c r="EUH279" s="749"/>
      <c r="EUI279" s="749"/>
      <c r="EUJ279" s="749"/>
      <c r="EUK279" s="749"/>
      <c r="EUL279" s="749"/>
      <c r="EUM279" s="748"/>
      <c r="EUN279" s="748"/>
      <c r="EUO279" s="749"/>
      <c r="EUP279" s="749"/>
      <c r="EUQ279" s="748"/>
      <c r="EUR279" s="748"/>
      <c r="EUS279" s="749"/>
      <c r="EUT279" s="749"/>
      <c r="EUU279" s="748"/>
      <c r="EUV279" s="748"/>
      <c r="EUW279" s="748"/>
      <c r="EUX279" s="748"/>
      <c r="EUY279" s="748"/>
      <c r="EUZ279" s="748"/>
      <c r="EVA279" s="748"/>
      <c r="EVB279" s="749"/>
      <c r="EVC279" s="749"/>
      <c r="EVD279" s="748"/>
      <c r="EVE279" s="748"/>
      <c r="EVF279" s="749"/>
      <c r="EVG279" s="749"/>
      <c r="EVH279" s="748"/>
      <c r="EVI279" s="748"/>
      <c r="EVJ279" s="748"/>
      <c r="EVK279" s="748"/>
      <c r="EVL279" s="748"/>
      <c r="EVM279" s="746"/>
      <c r="EVN279" s="751"/>
      <c r="EVO279" s="748"/>
      <c r="EVP279" s="748"/>
      <c r="EVQ279" s="748"/>
      <c r="EVR279" s="748"/>
      <c r="EVS279" s="748"/>
      <c r="EVT279" s="748"/>
      <c r="EVU279" s="748"/>
      <c r="EVV279" s="750"/>
      <c r="EVW279" s="750"/>
      <c r="EVX279" s="750"/>
      <c r="EVY279" s="750"/>
      <c r="EVZ279" s="750"/>
      <c r="EWA279" s="750"/>
      <c r="EWB279" s="750"/>
      <c r="EWC279" s="750"/>
      <c r="EWD279" s="750"/>
      <c r="EWE279" s="750"/>
      <c r="EWF279" s="750"/>
      <c r="EWG279" s="750"/>
      <c r="EWH279" s="750"/>
      <c r="EWI279" s="750"/>
      <c r="EWJ279" s="750"/>
      <c r="EWK279" s="750"/>
      <c r="EWL279" s="750"/>
      <c r="EWM279" s="750"/>
      <c r="EWN279" s="750"/>
      <c r="EWO279" s="750"/>
      <c r="EWP279" s="750"/>
      <c r="EWQ279" s="750"/>
      <c r="EWR279" s="750"/>
      <c r="EWS279" s="750"/>
      <c r="EWT279" s="750"/>
      <c r="EWU279" s="750"/>
      <c r="EWV279" s="750"/>
      <c r="EWW279" s="750"/>
      <c r="EWX279" s="750"/>
      <c r="EWY279" s="750"/>
      <c r="EWZ279" s="750"/>
      <c r="EXA279" s="750"/>
      <c r="EXB279" s="750"/>
      <c r="EXC279" s="750"/>
      <c r="EXD279" s="750"/>
      <c r="EXE279" s="750"/>
      <c r="EXF279" s="750"/>
      <c r="EXG279" s="750"/>
      <c r="EXH279" s="750"/>
      <c r="EXI279" s="750"/>
      <c r="EXJ279" s="750"/>
      <c r="EXK279" s="750"/>
      <c r="EXL279" s="750"/>
      <c r="EXM279" s="750"/>
      <c r="EXN279" s="748"/>
      <c r="EXO279" s="748"/>
      <c r="EXP279" s="748"/>
      <c r="EXQ279" s="748"/>
      <c r="EXR279" s="748"/>
      <c r="EXS279" s="748"/>
      <c r="EXT279" s="748"/>
      <c r="EXU279" s="748"/>
      <c r="EXV279" s="748"/>
      <c r="EXW279" s="748"/>
      <c r="EXX279" s="748"/>
      <c r="EXY279" s="748"/>
      <c r="EXZ279" s="748"/>
      <c r="EYA279" s="748"/>
      <c r="EYB279" s="748"/>
      <c r="EYC279" s="748"/>
      <c r="EYD279" s="748"/>
      <c r="EYE279" s="748"/>
      <c r="EYF279" s="748"/>
      <c r="EYG279" s="748"/>
      <c r="EYH279" s="748"/>
      <c r="EYI279" s="748"/>
      <c r="EYJ279" s="748"/>
      <c r="EYK279" s="748"/>
      <c r="EYL279" s="749"/>
      <c r="EYM279" s="749"/>
      <c r="EYN279" s="749"/>
      <c r="EYO279" s="749"/>
      <c r="EYP279" s="749"/>
      <c r="EYQ279" s="748"/>
      <c r="EYR279" s="748"/>
      <c r="EYS279" s="749"/>
      <c r="EYT279" s="749"/>
      <c r="EYU279" s="748"/>
      <c r="EYV279" s="748"/>
      <c r="EYW279" s="749"/>
      <c r="EYX279" s="749"/>
      <c r="EYY279" s="748"/>
      <c r="EYZ279" s="748"/>
      <c r="EZA279" s="748"/>
      <c r="EZB279" s="748"/>
      <c r="EZC279" s="748"/>
      <c r="EZD279" s="748"/>
      <c r="EZE279" s="748"/>
      <c r="EZF279" s="749"/>
      <c r="EZG279" s="749"/>
      <c r="EZH279" s="748"/>
      <c r="EZI279" s="748"/>
      <c r="EZJ279" s="749"/>
      <c r="EZK279" s="749"/>
      <c r="EZL279" s="748"/>
      <c r="EZM279" s="748"/>
      <c r="EZN279" s="748"/>
      <c r="EZO279" s="748"/>
      <c r="EZP279" s="748"/>
      <c r="EZQ279" s="746"/>
      <c r="EZR279" s="751"/>
      <c r="EZS279" s="748"/>
      <c r="EZT279" s="748"/>
      <c r="EZU279" s="748"/>
      <c r="EZV279" s="748"/>
      <c r="EZW279" s="748"/>
      <c r="EZX279" s="748"/>
      <c r="EZY279" s="748"/>
      <c r="EZZ279" s="750"/>
      <c r="FAA279" s="750"/>
      <c r="FAB279" s="750"/>
      <c r="FAC279" s="750"/>
      <c r="FAD279" s="750"/>
      <c r="FAE279" s="750"/>
      <c r="FAF279" s="750"/>
      <c r="FAG279" s="750"/>
      <c r="FAH279" s="750"/>
      <c r="FAI279" s="750"/>
      <c r="FAJ279" s="750"/>
      <c r="FAK279" s="750"/>
      <c r="FAL279" s="750"/>
      <c r="FAM279" s="750"/>
      <c r="FAN279" s="750"/>
      <c r="FAO279" s="750"/>
      <c r="FAP279" s="750"/>
      <c r="FAQ279" s="750"/>
      <c r="FAR279" s="750"/>
      <c r="FAS279" s="750"/>
      <c r="FAT279" s="750"/>
      <c r="FAU279" s="750"/>
      <c r="FAV279" s="750"/>
      <c r="FAW279" s="750"/>
      <c r="FAX279" s="750"/>
      <c r="FAY279" s="750"/>
      <c r="FAZ279" s="750"/>
      <c r="FBA279" s="750"/>
      <c r="FBB279" s="750"/>
      <c r="FBC279" s="750"/>
      <c r="FBD279" s="750"/>
      <c r="FBE279" s="750"/>
      <c r="FBF279" s="750"/>
      <c r="FBG279" s="750"/>
      <c r="FBH279" s="750"/>
      <c r="FBI279" s="750"/>
      <c r="FBJ279" s="750"/>
      <c r="FBK279" s="750"/>
      <c r="FBL279" s="750"/>
      <c r="FBM279" s="750"/>
      <c r="FBN279" s="750"/>
      <c r="FBO279" s="750"/>
      <c r="FBP279" s="750"/>
      <c r="FBQ279" s="750"/>
      <c r="FBR279" s="748"/>
      <c r="FBS279" s="748"/>
      <c r="FBT279" s="748"/>
      <c r="FBU279" s="748"/>
      <c r="FBV279" s="748"/>
      <c r="FBW279" s="748"/>
      <c r="FBX279" s="748"/>
      <c r="FBY279" s="748"/>
      <c r="FBZ279" s="748"/>
      <c r="FCA279" s="748"/>
      <c r="FCB279" s="748"/>
      <c r="FCC279" s="748"/>
      <c r="FCD279" s="748"/>
      <c r="FCE279" s="748"/>
      <c r="FCF279" s="748"/>
      <c r="FCG279" s="748"/>
      <c r="FCH279" s="748"/>
      <c r="FCI279" s="748"/>
      <c r="FCJ279" s="748"/>
      <c r="FCK279" s="748"/>
      <c r="FCL279" s="748"/>
      <c r="FCM279" s="748"/>
      <c r="FCN279" s="748"/>
      <c r="FCO279" s="748"/>
      <c r="FCP279" s="749"/>
      <c r="FCQ279" s="749"/>
      <c r="FCR279" s="749"/>
      <c r="FCS279" s="749"/>
      <c r="FCT279" s="749"/>
      <c r="FCU279" s="748"/>
      <c r="FCV279" s="748"/>
      <c r="FCW279" s="749"/>
      <c r="FCX279" s="749"/>
      <c r="FCY279" s="748"/>
      <c r="FCZ279" s="748"/>
      <c r="FDA279" s="749"/>
      <c r="FDB279" s="749"/>
      <c r="FDC279" s="748"/>
      <c r="FDD279" s="748"/>
      <c r="FDE279" s="748"/>
      <c r="FDF279" s="748"/>
      <c r="FDG279" s="748"/>
      <c r="FDH279" s="748"/>
      <c r="FDI279" s="748"/>
      <c r="FDJ279" s="749"/>
      <c r="FDK279" s="749"/>
      <c r="FDL279" s="748"/>
      <c r="FDM279" s="748"/>
      <c r="FDN279" s="749"/>
      <c r="FDO279" s="749"/>
      <c r="FDP279" s="748"/>
      <c r="FDQ279" s="748"/>
      <c r="FDR279" s="748"/>
      <c r="FDS279" s="748"/>
      <c r="FDT279" s="748"/>
      <c r="FDU279" s="746"/>
      <c r="FDV279" s="751"/>
      <c r="FDW279" s="748"/>
      <c r="FDX279" s="748"/>
      <c r="FDY279" s="748"/>
      <c r="FDZ279" s="748"/>
      <c r="FEA279" s="748"/>
      <c r="FEB279" s="748"/>
      <c r="FEC279" s="748"/>
      <c r="FED279" s="750"/>
      <c r="FEE279" s="750"/>
      <c r="FEF279" s="750"/>
      <c r="FEG279" s="750"/>
      <c r="FEH279" s="750"/>
      <c r="FEI279" s="750"/>
      <c r="FEJ279" s="750"/>
      <c r="FEK279" s="750"/>
      <c r="FEL279" s="750"/>
      <c r="FEM279" s="750"/>
      <c r="FEN279" s="750"/>
      <c r="FEO279" s="750"/>
      <c r="FEP279" s="750"/>
      <c r="FEQ279" s="750"/>
      <c r="FER279" s="750"/>
      <c r="FES279" s="750"/>
      <c r="FET279" s="750"/>
      <c r="FEU279" s="750"/>
      <c r="FEV279" s="750"/>
      <c r="FEW279" s="750"/>
      <c r="FEX279" s="750"/>
      <c r="FEY279" s="750"/>
      <c r="FEZ279" s="750"/>
      <c r="FFA279" s="750"/>
      <c r="FFB279" s="750"/>
      <c r="FFC279" s="750"/>
      <c r="FFD279" s="750"/>
      <c r="FFE279" s="750"/>
      <c r="FFF279" s="750"/>
      <c r="FFG279" s="750"/>
      <c r="FFH279" s="750"/>
      <c r="FFI279" s="750"/>
      <c r="FFJ279" s="750"/>
      <c r="FFK279" s="750"/>
      <c r="FFL279" s="750"/>
      <c r="FFM279" s="750"/>
      <c r="FFN279" s="750"/>
      <c r="FFO279" s="750"/>
      <c r="FFP279" s="750"/>
      <c r="FFQ279" s="750"/>
      <c r="FFR279" s="750"/>
      <c r="FFS279" s="750"/>
      <c r="FFT279" s="750"/>
      <c r="FFU279" s="750"/>
      <c r="FFV279" s="748"/>
      <c r="FFW279" s="748"/>
      <c r="FFX279" s="748"/>
      <c r="FFY279" s="748"/>
      <c r="FFZ279" s="748"/>
      <c r="FGA279" s="748"/>
      <c r="FGB279" s="748"/>
      <c r="FGC279" s="748"/>
      <c r="FGD279" s="748"/>
      <c r="FGE279" s="748"/>
      <c r="FGF279" s="748"/>
      <c r="FGG279" s="748"/>
      <c r="FGH279" s="748"/>
      <c r="FGI279" s="748"/>
      <c r="FGJ279" s="748"/>
      <c r="FGK279" s="748"/>
      <c r="FGL279" s="748"/>
      <c r="FGM279" s="748"/>
      <c r="FGN279" s="748"/>
      <c r="FGO279" s="748"/>
      <c r="FGP279" s="748"/>
      <c r="FGQ279" s="748"/>
      <c r="FGR279" s="748"/>
      <c r="FGS279" s="748"/>
      <c r="FGT279" s="749"/>
      <c r="FGU279" s="749"/>
      <c r="FGV279" s="749"/>
      <c r="FGW279" s="749"/>
      <c r="FGX279" s="749"/>
      <c r="FGY279" s="748"/>
      <c r="FGZ279" s="748"/>
      <c r="FHA279" s="749"/>
      <c r="FHB279" s="749"/>
      <c r="FHC279" s="748"/>
      <c r="FHD279" s="748"/>
      <c r="FHE279" s="749"/>
      <c r="FHF279" s="749"/>
      <c r="FHG279" s="748"/>
      <c r="FHH279" s="748"/>
      <c r="FHI279" s="748"/>
      <c r="FHJ279" s="748"/>
      <c r="FHK279" s="748"/>
      <c r="FHL279" s="748"/>
      <c r="FHM279" s="748"/>
      <c r="FHN279" s="749"/>
      <c r="FHO279" s="749"/>
      <c r="FHP279" s="748"/>
      <c r="FHQ279" s="748"/>
      <c r="FHR279" s="749"/>
      <c r="FHS279" s="749"/>
      <c r="FHT279" s="748"/>
      <c r="FHU279" s="748"/>
      <c r="FHV279" s="748"/>
      <c r="FHW279" s="748"/>
      <c r="FHX279" s="748"/>
      <c r="FHY279" s="746"/>
      <c r="FHZ279" s="751"/>
      <c r="FIA279" s="748"/>
      <c r="FIB279" s="748"/>
      <c r="FIC279" s="748"/>
      <c r="FID279" s="748"/>
      <c r="FIE279" s="748"/>
      <c r="FIF279" s="748"/>
      <c r="FIG279" s="748"/>
      <c r="FIH279" s="750"/>
      <c r="FII279" s="750"/>
      <c r="FIJ279" s="750"/>
      <c r="FIK279" s="750"/>
      <c r="FIL279" s="750"/>
      <c r="FIM279" s="750"/>
      <c r="FIN279" s="750"/>
      <c r="FIO279" s="750"/>
      <c r="FIP279" s="750"/>
      <c r="FIQ279" s="750"/>
      <c r="FIR279" s="750"/>
      <c r="FIS279" s="750"/>
      <c r="FIT279" s="750"/>
      <c r="FIU279" s="750"/>
      <c r="FIV279" s="750"/>
      <c r="FIW279" s="750"/>
      <c r="FIX279" s="750"/>
      <c r="FIY279" s="750"/>
      <c r="FIZ279" s="750"/>
      <c r="FJA279" s="750"/>
      <c r="FJB279" s="750"/>
      <c r="FJC279" s="750"/>
      <c r="FJD279" s="750"/>
      <c r="FJE279" s="750"/>
      <c r="FJF279" s="750"/>
      <c r="FJG279" s="750"/>
      <c r="FJH279" s="750"/>
      <c r="FJI279" s="750"/>
      <c r="FJJ279" s="750"/>
      <c r="FJK279" s="750"/>
      <c r="FJL279" s="750"/>
      <c r="FJM279" s="750"/>
      <c r="FJN279" s="750"/>
      <c r="FJO279" s="750"/>
      <c r="FJP279" s="750"/>
      <c r="FJQ279" s="750"/>
      <c r="FJR279" s="750"/>
      <c r="FJS279" s="750"/>
      <c r="FJT279" s="750"/>
      <c r="FJU279" s="750"/>
      <c r="FJV279" s="750"/>
      <c r="FJW279" s="750"/>
      <c r="FJX279" s="750"/>
      <c r="FJY279" s="750"/>
      <c r="FJZ279" s="748"/>
      <c r="FKA279" s="748"/>
      <c r="FKB279" s="748"/>
      <c r="FKC279" s="748"/>
      <c r="FKD279" s="748"/>
      <c r="FKE279" s="748"/>
      <c r="FKF279" s="748"/>
      <c r="FKG279" s="748"/>
      <c r="FKH279" s="748"/>
      <c r="FKI279" s="748"/>
      <c r="FKJ279" s="748"/>
      <c r="FKK279" s="748"/>
      <c r="FKL279" s="748"/>
      <c r="FKM279" s="748"/>
      <c r="FKN279" s="748"/>
      <c r="FKO279" s="748"/>
      <c r="FKP279" s="748"/>
      <c r="FKQ279" s="748"/>
      <c r="FKR279" s="748"/>
      <c r="FKS279" s="748"/>
      <c r="FKT279" s="748"/>
      <c r="FKU279" s="748"/>
      <c r="FKV279" s="748"/>
      <c r="FKW279" s="748"/>
      <c r="FKX279" s="749"/>
      <c r="FKY279" s="749"/>
      <c r="FKZ279" s="749"/>
      <c r="FLA279" s="749"/>
      <c r="FLB279" s="749"/>
      <c r="FLC279" s="748"/>
      <c r="FLD279" s="748"/>
      <c r="FLE279" s="749"/>
      <c r="FLF279" s="749"/>
      <c r="FLG279" s="748"/>
      <c r="FLH279" s="748"/>
      <c r="FLI279" s="749"/>
      <c r="FLJ279" s="749"/>
      <c r="FLK279" s="748"/>
      <c r="FLL279" s="748"/>
      <c r="FLM279" s="748"/>
      <c r="FLN279" s="748"/>
      <c r="FLO279" s="748"/>
      <c r="FLP279" s="748"/>
      <c r="FLQ279" s="748"/>
      <c r="FLR279" s="749"/>
      <c r="FLS279" s="749"/>
      <c r="FLT279" s="748"/>
      <c r="FLU279" s="748"/>
      <c r="FLV279" s="749"/>
      <c r="FLW279" s="749"/>
      <c r="FLX279" s="748"/>
      <c r="FLY279" s="748"/>
      <c r="FLZ279" s="748"/>
      <c r="FMA279" s="748"/>
      <c r="FMB279" s="748"/>
      <c r="FMC279" s="746"/>
      <c r="FMD279" s="751"/>
      <c r="FME279" s="748"/>
      <c r="FMF279" s="748"/>
      <c r="FMG279" s="748"/>
      <c r="FMH279" s="748"/>
      <c r="FMI279" s="748"/>
      <c r="FMJ279" s="748"/>
      <c r="FMK279" s="748"/>
      <c r="FML279" s="750"/>
      <c r="FMM279" s="750"/>
      <c r="FMN279" s="750"/>
      <c r="FMO279" s="750"/>
      <c r="FMP279" s="750"/>
      <c r="FMQ279" s="750"/>
      <c r="FMR279" s="750"/>
      <c r="FMS279" s="750"/>
      <c r="FMT279" s="750"/>
      <c r="FMU279" s="750"/>
      <c r="FMV279" s="750"/>
      <c r="FMW279" s="750"/>
      <c r="FMX279" s="750"/>
      <c r="FMY279" s="750"/>
      <c r="FMZ279" s="750"/>
      <c r="FNA279" s="750"/>
      <c r="FNB279" s="750"/>
      <c r="FNC279" s="750"/>
      <c r="FND279" s="750"/>
      <c r="FNE279" s="750"/>
      <c r="FNF279" s="750"/>
      <c r="FNG279" s="750"/>
      <c r="FNH279" s="750"/>
      <c r="FNI279" s="750"/>
      <c r="FNJ279" s="750"/>
      <c r="FNK279" s="750"/>
      <c r="FNL279" s="750"/>
      <c r="FNM279" s="750"/>
      <c r="FNN279" s="750"/>
      <c r="FNO279" s="750"/>
      <c r="FNP279" s="750"/>
      <c r="FNQ279" s="750"/>
      <c r="FNR279" s="750"/>
      <c r="FNS279" s="750"/>
      <c r="FNT279" s="750"/>
      <c r="FNU279" s="750"/>
      <c r="FNV279" s="750"/>
      <c r="FNW279" s="750"/>
      <c r="FNX279" s="750"/>
      <c r="FNY279" s="750"/>
      <c r="FNZ279" s="750"/>
      <c r="FOA279" s="750"/>
      <c r="FOB279" s="750"/>
      <c r="FOC279" s="750"/>
      <c r="FOD279" s="748"/>
      <c r="FOE279" s="748"/>
      <c r="FOF279" s="748"/>
      <c r="FOG279" s="748"/>
      <c r="FOH279" s="748"/>
      <c r="FOI279" s="748"/>
      <c r="FOJ279" s="748"/>
      <c r="FOK279" s="748"/>
      <c r="FOL279" s="748"/>
      <c r="FOM279" s="748"/>
      <c r="FON279" s="748"/>
      <c r="FOO279" s="748"/>
      <c r="FOP279" s="748"/>
      <c r="FOQ279" s="748"/>
      <c r="FOR279" s="748"/>
      <c r="FOS279" s="748"/>
      <c r="FOT279" s="748"/>
      <c r="FOU279" s="748"/>
      <c r="FOV279" s="748"/>
      <c r="FOW279" s="748"/>
      <c r="FOX279" s="748"/>
      <c r="FOY279" s="748"/>
      <c r="FOZ279" s="748"/>
      <c r="FPA279" s="748"/>
      <c r="FPB279" s="749"/>
      <c r="FPC279" s="749"/>
      <c r="FPD279" s="749"/>
      <c r="FPE279" s="749"/>
      <c r="FPF279" s="749"/>
      <c r="FPG279" s="748"/>
      <c r="FPH279" s="748"/>
      <c r="FPI279" s="749"/>
      <c r="FPJ279" s="749"/>
      <c r="FPK279" s="748"/>
      <c r="FPL279" s="748"/>
      <c r="FPM279" s="749"/>
      <c r="FPN279" s="749"/>
      <c r="FPO279" s="748"/>
      <c r="FPP279" s="748"/>
      <c r="FPQ279" s="748"/>
      <c r="FPR279" s="748"/>
      <c r="FPS279" s="748"/>
      <c r="FPT279" s="748"/>
      <c r="FPU279" s="748"/>
      <c r="FPV279" s="749"/>
      <c r="FPW279" s="749"/>
      <c r="FPX279" s="748"/>
      <c r="FPY279" s="748"/>
      <c r="FPZ279" s="749"/>
      <c r="FQA279" s="749"/>
      <c r="FQB279" s="748"/>
      <c r="FQC279" s="748"/>
      <c r="FQD279" s="748"/>
      <c r="FQE279" s="748"/>
      <c r="FQF279" s="748"/>
      <c r="FQG279" s="746"/>
      <c r="FQH279" s="751"/>
      <c r="FQI279" s="748"/>
      <c r="FQJ279" s="748"/>
      <c r="FQK279" s="748"/>
      <c r="FQL279" s="748"/>
      <c r="FQM279" s="748"/>
      <c r="FQN279" s="748"/>
      <c r="FQO279" s="748"/>
      <c r="FQP279" s="750"/>
      <c r="FQQ279" s="750"/>
      <c r="FQR279" s="750"/>
      <c r="FQS279" s="750"/>
      <c r="FQT279" s="750"/>
      <c r="FQU279" s="750"/>
      <c r="FQV279" s="750"/>
      <c r="FQW279" s="750"/>
      <c r="FQX279" s="750"/>
      <c r="FQY279" s="750"/>
      <c r="FQZ279" s="750"/>
      <c r="FRA279" s="750"/>
      <c r="FRB279" s="750"/>
      <c r="FRC279" s="750"/>
      <c r="FRD279" s="750"/>
      <c r="FRE279" s="750"/>
      <c r="FRF279" s="750"/>
      <c r="FRG279" s="750"/>
      <c r="FRH279" s="750"/>
      <c r="FRI279" s="750"/>
      <c r="FRJ279" s="750"/>
      <c r="FRK279" s="750"/>
      <c r="FRL279" s="750"/>
      <c r="FRM279" s="750"/>
      <c r="FRN279" s="750"/>
      <c r="FRO279" s="750"/>
      <c r="FRP279" s="750"/>
      <c r="FRQ279" s="750"/>
      <c r="FRR279" s="750"/>
      <c r="FRS279" s="750"/>
      <c r="FRT279" s="750"/>
      <c r="FRU279" s="750"/>
      <c r="FRV279" s="750"/>
      <c r="FRW279" s="750"/>
      <c r="FRX279" s="750"/>
      <c r="FRY279" s="750"/>
      <c r="FRZ279" s="750"/>
      <c r="FSA279" s="750"/>
      <c r="FSB279" s="750"/>
      <c r="FSC279" s="750"/>
      <c r="FSD279" s="750"/>
      <c r="FSE279" s="750"/>
      <c r="FSF279" s="750"/>
      <c r="FSG279" s="750"/>
      <c r="FSH279" s="748"/>
      <c r="FSI279" s="748"/>
      <c r="FSJ279" s="748"/>
      <c r="FSK279" s="748"/>
      <c r="FSL279" s="748"/>
      <c r="FSM279" s="748"/>
      <c r="FSN279" s="748"/>
      <c r="FSO279" s="748"/>
      <c r="FSP279" s="748"/>
      <c r="FSQ279" s="748"/>
      <c r="FSR279" s="748"/>
      <c r="FSS279" s="748"/>
      <c r="FST279" s="748"/>
      <c r="FSU279" s="748"/>
      <c r="FSV279" s="748"/>
      <c r="FSW279" s="748"/>
      <c r="FSX279" s="748"/>
      <c r="FSY279" s="748"/>
      <c r="FSZ279" s="748"/>
      <c r="FTA279" s="748"/>
      <c r="FTB279" s="748"/>
      <c r="FTC279" s="748"/>
      <c r="FTD279" s="748"/>
      <c r="FTE279" s="748"/>
      <c r="FTF279" s="749"/>
      <c r="FTG279" s="749"/>
      <c r="FTH279" s="749"/>
      <c r="FTI279" s="749"/>
      <c r="FTJ279" s="749"/>
      <c r="FTK279" s="748"/>
      <c r="FTL279" s="748"/>
      <c r="FTM279" s="749"/>
      <c r="FTN279" s="749"/>
      <c r="FTO279" s="748"/>
      <c r="FTP279" s="748"/>
      <c r="FTQ279" s="749"/>
      <c r="FTR279" s="749"/>
      <c r="FTS279" s="748"/>
      <c r="FTT279" s="748"/>
      <c r="FTU279" s="748"/>
      <c r="FTV279" s="748"/>
      <c r="FTW279" s="748"/>
      <c r="FTX279" s="748"/>
      <c r="FTY279" s="748"/>
      <c r="FTZ279" s="749"/>
      <c r="FUA279" s="749"/>
      <c r="FUB279" s="748"/>
      <c r="FUC279" s="748"/>
      <c r="FUD279" s="749"/>
      <c r="FUE279" s="749"/>
      <c r="FUF279" s="748"/>
      <c r="FUG279" s="748"/>
      <c r="FUH279" s="748"/>
      <c r="FUI279" s="748"/>
      <c r="FUJ279" s="748"/>
      <c r="FUK279" s="746"/>
      <c r="FUL279" s="751"/>
      <c r="FUM279" s="748"/>
      <c r="FUN279" s="748"/>
      <c r="FUO279" s="748"/>
      <c r="FUP279" s="748"/>
      <c r="FUQ279" s="748"/>
      <c r="FUR279" s="748"/>
      <c r="FUS279" s="748"/>
      <c r="FUT279" s="750"/>
      <c r="FUU279" s="750"/>
      <c r="FUV279" s="750"/>
      <c r="FUW279" s="750"/>
      <c r="FUX279" s="750"/>
      <c r="FUY279" s="750"/>
      <c r="FUZ279" s="750"/>
      <c r="FVA279" s="750"/>
      <c r="FVB279" s="750"/>
      <c r="FVC279" s="750"/>
      <c r="FVD279" s="750"/>
      <c r="FVE279" s="750"/>
      <c r="FVF279" s="750"/>
      <c r="FVG279" s="750"/>
      <c r="FVH279" s="750"/>
      <c r="FVI279" s="750"/>
      <c r="FVJ279" s="750"/>
      <c r="FVK279" s="750"/>
      <c r="FVL279" s="750"/>
      <c r="FVM279" s="750"/>
      <c r="FVN279" s="750"/>
      <c r="FVO279" s="750"/>
      <c r="FVP279" s="750"/>
      <c r="FVQ279" s="750"/>
      <c r="FVR279" s="750"/>
      <c r="FVS279" s="750"/>
      <c r="FVT279" s="750"/>
      <c r="FVU279" s="750"/>
      <c r="FVV279" s="750"/>
      <c r="FVW279" s="750"/>
      <c r="FVX279" s="750"/>
      <c r="FVY279" s="750"/>
      <c r="FVZ279" s="750"/>
      <c r="FWA279" s="750"/>
      <c r="FWB279" s="750"/>
      <c r="FWC279" s="750"/>
      <c r="FWD279" s="750"/>
      <c r="FWE279" s="750"/>
      <c r="FWF279" s="750"/>
      <c r="FWG279" s="750"/>
      <c r="FWH279" s="750"/>
      <c r="FWI279" s="750"/>
      <c r="FWJ279" s="750"/>
      <c r="FWK279" s="750"/>
      <c r="FWL279" s="748"/>
      <c r="FWM279" s="748"/>
      <c r="FWN279" s="748"/>
      <c r="FWO279" s="748"/>
      <c r="FWP279" s="748"/>
      <c r="FWQ279" s="748"/>
      <c r="FWR279" s="748"/>
      <c r="FWS279" s="748"/>
      <c r="FWT279" s="748"/>
      <c r="FWU279" s="748"/>
      <c r="FWV279" s="748"/>
      <c r="FWW279" s="748"/>
      <c r="FWX279" s="748"/>
      <c r="FWY279" s="748"/>
      <c r="FWZ279" s="748"/>
      <c r="FXA279" s="748"/>
      <c r="FXB279" s="748"/>
      <c r="FXC279" s="748"/>
      <c r="FXD279" s="748"/>
      <c r="FXE279" s="748"/>
      <c r="FXF279" s="748"/>
      <c r="FXG279" s="748"/>
      <c r="FXH279" s="748"/>
      <c r="FXI279" s="748"/>
      <c r="FXJ279" s="749"/>
      <c r="FXK279" s="749"/>
      <c r="FXL279" s="749"/>
      <c r="FXM279" s="749"/>
      <c r="FXN279" s="749"/>
      <c r="FXO279" s="748"/>
      <c r="FXP279" s="748"/>
      <c r="FXQ279" s="749"/>
      <c r="FXR279" s="749"/>
      <c r="FXS279" s="748"/>
      <c r="FXT279" s="748"/>
      <c r="FXU279" s="749"/>
      <c r="FXV279" s="749"/>
      <c r="FXW279" s="748"/>
      <c r="FXX279" s="748"/>
      <c r="FXY279" s="748"/>
      <c r="FXZ279" s="748"/>
      <c r="FYA279" s="748"/>
      <c r="FYB279" s="748"/>
      <c r="FYC279" s="748"/>
      <c r="FYD279" s="749"/>
      <c r="FYE279" s="749"/>
      <c r="FYF279" s="748"/>
      <c r="FYG279" s="748"/>
      <c r="FYH279" s="749"/>
      <c r="FYI279" s="749"/>
      <c r="FYJ279" s="748"/>
      <c r="FYK279" s="748"/>
      <c r="FYL279" s="748"/>
      <c r="FYM279" s="748"/>
      <c r="FYN279" s="748"/>
      <c r="FYO279" s="746"/>
      <c r="FYP279" s="751"/>
      <c r="FYQ279" s="748"/>
      <c r="FYR279" s="748"/>
      <c r="FYS279" s="748"/>
      <c r="FYT279" s="748"/>
      <c r="FYU279" s="748"/>
      <c r="FYV279" s="748"/>
      <c r="FYW279" s="748"/>
      <c r="FYX279" s="750"/>
      <c r="FYY279" s="750"/>
      <c r="FYZ279" s="750"/>
      <c r="FZA279" s="750"/>
      <c r="FZB279" s="750"/>
      <c r="FZC279" s="750"/>
      <c r="FZD279" s="750"/>
      <c r="FZE279" s="750"/>
      <c r="FZF279" s="750"/>
      <c r="FZG279" s="750"/>
      <c r="FZH279" s="750"/>
      <c r="FZI279" s="750"/>
      <c r="FZJ279" s="750"/>
      <c r="FZK279" s="750"/>
      <c r="FZL279" s="750"/>
      <c r="FZM279" s="750"/>
      <c r="FZN279" s="750"/>
      <c r="FZO279" s="750"/>
      <c r="FZP279" s="750"/>
      <c r="FZQ279" s="750"/>
      <c r="FZR279" s="750"/>
      <c r="FZS279" s="750"/>
      <c r="FZT279" s="750"/>
      <c r="FZU279" s="750"/>
      <c r="FZV279" s="750"/>
      <c r="FZW279" s="750"/>
      <c r="FZX279" s="750"/>
      <c r="FZY279" s="750"/>
      <c r="FZZ279" s="750"/>
      <c r="GAA279" s="750"/>
      <c r="GAB279" s="750"/>
      <c r="GAC279" s="750"/>
      <c r="GAD279" s="750"/>
      <c r="GAE279" s="750"/>
      <c r="GAF279" s="750"/>
      <c r="GAG279" s="750"/>
      <c r="GAH279" s="750"/>
      <c r="GAI279" s="750"/>
      <c r="GAJ279" s="750"/>
      <c r="GAK279" s="750"/>
      <c r="GAL279" s="750"/>
      <c r="GAM279" s="750"/>
      <c r="GAN279" s="750"/>
      <c r="GAO279" s="750"/>
      <c r="GAP279" s="748"/>
      <c r="GAQ279" s="748"/>
      <c r="GAR279" s="748"/>
      <c r="GAS279" s="748"/>
      <c r="GAT279" s="748"/>
      <c r="GAU279" s="748"/>
      <c r="GAV279" s="748"/>
      <c r="GAW279" s="748"/>
      <c r="GAX279" s="748"/>
      <c r="GAY279" s="748"/>
      <c r="GAZ279" s="748"/>
      <c r="GBA279" s="748"/>
      <c r="GBB279" s="748"/>
      <c r="GBC279" s="748"/>
      <c r="GBD279" s="748"/>
      <c r="GBE279" s="748"/>
      <c r="GBF279" s="748"/>
      <c r="GBG279" s="748"/>
      <c r="GBH279" s="748"/>
      <c r="GBI279" s="748"/>
      <c r="GBJ279" s="748"/>
      <c r="GBK279" s="748"/>
      <c r="GBL279" s="748"/>
      <c r="GBM279" s="748"/>
      <c r="GBN279" s="749"/>
      <c r="GBO279" s="749"/>
      <c r="GBP279" s="749"/>
      <c r="GBQ279" s="749"/>
      <c r="GBR279" s="749"/>
      <c r="GBS279" s="748"/>
      <c r="GBT279" s="748"/>
      <c r="GBU279" s="749"/>
      <c r="GBV279" s="749"/>
      <c r="GBW279" s="748"/>
      <c r="GBX279" s="748"/>
      <c r="GBY279" s="749"/>
      <c r="GBZ279" s="749"/>
      <c r="GCA279" s="748"/>
      <c r="GCB279" s="748"/>
      <c r="GCC279" s="748"/>
      <c r="GCD279" s="748"/>
      <c r="GCE279" s="748"/>
      <c r="GCF279" s="748"/>
      <c r="GCG279" s="748"/>
      <c r="GCH279" s="749"/>
      <c r="GCI279" s="749"/>
      <c r="GCJ279" s="748"/>
      <c r="GCK279" s="748"/>
      <c r="GCL279" s="749"/>
      <c r="GCM279" s="749"/>
      <c r="GCN279" s="748"/>
      <c r="GCO279" s="748"/>
      <c r="GCP279" s="748"/>
      <c r="GCQ279" s="748"/>
      <c r="GCR279" s="748"/>
      <c r="GCS279" s="746"/>
      <c r="GCT279" s="751"/>
      <c r="GCU279" s="748"/>
      <c r="GCV279" s="748"/>
      <c r="GCW279" s="748"/>
      <c r="GCX279" s="748"/>
      <c r="GCY279" s="748"/>
      <c r="GCZ279" s="748"/>
      <c r="GDA279" s="748"/>
      <c r="GDB279" s="750"/>
      <c r="GDC279" s="750"/>
      <c r="GDD279" s="750"/>
      <c r="GDE279" s="750"/>
      <c r="GDF279" s="750"/>
      <c r="GDG279" s="750"/>
      <c r="GDH279" s="750"/>
      <c r="GDI279" s="750"/>
      <c r="GDJ279" s="750"/>
      <c r="GDK279" s="750"/>
      <c r="GDL279" s="750"/>
      <c r="GDM279" s="750"/>
      <c r="GDN279" s="750"/>
      <c r="GDO279" s="750"/>
      <c r="GDP279" s="750"/>
      <c r="GDQ279" s="750"/>
      <c r="GDR279" s="750"/>
      <c r="GDS279" s="750"/>
      <c r="GDT279" s="750"/>
      <c r="GDU279" s="750"/>
      <c r="GDV279" s="750"/>
      <c r="GDW279" s="750"/>
      <c r="GDX279" s="750"/>
      <c r="GDY279" s="750"/>
      <c r="GDZ279" s="750"/>
      <c r="GEA279" s="750"/>
      <c r="GEB279" s="750"/>
      <c r="GEC279" s="750"/>
      <c r="GED279" s="750"/>
      <c r="GEE279" s="750"/>
      <c r="GEF279" s="750"/>
      <c r="GEG279" s="750"/>
      <c r="GEH279" s="750"/>
      <c r="GEI279" s="750"/>
      <c r="GEJ279" s="750"/>
      <c r="GEK279" s="750"/>
      <c r="GEL279" s="750"/>
      <c r="GEM279" s="750"/>
      <c r="GEN279" s="750"/>
      <c r="GEO279" s="750"/>
      <c r="GEP279" s="750"/>
      <c r="GEQ279" s="750"/>
      <c r="GER279" s="750"/>
      <c r="GES279" s="750"/>
      <c r="GET279" s="748"/>
      <c r="GEU279" s="748"/>
      <c r="GEV279" s="748"/>
      <c r="GEW279" s="748"/>
      <c r="GEX279" s="748"/>
      <c r="GEY279" s="748"/>
      <c r="GEZ279" s="748"/>
      <c r="GFA279" s="748"/>
      <c r="GFB279" s="748"/>
      <c r="GFC279" s="748"/>
      <c r="GFD279" s="748"/>
      <c r="GFE279" s="748"/>
      <c r="GFF279" s="748"/>
      <c r="GFG279" s="748"/>
      <c r="GFH279" s="748"/>
      <c r="GFI279" s="748"/>
      <c r="GFJ279" s="748"/>
      <c r="GFK279" s="748"/>
      <c r="GFL279" s="748"/>
      <c r="GFM279" s="748"/>
      <c r="GFN279" s="748"/>
      <c r="GFO279" s="748"/>
      <c r="GFP279" s="748"/>
      <c r="GFQ279" s="748"/>
      <c r="GFR279" s="749"/>
      <c r="GFS279" s="749"/>
      <c r="GFT279" s="749"/>
      <c r="GFU279" s="749"/>
      <c r="GFV279" s="749"/>
      <c r="GFW279" s="748"/>
      <c r="GFX279" s="748"/>
      <c r="GFY279" s="749"/>
      <c r="GFZ279" s="749"/>
      <c r="GGA279" s="748"/>
      <c r="GGB279" s="748"/>
      <c r="GGC279" s="749"/>
      <c r="GGD279" s="749"/>
      <c r="GGE279" s="748"/>
      <c r="GGF279" s="748"/>
      <c r="GGG279" s="748"/>
      <c r="GGH279" s="748"/>
      <c r="GGI279" s="748"/>
      <c r="GGJ279" s="748"/>
      <c r="GGK279" s="748"/>
      <c r="GGL279" s="749"/>
      <c r="GGM279" s="749"/>
      <c r="GGN279" s="748"/>
      <c r="GGO279" s="748"/>
      <c r="GGP279" s="749"/>
      <c r="GGQ279" s="749"/>
      <c r="GGR279" s="748"/>
      <c r="GGS279" s="748"/>
      <c r="GGT279" s="748"/>
      <c r="GGU279" s="748"/>
      <c r="GGV279" s="748"/>
      <c r="GGW279" s="746"/>
      <c r="GGX279" s="751"/>
      <c r="GGY279" s="748"/>
      <c r="GGZ279" s="748"/>
      <c r="GHA279" s="748"/>
      <c r="GHB279" s="748"/>
      <c r="GHC279" s="748"/>
      <c r="GHD279" s="748"/>
      <c r="GHE279" s="748"/>
      <c r="GHF279" s="750"/>
      <c r="GHG279" s="750"/>
      <c r="GHH279" s="750"/>
      <c r="GHI279" s="750"/>
      <c r="GHJ279" s="750"/>
      <c r="GHK279" s="750"/>
      <c r="GHL279" s="750"/>
      <c r="GHM279" s="750"/>
      <c r="GHN279" s="750"/>
      <c r="GHO279" s="750"/>
      <c r="GHP279" s="750"/>
      <c r="GHQ279" s="750"/>
      <c r="GHR279" s="750"/>
      <c r="GHS279" s="750"/>
      <c r="GHT279" s="750"/>
      <c r="GHU279" s="750"/>
      <c r="GHV279" s="750"/>
      <c r="GHW279" s="750"/>
      <c r="GHX279" s="750"/>
      <c r="GHY279" s="750"/>
      <c r="GHZ279" s="750"/>
      <c r="GIA279" s="750"/>
      <c r="GIB279" s="750"/>
      <c r="GIC279" s="750"/>
      <c r="GID279" s="750"/>
      <c r="GIE279" s="750"/>
      <c r="GIF279" s="750"/>
      <c r="GIG279" s="750"/>
      <c r="GIH279" s="750"/>
      <c r="GII279" s="750"/>
      <c r="GIJ279" s="750"/>
      <c r="GIK279" s="750"/>
      <c r="GIL279" s="750"/>
      <c r="GIM279" s="750"/>
      <c r="GIN279" s="750"/>
      <c r="GIO279" s="750"/>
      <c r="GIP279" s="750"/>
      <c r="GIQ279" s="750"/>
      <c r="GIR279" s="750"/>
      <c r="GIS279" s="750"/>
      <c r="GIT279" s="750"/>
      <c r="GIU279" s="750"/>
      <c r="GIV279" s="750"/>
      <c r="GIW279" s="750"/>
      <c r="GIX279" s="748"/>
      <c r="GIY279" s="748"/>
      <c r="GIZ279" s="748"/>
      <c r="GJA279" s="748"/>
      <c r="GJB279" s="748"/>
      <c r="GJC279" s="748"/>
      <c r="GJD279" s="748"/>
      <c r="GJE279" s="748"/>
      <c r="GJF279" s="748"/>
      <c r="GJG279" s="748"/>
      <c r="GJH279" s="748"/>
      <c r="GJI279" s="748"/>
      <c r="GJJ279" s="748"/>
      <c r="GJK279" s="748"/>
      <c r="GJL279" s="748"/>
      <c r="GJM279" s="748"/>
      <c r="GJN279" s="748"/>
      <c r="GJO279" s="748"/>
      <c r="GJP279" s="748"/>
      <c r="GJQ279" s="748"/>
      <c r="GJR279" s="748"/>
      <c r="GJS279" s="748"/>
      <c r="GJT279" s="748"/>
      <c r="GJU279" s="748"/>
      <c r="GJV279" s="749"/>
      <c r="GJW279" s="749"/>
      <c r="GJX279" s="749"/>
      <c r="GJY279" s="749"/>
      <c r="GJZ279" s="749"/>
      <c r="GKA279" s="748"/>
      <c r="GKB279" s="748"/>
      <c r="GKC279" s="749"/>
      <c r="GKD279" s="749"/>
      <c r="GKE279" s="748"/>
      <c r="GKF279" s="748"/>
      <c r="GKG279" s="749"/>
      <c r="GKH279" s="749"/>
      <c r="GKI279" s="748"/>
      <c r="GKJ279" s="748"/>
      <c r="GKK279" s="748"/>
      <c r="GKL279" s="748"/>
      <c r="GKM279" s="748"/>
      <c r="GKN279" s="748"/>
      <c r="GKO279" s="748"/>
      <c r="GKP279" s="749"/>
      <c r="GKQ279" s="749"/>
      <c r="GKR279" s="748"/>
      <c r="GKS279" s="748"/>
      <c r="GKT279" s="749"/>
      <c r="GKU279" s="749"/>
      <c r="GKV279" s="748"/>
      <c r="GKW279" s="748"/>
      <c r="GKX279" s="748"/>
      <c r="GKY279" s="748"/>
      <c r="GKZ279" s="748"/>
      <c r="GLA279" s="746"/>
      <c r="GLB279" s="751"/>
      <c r="GLC279" s="748"/>
      <c r="GLD279" s="748"/>
      <c r="GLE279" s="748"/>
      <c r="GLF279" s="748"/>
      <c r="GLG279" s="748"/>
      <c r="GLH279" s="748"/>
      <c r="GLI279" s="748"/>
      <c r="GLJ279" s="750"/>
      <c r="GLK279" s="750"/>
      <c r="GLL279" s="750"/>
      <c r="GLM279" s="750"/>
      <c r="GLN279" s="750"/>
      <c r="GLO279" s="750"/>
      <c r="GLP279" s="750"/>
      <c r="GLQ279" s="750"/>
      <c r="GLR279" s="750"/>
      <c r="GLS279" s="750"/>
      <c r="GLT279" s="750"/>
      <c r="GLU279" s="750"/>
      <c r="GLV279" s="750"/>
      <c r="GLW279" s="750"/>
      <c r="GLX279" s="750"/>
      <c r="GLY279" s="750"/>
      <c r="GLZ279" s="750"/>
      <c r="GMA279" s="750"/>
      <c r="GMB279" s="750"/>
      <c r="GMC279" s="750"/>
      <c r="GMD279" s="750"/>
      <c r="GME279" s="750"/>
      <c r="GMF279" s="750"/>
      <c r="GMG279" s="750"/>
      <c r="GMH279" s="750"/>
      <c r="GMI279" s="750"/>
      <c r="GMJ279" s="750"/>
      <c r="GMK279" s="750"/>
      <c r="GML279" s="750"/>
      <c r="GMM279" s="750"/>
      <c r="GMN279" s="750"/>
      <c r="GMO279" s="750"/>
      <c r="GMP279" s="750"/>
      <c r="GMQ279" s="750"/>
      <c r="GMR279" s="750"/>
      <c r="GMS279" s="750"/>
      <c r="GMT279" s="750"/>
      <c r="GMU279" s="750"/>
      <c r="GMV279" s="750"/>
      <c r="GMW279" s="750"/>
      <c r="GMX279" s="750"/>
      <c r="GMY279" s="750"/>
      <c r="GMZ279" s="750"/>
      <c r="GNA279" s="750"/>
      <c r="GNB279" s="748"/>
      <c r="GNC279" s="748"/>
      <c r="GND279" s="748"/>
      <c r="GNE279" s="748"/>
      <c r="GNF279" s="748"/>
      <c r="GNG279" s="748"/>
      <c r="GNH279" s="748"/>
      <c r="GNI279" s="748"/>
      <c r="GNJ279" s="748"/>
      <c r="GNK279" s="748"/>
      <c r="GNL279" s="748"/>
      <c r="GNM279" s="748"/>
      <c r="GNN279" s="748"/>
      <c r="GNO279" s="748"/>
      <c r="GNP279" s="748"/>
      <c r="GNQ279" s="748"/>
      <c r="GNR279" s="748"/>
      <c r="GNS279" s="748"/>
      <c r="GNT279" s="748"/>
      <c r="GNU279" s="748"/>
      <c r="GNV279" s="748"/>
      <c r="GNW279" s="748"/>
      <c r="GNX279" s="748"/>
      <c r="GNY279" s="748"/>
      <c r="GNZ279" s="749"/>
      <c r="GOA279" s="749"/>
      <c r="GOB279" s="749"/>
      <c r="GOC279" s="749"/>
      <c r="GOD279" s="749"/>
      <c r="GOE279" s="748"/>
      <c r="GOF279" s="748"/>
      <c r="GOG279" s="749"/>
      <c r="GOH279" s="749"/>
      <c r="GOI279" s="748"/>
      <c r="GOJ279" s="748"/>
      <c r="GOK279" s="749"/>
      <c r="GOL279" s="749"/>
      <c r="GOM279" s="748"/>
      <c r="GON279" s="748"/>
      <c r="GOO279" s="748"/>
      <c r="GOP279" s="748"/>
      <c r="GOQ279" s="748"/>
      <c r="GOR279" s="748"/>
      <c r="GOS279" s="748"/>
      <c r="GOT279" s="749"/>
      <c r="GOU279" s="749"/>
      <c r="GOV279" s="748"/>
      <c r="GOW279" s="748"/>
      <c r="GOX279" s="749"/>
      <c r="GOY279" s="749"/>
      <c r="GOZ279" s="748"/>
      <c r="GPA279" s="748"/>
      <c r="GPB279" s="748"/>
      <c r="GPC279" s="748"/>
      <c r="GPD279" s="748"/>
      <c r="GPE279" s="746"/>
      <c r="GPF279" s="751"/>
      <c r="GPG279" s="748"/>
      <c r="GPH279" s="748"/>
      <c r="GPI279" s="748"/>
      <c r="GPJ279" s="748"/>
      <c r="GPK279" s="748"/>
      <c r="GPL279" s="748"/>
      <c r="GPM279" s="748"/>
      <c r="GPN279" s="750"/>
      <c r="GPO279" s="750"/>
      <c r="GPP279" s="750"/>
      <c r="GPQ279" s="750"/>
      <c r="GPR279" s="750"/>
      <c r="GPS279" s="750"/>
      <c r="GPT279" s="750"/>
      <c r="GPU279" s="750"/>
      <c r="GPV279" s="750"/>
      <c r="GPW279" s="750"/>
      <c r="GPX279" s="750"/>
      <c r="GPY279" s="750"/>
      <c r="GPZ279" s="750"/>
      <c r="GQA279" s="750"/>
      <c r="GQB279" s="750"/>
      <c r="GQC279" s="750"/>
      <c r="GQD279" s="750"/>
      <c r="GQE279" s="750"/>
      <c r="GQF279" s="750"/>
      <c r="GQG279" s="750"/>
      <c r="GQH279" s="750"/>
      <c r="GQI279" s="750"/>
      <c r="GQJ279" s="750"/>
      <c r="GQK279" s="750"/>
      <c r="GQL279" s="750"/>
      <c r="GQM279" s="750"/>
      <c r="GQN279" s="750"/>
      <c r="GQO279" s="750"/>
      <c r="GQP279" s="750"/>
      <c r="GQQ279" s="750"/>
      <c r="GQR279" s="750"/>
      <c r="GQS279" s="750"/>
      <c r="GQT279" s="750"/>
      <c r="GQU279" s="750"/>
      <c r="GQV279" s="750"/>
      <c r="GQW279" s="750"/>
      <c r="GQX279" s="750"/>
      <c r="GQY279" s="750"/>
      <c r="GQZ279" s="750"/>
      <c r="GRA279" s="750"/>
      <c r="GRB279" s="750"/>
      <c r="GRC279" s="750"/>
      <c r="GRD279" s="750"/>
      <c r="GRE279" s="750"/>
      <c r="GRF279" s="748"/>
      <c r="GRG279" s="748"/>
      <c r="GRH279" s="748"/>
      <c r="GRI279" s="748"/>
      <c r="GRJ279" s="748"/>
      <c r="GRK279" s="748"/>
      <c r="GRL279" s="748"/>
      <c r="GRM279" s="748"/>
      <c r="GRN279" s="748"/>
      <c r="GRO279" s="748"/>
      <c r="GRP279" s="748"/>
      <c r="GRQ279" s="748"/>
      <c r="GRR279" s="748"/>
      <c r="GRS279" s="748"/>
      <c r="GRT279" s="748"/>
      <c r="GRU279" s="748"/>
      <c r="GRV279" s="748"/>
      <c r="GRW279" s="748"/>
      <c r="GRX279" s="748"/>
      <c r="GRY279" s="748"/>
      <c r="GRZ279" s="748"/>
      <c r="GSA279" s="748"/>
      <c r="GSB279" s="748"/>
      <c r="GSC279" s="748"/>
      <c r="GSD279" s="749"/>
      <c r="GSE279" s="749"/>
      <c r="GSF279" s="749"/>
      <c r="GSG279" s="749"/>
      <c r="GSH279" s="749"/>
      <c r="GSI279" s="748"/>
      <c r="GSJ279" s="748"/>
      <c r="GSK279" s="749"/>
      <c r="GSL279" s="749"/>
      <c r="GSM279" s="748"/>
      <c r="GSN279" s="748"/>
      <c r="GSO279" s="749"/>
      <c r="GSP279" s="749"/>
      <c r="GSQ279" s="748"/>
      <c r="GSR279" s="748"/>
      <c r="GSS279" s="748"/>
      <c r="GST279" s="748"/>
      <c r="GSU279" s="748"/>
      <c r="GSV279" s="748"/>
      <c r="GSW279" s="748"/>
      <c r="GSX279" s="749"/>
      <c r="GSY279" s="749"/>
      <c r="GSZ279" s="748"/>
      <c r="GTA279" s="748"/>
      <c r="GTB279" s="749"/>
      <c r="GTC279" s="749"/>
      <c r="GTD279" s="748"/>
      <c r="GTE279" s="748"/>
      <c r="GTF279" s="748"/>
      <c r="GTG279" s="748"/>
      <c r="GTH279" s="748"/>
      <c r="GTI279" s="746"/>
      <c r="GTJ279" s="751"/>
      <c r="GTK279" s="748"/>
      <c r="GTL279" s="748"/>
      <c r="GTM279" s="748"/>
      <c r="GTN279" s="748"/>
      <c r="GTO279" s="748"/>
      <c r="GTP279" s="748"/>
      <c r="GTQ279" s="748"/>
      <c r="GTR279" s="750"/>
      <c r="GTS279" s="750"/>
      <c r="GTT279" s="750"/>
      <c r="GTU279" s="750"/>
      <c r="GTV279" s="750"/>
      <c r="GTW279" s="750"/>
      <c r="GTX279" s="750"/>
      <c r="GTY279" s="750"/>
      <c r="GTZ279" s="750"/>
      <c r="GUA279" s="750"/>
      <c r="GUB279" s="750"/>
      <c r="GUC279" s="750"/>
      <c r="GUD279" s="750"/>
      <c r="GUE279" s="750"/>
      <c r="GUF279" s="750"/>
      <c r="GUG279" s="750"/>
      <c r="GUH279" s="750"/>
      <c r="GUI279" s="750"/>
      <c r="GUJ279" s="750"/>
      <c r="GUK279" s="750"/>
      <c r="GUL279" s="750"/>
      <c r="GUM279" s="750"/>
      <c r="GUN279" s="750"/>
      <c r="GUO279" s="750"/>
      <c r="GUP279" s="750"/>
      <c r="GUQ279" s="750"/>
      <c r="GUR279" s="750"/>
      <c r="GUS279" s="750"/>
      <c r="GUT279" s="750"/>
      <c r="GUU279" s="750"/>
      <c r="GUV279" s="750"/>
      <c r="GUW279" s="750"/>
      <c r="GUX279" s="750"/>
      <c r="GUY279" s="750"/>
      <c r="GUZ279" s="750"/>
      <c r="GVA279" s="750"/>
      <c r="GVB279" s="750"/>
      <c r="GVC279" s="750"/>
      <c r="GVD279" s="750"/>
      <c r="GVE279" s="750"/>
      <c r="GVF279" s="750"/>
      <c r="GVG279" s="750"/>
      <c r="GVH279" s="750"/>
      <c r="GVI279" s="750"/>
      <c r="GVJ279" s="748"/>
      <c r="GVK279" s="748"/>
      <c r="GVL279" s="748"/>
      <c r="GVM279" s="748"/>
      <c r="GVN279" s="748"/>
      <c r="GVO279" s="748"/>
      <c r="GVP279" s="748"/>
      <c r="GVQ279" s="748"/>
      <c r="GVR279" s="748"/>
      <c r="GVS279" s="748"/>
      <c r="GVT279" s="748"/>
      <c r="GVU279" s="748"/>
      <c r="GVV279" s="748"/>
      <c r="GVW279" s="748"/>
      <c r="GVX279" s="748"/>
      <c r="GVY279" s="748"/>
      <c r="GVZ279" s="748"/>
      <c r="GWA279" s="748"/>
      <c r="GWB279" s="748"/>
      <c r="GWC279" s="748"/>
      <c r="GWD279" s="748"/>
      <c r="GWE279" s="748"/>
      <c r="GWF279" s="748"/>
      <c r="GWG279" s="748"/>
      <c r="GWH279" s="749"/>
      <c r="GWI279" s="749"/>
      <c r="GWJ279" s="749"/>
      <c r="GWK279" s="749"/>
      <c r="GWL279" s="749"/>
      <c r="GWM279" s="748"/>
      <c r="GWN279" s="748"/>
      <c r="GWO279" s="749"/>
      <c r="GWP279" s="749"/>
      <c r="GWQ279" s="748"/>
      <c r="GWR279" s="748"/>
      <c r="GWS279" s="749"/>
      <c r="GWT279" s="749"/>
      <c r="GWU279" s="748"/>
      <c r="GWV279" s="748"/>
      <c r="GWW279" s="748"/>
      <c r="GWX279" s="748"/>
      <c r="GWY279" s="748"/>
      <c r="GWZ279" s="748"/>
      <c r="GXA279" s="748"/>
      <c r="GXB279" s="749"/>
      <c r="GXC279" s="749"/>
      <c r="GXD279" s="748"/>
      <c r="GXE279" s="748"/>
      <c r="GXF279" s="749"/>
      <c r="GXG279" s="749"/>
      <c r="GXH279" s="748"/>
      <c r="GXI279" s="748"/>
      <c r="GXJ279" s="748"/>
      <c r="GXK279" s="748"/>
      <c r="GXL279" s="748"/>
      <c r="GXM279" s="746"/>
      <c r="GXN279" s="751"/>
      <c r="GXO279" s="748"/>
      <c r="GXP279" s="748"/>
      <c r="GXQ279" s="748"/>
      <c r="GXR279" s="748"/>
      <c r="GXS279" s="748"/>
      <c r="GXT279" s="748"/>
      <c r="GXU279" s="748"/>
      <c r="GXV279" s="750"/>
      <c r="GXW279" s="750"/>
      <c r="GXX279" s="750"/>
      <c r="GXY279" s="750"/>
      <c r="GXZ279" s="750"/>
      <c r="GYA279" s="750"/>
      <c r="GYB279" s="750"/>
      <c r="GYC279" s="750"/>
      <c r="GYD279" s="750"/>
      <c r="GYE279" s="750"/>
      <c r="GYF279" s="750"/>
      <c r="GYG279" s="750"/>
      <c r="GYH279" s="750"/>
      <c r="GYI279" s="750"/>
      <c r="GYJ279" s="750"/>
      <c r="GYK279" s="750"/>
      <c r="GYL279" s="750"/>
      <c r="GYM279" s="750"/>
      <c r="GYN279" s="750"/>
      <c r="GYO279" s="750"/>
      <c r="GYP279" s="750"/>
      <c r="GYQ279" s="750"/>
      <c r="GYR279" s="750"/>
      <c r="GYS279" s="750"/>
      <c r="GYT279" s="750"/>
      <c r="GYU279" s="750"/>
      <c r="GYV279" s="750"/>
      <c r="GYW279" s="750"/>
      <c r="GYX279" s="750"/>
      <c r="GYY279" s="750"/>
      <c r="GYZ279" s="750"/>
      <c r="GZA279" s="750"/>
      <c r="GZB279" s="750"/>
      <c r="GZC279" s="750"/>
      <c r="GZD279" s="750"/>
      <c r="GZE279" s="750"/>
      <c r="GZF279" s="750"/>
      <c r="GZG279" s="750"/>
      <c r="GZH279" s="750"/>
      <c r="GZI279" s="750"/>
      <c r="GZJ279" s="750"/>
      <c r="GZK279" s="750"/>
      <c r="GZL279" s="750"/>
      <c r="GZM279" s="750"/>
      <c r="GZN279" s="748"/>
      <c r="GZO279" s="748"/>
      <c r="GZP279" s="748"/>
      <c r="GZQ279" s="748"/>
      <c r="GZR279" s="748"/>
      <c r="GZS279" s="748"/>
      <c r="GZT279" s="748"/>
      <c r="GZU279" s="748"/>
      <c r="GZV279" s="748"/>
      <c r="GZW279" s="748"/>
      <c r="GZX279" s="748"/>
      <c r="GZY279" s="748"/>
      <c r="GZZ279" s="748"/>
      <c r="HAA279" s="748"/>
      <c r="HAB279" s="748"/>
      <c r="HAC279" s="748"/>
      <c r="HAD279" s="748"/>
      <c r="HAE279" s="748"/>
      <c r="HAF279" s="748"/>
      <c r="HAG279" s="748"/>
      <c r="HAH279" s="748"/>
      <c r="HAI279" s="748"/>
      <c r="HAJ279" s="748"/>
      <c r="HAK279" s="748"/>
      <c r="HAL279" s="749"/>
      <c r="HAM279" s="749"/>
      <c r="HAN279" s="749"/>
      <c r="HAO279" s="749"/>
      <c r="HAP279" s="749"/>
      <c r="HAQ279" s="748"/>
      <c r="HAR279" s="748"/>
      <c r="HAS279" s="749"/>
      <c r="HAT279" s="749"/>
      <c r="HAU279" s="748"/>
      <c r="HAV279" s="748"/>
      <c r="HAW279" s="749"/>
      <c r="HAX279" s="749"/>
      <c r="HAY279" s="748"/>
      <c r="HAZ279" s="748"/>
      <c r="HBA279" s="748"/>
      <c r="HBB279" s="748"/>
      <c r="HBC279" s="748"/>
      <c r="HBD279" s="748"/>
      <c r="HBE279" s="748"/>
      <c r="HBF279" s="749"/>
      <c r="HBG279" s="749"/>
      <c r="HBH279" s="748"/>
      <c r="HBI279" s="748"/>
      <c r="HBJ279" s="749"/>
      <c r="HBK279" s="749"/>
      <c r="HBL279" s="748"/>
      <c r="HBM279" s="748"/>
      <c r="HBN279" s="748"/>
      <c r="HBO279" s="748"/>
      <c r="HBP279" s="748"/>
      <c r="HBQ279" s="746"/>
      <c r="HBR279" s="751"/>
      <c r="HBS279" s="748"/>
      <c r="HBT279" s="748"/>
      <c r="HBU279" s="748"/>
      <c r="HBV279" s="748"/>
      <c r="HBW279" s="748"/>
      <c r="HBX279" s="748"/>
      <c r="HBY279" s="748"/>
      <c r="HBZ279" s="750"/>
      <c r="HCA279" s="750"/>
      <c r="HCB279" s="750"/>
      <c r="HCC279" s="750"/>
      <c r="HCD279" s="750"/>
      <c r="HCE279" s="750"/>
      <c r="HCF279" s="750"/>
      <c r="HCG279" s="750"/>
      <c r="HCH279" s="750"/>
      <c r="HCI279" s="750"/>
      <c r="HCJ279" s="750"/>
      <c r="HCK279" s="750"/>
      <c r="HCL279" s="750"/>
      <c r="HCM279" s="750"/>
      <c r="HCN279" s="750"/>
      <c r="HCO279" s="750"/>
      <c r="HCP279" s="750"/>
      <c r="HCQ279" s="750"/>
      <c r="HCR279" s="750"/>
      <c r="HCS279" s="750"/>
      <c r="HCT279" s="750"/>
      <c r="HCU279" s="750"/>
      <c r="HCV279" s="750"/>
      <c r="HCW279" s="750"/>
      <c r="HCX279" s="750"/>
      <c r="HCY279" s="750"/>
      <c r="HCZ279" s="750"/>
      <c r="HDA279" s="750"/>
      <c r="HDB279" s="750"/>
      <c r="HDC279" s="750"/>
      <c r="HDD279" s="750"/>
      <c r="HDE279" s="750"/>
      <c r="HDF279" s="750"/>
      <c r="HDG279" s="750"/>
      <c r="HDH279" s="750"/>
      <c r="HDI279" s="750"/>
      <c r="HDJ279" s="750"/>
      <c r="HDK279" s="750"/>
      <c r="HDL279" s="750"/>
      <c r="HDM279" s="750"/>
      <c r="HDN279" s="750"/>
      <c r="HDO279" s="750"/>
      <c r="HDP279" s="750"/>
      <c r="HDQ279" s="750"/>
      <c r="HDR279" s="748"/>
      <c r="HDS279" s="748"/>
      <c r="HDT279" s="748"/>
      <c r="HDU279" s="748"/>
      <c r="HDV279" s="748"/>
      <c r="HDW279" s="748"/>
      <c r="HDX279" s="748"/>
      <c r="HDY279" s="748"/>
      <c r="HDZ279" s="748"/>
      <c r="HEA279" s="748"/>
      <c r="HEB279" s="748"/>
      <c r="HEC279" s="748"/>
      <c r="HED279" s="748"/>
      <c r="HEE279" s="748"/>
      <c r="HEF279" s="748"/>
      <c r="HEG279" s="748"/>
      <c r="HEH279" s="748"/>
      <c r="HEI279" s="748"/>
      <c r="HEJ279" s="748"/>
      <c r="HEK279" s="748"/>
      <c r="HEL279" s="748"/>
      <c r="HEM279" s="748"/>
      <c r="HEN279" s="748"/>
      <c r="HEO279" s="748"/>
      <c r="HEP279" s="749"/>
      <c r="HEQ279" s="749"/>
      <c r="HER279" s="749"/>
      <c r="HES279" s="749"/>
      <c r="HET279" s="749"/>
      <c r="HEU279" s="748"/>
      <c r="HEV279" s="748"/>
      <c r="HEW279" s="749"/>
      <c r="HEX279" s="749"/>
      <c r="HEY279" s="748"/>
      <c r="HEZ279" s="748"/>
      <c r="HFA279" s="749"/>
      <c r="HFB279" s="749"/>
      <c r="HFC279" s="748"/>
      <c r="HFD279" s="748"/>
      <c r="HFE279" s="748"/>
      <c r="HFF279" s="748"/>
      <c r="HFG279" s="748"/>
      <c r="HFH279" s="748"/>
      <c r="HFI279" s="748"/>
      <c r="HFJ279" s="749"/>
      <c r="HFK279" s="749"/>
      <c r="HFL279" s="748"/>
      <c r="HFM279" s="748"/>
      <c r="HFN279" s="749"/>
      <c r="HFO279" s="749"/>
      <c r="HFP279" s="748"/>
      <c r="HFQ279" s="748"/>
      <c r="HFR279" s="748"/>
      <c r="HFS279" s="748"/>
      <c r="HFT279" s="748"/>
      <c r="HFU279" s="746"/>
      <c r="HFV279" s="751"/>
      <c r="HFW279" s="748"/>
      <c r="HFX279" s="748"/>
      <c r="HFY279" s="748"/>
      <c r="HFZ279" s="748"/>
      <c r="HGA279" s="748"/>
      <c r="HGB279" s="748"/>
      <c r="HGC279" s="748"/>
      <c r="HGD279" s="750"/>
      <c r="HGE279" s="750"/>
      <c r="HGF279" s="750"/>
      <c r="HGG279" s="750"/>
      <c r="HGH279" s="750"/>
      <c r="HGI279" s="750"/>
      <c r="HGJ279" s="750"/>
      <c r="HGK279" s="750"/>
      <c r="HGL279" s="750"/>
      <c r="HGM279" s="750"/>
      <c r="HGN279" s="750"/>
      <c r="HGO279" s="750"/>
      <c r="HGP279" s="750"/>
      <c r="HGQ279" s="750"/>
      <c r="HGR279" s="750"/>
      <c r="HGS279" s="750"/>
      <c r="HGT279" s="750"/>
      <c r="HGU279" s="750"/>
      <c r="HGV279" s="750"/>
      <c r="HGW279" s="750"/>
      <c r="HGX279" s="750"/>
      <c r="HGY279" s="750"/>
      <c r="HGZ279" s="750"/>
      <c r="HHA279" s="750"/>
      <c r="HHB279" s="750"/>
      <c r="HHC279" s="750"/>
      <c r="HHD279" s="750"/>
      <c r="HHE279" s="750"/>
      <c r="HHF279" s="750"/>
      <c r="HHG279" s="750"/>
      <c r="HHH279" s="750"/>
      <c r="HHI279" s="750"/>
      <c r="HHJ279" s="750"/>
      <c r="HHK279" s="750"/>
      <c r="HHL279" s="750"/>
      <c r="HHM279" s="750"/>
      <c r="HHN279" s="750"/>
      <c r="HHO279" s="750"/>
      <c r="HHP279" s="750"/>
      <c r="HHQ279" s="750"/>
      <c r="HHR279" s="750"/>
      <c r="HHS279" s="750"/>
      <c r="HHT279" s="750"/>
      <c r="HHU279" s="750"/>
      <c r="HHV279" s="748"/>
      <c r="HHW279" s="748"/>
      <c r="HHX279" s="748"/>
      <c r="HHY279" s="748"/>
      <c r="HHZ279" s="748"/>
      <c r="HIA279" s="748"/>
      <c r="HIB279" s="748"/>
      <c r="HIC279" s="748"/>
      <c r="HID279" s="748"/>
      <c r="HIE279" s="748"/>
      <c r="HIF279" s="748"/>
      <c r="HIG279" s="748"/>
      <c r="HIH279" s="748"/>
      <c r="HII279" s="748"/>
      <c r="HIJ279" s="748"/>
      <c r="HIK279" s="748"/>
      <c r="HIL279" s="748"/>
      <c r="HIM279" s="748"/>
      <c r="HIN279" s="748"/>
      <c r="HIO279" s="748"/>
      <c r="HIP279" s="748"/>
      <c r="HIQ279" s="748"/>
      <c r="HIR279" s="748"/>
      <c r="HIS279" s="748"/>
      <c r="HIT279" s="749"/>
      <c r="HIU279" s="749"/>
      <c r="HIV279" s="749"/>
      <c r="HIW279" s="749"/>
      <c r="HIX279" s="749"/>
      <c r="HIY279" s="748"/>
      <c r="HIZ279" s="748"/>
      <c r="HJA279" s="749"/>
      <c r="HJB279" s="749"/>
      <c r="HJC279" s="748"/>
      <c r="HJD279" s="748"/>
      <c r="HJE279" s="749"/>
      <c r="HJF279" s="749"/>
      <c r="HJG279" s="748"/>
      <c r="HJH279" s="748"/>
      <c r="HJI279" s="748"/>
      <c r="HJJ279" s="748"/>
      <c r="HJK279" s="748"/>
      <c r="HJL279" s="748"/>
      <c r="HJM279" s="748"/>
      <c r="HJN279" s="749"/>
      <c r="HJO279" s="749"/>
      <c r="HJP279" s="748"/>
      <c r="HJQ279" s="748"/>
      <c r="HJR279" s="749"/>
      <c r="HJS279" s="749"/>
      <c r="HJT279" s="748"/>
      <c r="HJU279" s="748"/>
      <c r="HJV279" s="748"/>
      <c r="HJW279" s="748"/>
      <c r="HJX279" s="748"/>
      <c r="HJY279" s="746"/>
      <c r="HJZ279" s="751"/>
      <c r="HKA279" s="748"/>
      <c r="HKB279" s="748"/>
      <c r="HKC279" s="748"/>
      <c r="HKD279" s="748"/>
      <c r="HKE279" s="748"/>
      <c r="HKF279" s="748"/>
      <c r="HKG279" s="748"/>
      <c r="HKH279" s="750"/>
      <c r="HKI279" s="750"/>
      <c r="HKJ279" s="750"/>
      <c r="HKK279" s="750"/>
      <c r="HKL279" s="750"/>
      <c r="HKM279" s="750"/>
      <c r="HKN279" s="750"/>
      <c r="HKO279" s="750"/>
      <c r="HKP279" s="750"/>
      <c r="HKQ279" s="750"/>
      <c r="HKR279" s="750"/>
      <c r="HKS279" s="750"/>
      <c r="HKT279" s="750"/>
      <c r="HKU279" s="750"/>
      <c r="HKV279" s="750"/>
      <c r="HKW279" s="750"/>
      <c r="HKX279" s="750"/>
      <c r="HKY279" s="750"/>
      <c r="HKZ279" s="750"/>
      <c r="HLA279" s="750"/>
      <c r="HLB279" s="750"/>
      <c r="HLC279" s="750"/>
      <c r="HLD279" s="750"/>
      <c r="HLE279" s="750"/>
      <c r="HLF279" s="750"/>
      <c r="HLG279" s="750"/>
      <c r="HLH279" s="750"/>
      <c r="HLI279" s="750"/>
      <c r="HLJ279" s="750"/>
      <c r="HLK279" s="750"/>
      <c r="HLL279" s="750"/>
      <c r="HLM279" s="750"/>
      <c r="HLN279" s="750"/>
      <c r="HLO279" s="750"/>
      <c r="HLP279" s="750"/>
      <c r="HLQ279" s="750"/>
      <c r="HLR279" s="750"/>
      <c r="HLS279" s="750"/>
      <c r="HLT279" s="750"/>
      <c r="HLU279" s="750"/>
      <c r="HLV279" s="750"/>
      <c r="HLW279" s="750"/>
      <c r="HLX279" s="750"/>
      <c r="HLY279" s="750"/>
      <c r="HLZ279" s="748"/>
      <c r="HMA279" s="748"/>
      <c r="HMB279" s="748"/>
      <c r="HMC279" s="748"/>
      <c r="HMD279" s="748"/>
      <c r="HME279" s="748"/>
      <c r="HMF279" s="748"/>
      <c r="HMG279" s="748"/>
      <c r="HMH279" s="748"/>
      <c r="HMI279" s="748"/>
      <c r="HMJ279" s="748"/>
      <c r="HMK279" s="748"/>
      <c r="HML279" s="748"/>
      <c r="HMM279" s="748"/>
      <c r="HMN279" s="748"/>
      <c r="HMO279" s="748"/>
      <c r="HMP279" s="748"/>
      <c r="HMQ279" s="748"/>
      <c r="HMR279" s="748"/>
      <c r="HMS279" s="748"/>
      <c r="HMT279" s="748"/>
      <c r="HMU279" s="748"/>
      <c r="HMV279" s="748"/>
      <c r="HMW279" s="748"/>
      <c r="HMX279" s="749"/>
      <c r="HMY279" s="749"/>
      <c r="HMZ279" s="749"/>
      <c r="HNA279" s="749"/>
      <c r="HNB279" s="749"/>
      <c r="HNC279" s="748"/>
      <c r="HND279" s="748"/>
      <c r="HNE279" s="749"/>
      <c r="HNF279" s="749"/>
      <c r="HNG279" s="748"/>
      <c r="HNH279" s="748"/>
      <c r="HNI279" s="749"/>
      <c r="HNJ279" s="749"/>
      <c r="HNK279" s="748"/>
      <c r="HNL279" s="748"/>
      <c r="HNM279" s="748"/>
      <c r="HNN279" s="748"/>
      <c r="HNO279" s="748"/>
      <c r="HNP279" s="748"/>
      <c r="HNQ279" s="748"/>
      <c r="HNR279" s="749"/>
      <c r="HNS279" s="749"/>
      <c r="HNT279" s="748"/>
      <c r="HNU279" s="748"/>
      <c r="HNV279" s="749"/>
      <c r="HNW279" s="749"/>
      <c r="HNX279" s="748"/>
      <c r="HNY279" s="748"/>
      <c r="HNZ279" s="748"/>
      <c r="HOA279" s="748"/>
      <c r="HOB279" s="748"/>
      <c r="HOC279" s="746"/>
      <c r="HOD279" s="751"/>
      <c r="HOE279" s="748"/>
      <c r="HOF279" s="748"/>
      <c r="HOG279" s="748"/>
      <c r="HOH279" s="748"/>
      <c r="HOI279" s="748"/>
      <c r="HOJ279" s="748"/>
      <c r="HOK279" s="748"/>
      <c r="HOL279" s="750"/>
      <c r="HOM279" s="750"/>
      <c r="HON279" s="750"/>
      <c r="HOO279" s="750"/>
      <c r="HOP279" s="750"/>
      <c r="HOQ279" s="750"/>
      <c r="HOR279" s="750"/>
      <c r="HOS279" s="750"/>
      <c r="HOT279" s="750"/>
      <c r="HOU279" s="750"/>
      <c r="HOV279" s="750"/>
      <c r="HOW279" s="750"/>
      <c r="HOX279" s="750"/>
      <c r="HOY279" s="750"/>
      <c r="HOZ279" s="750"/>
      <c r="HPA279" s="750"/>
      <c r="HPB279" s="750"/>
      <c r="HPC279" s="750"/>
      <c r="HPD279" s="750"/>
      <c r="HPE279" s="750"/>
      <c r="HPF279" s="750"/>
      <c r="HPG279" s="750"/>
      <c r="HPH279" s="750"/>
      <c r="HPI279" s="750"/>
      <c r="HPJ279" s="750"/>
      <c r="HPK279" s="750"/>
      <c r="HPL279" s="750"/>
      <c r="HPM279" s="750"/>
      <c r="HPN279" s="750"/>
      <c r="HPO279" s="750"/>
      <c r="HPP279" s="750"/>
      <c r="HPQ279" s="750"/>
      <c r="HPR279" s="750"/>
      <c r="HPS279" s="750"/>
      <c r="HPT279" s="750"/>
      <c r="HPU279" s="750"/>
      <c r="HPV279" s="750"/>
      <c r="HPW279" s="750"/>
      <c r="HPX279" s="750"/>
      <c r="HPY279" s="750"/>
      <c r="HPZ279" s="750"/>
      <c r="HQA279" s="750"/>
      <c r="HQB279" s="750"/>
      <c r="HQC279" s="750"/>
      <c r="HQD279" s="748"/>
      <c r="HQE279" s="748"/>
      <c r="HQF279" s="748"/>
      <c r="HQG279" s="748"/>
      <c r="HQH279" s="748"/>
      <c r="HQI279" s="748"/>
      <c r="HQJ279" s="748"/>
      <c r="HQK279" s="748"/>
      <c r="HQL279" s="748"/>
      <c r="HQM279" s="748"/>
      <c r="HQN279" s="748"/>
      <c r="HQO279" s="748"/>
      <c r="HQP279" s="748"/>
      <c r="HQQ279" s="748"/>
      <c r="HQR279" s="748"/>
      <c r="HQS279" s="748"/>
      <c r="HQT279" s="748"/>
      <c r="HQU279" s="748"/>
      <c r="HQV279" s="748"/>
      <c r="HQW279" s="748"/>
      <c r="HQX279" s="748"/>
      <c r="HQY279" s="748"/>
      <c r="HQZ279" s="748"/>
      <c r="HRA279" s="748"/>
      <c r="HRB279" s="749"/>
      <c r="HRC279" s="749"/>
      <c r="HRD279" s="749"/>
      <c r="HRE279" s="749"/>
      <c r="HRF279" s="749"/>
      <c r="HRG279" s="748"/>
      <c r="HRH279" s="748"/>
      <c r="HRI279" s="749"/>
      <c r="HRJ279" s="749"/>
      <c r="HRK279" s="748"/>
      <c r="HRL279" s="748"/>
      <c r="HRM279" s="749"/>
      <c r="HRN279" s="749"/>
      <c r="HRO279" s="748"/>
      <c r="HRP279" s="748"/>
      <c r="HRQ279" s="748"/>
      <c r="HRR279" s="748"/>
      <c r="HRS279" s="748"/>
      <c r="HRT279" s="748"/>
      <c r="HRU279" s="748"/>
      <c r="HRV279" s="749"/>
      <c r="HRW279" s="749"/>
      <c r="HRX279" s="748"/>
      <c r="HRY279" s="748"/>
      <c r="HRZ279" s="749"/>
      <c r="HSA279" s="749"/>
      <c r="HSB279" s="748"/>
      <c r="HSC279" s="748"/>
      <c r="HSD279" s="748"/>
      <c r="HSE279" s="748"/>
      <c r="HSF279" s="748"/>
      <c r="HSG279" s="746"/>
      <c r="HSH279" s="751"/>
      <c r="HSI279" s="748"/>
      <c r="HSJ279" s="748"/>
      <c r="HSK279" s="748"/>
      <c r="HSL279" s="748"/>
      <c r="HSM279" s="748"/>
      <c r="HSN279" s="748"/>
      <c r="HSO279" s="748"/>
      <c r="HSP279" s="750"/>
      <c r="HSQ279" s="750"/>
      <c r="HSR279" s="750"/>
      <c r="HSS279" s="750"/>
      <c r="HST279" s="750"/>
      <c r="HSU279" s="750"/>
      <c r="HSV279" s="750"/>
      <c r="HSW279" s="750"/>
      <c r="HSX279" s="750"/>
      <c r="HSY279" s="750"/>
      <c r="HSZ279" s="750"/>
      <c r="HTA279" s="750"/>
      <c r="HTB279" s="750"/>
      <c r="HTC279" s="750"/>
      <c r="HTD279" s="750"/>
      <c r="HTE279" s="750"/>
      <c r="HTF279" s="750"/>
      <c r="HTG279" s="750"/>
      <c r="HTH279" s="750"/>
      <c r="HTI279" s="750"/>
      <c r="HTJ279" s="750"/>
      <c r="HTK279" s="750"/>
      <c r="HTL279" s="750"/>
      <c r="HTM279" s="750"/>
      <c r="HTN279" s="750"/>
      <c r="HTO279" s="750"/>
      <c r="HTP279" s="750"/>
      <c r="HTQ279" s="750"/>
      <c r="HTR279" s="750"/>
      <c r="HTS279" s="750"/>
      <c r="HTT279" s="750"/>
      <c r="HTU279" s="750"/>
      <c r="HTV279" s="750"/>
      <c r="HTW279" s="750"/>
      <c r="HTX279" s="750"/>
      <c r="HTY279" s="750"/>
      <c r="HTZ279" s="750"/>
      <c r="HUA279" s="750"/>
      <c r="HUB279" s="750"/>
      <c r="HUC279" s="750"/>
      <c r="HUD279" s="750"/>
      <c r="HUE279" s="750"/>
      <c r="HUF279" s="750"/>
      <c r="HUG279" s="750"/>
      <c r="HUH279" s="748"/>
      <c r="HUI279" s="748"/>
      <c r="HUJ279" s="748"/>
      <c r="HUK279" s="748"/>
      <c r="HUL279" s="748"/>
      <c r="HUM279" s="748"/>
      <c r="HUN279" s="748"/>
      <c r="HUO279" s="748"/>
      <c r="HUP279" s="748"/>
      <c r="HUQ279" s="748"/>
      <c r="HUR279" s="748"/>
      <c r="HUS279" s="748"/>
      <c r="HUT279" s="748"/>
      <c r="HUU279" s="748"/>
      <c r="HUV279" s="748"/>
      <c r="HUW279" s="748"/>
      <c r="HUX279" s="748"/>
      <c r="HUY279" s="748"/>
      <c r="HUZ279" s="748"/>
      <c r="HVA279" s="748"/>
      <c r="HVB279" s="748"/>
      <c r="HVC279" s="748"/>
      <c r="HVD279" s="748"/>
      <c r="HVE279" s="748"/>
      <c r="HVF279" s="749"/>
      <c r="HVG279" s="749"/>
      <c r="HVH279" s="749"/>
      <c r="HVI279" s="749"/>
      <c r="HVJ279" s="749"/>
      <c r="HVK279" s="748"/>
      <c r="HVL279" s="748"/>
      <c r="HVM279" s="749"/>
      <c r="HVN279" s="749"/>
      <c r="HVO279" s="748"/>
      <c r="HVP279" s="748"/>
      <c r="HVQ279" s="749"/>
      <c r="HVR279" s="749"/>
      <c r="HVS279" s="748"/>
      <c r="HVT279" s="748"/>
      <c r="HVU279" s="748"/>
      <c r="HVV279" s="748"/>
      <c r="HVW279" s="748"/>
      <c r="HVX279" s="748"/>
      <c r="HVY279" s="748"/>
      <c r="HVZ279" s="749"/>
      <c r="HWA279" s="749"/>
      <c r="HWB279" s="748"/>
      <c r="HWC279" s="748"/>
      <c r="HWD279" s="749"/>
      <c r="HWE279" s="749"/>
      <c r="HWF279" s="748"/>
      <c r="HWG279" s="748"/>
      <c r="HWH279" s="748"/>
      <c r="HWI279" s="748"/>
      <c r="HWJ279" s="748"/>
      <c r="HWK279" s="746"/>
      <c r="HWL279" s="751"/>
      <c r="HWM279" s="748"/>
      <c r="HWN279" s="748"/>
      <c r="HWO279" s="748"/>
      <c r="HWP279" s="748"/>
      <c r="HWQ279" s="748"/>
      <c r="HWR279" s="748"/>
      <c r="HWS279" s="748"/>
      <c r="HWT279" s="750"/>
      <c r="HWU279" s="750"/>
      <c r="HWV279" s="750"/>
      <c r="HWW279" s="750"/>
      <c r="HWX279" s="750"/>
      <c r="HWY279" s="750"/>
      <c r="HWZ279" s="750"/>
      <c r="HXA279" s="750"/>
      <c r="HXB279" s="750"/>
      <c r="HXC279" s="750"/>
      <c r="HXD279" s="750"/>
      <c r="HXE279" s="750"/>
      <c r="HXF279" s="750"/>
      <c r="HXG279" s="750"/>
      <c r="HXH279" s="750"/>
      <c r="HXI279" s="750"/>
      <c r="HXJ279" s="750"/>
      <c r="HXK279" s="750"/>
      <c r="HXL279" s="750"/>
      <c r="HXM279" s="750"/>
      <c r="HXN279" s="750"/>
      <c r="HXO279" s="750"/>
      <c r="HXP279" s="750"/>
      <c r="HXQ279" s="750"/>
      <c r="HXR279" s="750"/>
      <c r="HXS279" s="750"/>
      <c r="HXT279" s="750"/>
      <c r="HXU279" s="750"/>
      <c r="HXV279" s="750"/>
      <c r="HXW279" s="750"/>
      <c r="HXX279" s="750"/>
      <c r="HXY279" s="750"/>
      <c r="HXZ279" s="750"/>
      <c r="HYA279" s="750"/>
      <c r="HYB279" s="750"/>
      <c r="HYC279" s="750"/>
      <c r="HYD279" s="750"/>
      <c r="HYE279" s="750"/>
      <c r="HYF279" s="750"/>
      <c r="HYG279" s="750"/>
      <c r="HYH279" s="750"/>
      <c r="HYI279" s="750"/>
      <c r="HYJ279" s="750"/>
      <c r="HYK279" s="750"/>
      <c r="HYL279" s="748"/>
      <c r="HYM279" s="748"/>
      <c r="HYN279" s="748"/>
      <c r="HYO279" s="748"/>
      <c r="HYP279" s="748"/>
      <c r="HYQ279" s="748"/>
      <c r="HYR279" s="748"/>
      <c r="HYS279" s="748"/>
      <c r="HYT279" s="748"/>
      <c r="HYU279" s="748"/>
      <c r="HYV279" s="748"/>
      <c r="HYW279" s="748"/>
      <c r="HYX279" s="748"/>
      <c r="HYY279" s="748"/>
      <c r="HYZ279" s="748"/>
      <c r="HZA279" s="748"/>
      <c r="HZB279" s="748"/>
      <c r="HZC279" s="748"/>
      <c r="HZD279" s="748"/>
      <c r="HZE279" s="748"/>
      <c r="HZF279" s="748"/>
      <c r="HZG279" s="748"/>
      <c r="HZH279" s="748"/>
      <c r="HZI279" s="748"/>
      <c r="HZJ279" s="749"/>
      <c r="HZK279" s="749"/>
      <c r="HZL279" s="749"/>
      <c r="HZM279" s="749"/>
      <c r="HZN279" s="749"/>
      <c r="HZO279" s="748"/>
      <c r="HZP279" s="748"/>
      <c r="HZQ279" s="749"/>
      <c r="HZR279" s="749"/>
      <c r="HZS279" s="748"/>
      <c r="HZT279" s="748"/>
      <c r="HZU279" s="749"/>
      <c r="HZV279" s="749"/>
      <c r="HZW279" s="748"/>
      <c r="HZX279" s="748"/>
      <c r="HZY279" s="748"/>
      <c r="HZZ279" s="748"/>
      <c r="IAA279" s="748"/>
      <c r="IAB279" s="748"/>
      <c r="IAC279" s="748"/>
      <c r="IAD279" s="749"/>
      <c r="IAE279" s="749"/>
      <c r="IAF279" s="748"/>
      <c r="IAG279" s="748"/>
      <c r="IAH279" s="749"/>
      <c r="IAI279" s="749"/>
      <c r="IAJ279" s="748"/>
      <c r="IAK279" s="748"/>
      <c r="IAL279" s="748"/>
      <c r="IAM279" s="748"/>
      <c r="IAN279" s="748"/>
      <c r="IAO279" s="746"/>
      <c r="IAP279" s="751"/>
      <c r="IAQ279" s="748"/>
      <c r="IAR279" s="748"/>
      <c r="IAS279" s="748"/>
      <c r="IAT279" s="748"/>
      <c r="IAU279" s="748"/>
      <c r="IAV279" s="748"/>
      <c r="IAW279" s="748"/>
      <c r="IAX279" s="750"/>
      <c r="IAY279" s="750"/>
      <c r="IAZ279" s="750"/>
      <c r="IBA279" s="750"/>
      <c r="IBB279" s="750"/>
      <c r="IBC279" s="750"/>
      <c r="IBD279" s="750"/>
      <c r="IBE279" s="750"/>
      <c r="IBF279" s="750"/>
      <c r="IBG279" s="750"/>
      <c r="IBH279" s="750"/>
      <c r="IBI279" s="750"/>
      <c r="IBJ279" s="750"/>
      <c r="IBK279" s="750"/>
      <c r="IBL279" s="750"/>
      <c r="IBM279" s="750"/>
      <c r="IBN279" s="750"/>
      <c r="IBO279" s="750"/>
      <c r="IBP279" s="750"/>
      <c r="IBQ279" s="750"/>
      <c r="IBR279" s="750"/>
      <c r="IBS279" s="750"/>
      <c r="IBT279" s="750"/>
      <c r="IBU279" s="750"/>
      <c r="IBV279" s="750"/>
      <c r="IBW279" s="750"/>
      <c r="IBX279" s="750"/>
      <c r="IBY279" s="750"/>
      <c r="IBZ279" s="750"/>
      <c r="ICA279" s="750"/>
      <c r="ICB279" s="750"/>
      <c r="ICC279" s="750"/>
      <c r="ICD279" s="750"/>
      <c r="ICE279" s="750"/>
      <c r="ICF279" s="750"/>
      <c r="ICG279" s="750"/>
      <c r="ICH279" s="750"/>
      <c r="ICI279" s="750"/>
      <c r="ICJ279" s="750"/>
      <c r="ICK279" s="750"/>
      <c r="ICL279" s="750"/>
      <c r="ICM279" s="750"/>
      <c r="ICN279" s="750"/>
      <c r="ICO279" s="750"/>
      <c r="ICP279" s="748"/>
      <c r="ICQ279" s="748"/>
      <c r="ICR279" s="748"/>
      <c r="ICS279" s="748"/>
      <c r="ICT279" s="748"/>
      <c r="ICU279" s="748"/>
      <c r="ICV279" s="748"/>
      <c r="ICW279" s="748"/>
      <c r="ICX279" s="748"/>
      <c r="ICY279" s="748"/>
      <c r="ICZ279" s="748"/>
      <c r="IDA279" s="748"/>
      <c r="IDB279" s="748"/>
      <c r="IDC279" s="748"/>
      <c r="IDD279" s="748"/>
      <c r="IDE279" s="748"/>
      <c r="IDF279" s="748"/>
      <c r="IDG279" s="748"/>
      <c r="IDH279" s="748"/>
      <c r="IDI279" s="748"/>
      <c r="IDJ279" s="748"/>
      <c r="IDK279" s="748"/>
      <c r="IDL279" s="748"/>
      <c r="IDM279" s="748"/>
      <c r="IDN279" s="749"/>
      <c r="IDO279" s="749"/>
      <c r="IDP279" s="749"/>
      <c r="IDQ279" s="749"/>
      <c r="IDR279" s="749"/>
      <c r="IDS279" s="748"/>
      <c r="IDT279" s="748"/>
      <c r="IDU279" s="749"/>
      <c r="IDV279" s="749"/>
      <c r="IDW279" s="748"/>
      <c r="IDX279" s="748"/>
      <c r="IDY279" s="749"/>
      <c r="IDZ279" s="749"/>
      <c r="IEA279" s="748"/>
      <c r="IEB279" s="748"/>
      <c r="IEC279" s="748"/>
      <c r="IED279" s="748"/>
      <c r="IEE279" s="748"/>
      <c r="IEF279" s="748"/>
      <c r="IEG279" s="748"/>
      <c r="IEH279" s="749"/>
      <c r="IEI279" s="749"/>
      <c r="IEJ279" s="748"/>
      <c r="IEK279" s="748"/>
      <c r="IEL279" s="749"/>
      <c r="IEM279" s="749"/>
      <c r="IEN279" s="748"/>
      <c r="IEO279" s="748"/>
      <c r="IEP279" s="748"/>
      <c r="IEQ279" s="748"/>
      <c r="IER279" s="748"/>
      <c r="IES279" s="746"/>
      <c r="IET279" s="751"/>
      <c r="IEU279" s="748"/>
      <c r="IEV279" s="748"/>
      <c r="IEW279" s="748"/>
      <c r="IEX279" s="748"/>
      <c r="IEY279" s="748"/>
      <c r="IEZ279" s="748"/>
      <c r="IFA279" s="748"/>
      <c r="IFB279" s="750"/>
      <c r="IFC279" s="750"/>
      <c r="IFD279" s="750"/>
      <c r="IFE279" s="750"/>
      <c r="IFF279" s="750"/>
      <c r="IFG279" s="750"/>
      <c r="IFH279" s="750"/>
      <c r="IFI279" s="750"/>
      <c r="IFJ279" s="750"/>
      <c r="IFK279" s="750"/>
      <c r="IFL279" s="750"/>
      <c r="IFM279" s="750"/>
      <c r="IFN279" s="750"/>
      <c r="IFO279" s="750"/>
      <c r="IFP279" s="750"/>
      <c r="IFQ279" s="750"/>
      <c r="IFR279" s="750"/>
      <c r="IFS279" s="750"/>
      <c r="IFT279" s="750"/>
      <c r="IFU279" s="750"/>
      <c r="IFV279" s="750"/>
      <c r="IFW279" s="750"/>
      <c r="IFX279" s="750"/>
      <c r="IFY279" s="750"/>
      <c r="IFZ279" s="750"/>
      <c r="IGA279" s="750"/>
      <c r="IGB279" s="750"/>
      <c r="IGC279" s="750"/>
      <c r="IGD279" s="750"/>
      <c r="IGE279" s="750"/>
      <c r="IGF279" s="750"/>
      <c r="IGG279" s="750"/>
      <c r="IGH279" s="750"/>
      <c r="IGI279" s="750"/>
      <c r="IGJ279" s="750"/>
      <c r="IGK279" s="750"/>
      <c r="IGL279" s="750"/>
      <c r="IGM279" s="750"/>
      <c r="IGN279" s="750"/>
      <c r="IGO279" s="750"/>
      <c r="IGP279" s="750"/>
      <c r="IGQ279" s="750"/>
      <c r="IGR279" s="750"/>
      <c r="IGS279" s="750"/>
      <c r="IGT279" s="748"/>
      <c r="IGU279" s="748"/>
      <c r="IGV279" s="748"/>
      <c r="IGW279" s="748"/>
      <c r="IGX279" s="748"/>
      <c r="IGY279" s="748"/>
      <c r="IGZ279" s="748"/>
      <c r="IHA279" s="748"/>
      <c r="IHB279" s="748"/>
      <c r="IHC279" s="748"/>
      <c r="IHD279" s="748"/>
      <c r="IHE279" s="748"/>
      <c r="IHF279" s="748"/>
      <c r="IHG279" s="748"/>
      <c r="IHH279" s="748"/>
      <c r="IHI279" s="748"/>
      <c r="IHJ279" s="748"/>
      <c r="IHK279" s="748"/>
      <c r="IHL279" s="748"/>
      <c r="IHM279" s="748"/>
      <c r="IHN279" s="748"/>
      <c r="IHO279" s="748"/>
      <c r="IHP279" s="748"/>
      <c r="IHQ279" s="748"/>
      <c r="IHR279" s="749"/>
      <c r="IHS279" s="749"/>
      <c r="IHT279" s="749"/>
      <c r="IHU279" s="749"/>
      <c r="IHV279" s="749"/>
      <c r="IHW279" s="748"/>
      <c r="IHX279" s="748"/>
      <c r="IHY279" s="749"/>
      <c r="IHZ279" s="749"/>
      <c r="IIA279" s="748"/>
      <c r="IIB279" s="748"/>
      <c r="IIC279" s="749"/>
      <c r="IID279" s="749"/>
      <c r="IIE279" s="748"/>
      <c r="IIF279" s="748"/>
      <c r="IIG279" s="748"/>
      <c r="IIH279" s="748"/>
      <c r="III279" s="748"/>
      <c r="IIJ279" s="748"/>
      <c r="IIK279" s="748"/>
      <c r="IIL279" s="749"/>
      <c r="IIM279" s="749"/>
      <c r="IIN279" s="748"/>
      <c r="IIO279" s="748"/>
      <c r="IIP279" s="749"/>
      <c r="IIQ279" s="749"/>
      <c r="IIR279" s="748"/>
      <c r="IIS279" s="748"/>
      <c r="IIT279" s="748"/>
      <c r="IIU279" s="748"/>
      <c r="IIV279" s="748"/>
      <c r="IIW279" s="746"/>
      <c r="IIX279" s="751"/>
      <c r="IIY279" s="748"/>
      <c r="IIZ279" s="748"/>
      <c r="IJA279" s="748"/>
      <c r="IJB279" s="748"/>
      <c r="IJC279" s="748"/>
      <c r="IJD279" s="748"/>
      <c r="IJE279" s="748"/>
      <c r="IJF279" s="750"/>
      <c r="IJG279" s="750"/>
      <c r="IJH279" s="750"/>
      <c r="IJI279" s="750"/>
      <c r="IJJ279" s="750"/>
      <c r="IJK279" s="750"/>
      <c r="IJL279" s="750"/>
      <c r="IJM279" s="750"/>
      <c r="IJN279" s="750"/>
      <c r="IJO279" s="750"/>
      <c r="IJP279" s="750"/>
      <c r="IJQ279" s="750"/>
      <c r="IJR279" s="750"/>
      <c r="IJS279" s="750"/>
      <c r="IJT279" s="750"/>
      <c r="IJU279" s="750"/>
      <c r="IJV279" s="750"/>
      <c r="IJW279" s="750"/>
      <c r="IJX279" s="750"/>
      <c r="IJY279" s="750"/>
      <c r="IJZ279" s="750"/>
      <c r="IKA279" s="750"/>
      <c r="IKB279" s="750"/>
      <c r="IKC279" s="750"/>
      <c r="IKD279" s="750"/>
      <c r="IKE279" s="750"/>
      <c r="IKF279" s="750"/>
      <c r="IKG279" s="750"/>
      <c r="IKH279" s="750"/>
      <c r="IKI279" s="750"/>
      <c r="IKJ279" s="750"/>
      <c r="IKK279" s="750"/>
      <c r="IKL279" s="750"/>
      <c r="IKM279" s="750"/>
      <c r="IKN279" s="750"/>
      <c r="IKO279" s="750"/>
      <c r="IKP279" s="750"/>
      <c r="IKQ279" s="750"/>
      <c r="IKR279" s="750"/>
      <c r="IKS279" s="750"/>
      <c r="IKT279" s="750"/>
      <c r="IKU279" s="750"/>
      <c r="IKV279" s="750"/>
      <c r="IKW279" s="750"/>
      <c r="IKX279" s="748"/>
      <c r="IKY279" s="748"/>
      <c r="IKZ279" s="748"/>
      <c r="ILA279" s="748"/>
      <c r="ILB279" s="748"/>
      <c r="ILC279" s="748"/>
      <c r="ILD279" s="748"/>
      <c r="ILE279" s="748"/>
      <c r="ILF279" s="748"/>
      <c r="ILG279" s="748"/>
      <c r="ILH279" s="748"/>
      <c r="ILI279" s="748"/>
      <c r="ILJ279" s="748"/>
      <c r="ILK279" s="748"/>
      <c r="ILL279" s="748"/>
      <c r="ILM279" s="748"/>
      <c r="ILN279" s="748"/>
      <c r="ILO279" s="748"/>
      <c r="ILP279" s="748"/>
      <c r="ILQ279" s="748"/>
      <c r="ILR279" s="748"/>
      <c r="ILS279" s="748"/>
      <c r="ILT279" s="748"/>
      <c r="ILU279" s="748"/>
      <c r="ILV279" s="749"/>
      <c r="ILW279" s="749"/>
      <c r="ILX279" s="749"/>
      <c r="ILY279" s="749"/>
      <c r="ILZ279" s="749"/>
      <c r="IMA279" s="748"/>
      <c r="IMB279" s="748"/>
      <c r="IMC279" s="749"/>
      <c r="IMD279" s="749"/>
      <c r="IME279" s="748"/>
      <c r="IMF279" s="748"/>
      <c r="IMG279" s="749"/>
      <c r="IMH279" s="749"/>
      <c r="IMI279" s="748"/>
      <c r="IMJ279" s="748"/>
      <c r="IMK279" s="748"/>
      <c r="IML279" s="748"/>
      <c r="IMM279" s="748"/>
      <c r="IMN279" s="748"/>
      <c r="IMO279" s="748"/>
      <c r="IMP279" s="749"/>
      <c r="IMQ279" s="749"/>
      <c r="IMR279" s="748"/>
      <c r="IMS279" s="748"/>
      <c r="IMT279" s="749"/>
      <c r="IMU279" s="749"/>
      <c r="IMV279" s="748"/>
      <c r="IMW279" s="748"/>
      <c r="IMX279" s="748"/>
      <c r="IMY279" s="748"/>
      <c r="IMZ279" s="748"/>
      <c r="INA279" s="746"/>
      <c r="INB279" s="751"/>
      <c r="INC279" s="748"/>
      <c r="IND279" s="748"/>
      <c r="INE279" s="748"/>
      <c r="INF279" s="748"/>
      <c r="ING279" s="748"/>
      <c r="INH279" s="748"/>
      <c r="INI279" s="748"/>
      <c r="INJ279" s="750"/>
      <c r="INK279" s="750"/>
      <c r="INL279" s="750"/>
      <c r="INM279" s="750"/>
      <c r="INN279" s="750"/>
      <c r="INO279" s="750"/>
      <c r="INP279" s="750"/>
      <c r="INQ279" s="750"/>
      <c r="INR279" s="750"/>
      <c r="INS279" s="750"/>
      <c r="INT279" s="750"/>
      <c r="INU279" s="750"/>
      <c r="INV279" s="750"/>
      <c r="INW279" s="750"/>
      <c r="INX279" s="750"/>
      <c r="INY279" s="750"/>
      <c r="INZ279" s="750"/>
      <c r="IOA279" s="750"/>
      <c r="IOB279" s="750"/>
      <c r="IOC279" s="750"/>
      <c r="IOD279" s="750"/>
      <c r="IOE279" s="750"/>
      <c r="IOF279" s="750"/>
      <c r="IOG279" s="750"/>
      <c r="IOH279" s="750"/>
      <c r="IOI279" s="750"/>
      <c r="IOJ279" s="750"/>
      <c r="IOK279" s="750"/>
      <c r="IOL279" s="750"/>
      <c r="IOM279" s="750"/>
      <c r="ION279" s="750"/>
      <c r="IOO279" s="750"/>
      <c r="IOP279" s="750"/>
      <c r="IOQ279" s="750"/>
      <c r="IOR279" s="750"/>
      <c r="IOS279" s="750"/>
      <c r="IOT279" s="750"/>
      <c r="IOU279" s="750"/>
      <c r="IOV279" s="750"/>
      <c r="IOW279" s="750"/>
      <c r="IOX279" s="750"/>
      <c r="IOY279" s="750"/>
      <c r="IOZ279" s="750"/>
      <c r="IPA279" s="750"/>
      <c r="IPB279" s="748"/>
      <c r="IPC279" s="748"/>
      <c r="IPD279" s="748"/>
      <c r="IPE279" s="748"/>
      <c r="IPF279" s="748"/>
      <c r="IPG279" s="748"/>
      <c r="IPH279" s="748"/>
      <c r="IPI279" s="748"/>
      <c r="IPJ279" s="748"/>
      <c r="IPK279" s="748"/>
      <c r="IPL279" s="748"/>
      <c r="IPM279" s="748"/>
      <c r="IPN279" s="748"/>
      <c r="IPO279" s="748"/>
      <c r="IPP279" s="748"/>
      <c r="IPQ279" s="748"/>
      <c r="IPR279" s="748"/>
      <c r="IPS279" s="748"/>
      <c r="IPT279" s="748"/>
      <c r="IPU279" s="748"/>
      <c r="IPV279" s="748"/>
      <c r="IPW279" s="748"/>
      <c r="IPX279" s="748"/>
      <c r="IPY279" s="748"/>
      <c r="IPZ279" s="749"/>
      <c r="IQA279" s="749"/>
      <c r="IQB279" s="749"/>
      <c r="IQC279" s="749"/>
      <c r="IQD279" s="749"/>
      <c r="IQE279" s="748"/>
      <c r="IQF279" s="748"/>
      <c r="IQG279" s="749"/>
      <c r="IQH279" s="749"/>
      <c r="IQI279" s="748"/>
      <c r="IQJ279" s="748"/>
      <c r="IQK279" s="749"/>
      <c r="IQL279" s="749"/>
      <c r="IQM279" s="748"/>
      <c r="IQN279" s="748"/>
      <c r="IQO279" s="748"/>
      <c r="IQP279" s="748"/>
      <c r="IQQ279" s="748"/>
      <c r="IQR279" s="748"/>
      <c r="IQS279" s="748"/>
      <c r="IQT279" s="749"/>
      <c r="IQU279" s="749"/>
      <c r="IQV279" s="748"/>
      <c r="IQW279" s="748"/>
      <c r="IQX279" s="749"/>
      <c r="IQY279" s="749"/>
      <c r="IQZ279" s="748"/>
      <c r="IRA279" s="748"/>
      <c r="IRB279" s="748"/>
      <c r="IRC279" s="748"/>
      <c r="IRD279" s="748"/>
      <c r="IRE279" s="746"/>
      <c r="IRF279" s="751"/>
      <c r="IRG279" s="748"/>
      <c r="IRH279" s="748"/>
      <c r="IRI279" s="748"/>
      <c r="IRJ279" s="748"/>
      <c r="IRK279" s="748"/>
      <c r="IRL279" s="748"/>
      <c r="IRM279" s="748"/>
      <c r="IRN279" s="750"/>
      <c r="IRO279" s="750"/>
      <c r="IRP279" s="750"/>
      <c r="IRQ279" s="750"/>
      <c r="IRR279" s="750"/>
      <c r="IRS279" s="750"/>
      <c r="IRT279" s="750"/>
      <c r="IRU279" s="750"/>
      <c r="IRV279" s="750"/>
      <c r="IRW279" s="750"/>
      <c r="IRX279" s="750"/>
      <c r="IRY279" s="750"/>
      <c r="IRZ279" s="750"/>
      <c r="ISA279" s="750"/>
      <c r="ISB279" s="750"/>
      <c r="ISC279" s="750"/>
      <c r="ISD279" s="750"/>
      <c r="ISE279" s="750"/>
      <c r="ISF279" s="750"/>
      <c r="ISG279" s="750"/>
      <c r="ISH279" s="750"/>
      <c r="ISI279" s="750"/>
      <c r="ISJ279" s="750"/>
      <c r="ISK279" s="750"/>
      <c r="ISL279" s="750"/>
      <c r="ISM279" s="750"/>
      <c r="ISN279" s="750"/>
      <c r="ISO279" s="750"/>
      <c r="ISP279" s="750"/>
      <c r="ISQ279" s="750"/>
      <c r="ISR279" s="750"/>
      <c r="ISS279" s="750"/>
      <c r="IST279" s="750"/>
      <c r="ISU279" s="750"/>
      <c r="ISV279" s="750"/>
      <c r="ISW279" s="750"/>
      <c r="ISX279" s="750"/>
      <c r="ISY279" s="750"/>
      <c r="ISZ279" s="750"/>
      <c r="ITA279" s="750"/>
      <c r="ITB279" s="750"/>
      <c r="ITC279" s="750"/>
      <c r="ITD279" s="750"/>
      <c r="ITE279" s="750"/>
      <c r="ITF279" s="748"/>
      <c r="ITG279" s="748"/>
      <c r="ITH279" s="748"/>
      <c r="ITI279" s="748"/>
      <c r="ITJ279" s="748"/>
      <c r="ITK279" s="748"/>
      <c r="ITL279" s="748"/>
      <c r="ITM279" s="748"/>
      <c r="ITN279" s="748"/>
      <c r="ITO279" s="748"/>
      <c r="ITP279" s="748"/>
      <c r="ITQ279" s="748"/>
      <c r="ITR279" s="748"/>
      <c r="ITS279" s="748"/>
      <c r="ITT279" s="748"/>
      <c r="ITU279" s="748"/>
      <c r="ITV279" s="748"/>
      <c r="ITW279" s="748"/>
      <c r="ITX279" s="748"/>
      <c r="ITY279" s="748"/>
      <c r="ITZ279" s="748"/>
      <c r="IUA279" s="748"/>
      <c r="IUB279" s="748"/>
      <c r="IUC279" s="748"/>
      <c r="IUD279" s="749"/>
      <c r="IUE279" s="749"/>
      <c r="IUF279" s="749"/>
      <c r="IUG279" s="749"/>
      <c r="IUH279" s="749"/>
      <c r="IUI279" s="748"/>
      <c r="IUJ279" s="748"/>
      <c r="IUK279" s="749"/>
      <c r="IUL279" s="749"/>
      <c r="IUM279" s="748"/>
      <c r="IUN279" s="748"/>
      <c r="IUO279" s="749"/>
      <c r="IUP279" s="749"/>
      <c r="IUQ279" s="748"/>
      <c r="IUR279" s="748"/>
      <c r="IUS279" s="748"/>
      <c r="IUT279" s="748"/>
      <c r="IUU279" s="748"/>
      <c r="IUV279" s="748"/>
      <c r="IUW279" s="748"/>
      <c r="IUX279" s="749"/>
      <c r="IUY279" s="749"/>
      <c r="IUZ279" s="748"/>
      <c r="IVA279" s="748"/>
      <c r="IVB279" s="749"/>
      <c r="IVC279" s="749"/>
      <c r="IVD279" s="748"/>
      <c r="IVE279" s="748"/>
      <c r="IVF279" s="748"/>
      <c r="IVG279" s="748"/>
      <c r="IVH279" s="748"/>
      <c r="IVI279" s="746"/>
      <c r="IVJ279" s="751"/>
      <c r="IVK279" s="748"/>
      <c r="IVL279" s="748"/>
      <c r="IVM279" s="748"/>
      <c r="IVN279" s="748"/>
      <c r="IVO279" s="748"/>
      <c r="IVP279" s="748"/>
      <c r="IVQ279" s="748"/>
      <c r="IVR279" s="750"/>
      <c r="IVS279" s="750"/>
      <c r="IVT279" s="750"/>
      <c r="IVU279" s="750"/>
      <c r="IVV279" s="750"/>
      <c r="IVW279" s="750"/>
      <c r="IVX279" s="750"/>
      <c r="IVY279" s="750"/>
      <c r="IVZ279" s="750"/>
      <c r="IWA279" s="750"/>
      <c r="IWB279" s="750"/>
      <c r="IWC279" s="750"/>
      <c r="IWD279" s="750"/>
      <c r="IWE279" s="750"/>
      <c r="IWF279" s="750"/>
      <c r="IWG279" s="750"/>
      <c r="IWH279" s="750"/>
      <c r="IWI279" s="750"/>
      <c r="IWJ279" s="750"/>
      <c r="IWK279" s="750"/>
      <c r="IWL279" s="750"/>
      <c r="IWM279" s="750"/>
      <c r="IWN279" s="750"/>
      <c r="IWO279" s="750"/>
      <c r="IWP279" s="750"/>
      <c r="IWQ279" s="750"/>
      <c r="IWR279" s="750"/>
      <c r="IWS279" s="750"/>
      <c r="IWT279" s="750"/>
      <c r="IWU279" s="750"/>
      <c r="IWV279" s="750"/>
      <c r="IWW279" s="750"/>
      <c r="IWX279" s="750"/>
      <c r="IWY279" s="750"/>
      <c r="IWZ279" s="750"/>
      <c r="IXA279" s="750"/>
      <c r="IXB279" s="750"/>
      <c r="IXC279" s="750"/>
      <c r="IXD279" s="750"/>
      <c r="IXE279" s="750"/>
      <c r="IXF279" s="750"/>
      <c r="IXG279" s="750"/>
      <c r="IXH279" s="750"/>
      <c r="IXI279" s="750"/>
      <c r="IXJ279" s="748"/>
      <c r="IXK279" s="748"/>
      <c r="IXL279" s="748"/>
      <c r="IXM279" s="748"/>
      <c r="IXN279" s="748"/>
      <c r="IXO279" s="748"/>
      <c r="IXP279" s="748"/>
      <c r="IXQ279" s="748"/>
      <c r="IXR279" s="748"/>
      <c r="IXS279" s="748"/>
      <c r="IXT279" s="748"/>
      <c r="IXU279" s="748"/>
      <c r="IXV279" s="748"/>
      <c r="IXW279" s="748"/>
      <c r="IXX279" s="748"/>
      <c r="IXY279" s="748"/>
      <c r="IXZ279" s="748"/>
      <c r="IYA279" s="748"/>
      <c r="IYB279" s="748"/>
      <c r="IYC279" s="748"/>
      <c r="IYD279" s="748"/>
      <c r="IYE279" s="748"/>
      <c r="IYF279" s="748"/>
      <c r="IYG279" s="748"/>
      <c r="IYH279" s="749"/>
      <c r="IYI279" s="749"/>
      <c r="IYJ279" s="749"/>
      <c r="IYK279" s="749"/>
      <c r="IYL279" s="749"/>
      <c r="IYM279" s="748"/>
      <c r="IYN279" s="748"/>
      <c r="IYO279" s="749"/>
      <c r="IYP279" s="749"/>
      <c r="IYQ279" s="748"/>
      <c r="IYR279" s="748"/>
      <c r="IYS279" s="749"/>
      <c r="IYT279" s="749"/>
      <c r="IYU279" s="748"/>
      <c r="IYV279" s="748"/>
      <c r="IYW279" s="748"/>
      <c r="IYX279" s="748"/>
      <c r="IYY279" s="748"/>
      <c r="IYZ279" s="748"/>
      <c r="IZA279" s="748"/>
      <c r="IZB279" s="749"/>
      <c r="IZC279" s="749"/>
      <c r="IZD279" s="748"/>
      <c r="IZE279" s="748"/>
      <c r="IZF279" s="749"/>
      <c r="IZG279" s="749"/>
      <c r="IZH279" s="748"/>
      <c r="IZI279" s="748"/>
      <c r="IZJ279" s="748"/>
      <c r="IZK279" s="748"/>
      <c r="IZL279" s="748"/>
      <c r="IZM279" s="746"/>
      <c r="IZN279" s="751"/>
      <c r="IZO279" s="748"/>
      <c r="IZP279" s="748"/>
      <c r="IZQ279" s="748"/>
      <c r="IZR279" s="748"/>
      <c r="IZS279" s="748"/>
      <c r="IZT279" s="748"/>
      <c r="IZU279" s="748"/>
      <c r="IZV279" s="750"/>
      <c r="IZW279" s="750"/>
      <c r="IZX279" s="750"/>
      <c r="IZY279" s="750"/>
      <c r="IZZ279" s="750"/>
      <c r="JAA279" s="750"/>
      <c r="JAB279" s="750"/>
      <c r="JAC279" s="750"/>
      <c r="JAD279" s="750"/>
      <c r="JAE279" s="750"/>
      <c r="JAF279" s="750"/>
      <c r="JAG279" s="750"/>
      <c r="JAH279" s="750"/>
      <c r="JAI279" s="750"/>
      <c r="JAJ279" s="750"/>
      <c r="JAK279" s="750"/>
      <c r="JAL279" s="750"/>
      <c r="JAM279" s="750"/>
      <c r="JAN279" s="750"/>
      <c r="JAO279" s="750"/>
      <c r="JAP279" s="750"/>
      <c r="JAQ279" s="750"/>
      <c r="JAR279" s="750"/>
      <c r="JAS279" s="750"/>
      <c r="JAT279" s="750"/>
      <c r="JAU279" s="750"/>
      <c r="JAV279" s="750"/>
      <c r="JAW279" s="750"/>
      <c r="JAX279" s="750"/>
      <c r="JAY279" s="750"/>
      <c r="JAZ279" s="750"/>
      <c r="JBA279" s="750"/>
      <c r="JBB279" s="750"/>
      <c r="JBC279" s="750"/>
      <c r="JBD279" s="750"/>
      <c r="JBE279" s="750"/>
      <c r="JBF279" s="750"/>
      <c r="JBG279" s="750"/>
      <c r="JBH279" s="750"/>
      <c r="JBI279" s="750"/>
      <c r="JBJ279" s="750"/>
      <c r="JBK279" s="750"/>
      <c r="JBL279" s="750"/>
      <c r="JBM279" s="750"/>
      <c r="JBN279" s="748"/>
      <c r="JBO279" s="748"/>
      <c r="JBP279" s="748"/>
      <c r="JBQ279" s="748"/>
      <c r="JBR279" s="748"/>
      <c r="JBS279" s="748"/>
      <c r="JBT279" s="748"/>
      <c r="JBU279" s="748"/>
      <c r="JBV279" s="748"/>
      <c r="JBW279" s="748"/>
      <c r="JBX279" s="748"/>
      <c r="JBY279" s="748"/>
      <c r="JBZ279" s="748"/>
      <c r="JCA279" s="748"/>
      <c r="JCB279" s="748"/>
      <c r="JCC279" s="748"/>
      <c r="JCD279" s="748"/>
      <c r="JCE279" s="748"/>
      <c r="JCF279" s="748"/>
      <c r="JCG279" s="748"/>
      <c r="JCH279" s="748"/>
      <c r="JCI279" s="748"/>
      <c r="JCJ279" s="748"/>
      <c r="JCK279" s="748"/>
      <c r="JCL279" s="749"/>
      <c r="JCM279" s="749"/>
      <c r="JCN279" s="749"/>
      <c r="JCO279" s="749"/>
      <c r="JCP279" s="749"/>
      <c r="JCQ279" s="748"/>
      <c r="JCR279" s="748"/>
      <c r="JCS279" s="749"/>
      <c r="JCT279" s="749"/>
      <c r="JCU279" s="748"/>
      <c r="JCV279" s="748"/>
      <c r="JCW279" s="749"/>
      <c r="JCX279" s="749"/>
      <c r="JCY279" s="748"/>
      <c r="JCZ279" s="748"/>
      <c r="JDA279" s="748"/>
      <c r="JDB279" s="748"/>
      <c r="JDC279" s="748"/>
      <c r="JDD279" s="748"/>
      <c r="JDE279" s="748"/>
      <c r="JDF279" s="749"/>
      <c r="JDG279" s="749"/>
      <c r="JDH279" s="748"/>
      <c r="JDI279" s="748"/>
      <c r="JDJ279" s="749"/>
      <c r="JDK279" s="749"/>
      <c r="JDL279" s="748"/>
      <c r="JDM279" s="748"/>
      <c r="JDN279" s="748"/>
      <c r="JDO279" s="748"/>
      <c r="JDP279" s="748"/>
      <c r="JDQ279" s="746"/>
      <c r="JDR279" s="751"/>
      <c r="JDS279" s="748"/>
      <c r="JDT279" s="748"/>
      <c r="JDU279" s="748"/>
      <c r="JDV279" s="748"/>
      <c r="JDW279" s="748"/>
      <c r="JDX279" s="748"/>
      <c r="JDY279" s="748"/>
      <c r="JDZ279" s="750"/>
      <c r="JEA279" s="750"/>
      <c r="JEB279" s="750"/>
      <c r="JEC279" s="750"/>
      <c r="JED279" s="750"/>
      <c r="JEE279" s="750"/>
      <c r="JEF279" s="750"/>
      <c r="JEG279" s="750"/>
      <c r="JEH279" s="750"/>
      <c r="JEI279" s="750"/>
      <c r="JEJ279" s="750"/>
      <c r="JEK279" s="750"/>
      <c r="JEL279" s="750"/>
      <c r="JEM279" s="750"/>
      <c r="JEN279" s="750"/>
      <c r="JEO279" s="750"/>
      <c r="JEP279" s="750"/>
      <c r="JEQ279" s="750"/>
      <c r="JER279" s="750"/>
      <c r="JES279" s="750"/>
      <c r="JET279" s="750"/>
      <c r="JEU279" s="750"/>
      <c r="JEV279" s="750"/>
      <c r="JEW279" s="750"/>
      <c r="JEX279" s="750"/>
      <c r="JEY279" s="750"/>
      <c r="JEZ279" s="750"/>
      <c r="JFA279" s="750"/>
      <c r="JFB279" s="750"/>
      <c r="JFC279" s="750"/>
      <c r="JFD279" s="750"/>
      <c r="JFE279" s="750"/>
      <c r="JFF279" s="750"/>
      <c r="JFG279" s="750"/>
      <c r="JFH279" s="750"/>
      <c r="JFI279" s="750"/>
      <c r="JFJ279" s="750"/>
      <c r="JFK279" s="750"/>
      <c r="JFL279" s="750"/>
      <c r="JFM279" s="750"/>
      <c r="JFN279" s="750"/>
      <c r="JFO279" s="750"/>
      <c r="JFP279" s="750"/>
      <c r="JFQ279" s="750"/>
      <c r="JFR279" s="748"/>
      <c r="JFS279" s="748"/>
      <c r="JFT279" s="748"/>
      <c r="JFU279" s="748"/>
      <c r="JFV279" s="748"/>
      <c r="JFW279" s="748"/>
      <c r="JFX279" s="748"/>
      <c r="JFY279" s="748"/>
      <c r="JFZ279" s="748"/>
      <c r="JGA279" s="748"/>
      <c r="JGB279" s="748"/>
      <c r="JGC279" s="748"/>
      <c r="JGD279" s="748"/>
      <c r="JGE279" s="748"/>
      <c r="JGF279" s="748"/>
      <c r="JGG279" s="748"/>
      <c r="JGH279" s="748"/>
      <c r="JGI279" s="748"/>
      <c r="JGJ279" s="748"/>
      <c r="JGK279" s="748"/>
      <c r="JGL279" s="748"/>
      <c r="JGM279" s="748"/>
      <c r="JGN279" s="748"/>
      <c r="JGO279" s="748"/>
      <c r="JGP279" s="749"/>
      <c r="JGQ279" s="749"/>
      <c r="JGR279" s="749"/>
      <c r="JGS279" s="749"/>
      <c r="JGT279" s="749"/>
      <c r="JGU279" s="748"/>
      <c r="JGV279" s="748"/>
      <c r="JGW279" s="749"/>
      <c r="JGX279" s="749"/>
      <c r="JGY279" s="748"/>
      <c r="JGZ279" s="748"/>
      <c r="JHA279" s="749"/>
      <c r="JHB279" s="749"/>
      <c r="JHC279" s="748"/>
      <c r="JHD279" s="748"/>
      <c r="JHE279" s="748"/>
      <c r="JHF279" s="748"/>
      <c r="JHG279" s="748"/>
      <c r="JHH279" s="748"/>
      <c r="JHI279" s="748"/>
      <c r="JHJ279" s="749"/>
      <c r="JHK279" s="749"/>
      <c r="JHL279" s="748"/>
      <c r="JHM279" s="748"/>
      <c r="JHN279" s="749"/>
      <c r="JHO279" s="749"/>
      <c r="JHP279" s="748"/>
      <c r="JHQ279" s="748"/>
      <c r="JHR279" s="748"/>
      <c r="JHS279" s="748"/>
      <c r="JHT279" s="748"/>
      <c r="JHU279" s="746"/>
      <c r="JHV279" s="751"/>
      <c r="JHW279" s="748"/>
      <c r="JHX279" s="748"/>
      <c r="JHY279" s="748"/>
      <c r="JHZ279" s="748"/>
      <c r="JIA279" s="748"/>
      <c r="JIB279" s="748"/>
      <c r="JIC279" s="748"/>
      <c r="JID279" s="750"/>
      <c r="JIE279" s="750"/>
      <c r="JIF279" s="750"/>
      <c r="JIG279" s="750"/>
      <c r="JIH279" s="750"/>
      <c r="JII279" s="750"/>
      <c r="JIJ279" s="750"/>
      <c r="JIK279" s="750"/>
      <c r="JIL279" s="750"/>
      <c r="JIM279" s="750"/>
      <c r="JIN279" s="750"/>
      <c r="JIO279" s="750"/>
      <c r="JIP279" s="750"/>
      <c r="JIQ279" s="750"/>
      <c r="JIR279" s="750"/>
      <c r="JIS279" s="750"/>
      <c r="JIT279" s="750"/>
      <c r="JIU279" s="750"/>
      <c r="JIV279" s="750"/>
      <c r="JIW279" s="750"/>
      <c r="JIX279" s="750"/>
      <c r="JIY279" s="750"/>
      <c r="JIZ279" s="750"/>
      <c r="JJA279" s="750"/>
      <c r="JJB279" s="750"/>
      <c r="JJC279" s="750"/>
      <c r="JJD279" s="750"/>
      <c r="JJE279" s="750"/>
      <c r="JJF279" s="750"/>
      <c r="JJG279" s="750"/>
      <c r="JJH279" s="750"/>
      <c r="JJI279" s="750"/>
      <c r="JJJ279" s="750"/>
      <c r="JJK279" s="750"/>
      <c r="JJL279" s="750"/>
      <c r="JJM279" s="750"/>
      <c r="JJN279" s="750"/>
      <c r="JJO279" s="750"/>
      <c r="JJP279" s="750"/>
      <c r="JJQ279" s="750"/>
      <c r="JJR279" s="750"/>
      <c r="JJS279" s="750"/>
      <c r="JJT279" s="750"/>
      <c r="JJU279" s="750"/>
      <c r="JJV279" s="748"/>
      <c r="JJW279" s="748"/>
      <c r="JJX279" s="748"/>
      <c r="JJY279" s="748"/>
      <c r="JJZ279" s="748"/>
      <c r="JKA279" s="748"/>
      <c r="JKB279" s="748"/>
      <c r="JKC279" s="748"/>
      <c r="JKD279" s="748"/>
      <c r="JKE279" s="748"/>
      <c r="JKF279" s="748"/>
      <c r="JKG279" s="748"/>
      <c r="JKH279" s="748"/>
      <c r="JKI279" s="748"/>
      <c r="JKJ279" s="748"/>
      <c r="JKK279" s="748"/>
      <c r="JKL279" s="748"/>
      <c r="JKM279" s="748"/>
      <c r="JKN279" s="748"/>
      <c r="JKO279" s="748"/>
      <c r="JKP279" s="748"/>
      <c r="JKQ279" s="748"/>
      <c r="JKR279" s="748"/>
      <c r="JKS279" s="748"/>
      <c r="JKT279" s="749"/>
      <c r="JKU279" s="749"/>
      <c r="JKV279" s="749"/>
      <c r="JKW279" s="749"/>
      <c r="JKX279" s="749"/>
      <c r="JKY279" s="748"/>
      <c r="JKZ279" s="748"/>
      <c r="JLA279" s="749"/>
      <c r="JLB279" s="749"/>
      <c r="JLC279" s="748"/>
      <c r="JLD279" s="748"/>
      <c r="JLE279" s="749"/>
      <c r="JLF279" s="749"/>
      <c r="JLG279" s="748"/>
      <c r="JLH279" s="748"/>
      <c r="JLI279" s="748"/>
      <c r="JLJ279" s="748"/>
      <c r="JLK279" s="748"/>
      <c r="JLL279" s="748"/>
      <c r="JLM279" s="748"/>
      <c r="JLN279" s="749"/>
      <c r="JLO279" s="749"/>
      <c r="JLP279" s="748"/>
      <c r="JLQ279" s="748"/>
      <c r="JLR279" s="749"/>
      <c r="JLS279" s="749"/>
      <c r="JLT279" s="748"/>
      <c r="JLU279" s="748"/>
      <c r="JLV279" s="748"/>
      <c r="JLW279" s="748"/>
      <c r="JLX279" s="748"/>
      <c r="JLY279" s="746"/>
      <c r="JLZ279" s="751"/>
      <c r="JMA279" s="748"/>
      <c r="JMB279" s="748"/>
      <c r="JMC279" s="748"/>
      <c r="JMD279" s="748"/>
      <c r="JME279" s="748"/>
      <c r="JMF279" s="748"/>
      <c r="JMG279" s="748"/>
      <c r="JMH279" s="750"/>
      <c r="JMI279" s="750"/>
      <c r="JMJ279" s="750"/>
      <c r="JMK279" s="750"/>
      <c r="JML279" s="750"/>
      <c r="JMM279" s="750"/>
      <c r="JMN279" s="750"/>
      <c r="JMO279" s="750"/>
      <c r="JMP279" s="750"/>
      <c r="JMQ279" s="750"/>
      <c r="JMR279" s="750"/>
      <c r="JMS279" s="750"/>
      <c r="JMT279" s="750"/>
      <c r="JMU279" s="750"/>
      <c r="JMV279" s="750"/>
      <c r="JMW279" s="750"/>
      <c r="JMX279" s="750"/>
      <c r="JMY279" s="750"/>
      <c r="JMZ279" s="750"/>
      <c r="JNA279" s="750"/>
      <c r="JNB279" s="750"/>
      <c r="JNC279" s="750"/>
      <c r="JND279" s="750"/>
      <c r="JNE279" s="750"/>
      <c r="JNF279" s="750"/>
      <c r="JNG279" s="750"/>
      <c r="JNH279" s="750"/>
      <c r="JNI279" s="750"/>
      <c r="JNJ279" s="750"/>
      <c r="JNK279" s="750"/>
      <c r="JNL279" s="750"/>
      <c r="JNM279" s="750"/>
      <c r="JNN279" s="750"/>
      <c r="JNO279" s="750"/>
      <c r="JNP279" s="750"/>
      <c r="JNQ279" s="750"/>
      <c r="JNR279" s="750"/>
      <c r="JNS279" s="750"/>
      <c r="JNT279" s="750"/>
      <c r="JNU279" s="750"/>
      <c r="JNV279" s="750"/>
      <c r="JNW279" s="750"/>
      <c r="JNX279" s="750"/>
      <c r="JNY279" s="750"/>
      <c r="JNZ279" s="748"/>
      <c r="JOA279" s="748"/>
      <c r="JOB279" s="748"/>
      <c r="JOC279" s="748"/>
      <c r="JOD279" s="748"/>
      <c r="JOE279" s="748"/>
      <c r="JOF279" s="748"/>
      <c r="JOG279" s="748"/>
      <c r="JOH279" s="748"/>
      <c r="JOI279" s="748"/>
      <c r="JOJ279" s="748"/>
      <c r="JOK279" s="748"/>
      <c r="JOL279" s="748"/>
      <c r="JOM279" s="748"/>
      <c r="JON279" s="748"/>
      <c r="JOO279" s="748"/>
      <c r="JOP279" s="748"/>
      <c r="JOQ279" s="748"/>
      <c r="JOR279" s="748"/>
      <c r="JOS279" s="748"/>
      <c r="JOT279" s="748"/>
      <c r="JOU279" s="748"/>
      <c r="JOV279" s="748"/>
      <c r="JOW279" s="748"/>
      <c r="JOX279" s="749"/>
      <c r="JOY279" s="749"/>
      <c r="JOZ279" s="749"/>
      <c r="JPA279" s="749"/>
      <c r="JPB279" s="749"/>
      <c r="JPC279" s="748"/>
      <c r="JPD279" s="748"/>
      <c r="JPE279" s="749"/>
      <c r="JPF279" s="749"/>
      <c r="JPG279" s="748"/>
      <c r="JPH279" s="748"/>
      <c r="JPI279" s="749"/>
      <c r="JPJ279" s="749"/>
      <c r="JPK279" s="748"/>
      <c r="JPL279" s="748"/>
      <c r="JPM279" s="748"/>
      <c r="JPN279" s="748"/>
      <c r="JPO279" s="748"/>
      <c r="JPP279" s="748"/>
      <c r="JPQ279" s="748"/>
      <c r="JPR279" s="749"/>
      <c r="JPS279" s="749"/>
      <c r="JPT279" s="748"/>
      <c r="JPU279" s="748"/>
      <c r="JPV279" s="749"/>
      <c r="JPW279" s="749"/>
      <c r="JPX279" s="748"/>
      <c r="JPY279" s="748"/>
      <c r="JPZ279" s="748"/>
      <c r="JQA279" s="748"/>
      <c r="JQB279" s="748"/>
      <c r="JQC279" s="746"/>
      <c r="JQD279" s="751"/>
      <c r="JQE279" s="748"/>
      <c r="JQF279" s="748"/>
      <c r="JQG279" s="748"/>
      <c r="JQH279" s="748"/>
      <c r="JQI279" s="748"/>
      <c r="JQJ279" s="748"/>
      <c r="JQK279" s="748"/>
      <c r="JQL279" s="750"/>
      <c r="JQM279" s="750"/>
      <c r="JQN279" s="750"/>
      <c r="JQO279" s="750"/>
      <c r="JQP279" s="750"/>
      <c r="JQQ279" s="750"/>
      <c r="JQR279" s="750"/>
      <c r="JQS279" s="750"/>
      <c r="JQT279" s="750"/>
      <c r="JQU279" s="750"/>
      <c r="JQV279" s="750"/>
      <c r="JQW279" s="750"/>
      <c r="JQX279" s="750"/>
      <c r="JQY279" s="750"/>
      <c r="JQZ279" s="750"/>
      <c r="JRA279" s="750"/>
      <c r="JRB279" s="750"/>
      <c r="JRC279" s="750"/>
      <c r="JRD279" s="750"/>
      <c r="JRE279" s="750"/>
      <c r="JRF279" s="750"/>
      <c r="JRG279" s="750"/>
      <c r="JRH279" s="750"/>
      <c r="JRI279" s="750"/>
      <c r="JRJ279" s="750"/>
      <c r="JRK279" s="750"/>
      <c r="JRL279" s="750"/>
      <c r="JRM279" s="750"/>
      <c r="JRN279" s="750"/>
      <c r="JRO279" s="750"/>
      <c r="JRP279" s="750"/>
      <c r="JRQ279" s="750"/>
      <c r="JRR279" s="750"/>
      <c r="JRS279" s="750"/>
      <c r="JRT279" s="750"/>
      <c r="JRU279" s="750"/>
      <c r="JRV279" s="750"/>
      <c r="JRW279" s="750"/>
      <c r="JRX279" s="750"/>
      <c r="JRY279" s="750"/>
      <c r="JRZ279" s="750"/>
      <c r="JSA279" s="750"/>
      <c r="JSB279" s="750"/>
      <c r="JSC279" s="750"/>
      <c r="JSD279" s="748"/>
      <c r="JSE279" s="748"/>
      <c r="JSF279" s="748"/>
      <c r="JSG279" s="748"/>
      <c r="JSH279" s="748"/>
      <c r="JSI279" s="748"/>
      <c r="JSJ279" s="748"/>
      <c r="JSK279" s="748"/>
      <c r="JSL279" s="748"/>
      <c r="JSM279" s="748"/>
      <c r="JSN279" s="748"/>
      <c r="JSO279" s="748"/>
      <c r="JSP279" s="748"/>
      <c r="JSQ279" s="748"/>
      <c r="JSR279" s="748"/>
      <c r="JSS279" s="748"/>
      <c r="JST279" s="748"/>
      <c r="JSU279" s="748"/>
      <c r="JSV279" s="748"/>
      <c r="JSW279" s="748"/>
      <c r="JSX279" s="748"/>
      <c r="JSY279" s="748"/>
      <c r="JSZ279" s="748"/>
      <c r="JTA279" s="748"/>
      <c r="JTB279" s="749"/>
      <c r="JTC279" s="749"/>
      <c r="JTD279" s="749"/>
      <c r="JTE279" s="749"/>
      <c r="JTF279" s="749"/>
      <c r="JTG279" s="748"/>
      <c r="JTH279" s="748"/>
      <c r="JTI279" s="749"/>
      <c r="JTJ279" s="749"/>
      <c r="JTK279" s="748"/>
      <c r="JTL279" s="748"/>
      <c r="JTM279" s="749"/>
      <c r="JTN279" s="749"/>
      <c r="JTO279" s="748"/>
      <c r="JTP279" s="748"/>
      <c r="JTQ279" s="748"/>
      <c r="JTR279" s="748"/>
      <c r="JTS279" s="748"/>
      <c r="JTT279" s="748"/>
      <c r="JTU279" s="748"/>
      <c r="JTV279" s="749"/>
      <c r="JTW279" s="749"/>
      <c r="JTX279" s="748"/>
      <c r="JTY279" s="748"/>
      <c r="JTZ279" s="749"/>
      <c r="JUA279" s="749"/>
      <c r="JUB279" s="748"/>
      <c r="JUC279" s="748"/>
      <c r="JUD279" s="748"/>
      <c r="JUE279" s="748"/>
      <c r="JUF279" s="748"/>
      <c r="JUG279" s="746"/>
      <c r="JUH279" s="751"/>
      <c r="JUI279" s="748"/>
      <c r="JUJ279" s="748"/>
      <c r="JUK279" s="748"/>
      <c r="JUL279" s="748"/>
      <c r="JUM279" s="748"/>
      <c r="JUN279" s="748"/>
      <c r="JUO279" s="748"/>
      <c r="JUP279" s="750"/>
      <c r="JUQ279" s="750"/>
      <c r="JUR279" s="750"/>
      <c r="JUS279" s="750"/>
      <c r="JUT279" s="750"/>
      <c r="JUU279" s="750"/>
      <c r="JUV279" s="750"/>
      <c r="JUW279" s="750"/>
      <c r="JUX279" s="750"/>
      <c r="JUY279" s="750"/>
      <c r="JUZ279" s="750"/>
      <c r="JVA279" s="750"/>
      <c r="JVB279" s="750"/>
      <c r="JVC279" s="750"/>
      <c r="JVD279" s="750"/>
      <c r="JVE279" s="750"/>
      <c r="JVF279" s="750"/>
      <c r="JVG279" s="750"/>
      <c r="JVH279" s="750"/>
      <c r="JVI279" s="750"/>
      <c r="JVJ279" s="750"/>
      <c r="JVK279" s="750"/>
      <c r="JVL279" s="750"/>
      <c r="JVM279" s="750"/>
      <c r="JVN279" s="750"/>
      <c r="JVO279" s="750"/>
      <c r="JVP279" s="750"/>
      <c r="JVQ279" s="750"/>
      <c r="JVR279" s="750"/>
      <c r="JVS279" s="750"/>
      <c r="JVT279" s="750"/>
      <c r="JVU279" s="750"/>
      <c r="JVV279" s="750"/>
      <c r="JVW279" s="750"/>
      <c r="JVX279" s="750"/>
      <c r="JVY279" s="750"/>
      <c r="JVZ279" s="750"/>
      <c r="JWA279" s="750"/>
      <c r="JWB279" s="750"/>
      <c r="JWC279" s="750"/>
      <c r="JWD279" s="750"/>
      <c r="JWE279" s="750"/>
      <c r="JWF279" s="750"/>
      <c r="JWG279" s="750"/>
      <c r="JWH279" s="748"/>
      <c r="JWI279" s="748"/>
      <c r="JWJ279" s="748"/>
      <c r="JWK279" s="748"/>
      <c r="JWL279" s="748"/>
      <c r="JWM279" s="748"/>
      <c r="JWN279" s="748"/>
      <c r="JWO279" s="748"/>
      <c r="JWP279" s="748"/>
      <c r="JWQ279" s="748"/>
      <c r="JWR279" s="748"/>
      <c r="JWS279" s="748"/>
      <c r="JWT279" s="748"/>
      <c r="JWU279" s="748"/>
      <c r="JWV279" s="748"/>
      <c r="JWW279" s="748"/>
      <c r="JWX279" s="748"/>
      <c r="JWY279" s="748"/>
      <c r="JWZ279" s="748"/>
      <c r="JXA279" s="748"/>
      <c r="JXB279" s="748"/>
      <c r="JXC279" s="748"/>
      <c r="JXD279" s="748"/>
      <c r="JXE279" s="748"/>
      <c r="JXF279" s="749"/>
      <c r="JXG279" s="749"/>
      <c r="JXH279" s="749"/>
      <c r="JXI279" s="749"/>
      <c r="JXJ279" s="749"/>
      <c r="JXK279" s="748"/>
      <c r="JXL279" s="748"/>
      <c r="JXM279" s="749"/>
      <c r="JXN279" s="749"/>
      <c r="JXO279" s="748"/>
      <c r="JXP279" s="748"/>
      <c r="JXQ279" s="749"/>
      <c r="JXR279" s="749"/>
      <c r="JXS279" s="748"/>
      <c r="JXT279" s="748"/>
      <c r="JXU279" s="748"/>
      <c r="JXV279" s="748"/>
      <c r="JXW279" s="748"/>
      <c r="JXX279" s="748"/>
      <c r="JXY279" s="748"/>
      <c r="JXZ279" s="749"/>
      <c r="JYA279" s="749"/>
      <c r="JYB279" s="748"/>
      <c r="JYC279" s="748"/>
      <c r="JYD279" s="749"/>
      <c r="JYE279" s="749"/>
      <c r="JYF279" s="748"/>
      <c r="JYG279" s="748"/>
      <c r="JYH279" s="748"/>
      <c r="JYI279" s="748"/>
      <c r="JYJ279" s="748"/>
      <c r="JYK279" s="746"/>
      <c r="JYL279" s="751"/>
      <c r="JYM279" s="748"/>
      <c r="JYN279" s="748"/>
      <c r="JYO279" s="748"/>
      <c r="JYP279" s="748"/>
      <c r="JYQ279" s="748"/>
      <c r="JYR279" s="748"/>
      <c r="JYS279" s="748"/>
      <c r="JYT279" s="750"/>
      <c r="JYU279" s="750"/>
      <c r="JYV279" s="750"/>
      <c r="JYW279" s="750"/>
      <c r="JYX279" s="750"/>
      <c r="JYY279" s="750"/>
      <c r="JYZ279" s="750"/>
      <c r="JZA279" s="750"/>
      <c r="JZB279" s="750"/>
      <c r="JZC279" s="750"/>
      <c r="JZD279" s="750"/>
      <c r="JZE279" s="750"/>
      <c r="JZF279" s="750"/>
      <c r="JZG279" s="750"/>
      <c r="JZH279" s="750"/>
      <c r="JZI279" s="750"/>
      <c r="JZJ279" s="750"/>
      <c r="JZK279" s="750"/>
      <c r="JZL279" s="750"/>
      <c r="JZM279" s="750"/>
      <c r="JZN279" s="750"/>
      <c r="JZO279" s="750"/>
      <c r="JZP279" s="750"/>
      <c r="JZQ279" s="750"/>
      <c r="JZR279" s="750"/>
      <c r="JZS279" s="750"/>
      <c r="JZT279" s="750"/>
      <c r="JZU279" s="750"/>
      <c r="JZV279" s="750"/>
      <c r="JZW279" s="750"/>
      <c r="JZX279" s="750"/>
      <c r="JZY279" s="750"/>
      <c r="JZZ279" s="750"/>
      <c r="KAA279" s="750"/>
      <c r="KAB279" s="750"/>
      <c r="KAC279" s="750"/>
      <c r="KAD279" s="750"/>
      <c r="KAE279" s="750"/>
      <c r="KAF279" s="750"/>
      <c r="KAG279" s="750"/>
      <c r="KAH279" s="750"/>
      <c r="KAI279" s="750"/>
      <c r="KAJ279" s="750"/>
      <c r="KAK279" s="750"/>
      <c r="KAL279" s="748"/>
      <c r="KAM279" s="748"/>
      <c r="KAN279" s="748"/>
      <c r="KAO279" s="748"/>
      <c r="KAP279" s="748"/>
      <c r="KAQ279" s="748"/>
      <c r="KAR279" s="748"/>
      <c r="KAS279" s="748"/>
      <c r="KAT279" s="748"/>
      <c r="KAU279" s="748"/>
      <c r="KAV279" s="748"/>
      <c r="KAW279" s="748"/>
      <c r="KAX279" s="748"/>
      <c r="KAY279" s="748"/>
      <c r="KAZ279" s="748"/>
      <c r="KBA279" s="748"/>
      <c r="KBB279" s="748"/>
      <c r="KBC279" s="748"/>
      <c r="KBD279" s="748"/>
      <c r="KBE279" s="748"/>
      <c r="KBF279" s="748"/>
      <c r="KBG279" s="748"/>
      <c r="KBH279" s="748"/>
      <c r="KBI279" s="748"/>
      <c r="KBJ279" s="749"/>
      <c r="KBK279" s="749"/>
      <c r="KBL279" s="749"/>
      <c r="KBM279" s="749"/>
      <c r="KBN279" s="749"/>
      <c r="KBO279" s="748"/>
      <c r="KBP279" s="748"/>
      <c r="KBQ279" s="749"/>
      <c r="KBR279" s="749"/>
      <c r="KBS279" s="748"/>
      <c r="KBT279" s="748"/>
      <c r="KBU279" s="749"/>
      <c r="KBV279" s="749"/>
      <c r="KBW279" s="748"/>
      <c r="KBX279" s="748"/>
      <c r="KBY279" s="748"/>
      <c r="KBZ279" s="748"/>
      <c r="KCA279" s="748"/>
      <c r="KCB279" s="748"/>
      <c r="KCC279" s="748"/>
      <c r="KCD279" s="749"/>
      <c r="KCE279" s="749"/>
      <c r="KCF279" s="748"/>
      <c r="KCG279" s="748"/>
      <c r="KCH279" s="749"/>
      <c r="KCI279" s="749"/>
      <c r="KCJ279" s="748"/>
      <c r="KCK279" s="748"/>
      <c r="KCL279" s="748"/>
      <c r="KCM279" s="748"/>
      <c r="KCN279" s="748"/>
      <c r="KCO279" s="746"/>
      <c r="KCP279" s="751"/>
      <c r="KCQ279" s="748"/>
      <c r="KCR279" s="748"/>
      <c r="KCS279" s="748"/>
      <c r="KCT279" s="748"/>
      <c r="KCU279" s="748"/>
      <c r="KCV279" s="748"/>
      <c r="KCW279" s="748"/>
      <c r="KCX279" s="750"/>
      <c r="KCY279" s="750"/>
      <c r="KCZ279" s="750"/>
      <c r="KDA279" s="750"/>
      <c r="KDB279" s="750"/>
      <c r="KDC279" s="750"/>
      <c r="KDD279" s="750"/>
      <c r="KDE279" s="750"/>
      <c r="KDF279" s="750"/>
      <c r="KDG279" s="750"/>
      <c r="KDH279" s="750"/>
      <c r="KDI279" s="750"/>
      <c r="KDJ279" s="750"/>
      <c r="KDK279" s="750"/>
      <c r="KDL279" s="750"/>
      <c r="KDM279" s="750"/>
      <c r="KDN279" s="750"/>
      <c r="KDO279" s="750"/>
      <c r="KDP279" s="750"/>
      <c r="KDQ279" s="750"/>
      <c r="KDR279" s="750"/>
      <c r="KDS279" s="750"/>
      <c r="KDT279" s="750"/>
      <c r="KDU279" s="750"/>
      <c r="KDV279" s="750"/>
      <c r="KDW279" s="750"/>
      <c r="KDX279" s="750"/>
      <c r="KDY279" s="750"/>
      <c r="KDZ279" s="750"/>
      <c r="KEA279" s="750"/>
      <c r="KEB279" s="750"/>
      <c r="KEC279" s="750"/>
      <c r="KED279" s="750"/>
      <c r="KEE279" s="750"/>
      <c r="KEF279" s="750"/>
      <c r="KEG279" s="750"/>
      <c r="KEH279" s="750"/>
      <c r="KEI279" s="750"/>
      <c r="KEJ279" s="750"/>
      <c r="KEK279" s="750"/>
      <c r="KEL279" s="750"/>
      <c r="KEM279" s="750"/>
      <c r="KEN279" s="750"/>
      <c r="KEO279" s="750"/>
      <c r="KEP279" s="748"/>
      <c r="KEQ279" s="748"/>
      <c r="KER279" s="748"/>
      <c r="KES279" s="748"/>
      <c r="KET279" s="748"/>
      <c r="KEU279" s="748"/>
      <c r="KEV279" s="748"/>
      <c r="KEW279" s="748"/>
      <c r="KEX279" s="748"/>
      <c r="KEY279" s="748"/>
      <c r="KEZ279" s="748"/>
      <c r="KFA279" s="748"/>
      <c r="KFB279" s="748"/>
      <c r="KFC279" s="748"/>
      <c r="KFD279" s="748"/>
      <c r="KFE279" s="748"/>
      <c r="KFF279" s="748"/>
      <c r="KFG279" s="748"/>
      <c r="KFH279" s="748"/>
      <c r="KFI279" s="748"/>
      <c r="KFJ279" s="748"/>
      <c r="KFK279" s="748"/>
      <c r="KFL279" s="748"/>
      <c r="KFM279" s="748"/>
      <c r="KFN279" s="749"/>
      <c r="KFO279" s="749"/>
      <c r="KFP279" s="749"/>
      <c r="KFQ279" s="749"/>
      <c r="KFR279" s="749"/>
      <c r="KFS279" s="748"/>
      <c r="KFT279" s="748"/>
      <c r="KFU279" s="749"/>
      <c r="KFV279" s="749"/>
      <c r="KFW279" s="748"/>
      <c r="KFX279" s="748"/>
      <c r="KFY279" s="749"/>
      <c r="KFZ279" s="749"/>
      <c r="KGA279" s="748"/>
      <c r="KGB279" s="748"/>
      <c r="KGC279" s="748"/>
      <c r="KGD279" s="748"/>
      <c r="KGE279" s="748"/>
      <c r="KGF279" s="748"/>
      <c r="KGG279" s="748"/>
      <c r="KGH279" s="749"/>
      <c r="KGI279" s="749"/>
      <c r="KGJ279" s="748"/>
      <c r="KGK279" s="748"/>
      <c r="KGL279" s="749"/>
      <c r="KGM279" s="749"/>
      <c r="KGN279" s="748"/>
      <c r="KGO279" s="748"/>
      <c r="KGP279" s="748"/>
      <c r="KGQ279" s="748"/>
      <c r="KGR279" s="748"/>
      <c r="KGS279" s="746"/>
      <c r="KGT279" s="751"/>
      <c r="KGU279" s="748"/>
      <c r="KGV279" s="748"/>
      <c r="KGW279" s="748"/>
      <c r="KGX279" s="748"/>
      <c r="KGY279" s="748"/>
      <c r="KGZ279" s="748"/>
      <c r="KHA279" s="748"/>
      <c r="KHB279" s="750"/>
      <c r="KHC279" s="750"/>
      <c r="KHD279" s="750"/>
      <c r="KHE279" s="750"/>
      <c r="KHF279" s="750"/>
      <c r="KHG279" s="750"/>
      <c r="KHH279" s="750"/>
      <c r="KHI279" s="750"/>
      <c r="KHJ279" s="750"/>
      <c r="KHK279" s="750"/>
      <c r="KHL279" s="750"/>
      <c r="KHM279" s="750"/>
      <c r="KHN279" s="750"/>
      <c r="KHO279" s="750"/>
      <c r="KHP279" s="750"/>
      <c r="KHQ279" s="750"/>
      <c r="KHR279" s="750"/>
      <c r="KHS279" s="750"/>
      <c r="KHT279" s="750"/>
      <c r="KHU279" s="750"/>
      <c r="KHV279" s="750"/>
      <c r="KHW279" s="750"/>
      <c r="KHX279" s="750"/>
      <c r="KHY279" s="750"/>
      <c r="KHZ279" s="750"/>
      <c r="KIA279" s="750"/>
      <c r="KIB279" s="750"/>
      <c r="KIC279" s="750"/>
      <c r="KID279" s="750"/>
      <c r="KIE279" s="750"/>
      <c r="KIF279" s="750"/>
      <c r="KIG279" s="750"/>
      <c r="KIH279" s="750"/>
      <c r="KII279" s="750"/>
      <c r="KIJ279" s="750"/>
      <c r="KIK279" s="750"/>
      <c r="KIL279" s="750"/>
      <c r="KIM279" s="750"/>
      <c r="KIN279" s="750"/>
      <c r="KIO279" s="750"/>
      <c r="KIP279" s="750"/>
      <c r="KIQ279" s="750"/>
      <c r="KIR279" s="750"/>
      <c r="KIS279" s="750"/>
      <c r="KIT279" s="748"/>
      <c r="KIU279" s="748"/>
      <c r="KIV279" s="748"/>
      <c r="KIW279" s="748"/>
      <c r="KIX279" s="748"/>
      <c r="KIY279" s="748"/>
      <c r="KIZ279" s="748"/>
      <c r="KJA279" s="748"/>
      <c r="KJB279" s="748"/>
      <c r="KJC279" s="748"/>
      <c r="KJD279" s="748"/>
      <c r="KJE279" s="748"/>
      <c r="KJF279" s="748"/>
      <c r="KJG279" s="748"/>
      <c r="KJH279" s="748"/>
      <c r="KJI279" s="748"/>
      <c r="KJJ279" s="748"/>
      <c r="KJK279" s="748"/>
      <c r="KJL279" s="748"/>
      <c r="KJM279" s="748"/>
      <c r="KJN279" s="748"/>
      <c r="KJO279" s="748"/>
      <c r="KJP279" s="748"/>
      <c r="KJQ279" s="748"/>
      <c r="KJR279" s="749"/>
      <c r="KJS279" s="749"/>
      <c r="KJT279" s="749"/>
      <c r="KJU279" s="749"/>
      <c r="KJV279" s="749"/>
      <c r="KJW279" s="748"/>
      <c r="KJX279" s="748"/>
      <c r="KJY279" s="749"/>
      <c r="KJZ279" s="749"/>
      <c r="KKA279" s="748"/>
      <c r="KKB279" s="748"/>
      <c r="KKC279" s="749"/>
      <c r="KKD279" s="749"/>
      <c r="KKE279" s="748"/>
      <c r="KKF279" s="748"/>
      <c r="KKG279" s="748"/>
      <c r="KKH279" s="748"/>
      <c r="KKI279" s="748"/>
      <c r="KKJ279" s="748"/>
      <c r="KKK279" s="748"/>
      <c r="KKL279" s="749"/>
      <c r="KKM279" s="749"/>
      <c r="KKN279" s="748"/>
      <c r="KKO279" s="748"/>
      <c r="KKP279" s="749"/>
      <c r="KKQ279" s="749"/>
      <c r="KKR279" s="748"/>
      <c r="KKS279" s="748"/>
      <c r="KKT279" s="748"/>
      <c r="KKU279" s="748"/>
      <c r="KKV279" s="748"/>
      <c r="KKW279" s="746"/>
      <c r="KKX279" s="751"/>
      <c r="KKY279" s="748"/>
      <c r="KKZ279" s="748"/>
      <c r="KLA279" s="748"/>
      <c r="KLB279" s="748"/>
      <c r="KLC279" s="748"/>
      <c r="KLD279" s="748"/>
      <c r="KLE279" s="748"/>
      <c r="KLF279" s="750"/>
      <c r="KLG279" s="750"/>
      <c r="KLH279" s="750"/>
      <c r="KLI279" s="750"/>
      <c r="KLJ279" s="750"/>
      <c r="KLK279" s="750"/>
      <c r="KLL279" s="750"/>
      <c r="KLM279" s="750"/>
      <c r="KLN279" s="750"/>
      <c r="KLO279" s="750"/>
      <c r="KLP279" s="750"/>
      <c r="KLQ279" s="750"/>
      <c r="KLR279" s="750"/>
      <c r="KLS279" s="750"/>
      <c r="KLT279" s="750"/>
      <c r="KLU279" s="750"/>
      <c r="KLV279" s="750"/>
      <c r="KLW279" s="750"/>
      <c r="KLX279" s="750"/>
      <c r="KLY279" s="750"/>
      <c r="KLZ279" s="750"/>
      <c r="KMA279" s="750"/>
      <c r="KMB279" s="750"/>
      <c r="KMC279" s="750"/>
      <c r="KMD279" s="750"/>
      <c r="KME279" s="750"/>
      <c r="KMF279" s="750"/>
      <c r="KMG279" s="750"/>
      <c r="KMH279" s="750"/>
      <c r="KMI279" s="750"/>
      <c r="KMJ279" s="750"/>
      <c r="KMK279" s="750"/>
      <c r="KML279" s="750"/>
      <c r="KMM279" s="750"/>
      <c r="KMN279" s="750"/>
      <c r="KMO279" s="750"/>
      <c r="KMP279" s="750"/>
      <c r="KMQ279" s="750"/>
      <c r="KMR279" s="750"/>
      <c r="KMS279" s="750"/>
      <c r="KMT279" s="750"/>
      <c r="KMU279" s="750"/>
      <c r="KMV279" s="750"/>
      <c r="KMW279" s="750"/>
      <c r="KMX279" s="748"/>
      <c r="KMY279" s="748"/>
      <c r="KMZ279" s="748"/>
      <c r="KNA279" s="748"/>
      <c r="KNB279" s="748"/>
      <c r="KNC279" s="748"/>
      <c r="KND279" s="748"/>
      <c r="KNE279" s="748"/>
      <c r="KNF279" s="748"/>
      <c r="KNG279" s="748"/>
      <c r="KNH279" s="748"/>
      <c r="KNI279" s="748"/>
      <c r="KNJ279" s="748"/>
      <c r="KNK279" s="748"/>
      <c r="KNL279" s="748"/>
      <c r="KNM279" s="748"/>
      <c r="KNN279" s="748"/>
      <c r="KNO279" s="748"/>
      <c r="KNP279" s="748"/>
      <c r="KNQ279" s="748"/>
      <c r="KNR279" s="748"/>
      <c r="KNS279" s="748"/>
      <c r="KNT279" s="748"/>
      <c r="KNU279" s="748"/>
      <c r="KNV279" s="749"/>
      <c r="KNW279" s="749"/>
      <c r="KNX279" s="749"/>
      <c r="KNY279" s="749"/>
      <c r="KNZ279" s="749"/>
      <c r="KOA279" s="748"/>
      <c r="KOB279" s="748"/>
      <c r="KOC279" s="749"/>
      <c r="KOD279" s="749"/>
      <c r="KOE279" s="748"/>
      <c r="KOF279" s="748"/>
      <c r="KOG279" s="749"/>
      <c r="KOH279" s="749"/>
      <c r="KOI279" s="748"/>
      <c r="KOJ279" s="748"/>
      <c r="KOK279" s="748"/>
      <c r="KOL279" s="748"/>
      <c r="KOM279" s="748"/>
      <c r="KON279" s="748"/>
      <c r="KOO279" s="748"/>
      <c r="KOP279" s="749"/>
      <c r="KOQ279" s="749"/>
      <c r="KOR279" s="748"/>
      <c r="KOS279" s="748"/>
      <c r="KOT279" s="749"/>
      <c r="KOU279" s="749"/>
      <c r="KOV279" s="748"/>
      <c r="KOW279" s="748"/>
      <c r="KOX279" s="748"/>
      <c r="KOY279" s="748"/>
      <c r="KOZ279" s="748"/>
      <c r="KPA279" s="746"/>
      <c r="KPB279" s="751"/>
      <c r="KPC279" s="748"/>
      <c r="KPD279" s="748"/>
      <c r="KPE279" s="748"/>
      <c r="KPF279" s="748"/>
      <c r="KPG279" s="748"/>
      <c r="KPH279" s="748"/>
      <c r="KPI279" s="748"/>
      <c r="KPJ279" s="750"/>
      <c r="KPK279" s="750"/>
      <c r="KPL279" s="750"/>
      <c r="KPM279" s="750"/>
      <c r="KPN279" s="750"/>
      <c r="KPO279" s="750"/>
      <c r="KPP279" s="750"/>
      <c r="KPQ279" s="750"/>
      <c r="KPR279" s="750"/>
      <c r="KPS279" s="750"/>
      <c r="KPT279" s="750"/>
      <c r="KPU279" s="750"/>
      <c r="KPV279" s="750"/>
      <c r="KPW279" s="750"/>
      <c r="KPX279" s="750"/>
      <c r="KPY279" s="750"/>
      <c r="KPZ279" s="750"/>
      <c r="KQA279" s="750"/>
      <c r="KQB279" s="750"/>
      <c r="KQC279" s="750"/>
      <c r="KQD279" s="750"/>
      <c r="KQE279" s="750"/>
      <c r="KQF279" s="750"/>
      <c r="KQG279" s="750"/>
      <c r="KQH279" s="750"/>
      <c r="KQI279" s="750"/>
      <c r="KQJ279" s="750"/>
      <c r="KQK279" s="750"/>
      <c r="KQL279" s="750"/>
      <c r="KQM279" s="750"/>
      <c r="KQN279" s="750"/>
      <c r="KQO279" s="750"/>
      <c r="KQP279" s="750"/>
      <c r="KQQ279" s="750"/>
      <c r="KQR279" s="750"/>
      <c r="KQS279" s="750"/>
      <c r="KQT279" s="750"/>
      <c r="KQU279" s="750"/>
      <c r="KQV279" s="750"/>
      <c r="KQW279" s="750"/>
      <c r="KQX279" s="750"/>
      <c r="KQY279" s="750"/>
      <c r="KQZ279" s="750"/>
      <c r="KRA279" s="750"/>
      <c r="KRB279" s="748"/>
      <c r="KRC279" s="748"/>
      <c r="KRD279" s="748"/>
      <c r="KRE279" s="748"/>
      <c r="KRF279" s="748"/>
      <c r="KRG279" s="748"/>
      <c r="KRH279" s="748"/>
      <c r="KRI279" s="748"/>
      <c r="KRJ279" s="748"/>
      <c r="KRK279" s="748"/>
      <c r="KRL279" s="748"/>
      <c r="KRM279" s="748"/>
      <c r="KRN279" s="748"/>
      <c r="KRO279" s="748"/>
      <c r="KRP279" s="748"/>
      <c r="KRQ279" s="748"/>
      <c r="KRR279" s="748"/>
      <c r="KRS279" s="748"/>
      <c r="KRT279" s="748"/>
      <c r="KRU279" s="748"/>
      <c r="KRV279" s="748"/>
      <c r="KRW279" s="748"/>
      <c r="KRX279" s="748"/>
      <c r="KRY279" s="748"/>
      <c r="KRZ279" s="749"/>
      <c r="KSA279" s="749"/>
      <c r="KSB279" s="749"/>
      <c r="KSC279" s="749"/>
      <c r="KSD279" s="749"/>
      <c r="KSE279" s="748"/>
      <c r="KSF279" s="748"/>
      <c r="KSG279" s="749"/>
      <c r="KSH279" s="749"/>
      <c r="KSI279" s="748"/>
      <c r="KSJ279" s="748"/>
      <c r="KSK279" s="749"/>
      <c r="KSL279" s="749"/>
      <c r="KSM279" s="748"/>
      <c r="KSN279" s="748"/>
      <c r="KSO279" s="748"/>
      <c r="KSP279" s="748"/>
      <c r="KSQ279" s="748"/>
      <c r="KSR279" s="748"/>
      <c r="KSS279" s="748"/>
      <c r="KST279" s="749"/>
      <c r="KSU279" s="749"/>
      <c r="KSV279" s="748"/>
      <c r="KSW279" s="748"/>
      <c r="KSX279" s="749"/>
      <c r="KSY279" s="749"/>
      <c r="KSZ279" s="748"/>
      <c r="KTA279" s="748"/>
      <c r="KTB279" s="748"/>
      <c r="KTC279" s="748"/>
      <c r="KTD279" s="748"/>
      <c r="KTE279" s="746"/>
      <c r="KTF279" s="751"/>
      <c r="KTG279" s="748"/>
      <c r="KTH279" s="748"/>
      <c r="KTI279" s="748"/>
      <c r="KTJ279" s="748"/>
      <c r="KTK279" s="748"/>
      <c r="KTL279" s="748"/>
      <c r="KTM279" s="748"/>
      <c r="KTN279" s="750"/>
      <c r="KTO279" s="750"/>
      <c r="KTP279" s="750"/>
      <c r="KTQ279" s="750"/>
      <c r="KTR279" s="750"/>
      <c r="KTS279" s="750"/>
      <c r="KTT279" s="750"/>
      <c r="KTU279" s="750"/>
      <c r="KTV279" s="750"/>
      <c r="KTW279" s="750"/>
      <c r="KTX279" s="750"/>
      <c r="KTY279" s="750"/>
      <c r="KTZ279" s="750"/>
      <c r="KUA279" s="750"/>
      <c r="KUB279" s="750"/>
      <c r="KUC279" s="750"/>
      <c r="KUD279" s="750"/>
      <c r="KUE279" s="750"/>
      <c r="KUF279" s="750"/>
      <c r="KUG279" s="750"/>
      <c r="KUH279" s="750"/>
      <c r="KUI279" s="750"/>
      <c r="KUJ279" s="750"/>
      <c r="KUK279" s="750"/>
      <c r="KUL279" s="750"/>
      <c r="KUM279" s="750"/>
      <c r="KUN279" s="750"/>
      <c r="KUO279" s="750"/>
      <c r="KUP279" s="750"/>
      <c r="KUQ279" s="750"/>
      <c r="KUR279" s="750"/>
      <c r="KUS279" s="750"/>
      <c r="KUT279" s="750"/>
      <c r="KUU279" s="750"/>
      <c r="KUV279" s="750"/>
      <c r="KUW279" s="750"/>
      <c r="KUX279" s="750"/>
      <c r="KUY279" s="750"/>
      <c r="KUZ279" s="750"/>
      <c r="KVA279" s="750"/>
      <c r="KVB279" s="750"/>
      <c r="KVC279" s="750"/>
      <c r="KVD279" s="750"/>
      <c r="KVE279" s="750"/>
      <c r="KVF279" s="748"/>
      <c r="KVG279" s="748"/>
      <c r="KVH279" s="748"/>
      <c r="KVI279" s="748"/>
      <c r="KVJ279" s="748"/>
      <c r="KVK279" s="748"/>
      <c r="KVL279" s="748"/>
      <c r="KVM279" s="748"/>
      <c r="KVN279" s="748"/>
      <c r="KVO279" s="748"/>
      <c r="KVP279" s="748"/>
      <c r="KVQ279" s="748"/>
      <c r="KVR279" s="748"/>
      <c r="KVS279" s="748"/>
      <c r="KVT279" s="748"/>
      <c r="KVU279" s="748"/>
      <c r="KVV279" s="748"/>
      <c r="KVW279" s="748"/>
      <c r="KVX279" s="748"/>
      <c r="KVY279" s="748"/>
      <c r="KVZ279" s="748"/>
      <c r="KWA279" s="748"/>
      <c r="KWB279" s="748"/>
      <c r="KWC279" s="748"/>
      <c r="KWD279" s="749"/>
      <c r="KWE279" s="749"/>
      <c r="KWF279" s="749"/>
      <c r="KWG279" s="749"/>
      <c r="KWH279" s="749"/>
      <c r="KWI279" s="748"/>
      <c r="KWJ279" s="748"/>
      <c r="KWK279" s="749"/>
      <c r="KWL279" s="749"/>
      <c r="KWM279" s="748"/>
      <c r="KWN279" s="748"/>
      <c r="KWO279" s="749"/>
      <c r="KWP279" s="749"/>
      <c r="KWQ279" s="748"/>
      <c r="KWR279" s="748"/>
      <c r="KWS279" s="748"/>
      <c r="KWT279" s="748"/>
      <c r="KWU279" s="748"/>
      <c r="KWV279" s="748"/>
      <c r="KWW279" s="748"/>
      <c r="KWX279" s="749"/>
      <c r="KWY279" s="749"/>
      <c r="KWZ279" s="748"/>
      <c r="KXA279" s="748"/>
      <c r="KXB279" s="749"/>
      <c r="KXC279" s="749"/>
      <c r="KXD279" s="748"/>
      <c r="KXE279" s="748"/>
      <c r="KXF279" s="748"/>
      <c r="KXG279" s="748"/>
      <c r="KXH279" s="748"/>
      <c r="KXI279" s="746"/>
      <c r="KXJ279" s="751"/>
      <c r="KXK279" s="748"/>
      <c r="KXL279" s="748"/>
      <c r="KXM279" s="748"/>
      <c r="KXN279" s="748"/>
      <c r="KXO279" s="748"/>
      <c r="KXP279" s="748"/>
      <c r="KXQ279" s="748"/>
      <c r="KXR279" s="750"/>
      <c r="KXS279" s="750"/>
      <c r="KXT279" s="750"/>
      <c r="KXU279" s="750"/>
      <c r="KXV279" s="750"/>
      <c r="KXW279" s="750"/>
      <c r="KXX279" s="750"/>
      <c r="KXY279" s="750"/>
      <c r="KXZ279" s="750"/>
      <c r="KYA279" s="750"/>
      <c r="KYB279" s="750"/>
      <c r="KYC279" s="750"/>
      <c r="KYD279" s="750"/>
      <c r="KYE279" s="750"/>
      <c r="KYF279" s="750"/>
      <c r="KYG279" s="750"/>
      <c r="KYH279" s="750"/>
      <c r="KYI279" s="750"/>
      <c r="KYJ279" s="750"/>
      <c r="KYK279" s="750"/>
      <c r="KYL279" s="750"/>
      <c r="KYM279" s="750"/>
      <c r="KYN279" s="750"/>
      <c r="KYO279" s="750"/>
      <c r="KYP279" s="750"/>
      <c r="KYQ279" s="750"/>
      <c r="KYR279" s="750"/>
      <c r="KYS279" s="750"/>
      <c r="KYT279" s="750"/>
      <c r="KYU279" s="750"/>
      <c r="KYV279" s="750"/>
      <c r="KYW279" s="750"/>
      <c r="KYX279" s="750"/>
      <c r="KYY279" s="750"/>
      <c r="KYZ279" s="750"/>
      <c r="KZA279" s="750"/>
      <c r="KZB279" s="750"/>
      <c r="KZC279" s="750"/>
      <c r="KZD279" s="750"/>
      <c r="KZE279" s="750"/>
      <c r="KZF279" s="750"/>
      <c r="KZG279" s="750"/>
      <c r="KZH279" s="750"/>
      <c r="KZI279" s="750"/>
      <c r="KZJ279" s="748"/>
      <c r="KZK279" s="748"/>
      <c r="KZL279" s="748"/>
      <c r="KZM279" s="748"/>
      <c r="KZN279" s="748"/>
      <c r="KZO279" s="748"/>
      <c r="KZP279" s="748"/>
      <c r="KZQ279" s="748"/>
      <c r="KZR279" s="748"/>
      <c r="KZS279" s="748"/>
      <c r="KZT279" s="748"/>
      <c r="KZU279" s="748"/>
      <c r="KZV279" s="748"/>
      <c r="KZW279" s="748"/>
      <c r="KZX279" s="748"/>
      <c r="KZY279" s="748"/>
      <c r="KZZ279" s="748"/>
      <c r="LAA279" s="748"/>
      <c r="LAB279" s="748"/>
      <c r="LAC279" s="748"/>
      <c r="LAD279" s="748"/>
      <c r="LAE279" s="748"/>
      <c r="LAF279" s="748"/>
      <c r="LAG279" s="748"/>
      <c r="LAH279" s="749"/>
      <c r="LAI279" s="749"/>
      <c r="LAJ279" s="749"/>
      <c r="LAK279" s="749"/>
      <c r="LAL279" s="749"/>
      <c r="LAM279" s="748"/>
      <c r="LAN279" s="748"/>
      <c r="LAO279" s="749"/>
      <c r="LAP279" s="749"/>
      <c r="LAQ279" s="748"/>
      <c r="LAR279" s="748"/>
      <c r="LAS279" s="749"/>
      <c r="LAT279" s="749"/>
      <c r="LAU279" s="748"/>
      <c r="LAV279" s="748"/>
      <c r="LAW279" s="748"/>
      <c r="LAX279" s="748"/>
      <c r="LAY279" s="748"/>
      <c r="LAZ279" s="748"/>
      <c r="LBA279" s="748"/>
      <c r="LBB279" s="749"/>
      <c r="LBC279" s="749"/>
      <c r="LBD279" s="748"/>
      <c r="LBE279" s="748"/>
      <c r="LBF279" s="749"/>
      <c r="LBG279" s="749"/>
      <c r="LBH279" s="748"/>
      <c r="LBI279" s="748"/>
      <c r="LBJ279" s="748"/>
      <c r="LBK279" s="748"/>
      <c r="LBL279" s="748"/>
      <c r="LBM279" s="746"/>
      <c r="LBN279" s="751"/>
      <c r="LBO279" s="748"/>
      <c r="LBP279" s="748"/>
      <c r="LBQ279" s="748"/>
      <c r="LBR279" s="748"/>
      <c r="LBS279" s="748"/>
      <c r="LBT279" s="748"/>
      <c r="LBU279" s="748"/>
      <c r="LBV279" s="750"/>
      <c r="LBW279" s="750"/>
      <c r="LBX279" s="750"/>
      <c r="LBY279" s="750"/>
      <c r="LBZ279" s="750"/>
      <c r="LCA279" s="750"/>
      <c r="LCB279" s="750"/>
      <c r="LCC279" s="750"/>
      <c r="LCD279" s="750"/>
      <c r="LCE279" s="750"/>
      <c r="LCF279" s="750"/>
      <c r="LCG279" s="750"/>
      <c r="LCH279" s="750"/>
      <c r="LCI279" s="750"/>
      <c r="LCJ279" s="750"/>
      <c r="LCK279" s="750"/>
      <c r="LCL279" s="750"/>
      <c r="LCM279" s="750"/>
      <c r="LCN279" s="750"/>
      <c r="LCO279" s="750"/>
      <c r="LCP279" s="750"/>
      <c r="LCQ279" s="750"/>
      <c r="LCR279" s="750"/>
      <c r="LCS279" s="750"/>
      <c r="LCT279" s="750"/>
      <c r="LCU279" s="750"/>
      <c r="LCV279" s="750"/>
      <c r="LCW279" s="750"/>
      <c r="LCX279" s="750"/>
      <c r="LCY279" s="750"/>
      <c r="LCZ279" s="750"/>
      <c r="LDA279" s="750"/>
      <c r="LDB279" s="750"/>
      <c r="LDC279" s="750"/>
      <c r="LDD279" s="750"/>
      <c r="LDE279" s="750"/>
      <c r="LDF279" s="750"/>
      <c r="LDG279" s="750"/>
      <c r="LDH279" s="750"/>
      <c r="LDI279" s="750"/>
      <c r="LDJ279" s="750"/>
      <c r="LDK279" s="750"/>
      <c r="LDL279" s="750"/>
      <c r="LDM279" s="750"/>
      <c r="LDN279" s="748"/>
      <c r="LDO279" s="748"/>
      <c r="LDP279" s="748"/>
      <c r="LDQ279" s="748"/>
      <c r="LDR279" s="748"/>
      <c r="LDS279" s="748"/>
      <c r="LDT279" s="748"/>
      <c r="LDU279" s="748"/>
      <c r="LDV279" s="748"/>
      <c r="LDW279" s="748"/>
      <c r="LDX279" s="748"/>
      <c r="LDY279" s="748"/>
      <c r="LDZ279" s="748"/>
      <c r="LEA279" s="748"/>
      <c r="LEB279" s="748"/>
      <c r="LEC279" s="748"/>
      <c r="LED279" s="748"/>
      <c r="LEE279" s="748"/>
      <c r="LEF279" s="748"/>
      <c r="LEG279" s="748"/>
      <c r="LEH279" s="748"/>
      <c r="LEI279" s="748"/>
      <c r="LEJ279" s="748"/>
      <c r="LEK279" s="748"/>
      <c r="LEL279" s="749"/>
      <c r="LEM279" s="749"/>
      <c r="LEN279" s="749"/>
      <c r="LEO279" s="749"/>
      <c r="LEP279" s="749"/>
      <c r="LEQ279" s="748"/>
      <c r="LER279" s="748"/>
      <c r="LES279" s="749"/>
      <c r="LET279" s="749"/>
      <c r="LEU279" s="748"/>
      <c r="LEV279" s="748"/>
      <c r="LEW279" s="749"/>
      <c r="LEX279" s="749"/>
      <c r="LEY279" s="748"/>
      <c r="LEZ279" s="748"/>
      <c r="LFA279" s="748"/>
      <c r="LFB279" s="748"/>
      <c r="LFC279" s="748"/>
      <c r="LFD279" s="748"/>
      <c r="LFE279" s="748"/>
      <c r="LFF279" s="749"/>
      <c r="LFG279" s="749"/>
      <c r="LFH279" s="748"/>
      <c r="LFI279" s="748"/>
      <c r="LFJ279" s="749"/>
      <c r="LFK279" s="749"/>
      <c r="LFL279" s="748"/>
      <c r="LFM279" s="748"/>
      <c r="LFN279" s="748"/>
      <c r="LFO279" s="748"/>
      <c r="LFP279" s="748"/>
      <c r="LFQ279" s="746"/>
      <c r="LFR279" s="751"/>
      <c r="LFS279" s="748"/>
      <c r="LFT279" s="748"/>
      <c r="LFU279" s="748"/>
      <c r="LFV279" s="748"/>
      <c r="LFW279" s="748"/>
      <c r="LFX279" s="748"/>
      <c r="LFY279" s="748"/>
      <c r="LFZ279" s="750"/>
      <c r="LGA279" s="750"/>
      <c r="LGB279" s="750"/>
      <c r="LGC279" s="750"/>
      <c r="LGD279" s="750"/>
      <c r="LGE279" s="750"/>
      <c r="LGF279" s="750"/>
      <c r="LGG279" s="750"/>
      <c r="LGH279" s="750"/>
      <c r="LGI279" s="750"/>
      <c r="LGJ279" s="750"/>
      <c r="LGK279" s="750"/>
      <c r="LGL279" s="750"/>
      <c r="LGM279" s="750"/>
      <c r="LGN279" s="750"/>
      <c r="LGO279" s="750"/>
      <c r="LGP279" s="750"/>
      <c r="LGQ279" s="750"/>
      <c r="LGR279" s="750"/>
      <c r="LGS279" s="750"/>
      <c r="LGT279" s="750"/>
      <c r="LGU279" s="750"/>
      <c r="LGV279" s="750"/>
      <c r="LGW279" s="750"/>
      <c r="LGX279" s="750"/>
      <c r="LGY279" s="750"/>
      <c r="LGZ279" s="750"/>
      <c r="LHA279" s="750"/>
      <c r="LHB279" s="750"/>
      <c r="LHC279" s="750"/>
      <c r="LHD279" s="750"/>
      <c r="LHE279" s="750"/>
      <c r="LHF279" s="750"/>
      <c r="LHG279" s="750"/>
      <c r="LHH279" s="750"/>
      <c r="LHI279" s="750"/>
      <c r="LHJ279" s="750"/>
      <c r="LHK279" s="750"/>
      <c r="LHL279" s="750"/>
      <c r="LHM279" s="750"/>
      <c r="LHN279" s="750"/>
      <c r="LHO279" s="750"/>
      <c r="LHP279" s="750"/>
      <c r="LHQ279" s="750"/>
      <c r="LHR279" s="748"/>
      <c r="LHS279" s="748"/>
      <c r="LHT279" s="748"/>
      <c r="LHU279" s="748"/>
      <c r="LHV279" s="748"/>
      <c r="LHW279" s="748"/>
      <c r="LHX279" s="748"/>
      <c r="LHY279" s="748"/>
      <c r="LHZ279" s="748"/>
      <c r="LIA279" s="748"/>
      <c r="LIB279" s="748"/>
      <c r="LIC279" s="748"/>
      <c r="LID279" s="748"/>
      <c r="LIE279" s="748"/>
      <c r="LIF279" s="748"/>
      <c r="LIG279" s="748"/>
      <c r="LIH279" s="748"/>
      <c r="LII279" s="748"/>
      <c r="LIJ279" s="748"/>
      <c r="LIK279" s="748"/>
      <c r="LIL279" s="748"/>
      <c r="LIM279" s="748"/>
      <c r="LIN279" s="748"/>
      <c r="LIO279" s="748"/>
      <c r="LIP279" s="749"/>
      <c r="LIQ279" s="749"/>
      <c r="LIR279" s="749"/>
      <c r="LIS279" s="749"/>
      <c r="LIT279" s="749"/>
      <c r="LIU279" s="748"/>
      <c r="LIV279" s="748"/>
      <c r="LIW279" s="749"/>
      <c r="LIX279" s="749"/>
      <c r="LIY279" s="748"/>
      <c r="LIZ279" s="748"/>
      <c r="LJA279" s="749"/>
      <c r="LJB279" s="749"/>
      <c r="LJC279" s="748"/>
      <c r="LJD279" s="748"/>
      <c r="LJE279" s="748"/>
      <c r="LJF279" s="748"/>
      <c r="LJG279" s="748"/>
      <c r="LJH279" s="748"/>
      <c r="LJI279" s="748"/>
      <c r="LJJ279" s="749"/>
      <c r="LJK279" s="749"/>
      <c r="LJL279" s="748"/>
      <c r="LJM279" s="748"/>
      <c r="LJN279" s="749"/>
      <c r="LJO279" s="749"/>
      <c r="LJP279" s="748"/>
      <c r="LJQ279" s="748"/>
      <c r="LJR279" s="748"/>
      <c r="LJS279" s="748"/>
      <c r="LJT279" s="748"/>
      <c r="LJU279" s="746"/>
      <c r="LJV279" s="751"/>
      <c r="LJW279" s="748"/>
      <c r="LJX279" s="748"/>
      <c r="LJY279" s="748"/>
      <c r="LJZ279" s="748"/>
      <c r="LKA279" s="748"/>
      <c r="LKB279" s="748"/>
      <c r="LKC279" s="748"/>
      <c r="LKD279" s="750"/>
      <c r="LKE279" s="750"/>
      <c r="LKF279" s="750"/>
      <c r="LKG279" s="750"/>
      <c r="LKH279" s="750"/>
      <c r="LKI279" s="750"/>
      <c r="LKJ279" s="750"/>
      <c r="LKK279" s="750"/>
      <c r="LKL279" s="750"/>
      <c r="LKM279" s="750"/>
      <c r="LKN279" s="750"/>
      <c r="LKO279" s="750"/>
      <c r="LKP279" s="750"/>
      <c r="LKQ279" s="750"/>
      <c r="LKR279" s="750"/>
      <c r="LKS279" s="750"/>
      <c r="LKT279" s="750"/>
      <c r="LKU279" s="750"/>
      <c r="LKV279" s="750"/>
      <c r="LKW279" s="750"/>
      <c r="LKX279" s="750"/>
      <c r="LKY279" s="750"/>
      <c r="LKZ279" s="750"/>
      <c r="LLA279" s="750"/>
      <c r="LLB279" s="750"/>
      <c r="LLC279" s="750"/>
      <c r="LLD279" s="750"/>
      <c r="LLE279" s="750"/>
      <c r="LLF279" s="750"/>
      <c r="LLG279" s="750"/>
      <c r="LLH279" s="750"/>
      <c r="LLI279" s="750"/>
      <c r="LLJ279" s="750"/>
      <c r="LLK279" s="750"/>
      <c r="LLL279" s="750"/>
      <c r="LLM279" s="750"/>
      <c r="LLN279" s="750"/>
      <c r="LLO279" s="750"/>
      <c r="LLP279" s="750"/>
      <c r="LLQ279" s="750"/>
      <c r="LLR279" s="750"/>
      <c r="LLS279" s="750"/>
      <c r="LLT279" s="750"/>
      <c r="LLU279" s="750"/>
      <c r="LLV279" s="748"/>
      <c r="LLW279" s="748"/>
      <c r="LLX279" s="748"/>
      <c r="LLY279" s="748"/>
      <c r="LLZ279" s="748"/>
      <c r="LMA279" s="748"/>
      <c r="LMB279" s="748"/>
      <c r="LMC279" s="748"/>
      <c r="LMD279" s="748"/>
      <c r="LME279" s="748"/>
      <c r="LMF279" s="748"/>
      <c r="LMG279" s="748"/>
      <c r="LMH279" s="748"/>
      <c r="LMI279" s="748"/>
      <c r="LMJ279" s="748"/>
      <c r="LMK279" s="748"/>
      <c r="LML279" s="748"/>
      <c r="LMM279" s="748"/>
      <c r="LMN279" s="748"/>
      <c r="LMO279" s="748"/>
      <c r="LMP279" s="748"/>
      <c r="LMQ279" s="748"/>
      <c r="LMR279" s="748"/>
      <c r="LMS279" s="748"/>
      <c r="LMT279" s="749"/>
      <c r="LMU279" s="749"/>
      <c r="LMV279" s="749"/>
      <c r="LMW279" s="749"/>
      <c r="LMX279" s="749"/>
      <c r="LMY279" s="748"/>
      <c r="LMZ279" s="748"/>
      <c r="LNA279" s="749"/>
      <c r="LNB279" s="749"/>
      <c r="LNC279" s="748"/>
      <c r="LND279" s="748"/>
      <c r="LNE279" s="749"/>
      <c r="LNF279" s="749"/>
      <c r="LNG279" s="748"/>
      <c r="LNH279" s="748"/>
      <c r="LNI279" s="748"/>
      <c r="LNJ279" s="748"/>
      <c r="LNK279" s="748"/>
      <c r="LNL279" s="748"/>
      <c r="LNM279" s="748"/>
      <c r="LNN279" s="749"/>
      <c r="LNO279" s="749"/>
      <c r="LNP279" s="748"/>
      <c r="LNQ279" s="748"/>
      <c r="LNR279" s="749"/>
      <c r="LNS279" s="749"/>
      <c r="LNT279" s="748"/>
      <c r="LNU279" s="748"/>
      <c r="LNV279" s="748"/>
      <c r="LNW279" s="748"/>
      <c r="LNX279" s="748"/>
      <c r="LNY279" s="746"/>
      <c r="LNZ279" s="751"/>
      <c r="LOA279" s="748"/>
      <c r="LOB279" s="748"/>
      <c r="LOC279" s="748"/>
      <c r="LOD279" s="748"/>
      <c r="LOE279" s="748"/>
      <c r="LOF279" s="748"/>
      <c r="LOG279" s="748"/>
      <c r="LOH279" s="750"/>
      <c r="LOI279" s="750"/>
      <c r="LOJ279" s="750"/>
      <c r="LOK279" s="750"/>
      <c r="LOL279" s="750"/>
      <c r="LOM279" s="750"/>
      <c r="LON279" s="750"/>
      <c r="LOO279" s="750"/>
      <c r="LOP279" s="750"/>
      <c r="LOQ279" s="750"/>
      <c r="LOR279" s="750"/>
      <c r="LOS279" s="750"/>
      <c r="LOT279" s="750"/>
      <c r="LOU279" s="750"/>
      <c r="LOV279" s="750"/>
      <c r="LOW279" s="750"/>
      <c r="LOX279" s="750"/>
      <c r="LOY279" s="750"/>
      <c r="LOZ279" s="750"/>
      <c r="LPA279" s="750"/>
      <c r="LPB279" s="750"/>
      <c r="LPC279" s="750"/>
      <c r="LPD279" s="750"/>
      <c r="LPE279" s="750"/>
      <c r="LPF279" s="750"/>
      <c r="LPG279" s="750"/>
      <c r="LPH279" s="750"/>
      <c r="LPI279" s="750"/>
      <c r="LPJ279" s="750"/>
      <c r="LPK279" s="750"/>
      <c r="LPL279" s="750"/>
      <c r="LPM279" s="750"/>
      <c r="LPN279" s="750"/>
      <c r="LPO279" s="750"/>
      <c r="LPP279" s="750"/>
      <c r="LPQ279" s="750"/>
      <c r="LPR279" s="750"/>
      <c r="LPS279" s="750"/>
      <c r="LPT279" s="750"/>
      <c r="LPU279" s="750"/>
      <c r="LPV279" s="750"/>
      <c r="LPW279" s="750"/>
      <c r="LPX279" s="750"/>
      <c r="LPY279" s="750"/>
      <c r="LPZ279" s="748"/>
      <c r="LQA279" s="748"/>
      <c r="LQB279" s="748"/>
      <c r="LQC279" s="748"/>
      <c r="LQD279" s="748"/>
      <c r="LQE279" s="748"/>
      <c r="LQF279" s="748"/>
      <c r="LQG279" s="748"/>
      <c r="LQH279" s="748"/>
      <c r="LQI279" s="748"/>
      <c r="LQJ279" s="748"/>
      <c r="LQK279" s="748"/>
      <c r="LQL279" s="748"/>
      <c r="LQM279" s="748"/>
      <c r="LQN279" s="748"/>
      <c r="LQO279" s="748"/>
      <c r="LQP279" s="748"/>
      <c r="LQQ279" s="748"/>
      <c r="LQR279" s="748"/>
      <c r="LQS279" s="748"/>
      <c r="LQT279" s="748"/>
      <c r="LQU279" s="748"/>
      <c r="LQV279" s="748"/>
      <c r="LQW279" s="748"/>
      <c r="LQX279" s="749"/>
      <c r="LQY279" s="749"/>
      <c r="LQZ279" s="749"/>
      <c r="LRA279" s="749"/>
      <c r="LRB279" s="749"/>
      <c r="LRC279" s="748"/>
      <c r="LRD279" s="748"/>
      <c r="LRE279" s="749"/>
      <c r="LRF279" s="749"/>
      <c r="LRG279" s="748"/>
      <c r="LRH279" s="748"/>
      <c r="LRI279" s="749"/>
      <c r="LRJ279" s="749"/>
      <c r="LRK279" s="748"/>
      <c r="LRL279" s="748"/>
      <c r="LRM279" s="748"/>
      <c r="LRN279" s="748"/>
      <c r="LRO279" s="748"/>
      <c r="LRP279" s="748"/>
      <c r="LRQ279" s="748"/>
      <c r="LRR279" s="749"/>
      <c r="LRS279" s="749"/>
      <c r="LRT279" s="748"/>
      <c r="LRU279" s="748"/>
      <c r="LRV279" s="749"/>
      <c r="LRW279" s="749"/>
      <c r="LRX279" s="748"/>
      <c r="LRY279" s="748"/>
      <c r="LRZ279" s="748"/>
      <c r="LSA279" s="748"/>
      <c r="LSB279" s="748"/>
      <c r="LSC279" s="746"/>
      <c r="LSD279" s="751"/>
      <c r="LSE279" s="748"/>
      <c r="LSF279" s="748"/>
      <c r="LSG279" s="748"/>
      <c r="LSH279" s="748"/>
      <c r="LSI279" s="748"/>
      <c r="LSJ279" s="748"/>
      <c r="LSK279" s="748"/>
      <c r="LSL279" s="750"/>
      <c r="LSM279" s="750"/>
      <c r="LSN279" s="750"/>
      <c r="LSO279" s="750"/>
      <c r="LSP279" s="750"/>
      <c r="LSQ279" s="750"/>
      <c r="LSR279" s="750"/>
      <c r="LSS279" s="750"/>
      <c r="LST279" s="750"/>
      <c r="LSU279" s="750"/>
      <c r="LSV279" s="750"/>
      <c r="LSW279" s="750"/>
      <c r="LSX279" s="750"/>
      <c r="LSY279" s="750"/>
      <c r="LSZ279" s="750"/>
      <c r="LTA279" s="750"/>
      <c r="LTB279" s="750"/>
      <c r="LTC279" s="750"/>
      <c r="LTD279" s="750"/>
      <c r="LTE279" s="750"/>
      <c r="LTF279" s="750"/>
      <c r="LTG279" s="750"/>
      <c r="LTH279" s="750"/>
      <c r="LTI279" s="750"/>
      <c r="LTJ279" s="750"/>
      <c r="LTK279" s="750"/>
      <c r="LTL279" s="750"/>
      <c r="LTM279" s="750"/>
      <c r="LTN279" s="750"/>
      <c r="LTO279" s="750"/>
      <c r="LTP279" s="750"/>
      <c r="LTQ279" s="750"/>
      <c r="LTR279" s="750"/>
      <c r="LTS279" s="750"/>
      <c r="LTT279" s="750"/>
      <c r="LTU279" s="750"/>
      <c r="LTV279" s="750"/>
      <c r="LTW279" s="750"/>
      <c r="LTX279" s="750"/>
      <c r="LTY279" s="750"/>
      <c r="LTZ279" s="750"/>
      <c r="LUA279" s="750"/>
      <c r="LUB279" s="750"/>
      <c r="LUC279" s="750"/>
      <c r="LUD279" s="748"/>
      <c r="LUE279" s="748"/>
      <c r="LUF279" s="748"/>
      <c r="LUG279" s="748"/>
      <c r="LUH279" s="748"/>
      <c r="LUI279" s="748"/>
      <c r="LUJ279" s="748"/>
      <c r="LUK279" s="748"/>
      <c r="LUL279" s="748"/>
      <c r="LUM279" s="748"/>
      <c r="LUN279" s="748"/>
      <c r="LUO279" s="748"/>
      <c r="LUP279" s="748"/>
      <c r="LUQ279" s="748"/>
      <c r="LUR279" s="748"/>
      <c r="LUS279" s="748"/>
      <c r="LUT279" s="748"/>
      <c r="LUU279" s="748"/>
      <c r="LUV279" s="748"/>
      <c r="LUW279" s="748"/>
      <c r="LUX279" s="748"/>
      <c r="LUY279" s="748"/>
      <c r="LUZ279" s="748"/>
      <c r="LVA279" s="748"/>
      <c r="LVB279" s="749"/>
      <c r="LVC279" s="749"/>
      <c r="LVD279" s="749"/>
      <c r="LVE279" s="749"/>
      <c r="LVF279" s="749"/>
      <c r="LVG279" s="748"/>
      <c r="LVH279" s="748"/>
      <c r="LVI279" s="749"/>
      <c r="LVJ279" s="749"/>
      <c r="LVK279" s="748"/>
      <c r="LVL279" s="748"/>
      <c r="LVM279" s="749"/>
      <c r="LVN279" s="749"/>
      <c r="LVO279" s="748"/>
      <c r="LVP279" s="748"/>
      <c r="LVQ279" s="748"/>
      <c r="LVR279" s="748"/>
      <c r="LVS279" s="748"/>
      <c r="LVT279" s="748"/>
      <c r="LVU279" s="748"/>
      <c r="LVV279" s="749"/>
      <c r="LVW279" s="749"/>
      <c r="LVX279" s="748"/>
      <c r="LVY279" s="748"/>
      <c r="LVZ279" s="749"/>
      <c r="LWA279" s="749"/>
      <c r="LWB279" s="748"/>
      <c r="LWC279" s="748"/>
      <c r="LWD279" s="748"/>
      <c r="LWE279" s="748"/>
      <c r="LWF279" s="748"/>
      <c r="LWG279" s="746"/>
      <c r="LWH279" s="751"/>
      <c r="LWI279" s="748"/>
      <c r="LWJ279" s="748"/>
      <c r="LWK279" s="748"/>
      <c r="LWL279" s="748"/>
      <c r="LWM279" s="748"/>
      <c r="LWN279" s="748"/>
      <c r="LWO279" s="748"/>
      <c r="LWP279" s="750"/>
      <c r="LWQ279" s="750"/>
      <c r="LWR279" s="750"/>
      <c r="LWS279" s="750"/>
      <c r="LWT279" s="750"/>
      <c r="LWU279" s="750"/>
      <c r="LWV279" s="750"/>
      <c r="LWW279" s="750"/>
      <c r="LWX279" s="750"/>
      <c r="LWY279" s="750"/>
      <c r="LWZ279" s="750"/>
      <c r="LXA279" s="750"/>
      <c r="LXB279" s="750"/>
      <c r="LXC279" s="750"/>
      <c r="LXD279" s="750"/>
      <c r="LXE279" s="750"/>
      <c r="LXF279" s="750"/>
      <c r="LXG279" s="750"/>
      <c r="LXH279" s="750"/>
      <c r="LXI279" s="750"/>
      <c r="LXJ279" s="750"/>
      <c r="LXK279" s="750"/>
      <c r="LXL279" s="750"/>
      <c r="LXM279" s="750"/>
      <c r="LXN279" s="750"/>
      <c r="LXO279" s="750"/>
      <c r="LXP279" s="750"/>
      <c r="LXQ279" s="750"/>
      <c r="LXR279" s="750"/>
      <c r="LXS279" s="750"/>
      <c r="LXT279" s="750"/>
      <c r="LXU279" s="750"/>
      <c r="LXV279" s="750"/>
      <c r="LXW279" s="750"/>
      <c r="LXX279" s="750"/>
      <c r="LXY279" s="750"/>
      <c r="LXZ279" s="750"/>
      <c r="LYA279" s="750"/>
      <c r="LYB279" s="750"/>
      <c r="LYC279" s="750"/>
      <c r="LYD279" s="750"/>
      <c r="LYE279" s="750"/>
      <c r="LYF279" s="750"/>
      <c r="LYG279" s="750"/>
      <c r="LYH279" s="748"/>
      <c r="LYI279" s="748"/>
      <c r="LYJ279" s="748"/>
      <c r="LYK279" s="748"/>
      <c r="LYL279" s="748"/>
      <c r="LYM279" s="748"/>
      <c r="LYN279" s="748"/>
      <c r="LYO279" s="748"/>
      <c r="LYP279" s="748"/>
      <c r="LYQ279" s="748"/>
      <c r="LYR279" s="748"/>
      <c r="LYS279" s="748"/>
      <c r="LYT279" s="748"/>
      <c r="LYU279" s="748"/>
      <c r="LYV279" s="748"/>
      <c r="LYW279" s="748"/>
      <c r="LYX279" s="748"/>
      <c r="LYY279" s="748"/>
      <c r="LYZ279" s="748"/>
      <c r="LZA279" s="748"/>
      <c r="LZB279" s="748"/>
      <c r="LZC279" s="748"/>
      <c r="LZD279" s="748"/>
      <c r="LZE279" s="748"/>
      <c r="LZF279" s="749"/>
      <c r="LZG279" s="749"/>
      <c r="LZH279" s="749"/>
      <c r="LZI279" s="749"/>
      <c r="LZJ279" s="749"/>
      <c r="LZK279" s="748"/>
      <c r="LZL279" s="748"/>
      <c r="LZM279" s="749"/>
      <c r="LZN279" s="749"/>
      <c r="LZO279" s="748"/>
      <c r="LZP279" s="748"/>
      <c r="LZQ279" s="749"/>
      <c r="LZR279" s="749"/>
      <c r="LZS279" s="748"/>
      <c r="LZT279" s="748"/>
      <c r="LZU279" s="748"/>
      <c r="LZV279" s="748"/>
      <c r="LZW279" s="748"/>
      <c r="LZX279" s="748"/>
      <c r="LZY279" s="748"/>
      <c r="LZZ279" s="749"/>
      <c r="MAA279" s="749"/>
      <c r="MAB279" s="748"/>
      <c r="MAC279" s="748"/>
      <c r="MAD279" s="749"/>
      <c r="MAE279" s="749"/>
      <c r="MAF279" s="748"/>
      <c r="MAG279" s="748"/>
      <c r="MAH279" s="748"/>
      <c r="MAI279" s="748"/>
      <c r="MAJ279" s="748"/>
      <c r="MAK279" s="746"/>
      <c r="MAL279" s="751"/>
      <c r="MAM279" s="748"/>
      <c r="MAN279" s="748"/>
      <c r="MAO279" s="748"/>
      <c r="MAP279" s="748"/>
      <c r="MAQ279" s="748"/>
      <c r="MAR279" s="748"/>
      <c r="MAS279" s="748"/>
      <c r="MAT279" s="750"/>
      <c r="MAU279" s="750"/>
      <c r="MAV279" s="750"/>
      <c r="MAW279" s="750"/>
      <c r="MAX279" s="750"/>
      <c r="MAY279" s="750"/>
      <c r="MAZ279" s="750"/>
      <c r="MBA279" s="750"/>
      <c r="MBB279" s="750"/>
      <c r="MBC279" s="750"/>
      <c r="MBD279" s="750"/>
      <c r="MBE279" s="750"/>
      <c r="MBF279" s="750"/>
      <c r="MBG279" s="750"/>
      <c r="MBH279" s="750"/>
      <c r="MBI279" s="750"/>
      <c r="MBJ279" s="750"/>
      <c r="MBK279" s="750"/>
      <c r="MBL279" s="750"/>
      <c r="MBM279" s="750"/>
      <c r="MBN279" s="750"/>
      <c r="MBO279" s="750"/>
      <c r="MBP279" s="750"/>
      <c r="MBQ279" s="750"/>
      <c r="MBR279" s="750"/>
      <c r="MBS279" s="750"/>
      <c r="MBT279" s="750"/>
      <c r="MBU279" s="750"/>
      <c r="MBV279" s="750"/>
      <c r="MBW279" s="750"/>
      <c r="MBX279" s="750"/>
      <c r="MBY279" s="750"/>
      <c r="MBZ279" s="750"/>
      <c r="MCA279" s="750"/>
      <c r="MCB279" s="750"/>
      <c r="MCC279" s="750"/>
      <c r="MCD279" s="750"/>
      <c r="MCE279" s="750"/>
      <c r="MCF279" s="750"/>
      <c r="MCG279" s="750"/>
      <c r="MCH279" s="750"/>
      <c r="MCI279" s="750"/>
      <c r="MCJ279" s="750"/>
      <c r="MCK279" s="750"/>
      <c r="MCL279" s="748"/>
      <c r="MCM279" s="748"/>
      <c r="MCN279" s="748"/>
      <c r="MCO279" s="748"/>
      <c r="MCP279" s="748"/>
      <c r="MCQ279" s="748"/>
      <c r="MCR279" s="748"/>
      <c r="MCS279" s="748"/>
      <c r="MCT279" s="748"/>
      <c r="MCU279" s="748"/>
      <c r="MCV279" s="748"/>
      <c r="MCW279" s="748"/>
      <c r="MCX279" s="748"/>
      <c r="MCY279" s="748"/>
      <c r="MCZ279" s="748"/>
      <c r="MDA279" s="748"/>
      <c r="MDB279" s="748"/>
      <c r="MDC279" s="748"/>
      <c r="MDD279" s="748"/>
      <c r="MDE279" s="748"/>
      <c r="MDF279" s="748"/>
      <c r="MDG279" s="748"/>
      <c r="MDH279" s="748"/>
      <c r="MDI279" s="748"/>
      <c r="MDJ279" s="749"/>
      <c r="MDK279" s="749"/>
      <c r="MDL279" s="749"/>
      <c r="MDM279" s="749"/>
      <c r="MDN279" s="749"/>
      <c r="MDO279" s="748"/>
      <c r="MDP279" s="748"/>
      <c r="MDQ279" s="749"/>
      <c r="MDR279" s="749"/>
      <c r="MDS279" s="748"/>
      <c r="MDT279" s="748"/>
      <c r="MDU279" s="749"/>
      <c r="MDV279" s="749"/>
      <c r="MDW279" s="748"/>
      <c r="MDX279" s="748"/>
      <c r="MDY279" s="748"/>
      <c r="MDZ279" s="748"/>
      <c r="MEA279" s="748"/>
      <c r="MEB279" s="748"/>
      <c r="MEC279" s="748"/>
      <c r="MED279" s="749"/>
      <c r="MEE279" s="749"/>
      <c r="MEF279" s="748"/>
      <c r="MEG279" s="748"/>
      <c r="MEH279" s="749"/>
      <c r="MEI279" s="749"/>
      <c r="MEJ279" s="748"/>
      <c r="MEK279" s="748"/>
      <c r="MEL279" s="748"/>
      <c r="MEM279" s="748"/>
      <c r="MEN279" s="748"/>
      <c r="MEO279" s="746"/>
      <c r="MEP279" s="751"/>
      <c r="MEQ279" s="748"/>
      <c r="MER279" s="748"/>
      <c r="MES279" s="748"/>
      <c r="MET279" s="748"/>
      <c r="MEU279" s="748"/>
      <c r="MEV279" s="748"/>
      <c r="MEW279" s="748"/>
      <c r="MEX279" s="750"/>
      <c r="MEY279" s="750"/>
      <c r="MEZ279" s="750"/>
      <c r="MFA279" s="750"/>
      <c r="MFB279" s="750"/>
      <c r="MFC279" s="750"/>
      <c r="MFD279" s="750"/>
      <c r="MFE279" s="750"/>
      <c r="MFF279" s="750"/>
      <c r="MFG279" s="750"/>
      <c r="MFH279" s="750"/>
      <c r="MFI279" s="750"/>
      <c r="MFJ279" s="750"/>
      <c r="MFK279" s="750"/>
      <c r="MFL279" s="750"/>
      <c r="MFM279" s="750"/>
      <c r="MFN279" s="750"/>
      <c r="MFO279" s="750"/>
      <c r="MFP279" s="750"/>
      <c r="MFQ279" s="750"/>
      <c r="MFR279" s="750"/>
      <c r="MFS279" s="750"/>
      <c r="MFT279" s="750"/>
      <c r="MFU279" s="750"/>
      <c r="MFV279" s="750"/>
      <c r="MFW279" s="750"/>
      <c r="MFX279" s="750"/>
      <c r="MFY279" s="750"/>
      <c r="MFZ279" s="750"/>
      <c r="MGA279" s="750"/>
      <c r="MGB279" s="750"/>
      <c r="MGC279" s="750"/>
      <c r="MGD279" s="750"/>
      <c r="MGE279" s="750"/>
      <c r="MGF279" s="750"/>
      <c r="MGG279" s="750"/>
      <c r="MGH279" s="750"/>
      <c r="MGI279" s="750"/>
      <c r="MGJ279" s="750"/>
      <c r="MGK279" s="750"/>
      <c r="MGL279" s="750"/>
      <c r="MGM279" s="750"/>
      <c r="MGN279" s="750"/>
      <c r="MGO279" s="750"/>
      <c r="MGP279" s="748"/>
      <c r="MGQ279" s="748"/>
      <c r="MGR279" s="748"/>
      <c r="MGS279" s="748"/>
      <c r="MGT279" s="748"/>
      <c r="MGU279" s="748"/>
      <c r="MGV279" s="748"/>
      <c r="MGW279" s="748"/>
      <c r="MGX279" s="748"/>
      <c r="MGY279" s="748"/>
      <c r="MGZ279" s="748"/>
      <c r="MHA279" s="748"/>
      <c r="MHB279" s="748"/>
      <c r="MHC279" s="748"/>
      <c r="MHD279" s="748"/>
      <c r="MHE279" s="748"/>
      <c r="MHF279" s="748"/>
      <c r="MHG279" s="748"/>
      <c r="MHH279" s="748"/>
      <c r="MHI279" s="748"/>
      <c r="MHJ279" s="748"/>
      <c r="MHK279" s="748"/>
      <c r="MHL279" s="748"/>
      <c r="MHM279" s="748"/>
      <c r="MHN279" s="749"/>
      <c r="MHO279" s="749"/>
      <c r="MHP279" s="749"/>
      <c r="MHQ279" s="749"/>
      <c r="MHR279" s="749"/>
      <c r="MHS279" s="748"/>
      <c r="MHT279" s="748"/>
      <c r="MHU279" s="749"/>
      <c r="MHV279" s="749"/>
      <c r="MHW279" s="748"/>
      <c r="MHX279" s="748"/>
      <c r="MHY279" s="749"/>
      <c r="MHZ279" s="749"/>
      <c r="MIA279" s="748"/>
      <c r="MIB279" s="748"/>
      <c r="MIC279" s="748"/>
      <c r="MID279" s="748"/>
      <c r="MIE279" s="748"/>
      <c r="MIF279" s="748"/>
      <c r="MIG279" s="748"/>
      <c r="MIH279" s="749"/>
      <c r="MII279" s="749"/>
      <c r="MIJ279" s="748"/>
      <c r="MIK279" s="748"/>
      <c r="MIL279" s="749"/>
      <c r="MIM279" s="749"/>
      <c r="MIN279" s="748"/>
      <c r="MIO279" s="748"/>
      <c r="MIP279" s="748"/>
      <c r="MIQ279" s="748"/>
      <c r="MIR279" s="748"/>
      <c r="MIS279" s="746"/>
      <c r="MIT279" s="751"/>
      <c r="MIU279" s="748"/>
      <c r="MIV279" s="748"/>
      <c r="MIW279" s="748"/>
      <c r="MIX279" s="748"/>
      <c r="MIY279" s="748"/>
      <c r="MIZ279" s="748"/>
      <c r="MJA279" s="748"/>
      <c r="MJB279" s="750"/>
      <c r="MJC279" s="750"/>
      <c r="MJD279" s="750"/>
      <c r="MJE279" s="750"/>
      <c r="MJF279" s="750"/>
      <c r="MJG279" s="750"/>
      <c r="MJH279" s="750"/>
      <c r="MJI279" s="750"/>
      <c r="MJJ279" s="750"/>
      <c r="MJK279" s="750"/>
      <c r="MJL279" s="750"/>
      <c r="MJM279" s="750"/>
      <c r="MJN279" s="750"/>
      <c r="MJO279" s="750"/>
      <c r="MJP279" s="750"/>
      <c r="MJQ279" s="750"/>
      <c r="MJR279" s="750"/>
      <c r="MJS279" s="750"/>
      <c r="MJT279" s="750"/>
      <c r="MJU279" s="750"/>
      <c r="MJV279" s="750"/>
      <c r="MJW279" s="750"/>
      <c r="MJX279" s="750"/>
      <c r="MJY279" s="750"/>
      <c r="MJZ279" s="750"/>
      <c r="MKA279" s="750"/>
      <c r="MKB279" s="750"/>
      <c r="MKC279" s="750"/>
      <c r="MKD279" s="750"/>
      <c r="MKE279" s="750"/>
      <c r="MKF279" s="750"/>
      <c r="MKG279" s="750"/>
      <c r="MKH279" s="750"/>
      <c r="MKI279" s="750"/>
      <c r="MKJ279" s="750"/>
      <c r="MKK279" s="750"/>
      <c r="MKL279" s="750"/>
      <c r="MKM279" s="750"/>
      <c r="MKN279" s="750"/>
      <c r="MKO279" s="750"/>
      <c r="MKP279" s="750"/>
      <c r="MKQ279" s="750"/>
      <c r="MKR279" s="750"/>
      <c r="MKS279" s="750"/>
      <c r="MKT279" s="748"/>
      <c r="MKU279" s="748"/>
      <c r="MKV279" s="748"/>
      <c r="MKW279" s="748"/>
      <c r="MKX279" s="748"/>
      <c r="MKY279" s="748"/>
      <c r="MKZ279" s="748"/>
      <c r="MLA279" s="748"/>
      <c r="MLB279" s="748"/>
      <c r="MLC279" s="748"/>
      <c r="MLD279" s="748"/>
      <c r="MLE279" s="748"/>
      <c r="MLF279" s="748"/>
      <c r="MLG279" s="748"/>
      <c r="MLH279" s="748"/>
      <c r="MLI279" s="748"/>
      <c r="MLJ279" s="748"/>
      <c r="MLK279" s="748"/>
      <c r="MLL279" s="748"/>
      <c r="MLM279" s="748"/>
      <c r="MLN279" s="748"/>
      <c r="MLO279" s="748"/>
      <c r="MLP279" s="748"/>
      <c r="MLQ279" s="748"/>
      <c r="MLR279" s="749"/>
      <c r="MLS279" s="749"/>
      <c r="MLT279" s="749"/>
      <c r="MLU279" s="749"/>
      <c r="MLV279" s="749"/>
      <c r="MLW279" s="748"/>
      <c r="MLX279" s="748"/>
      <c r="MLY279" s="749"/>
      <c r="MLZ279" s="749"/>
      <c r="MMA279" s="748"/>
      <c r="MMB279" s="748"/>
      <c r="MMC279" s="749"/>
      <c r="MMD279" s="749"/>
      <c r="MME279" s="748"/>
      <c r="MMF279" s="748"/>
      <c r="MMG279" s="748"/>
      <c r="MMH279" s="748"/>
      <c r="MMI279" s="748"/>
      <c r="MMJ279" s="748"/>
      <c r="MMK279" s="748"/>
      <c r="MML279" s="749"/>
      <c r="MMM279" s="749"/>
      <c r="MMN279" s="748"/>
      <c r="MMO279" s="748"/>
      <c r="MMP279" s="749"/>
      <c r="MMQ279" s="749"/>
      <c r="MMR279" s="748"/>
      <c r="MMS279" s="748"/>
      <c r="MMT279" s="748"/>
      <c r="MMU279" s="748"/>
      <c r="MMV279" s="748"/>
      <c r="MMW279" s="746"/>
      <c r="MMX279" s="751"/>
      <c r="MMY279" s="748"/>
      <c r="MMZ279" s="748"/>
      <c r="MNA279" s="748"/>
      <c r="MNB279" s="748"/>
      <c r="MNC279" s="748"/>
      <c r="MND279" s="748"/>
      <c r="MNE279" s="748"/>
      <c r="MNF279" s="750"/>
      <c r="MNG279" s="750"/>
      <c r="MNH279" s="750"/>
      <c r="MNI279" s="750"/>
      <c r="MNJ279" s="750"/>
      <c r="MNK279" s="750"/>
      <c r="MNL279" s="750"/>
      <c r="MNM279" s="750"/>
      <c r="MNN279" s="750"/>
      <c r="MNO279" s="750"/>
      <c r="MNP279" s="750"/>
      <c r="MNQ279" s="750"/>
      <c r="MNR279" s="750"/>
      <c r="MNS279" s="750"/>
      <c r="MNT279" s="750"/>
      <c r="MNU279" s="750"/>
      <c r="MNV279" s="750"/>
      <c r="MNW279" s="750"/>
      <c r="MNX279" s="750"/>
      <c r="MNY279" s="750"/>
      <c r="MNZ279" s="750"/>
      <c r="MOA279" s="750"/>
      <c r="MOB279" s="750"/>
      <c r="MOC279" s="750"/>
      <c r="MOD279" s="750"/>
      <c r="MOE279" s="750"/>
      <c r="MOF279" s="750"/>
      <c r="MOG279" s="750"/>
      <c r="MOH279" s="750"/>
      <c r="MOI279" s="750"/>
      <c r="MOJ279" s="750"/>
      <c r="MOK279" s="750"/>
      <c r="MOL279" s="750"/>
      <c r="MOM279" s="750"/>
      <c r="MON279" s="750"/>
      <c r="MOO279" s="750"/>
      <c r="MOP279" s="750"/>
      <c r="MOQ279" s="750"/>
      <c r="MOR279" s="750"/>
      <c r="MOS279" s="750"/>
      <c r="MOT279" s="750"/>
      <c r="MOU279" s="750"/>
      <c r="MOV279" s="750"/>
      <c r="MOW279" s="750"/>
      <c r="MOX279" s="748"/>
      <c r="MOY279" s="748"/>
      <c r="MOZ279" s="748"/>
      <c r="MPA279" s="748"/>
      <c r="MPB279" s="748"/>
      <c r="MPC279" s="748"/>
      <c r="MPD279" s="748"/>
      <c r="MPE279" s="748"/>
      <c r="MPF279" s="748"/>
      <c r="MPG279" s="748"/>
      <c r="MPH279" s="748"/>
      <c r="MPI279" s="748"/>
      <c r="MPJ279" s="748"/>
      <c r="MPK279" s="748"/>
      <c r="MPL279" s="748"/>
      <c r="MPM279" s="748"/>
      <c r="MPN279" s="748"/>
      <c r="MPO279" s="748"/>
      <c r="MPP279" s="748"/>
      <c r="MPQ279" s="748"/>
      <c r="MPR279" s="748"/>
      <c r="MPS279" s="748"/>
      <c r="MPT279" s="748"/>
      <c r="MPU279" s="748"/>
      <c r="MPV279" s="749"/>
      <c r="MPW279" s="749"/>
      <c r="MPX279" s="749"/>
      <c r="MPY279" s="749"/>
      <c r="MPZ279" s="749"/>
      <c r="MQA279" s="748"/>
      <c r="MQB279" s="748"/>
      <c r="MQC279" s="749"/>
      <c r="MQD279" s="749"/>
      <c r="MQE279" s="748"/>
      <c r="MQF279" s="748"/>
      <c r="MQG279" s="749"/>
      <c r="MQH279" s="749"/>
      <c r="MQI279" s="748"/>
      <c r="MQJ279" s="748"/>
      <c r="MQK279" s="748"/>
      <c r="MQL279" s="748"/>
      <c r="MQM279" s="748"/>
      <c r="MQN279" s="748"/>
      <c r="MQO279" s="748"/>
      <c r="MQP279" s="749"/>
      <c r="MQQ279" s="749"/>
      <c r="MQR279" s="748"/>
      <c r="MQS279" s="748"/>
      <c r="MQT279" s="749"/>
      <c r="MQU279" s="749"/>
      <c r="MQV279" s="748"/>
      <c r="MQW279" s="748"/>
      <c r="MQX279" s="748"/>
      <c r="MQY279" s="748"/>
      <c r="MQZ279" s="748"/>
      <c r="MRA279" s="746"/>
      <c r="MRB279" s="751"/>
      <c r="MRC279" s="748"/>
      <c r="MRD279" s="748"/>
      <c r="MRE279" s="748"/>
      <c r="MRF279" s="748"/>
      <c r="MRG279" s="748"/>
      <c r="MRH279" s="748"/>
      <c r="MRI279" s="748"/>
      <c r="MRJ279" s="750"/>
      <c r="MRK279" s="750"/>
      <c r="MRL279" s="750"/>
      <c r="MRM279" s="750"/>
      <c r="MRN279" s="750"/>
      <c r="MRO279" s="750"/>
      <c r="MRP279" s="750"/>
      <c r="MRQ279" s="750"/>
      <c r="MRR279" s="750"/>
      <c r="MRS279" s="750"/>
      <c r="MRT279" s="750"/>
      <c r="MRU279" s="750"/>
      <c r="MRV279" s="750"/>
      <c r="MRW279" s="750"/>
      <c r="MRX279" s="750"/>
      <c r="MRY279" s="750"/>
      <c r="MRZ279" s="750"/>
      <c r="MSA279" s="750"/>
      <c r="MSB279" s="750"/>
      <c r="MSC279" s="750"/>
      <c r="MSD279" s="750"/>
      <c r="MSE279" s="750"/>
      <c r="MSF279" s="750"/>
      <c r="MSG279" s="750"/>
      <c r="MSH279" s="750"/>
      <c r="MSI279" s="750"/>
      <c r="MSJ279" s="750"/>
      <c r="MSK279" s="750"/>
      <c r="MSL279" s="750"/>
      <c r="MSM279" s="750"/>
      <c r="MSN279" s="750"/>
      <c r="MSO279" s="750"/>
      <c r="MSP279" s="750"/>
      <c r="MSQ279" s="750"/>
      <c r="MSR279" s="750"/>
      <c r="MSS279" s="750"/>
      <c r="MST279" s="750"/>
      <c r="MSU279" s="750"/>
      <c r="MSV279" s="750"/>
      <c r="MSW279" s="750"/>
      <c r="MSX279" s="750"/>
      <c r="MSY279" s="750"/>
      <c r="MSZ279" s="750"/>
      <c r="MTA279" s="750"/>
      <c r="MTB279" s="748"/>
      <c r="MTC279" s="748"/>
      <c r="MTD279" s="748"/>
      <c r="MTE279" s="748"/>
      <c r="MTF279" s="748"/>
      <c r="MTG279" s="748"/>
      <c r="MTH279" s="748"/>
      <c r="MTI279" s="748"/>
      <c r="MTJ279" s="748"/>
      <c r="MTK279" s="748"/>
      <c r="MTL279" s="748"/>
      <c r="MTM279" s="748"/>
      <c r="MTN279" s="748"/>
      <c r="MTO279" s="748"/>
      <c r="MTP279" s="748"/>
      <c r="MTQ279" s="748"/>
      <c r="MTR279" s="748"/>
      <c r="MTS279" s="748"/>
      <c r="MTT279" s="748"/>
      <c r="MTU279" s="748"/>
      <c r="MTV279" s="748"/>
      <c r="MTW279" s="748"/>
      <c r="MTX279" s="748"/>
      <c r="MTY279" s="748"/>
      <c r="MTZ279" s="749"/>
      <c r="MUA279" s="749"/>
      <c r="MUB279" s="749"/>
      <c r="MUC279" s="749"/>
      <c r="MUD279" s="749"/>
      <c r="MUE279" s="748"/>
      <c r="MUF279" s="748"/>
      <c r="MUG279" s="749"/>
      <c r="MUH279" s="749"/>
      <c r="MUI279" s="748"/>
      <c r="MUJ279" s="748"/>
      <c r="MUK279" s="749"/>
      <c r="MUL279" s="749"/>
      <c r="MUM279" s="748"/>
      <c r="MUN279" s="748"/>
      <c r="MUO279" s="748"/>
      <c r="MUP279" s="748"/>
      <c r="MUQ279" s="748"/>
      <c r="MUR279" s="748"/>
      <c r="MUS279" s="748"/>
      <c r="MUT279" s="749"/>
      <c r="MUU279" s="749"/>
      <c r="MUV279" s="748"/>
      <c r="MUW279" s="748"/>
      <c r="MUX279" s="749"/>
      <c r="MUY279" s="749"/>
      <c r="MUZ279" s="748"/>
      <c r="MVA279" s="748"/>
      <c r="MVB279" s="748"/>
      <c r="MVC279" s="748"/>
      <c r="MVD279" s="748"/>
      <c r="MVE279" s="746"/>
      <c r="MVF279" s="751"/>
      <c r="MVG279" s="748"/>
      <c r="MVH279" s="748"/>
      <c r="MVI279" s="748"/>
      <c r="MVJ279" s="748"/>
      <c r="MVK279" s="748"/>
      <c r="MVL279" s="748"/>
      <c r="MVM279" s="748"/>
      <c r="MVN279" s="750"/>
      <c r="MVO279" s="750"/>
      <c r="MVP279" s="750"/>
      <c r="MVQ279" s="750"/>
      <c r="MVR279" s="750"/>
      <c r="MVS279" s="750"/>
      <c r="MVT279" s="750"/>
      <c r="MVU279" s="750"/>
      <c r="MVV279" s="750"/>
      <c r="MVW279" s="750"/>
      <c r="MVX279" s="750"/>
      <c r="MVY279" s="750"/>
      <c r="MVZ279" s="750"/>
      <c r="MWA279" s="750"/>
      <c r="MWB279" s="750"/>
      <c r="MWC279" s="750"/>
      <c r="MWD279" s="750"/>
      <c r="MWE279" s="750"/>
      <c r="MWF279" s="750"/>
      <c r="MWG279" s="750"/>
      <c r="MWH279" s="750"/>
      <c r="MWI279" s="750"/>
      <c r="MWJ279" s="750"/>
      <c r="MWK279" s="750"/>
      <c r="MWL279" s="750"/>
      <c r="MWM279" s="750"/>
      <c r="MWN279" s="750"/>
      <c r="MWO279" s="750"/>
      <c r="MWP279" s="750"/>
      <c r="MWQ279" s="750"/>
      <c r="MWR279" s="750"/>
      <c r="MWS279" s="750"/>
      <c r="MWT279" s="750"/>
      <c r="MWU279" s="750"/>
      <c r="MWV279" s="750"/>
      <c r="MWW279" s="750"/>
      <c r="MWX279" s="750"/>
      <c r="MWY279" s="750"/>
      <c r="MWZ279" s="750"/>
      <c r="MXA279" s="750"/>
      <c r="MXB279" s="750"/>
      <c r="MXC279" s="750"/>
      <c r="MXD279" s="750"/>
      <c r="MXE279" s="750"/>
      <c r="MXF279" s="748"/>
      <c r="MXG279" s="748"/>
      <c r="MXH279" s="748"/>
      <c r="MXI279" s="748"/>
      <c r="MXJ279" s="748"/>
      <c r="MXK279" s="748"/>
      <c r="MXL279" s="748"/>
      <c r="MXM279" s="748"/>
      <c r="MXN279" s="748"/>
      <c r="MXO279" s="748"/>
      <c r="MXP279" s="748"/>
      <c r="MXQ279" s="748"/>
      <c r="MXR279" s="748"/>
      <c r="MXS279" s="748"/>
      <c r="MXT279" s="748"/>
      <c r="MXU279" s="748"/>
      <c r="MXV279" s="748"/>
      <c r="MXW279" s="748"/>
      <c r="MXX279" s="748"/>
      <c r="MXY279" s="748"/>
      <c r="MXZ279" s="748"/>
      <c r="MYA279" s="748"/>
      <c r="MYB279" s="748"/>
      <c r="MYC279" s="748"/>
      <c r="MYD279" s="749"/>
      <c r="MYE279" s="749"/>
      <c r="MYF279" s="749"/>
      <c r="MYG279" s="749"/>
      <c r="MYH279" s="749"/>
      <c r="MYI279" s="748"/>
      <c r="MYJ279" s="748"/>
      <c r="MYK279" s="749"/>
      <c r="MYL279" s="749"/>
      <c r="MYM279" s="748"/>
      <c r="MYN279" s="748"/>
      <c r="MYO279" s="749"/>
      <c r="MYP279" s="749"/>
      <c r="MYQ279" s="748"/>
      <c r="MYR279" s="748"/>
      <c r="MYS279" s="748"/>
      <c r="MYT279" s="748"/>
      <c r="MYU279" s="748"/>
      <c r="MYV279" s="748"/>
      <c r="MYW279" s="748"/>
      <c r="MYX279" s="749"/>
      <c r="MYY279" s="749"/>
      <c r="MYZ279" s="748"/>
      <c r="MZA279" s="748"/>
      <c r="MZB279" s="749"/>
      <c r="MZC279" s="749"/>
      <c r="MZD279" s="748"/>
      <c r="MZE279" s="748"/>
      <c r="MZF279" s="748"/>
      <c r="MZG279" s="748"/>
      <c r="MZH279" s="748"/>
      <c r="MZI279" s="746"/>
      <c r="MZJ279" s="751"/>
      <c r="MZK279" s="748"/>
      <c r="MZL279" s="748"/>
      <c r="MZM279" s="748"/>
      <c r="MZN279" s="748"/>
      <c r="MZO279" s="748"/>
      <c r="MZP279" s="748"/>
      <c r="MZQ279" s="748"/>
      <c r="MZR279" s="750"/>
      <c r="MZS279" s="750"/>
      <c r="MZT279" s="750"/>
      <c r="MZU279" s="750"/>
      <c r="MZV279" s="750"/>
      <c r="MZW279" s="750"/>
      <c r="MZX279" s="750"/>
      <c r="MZY279" s="750"/>
      <c r="MZZ279" s="750"/>
      <c r="NAA279" s="750"/>
      <c r="NAB279" s="750"/>
      <c r="NAC279" s="750"/>
      <c r="NAD279" s="750"/>
      <c r="NAE279" s="750"/>
      <c r="NAF279" s="750"/>
      <c r="NAG279" s="750"/>
      <c r="NAH279" s="750"/>
      <c r="NAI279" s="750"/>
      <c r="NAJ279" s="750"/>
      <c r="NAK279" s="750"/>
      <c r="NAL279" s="750"/>
      <c r="NAM279" s="750"/>
      <c r="NAN279" s="750"/>
      <c r="NAO279" s="750"/>
      <c r="NAP279" s="750"/>
      <c r="NAQ279" s="750"/>
      <c r="NAR279" s="750"/>
      <c r="NAS279" s="750"/>
      <c r="NAT279" s="750"/>
      <c r="NAU279" s="750"/>
      <c r="NAV279" s="750"/>
      <c r="NAW279" s="750"/>
      <c r="NAX279" s="750"/>
      <c r="NAY279" s="750"/>
      <c r="NAZ279" s="750"/>
      <c r="NBA279" s="750"/>
      <c r="NBB279" s="750"/>
      <c r="NBC279" s="750"/>
      <c r="NBD279" s="750"/>
      <c r="NBE279" s="750"/>
      <c r="NBF279" s="750"/>
      <c r="NBG279" s="750"/>
      <c r="NBH279" s="750"/>
      <c r="NBI279" s="750"/>
      <c r="NBJ279" s="748"/>
      <c r="NBK279" s="748"/>
      <c r="NBL279" s="748"/>
      <c r="NBM279" s="748"/>
      <c r="NBN279" s="748"/>
      <c r="NBO279" s="748"/>
      <c r="NBP279" s="748"/>
      <c r="NBQ279" s="748"/>
      <c r="NBR279" s="748"/>
      <c r="NBS279" s="748"/>
      <c r="NBT279" s="748"/>
      <c r="NBU279" s="748"/>
      <c r="NBV279" s="748"/>
      <c r="NBW279" s="748"/>
      <c r="NBX279" s="748"/>
      <c r="NBY279" s="748"/>
      <c r="NBZ279" s="748"/>
      <c r="NCA279" s="748"/>
      <c r="NCB279" s="748"/>
      <c r="NCC279" s="748"/>
      <c r="NCD279" s="748"/>
      <c r="NCE279" s="748"/>
      <c r="NCF279" s="748"/>
      <c r="NCG279" s="748"/>
      <c r="NCH279" s="749"/>
      <c r="NCI279" s="749"/>
      <c r="NCJ279" s="749"/>
      <c r="NCK279" s="749"/>
      <c r="NCL279" s="749"/>
      <c r="NCM279" s="748"/>
      <c r="NCN279" s="748"/>
      <c r="NCO279" s="749"/>
      <c r="NCP279" s="749"/>
      <c r="NCQ279" s="748"/>
      <c r="NCR279" s="748"/>
      <c r="NCS279" s="749"/>
      <c r="NCT279" s="749"/>
      <c r="NCU279" s="748"/>
      <c r="NCV279" s="748"/>
      <c r="NCW279" s="748"/>
      <c r="NCX279" s="748"/>
      <c r="NCY279" s="748"/>
      <c r="NCZ279" s="748"/>
      <c r="NDA279" s="748"/>
      <c r="NDB279" s="749"/>
      <c r="NDC279" s="749"/>
      <c r="NDD279" s="748"/>
      <c r="NDE279" s="748"/>
      <c r="NDF279" s="749"/>
      <c r="NDG279" s="749"/>
      <c r="NDH279" s="748"/>
      <c r="NDI279" s="748"/>
      <c r="NDJ279" s="748"/>
      <c r="NDK279" s="748"/>
      <c r="NDL279" s="748"/>
      <c r="NDM279" s="746"/>
      <c r="NDN279" s="751"/>
      <c r="NDO279" s="748"/>
      <c r="NDP279" s="748"/>
      <c r="NDQ279" s="748"/>
      <c r="NDR279" s="748"/>
      <c r="NDS279" s="748"/>
      <c r="NDT279" s="748"/>
      <c r="NDU279" s="748"/>
      <c r="NDV279" s="750"/>
      <c r="NDW279" s="750"/>
      <c r="NDX279" s="750"/>
      <c r="NDY279" s="750"/>
      <c r="NDZ279" s="750"/>
      <c r="NEA279" s="750"/>
      <c r="NEB279" s="750"/>
      <c r="NEC279" s="750"/>
      <c r="NED279" s="750"/>
      <c r="NEE279" s="750"/>
      <c r="NEF279" s="750"/>
      <c r="NEG279" s="750"/>
      <c r="NEH279" s="750"/>
      <c r="NEI279" s="750"/>
      <c r="NEJ279" s="750"/>
      <c r="NEK279" s="750"/>
      <c r="NEL279" s="750"/>
      <c r="NEM279" s="750"/>
      <c r="NEN279" s="750"/>
      <c r="NEO279" s="750"/>
      <c r="NEP279" s="750"/>
      <c r="NEQ279" s="750"/>
      <c r="NER279" s="750"/>
      <c r="NES279" s="750"/>
      <c r="NET279" s="750"/>
      <c r="NEU279" s="750"/>
      <c r="NEV279" s="750"/>
      <c r="NEW279" s="750"/>
      <c r="NEX279" s="750"/>
      <c r="NEY279" s="750"/>
      <c r="NEZ279" s="750"/>
      <c r="NFA279" s="750"/>
      <c r="NFB279" s="750"/>
      <c r="NFC279" s="750"/>
      <c r="NFD279" s="750"/>
      <c r="NFE279" s="750"/>
      <c r="NFF279" s="750"/>
      <c r="NFG279" s="750"/>
      <c r="NFH279" s="750"/>
      <c r="NFI279" s="750"/>
      <c r="NFJ279" s="750"/>
      <c r="NFK279" s="750"/>
      <c r="NFL279" s="750"/>
      <c r="NFM279" s="750"/>
      <c r="NFN279" s="748"/>
      <c r="NFO279" s="748"/>
      <c r="NFP279" s="748"/>
      <c r="NFQ279" s="748"/>
      <c r="NFR279" s="748"/>
      <c r="NFS279" s="748"/>
      <c r="NFT279" s="748"/>
      <c r="NFU279" s="748"/>
      <c r="NFV279" s="748"/>
      <c r="NFW279" s="748"/>
      <c r="NFX279" s="748"/>
      <c r="NFY279" s="748"/>
      <c r="NFZ279" s="748"/>
      <c r="NGA279" s="748"/>
      <c r="NGB279" s="748"/>
      <c r="NGC279" s="748"/>
      <c r="NGD279" s="748"/>
      <c r="NGE279" s="748"/>
      <c r="NGF279" s="748"/>
      <c r="NGG279" s="748"/>
      <c r="NGH279" s="748"/>
      <c r="NGI279" s="748"/>
      <c r="NGJ279" s="748"/>
      <c r="NGK279" s="748"/>
      <c r="NGL279" s="749"/>
      <c r="NGM279" s="749"/>
      <c r="NGN279" s="749"/>
      <c r="NGO279" s="749"/>
      <c r="NGP279" s="749"/>
      <c r="NGQ279" s="748"/>
      <c r="NGR279" s="748"/>
      <c r="NGS279" s="749"/>
      <c r="NGT279" s="749"/>
      <c r="NGU279" s="748"/>
      <c r="NGV279" s="748"/>
      <c r="NGW279" s="749"/>
      <c r="NGX279" s="749"/>
      <c r="NGY279" s="748"/>
      <c r="NGZ279" s="748"/>
      <c r="NHA279" s="748"/>
      <c r="NHB279" s="748"/>
      <c r="NHC279" s="748"/>
      <c r="NHD279" s="748"/>
      <c r="NHE279" s="748"/>
      <c r="NHF279" s="749"/>
      <c r="NHG279" s="749"/>
      <c r="NHH279" s="748"/>
      <c r="NHI279" s="748"/>
      <c r="NHJ279" s="749"/>
      <c r="NHK279" s="749"/>
      <c r="NHL279" s="748"/>
      <c r="NHM279" s="748"/>
      <c r="NHN279" s="748"/>
      <c r="NHO279" s="748"/>
      <c r="NHP279" s="748"/>
      <c r="NHQ279" s="746"/>
      <c r="NHR279" s="751"/>
      <c r="NHS279" s="748"/>
      <c r="NHT279" s="748"/>
      <c r="NHU279" s="748"/>
      <c r="NHV279" s="748"/>
      <c r="NHW279" s="748"/>
      <c r="NHX279" s="748"/>
      <c r="NHY279" s="748"/>
      <c r="NHZ279" s="750"/>
      <c r="NIA279" s="750"/>
      <c r="NIB279" s="750"/>
      <c r="NIC279" s="750"/>
      <c r="NID279" s="750"/>
      <c r="NIE279" s="750"/>
      <c r="NIF279" s="750"/>
      <c r="NIG279" s="750"/>
      <c r="NIH279" s="750"/>
      <c r="NII279" s="750"/>
      <c r="NIJ279" s="750"/>
      <c r="NIK279" s="750"/>
      <c r="NIL279" s="750"/>
      <c r="NIM279" s="750"/>
      <c r="NIN279" s="750"/>
      <c r="NIO279" s="750"/>
      <c r="NIP279" s="750"/>
      <c r="NIQ279" s="750"/>
      <c r="NIR279" s="750"/>
      <c r="NIS279" s="750"/>
      <c r="NIT279" s="750"/>
      <c r="NIU279" s="750"/>
      <c r="NIV279" s="750"/>
      <c r="NIW279" s="750"/>
      <c r="NIX279" s="750"/>
      <c r="NIY279" s="750"/>
      <c r="NIZ279" s="750"/>
      <c r="NJA279" s="750"/>
      <c r="NJB279" s="750"/>
      <c r="NJC279" s="750"/>
      <c r="NJD279" s="750"/>
      <c r="NJE279" s="750"/>
      <c r="NJF279" s="750"/>
      <c r="NJG279" s="750"/>
      <c r="NJH279" s="750"/>
      <c r="NJI279" s="750"/>
      <c r="NJJ279" s="750"/>
      <c r="NJK279" s="750"/>
      <c r="NJL279" s="750"/>
      <c r="NJM279" s="750"/>
      <c r="NJN279" s="750"/>
      <c r="NJO279" s="750"/>
      <c r="NJP279" s="750"/>
      <c r="NJQ279" s="750"/>
      <c r="NJR279" s="748"/>
      <c r="NJS279" s="748"/>
      <c r="NJT279" s="748"/>
      <c r="NJU279" s="748"/>
      <c r="NJV279" s="748"/>
      <c r="NJW279" s="748"/>
      <c r="NJX279" s="748"/>
      <c r="NJY279" s="748"/>
      <c r="NJZ279" s="748"/>
      <c r="NKA279" s="748"/>
      <c r="NKB279" s="748"/>
      <c r="NKC279" s="748"/>
      <c r="NKD279" s="748"/>
      <c r="NKE279" s="748"/>
      <c r="NKF279" s="748"/>
      <c r="NKG279" s="748"/>
      <c r="NKH279" s="748"/>
      <c r="NKI279" s="748"/>
      <c r="NKJ279" s="748"/>
      <c r="NKK279" s="748"/>
      <c r="NKL279" s="748"/>
      <c r="NKM279" s="748"/>
      <c r="NKN279" s="748"/>
      <c r="NKO279" s="748"/>
      <c r="NKP279" s="749"/>
      <c r="NKQ279" s="749"/>
      <c r="NKR279" s="749"/>
      <c r="NKS279" s="749"/>
      <c r="NKT279" s="749"/>
      <c r="NKU279" s="748"/>
      <c r="NKV279" s="748"/>
      <c r="NKW279" s="749"/>
      <c r="NKX279" s="749"/>
      <c r="NKY279" s="748"/>
      <c r="NKZ279" s="748"/>
      <c r="NLA279" s="749"/>
      <c r="NLB279" s="749"/>
      <c r="NLC279" s="748"/>
      <c r="NLD279" s="748"/>
      <c r="NLE279" s="748"/>
      <c r="NLF279" s="748"/>
      <c r="NLG279" s="748"/>
      <c r="NLH279" s="748"/>
      <c r="NLI279" s="748"/>
      <c r="NLJ279" s="749"/>
      <c r="NLK279" s="749"/>
      <c r="NLL279" s="748"/>
      <c r="NLM279" s="748"/>
      <c r="NLN279" s="749"/>
      <c r="NLO279" s="749"/>
      <c r="NLP279" s="748"/>
      <c r="NLQ279" s="748"/>
      <c r="NLR279" s="748"/>
      <c r="NLS279" s="748"/>
      <c r="NLT279" s="748"/>
      <c r="NLU279" s="746"/>
      <c r="NLV279" s="751"/>
      <c r="NLW279" s="748"/>
      <c r="NLX279" s="748"/>
      <c r="NLY279" s="748"/>
      <c r="NLZ279" s="748"/>
      <c r="NMA279" s="748"/>
      <c r="NMB279" s="748"/>
      <c r="NMC279" s="748"/>
      <c r="NMD279" s="750"/>
      <c r="NME279" s="750"/>
      <c r="NMF279" s="750"/>
      <c r="NMG279" s="750"/>
      <c r="NMH279" s="750"/>
      <c r="NMI279" s="750"/>
      <c r="NMJ279" s="750"/>
      <c r="NMK279" s="750"/>
      <c r="NML279" s="750"/>
      <c r="NMM279" s="750"/>
      <c r="NMN279" s="750"/>
      <c r="NMO279" s="750"/>
      <c r="NMP279" s="750"/>
      <c r="NMQ279" s="750"/>
      <c r="NMR279" s="750"/>
      <c r="NMS279" s="750"/>
      <c r="NMT279" s="750"/>
      <c r="NMU279" s="750"/>
      <c r="NMV279" s="750"/>
      <c r="NMW279" s="750"/>
      <c r="NMX279" s="750"/>
      <c r="NMY279" s="750"/>
      <c r="NMZ279" s="750"/>
      <c r="NNA279" s="750"/>
      <c r="NNB279" s="750"/>
      <c r="NNC279" s="750"/>
      <c r="NND279" s="750"/>
      <c r="NNE279" s="750"/>
      <c r="NNF279" s="750"/>
      <c r="NNG279" s="750"/>
      <c r="NNH279" s="750"/>
      <c r="NNI279" s="750"/>
      <c r="NNJ279" s="750"/>
      <c r="NNK279" s="750"/>
      <c r="NNL279" s="750"/>
      <c r="NNM279" s="750"/>
      <c r="NNN279" s="750"/>
      <c r="NNO279" s="750"/>
      <c r="NNP279" s="750"/>
      <c r="NNQ279" s="750"/>
      <c r="NNR279" s="750"/>
      <c r="NNS279" s="750"/>
      <c r="NNT279" s="750"/>
      <c r="NNU279" s="750"/>
      <c r="NNV279" s="748"/>
      <c r="NNW279" s="748"/>
      <c r="NNX279" s="748"/>
      <c r="NNY279" s="748"/>
      <c r="NNZ279" s="748"/>
      <c r="NOA279" s="748"/>
      <c r="NOB279" s="748"/>
      <c r="NOC279" s="748"/>
      <c r="NOD279" s="748"/>
      <c r="NOE279" s="748"/>
      <c r="NOF279" s="748"/>
      <c r="NOG279" s="748"/>
      <c r="NOH279" s="748"/>
      <c r="NOI279" s="748"/>
      <c r="NOJ279" s="748"/>
      <c r="NOK279" s="748"/>
      <c r="NOL279" s="748"/>
      <c r="NOM279" s="748"/>
      <c r="NON279" s="748"/>
      <c r="NOO279" s="748"/>
      <c r="NOP279" s="748"/>
      <c r="NOQ279" s="748"/>
      <c r="NOR279" s="748"/>
      <c r="NOS279" s="748"/>
      <c r="NOT279" s="749"/>
      <c r="NOU279" s="749"/>
      <c r="NOV279" s="749"/>
      <c r="NOW279" s="749"/>
      <c r="NOX279" s="749"/>
      <c r="NOY279" s="748"/>
      <c r="NOZ279" s="748"/>
      <c r="NPA279" s="749"/>
      <c r="NPB279" s="749"/>
      <c r="NPC279" s="748"/>
      <c r="NPD279" s="748"/>
      <c r="NPE279" s="749"/>
      <c r="NPF279" s="749"/>
      <c r="NPG279" s="748"/>
      <c r="NPH279" s="748"/>
      <c r="NPI279" s="748"/>
      <c r="NPJ279" s="748"/>
      <c r="NPK279" s="748"/>
      <c r="NPL279" s="748"/>
      <c r="NPM279" s="748"/>
      <c r="NPN279" s="749"/>
      <c r="NPO279" s="749"/>
      <c r="NPP279" s="748"/>
      <c r="NPQ279" s="748"/>
      <c r="NPR279" s="749"/>
      <c r="NPS279" s="749"/>
      <c r="NPT279" s="748"/>
      <c r="NPU279" s="748"/>
      <c r="NPV279" s="748"/>
      <c r="NPW279" s="748"/>
      <c r="NPX279" s="748"/>
      <c r="NPY279" s="746"/>
      <c r="NPZ279" s="751"/>
      <c r="NQA279" s="748"/>
      <c r="NQB279" s="748"/>
      <c r="NQC279" s="748"/>
      <c r="NQD279" s="748"/>
      <c r="NQE279" s="748"/>
      <c r="NQF279" s="748"/>
      <c r="NQG279" s="748"/>
      <c r="NQH279" s="750"/>
      <c r="NQI279" s="750"/>
      <c r="NQJ279" s="750"/>
      <c r="NQK279" s="750"/>
      <c r="NQL279" s="750"/>
      <c r="NQM279" s="750"/>
      <c r="NQN279" s="750"/>
      <c r="NQO279" s="750"/>
      <c r="NQP279" s="750"/>
      <c r="NQQ279" s="750"/>
      <c r="NQR279" s="750"/>
      <c r="NQS279" s="750"/>
      <c r="NQT279" s="750"/>
      <c r="NQU279" s="750"/>
      <c r="NQV279" s="750"/>
      <c r="NQW279" s="750"/>
      <c r="NQX279" s="750"/>
      <c r="NQY279" s="750"/>
      <c r="NQZ279" s="750"/>
      <c r="NRA279" s="750"/>
      <c r="NRB279" s="750"/>
      <c r="NRC279" s="750"/>
      <c r="NRD279" s="750"/>
      <c r="NRE279" s="750"/>
      <c r="NRF279" s="750"/>
      <c r="NRG279" s="750"/>
      <c r="NRH279" s="750"/>
      <c r="NRI279" s="750"/>
      <c r="NRJ279" s="750"/>
      <c r="NRK279" s="750"/>
      <c r="NRL279" s="750"/>
      <c r="NRM279" s="750"/>
      <c r="NRN279" s="750"/>
      <c r="NRO279" s="750"/>
      <c r="NRP279" s="750"/>
      <c r="NRQ279" s="750"/>
      <c r="NRR279" s="750"/>
      <c r="NRS279" s="750"/>
      <c r="NRT279" s="750"/>
      <c r="NRU279" s="750"/>
      <c r="NRV279" s="750"/>
      <c r="NRW279" s="750"/>
      <c r="NRX279" s="750"/>
      <c r="NRY279" s="750"/>
      <c r="NRZ279" s="748"/>
      <c r="NSA279" s="748"/>
      <c r="NSB279" s="748"/>
      <c r="NSC279" s="748"/>
      <c r="NSD279" s="748"/>
      <c r="NSE279" s="748"/>
      <c r="NSF279" s="748"/>
      <c r="NSG279" s="748"/>
      <c r="NSH279" s="748"/>
      <c r="NSI279" s="748"/>
      <c r="NSJ279" s="748"/>
      <c r="NSK279" s="748"/>
      <c r="NSL279" s="748"/>
      <c r="NSM279" s="748"/>
      <c r="NSN279" s="748"/>
      <c r="NSO279" s="748"/>
      <c r="NSP279" s="748"/>
      <c r="NSQ279" s="748"/>
      <c r="NSR279" s="748"/>
      <c r="NSS279" s="748"/>
      <c r="NST279" s="748"/>
      <c r="NSU279" s="748"/>
      <c r="NSV279" s="748"/>
      <c r="NSW279" s="748"/>
      <c r="NSX279" s="749"/>
      <c r="NSY279" s="749"/>
      <c r="NSZ279" s="749"/>
      <c r="NTA279" s="749"/>
      <c r="NTB279" s="749"/>
      <c r="NTC279" s="748"/>
      <c r="NTD279" s="748"/>
      <c r="NTE279" s="749"/>
      <c r="NTF279" s="749"/>
      <c r="NTG279" s="748"/>
      <c r="NTH279" s="748"/>
      <c r="NTI279" s="749"/>
      <c r="NTJ279" s="749"/>
      <c r="NTK279" s="748"/>
      <c r="NTL279" s="748"/>
      <c r="NTM279" s="748"/>
      <c r="NTN279" s="748"/>
      <c r="NTO279" s="748"/>
      <c r="NTP279" s="748"/>
      <c r="NTQ279" s="748"/>
      <c r="NTR279" s="749"/>
      <c r="NTS279" s="749"/>
      <c r="NTT279" s="748"/>
      <c r="NTU279" s="748"/>
      <c r="NTV279" s="749"/>
      <c r="NTW279" s="749"/>
      <c r="NTX279" s="748"/>
      <c r="NTY279" s="748"/>
      <c r="NTZ279" s="748"/>
      <c r="NUA279" s="748"/>
      <c r="NUB279" s="748"/>
      <c r="NUC279" s="746"/>
      <c r="NUD279" s="751"/>
      <c r="NUE279" s="748"/>
      <c r="NUF279" s="748"/>
      <c r="NUG279" s="748"/>
      <c r="NUH279" s="748"/>
      <c r="NUI279" s="748"/>
      <c r="NUJ279" s="748"/>
      <c r="NUK279" s="748"/>
      <c r="NUL279" s="750"/>
      <c r="NUM279" s="750"/>
      <c r="NUN279" s="750"/>
      <c r="NUO279" s="750"/>
      <c r="NUP279" s="750"/>
      <c r="NUQ279" s="750"/>
      <c r="NUR279" s="750"/>
      <c r="NUS279" s="750"/>
      <c r="NUT279" s="750"/>
      <c r="NUU279" s="750"/>
      <c r="NUV279" s="750"/>
      <c r="NUW279" s="750"/>
      <c r="NUX279" s="750"/>
      <c r="NUY279" s="750"/>
      <c r="NUZ279" s="750"/>
      <c r="NVA279" s="750"/>
      <c r="NVB279" s="750"/>
      <c r="NVC279" s="750"/>
      <c r="NVD279" s="750"/>
      <c r="NVE279" s="750"/>
      <c r="NVF279" s="750"/>
      <c r="NVG279" s="750"/>
      <c r="NVH279" s="750"/>
      <c r="NVI279" s="750"/>
      <c r="NVJ279" s="750"/>
      <c r="NVK279" s="750"/>
      <c r="NVL279" s="750"/>
      <c r="NVM279" s="750"/>
      <c r="NVN279" s="750"/>
      <c r="NVO279" s="750"/>
      <c r="NVP279" s="750"/>
      <c r="NVQ279" s="750"/>
      <c r="NVR279" s="750"/>
      <c r="NVS279" s="750"/>
      <c r="NVT279" s="750"/>
      <c r="NVU279" s="750"/>
      <c r="NVV279" s="750"/>
      <c r="NVW279" s="750"/>
      <c r="NVX279" s="750"/>
      <c r="NVY279" s="750"/>
      <c r="NVZ279" s="750"/>
      <c r="NWA279" s="750"/>
      <c r="NWB279" s="750"/>
      <c r="NWC279" s="750"/>
      <c r="NWD279" s="748"/>
      <c r="NWE279" s="748"/>
      <c r="NWF279" s="748"/>
      <c r="NWG279" s="748"/>
      <c r="NWH279" s="748"/>
      <c r="NWI279" s="748"/>
      <c r="NWJ279" s="748"/>
      <c r="NWK279" s="748"/>
      <c r="NWL279" s="748"/>
      <c r="NWM279" s="748"/>
      <c r="NWN279" s="748"/>
      <c r="NWO279" s="748"/>
      <c r="NWP279" s="748"/>
      <c r="NWQ279" s="748"/>
      <c r="NWR279" s="748"/>
      <c r="NWS279" s="748"/>
      <c r="NWT279" s="748"/>
      <c r="NWU279" s="748"/>
      <c r="NWV279" s="748"/>
      <c r="NWW279" s="748"/>
      <c r="NWX279" s="748"/>
      <c r="NWY279" s="748"/>
      <c r="NWZ279" s="748"/>
      <c r="NXA279" s="748"/>
      <c r="NXB279" s="749"/>
      <c r="NXC279" s="749"/>
      <c r="NXD279" s="749"/>
      <c r="NXE279" s="749"/>
      <c r="NXF279" s="749"/>
      <c r="NXG279" s="748"/>
      <c r="NXH279" s="748"/>
      <c r="NXI279" s="749"/>
      <c r="NXJ279" s="749"/>
      <c r="NXK279" s="748"/>
      <c r="NXL279" s="748"/>
      <c r="NXM279" s="749"/>
      <c r="NXN279" s="749"/>
      <c r="NXO279" s="748"/>
      <c r="NXP279" s="748"/>
      <c r="NXQ279" s="748"/>
      <c r="NXR279" s="748"/>
      <c r="NXS279" s="748"/>
      <c r="NXT279" s="748"/>
      <c r="NXU279" s="748"/>
      <c r="NXV279" s="749"/>
      <c r="NXW279" s="749"/>
      <c r="NXX279" s="748"/>
      <c r="NXY279" s="748"/>
      <c r="NXZ279" s="749"/>
      <c r="NYA279" s="749"/>
      <c r="NYB279" s="748"/>
      <c r="NYC279" s="748"/>
      <c r="NYD279" s="748"/>
      <c r="NYE279" s="748"/>
      <c r="NYF279" s="748"/>
      <c r="NYG279" s="746"/>
      <c r="NYH279" s="751"/>
      <c r="NYI279" s="748"/>
      <c r="NYJ279" s="748"/>
      <c r="NYK279" s="748"/>
      <c r="NYL279" s="748"/>
      <c r="NYM279" s="748"/>
      <c r="NYN279" s="748"/>
      <c r="NYO279" s="748"/>
      <c r="NYP279" s="750"/>
      <c r="NYQ279" s="750"/>
      <c r="NYR279" s="750"/>
      <c r="NYS279" s="750"/>
      <c r="NYT279" s="750"/>
      <c r="NYU279" s="750"/>
      <c r="NYV279" s="750"/>
      <c r="NYW279" s="750"/>
      <c r="NYX279" s="750"/>
      <c r="NYY279" s="750"/>
      <c r="NYZ279" s="750"/>
      <c r="NZA279" s="750"/>
      <c r="NZB279" s="750"/>
      <c r="NZC279" s="750"/>
      <c r="NZD279" s="750"/>
      <c r="NZE279" s="750"/>
      <c r="NZF279" s="750"/>
      <c r="NZG279" s="750"/>
      <c r="NZH279" s="750"/>
      <c r="NZI279" s="750"/>
      <c r="NZJ279" s="750"/>
      <c r="NZK279" s="750"/>
      <c r="NZL279" s="750"/>
      <c r="NZM279" s="750"/>
      <c r="NZN279" s="750"/>
      <c r="NZO279" s="750"/>
      <c r="NZP279" s="750"/>
      <c r="NZQ279" s="750"/>
      <c r="NZR279" s="750"/>
      <c r="NZS279" s="750"/>
      <c r="NZT279" s="750"/>
      <c r="NZU279" s="750"/>
      <c r="NZV279" s="750"/>
      <c r="NZW279" s="750"/>
      <c r="NZX279" s="750"/>
      <c r="NZY279" s="750"/>
      <c r="NZZ279" s="750"/>
      <c r="OAA279" s="750"/>
      <c r="OAB279" s="750"/>
      <c r="OAC279" s="750"/>
      <c r="OAD279" s="750"/>
      <c r="OAE279" s="750"/>
      <c r="OAF279" s="750"/>
      <c r="OAG279" s="750"/>
      <c r="OAH279" s="748"/>
      <c r="OAI279" s="748"/>
      <c r="OAJ279" s="748"/>
      <c r="OAK279" s="748"/>
      <c r="OAL279" s="748"/>
      <c r="OAM279" s="748"/>
      <c r="OAN279" s="748"/>
      <c r="OAO279" s="748"/>
      <c r="OAP279" s="748"/>
      <c r="OAQ279" s="748"/>
      <c r="OAR279" s="748"/>
      <c r="OAS279" s="748"/>
      <c r="OAT279" s="748"/>
      <c r="OAU279" s="748"/>
      <c r="OAV279" s="748"/>
      <c r="OAW279" s="748"/>
      <c r="OAX279" s="748"/>
      <c r="OAY279" s="748"/>
      <c r="OAZ279" s="748"/>
      <c r="OBA279" s="748"/>
      <c r="OBB279" s="748"/>
      <c r="OBC279" s="748"/>
      <c r="OBD279" s="748"/>
      <c r="OBE279" s="748"/>
      <c r="OBF279" s="749"/>
      <c r="OBG279" s="749"/>
      <c r="OBH279" s="749"/>
      <c r="OBI279" s="749"/>
      <c r="OBJ279" s="749"/>
      <c r="OBK279" s="748"/>
      <c r="OBL279" s="748"/>
      <c r="OBM279" s="749"/>
      <c r="OBN279" s="749"/>
      <c r="OBO279" s="748"/>
      <c r="OBP279" s="748"/>
      <c r="OBQ279" s="749"/>
      <c r="OBR279" s="749"/>
      <c r="OBS279" s="748"/>
      <c r="OBT279" s="748"/>
      <c r="OBU279" s="748"/>
      <c r="OBV279" s="748"/>
      <c r="OBW279" s="748"/>
      <c r="OBX279" s="748"/>
      <c r="OBY279" s="748"/>
      <c r="OBZ279" s="749"/>
      <c r="OCA279" s="749"/>
      <c r="OCB279" s="748"/>
      <c r="OCC279" s="748"/>
      <c r="OCD279" s="749"/>
      <c r="OCE279" s="749"/>
      <c r="OCF279" s="748"/>
      <c r="OCG279" s="748"/>
      <c r="OCH279" s="748"/>
      <c r="OCI279" s="748"/>
      <c r="OCJ279" s="748"/>
      <c r="OCK279" s="746"/>
      <c r="OCL279" s="751"/>
      <c r="OCM279" s="748"/>
      <c r="OCN279" s="748"/>
      <c r="OCO279" s="748"/>
      <c r="OCP279" s="748"/>
      <c r="OCQ279" s="748"/>
      <c r="OCR279" s="748"/>
      <c r="OCS279" s="748"/>
      <c r="OCT279" s="750"/>
      <c r="OCU279" s="750"/>
      <c r="OCV279" s="750"/>
      <c r="OCW279" s="750"/>
      <c r="OCX279" s="750"/>
      <c r="OCY279" s="750"/>
      <c r="OCZ279" s="750"/>
      <c r="ODA279" s="750"/>
      <c r="ODB279" s="750"/>
      <c r="ODC279" s="750"/>
      <c r="ODD279" s="750"/>
      <c r="ODE279" s="750"/>
      <c r="ODF279" s="750"/>
      <c r="ODG279" s="750"/>
      <c r="ODH279" s="750"/>
      <c r="ODI279" s="750"/>
      <c r="ODJ279" s="750"/>
      <c r="ODK279" s="750"/>
      <c r="ODL279" s="750"/>
      <c r="ODM279" s="750"/>
      <c r="ODN279" s="750"/>
      <c r="ODO279" s="750"/>
      <c r="ODP279" s="750"/>
      <c r="ODQ279" s="750"/>
      <c r="ODR279" s="750"/>
      <c r="ODS279" s="750"/>
      <c r="ODT279" s="750"/>
      <c r="ODU279" s="750"/>
      <c r="ODV279" s="750"/>
      <c r="ODW279" s="750"/>
      <c r="ODX279" s="750"/>
      <c r="ODY279" s="750"/>
      <c r="ODZ279" s="750"/>
      <c r="OEA279" s="750"/>
      <c r="OEB279" s="750"/>
      <c r="OEC279" s="750"/>
      <c r="OED279" s="750"/>
      <c r="OEE279" s="750"/>
      <c r="OEF279" s="750"/>
      <c r="OEG279" s="750"/>
      <c r="OEH279" s="750"/>
      <c r="OEI279" s="750"/>
      <c r="OEJ279" s="750"/>
      <c r="OEK279" s="750"/>
      <c r="OEL279" s="748"/>
      <c r="OEM279" s="748"/>
      <c r="OEN279" s="748"/>
      <c r="OEO279" s="748"/>
      <c r="OEP279" s="748"/>
      <c r="OEQ279" s="748"/>
      <c r="OER279" s="748"/>
      <c r="OES279" s="748"/>
      <c r="OET279" s="748"/>
      <c r="OEU279" s="748"/>
      <c r="OEV279" s="748"/>
      <c r="OEW279" s="748"/>
      <c r="OEX279" s="748"/>
      <c r="OEY279" s="748"/>
      <c r="OEZ279" s="748"/>
      <c r="OFA279" s="748"/>
      <c r="OFB279" s="748"/>
      <c r="OFC279" s="748"/>
      <c r="OFD279" s="748"/>
      <c r="OFE279" s="748"/>
      <c r="OFF279" s="748"/>
      <c r="OFG279" s="748"/>
      <c r="OFH279" s="748"/>
      <c r="OFI279" s="748"/>
      <c r="OFJ279" s="749"/>
      <c r="OFK279" s="749"/>
      <c r="OFL279" s="749"/>
      <c r="OFM279" s="749"/>
      <c r="OFN279" s="749"/>
      <c r="OFO279" s="748"/>
      <c r="OFP279" s="748"/>
      <c r="OFQ279" s="749"/>
      <c r="OFR279" s="749"/>
      <c r="OFS279" s="748"/>
      <c r="OFT279" s="748"/>
      <c r="OFU279" s="749"/>
      <c r="OFV279" s="749"/>
      <c r="OFW279" s="748"/>
      <c r="OFX279" s="748"/>
      <c r="OFY279" s="748"/>
      <c r="OFZ279" s="748"/>
      <c r="OGA279" s="748"/>
      <c r="OGB279" s="748"/>
      <c r="OGC279" s="748"/>
      <c r="OGD279" s="749"/>
      <c r="OGE279" s="749"/>
      <c r="OGF279" s="748"/>
      <c r="OGG279" s="748"/>
      <c r="OGH279" s="749"/>
      <c r="OGI279" s="749"/>
      <c r="OGJ279" s="748"/>
      <c r="OGK279" s="748"/>
      <c r="OGL279" s="748"/>
      <c r="OGM279" s="748"/>
      <c r="OGN279" s="748"/>
      <c r="OGO279" s="746"/>
      <c r="OGP279" s="751"/>
      <c r="OGQ279" s="748"/>
      <c r="OGR279" s="748"/>
      <c r="OGS279" s="748"/>
      <c r="OGT279" s="748"/>
      <c r="OGU279" s="748"/>
      <c r="OGV279" s="748"/>
      <c r="OGW279" s="748"/>
      <c r="OGX279" s="750"/>
      <c r="OGY279" s="750"/>
      <c r="OGZ279" s="750"/>
      <c r="OHA279" s="750"/>
      <c r="OHB279" s="750"/>
      <c r="OHC279" s="750"/>
      <c r="OHD279" s="750"/>
      <c r="OHE279" s="750"/>
      <c r="OHF279" s="750"/>
      <c r="OHG279" s="750"/>
      <c r="OHH279" s="750"/>
      <c r="OHI279" s="750"/>
      <c r="OHJ279" s="750"/>
      <c r="OHK279" s="750"/>
      <c r="OHL279" s="750"/>
      <c r="OHM279" s="750"/>
      <c r="OHN279" s="750"/>
      <c r="OHO279" s="750"/>
      <c r="OHP279" s="750"/>
      <c r="OHQ279" s="750"/>
      <c r="OHR279" s="750"/>
      <c r="OHS279" s="750"/>
      <c r="OHT279" s="750"/>
      <c r="OHU279" s="750"/>
      <c r="OHV279" s="750"/>
      <c r="OHW279" s="750"/>
      <c r="OHX279" s="750"/>
      <c r="OHY279" s="750"/>
      <c r="OHZ279" s="750"/>
      <c r="OIA279" s="750"/>
      <c r="OIB279" s="750"/>
      <c r="OIC279" s="750"/>
      <c r="OID279" s="750"/>
      <c r="OIE279" s="750"/>
      <c r="OIF279" s="750"/>
      <c r="OIG279" s="750"/>
      <c r="OIH279" s="750"/>
      <c r="OII279" s="750"/>
      <c r="OIJ279" s="750"/>
      <c r="OIK279" s="750"/>
      <c r="OIL279" s="750"/>
      <c r="OIM279" s="750"/>
      <c r="OIN279" s="750"/>
      <c r="OIO279" s="750"/>
      <c r="OIP279" s="748"/>
      <c r="OIQ279" s="748"/>
      <c r="OIR279" s="748"/>
      <c r="OIS279" s="748"/>
      <c r="OIT279" s="748"/>
      <c r="OIU279" s="748"/>
      <c r="OIV279" s="748"/>
      <c r="OIW279" s="748"/>
      <c r="OIX279" s="748"/>
      <c r="OIY279" s="748"/>
      <c r="OIZ279" s="748"/>
      <c r="OJA279" s="748"/>
      <c r="OJB279" s="748"/>
      <c r="OJC279" s="748"/>
      <c r="OJD279" s="748"/>
      <c r="OJE279" s="748"/>
      <c r="OJF279" s="748"/>
      <c r="OJG279" s="748"/>
      <c r="OJH279" s="748"/>
      <c r="OJI279" s="748"/>
      <c r="OJJ279" s="748"/>
      <c r="OJK279" s="748"/>
      <c r="OJL279" s="748"/>
      <c r="OJM279" s="748"/>
      <c r="OJN279" s="749"/>
      <c r="OJO279" s="749"/>
      <c r="OJP279" s="749"/>
      <c r="OJQ279" s="749"/>
      <c r="OJR279" s="749"/>
      <c r="OJS279" s="748"/>
      <c r="OJT279" s="748"/>
      <c r="OJU279" s="749"/>
      <c r="OJV279" s="749"/>
      <c r="OJW279" s="748"/>
      <c r="OJX279" s="748"/>
      <c r="OJY279" s="749"/>
      <c r="OJZ279" s="749"/>
      <c r="OKA279" s="748"/>
      <c r="OKB279" s="748"/>
      <c r="OKC279" s="748"/>
      <c r="OKD279" s="748"/>
      <c r="OKE279" s="748"/>
      <c r="OKF279" s="748"/>
      <c r="OKG279" s="748"/>
      <c r="OKH279" s="749"/>
      <c r="OKI279" s="749"/>
      <c r="OKJ279" s="748"/>
      <c r="OKK279" s="748"/>
      <c r="OKL279" s="749"/>
      <c r="OKM279" s="749"/>
      <c r="OKN279" s="748"/>
      <c r="OKO279" s="748"/>
      <c r="OKP279" s="748"/>
      <c r="OKQ279" s="748"/>
      <c r="OKR279" s="748"/>
      <c r="OKS279" s="746"/>
      <c r="OKT279" s="751"/>
      <c r="OKU279" s="748"/>
      <c r="OKV279" s="748"/>
      <c r="OKW279" s="748"/>
      <c r="OKX279" s="748"/>
      <c r="OKY279" s="748"/>
      <c r="OKZ279" s="748"/>
      <c r="OLA279" s="748"/>
      <c r="OLB279" s="750"/>
      <c r="OLC279" s="750"/>
      <c r="OLD279" s="750"/>
      <c r="OLE279" s="750"/>
      <c r="OLF279" s="750"/>
      <c r="OLG279" s="750"/>
      <c r="OLH279" s="750"/>
      <c r="OLI279" s="750"/>
      <c r="OLJ279" s="750"/>
      <c r="OLK279" s="750"/>
      <c r="OLL279" s="750"/>
      <c r="OLM279" s="750"/>
      <c r="OLN279" s="750"/>
      <c r="OLO279" s="750"/>
      <c r="OLP279" s="750"/>
      <c r="OLQ279" s="750"/>
      <c r="OLR279" s="750"/>
      <c r="OLS279" s="750"/>
      <c r="OLT279" s="750"/>
      <c r="OLU279" s="750"/>
      <c r="OLV279" s="750"/>
      <c r="OLW279" s="750"/>
      <c r="OLX279" s="750"/>
      <c r="OLY279" s="750"/>
      <c r="OLZ279" s="750"/>
      <c r="OMA279" s="750"/>
      <c r="OMB279" s="750"/>
      <c r="OMC279" s="750"/>
      <c r="OMD279" s="750"/>
      <c r="OME279" s="750"/>
      <c r="OMF279" s="750"/>
      <c r="OMG279" s="750"/>
      <c r="OMH279" s="750"/>
      <c r="OMI279" s="750"/>
      <c r="OMJ279" s="750"/>
      <c r="OMK279" s="750"/>
      <c r="OML279" s="750"/>
      <c r="OMM279" s="750"/>
      <c r="OMN279" s="750"/>
      <c r="OMO279" s="750"/>
      <c r="OMP279" s="750"/>
      <c r="OMQ279" s="750"/>
      <c r="OMR279" s="750"/>
      <c r="OMS279" s="750"/>
      <c r="OMT279" s="748"/>
      <c r="OMU279" s="748"/>
      <c r="OMV279" s="748"/>
      <c r="OMW279" s="748"/>
      <c r="OMX279" s="748"/>
      <c r="OMY279" s="748"/>
      <c r="OMZ279" s="748"/>
      <c r="ONA279" s="748"/>
      <c r="ONB279" s="748"/>
      <c r="ONC279" s="748"/>
      <c r="OND279" s="748"/>
      <c r="ONE279" s="748"/>
      <c r="ONF279" s="748"/>
      <c r="ONG279" s="748"/>
      <c r="ONH279" s="748"/>
      <c r="ONI279" s="748"/>
      <c r="ONJ279" s="748"/>
      <c r="ONK279" s="748"/>
      <c r="ONL279" s="748"/>
      <c r="ONM279" s="748"/>
      <c r="ONN279" s="748"/>
      <c r="ONO279" s="748"/>
      <c r="ONP279" s="748"/>
      <c r="ONQ279" s="748"/>
      <c r="ONR279" s="749"/>
      <c r="ONS279" s="749"/>
      <c r="ONT279" s="749"/>
      <c r="ONU279" s="749"/>
      <c r="ONV279" s="749"/>
      <c r="ONW279" s="748"/>
      <c r="ONX279" s="748"/>
      <c r="ONY279" s="749"/>
      <c r="ONZ279" s="749"/>
      <c r="OOA279" s="748"/>
      <c r="OOB279" s="748"/>
      <c r="OOC279" s="749"/>
      <c r="OOD279" s="749"/>
      <c r="OOE279" s="748"/>
      <c r="OOF279" s="748"/>
      <c r="OOG279" s="748"/>
      <c r="OOH279" s="748"/>
      <c r="OOI279" s="748"/>
      <c r="OOJ279" s="748"/>
      <c r="OOK279" s="748"/>
      <c r="OOL279" s="749"/>
      <c r="OOM279" s="749"/>
      <c r="OON279" s="748"/>
      <c r="OOO279" s="748"/>
      <c r="OOP279" s="749"/>
      <c r="OOQ279" s="749"/>
      <c r="OOR279" s="748"/>
      <c r="OOS279" s="748"/>
      <c r="OOT279" s="748"/>
      <c r="OOU279" s="748"/>
      <c r="OOV279" s="748"/>
      <c r="OOW279" s="746"/>
      <c r="OOX279" s="751"/>
      <c r="OOY279" s="748"/>
      <c r="OOZ279" s="748"/>
      <c r="OPA279" s="748"/>
      <c r="OPB279" s="748"/>
      <c r="OPC279" s="748"/>
      <c r="OPD279" s="748"/>
      <c r="OPE279" s="748"/>
      <c r="OPF279" s="750"/>
      <c r="OPG279" s="750"/>
      <c r="OPH279" s="750"/>
      <c r="OPI279" s="750"/>
      <c r="OPJ279" s="750"/>
      <c r="OPK279" s="750"/>
      <c r="OPL279" s="750"/>
      <c r="OPM279" s="750"/>
      <c r="OPN279" s="750"/>
      <c r="OPO279" s="750"/>
      <c r="OPP279" s="750"/>
      <c r="OPQ279" s="750"/>
      <c r="OPR279" s="750"/>
      <c r="OPS279" s="750"/>
      <c r="OPT279" s="750"/>
      <c r="OPU279" s="750"/>
      <c r="OPV279" s="750"/>
      <c r="OPW279" s="750"/>
      <c r="OPX279" s="750"/>
      <c r="OPY279" s="750"/>
      <c r="OPZ279" s="750"/>
      <c r="OQA279" s="750"/>
      <c r="OQB279" s="750"/>
      <c r="OQC279" s="750"/>
      <c r="OQD279" s="750"/>
      <c r="OQE279" s="750"/>
      <c r="OQF279" s="750"/>
      <c r="OQG279" s="750"/>
      <c r="OQH279" s="750"/>
      <c r="OQI279" s="750"/>
      <c r="OQJ279" s="750"/>
      <c r="OQK279" s="750"/>
      <c r="OQL279" s="750"/>
      <c r="OQM279" s="750"/>
      <c r="OQN279" s="750"/>
      <c r="OQO279" s="750"/>
      <c r="OQP279" s="750"/>
      <c r="OQQ279" s="750"/>
      <c r="OQR279" s="750"/>
      <c r="OQS279" s="750"/>
      <c r="OQT279" s="750"/>
      <c r="OQU279" s="750"/>
      <c r="OQV279" s="750"/>
      <c r="OQW279" s="750"/>
      <c r="OQX279" s="748"/>
      <c r="OQY279" s="748"/>
      <c r="OQZ279" s="748"/>
      <c r="ORA279" s="748"/>
      <c r="ORB279" s="748"/>
      <c r="ORC279" s="748"/>
      <c r="ORD279" s="748"/>
      <c r="ORE279" s="748"/>
      <c r="ORF279" s="748"/>
      <c r="ORG279" s="748"/>
      <c r="ORH279" s="748"/>
      <c r="ORI279" s="748"/>
      <c r="ORJ279" s="748"/>
      <c r="ORK279" s="748"/>
      <c r="ORL279" s="748"/>
      <c r="ORM279" s="748"/>
      <c r="ORN279" s="748"/>
      <c r="ORO279" s="748"/>
      <c r="ORP279" s="748"/>
      <c r="ORQ279" s="748"/>
      <c r="ORR279" s="748"/>
      <c r="ORS279" s="748"/>
      <c r="ORT279" s="748"/>
      <c r="ORU279" s="748"/>
      <c r="ORV279" s="749"/>
      <c r="ORW279" s="749"/>
      <c r="ORX279" s="749"/>
      <c r="ORY279" s="749"/>
      <c r="ORZ279" s="749"/>
      <c r="OSA279" s="748"/>
      <c r="OSB279" s="748"/>
      <c r="OSC279" s="749"/>
      <c r="OSD279" s="749"/>
      <c r="OSE279" s="748"/>
      <c r="OSF279" s="748"/>
      <c r="OSG279" s="749"/>
      <c r="OSH279" s="749"/>
      <c r="OSI279" s="748"/>
      <c r="OSJ279" s="748"/>
      <c r="OSK279" s="748"/>
      <c r="OSL279" s="748"/>
      <c r="OSM279" s="748"/>
      <c r="OSN279" s="748"/>
      <c r="OSO279" s="748"/>
      <c r="OSP279" s="749"/>
      <c r="OSQ279" s="749"/>
      <c r="OSR279" s="748"/>
      <c r="OSS279" s="748"/>
      <c r="OST279" s="749"/>
      <c r="OSU279" s="749"/>
      <c r="OSV279" s="748"/>
      <c r="OSW279" s="748"/>
      <c r="OSX279" s="748"/>
      <c r="OSY279" s="748"/>
      <c r="OSZ279" s="748"/>
      <c r="OTA279" s="746"/>
      <c r="OTB279" s="751"/>
      <c r="OTC279" s="748"/>
      <c r="OTD279" s="748"/>
      <c r="OTE279" s="748"/>
      <c r="OTF279" s="748"/>
      <c r="OTG279" s="748"/>
      <c r="OTH279" s="748"/>
      <c r="OTI279" s="748"/>
      <c r="OTJ279" s="750"/>
      <c r="OTK279" s="750"/>
      <c r="OTL279" s="750"/>
      <c r="OTM279" s="750"/>
      <c r="OTN279" s="750"/>
      <c r="OTO279" s="750"/>
      <c r="OTP279" s="750"/>
      <c r="OTQ279" s="750"/>
      <c r="OTR279" s="750"/>
      <c r="OTS279" s="750"/>
      <c r="OTT279" s="750"/>
      <c r="OTU279" s="750"/>
      <c r="OTV279" s="750"/>
      <c r="OTW279" s="750"/>
      <c r="OTX279" s="750"/>
      <c r="OTY279" s="750"/>
      <c r="OTZ279" s="750"/>
      <c r="OUA279" s="750"/>
      <c r="OUB279" s="750"/>
      <c r="OUC279" s="750"/>
      <c r="OUD279" s="750"/>
      <c r="OUE279" s="750"/>
      <c r="OUF279" s="750"/>
      <c r="OUG279" s="750"/>
      <c r="OUH279" s="750"/>
      <c r="OUI279" s="750"/>
      <c r="OUJ279" s="750"/>
      <c r="OUK279" s="750"/>
      <c r="OUL279" s="750"/>
      <c r="OUM279" s="750"/>
      <c r="OUN279" s="750"/>
      <c r="OUO279" s="750"/>
      <c r="OUP279" s="750"/>
      <c r="OUQ279" s="750"/>
      <c r="OUR279" s="750"/>
      <c r="OUS279" s="750"/>
      <c r="OUT279" s="750"/>
      <c r="OUU279" s="750"/>
      <c r="OUV279" s="750"/>
      <c r="OUW279" s="750"/>
      <c r="OUX279" s="750"/>
      <c r="OUY279" s="750"/>
      <c r="OUZ279" s="750"/>
      <c r="OVA279" s="750"/>
      <c r="OVB279" s="748"/>
      <c r="OVC279" s="748"/>
      <c r="OVD279" s="748"/>
      <c r="OVE279" s="748"/>
      <c r="OVF279" s="748"/>
      <c r="OVG279" s="748"/>
      <c r="OVH279" s="748"/>
      <c r="OVI279" s="748"/>
      <c r="OVJ279" s="748"/>
      <c r="OVK279" s="748"/>
      <c r="OVL279" s="748"/>
      <c r="OVM279" s="748"/>
      <c r="OVN279" s="748"/>
      <c r="OVO279" s="748"/>
      <c r="OVP279" s="748"/>
      <c r="OVQ279" s="748"/>
      <c r="OVR279" s="748"/>
      <c r="OVS279" s="748"/>
      <c r="OVT279" s="748"/>
      <c r="OVU279" s="748"/>
      <c r="OVV279" s="748"/>
      <c r="OVW279" s="748"/>
      <c r="OVX279" s="748"/>
      <c r="OVY279" s="748"/>
      <c r="OVZ279" s="749"/>
      <c r="OWA279" s="749"/>
      <c r="OWB279" s="749"/>
      <c r="OWC279" s="749"/>
      <c r="OWD279" s="749"/>
      <c r="OWE279" s="748"/>
      <c r="OWF279" s="748"/>
      <c r="OWG279" s="749"/>
      <c r="OWH279" s="749"/>
      <c r="OWI279" s="748"/>
      <c r="OWJ279" s="748"/>
      <c r="OWK279" s="749"/>
      <c r="OWL279" s="749"/>
      <c r="OWM279" s="748"/>
      <c r="OWN279" s="748"/>
      <c r="OWO279" s="748"/>
      <c r="OWP279" s="748"/>
      <c r="OWQ279" s="748"/>
      <c r="OWR279" s="748"/>
      <c r="OWS279" s="748"/>
      <c r="OWT279" s="749"/>
      <c r="OWU279" s="749"/>
      <c r="OWV279" s="748"/>
      <c r="OWW279" s="748"/>
      <c r="OWX279" s="749"/>
      <c r="OWY279" s="749"/>
      <c r="OWZ279" s="748"/>
      <c r="OXA279" s="748"/>
      <c r="OXB279" s="748"/>
      <c r="OXC279" s="748"/>
      <c r="OXD279" s="748"/>
      <c r="OXE279" s="746"/>
      <c r="OXF279" s="751"/>
      <c r="OXG279" s="748"/>
      <c r="OXH279" s="748"/>
      <c r="OXI279" s="748"/>
      <c r="OXJ279" s="748"/>
      <c r="OXK279" s="748"/>
      <c r="OXL279" s="748"/>
      <c r="OXM279" s="748"/>
      <c r="OXN279" s="750"/>
      <c r="OXO279" s="750"/>
      <c r="OXP279" s="750"/>
      <c r="OXQ279" s="750"/>
      <c r="OXR279" s="750"/>
      <c r="OXS279" s="750"/>
      <c r="OXT279" s="750"/>
      <c r="OXU279" s="750"/>
      <c r="OXV279" s="750"/>
      <c r="OXW279" s="750"/>
      <c r="OXX279" s="750"/>
      <c r="OXY279" s="750"/>
      <c r="OXZ279" s="750"/>
      <c r="OYA279" s="750"/>
      <c r="OYB279" s="750"/>
      <c r="OYC279" s="750"/>
      <c r="OYD279" s="750"/>
      <c r="OYE279" s="750"/>
      <c r="OYF279" s="750"/>
      <c r="OYG279" s="750"/>
      <c r="OYH279" s="750"/>
      <c r="OYI279" s="750"/>
      <c r="OYJ279" s="750"/>
      <c r="OYK279" s="750"/>
      <c r="OYL279" s="750"/>
      <c r="OYM279" s="750"/>
      <c r="OYN279" s="750"/>
      <c r="OYO279" s="750"/>
      <c r="OYP279" s="750"/>
      <c r="OYQ279" s="750"/>
      <c r="OYR279" s="750"/>
      <c r="OYS279" s="750"/>
      <c r="OYT279" s="750"/>
      <c r="OYU279" s="750"/>
      <c r="OYV279" s="750"/>
      <c r="OYW279" s="750"/>
      <c r="OYX279" s="750"/>
      <c r="OYY279" s="750"/>
      <c r="OYZ279" s="750"/>
      <c r="OZA279" s="750"/>
      <c r="OZB279" s="750"/>
      <c r="OZC279" s="750"/>
      <c r="OZD279" s="750"/>
      <c r="OZE279" s="750"/>
      <c r="OZF279" s="748"/>
      <c r="OZG279" s="748"/>
      <c r="OZH279" s="748"/>
      <c r="OZI279" s="748"/>
      <c r="OZJ279" s="748"/>
      <c r="OZK279" s="748"/>
      <c r="OZL279" s="748"/>
      <c r="OZM279" s="748"/>
      <c r="OZN279" s="748"/>
      <c r="OZO279" s="748"/>
      <c r="OZP279" s="748"/>
      <c r="OZQ279" s="748"/>
      <c r="OZR279" s="748"/>
      <c r="OZS279" s="748"/>
      <c r="OZT279" s="748"/>
      <c r="OZU279" s="748"/>
      <c r="OZV279" s="748"/>
      <c r="OZW279" s="748"/>
      <c r="OZX279" s="748"/>
      <c r="OZY279" s="748"/>
      <c r="OZZ279" s="748"/>
      <c r="PAA279" s="748"/>
      <c r="PAB279" s="748"/>
      <c r="PAC279" s="748"/>
      <c r="PAD279" s="749"/>
      <c r="PAE279" s="749"/>
      <c r="PAF279" s="749"/>
      <c r="PAG279" s="749"/>
      <c r="PAH279" s="749"/>
      <c r="PAI279" s="748"/>
      <c r="PAJ279" s="748"/>
      <c r="PAK279" s="749"/>
      <c r="PAL279" s="749"/>
      <c r="PAM279" s="748"/>
      <c r="PAN279" s="748"/>
      <c r="PAO279" s="749"/>
      <c r="PAP279" s="749"/>
      <c r="PAQ279" s="748"/>
      <c r="PAR279" s="748"/>
      <c r="PAS279" s="748"/>
      <c r="PAT279" s="748"/>
      <c r="PAU279" s="748"/>
      <c r="PAV279" s="748"/>
      <c r="PAW279" s="748"/>
      <c r="PAX279" s="749"/>
      <c r="PAY279" s="749"/>
      <c r="PAZ279" s="748"/>
      <c r="PBA279" s="748"/>
      <c r="PBB279" s="749"/>
      <c r="PBC279" s="749"/>
      <c r="PBD279" s="748"/>
      <c r="PBE279" s="748"/>
      <c r="PBF279" s="748"/>
      <c r="PBG279" s="748"/>
      <c r="PBH279" s="748"/>
      <c r="PBI279" s="746"/>
      <c r="PBJ279" s="751"/>
      <c r="PBK279" s="748"/>
      <c r="PBL279" s="748"/>
      <c r="PBM279" s="748"/>
      <c r="PBN279" s="748"/>
      <c r="PBO279" s="748"/>
      <c r="PBP279" s="748"/>
      <c r="PBQ279" s="748"/>
      <c r="PBR279" s="750"/>
      <c r="PBS279" s="750"/>
      <c r="PBT279" s="750"/>
      <c r="PBU279" s="750"/>
      <c r="PBV279" s="750"/>
      <c r="PBW279" s="750"/>
      <c r="PBX279" s="750"/>
      <c r="PBY279" s="750"/>
      <c r="PBZ279" s="750"/>
      <c r="PCA279" s="750"/>
      <c r="PCB279" s="750"/>
      <c r="PCC279" s="750"/>
      <c r="PCD279" s="750"/>
      <c r="PCE279" s="750"/>
      <c r="PCF279" s="750"/>
      <c r="PCG279" s="750"/>
      <c r="PCH279" s="750"/>
      <c r="PCI279" s="750"/>
      <c r="PCJ279" s="750"/>
      <c r="PCK279" s="750"/>
      <c r="PCL279" s="750"/>
      <c r="PCM279" s="750"/>
      <c r="PCN279" s="750"/>
      <c r="PCO279" s="750"/>
      <c r="PCP279" s="750"/>
      <c r="PCQ279" s="750"/>
      <c r="PCR279" s="750"/>
      <c r="PCS279" s="750"/>
      <c r="PCT279" s="750"/>
      <c r="PCU279" s="750"/>
      <c r="PCV279" s="750"/>
      <c r="PCW279" s="750"/>
      <c r="PCX279" s="750"/>
      <c r="PCY279" s="750"/>
      <c r="PCZ279" s="750"/>
      <c r="PDA279" s="750"/>
      <c r="PDB279" s="750"/>
      <c r="PDC279" s="750"/>
      <c r="PDD279" s="750"/>
      <c r="PDE279" s="750"/>
      <c r="PDF279" s="750"/>
      <c r="PDG279" s="750"/>
      <c r="PDH279" s="750"/>
      <c r="PDI279" s="750"/>
      <c r="PDJ279" s="748"/>
      <c r="PDK279" s="748"/>
      <c r="PDL279" s="748"/>
      <c r="PDM279" s="748"/>
      <c r="PDN279" s="748"/>
      <c r="PDO279" s="748"/>
      <c r="PDP279" s="748"/>
      <c r="PDQ279" s="748"/>
      <c r="PDR279" s="748"/>
      <c r="PDS279" s="748"/>
      <c r="PDT279" s="748"/>
      <c r="PDU279" s="748"/>
      <c r="PDV279" s="748"/>
      <c r="PDW279" s="748"/>
      <c r="PDX279" s="748"/>
      <c r="PDY279" s="748"/>
      <c r="PDZ279" s="748"/>
      <c r="PEA279" s="748"/>
      <c r="PEB279" s="748"/>
      <c r="PEC279" s="748"/>
      <c r="PED279" s="748"/>
      <c r="PEE279" s="748"/>
      <c r="PEF279" s="748"/>
      <c r="PEG279" s="748"/>
      <c r="PEH279" s="749"/>
      <c r="PEI279" s="749"/>
      <c r="PEJ279" s="749"/>
      <c r="PEK279" s="749"/>
      <c r="PEL279" s="749"/>
      <c r="PEM279" s="748"/>
      <c r="PEN279" s="748"/>
      <c r="PEO279" s="749"/>
      <c r="PEP279" s="749"/>
      <c r="PEQ279" s="748"/>
      <c r="PER279" s="748"/>
      <c r="PES279" s="749"/>
      <c r="PET279" s="749"/>
      <c r="PEU279" s="748"/>
      <c r="PEV279" s="748"/>
      <c r="PEW279" s="748"/>
      <c r="PEX279" s="748"/>
      <c r="PEY279" s="748"/>
      <c r="PEZ279" s="748"/>
      <c r="PFA279" s="748"/>
      <c r="PFB279" s="749"/>
      <c r="PFC279" s="749"/>
      <c r="PFD279" s="748"/>
      <c r="PFE279" s="748"/>
      <c r="PFF279" s="749"/>
      <c r="PFG279" s="749"/>
      <c r="PFH279" s="748"/>
      <c r="PFI279" s="748"/>
      <c r="PFJ279" s="748"/>
      <c r="PFK279" s="748"/>
      <c r="PFL279" s="748"/>
      <c r="PFM279" s="746"/>
      <c r="PFN279" s="751"/>
      <c r="PFO279" s="748"/>
      <c r="PFP279" s="748"/>
      <c r="PFQ279" s="748"/>
      <c r="PFR279" s="748"/>
      <c r="PFS279" s="748"/>
      <c r="PFT279" s="748"/>
      <c r="PFU279" s="748"/>
      <c r="PFV279" s="750"/>
      <c r="PFW279" s="750"/>
      <c r="PFX279" s="750"/>
      <c r="PFY279" s="750"/>
      <c r="PFZ279" s="750"/>
      <c r="PGA279" s="750"/>
      <c r="PGB279" s="750"/>
      <c r="PGC279" s="750"/>
      <c r="PGD279" s="750"/>
      <c r="PGE279" s="750"/>
      <c r="PGF279" s="750"/>
      <c r="PGG279" s="750"/>
      <c r="PGH279" s="750"/>
      <c r="PGI279" s="750"/>
      <c r="PGJ279" s="750"/>
      <c r="PGK279" s="750"/>
      <c r="PGL279" s="750"/>
      <c r="PGM279" s="750"/>
      <c r="PGN279" s="750"/>
      <c r="PGO279" s="750"/>
      <c r="PGP279" s="750"/>
      <c r="PGQ279" s="750"/>
      <c r="PGR279" s="750"/>
      <c r="PGS279" s="750"/>
      <c r="PGT279" s="750"/>
      <c r="PGU279" s="750"/>
      <c r="PGV279" s="750"/>
      <c r="PGW279" s="750"/>
      <c r="PGX279" s="750"/>
      <c r="PGY279" s="750"/>
      <c r="PGZ279" s="750"/>
      <c r="PHA279" s="750"/>
      <c r="PHB279" s="750"/>
      <c r="PHC279" s="750"/>
      <c r="PHD279" s="750"/>
      <c r="PHE279" s="750"/>
      <c r="PHF279" s="750"/>
      <c r="PHG279" s="750"/>
      <c r="PHH279" s="750"/>
      <c r="PHI279" s="750"/>
      <c r="PHJ279" s="750"/>
      <c r="PHK279" s="750"/>
      <c r="PHL279" s="750"/>
      <c r="PHM279" s="750"/>
      <c r="PHN279" s="748"/>
      <c r="PHO279" s="748"/>
      <c r="PHP279" s="748"/>
      <c r="PHQ279" s="748"/>
      <c r="PHR279" s="748"/>
      <c r="PHS279" s="748"/>
      <c r="PHT279" s="748"/>
      <c r="PHU279" s="748"/>
      <c r="PHV279" s="748"/>
      <c r="PHW279" s="748"/>
      <c r="PHX279" s="748"/>
      <c r="PHY279" s="748"/>
      <c r="PHZ279" s="748"/>
      <c r="PIA279" s="748"/>
      <c r="PIB279" s="748"/>
      <c r="PIC279" s="748"/>
      <c r="PID279" s="748"/>
      <c r="PIE279" s="748"/>
      <c r="PIF279" s="748"/>
      <c r="PIG279" s="748"/>
      <c r="PIH279" s="748"/>
      <c r="PII279" s="748"/>
      <c r="PIJ279" s="748"/>
      <c r="PIK279" s="748"/>
      <c r="PIL279" s="749"/>
      <c r="PIM279" s="749"/>
      <c r="PIN279" s="749"/>
      <c r="PIO279" s="749"/>
      <c r="PIP279" s="749"/>
      <c r="PIQ279" s="748"/>
      <c r="PIR279" s="748"/>
      <c r="PIS279" s="749"/>
      <c r="PIT279" s="749"/>
      <c r="PIU279" s="748"/>
      <c r="PIV279" s="748"/>
      <c r="PIW279" s="749"/>
      <c r="PIX279" s="749"/>
      <c r="PIY279" s="748"/>
      <c r="PIZ279" s="748"/>
      <c r="PJA279" s="748"/>
      <c r="PJB279" s="748"/>
      <c r="PJC279" s="748"/>
      <c r="PJD279" s="748"/>
      <c r="PJE279" s="748"/>
      <c r="PJF279" s="749"/>
      <c r="PJG279" s="749"/>
      <c r="PJH279" s="748"/>
      <c r="PJI279" s="748"/>
      <c r="PJJ279" s="749"/>
      <c r="PJK279" s="749"/>
      <c r="PJL279" s="748"/>
      <c r="PJM279" s="748"/>
      <c r="PJN279" s="748"/>
      <c r="PJO279" s="748"/>
      <c r="PJP279" s="748"/>
      <c r="PJQ279" s="746"/>
      <c r="PJR279" s="751"/>
      <c r="PJS279" s="748"/>
      <c r="PJT279" s="748"/>
      <c r="PJU279" s="748"/>
      <c r="PJV279" s="748"/>
      <c r="PJW279" s="748"/>
      <c r="PJX279" s="748"/>
      <c r="PJY279" s="748"/>
      <c r="PJZ279" s="750"/>
      <c r="PKA279" s="750"/>
      <c r="PKB279" s="750"/>
      <c r="PKC279" s="750"/>
      <c r="PKD279" s="750"/>
      <c r="PKE279" s="750"/>
      <c r="PKF279" s="750"/>
      <c r="PKG279" s="750"/>
      <c r="PKH279" s="750"/>
      <c r="PKI279" s="750"/>
      <c r="PKJ279" s="750"/>
      <c r="PKK279" s="750"/>
      <c r="PKL279" s="750"/>
      <c r="PKM279" s="750"/>
      <c r="PKN279" s="750"/>
      <c r="PKO279" s="750"/>
      <c r="PKP279" s="750"/>
      <c r="PKQ279" s="750"/>
      <c r="PKR279" s="750"/>
      <c r="PKS279" s="750"/>
      <c r="PKT279" s="750"/>
      <c r="PKU279" s="750"/>
      <c r="PKV279" s="750"/>
      <c r="PKW279" s="750"/>
      <c r="PKX279" s="750"/>
      <c r="PKY279" s="750"/>
      <c r="PKZ279" s="750"/>
      <c r="PLA279" s="750"/>
      <c r="PLB279" s="750"/>
      <c r="PLC279" s="750"/>
      <c r="PLD279" s="750"/>
      <c r="PLE279" s="750"/>
      <c r="PLF279" s="750"/>
      <c r="PLG279" s="750"/>
      <c r="PLH279" s="750"/>
      <c r="PLI279" s="750"/>
      <c r="PLJ279" s="750"/>
      <c r="PLK279" s="750"/>
      <c r="PLL279" s="750"/>
      <c r="PLM279" s="750"/>
      <c r="PLN279" s="750"/>
      <c r="PLO279" s="750"/>
      <c r="PLP279" s="750"/>
      <c r="PLQ279" s="750"/>
      <c r="PLR279" s="748"/>
      <c r="PLS279" s="748"/>
      <c r="PLT279" s="748"/>
      <c r="PLU279" s="748"/>
      <c r="PLV279" s="748"/>
      <c r="PLW279" s="748"/>
      <c r="PLX279" s="748"/>
      <c r="PLY279" s="748"/>
      <c r="PLZ279" s="748"/>
      <c r="PMA279" s="748"/>
      <c r="PMB279" s="748"/>
      <c r="PMC279" s="748"/>
      <c r="PMD279" s="748"/>
      <c r="PME279" s="748"/>
      <c r="PMF279" s="748"/>
      <c r="PMG279" s="748"/>
      <c r="PMH279" s="748"/>
      <c r="PMI279" s="748"/>
      <c r="PMJ279" s="748"/>
      <c r="PMK279" s="748"/>
      <c r="PML279" s="748"/>
      <c r="PMM279" s="748"/>
      <c r="PMN279" s="748"/>
      <c r="PMO279" s="748"/>
      <c r="PMP279" s="749"/>
      <c r="PMQ279" s="749"/>
      <c r="PMR279" s="749"/>
      <c r="PMS279" s="749"/>
      <c r="PMT279" s="749"/>
      <c r="PMU279" s="748"/>
      <c r="PMV279" s="748"/>
      <c r="PMW279" s="749"/>
      <c r="PMX279" s="749"/>
      <c r="PMY279" s="748"/>
      <c r="PMZ279" s="748"/>
      <c r="PNA279" s="749"/>
      <c r="PNB279" s="749"/>
      <c r="PNC279" s="748"/>
      <c r="PND279" s="748"/>
      <c r="PNE279" s="748"/>
      <c r="PNF279" s="748"/>
      <c r="PNG279" s="748"/>
      <c r="PNH279" s="748"/>
      <c r="PNI279" s="748"/>
      <c r="PNJ279" s="749"/>
      <c r="PNK279" s="749"/>
      <c r="PNL279" s="748"/>
      <c r="PNM279" s="748"/>
      <c r="PNN279" s="749"/>
      <c r="PNO279" s="749"/>
      <c r="PNP279" s="748"/>
      <c r="PNQ279" s="748"/>
      <c r="PNR279" s="748"/>
      <c r="PNS279" s="748"/>
      <c r="PNT279" s="748"/>
      <c r="PNU279" s="746"/>
      <c r="PNV279" s="751"/>
      <c r="PNW279" s="748"/>
      <c r="PNX279" s="748"/>
      <c r="PNY279" s="748"/>
      <c r="PNZ279" s="748"/>
      <c r="POA279" s="748"/>
      <c r="POB279" s="748"/>
      <c r="POC279" s="748"/>
      <c r="POD279" s="750"/>
      <c r="POE279" s="750"/>
      <c r="POF279" s="750"/>
      <c r="POG279" s="750"/>
      <c r="POH279" s="750"/>
      <c r="POI279" s="750"/>
      <c r="POJ279" s="750"/>
      <c r="POK279" s="750"/>
      <c r="POL279" s="750"/>
      <c r="POM279" s="750"/>
      <c r="PON279" s="750"/>
      <c r="POO279" s="750"/>
      <c r="POP279" s="750"/>
      <c r="POQ279" s="750"/>
      <c r="POR279" s="750"/>
      <c r="POS279" s="750"/>
      <c r="POT279" s="750"/>
      <c r="POU279" s="750"/>
      <c r="POV279" s="750"/>
      <c r="POW279" s="750"/>
      <c r="POX279" s="750"/>
      <c r="POY279" s="750"/>
      <c r="POZ279" s="750"/>
      <c r="PPA279" s="750"/>
      <c r="PPB279" s="750"/>
      <c r="PPC279" s="750"/>
      <c r="PPD279" s="750"/>
      <c r="PPE279" s="750"/>
      <c r="PPF279" s="750"/>
      <c r="PPG279" s="750"/>
      <c r="PPH279" s="750"/>
      <c r="PPI279" s="750"/>
      <c r="PPJ279" s="750"/>
      <c r="PPK279" s="750"/>
      <c r="PPL279" s="750"/>
      <c r="PPM279" s="750"/>
      <c r="PPN279" s="750"/>
      <c r="PPO279" s="750"/>
      <c r="PPP279" s="750"/>
      <c r="PPQ279" s="750"/>
      <c r="PPR279" s="750"/>
      <c r="PPS279" s="750"/>
      <c r="PPT279" s="750"/>
      <c r="PPU279" s="750"/>
      <c r="PPV279" s="748"/>
      <c r="PPW279" s="748"/>
      <c r="PPX279" s="748"/>
      <c r="PPY279" s="748"/>
      <c r="PPZ279" s="748"/>
      <c r="PQA279" s="748"/>
      <c r="PQB279" s="748"/>
      <c r="PQC279" s="748"/>
      <c r="PQD279" s="748"/>
      <c r="PQE279" s="748"/>
      <c r="PQF279" s="748"/>
      <c r="PQG279" s="748"/>
      <c r="PQH279" s="748"/>
      <c r="PQI279" s="748"/>
      <c r="PQJ279" s="748"/>
      <c r="PQK279" s="748"/>
      <c r="PQL279" s="748"/>
      <c r="PQM279" s="748"/>
      <c r="PQN279" s="748"/>
      <c r="PQO279" s="748"/>
      <c r="PQP279" s="748"/>
      <c r="PQQ279" s="748"/>
      <c r="PQR279" s="748"/>
      <c r="PQS279" s="748"/>
      <c r="PQT279" s="749"/>
      <c r="PQU279" s="749"/>
      <c r="PQV279" s="749"/>
      <c r="PQW279" s="749"/>
      <c r="PQX279" s="749"/>
      <c r="PQY279" s="748"/>
      <c r="PQZ279" s="748"/>
      <c r="PRA279" s="749"/>
      <c r="PRB279" s="749"/>
      <c r="PRC279" s="748"/>
      <c r="PRD279" s="748"/>
      <c r="PRE279" s="749"/>
      <c r="PRF279" s="749"/>
      <c r="PRG279" s="748"/>
      <c r="PRH279" s="748"/>
      <c r="PRI279" s="748"/>
      <c r="PRJ279" s="748"/>
      <c r="PRK279" s="748"/>
      <c r="PRL279" s="748"/>
      <c r="PRM279" s="748"/>
      <c r="PRN279" s="749"/>
      <c r="PRO279" s="749"/>
      <c r="PRP279" s="748"/>
      <c r="PRQ279" s="748"/>
      <c r="PRR279" s="749"/>
      <c r="PRS279" s="749"/>
      <c r="PRT279" s="748"/>
      <c r="PRU279" s="748"/>
      <c r="PRV279" s="748"/>
      <c r="PRW279" s="748"/>
      <c r="PRX279" s="748"/>
      <c r="PRY279" s="746"/>
      <c r="PRZ279" s="751"/>
      <c r="PSA279" s="748"/>
      <c r="PSB279" s="748"/>
      <c r="PSC279" s="748"/>
      <c r="PSD279" s="748"/>
      <c r="PSE279" s="748"/>
      <c r="PSF279" s="748"/>
      <c r="PSG279" s="748"/>
      <c r="PSH279" s="750"/>
      <c r="PSI279" s="750"/>
      <c r="PSJ279" s="750"/>
      <c r="PSK279" s="750"/>
      <c r="PSL279" s="750"/>
      <c r="PSM279" s="750"/>
      <c r="PSN279" s="750"/>
      <c r="PSO279" s="750"/>
      <c r="PSP279" s="750"/>
      <c r="PSQ279" s="750"/>
      <c r="PSR279" s="750"/>
      <c r="PSS279" s="750"/>
      <c r="PST279" s="750"/>
      <c r="PSU279" s="750"/>
      <c r="PSV279" s="750"/>
      <c r="PSW279" s="750"/>
      <c r="PSX279" s="750"/>
      <c r="PSY279" s="750"/>
      <c r="PSZ279" s="750"/>
      <c r="PTA279" s="750"/>
      <c r="PTB279" s="750"/>
      <c r="PTC279" s="750"/>
      <c r="PTD279" s="750"/>
      <c r="PTE279" s="750"/>
      <c r="PTF279" s="750"/>
      <c r="PTG279" s="750"/>
      <c r="PTH279" s="750"/>
      <c r="PTI279" s="750"/>
      <c r="PTJ279" s="750"/>
      <c r="PTK279" s="750"/>
      <c r="PTL279" s="750"/>
      <c r="PTM279" s="750"/>
      <c r="PTN279" s="750"/>
      <c r="PTO279" s="750"/>
      <c r="PTP279" s="750"/>
      <c r="PTQ279" s="750"/>
      <c r="PTR279" s="750"/>
      <c r="PTS279" s="750"/>
      <c r="PTT279" s="750"/>
      <c r="PTU279" s="750"/>
      <c r="PTV279" s="750"/>
      <c r="PTW279" s="750"/>
      <c r="PTX279" s="750"/>
      <c r="PTY279" s="750"/>
      <c r="PTZ279" s="748"/>
      <c r="PUA279" s="748"/>
      <c r="PUB279" s="748"/>
      <c r="PUC279" s="748"/>
      <c r="PUD279" s="748"/>
      <c r="PUE279" s="748"/>
      <c r="PUF279" s="748"/>
      <c r="PUG279" s="748"/>
      <c r="PUH279" s="748"/>
      <c r="PUI279" s="748"/>
      <c r="PUJ279" s="748"/>
      <c r="PUK279" s="748"/>
      <c r="PUL279" s="748"/>
      <c r="PUM279" s="748"/>
      <c r="PUN279" s="748"/>
      <c r="PUO279" s="748"/>
      <c r="PUP279" s="748"/>
      <c r="PUQ279" s="748"/>
      <c r="PUR279" s="748"/>
      <c r="PUS279" s="748"/>
      <c r="PUT279" s="748"/>
      <c r="PUU279" s="748"/>
      <c r="PUV279" s="748"/>
      <c r="PUW279" s="748"/>
      <c r="PUX279" s="749"/>
      <c r="PUY279" s="749"/>
      <c r="PUZ279" s="749"/>
      <c r="PVA279" s="749"/>
      <c r="PVB279" s="749"/>
      <c r="PVC279" s="748"/>
      <c r="PVD279" s="748"/>
      <c r="PVE279" s="749"/>
      <c r="PVF279" s="749"/>
      <c r="PVG279" s="748"/>
      <c r="PVH279" s="748"/>
      <c r="PVI279" s="749"/>
      <c r="PVJ279" s="749"/>
      <c r="PVK279" s="748"/>
      <c r="PVL279" s="748"/>
      <c r="PVM279" s="748"/>
      <c r="PVN279" s="748"/>
      <c r="PVO279" s="748"/>
      <c r="PVP279" s="748"/>
      <c r="PVQ279" s="748"/>
      <c r="PVR279" s="749"/>
      <c r="PVS279" s="749"/>
      <c r="PVT279" s="748"/>
      <c r="PVU279" s="748"/>
      <c r="PVV279" s="749"/>
      <c r="PVW279" s="749"/>
      <c r="PVX279" s="748"/>
      <c r="PVY279" s="748"/>
      <c r="PVZ279" s="748"/>
      <c r="PWA279" s="748"/>
      <c r="PWB279" s="748"/>
      <c r="PWC279" s="746"/>
      <c r="PWD279" s="751"/>
      <c r="PWE279" s="748"/>
      <c r="PWF279" s="748"/>
      <c r="PWG279" s="748"/>
      <c r="PWH279" s="748"/>
      <c r="PWI279" s="748"/>
      <c r="PWJ279" s="748"/>
      <c r="PWK279" s="748"/>
      <c r="PWL279" s="750"/>
      <c r="PWM279" s="750"/>
      <c r="PWN279" s="750"/>
      <c r="PWO279" s="750"/>
      <c r="PWP279" s="750"/>
      <c r="PWQ279" s="750"/>
      <c r="PWR279" s="750"/>
      <c r="PWS279" s="750"/>
      <c r="PWT279" s="750"/>
      <c r="PWU279" s="750"/>
      <c r="PWV279" s="750"/>
      <c r="PWW279" s="750"/>
      <c r="PWX279" s="750"/>
      <c r="PWY279" s="750"/>
      <c r="PWZ279" s="750"/>
      <c r="PXA279" s="750"/>
      <c r="PXB279" s="750"/>
      <c r="PXC279" s="750"/>
      <c r="PXD279" s="750"/>
      <c r="PXE279" s="750"/>
      <c r="PXF279" s="750"/>
      <c r="PXG279" s="750"/>
      <c r="PXH279" s="750"/>
      <c r="PXI279" s="750"/>
      <c r="PXJ279" s="750"/>
      <c r="PXK279" s="750"/>
      <c r="PXL279" s="750"/>
      <c r="PXM279" s="750"/>
      <c r="PXN279" s="750"/>
      <c r="PXO279" s="750"/>
      <c r="PXP279" s="750"/>
      <c r="PXQ279" s="750"/>
      <c r="PXR279" s="750"/>
      <c r="PXS279" s="750"/>
      <c r="PXT279" s="750"/>
      <c r="PXU279" s="750"/>
      <c r="PXV279" s="750"/>
      <c r="PXW279" s="750"/>
      <c r="PXX279" s="750"/>
      <c r="PXY279" s="750"/>
      <c r="PXZ279" s="750"/>
      <c r="PYA279" s="750"/>
      <c r="PYB279" s="750"/>
      <c r="PYC279" s="750"/>
      <c r="PYD279" s="748"/>
      <c r="PYE279" s="748"/>
      <c r="PYF279" s="748"/>
      <c r="PYG279" s="748"/>
      <c r="PYH279" s="748"/>
      <c r="PYI279" s="748"/>
      <c r="PYJ279" s="748"/>
      <c r="PYK279" s="748"/>
      <c r="PYL279" s="748"/>
      <c r="PYM279" s="748"/>
      <c r="PYN279" s="748"/>
      <c r="PYO279" s="748"/>
      <c r="PYP279" s="748"/>
      <c r="PYQ279" s="748"/>
      <c r="PYR279" s="748"/>
      <c r="PYS279" s="748"/>
      <c r="PYT279" s="748"/>
      <c r="PYU279" s="748"/>
      <c r="PYV279" s="748"/>
      <c r="PYW279" s="748"/>
      <c r="PYX279" s="748"/>
      <c r="PYY279" s="748"/>
      <c r="PYZ279" s="748"/>
      <c r="PZA279" s="748"/>
      <c r="PZB279" s="749"/>
      <c r="PZC279" s="749"/>
      <c r="PZD279" s="749"/>
      <c r="PZE279" s="749"/>
      <c r="PZF279" s="749"/>
      <c r="PZG279" s="748"/>
      <c r="PZH279" s="748"/>
      <c r="PZI279" s="749"/>
      <c r="PZJ279" s="749"/>
      <c r="PZK279" s="748"/>
      <c r="PZL279" s="748"/>
      <c r="PZM279" s="749"/>
      <c r="PZN279" s="749"/>
      <c r="PZO279" s="748"/>
      <c r="PZP279" s="748"/>
      <c r="PZQ279" s="748"/>
      <c r="PZR279" s="748"/>
      <c r="PZS279" s="748"/>
      <c r="PZT279" s="748"/>
      <c r="PZU279" s="748"/>
      <c r="PZV279" s="749"/>
      <c r="PZW279" s="749"/>
      <c r="PZX279" s="748"/>
      <c r="PZY279" s="748"/>
      <c r="PZZ279" s="749"/>
      <c r="QAA279" s="749"/>
      <c r="QAB279" s="748"/>
      <c r="QAC279" s="748"/>
      <c r="QAD279" s="748"/>
      <c r="QAE279" s="748"/>
      <c r="QAF279" s="748"/>
      <c r="QAG279" s="746"/>
      <c r="QAH279" s="751"/>
      <c r="QAI279" s="748"/>
      <c r="QAJ279" s="748"/>
      <c r="QAK279" s="748"/>
      <c r="QAL279" s="748"/>
      <c r="QAM279" s="748"/>
      <c r="QAN279" s="748"/>
      <c r="QAO279" s="748"/>
      <c r="QAP279" s="750"/>
      <c r="QAQ279" s="750"/>
      <c r="QAR279" s="750"/>
      <c r="QAS279" s="750"/>
      <c r="QAT279" s="750"/>
      <c r="QAU279" s="750"/>
      <c r="QAV279" s="750"/>
      <c r="QAW279" s="750"/>
      <c r="QAX279" s="750"/>
      <c r="QAY279" s="750"/>
      <c r="QAZ279" s="750"/>
      <c r="QBA279" s="750"/>
      <c r="QBB279" s="750"/>
      <c r="QBC279" s="750"/>
      <c r="QBD279" s="750"/>
      <c r="QBE279" s="750"/>
      <c r="QBF279" s="750"/>
      <c r="QBG279" s="750"/>
      <c r="QBH279" s="750"/>
      <c r="QBI279" s="750"/>
      <c r="QBJ279" s="750"/>
      <c r="QBK279" s="750"/>
      <c r="QBL279" s="750"/>
      <c r="QBM279" s="750"/>
      <c r="QBN279" s="750"/>
      <c r="QBO279" s="750"/>
      <c r="QBP279" s="750"/>
      <c r="QBQ279" s="750"/>
      <c r="QBR279" s="750"/>
      <c r="QBS279" s="750"/>
      <c r="QBT279" s="750"/>
      <c r="QBU279" s="750"/>
      <c r="QBV279" s="750"/>
      <c r="QBW279" s="750"/>
      <c r="QBX279" s="750"/>
      <c r="QBY279" s="750"/>
      <c r="QBZ279" s="750"/>
      <c r="QCA279" s="750"/>
      <c r="QCB279" s="750"/>
      <c r="QCC279" s="750"/>
      <c r="QCD279" s="750"/>
      <c r="QCE279" s="750"/>
      <c r="QCF279" s="750"/>
      <c r="QCG279" s="750"/>
      <c r="QCH279" s="748"/>
      <c r="QCI279" s="748"/>
      <c r="QCJ279" s="748"/>
      <c r="QCK279" s="748"/>
      <c r="QCL279" s="748"/>
      <c r="QCM279" s="748"/>
      <c r="QCN279" s="748"/>
      <c r="QCO279" s="748"/>
      <c r="QCP279" s="748"/>
      <c r="QCQ279" s="748"/>
      <c r="QCR279" s="748"/>
      <c r="QCS279" s="748"/>
      <c r="QCT279" s="748"/>
      <c r="QCU279" s="748"/>
      <c r="QCV279" s="748"/>
      <c r="QCW279" s="748"/>
      <c r="QCX279" s="748"/>
      <c r="QCY279" s="748"/>
      <c r="QCZ279" s="748"/>
      <c r="QDA279" s="748"/>
      <c r="QDB279" s="748"/>
      <c r="QDC279" s="748"/>
      <c r="QDD279" s="748"/>
      <c r="QDE279" s="748"/>
      <c r="QDF279" s="749"/>
      <c r="QDG279" s="749"/>
      <c r="QDH279" s="749"/>
      <c r="QDI279" s="749"/>
      <c r="QDJ279" s="749"/>
      <c r="QDK279" s="748"/>
      <c r="QDL279" s="748"/>
      <c r="QDM279" s="749"/>
      <c r="QDN279" s="749"/>
      <c r="QDO279" s="748"/>
      <c r="QDP279" s="748"/>
      <c r="QDQ279" s="749"/>
      <c r="QDR279" s="749"/>
      <c r="QDS279" s="748"/>
      <c r="QDT279" s="748"/>
      <c r="QDU279" s="748"/>
      <c r="QDV279" s="748"/>
      <c r="QDW279" s="748"/>
      <c r="QDX279" s="748"/>
      <c r="QDY279" s="748"/>
      <c r="QDZ279" s="749"/>
      <c r="QEA279" s="749"/>
      <c r="QEB279" s="748"/>
      <c r="QEC279" s="748"/>
      <c r="QED279" s="749"/>
      <c r="QEE279" s="749"/>
      <c r="QEF279" s="748"/>
      <c r="QEG279" s="748"/>
      <c r="QEH279" s="748"/>
      <c r="QEI279" s="748"/>
      <c r="QEJ279" s="748"/>
      <c r="QEK279" s="746"/>
      <c r="QEL279" s="751"/>
      <c r="QEM279" s="748"/>
      <c r="QEN279" s="748"/>
      <c r="QEO279" s="748"/>
      <c r="QEP279" s="748"/>
      <c r="QEQ279" s="748"/>
      <c r="QER279" s="748"/>
      <c r="QES279" s="748"/>
      <c r="QET279" s="750"/>
      <c r="QEU279" s="750"/>
      <c r="QEV279" s="750"/>
      <c r="QEW279" s="750"/>
      <c r="QEX279" s="750"/>
      <c r="QEY279" s="750"/>
      <c r="QEZ279" s="750"/>
      <c r="QFA279" s="750"/>
      <c r="QFB279" s="750"/>
      <c r="QFC279" s="750"/>
      <c r="QFD279" s="750"/>
      <c r="QFE279" s="750"/>
      <c r="QFF279" s="750"/>
      <c r="QFG279" s="750"/>
      <c r="QFH279" s="750"/>
      <c r="QFI279" s="750"/>
      <c r="QFJ279" s="750"/>
      <c r="QFK279" s="750"/>
      <c r="QFL279" s="750"/>
      <c r="QFM279" s="750"/>
      <c r="QFN279" s="750"/>
      <c r="QFO279" s="750"/>
      <c r="QFP279" s="750"/>
      <c r="QFQ279" s="750"/>
      <c r="QFR279" s="750"/>
      <c r="QFS279" s="750"/>
      <c r="QFT279" s="750"/>
      <c r="QFU279" s="750"/>
      <c r="QFV279" s="750"/>
      <c r="QFW279" s="750"/>
      <c r="QFX279" s="750"/>
      <c r="QFY279" s="750"/>
      <c r="QFZ279" s="750"/>
      <c r="QGA279" s="750"/>
      <c r="QGB279" s="750"/>
      <c r="QGC279" s="750"/>
      <c r="QGD279" s="750"/>
      <c r="QGE279" s="750"/>
      <c r="QGF279" s="750"/>
      <c r="QGG279" s="750"/>
      <c r="QGH279" s="750"/>
      <c r="QGI279" s="750"/>
      <c r="QGJ279" s="750"/>
      <c r="QGK279" s="750"/>
      <c r="QGL279" s="748"/>
      <c r="QGM279" s="748"/>
      <c r="QGN279" s="748"/>
      <c r="QGO279" s="748"/>
      <c r="QGP279" s="748"/>
      <c r="QGQ279" s="748"/>
      <c r="QGR279" s="748"/>
      <c r="QGS279" s="748"/>
      <c r="QGT279" s="748"/>
      <c r="QGU279" s="748"/>
      <c r="QGV279" s="748"/>
      <c r="QGW279" s="748"/>
      <c r="QGX279" s="748"/>
      <c r="QGY279" s="748"/>
      <c r="QGZ279" s="748"/>
      <c r="QHA279" s="748"/>
      <c r="QHB279" s="748"/>
      <c r="QHC279" s="748"/>
      <c r="QHD279" s="748"/>
      <c r="QHE279" s="748"/>
      <c r="QHF279" s="748"/>
      <c r="QHG279" s="748"/>
      <c r="QHH279" s="748"/>
      <c r="QHI279" s="748"/>
      <c r="QHJ279" s="749"/>
      <c r="QHK279" s="749"/>
      <c r="QHL279" s="749"/>
      <c r="QHM279" s="749"/>
      <c r="QHN279" s="749"/>
      <c r="QHO279" s="748"/>
      <c r="QHP279" s="748"/>
      <c r="QHQ279" s="749"/>
      <c r="QHR279" s="749"/>
      <c r="QHS279" s="748"/>
      <c r="QHT279" s="748"/>
      <c r="QHU279" s="749"/>
      <c r="QHV279" s="749"/>
      <c r="QHW279" s="748"/>
      <c r="QHX279" s="748"/>
      <c r="QHY279" s="748"/>
      <c r="QHZ279" s="748"/>
      <c r="QIA279" s="748"/>
      <c r="QIB279" s="748"/>
      <c r="QIC279" s="748"/>
      <c r="QID279" s="749"/>
      <c r="QIE279" s="749"/>
      <c r="QIF279" s="748"/>
      <c r="QIG279" s="748"/>
      <c r="QIH279" s="749"/>
      <c r="QII279" s="749"/>
      <c r="QIJ279" s="748"/>
      <c r="QIK279" s="748"/>
      <c r="QIL279" s="748"/>
      <c r="QIM279" s="748"/>
      <c r="QIN279" s="748"/>
      <c r="QIO279" s="746"/>
      <c r="QIP279" s="751"/>
      <c r="QIQ279" s="748"/>
      <c r="QIR279" s="748"/>
      <c r="QIS279" s="748"/>
      <c r="QIT279" s="748"/>
      <c r="QIU279" s="748"/>
      <c r="QIV279" s="748"/>
      <c r="QIW279" s="748"/>
      <c r="QIX279" s="750"/>
      <c r="QIY279" s="750"/>
      <c r="QIZ279" s="750"/>
      <c r="QJA279" s="750"/>
      <c r="QJB279" s="750"/>
      <c r="QJC279" s="750"/>
      <c r="QJD279" s="750"/>
      <c r="QJE279" s="750"/>
      <c r="QJF279" s="750"/>
      <c r="QJG279" s="750"/>
      <c r="QJH279" s="750"/>
      <c r="QJI279" s="750"/>
      <c r="QJJ279" s="750"/>
      <c r="QJK279" s="750"/>
      <c r="QJL279" s="750"/>
      <c r="QJM279" s="750"/>
      <c r="QJN279" s="750"/>
      <c r="QJO279" s="750"/>
      <c r="QJP279" s="750"/>
      <c r="QJQ279" s="750"/>
      <c r="QJR279" s="750"/>
      <c r="QJS279" s="750"/>
      <c r="QJT279" s="750"/>
      <c r="QJU279" s="750"/>
      <c r="QJV279" s="750"/>
      <c r="QJW279" s="750"/>
      <c r="QJX279" s="750"/>
      <c r="QJY279" s="750"/>
      <c r="QJZ279" s="750"/>
      <c r="QKA279" s="750"/>
      <c r="QKB279" s="750"/>
      <c r="QKC279" s="750"/>
      <c r="QKD279" s="750"/>
      <c r="QKE279" s="750"/>
      <c r="QKF279" s="750"/>
      <c r="QKG279" s="750"/>
      <c r="QKH279" s="750"/>
      <c r="QKI279" s="750"/>
      <c r="QKJ279" s="750"/>
      <c r="QKK279" s="750"/>
      <c r="QKL279" s="750"/>
      <c r="QKM279" s="750"/>
      <c r="QKN279" s="750"/>
      <c r="QKO279" s="750"/>
      <c r="QKP279" s="748"/>
      <c r="QKQ279" s="748"/>
      <c r="QKR279" s="748"/>
      <c r="QKS279" s="748"/>
      <c r="QKT279" s="748"/>
      <c r="QKU279" s="748"/>
      <c r="QKV279" s="748"/>
      <c r="QKW279" s="748"/>
      <c r="QKX279" s="748"/>
      <c r="QKY279" s="748"/>
      <c r="QKZ279" s="748"/>
      <c r="QLA279" s="748"/>
      <c r="QLB279" s="748"/>
      <c r="QLC279" s="748"/>
      <c r="QLD279" s="748"/>
      <c r="QLE279" s="748"/>
      <c r="QLF279" s="748"/>
      <c r="QLG279" s="748"/>
      <c r="QLH279" s="748"/>
      <c r="QLI279" s="748"/>
      <c r="QLJ279" s="748"/>
      <c r="QLK279" s="748"/>
      <c r="QLL279" s="748"/>
      <c r="QLM279" s="748"/>
      <c r="QLN279" s="749"/>
      <c r="QLO279" s="749"/>
      <c r="QLP279" s="749"/>
      <c r="QLQ279" s="749"/>
      <c r="QLR279" s="749"/>
      <c r="QLS279" s="748"/>
      <c r="QLT279" s="748"/>
      <c r="QLU279" s="749"/>
      <c r="QLV279" s="749"/>
      <c r="QLW279" s="748"/>
      <c r="QLX279" s="748"/>
      <c r="QLY279" s="749"/>
      <c r="QLZ279" s="749"/>
      <c r="QMA279" s="748"/>
      <c r="QMB279" s="748"/>
      <c r="QMC279" s="748"/>
      <c r="QMD279" s="748"/>
      <c r="QME279" s="748"/>
      <c r="QMF279" s="748"/>
      <c r="QMG279" s="748"/>
      <c r="QMH279" s="749"/>
      <c r="QMI279" s="749"/>
      <c r="QMJ279" s="748"/>
      <c r="QMK279" s="748"/>
      <c r="QML279" s="749"/>
      <c r="QMM279" s="749"/>
      <c r="QMN279" s="748"/>
      <c r="QMO279" s="748"/>
      <c r="QMP279" s="748"/>
      <c r="QMQ279" s="748"/>
      <c r="QMR279" s="748"/>
      <c r="QMS279" s="746"/>
      <c r="QMT279" s="751"/>
      <c r="QMU279" s="748"/>
      <c r="QMV279" s="748"/>
      <c r="QMW279" s="748"/>
      <c r="QMX279" s="748"/>
      <c r="QMY279" s="748"/>
      <c r="QMZ279" s="748"/>
      <c r="QNA279" s="748"/>
      <c r="QNB279" s="750"/>
      <c r="QNC279" s="750"/>
      <c r="QND279" s="750"/>
      <c r="QNE279" s="750"/>
      <c r="QNF279" s="750"/>
      <c r="QNG279" s="750"/>
      <c r="QNH279" s="750"/>
      <c r="QNI279" s="750"/>
      <c r="QNJ279" s="750"/>
      <c r="QNK279" s="750"/>
      <c r="QNL279" s="750"/>
      <c r="QNM279" s="750"/>
      <c r="QNN279" s="750"/>
      <c r="QNO279" s="750"/>
      <c r="QNP279" s="750"/>
      <c r="QNQ279" s="750"/>
      <c r="QNR279" s="750"/>
      <c r="QNS279" s="750"/>
      <c r="QNT279" s="750"/>
      <c r="QNU279" s="750"/>
      <c r="QNV279" s="750"/>
      <c r="QNW279" s="750"/>
      <c r="QNX279" s="750"/>
      <c r="QNY279" s="750"/>
      <c r="QNZ279" s="750"/>
      <c r="QOA279" s="750"/>
      <c r="QOB279" s="750"/>
      <c r="QOC279" s="750"/>
      <c r="QOD279" s="750"/>
      <c r="QOE279" s="750"/>
      <c r="QOF279" s="750"/>
      <c r="QOG279" s="750"/>
      <c r="QOH279" s="750"/>
      <c r="QOI279" s="750"/>
      <c r="QOJ279" s="750"/>
      <c r="QOK279" s="750"/>
      <c r="QOL279" s="750"/>
      <c r="QOM279" s="750"/>
      <c r="QON279" s="750"/>
      <c r="QOO279" s="750"/>
      <c r="QOP279" s="750"/>
      <c r="QOQ279" s="750"/>
      <c r="QOR279" s="750"/>
      <c r="QOS279" s="750"/>
      <c r="QOT279" s="748"/>
      <c r="QOU279" s="748"/>
      <c r="QOV279" s="748"/>
      <c r="QOW279" s="748"/>
      <c r="QOX279" s="748"/>
      <c r="QOY279" s="748"/>
      <c r="QOZ279" s="748"/>
      <c r="QPA279" s="748"/>
      <c r="QPB279" s="748"/>
      <c r="QPC279" s="748"/>
      <c r="QPD279" s="748"/>
      <c r="QPE279" s="748"/>
      <c r="QPF279" s="748"/>
      <c r="QPG279" s="748"/>
      <c r="QPH279" s="748"/>
      <c r="QPI279" s="748"/>
      <c r="QPJ279" s="748"/>
      <c r="QPK279" s="748"/>
      <c r="QPL279" s="748"/>
      <c r="QPM279" s="748"/>
      <c r="QPN279" s="748"/>
      <c r="QPO279" s="748"/>
      <c r="QPP279" s="748"/>
      <c r="QPQ279" s="748"/>
      <c r="QPR279" s="749"/>
      <c r="QPS279" s="749"/>
      <c r="QPT279" s="749"/>
      <c r="QPU279" s="749"/>
      <c r="QPV279" s="749"/>
      <c r="QPW279" s="748"/>
      <c r="QPX279" s="748"/>
      <c r="QPY279" s="749"/>
      <c r="QPZ279" s="749"/>
      <c r="QQA279" s="748"/>
      <c r="QQB279" s="748"/>
      <c r="QQC279" s="749"/>
      <c r="QQD279" s="749"/>
      <c r="QQE279" s="748"/>
      <c r="QQF279" s="748"/>
      <c r="QQG279" s="748"/>
      <c r="QQH279" s="748"/>
      <c r="QQI279" s="748"/>
      <c r="QQJ279" s="748"/>
      <c r="QQK279" s="748"/>
      <c r="QQL279" s="749"/>
      <c r="QQM279" s="749"/>
      <c r="QQN279" s="748"/>
      <c r="QQO279" s="748"/>
      <c r="QQP279" s="749"/>
      <c r="QQQ279" s="749"/>
      <c r="QQR279" s="748"/>
      <c r="QQS279" s="748"/>
      <c r="QQT279" s="748"/>
      <c r="QQU279" s="748"/>
      <c r="QQV279" s="748"/>
      <c r="QQW279" s="746"/>
      <c r="QQX279" s="751"/>
      <c r="QQY279" s="748"/>
      <c r="QQZ279" s="748"/>
      <c r="QRA279" s="748"/>
      <c r="QRB279" s="748"/>
      <c r="QRC279" s="748"/>
      <c r="QRD279" s="748"/>
      <c r="QRE279" s="748"/>
      <c r="QRF279" s="750"/>
      <c r="QRG279" s="750"/>
      <c r="QRH279" s="750"/>
      <c r="QRI279" s="750"/>
      <c r="QRJ279" s="750"/>
      <c r="QRK279" s="750"/>
      <c r="QRL279" s="750"/>
      <c r="QRM279" s="750"/>
      <c r="QRN279" s="750"/>
      <c r="QRO279" s="750"/>
      <c r="QRP279" s="750"/>
      <c r="QRQ279" s="750"/>
      <c r="QRR279" s="750"/>
      <c r="QRS279" s="750"/>
      <c r="QRT279" s="750"/>
      <c r="QRU279" s="750"/>
      <c r="QRV279" s="750"/>
      <c r="QRW279" s="750"/>
      <c r="QRX279" s="750"/>
      <c r="QRY279" s="750"/>
      <c r="QRZ279" s="750"/>
      <c r="QSA279" s="750"/>
      <c r="QSB279" s="750"/>
      <c r="QSC279" s="750"/>
      <c r="QSD279" s="750"/>
      <c r="QSE279" s="750"/>
      <c r="QSF279" s="750"/>
      <c r="QSG279" s="750"/>
      <c r="QSH279" s="750"/>
      <c r="QSI279" s="750"/>
      <c r="QSJ279" s="750"/>
      <c r="QSK279" s="750"/>
      <c r="QSL279" s="750"/>
      <c r="QSM279" s="750"/>
      <c r="QSN279" s="750"/>
      <c r="QSO279" s="750"/>
      <c r="QSP279" s="750"/>
      <c r="QSQ279" s="750"/>
      <c r="QSR279" s="750"/>
      <c r="QSS279" s="750"/>
      <c r="QST279" s="750"/>
      <c r="QSU279" s="750"/>
      <c r="QSV279" s="750"/>
      <c r="QSW279" s="750"/>
      <c r="QSX279" s="748"/>
      <c r="QSY279" s="748"/>
      <c r="QSZ279" s="748"/>
      <c r="QTA279" s="748"/>
      <c r="QTB279" s="748"/>
      <c r="QTC279" s="748"/>
      <c r="QTD279" s="748"/>
      <c r="QTE279" s="748"/>
      <c r="QTF279" s="748"/>
      <c r="QTG279" s="748"/>
      <c r="QTH279" s="748"/>
      <c r="QTI279" s="748"/>
      <c r="QTJ279" s="748"/>
      <c r="QTK279" s="748"/>
      <c r="QTL279" s="748"/>
      <c r="QTM279" s="748"/>
      <c r="QTN279" s="748"/>
      <c r="QTO279" s="748"/>
      <c r="QTP279" s="748"/>
      <c r="QTQ279" s="748"/>
      <c r="QTR279" s="748"/>
      <c r="QTS279" s="748"/>
      <c r="QTT279" s="748"/>
      <c r="QTU279" s="748"/>
      <c r="QTV279" s="749"/>
      <c r="QTW279" s="749"/>
      <c r="QTX279" s="749"/>
      <c r="QTY279" s="749"/>
      <c r="QTZ279" s="749"/>
      <c r="QUA279" s="748"/>
      <c r="QUB279" s="748"/>
      <c r="QUC279" s="749"/>
      <c r="QUD279" s="749"/>
      <c r="QUE279" s="748"/>
      <c r="QUF279" s="748"/>
      <c r="QUG279" s="749"/>
      <c r="QUH279" s="749"/>
      <c r="QUI279" s="748"/>
      <c r="QUJ279" s="748"/>
      <c r="QUK279" s="748"/>
      <c r="QUL279" s="748"/>
      <c r="QUM279" s="748"/>
      <c r="QUN279" s="748"/>
      <c r="QUO279" s="748"/>
      <c r="QUP279" s="749"/>
      <c r="QUQ279" s="749"/>
      <c r="QUR279" s="748"/>
      <c r="QUS279" s="748"/>
      <c r="QUT279" s="749"/>
      <c r="QUU279" s="749"/>
      <c r="QUV279" s="748"/>
      <c r="QUW279" s="748"/>
      <c r="QUX279" s="748"/>
      <c r="QUY279" s="748"/>
      <c r="QUZ279" s="748"/>
      <c r="QVA279" s="746"/>
      <c r="QVB279" s="751"/>
      <c r="QVC279" s="748"/>
      <c r="QVD279" s="748"/>
      <c r="QVE279" s="748"/>
      <c r="QVF279" s="748"/>
      <c r="QVG279" s="748"/>
      <c r="QVH279" s="748"/>
      <c r="QVI279" s="748"/>
      <c r="QVJ279" s="750"/>
      <c r="QVK279" s="750"/>
      <c r="QVL279" s="750"/>
      <c r="QVM279" s="750"/>
      <c r="QVN279" s="750"/>
      <c r="QVO279" s="750"/>
      <c r="QVP279" s="750"/>
      <c r="QVQ279" s="750"/>
      <c r="QVR279" s="750"/>
      <c r="QVS279" s="750"/>
      <c r="QVT279" s="750"/>
      <c r="QVU279" s="750"/>
      <c r="QVV279" s="750"/>
      <c r="QVW279" s="750"/>
      <c r="QVX279" s="750"/>
      <c r="QVY279" s="750"/>
      <c r="QVZ279" s="750"/>
      <c r="QWA279" s="750"/>
      <c r="QWB279" s="750"/>
      <c r="QWC279" s="750"/>
      <c r="QWD279" s="750"/>
      <c r="QWE279" s="750"/>
      <c r="QWF279" s="750"/>
      <c r="QWG279" s="750"/>
      <c r="QWH279" s="750"/>
      <c r="QWI279" s="750"/>
      <c r="QWJ279" s="750"/>
      <c r="QWK279" s="750"/>
      <c r="QWL279" s="750"/>
      <c r="QWM279" s="750"/>
      <c r="QWN279" s="750"/>
      <c r="QWO279" s="750"/>
      <c r="QWP279" s="750"/>
      <c r="QWQ279" s="750"/>
      <c r="QWR279" s="750"/>
      <c r="QWS279" s="750"/>
      <c r="QWT279" s="750"/>
      <c r="QWU279" s="750"/>
      <c r="QWV279" s="750"/>
      <c r="QWW279" s="750"/>
      <c r="QWX279" s="750"/>
      <c r="QWY279" s="750"/>
      <c r="QWZ279" s="750"/>
      <c r="QXA279" s="750"/>
      <c r="QXB279" s="748"/>
      <c r="QXC279" s="748"/>
      <c r="QXD279" s="748"/>
      <c r="QXE279" s="748"/>
      <c r="QXF279" s="748"/>
      <c r="QXG279" s="748"/>
      <c r="QXH279" s="748"/>
      <c r="QXI279" s="748"/>
      <c r="QXJ279" s="748"/>
      <c r="QXK279" s="748"/>
      <c r="QXL279" s="748"/>
      <c r="QXM279" s="748"/>
      <c r="QXN279" s="748"/>
      <c r="QXO279" s="748"/>
      <c r="QXP279" s="748"/>
      <c r="QXQ279" s="748"/>
      <c r="QXR279" s="748"/>
      <c r="QXS279" s="748"/>
      <c r="QXT279" s="748"/>
      <c r="QXU279" s="748"/>
      <c r="QXV279" s="748"/>
      <c r="QXW279" s="748"/>
      <c r="QXX279" s="748"/>
      <c r="QXY279" s="748"/>
      <c r="QXZ279" s="749"/>
      <c r="QYA279" s="749"/>
      <c r="QYB279" s="749"/>
      <c r="QYC279" s="749"/>
      <c r="QYD279" s="749"/>
      <c r="QYE279" s="748"/>
      <c r="QYF279" s="748"/>
      <c r="QYG279" s="749"/>
      <c r="QYH279" s="749"/>
      <c r="QYI279" s="748"/>
      <c r="QYJ279" s="748"/>
      <c r="QYK279" s="749"/>
      <c r="QYL279" s="749"/>
      <c r="QYM279" s="748"/>
      <c r="QYN279" s="748"/>
      <c r="QYO279" s="748"/>
      <c r="QYP279" s="748"/>
      <c r="QYQ279" s="748"/>
      <c r="QYR279" s="748"/>
      <c r="QYS279" s="748"/>
      <c r="QYT279" s="749"/>
      <c r="QYU279" s="749"/>
      <c r="QYV279" s="748"/>
      <c r="QYW279" s="748"/>
      <c r="QYX279" s="749"/>
      <c r="QYY279" s="749"/>
      <c r="QYZ279" s="748"/>
      <c r="QZA279" s="748"/>
      <c r="QZB279" s="748"/>
      <c r="QZC279" s="748"/>
      <c r="QZD279" s="748"/>
      <c r="QZE279" s="746"/>
      <c r="QZF279" s="751"/>
      <c r="QZG279" s="748"/>
      <c r="QZH279" s="748"/>
      <c r="QZI279" s="748"/>
      <c r="QZJ279" s="748"/>
      <c r="QZK279" s="748"/>
      <c r="QZL279" s="748"/>
      <c r="QZM279" s="748"/>
      <c r="QZN279" s="750"/>
      <c r="QZO279" s="750"/>
      <c r="QZP279" s="750"/>
      <c r="QZQ279" s="750"/>
      <c r="QZR279" s="750"/>
      <c r="QZS279" s="750"/>
      <c r="QZT279" s="750"/>
      <c r="QZU279" s="750"/>
      <c r="QZV279" s="750"/>
      <c r="QZW279" s="750"/>
      <c r="QZX279" s="750"/>
      <c r="QZY279" s="750"/>
      <c r="QZZ279" s="750"/>
      <c r="RAA279" s="750"/>
      <c r="RAB279" s="750"/>
      <c r="RAC279" s="750"/>
      <c r="RAD279" s="750"/>
      <c r="RAE279" s="750"/>
      <c r="RAF279" s="750"/>
      <c r="RAG279" s="750"/>
      <c r="RAH279" s="750"/>
      <c r="RAI279" s="750"/>
      <c r="RAJ279" s="750"/>
      <c r="RAK279" s="750"/>
      <c r="RAL279" s="750"/>
      <c r="RAM279" s="750"/>
      <c r="RAN279" s="750"/>
      <c r="RAO279" s="750"/>
      <c r="RAP279" s="750"/>
      <c r="RAQ279" s="750"/>
      <c r="RAR279" s="750"/>
      <c r="RAS279" s="750"/>
      <c r="RAT279" s="750"/>
      <c r="RAU279" s="750"/>
      <c r="RAV279" s="750"/>
      <c r="RAW279" s="750"/>
      <c r="RAX279" s="750"/>
      <c r="RAY279" s="750"/>
      <c r="RAZ279" s="750"/>
      <c r="RBA279" s="750"/>
      <c r="RBB279" s="750"/>
      <c r="RBC279" s="750"/>
      <c r="RBD279" s="750"/>
      <c r="RBE279" s="750"/>
      <c r="RBF279" s="748"/>
      <c r="RBG279" s="748"/>
      <c r="RBH279" s="748"/>
      <c r="RBI279" s="748"/>
      <c r="RBJ279" s="748"/>
      <c r="RBK279" s="748"/>
      <c r="RBL279" s="748"/>
      <c r="RBM279" s="748"/>
      <c r="RBN279" s="748"/>
      <c r="RBO279" s="748"/>
      <c r="RBP279" s="748"/>
      <c r="RBQ279" s="748"/>
      <c r="RBR279" s="748"/>
      <c r="RBS279" s="748"/>
      <c r="RBT279" s="748"/>
      <c r="RBU279" s="748"/>
      <c r="RBV279" s="748"/>
      <c r="RBW279" s="748"/>
      <c r="RBX279" s="748"/>
      <c r="RBY279" s="748"/>
      <c r="RBZ279" s="748"/>
      <c r="RCA279" s="748"/>
      <c r="RCB279" s="748"/>
    </row>
    <row r="280" spans="1:12248" s="752" customFormat="1" ht="105.75" customHeight="1" x14ac:dyDescent="0.3">
      <c r="B280" s="753" t="s">
        <v>337</v>
      </c>
      <c r="C280" s="754" t="s">
        <v>346</v>
      </c>
      <c r="D280" s="755">
        <f>SUM(E280:F280)</f>
        <v>337321.8</v>
      </c>
      <c r="E280" s="755">
        <f>E281</f>
        <v>72335.316619999998</v>
      </c>
      <c r="F280" s="755">
        <f>F281</f>
        <v>264986.48337999999</v>
      </c>
      <c r="G280" s="755"/>
      <c r="H280" s="756"/>
      <c r="I280" s="755">
        <f>K280+M280+O280+Q280</f>
        <v>250726.62732000003</v>
      </c>
      <c r="J280" s="757">
        <f t="shared" si="1005"/>
        <v>0.74328616567325334</v>
      </c>
      <c r="K280" s="755">
        <f>K281</f>
        <v>69620.779540000003</v>
      </c>
      <c r="L280" s="757">
        <f>K280/E280</f>
        <v>0.96247286654926378</v>
      </c>
      <c r="M280" s="755">
        <f>M281</f>
        <v>181105.84778000001</v>
      </c>
      <c r="N280" s="757">
        <f>M280/F280</f>
        <v>0.68345315379836868</v>
      </c>
      <c r="O280" s="759"/>
      <c r="P280" s="758"/>
      <c r="Q280" s="758"/>
      <c r="R280" s="758"/>
      <c r="S280" s="755">
        <f t="shared" si="1011"/>
        <v>295342.01928000001</v>
      </c>
      <c r="T280" s="757">
        <f>S280/D280</f>
        <v>0.87554975480386987</v>
      </c>
      <c r="U280" s="755">
        <f>U281</f>
        <v>69620.779540000003</v>
      </c>
      <c r="V280" s="760">
        <f t="shared" si="1014"/>
        <v>0.96247286654926378</v>
      </c>
      <c r="W280" s="755">
        <f>W281</f>
        <v>225721.23973999999</v>
      </c>
      <c r="X280" s="760">
        <f t="shared" si="1006"/>
        <v>0.85182171128444972</v>
      </c>
      <c r="Y280" s="759"/>
      <c r="Z280" s="760"/>
      <c r="AA280" s="758"/>
      <c r="AB280" s="758"/>
      <c r="AC280" s="755">
        <f t="shared" si="1009"/>
        <v>334607.26292000001</v>
      </c>
      <c r="AD280" s="761">
        <f t="shared" si="1007"/>
        <v>0.99195267818445187</v>
      </c>
      <c r="AE280" s="755">
        <f>AE281</f>
        <v>69620.779540000003</v>
      </c>
      <c r="AF280" s="761">
        <f t="shared" si="1016"/>
        <v>0.96247286654926378</v>
      </c>
      <c r="AG280" s="755">
        <f>AG281</f>
        <v>264986.48337999999</v>
      </c>
      <c r="AH280" s="761">
        <f t="shared" si="1008"/>
        <v>1</v>
      </c>
      <c r="AI280" s="759"/>
      <c r="AJ280" s="761">
        <v>0</v>
      </c>
      <c r="AK280" s="758"/>
      <c r="AL280" s="758"/>
      <c r="AM280" s="758"/>
      <c r="AN280" s="758"/>
      <c r="AO280" s="758"/>
      <c r="AP280" s="758"/>
      <c r="AQ280" s="758"/>
      <c r="AR280" s="758"/>
      <c r="AS280" s="758"/>
      <c r="AT280" s="758"/>
      <c r="AU280" s="759"/>
      <c r="AV280" s="759">
        <f>SUM(AW280:AX280)</f>
        <v>337321.8</v>
      </c>
      <c r="AW280" s="759">
        <f>AW281</f>
        <v>72335.316619999998</v>
      </c>
      <c r="AX280" s="759">
        <f>AX281</f>
        <v>264986.48337999999</v>
      </c>
      <c r="AY280" s="759"/>
      <c r="AZ280" s="759"/>
      <c r="BA280" s="759">
        <f t="shared" si="602"/>
        <v>0</v>
      </c>
      <c r="BB280" s="759"/>
      <c r="BC280" s="759"/>
      <c r="BD280" s="759"/>
      <c r="BE280" s="759">
        <f t="shared" si="600"/>
        <v>72335.316619999998</v>
      </c>
      <c r="BF280" s="759">
        <f>E280</f>
        <v>72335.316619999998</v>
      </c>
      <c r="BG280" s="759">
        <f>G280</f>
        <v>0</v>
      </c>
      <c r="BH280" s="759"/>
      <c r="BI280" s="759">
        <f>BJ280</f>
        <v>0</v>
      </c>
      <c r="BJ280" s="759">
        <f>BJ283</f>
        <v>0</v>
      </c>
      <c r="BK280" s="759"/>
      <c r="BL280" s="759"/>
      <c r="BM280" s="759"/>
      <c r="BN280" s="759"/>
      <c r="BO280" s="759">
        <f>BP280</f>
        <v>0</v>
      </c>
      <c r="BP280" s="759">
        <f>BP283</f>
        <v>0</v>
      </c>
      <c r="BQ280" s="759"/>
      <c r="BR280" s="759"/>
      <c r="BS280" s="759"/>
      <c r="BT280" s="759"/>
      <c r="BU280" s="759"/>
      <c r="BV280" s="759">
        <f>BW280</f>
        <v>0</v>
      </c>
      <c r="BW280" s="759">
        <f>BW283</f>
        <v>0</v>
      </c>
      <c r="BX280" s="759"/>
      <c r="BY280" s="759"/>
      <c r="BZ280" s="759"/>
      <c r="CA280" s="759">
        <f t="shared" ref="CA280:CA312" si="1018">CB280+CC280+CD280</f>
        <v>0</v>
      </c>
      <c r="CB280" s="759"/>
      <c r="CC280" s="759"/>
      <c r="CD280" s="759"/>
      <c r="CE280" s="759">
        <f t="shared" ref="CE280:CE312" si="1019">CF280+CH280+CI280</f>
        <v>0</v>
      </c>
      <c r="CF280" s="759"/>
      <c r="CG280" s="759"/>
      <c r="CH280" s="759"/>
      <c r="CI280" s="759"/>
      <c r="CJ280" s="759"/>
      <c r="CK280" s="759">
        <f>CL280</f>
        <v>0</v>
      </c>
      <c r="CL280" s="759">
        <f>CL283</f>
        <v>0</v>
      </c>
      <c r="CM280" s="759"/>
      <c r="CN280" s="759"/>
      <c r="CO280" s="758"/>
    </row>
    <row r="281" spans="1:12248" s="77" customFormat="1" ht="57.75" customHeight="1" x14ac:dyDescent="0.3">
      <c r="B281" s="206"/>
      <c r="C281" s="111" t="s">
        <v>31</v>
      </c>
      <c r="D281" s="182">
        <f>SUM(E281:F281)</f>
        <v>337321.8</v>
      </c>
      <c r="E281" s="182">
        <f>E283</f>
        <v>72335.316619999998</v>
      </c>
      <c r="F281" s="182">
        <v>264986.48337999999</v>
      </c>
      <c r="G281" s="182">
        <f>G283+G289</f>
        <v>0</v>
      </c>
      <c r="H281" s="182">
        <f t="shared" ref="H281" si="1020">H285+H288</f>
        <v>0</v>
      </c>
      <c r="I281" s="182">
        <f>K281+M281+O281+Q281</f>
        <v>250726.62732000003</v>
      </c>
      <c r="J281" s="603">
        <f t="shared" si="1005"/>
        <v>0.74328616567325334</v>
      </c>
      <c r="K281" s="182">
        <f>K283</f>
        <v>69620.779540000003</v>
      </c>
      <c r="L281" s="603">
        <f>K281/E281</f>
        <v>0.96247286654926378</v>
      </c>
      <c r="M281" s="182">
        <f>M283</f>
        <v>181105.84778000001</v>
      </c>
      <c r="N281" s="603">
        <f>M281/F281</f>
        <v>0.68345315379836868</v>
      </c>
      <c r="O281" s="663">
        <f>O283+O289</f>
        <v>0</v>
      </c>
      <c r="P281" s="663"/>
      <c r="Q281" s="663">
        <f t="shared" ref="Q281" si="1021">Q285+Q288</f>
        <v>0</v>
      </c>
      <c r="R281" s="663"/>
      <c r="S281" s="182">
        <f t="shared" si="1011"/>
        <v>295342.01928000001</v>
      </c>
      <c r="T281" s="603">
        <f>S281/D281</f>
        <v>0.87554975480386987</v>
      </c>
      <c r="U281" s="182">
        <f>U283</f>
        <v>69620.779540000003</v>
      </c>
      <c r="V281" s="621">
        <f t="shared" si="1014"/>
        <v>0.96247286654926378</v>
      </c>
      <c r="W281" s="182">
        <v>225721.23973999999</v>
      </c>
      <c r="X281" s="621">
        <f t="shared" si="1006"/>
        <v>0.85182171128444972</v>
      </c>
      <c r="Y281" s="663">
        <f>Y283+Y289</f>
        <v>0</v>
      </c>
      <c r="Z281" s="621"/>
      <c r="AA281" s="663">
        <f t="shared" ref="AA281" si="1022">AA285+AA288</f>
        <v>0</v>
      </c>
      <c r="AB281" s="663"/>
      <c r="AC281" s="182">
        <f t="shared" si="1009"/>
        <v>334607.26292000001</v>
      </c>
      <c r="AD281" s="641">
        <f t="shared" si="1007"/>
        <v>0.99195267818445187</v>
      </c>
      <c r="AE281" s="182">
        <f>AE283</f>
        <v>69620.779540000003</v>
      </c>
      <c r="AF281" s="641">
        <f t="shared" si="1016"/>
        <v>0.96247286654926378</v>
      </c>
      <c r="AG281" s="182">
        <f>AG283</f>
        <v>264986.48337999999</v>
      </c>
      <c r="AH281" s="641">
        <f t="shared" si="1008"/>
        <v>1</v>
      </c>
      <c r="AI281" s="663">
        <f>AI283+AI289</f>
        <v>0</v>
      </c>
      <c r="AJ281" s="641">
        <v>0</v>
      </c>
      <c r="AK281" s="663">
        <f t="shared" ref="AK281" si="1023">AK285+AK288</f>
        <v>0</v>
      </c>
      <c r="AL281" s="663"/>
      <c r="AM281" s="663"/>
      <c r="AN281" s="663"/>
      <c r="AO281" s="663"/>
      <c r="AP281" s="663"/>
      <c r="AQ281" s="663"/>
      <c r="AR281" s="663"/>
      <c r="AS281" s="663"/>
      <c r="AT281" s="663"/>
      <c r="AU281" s="663"/>
      <c r="AV281" s="663">
        <f>SUM(AW281:AX281)</f>
        <v>337321.8</v>
      </c>
      <c r="AW281" s="663">
        <f>AW283</f>
        <v>72335.316619999998</v>
      </c>
      <c r="AX281" s="663">
        <v>264986.48337999999</v>
      </c>
      <c r="AY281" s="663">
        <f>AY283+AY289</f>
        <v>0</v>
      </c>
      <c r="AZ281" s="663">
        <f t="shared" ref="AZ281" si="1024">AZ285+AZ288</f>
        <v>0</v>
      </c>
      <c r="BA281" s="663">
        <f>BB281+BC281+BD281</f>
        <v>0</v>
      </c>
      <c r="BB281" s="663">
        <f>BB285+BB288</f>
        <v>0</v>
      </c>
      <c r="BC281" s="663">
        <f t="shared" ref="BC281:BD281" si="1025">BC285+BC288</f>
        <v>0</v>
      </c>
      <c r="BD281" s="663">
        <f t="shared" si="1025"/>
        <v>0</v>
      </c>
      <c r="BE281" s="663">
        <f>BF281+BG281+BH281</f>
        <v>0</v>
      </c>
      <c r="BF281" s="663">
        <f>BF285+BF288</f>
        <v>0</v>
      </c>
      <c r="BG281" s="663">
        <f t="shared" ref="BG281:BH281" si="1026">BG285+BG288</f>
        <v>0</v>
      </c>
      <c r="BH281" s="663">
        <f t="shared" si="1026"/>
        <v>0</v>
      </c>
      <c r="BI281" s="663">
        <f>BJ281+BL281+BM281</f>
        <v>0</v>
      </c>
      <c r="BJ281" s="663">
        <f>BJ283+BJ289</f>
        <v>0</v>
      </c>
      <c r="BK281" s="663"/>
      <c r="BL281" s="663">
        <f>BL283+BL289</f>
        <v>0</v>
      </c>
      <c r="BM281" s="663">
        <f t="shared" ref="BM281" si="1027">BM285+BM288</f>
        <v>0</v>
      </c>
      <c r="BN281" s="663"/>
      <c r="BO281" s="663">
        <f>BP281+BR281+BS281</f>
        <v>0</v>
      </c>
      <c r="BP281" s="663">
        <f>BP283+BP289</f>
        <v>0</v>
      </c>
      <c r="BQ281" s="663"/>
      <c r="BR281" s="663">
        <f>BR283+BR289</f>
        <v>0</v>
      </c>
      <c r="BS281" s="663">
        <f t="shared" ref="BS281" si="1028">BS285+BS288</f>
        <v>0</v>
      </c>
      <c r="BT281" s="663">
        <f t="shared" ref="BT281:BU281" si="1029">BT285+BT288</f>
        <v>0</v>
      </c>
      <c r="BU281" s="663">
        <f t="shared" si="1029"/>
        <v>0</v>
      </c>
      <c r="BV281" s="663">
        <f>BW281+BY281+BZ281</f>
        <v>0</v>
      </c>
      <c r="BW281" s="663">
        <f>BW283+BW289</f>
        <v>0</v>
      </c>
      <c r="BX281" s="663"/>
      <c r="BY281" s="663">
        <f>BY283+BY289</f>
        <v>0</v>
      </c>
      <c r="BZ281" s="663">
        <f t="shared" ref="BZ281" si="1030">BZ285+BZ288</f>
        <v>0</v>
      </c>
      <c r="CA281" s="663">
        <f>CB281+CC281+CD281</f>
        <v>0</v>
      </c>
      <c r="CB281" s="663">
        <f>CB283+CB289</f>
        <v>0</v>
      </c>
      <c r="CC281" s="663">
        <f>CC283+CC289</f>
        <v>0</v>
      </c>
      <c r="CD281" s="663">
        <f t="shared" ref="CD281" si="1031">CD285+CD288</f>
        <v>0</v>
      </c>
      <c r="CE281" s="663">
        <f>CF281+CH281+CI281</f>
        <v>0</v>
      </c>
      <c r="CF281" s="663">
        <f>CF283+CF289</f>
        <v>0</v>
      </c>
      <c r="CG281" s="663"/>
      <c r="CH281" s="663">
        <f>CH283+CH289</f>
        <v>0</v>
      </c>
      <c r="CI281" s="663">
        <f t="shared" ref="CI281" si="1032">CI285+CI288</f>
        <v>0</v>
      </c>
      <c r="CJ281" s="663"/>
      <c r="CK281" s="663">
        <f>CL281+CN281+CO281</f>
        <v>0</v>
      </c>
      <c r="CL281" s="663">
        <f>CL283+CL289</f>
        <v>0</v>
      </c>
      <c r="CM281" s="663"/>
      <c r="CN281" s="663">
        <f>CN283+CN289</f>
        <v>0</v>
      </c>
      <c r="CO281" s="663">
        <f t="shared" ref="CO281" si="1033">CO285+CO288</f>
        <v>0</v>
      </c>
    </row>
    <row r="282" spans="1:12248" s="377" customFormat="1" ht="209.25" hidden="1" customHeight="1" x14ac:dyDescent="0.3">
      <c r="B282" s="372" t="s">
        <v>7</v>
      </c>
      <c r="C282" s="373" t="s">
        <v>333</v>
      </c>
      <c r="D282" s="375">
        <f>SUM(E282:F282)</f>
        <v>337321.8</v>
      </c>
      <c r="E282" s="375">
        <f>E283</f>
        <v>72335.316619999998</v>
      </c>
      <c r="F282" s="375">
        <f>F283</f>
        <v>264986.48337999999</v>
      </c>
      <c r="G282" s="375"/>
      <c r="H282" s="375"/>
      <c r="I282" s="375"/>
      <c r="J282" s="567">
        <f t="shared" si="1005"/>
        <v>0</v>
      </c>
      <c r="K282" s="375">
        <f>K283</f>
        <v>69620.779540000003</v>
      </c>
      <c r="L282" s="603">
        <f t="shared" ref="L282:L283" si="1034">K282/E282</f>
        <v>0.96247286654926378</v>
      </c>
      <c r="M282" s="374">
        <f>M283</f>
        <v>181105.84778000001</v>
      </c>
      <c r="N282" s="603">
        <f t="shared" ref="N282:N309" si="1035">M282/F282</f>
        <v>0.68345315379836868</v>
      </c>
      <c r="O282" s="374"/>
      <c r="P282" s="374"/>
      <c r="Q282" s="374"/>
      <c r="R282" s="374"/>
      <c r="S282" s="375">
        <f t="shared" si="1011"/>
        <v>184552.55165000001</v>
      </c>
      <c r="T282" s="567"/>
      <c r="U282" s="375">
        <f>U283</f>
        <v>69620.779540000003</v>
      </c>
      <c r="V282" s="629">
        <f t="shared" si="1014"/>
        <v>0.96247286654926378</v>
      </c>
      <c r="W282" s="375">
        <f>W283</f>
        <v>114931.77211000001</v>
      </c>
      <c r="X282" s="629">
        <f t="shared" si="1006"/>
        <v>0.43372692313963718</v>
      </c>
      <c r="Y282" s="374"/>
      <c r="Z282" s="629"/>
      <c r="AA282" s="374"/>
      <c r="AB282" s="374"/>
      <c r="AC282" s="458">
        <f t="shared" si="1009"/>
        <v>334607.26292000001</v>
      </c>
      <c r="AD282" s="622">
        <f t="shared" si="1007"/>
        <v>0.99195267818445187</v>
      </c>
      <c r="AE282" s="374">
        <f>AE283</f>
        <v>69620.779540000003</v>
      </c>
      <c r="AF282" s="622">
        <f t="shared" si="1016"/>
        <v>0.96247286654926378</v>
      </c>
      <c r="AG282" s="374">
        <f>AG283</f>
        <v>264986.48337999999</v>
      </c>
      <c r="AH282" s="622">
        <f t="shared" si="1008"/>
        <v>1</v>
      </c>
      <c r="AI282" s="374"/>
      <c r="AJ282" s="622">
        <v>0</v>
      </c>
      <c r="AK282" s="374"/>
      <c r="AL282" s="578"/>
      <c r="AM282" s="374"/>
      <c r="AN282" s="374"/>
      <c r="AO282" s="374"/>
      <c r="AP282" s="374"/>
      <c r="AQ282" s="374"/>
      <c r="AR282" s="374"/>
      <c r="AS282" s="374"/>
      <c r="AT282" s="374"/>
      <c r="AU282" s="374"/>
      <c r="AV282" s="559">
        <f>SUM(AW282:AX282)</f>
        <v>337321.8</v>
      </c>
      <c r="AW282" s="374">
        <f>AW283</f>
        <v>72335.316619999998</v>
      </c>
      <c r="AX282" s="374">
        <f>AX283</f>
        <v>264986.48337999999</v>
      </c>
      <c r="AY282" s="374"/>
      <c r="AZ282" s="374"/>
      <c r="BA282" s="374"/>
      <c r="BB282" s="374"/>
      <c r="BC282" s="374"/>
      <c r="BD282" s="374"/>
      <c r="BE282" s="374"/>
      <c r="BF282" s="374"/>
      <c r="BG282" s="374"/>
      <c r="BH282" s="374"/>
      <c r="BI282" s="529">
        <f>BJ282</f>
        <v>0</v>
      </c>
      <c r="BJ282" s="529">
        <f>BJ283</f>
        <v>0</v>
      </c>
      <c r="BK282" s="374"/>
      <c r="BL282" s="374"/>
      <c r="BM282" s="374"/>
      <c r="BN282" s="374"/>
      <c r="BO282" s="493">
        <f>BP282</f>
        <v>0</v>
      </c>
      <c r="BP282" s="484">
        <f>BP283</f>
        <v>0</v>
      </c>
      <c r="BQ282" s="374"/>
      <c r="BR282" s="374"/>
      <c r="BS282" s="374"/>
      <c r="BT282" s="374"/>
      <c r="BU282" s="374"/>
      <c r="BV282" s="493">
        <f>BW282</f>
        <v>0</v>
      </c>
      <c r="BW282" s="374">
        <f>BW283</f>
        <v>0</v>
      </c>
      <c r="BX282" s="374"/>
      <c r="BY282" s="374"/>
      <c r="BZ282" s="374"/>
      <c r="CA282" s="374"/>
      <c r="CB282" s="374"/>
      <c r="CC282" s="374"/>
      <c r="CD282" s="374"/>
      <c r="CE282" s="374"/>
      <c r="CF282" s="374"/>
      <c r="CG282" s="374"/>
      <c r="CH282" s="374"/>
      <c r="CI282" s="374"/>
      <c r="CJ282" s="374"/>
      <c r="CK282" s="493">
        <f>CL282</f>
        <v>0</v>
      </c>
      <c r="CL282" s="374">
        <f>CL283</f>
        <v>0</v>
      </c>
      <c r="CM282" s="374"/>
      <c r="CN282" s="374"/>
      <c r="CO282" s="374"/>
    </row>
    <row r="283" spans="1:12248" s="762" customFormat="1" ht="224.25" customHeight="1" x14ac:dyDescent="0.3">
      <c r="A283" s="407"/>
      <c r="B283" s="441" t="s">
        <v>34</v>
      </c>
      <c r="C283" s="440" t="s">
        <v>406</v>
      </c>
      <c r="D283" s="412">
        <f>SUM(E283:F283)</f>
        <v>337321.8</v>
      </c>
      <c r="E283" s="412">
        <v>72335.316619999998</v>
      </c>
      <c r="F283" s="412">
        <v>264986.48337999999</v>
      </c>
      <c r="G283" s="412"/>
      <c r="H283" s="412"/>
      <c r="I283" s="412">
        <f>K283+M283</f>
        <v>250726.62732000003</v>
      </c>
      <c r="J283" s="613">
        <f t="shared" si="1005"/>
        <v>0.74328616567325334</v>
      </c>
      <c r="K283" s="412">
        <v>69620.779540000003</v>
      </c>
      <c r="L283" s="613">
        <f t="shared" si="1034"/>
        <v>0.96247286654926378</v>
      </c>
      <c r="M283" s="413">
        <v>181105.84778000001</v>
      </c>
      <c r="N283" s="613">
        <f t="shared" si="1035"/>
        <v>0.68345315379836868</v>
      </c>
      <c r="O283" s="413"/>
      <c r="P283" s="413"/>
      <c r="Q283" s="413"/>
      <c r="R283" s="413"/>
      <c r="S283" s="412">
        <f t="shared" si="1011"/>
        <v>184552.55165000001</v>
      </c>
      <c r="T283" s="613">
        <f>S283/D283</f>
        <v>0.54711124999925886</v>
      </c>
      <c r="U283" s="412">
        <v>69620.779540000003</v>
      </c>
      <c r="V283" s="584">
        <f t="shared" si="1014"/>
        <v>0.96247286654926378</v>
      </c>
      <c r="W283" s="412">
        <v>114931.77211000001</v>
      </c>
      <c r="X283" s="584">
        <f t="shared" si="1006"/>
        <v>0.43372692313963718</v>
      </c>
      <c r="Y283" s="413"/>
      <c r="Z283" s="584"/>
      <c r="AA283" s="413"/>
      <c r="AB283" s="413"/>
      <c r="AC283" s="412">
        <f t="shared" si="1009"/>
        <v>334607.26292000001</v>
      </c>
      <c r="AD283" s="628">
        <f t="shared" si="1007"/>
        <v>0.99195267818445187</v>
      </c>
      <c r="AE283" s="412">
        <v>69620.779540000003</v>
      </c>
      <c r="AF283" s="628">
        <f t="shared" si="1016"/>
        <v>0.96247286654926378</v>
      </c>
      <c r="AG283" s="412">
        <f>264986.48338</f>
        <v>264986.48337999999</v>
      </c>
      <c r="AH283" s="628">
        <f t="shared" si="1008"/>
        <v>1</v>
      </c>
      <c r="AI283" s="413"/>
      <c r="AJ283" s="628">
        <v>0</v>
      </c>
      <c r="AK283" s="413"/>
      <c r="AL283" s="413"/>
      <c r="AM283" s="413"/>
      <c r="AN283" s="413"/>
      <c r="AO283" s="413"/>
      <c r="AP283" s="413"/>
      <c r="AQ283" s="413"/>
      <c r="AR283" s="413"/>
      <c r="AS283" s="413"/>
      <c r="AT283" s="413"/>
      <c r="AU283" s="413"/>
      <c r="AV283" s="413">
        <f>SUM(AW283:AX283)</f>
        <v>337321.8</v>
      </c>
      <c r="AW283" s="413">
        <v>72335.316619999998</v>
      </c>
      <c r="AX283" s="413">
        <v>264986.48337999999</v>
      </c>
      <c r="AY283" s="413"/>
      <c r="AZ283" s="413"/>
      <c r="BA283" s="413">
        <f t="shared" si="602"/>
        <v>0</v>
      </c>
      <c r="BB283" s="413"/>
      <c r="BC283" s="413"/>
      <c r="BD283" s="413"/>
      <c r="BE283" s="413">
        <f t="shared" si="600"/>
        <v>72335.316619999998</v>
      </c>
      <c r="BF283" s="413">
        <f t="shared" ref="BF283:BF308" si="1036">E283</f>
        <v>72335.316619999998</v>
      </c>
      <c r="BG283" s="413">
        <f t="shared" ref="BG283:BG309" si="1037">G283</f>
        <v>0</v>
      </c>
      <c r="BH283" s="413"/>
      <c r="BI283" s="413">
        <f>BJ283</f>
        <v>0</v>
      </c>
      <c r="BJ283" s="413">
        <f>SUM(BJ284:BJ301)</f>
        <v>0</v>
      </c>
      <c r="BK283" s="413"/>
      <c r="BL283" s="413"/>
      <c r="BM283" s="413"/>
      <c r="BN283" s="413"/>
      <c r="BO283" s="413">
        <f>BP283</f>
        <v>0</v>
      </c>
      <c r="BP283" s="413">
        <f>SUM(BP284:BP301)</f>
        <v>0</v>
      </c>
      <c r="BQ283" s="413"/>
      <c r="BR283" s="413"/>
      <c r="BS283" s="413"/>
      <c r="BT283" s="413"/>
      <c r="BU283" s="413"/>
      <c r="BV283" s="413">
        <f>BW283</f>
        <v>0</v>
      </c>
      <c r="BW283" s="413">
        <f>SUM(BW284:BW301)</f>
        <v>0</v>
      </c>
      <c r="BX283" s="413"/>
      <c r="BY283" s="413"/>
      <c r="BZ283" s="413"/>
      <c r="CA283" s="413">
        <f t="shared" si="1018"/>
        <v>0</v>
      </c>
      <c r="CB283" s="413"/>
      <c r="CC283" s="413"/>
      <c r="CD283" s="413"/>
      <c r="CE283" s="413">
        <f t="shared" si="1019"/>
        <v>0</v>
      </c>
      <c r="CF283" s="413"/>
      <c r="CG283" s="413"/>
      <c r="CH283" s="413"/>
      <c r="CI283" s="413"/>
      <c r="CJ283" s="413"/>
      <c r="CK283" s="413">
        <f>CL283</f>
        <v>0</v>
      </c>
      <c r="CL283" s="413">
        <f>SUM(CL284:CL301)</f>
        <v>0</v>
      </c>
      <c r="CM283" s="413"/>
      <c r="CN283" s="413"/>
      <c r="CO283" s="407"/>
      <c r="CP283" s="413"/>
      <c r="CQ283" s="413"/>
      <c r="CR283" s="413"/>
      <c r="CS283" s="413"/>
      <c r="CT283" s="413"/>
      <c r="CU283" s="413"/>
      <c r="CV283" s="413"/>
      <c r="CW283" s="413"/>
      <c r="CX283" s="413"/>
      <c r="CY283" s="413"/>
      <c r="CZ283" s="413"/>
      <c r="DA283" s="413"/>
      <c r="DB283" s="413"/>
      <c r="DC283" s="414"/>
      <c r="DD283" s="414"/>
      <c r="DE283" s="414"/>
      <c r="DF283" s="414"/>
      <c r="DG283" s="412"/>
      <c r="DH283" s="412"/>
      <c r="DI283" s="412"/>
      <c r="DJ283" s="412"/>
      <c r="DK283" s="412"/>
      <c r="DL283" s="412"/>
      <c r="DM283" s="412"/>
      <c r="DN283" s="412"/>
      <c r="DO283" s="412"/>
      <c r="DP283" s="412"/>
      <c r="DQ283" s="412"/>
      <c r="DR283" s="412"/>
      <c r="DS283" s="412"/>
      <c r="DT283" s="412"/>
      <c r="DU283" s="412"/>
      <c r="DV283" s="412"/>
      <c r="DW283" s="412"/>
      <c r="DX283" s="412"/>
      <c r="DY283" s="412"/>
      <c r="DZ283" s="413"/>
      <c r="EA283" s="413"/>
      <c r="EB283" s="413"/>
      <c r="EC283" s="413"/>
      <c r="ED283" s="413"/>
      <c r="EE283" s="413"/>
      <c r="EF283" s="413"/>
      <c r="EG283" s="413"/>
      <c r="EH283" s="413"/>
      <c r="EI283" s="413"/>
      <c r="EJ283" s="413"/>
      <c r="EK283" s="413"/>
      <c r="EL283" s="413"/>
      <c r="EM283" s="413"/>
      <c r="EN283" s="413"/>
      <c r="EO283" s="413"/>
      <c r="EP283" s="413"/>
      <c r="EQ283" s="413"/>
      <c r="ER283" s="413"/>
      <c r="ES283" s="413"/>
      <c r="ET283" s="413"/>
      <c r="EU283" s="413"/>
      <c r="EV283" s="413"/>
      <c r="EW283" s="413"/>
      <c r="EX283" s="414"/>
      <c r="EY283" s="414"/>
      <c r="EZ283" s="414"/>
      <c r="FA283" s="414"/>
      <c r="FB283" s="414"/>
      <c r="FC283" s="413"/>
      <c r="FD283" s="413"/>
      <c r="FE283" s="414"/>
      <c r="FF283" s="414"/>
      <c r="FG283" s="413"/>
      <c r="FH283" s="413"/>
      <c r="FI283" s="414"/>
      <c r="FJ283" s="414"/>
      <c r="FK283" s="413"/>
      <c r="FL283" s="413"/>
      <c r="FM283" s="413"/>
      <c r="FN283" s="413"/>
      <c r="FO283" s="413"/>
      <c r="FP283" s="413"/>
      <c r="FQ283" s="413"/>
      <c r="FR283" s="414"/>
      <c r="FS283" s="414"/>
      <c r="FT283" s="413"/>
      <c r="FU283" s="413"/>
      <c r="FV283" s="414"/>
      <c r="FW283" s="414"/>
      <c r="FX283" s="413"/>
      <c r="FY283" s="413"/>
      <c r="FZ283" s="413"/>
      <c r="GA283" s="413"/>
      <c r="GB283" s="413"/>
      <c r="GC283" s="407"/>
      <c r="GD283" s="439"/>
      <c r="GE283" s="413"/>
      <c r="GF283" s="413"/>
      <c r="GG283" s="413"/>
      <c r="GH283" s="413"/>
      <c r="GI283" s="413"/>
      <c r="GJ283" s="413"/>
      <c r="GK283" s="413"/>
      <c r="GL283" s="412"/>
      <c r="GM283" s="412"/>
      <c r="GN283" s="412"/>
      <c r="GO283" s="412"/>
      <c r="GP283" s="412"/>
      <c r="GQ283" s="412"/>
      <c r="GR283" s="412"/>
      <c r="GS283" s="412"/>
      <c r="GT283" s="412"/>
      <c r="GU283" s="412"/>
      <c r="GV283" s="412"/>
      <c r="GW283" s="412"/>
      <c r="GX283" s="412"/>
      <c r="GY283" s="412"/>
      <c r="GZ283" s="412"/>
      <c r="HA283" s="412"/>
      <c r="HB283" s="412"/>
      <c r="HC283" s="412"/>
      <c r="HD283" s="412"/>
      <c r="HE283" s="412"/>
      <c r="HF283" s="412"/>
      <c r="HG283" s="412"/>
      <c r="HH283" s="412"/>
      <c r="HI283" s="412"/>
      <c r="HJ283" s="412"/>
      <c r="HK283" s="412"/>
      <c r="HL283" s="412"/>
      <c r="HM283" s="412"/>
      <c r="HN283" s="412"/>
      <c r="HO283" s="412"/>
      <c r="HP283" s="412"/>
      <c r="HQ283" s="412"/>
      <c r="HR283" s="412"/>
      <c r="HS283" s="412"/>
      <c r="HT283" s="412"/>
      <c r="HU283" s="412"/>
      <c r="HV283" s="412"/>
      <c r="HW283" s="412"/>
      <c r="HX283" s="412"/>
      <c r="HY283" s="412"/>
      <c r="HZ283" s="412"/>
      <c r="IA283" s="412"/>
      <c r="IB283" s="412"/>
      <c r="IC283" s="412"/>
      <c r="ID283" s="413"/>
      <c r="IE283" s="413"/>
      <c r="IF283" s="413"/>
      <c r="IG283" s="413"/>
      <c r="IH283" s="413"/>
      <c r="II283" s="413"/>
      <c r="IJ283" s="413"/>
      <c r="IK283" s="413"/>
      <c r="IL283" s="413"/>
      <c r="IM283" s="413"/>
      <c r="IN283" s="413"/>
      <c r="IO283" s="413"/>
      <c r="IP283" s="413"/>
      <c r="IQ283" s="413"/>
      <c r="IR283" s="413"/>
      <c r="IS283" s="413"/>
      <c r="IT283" s="413"/>
      <c r="IU283" s="413"/>
      <c r="IV283" s="413"/>
      <c r="IW283" s="413"/>
      <c r="IX283" s="413"/>
      <c r="IY283" s="413"/>
      <c r="IZ283" s="413"/>
      <c r="JA283" s="413"/>
      <c r="JB283" s="414"/>
      <c r="JC283" s="414"/>
      <c r="JD283" s="414"/>
      <c r="JE283" s="414"/>
      <c r="JF283" s="414"/>
      <c r="JG283" s="413"/>
      <c r="JH283" s="413"/>
      <c r="JI283" s="414"/>
      <c r="JJ283" s="414"/>
      <c r="JK283" s="413"/>
      <c r="JL283" s="413"/>
      <c r="JM283" s="414"/>
      <c r="JN283" s="414"/>
      <c r="JO283" s="413"/>
      <c r="JP283" s="413"/>
      <c r="JQ283" s="413"/>
      <c r="JR283" s="413"/>
      <c r="JS283" s="413"/>
      <c r="JT283" s="413"/>
      <c r="JU283" s="413"/>
      <c r="JV283" s="414"/>
      <c r="JW283" s="414"/>
      <c r="JX283" s="413"/>
      <c r="JY283" s="413"/>
      <c r="JZ283" s="414"/>
      <c r="KA283" s="414"/>
      <c r="KB283" s="413"/>
      <c r="KC283" s="413"/>
      <c r="KD283" s="413"/>
      <c r="KE283" s="413"/>
      <c r="KF283" s="413"/>
      <c r="KG283" s="407"/>
      <c r="KH283" s="439"/>
      <c r="KI283" s="413"/>
      <c r="KJ283" s="413"/>
      <c r="KK283" s="413"/>
      <c r="KL283" s="413"/>
      <c r="KM283" s="413"/>
      <c r="KN283" s="413"/>
      <c r="KO283" s="413"/>
      <c r="KP283" s="412"/>
      <c r="KQ283" s="412"/>
      <c r="KR283" s="412"/>
      <c r="KS283" s="412"/>
      <c r="KT283" s="412"/>
      <c r="KU283" s="412"/>
      <c r="KV283" s="412"/>
      <c r="KW283" s="412"/>
      <c r="KX283" s="412"/>
      <c r="KY283" s="412"/>
      <c r="KZ283" s="412"/>
      <c r="LA283" s="412"/>
      <c r="LB283" s="412"/>
      <c r="LC283" s="412"/>
      <c r="LD283" s="412"/>
      <c r="LE283" s="412"/>
      <c r="LF283" s="412"/>
      <c r="LG283" s="412"/>
      <c r="LH283" s="412"/>
      <c r="LI283" s="412"/>
      <c r="LJ283" s="412"/>
      <c r="LK283" s="412"/>
      <c r="LL283" s="412"/>
      <c r="LM283" s="412"/>
      <c r="LN283" s="412"/>
      <c r="LO283" s="412"/>
      <c r="LP283" s="412"/>
      <c r="LQ283" s="412"/>
      <c r="LR283" s="412"/>
      <c r="LS283" s="412"/>
      <c r="LT283" s="412"/>
      <c r="LU283" s="412"/>
      <c r="LV283" s="412"/>
      <c r="LW283" s="412"/>
      <c r="LX283" s="412"/>
      <c r="LY283" s="412"/>
      <c r="LZ283" s="412"/>
      <c r="MA283" s="412"/>
      <c r="MB283" s="412"/>
      <c r="MC283" s="412"/>
      <c r="MD283" s="412"/>
      <c r="ME283" s="412"/>
      <c r="MF283" s="412"/>
      <c r="MG283" s="412"/>
      <c r="MH283" s="413"/>
      <c r="MI283" s="413"/>
      <c r="MJ283" s="413"/>
      <c r="MK283" s="413"/>
      <c r="ML283" s="413"/>
      <c r="MM283" s="413"/>
      <c r="MN283" s="413"/>
      <c r="MO283" s="413"/>
      <c r="MP283" s="413"/>
      <c r="MQ283" s="413"/>
      <c r="MR283" s="413"/>
      <c r="MS283" s="413"/>
      <c r="MT283" s="413"/>
      <c r="MU283" s="413"/>
      <c r="MV283" s="413"/>
      <c r="MW283" s="413"/>
      <c r="MX283" s="413"/>
      <c r="MY283" s="413"/>
      <c r="MZ283" s="413"/>
      <c r="NA283" s="413"/>
      <c r="NB283" s="413"/>
      <c r="NC283" s="413"/>
      <c r="ND283" s="413"/>
      <c r="NE283" s="413"/>
      <c r="NF283" s="414"/>
      <c r="NG283" s="414"/>
      <c r="NH283" s="414"/>
      <c r="NI283" s="414"/>
      <c r="NJ283" s="414"/>
      <c r="NK283" s="413"/>
      <c r="NL283" s="413"/>
      <c r="NM283" s="414"/>
      <c r="NN283" s="414"/>
      <c r="NO283" s="413"/>
      <c r="NP283" s="413"/>
      <c r="NQ283" s="414"/>
      <c r="NR283" s="414"/>
      <c r="NS283" s="413"/>
      <c r="NT283" s="413"/>
      <c r="NU283" s="413"/>
      <c r="NV283" s="413"/>
      <c r="NW283" s="413"/>
      <c r="NX283" s="413"/>
      <c r="NY283" s="413"/>
      <c r="NZ283" s="414"/>
      <c r="OA283" s="414"/>
      <c r="OB283" s="413"/>
      <c r="OC283" s="413"/>
      <c r="OD283" s="414"/>
      <c r="OE283" s="414"/>
      <c r="OF283" s="413"/>
      <c r="OG283" s="413"/>
      <c r="OH283" s="413"/>
      <c r="OI283" s="413"/>
      <c r="OJ283" s="413"/>
      <c r="OK283" s="407"/>
      <c r="OL283" s="439"/>
      <c r="OM283" s="413"/>
      <c r="ON283" s="413"/>
      <c r="OO283" s="413"/>
      <c r="OP283" s="413"/>
      <c r="OQ283" s="413"/>
      <c r="OR283" s="413"/>
      <c r="OS283" s="413"/>
      <c r="OT283" s="412"/>
      <c r="OU283" s="412"/>
      <c r="OV283" s="412"/>
      <c r="OW283" s="412"/>
      <c r="OX283" s="412"/>
      <c r="OY283" s="412"/>
      <c r="OZ283" s="412"/>
      <c r="PA283" s="412"/>
      <c r="PB283" s="412"/>
      <c r="PC283" s="412"/>
      <c r="PD283" s="412"/>
      <c r="PE283" s="412"/>
      <c r="PF283" s="412"/>
      <c r="PG283" s="412"/>
      <c r="PH283" s="412"/>
      <c r="PI283" s="412"/>
      <c r="PJ283" s="412"/>
      <c r="PK283" s="412"/>
      <c r="PL283" s="412"/>
      <c r="PM283" s="412"/>
      <c r="PN283" s="412"/>
      <c r="PO283" s="412"/>
      <c r="PP283" s="412"/>
      <c r="PQ283" s="412"/>
      <c r="PR283" s="412"/>
      <c r="PS283" s="412"/>
      <c r="PT283" s="412"/>
      <c r="PU283" s="412"/>
      <c r="PV283" s="412"/>
      <c r="PW283" s="412"/>
      <c r="PX283" s="412"/>
      <c r="PY283" s="412"/>
      <c r="PZ283" s="412"/>
      <c r="QA283" s="412"/>
      <c r="QB283" s="412"/>
      <c r="QC283" s="412"/>
      <c r="QD283" s="412"/>
      <c r="QE283" s="412"/>
      <c r="QF283" s="412"/>
      <c r="QG283" s="412"/>
      <c r="QH283" s="412"/>
      <c r="QI283" s="412"/>
      <c r="QJ283" s="412"/>
      <c r="QK283" s="412"/>
      <c r="QL283" s="413"/>
      <c r="QM283" s="413"/>
      <c r="QN283" s="413"/>
      <c r="QO283" s="413"/>
      <c r="QP283" s="413"/>
      <c r="QQ283" s="413"/>
      <c r="QR283" s="413"/>
      <c r="QS283" s="413"/>
      <c r="QT283" s="413"/>
      <c r="QU283" s="413"/>
      <c r="QV283" s="413"/>
      <c r="QW283" s="413"/>
      <c r="QX283" s="413"/>
      <c r="QY283" s="413"/>
      <c r="QZ283" s="413"/>
      <c r="RA283" s="413"/>
      <c r="RB283" s="413"/>
      <c r="RC283" s="413"/>
      <c r="RD283" s="413"/>
      <c r="RE283" s="413"/>
      <c r="RF283" s="413"/>
      <c r="RG283" s="413"/>
      <c r="RH283" s="413"/>
      <c r="RI283" s="413"/>
      <c r="RJ283" s="414"/>
      <c r="RK283" s="414"/>
      <c r="RL283" s="414"/>
      <c r="RM283" s="414"/>
      <c r="RN283" s="414"/>
      <c r="RO283" s="413"/>
      <c r="RP283" s="413"/>
      <c r="RQ283" s="414"/>
      <c r="RR283" s="414"/>
      <c r="RS283" s="413"/>
      <c r="RT283" s="413"/>
      <c r="RU283" s="414"/>
      <c r="RV283" s="414"/>
      <c r="RW283" s="413"/>
      <c r="RX283" s="413"/>
      <c r="RY283" s="413"/>
      <c r="RZ283" s="413"/>
      <c r="SA283" s="413"/>
      <c r="SB283" s="413"/>
      <c r="SC283" s="413"/>
      <c r="SD283" s="414"/>
      <c r="SE283" s="414"/>
      <c r="SF283" s="413"/>
      <c r="SG283" s="413"/>
      <c r="SH283" s="414"/>
      <c r="SI283" s="414"/>
      <c r="SJ283" s="413"/>
      <c r="SK283" s="413"/>
      <c r="SL283" s="413"/>
      <c r="SM283" s="413"/>
      <c r="SN283" s="413"/>
      <c r="SO283" s="407"/>
      <c r="SP283" s="439"/>
      <c r="SQ283" s="413"/>
      <c r="SR283" s="413"/>
      <c r="SS283" s="413"/>
      <c r="ST283" s="413"/>
      <c r="SU283" s="413"/>
      <c r="SV283" s="413"/>
      <c r="SW283" s="413"/>
      <c r="SX283" s="412"/>
      <c r="SY283" s="412"/>
      <c r="SZ283" s="412"/>
      <c r="TA283" s="412"/>
      <c r="TB283" s="412"/>
      <c r="TC283" s="412"/>
      <c r="TD283" s="412"/>
      <c r="TE283" s="412"/>
      <c r="TF283" s="412"/>
      <c r="TG283" s="412"/>
      <c r="TH283" s="412"/>
      <c r="TI283" s="412"/>
      <c r="TJ283" s="412"/>
      <c r="TK283" s="412"/>
      <c r="TL283" s="412"/>
      <c r="TM283" s="412"/>
      <c r="TN283" s="412"/>
      <c r="TO283" s="412"/>
      <c r="TP283" s="412"/>
      <c r="TQ283" s="412"/>
      <c r="TR283" s="412"/>
      <c r="TS283" s="412"/>
      <c r="TT283" s="412"/>
      <c r="TU283" s="412"/>
      <c r="TV283" s="412"/>
      <c r="TW283" s="412"/>
      <c r="TX283" s="412"/>
      <c r="TY283" s="412"/>
      <c r="TZ283" s="412"/>
      <c r="UA283" s="412"/>
      <c r="UB283" s="412"/>
      <c r="UC283" s="412"/>
      <c r="UD283" s="412"/>
      <c r="UE283" s="412"/>
      <c r="UF283" s="412"/>
      <c r="UG283" s="412"/>
      <c r="UH283" s="412"/>
      <c r="UI283" s="412"/>
      <c r="UJ283" s="412"/>
      <c r="UK283" s="412"/>
      <c r="UL283" s="412"/>
      <c r="UM283" s="412"/>
      <c r="UN283" s="412"/>
      <c r="UO283" s="412"/>
      <c r="UP283" s="413"/>
      <c r="UQ283" s="413"/>
      <c r="UR283" s="413"/>
      <c r="US283" s="413"/>
      <c r="UT283" s="413"/>
      <c r="UU283" s="413"/>
      <c r="UV283" s="413"/>
      <c r="UW283" s="413"/>
      <c r="UX283" s="413"/>
      <c r="UY283" s="413"/>
      <c r="UZ283" s="413"/>
      <c r="VA283" s="413"/>
      <c r="VB283" s="413"/>
      <c r="VC283" s="413"/>
      <c r="VD283" s="413"/>
      <c r="VE283" s="413"/>
      <c r="VF283" s="413"/>
      <c r="VG283" s="413"/>
      <c r="VH283" s="413"/>
      <c r="VI283" s="413"/>
      <c r="VJ283" s="413"/>
      <c r="VK283" s="413"/>
      <c r="VL283" s="413"/>
      <c r="VM283" s="413"/>
      <c r="VN283" s="414"/>
      <c r="VO283" s="414"/>
      <c r="VP283" s="414"/>
      <c r="VQ283" s="414"/>
      <c r="VR283" s="414"/>
      <c r="VS283" s="413"/>
      <c r="VT283" s="413"/>
      <c r="VU283" s="414"/>
      <c r="VV283" s="414"/>
      <c r="VW283" s="413"/>
      <c r="VX283" s="413"/>
      <c r="VY283" s="414"/>
      <c r="VZ283" s="414"/>
      <c r="WA283" s="413"/>
      <c r="WB283" s="413"/>
      <c r="WC283" s="413"/>
      <c r="WD283" s="413"/>
      <c r="WE283" s="413"/>
      <c r="WF283" s="413"/>
      <c r="WG283" s="413"/>
      <c r="WH283" s="414"/>
      <c r="WI283" s="414"/>
      <c r="WJ283" s="413"/>
      <c r="WK283" s="413"/>
      <c r="WL283" s="414"/>
      <c r="WM283" s="414"/>
      <c r="WN283" s="413"/>
      <c r="WO283" s="413"/>
      <c r="WP283" s="413"/>
      <c r="WQ283" s="413"/>
      <c r="WR283" s="413"/>
      <c r="WS283" s="407"/>
      <c r="WT283" s="439"/>
      <c r="WU283" s="413"/>
      <c r="WV283" s="413"/>
      <c r="WW283" s="413"/>
      <c r="WX283" s="413"/>
      <c r="WY283" s="413"/>
      <c r="WZ283" s="413"/>
      <c r="XA283" s="413"/>
      <c r="XB283" s="412"/>
      <c r="XC283" s="412"/>
      <c r="XD283" s="412"/>
      <c r="XE283" s="412"/>
      <c r="XF283" s="412"/>
      <c r="XG283" s="412"/>
      <c r="XH283" s="412"/>
      <c r="XI283" s="412"/>
      <c r="XJ283" s="412"/>
      <c r="XK283" s="412"/>
      <c r="XL283" s="412"/>
      <c r="XM283" s="412"/>
      <c r="XN283" s="412"/>
      <c r="XO283" s="412"/>
      <c r="XP283" s="412"/>
      <c r="XQ283" s="412"/>
      <c r="XR283" s="412"/>
      <c r="XS283" s="412"/>
      <c r="XT283" s="412"/>
      <c r="XU283" s="412"/>
      <c r="XV283" s="412"/>
      <c r="XW283" s="412"/>
      <c r="XX283" s="412"/>
      <c r="XY283" s="412"/>
      <c r="XZ283" s="412"/>
      <c r="YA283" s="412"/>
      <c r="YB283" s="412"/>
      <c r="YC283" s="412"/>
      <c r="YD283" s="412"/>
      <c r="YE283" s="412"/>
      <c r="YF283" s="412"/>
      <c r="YG283" s="412"/>
      <c r="YH283" s="412"/>
      <c r="YI283" s="412"/>
      <c r="YJ283" s="412"/>
      <c r="YK283" s="412"/>
      <c r="YL283" s="412"/>
      <c r="YM283" s="412"/>
      <c r="YN283" s="412"/>
      <c r="YO283" s="412"/>
      <c r="YP283" s="412"/>
      <c r="YQ283" s="412"/>
      <c r="YR283" s="412"/>
      <c r="YS283" s="412"/>
      <c r="YT283" s="413"/>
      <c r="YU283" s="413"/>
      <c r="YV283" s="413"/>
      <c r="YW283" s="413"/>
      <c r="YX283" s="413"/>
      <c r="YY283" s="413"/>
      <c r="YZ283" s="413"/>
      <c r="ZA283" s="413"/>
      <c r="ZB283" s="413"/>
      <c r="ZC283" s="413"/>
      <c r="ZD283" s="413"/>
      <c r="ZE283" s="413"/>
      <c r="ZF283" s="413"/>
      <c r="ZG283" s="413"/>
      <c r="ZH283" s="413"/>
      <c r="ZI283" s="413"/>
      <c r="ZJ283" s="413"/>
      <c r="ZK283" s="413"/>
      <c r="ZL283" s="413"/>
      <c r="ZM283" s="413"/>
      <c r="ZN283" s="413"/>
      <c r="ZO283" s="413"/>
      <c r="ZP283" s="413"/>
      <c r="ZQ283" s="413"/>
      <c r="ZR283" s="414"/>
      <c r="ZS283" s="414"/>
      <c r="ZT283" s="414"/>
      <c r="ZU283" s="414"/>
      <c r="ZV283" s="414"/>
      <c r="ZW283" s="413"/>
      <c r="ZX283" s="413"/>
      <c r="ZY283" s="414"/>
      <c r="ZZ283" s="414"/>
      <c r="AAA283" s="413"/>
      <c r="AAB283" s="413"/>
      <c r="AAC283" s="414"/>
      <c r="AAD283" s="414"/>
      <c r="AAE283" s="413"/>
      <c r="AAF283" s="413"/>
      <c r="AAG283" s="413"/>
      <c r="AAH283" s="413"/>
      <c r="AAI283" s="413"/>
      <c r="AAJ283" s="413"/>
      <c r="AAK283" s="413"/>
      <c r="AAL283" s="414"/>
      <c r="AAM283" s="414"/>
      <c r="AAN283" s="413"/>
      <c r="AAO283" s="413"/>
      <c r="AAP283" s="414"/>
      <c r="AAQ283" s="414"/>
      <c r="AAR283" s="413"/>
      <c r="AAS283" s="413"/>
      <c r="AAT283" s="413"/>
      <c r="AAU283" s="413"/>
      <c r="AAV283" s="413"/>
      <c r="AAW283" s="407"/>
      <c r="AAX283" s="439"/>
      <c r="AAY283" s="413"/>
      <c r="AAZ283" s="413"/>
      <c r="ABA283" s="413"/>
      <c r="ABB283" s="413"/>
      <c r="ABC283" s="413"/>
      <c r="ABD283" s="413"/>
      <c r="ABE283" s="413"/>
      <c r="ABF283" s="412"/>
      <c r="ABG283" s="412"/>
      <c r="ABH283" s="412"/>
      <c r="ABI283" s="412"/>
      <c r="ABJ283" s="412"/>
      <c r="ABK283" s="412"/>
      <c r="ABL283" s="412"/>
      <c r="ABM283" s="412"/>
      <c r="ABN283" s="412"/>
      <c r="ABO283" s="412"/>
      <c r="ABP283" s="412"/>
      <c r="ABQ283" s="412"/>
      <c r="ABR283" s="412"/>
      <c r="ABS283" s="412"/>
      <c r="ABT283" s="412"/>
      <c r="ABU283" s="412"/>
      <c r="ABV283" s="412"/>
      <c r="ABW283" s="412"/>
      <c r="ABX283" s="412"/>
      <c r="ABY283" s="412"/>
      <c r="ABZ283" s="412"/>
      <c r="ACA283" s="412"/>
      <c r="ACB283" s="412"/>
      <c r="ACC283" s="412"/>
      <c r="ACD283" s="412"/>
      <c r="ACE283" s="412"/>
      <c r="ACF283" s="412"/>
      <c r="ACG283" s="412"/>
      <c r="ACH283" s="412"/>
      <c r="ACI283" s="412"/>
      <c r="ACJ283" s="412"/>
      <c r="ACK283" s="412"/>
      <c r="ACL283" s="412"/>
      <c r="ACM283" s="412"/>
      <c r="ACN283" s="412"/>
      <c r="ACO283" s="412"/>
      <c r="ACP283" s="412"/>
      <c r="ACQ283" s="412"/>
      <c r="ACR283" s="412"/>
      <c r="ACS283" s="412"/>
      <c r="ACT283" s="412"/>
      <c r="ACU283" s="412"/>
      <c r="ACV283" s="412"/>
      <c r="ACW283" s="412"/>
      <c r="ACX283" s="413"/>
      <c r="ACY283" s="413"/>
      <c r="ACZ283" s="413"/>
      <c r="ADA283" s="413"/>
      <c r="ADB283" s="413"/>
      <c r="ADC283" s="413"/>
      <c r="ADD283" s="413"/>
      <c r="ADE283" s="413"/>
      <c r="ADF283" s="413"/>
      <c r="ADG283" s="413"/>
      <c r="ADH283" s="413"/>
      <c r="ADI283" s="413"/>
      <c r="ADJ283" s="413"/>
      <c r="ADK283" s="413"/>
      <c r="ADL283" s="413"/>
      <c r="ADM283" s="413"/>
      <c r="ADN283" s="413"/>
      <c r="ADO283" s="413"/>
      <c r="ADP283" s="413"/>
      <c r="ADQ283" s="413"/>
      <c r="ADR283" s="413"/>
      <c r="ADS283" s="413"/>
      <c r="ADT283" s="413"/>
      <c r="ADU283" s="413"/>
      <c r="ADV283" s="414"/>
      <c r="ADW283" s="414"/>
      <c r="ADX283" s="414"/>
      <c r="ADY283" s="414"/>
      <c r="ADZ283" s="414"/>
      <c r="AEA283" s="413"/>
      <c r="AEB283" s="413"/>
      <c r="AEC283" s="414"/>
      <c r="AED283" s="414"/>
      <c r="AEE283" s="413"/>
      <c r="AEF283" s="413"/>
      <c r="AEG283" s="414"/>
      <c r="AEH283" s="414"/>
      <c r="AEI283" s="413"/>
      <c r="AEJ283" s="413"/>
      <c r="AEK283" s="413"/>
      <c r="AEL283" s="413"/>
      <c r="AEM283" s="413"/>
      <c r="AEN283" s="413"/>
      <c r="AEO283" s="413"/>
      <c r="AEP283" s="414"/>
      <c r="AEQ283" s="414"/>
      <c r="AER283" s="413"/>
      <c r="AES283" s="413"/>
      <c r="AET283" s="414"/>
      <c r="AEU283" s="414"/>
      <c r="AEV283" s="413"/>
      <c r="AEW283" s="413"/>
      <c r="AEX283" s="413"/>
      <c r="AEY283" s="413"/>
      <c r="AEZ283" s="413"/>
      <c r="AFA283" s="407"/>
      <c r="AFB283" s="439"/>
      <c r="AFC283" s="413"/>
      <c r="AFD283" s="413"/>
      <c r="AFE283" s="413"/>
      <c r="AFF283" s="413"/>
      <c r="AFG283" s="413"/>
      <c r="AFH283" s="413"/>
      <c r="AFI283" s="413"/>
      <c r="AFJ283" s="412"/>
      <c r="AFK283" s="412"/>
      <c r="AFL283" s="412"/>
      <c r="AFM283" s="412"/>
      <c r="AFN283" s="412"/>
      <c r="AFO283" s="412"/>
      <c r="AFP283" s="412"/>
      <c r="AFQ283" s="412"/>
      <c r="AFR283" s="412"/>
      <c r="AFS283" s="412"/>
      <c r="AFT283" s="412"/>
      <c r="AFU283" s="412"/>
      <c r="AFV283" s="412"/>
      <c r="AFW283" s="412"/>
      <c r="AFX283" s="412"/>
      <c r="AFY283" s="412"/>
      <c r="AFZ283" s="412"/>
      <c r="AGA283" s="412"/>
      <c r="AGB283" s="412"/>
      <c r="AGC283" s="412"/>
      <c r="AGD283" s="412"/>
      <c r="AGE283" s="412"/>
      <c r="AGF283" s="412"/>
      <c r="AGG283" s="412"/>
      <c r="AGH283" s="412"/>
      <c r="AGI283" s="412"/>
      <c r="AGJ283" s="412"/>
      <c r="AGK283" s="412"/>
      <c r="AGL283" s="412"/>
      <c r="AGM283" s="412"/>
      <c r="AGN283" s="412"/>
      <c r="AGO283" s="412"/>
      <c r="AGP283" s="412"/>
      <c r="AGQ283" s="412"/>
      <c r="AGR283" s="412"/>
      <c r="AGS283" s="412"/>
      <c r="AGT283" s="412"/>
      <c r="AGU283" s="412"/>
      <c r="AGV283" s="412"/>
      <c r="AGW283" s="412"/>
      <c r="AGX283" s="412"/>
      <c r="AGY283" s="412"/>
      <c r="AGZ283" s="412"/>
      <c r="AHA283" s="412"/>
      <c r="AHB283" s="413"/>
      <c r="AHC283" s="413"/>
      <c r="AHD283" s="413"/>
      <c r="AHE283" s="413"/>
      <c r="AHF283" s="413"/>
      <c r="AHG283" s="413"/>
      <c r="AHH283" s="413"/>
      <c r="AHI283" s="413"/>
      <c r="AHJ283" s="413"/>
      <c r="AHK283" s="413"/>
      <c r="AHL283" s="413"/>
      <c r="AHM283" s="413"/>
      <c r="AHN283" s="413"/>
      <c r="AHO283" s="413"/>
      <c r="AHP283" s="413"/>
      <c r="AHQ283" s="413"/>
      <c r="AHR283" s="413"/>
      <c r="AHS283" s="413"/>
      <c r="AHT283" s="413"/>
      <c r="AHU283" s="413"/>
      <c r="AHV283" s="413"/>
      <c r="AHW283" s="413"/>
      <c r="AHX283" s="413"/>
      <c r="AHY283" s="413"/>
      <c r="AHZ283" s="414"/>
      <c r="AIA283" s="414"/>
      <c r="AIB283" s="414"/>
      <c r="AIC283" s="414"/>
      <c r="AID283" s="414"/>
      <c r="AIE283" s="413"/>
      <c r="AIF283" s="413"/>
      <c r="AIG283" s="414"/>
      <c r="AIH283" s="414"/>
      <c r="AII283" s="413"/>
      <c r="AIJ283" s="413"/>
      <c r="AIK283" s="414"/>
      <c r="AIL283" s="414"/>
      <c r="AIM283" s="413"/>
      <c r="AIN283" s="413"/>
      <c r="AIO283" s="413"/>
      <c r="AIP283" s="413"/>
      <c r="AIQ283" s="413"/>
      <c r="AIR283" s="413"/>
      <c r="AIS283" s="413"/>
      <c r="AIT283" s="414"/>
      <c r="AIU283" s="414"/>
      <c r="AIV283" s="413"/>
      <c r="AIW283" s="413"/>
      <c r="AIX283" s="414"/>
      <c r="AIY283" s="414"/>
      <c r="AIZ283" s="413"/>
      <c r="AJA283" s="413"/>
      <c r="AJB283" s="413"/>
      <c r="AJC283" s="413"/>
      <c r="AJD283" s="413"/>
      <c r="AJE283" s="407"/>
      <c r="AJF283" s="439"/>
      <c r="AJG283" s="413"/>
      <c r="AJH283" s="413"/>
      <c r="AJI283" s="413"/>
      <c r="AJJ283" s="413"/>
      <c r="AJK283" s="413"/>
      <c r="AJL283" s="413"/>
      <c r="AJM283" s="413"/>
      <c r="AJN283" s="412"/>
      <c r="AJO283" s="412"/>
      <c r="AJP283" s="412"/>
      <c r="AJQ283" s="412"/>
      <c r="AJR283" s="412"/>
      <c r="AJS283" s="412"/>
      <c r="AJT283" s="412"/>
      <c r="AJU283" s="412"/>
      <c r="AJV283" s="412"/>
      <c r="AJW283" s="412"/>
      <c r="AJX283" s="412"/>
      <c r="AJY283" s="412"/>
      <c r="AJZ283" s="412"/>
      <c r="AKA283" s="412"/>
      <c r="AKB283" s="412"/>
      <c r="AKC283" s="412"/>
      <c r="AKD283" s="412"/>
      <c r="AKE283" s="412"/>
      <c r="AKF283" s="412"/>
      <c r="AKG283" s="412"/>
      <c r="AKH283" s="412"/>
      <c r="AKI283" s="412"/>
      <c r="AKJ283" s="412"/>
      <c r="AKK283" s="412"/>
      <c r="AKL283" s="412"/>
      <c r="AKM283" s="412"/>
      <c r="AKN283" s="412"/>
      <c r="AKO283" s="412"/>
      <c r="AKP283" s="412"/>
      <c r="AKQ283" s="412"/>
      <c r="AKR283" s="412"/>
      <c r="AKS283" s="412"/>
      <c r="AKT283" s="412"/>
      <c r="AKU283" s="412"/>
      <c r="AKV283" s="412"/>
      <c r="AKW283" s="412"/>
      <c r="AKX283" s="412"/>
      <c r="AKY283" s="412"/>
      <c r="AKZ283" s="412"/>
      <c r="ALA283" s="412"/>
      <c r="ALB283" s="412"/>
      <c r="ALC283" s="412"/>
      <c r="ALD283" s="412"/>
      <c r="ALE283" s="412"/>
      <c r="ALF283" s="413"/>
      <c r="ALG283" s="413"/>
      <c r="ALH283" s="413"/>
      <c r="ALI283" s="413"/>
      <c r="ALJ283" s="413"/>
      <c r="ALK283" s="413"/>
      <c r="ALL283" s="413"/>
      <c r="ALM283" s="413"/>
      <c r="ALN283" s="413"/>
      <c r="ALO283" s="413"/>
      <c r="ALP283" s="413"/>
      <c r="ALQ283" s="413"/>
      <c r="ALR283" s="413"/>
      <c r="ALS283" s="413"/>
      <c r="ALT283" s="413"/>
      <c r="ALU283" s="413"/>
      <c r="ALV283" s="413"/>
      <c r="ALW283" s="413"/>
      <c r="ALX283" s="413"/>
      <c r="ALY283" s="413"/>
      <c r="ALZ283" s="413"/>
      <c r="AMA283" s="413"/>
      <c r="AMB283" s="413"/>
      <c r="AMC283" s="413"/>
      <c r="AMD283" s="414"/>
      <c r="AME283" s="414"/>
      <c r="AMF283" s="414"/>
      <c r="AMG283" s="414"/>
      <c r="AMH283" s="414"/>
      <c r="AMI283" s="413"/>
      <c r="AMJ283" s="413"/>
      <c r="AMK283" s="414"/>
      <c r="AML283" s="414"/>
      <c r="AMM283" s="413"/>
      <c r="AMN283" s="413"/>
      <c r="AMO283" s="414"/>
      <c r="AMP283" s="414"/>
      <c r="AMQ283" s="413"/>
      <c r="AMR283" s="413"/>
      <c r="AMS283" s="413"/>
      <c r="AMT283" s="413"/>
      <c r="AMU283" s="413"/>
      <c r="AMV283" s="413"/>
      <c r="AMW283" s="413"/>
      <c r="AMX283" s="414"/>
      <c r="AMY283" s="414"/>
      <c r="AMZ283" s="413"/>
      <c r="ANA283" s="413"/>
      <c r="ANB283" s="414"/>
      <c r="ANC283" s="414"/>
      <c r="AND283" s="413"/>
      <c r="ANE283" s="413"/>
      <c r="ANF283" s="413"/>
      <c r="ANG283" s="413"/>
      <c r="ANH283" s="413"/>
      <c r="ANI283" s="407"/>
      <c r="ANJ283" s="439"/>
      <c r="ANK283" s="413"/>
      <c r="ANL283" s="413"/>
      <c r="ANM283" s="413"/>
      <c r="ANN283" s="413"/>
      <c r="ANO283" s="413"/>
      <c r="ANP283" s="413"/>
      <c r="ANQ283" s="413"/>
      <c r="ANR283" s="412"/>
      <c r="ANS283" s="412"/>
      <c r="ANT283" s="412"/>
      <c r="ANU283" s="412"/>
      <c r="ANV283" s="412"/>
      <c r="ANW283" s="412"/>
      <c r="ANX283" s="412"/>
      <c r="ANY283" s="412"/>
      <c r="ANZ283" s="412"/>
      <c r="AOA283" s="412"/>
      <c r="AOB283" s="412"/>
      <c r="AOC283" s="412"/>
      <c r="AOD283" s="412"/>
      <c r="AOE283" s="412"/>
      <c r="AOF283" s="412"/>
      <c r="AOG283" s="412"/>
      <c r="AOH283" s="412"/>
      <c r="AOI283" s="412"/>
      <c r="AOJ283" s="412"/>
      <c r="AOK283" s="412"/>
      <c r="AOL283" s="412"/>
      <c r="AOM283" s="412"/>
      <c r="AON283" s="412"/>
      <c r="AOO283" s="412"/>
      <c r="AOP283" s="412"/>
      <c r="AOQ283" s="412"/>
      <c r="AOR283" s="412"/>
      <c r="AOS283" s="412"/>
      <c r="AOT283" s="412"/>
      <c r="AOU283" s="412"/>
      <c r="AOV283" s="412"/>
      <c r="AOW283" s="412"/>
      <c r="AOX283" s="412"/>
      <c r="AOY283" s="412"/>
      <c r="AOZ283" s="412"/>
      <c r="APA283" s="412"/>
      <c r="APB283" s="412"/>
      <c r="APC283" s="412"/>
      <c r="APD283" s="412"/>
      <c r="APE283" s="412"/>
      <c r="APF283" s="412"/>
      <c r="APG283" s="412"/>
      <c r="APH283" s="412"/>
      <c r="API283" s="412"/>
      <c r="APJ283" s="413"/>
      <c r="APK283" s="413"/>
      <c r="APL283" s="413"/>
      <c r="APM283" s="413"/>
      <c r="APN283" s="413"/>
      <c r="APO283" s="413"/>
      <c r="APP283" s="413"/>
      <c r="APQ283" s="413"/>
      <c r="APR283" s="413"/>
      <c r="APS283" s="413"/>
      <c r="APT283" s="413"/>
      <c r="APU283" s="413"/>
      <c r="APV283" s="413"/>
      <c r="APW283" s="413"/>
      <c r="APX283" s="413"/>
      <c r="APY283" s="413"/>
      <c r="APZ283" s="413"/>
      <c r="AQA283" s="413"/>
      <c r="AQB283" s="413"/>
      <c r="AQC283" s="413"/>
      <c r="AQD283" s="413"/>
      <c r="AQE283" s="413"/>
      <c r="AQF283" s="413"/>
      <c r="AQG283" s="413"/>
      <c r="AQH283" s="414"/>
      <c r="AQI283" s="414"/>
      <c r="AQJ283" s="414"/>
      <c r="AQK283" s="414"/>
      <c r="AQL283" s="414"/>
      <c r="AQM283" s="413"/>
      <c r="AQN283" s="413"/>
      <c r="AQO283" s="414"/>
      <c r="AQP283" s="414"/>
      <c r="AQQ283" s="413"/>
      <c r="AQR283" s="413"/>
      <c r="AQS283" s="414"/>
      <c r="AQT283" s="414"/>
      <c r="AQU283" s="413"/>
      <c r="AQV283" s="413"/>
      <c r="AQW283" s="413"/>
      <c r="AQX283" s="413"/>
      <c r="AQY283" s="413"/>
      <c r="AQZ283" s="413"/>
      <c r="ARA283" s="413"/>
      <c r="ARB283" s="414"/>
      <c r="ARC283" s="414"/>
      <c r="ARD283" s="413"/>
      <c r="ARE283" s="413"/>
      <c r="ARF283" s="414"/>
      <c r="ARG283" s="414"/>
      <c r="ARH283" s="413"/>
      <c r="ARI283" s="413"/>
      <c r="ARJ283" s="413"/>
      <c r="ARK283" s="413"/>
      <c r="ARL283" s="413"/>
      <c r="ARM283" s="407"/>
      <c r="ARN283" s="439"/>
      <c r="ARO283" s="413"/>
      <c r="ARP283" s="413"/>
      <c r="ARQ283" s="413"/>
      <c r="ARR283" s="413"/>
      <c r="ARS283" s="413"/>
      <c r="ART283" s="413"/>
      <c r="ARU283" s="413"/>
      <c r="ARV283" s="412"/>
      <c r="ARW283" s="412"/>
      <c r="ARX283" s="412"/>
      <c r="ARY283" s="412"/>
      <c r="ARZ283" s="412"/>
      <c r="ASA283" s="412"/>
      <c r="ASB283" s="412"/>
      <c r="ASC283" s="412"/>
      <c r="ASD283" s="412"/>
      <c r="ASE283" s="412"/>
      <c r="ASF283" s="412"/>
      <c r="ASG283" s="412"/>
      <c r="ASH283" s="412"/>
      <c r="ASI283" s="412"/>
      <c r="ASJ283" s="412"/>
      <c r="ASK283" s="412"/>
      <c r="ASL283" s="412"/>
      <c r="ASM283" s="412"/>
      <c r="ASN283" s="412"/>
      <c r="ASO283" s="412"/>
      <c r="ASP283" s="412"/>
      <c r="ASQ283" s="412"/>
      <c r="ASR283" s="412"/>
      <c r="ASS283" s="412"/>
      <c r="AST283" s="412"/>
      <c r="ASU283" s="412"/>
      <c r="ASV283" s="412"/>
      <c r="ASW283" s="412"/>
      <c r="ASX283" s="412"/>
      <c r="ASY283" s="412"/>
      <c r="ASZ283" s="412"/>
      <c r="ATA283" s="412"/>
      <c r="ATB283" s="412"/>
      <c r="ATC283" s="412"/>
      <c r="ATD283" s="412"/>
      <c r="ATE283" s="412"/>
      <c r="ATF283" s="412"/>
      <c r="ATG283" s="412"/>
      <c r="ATH283" s="412"/>
      <c r="ATI283" s="412"/>
      <c r="ATJ283" s="412"/>
      <c r="ATK283" s="412"/>
      <c r="ATL283" s="412"/>
      <c r="ATM283" s="412"/>
      <c r="ATN283" s="413"/>
      <c r="ATO283" s="413"/>
      <c r="ATP283" s="413"/>
      <c r="ATQ283" s="413"/>
      <c r="ATR283" s="413"/>
      <c r="ATS283" s="413"/>
      <c r="ATT283" s="413"/>
      <c r="ATU283" s="413"/>
      <c r="ATV283" s="413"/>
      <c r="ATW283" s="413"/>
      <c r="ATX283" s="413"/>
      <c r="ATY283" s="413"/>
      <c r="ATZ283" s="413"/>
      <c r="AUA283" s="413"/>
      <c r="AUB283" s="413"/>
      <c r="AUC283" s="413"/>
      <c r="AUD283" s="413"/>
      <c r="AUE283" s="413"/>
      <c r="AUF283" s="413"/>
      <c r="AUG283" s="413"/>
      <c r="AUH283" s="413"/>
      <c r="AUI283" s="413"/>
      <c r="AUJ283" s="413"/>
      <c r="AUK283" s="413"/>
      <c r="AUL283" s="414"/>
      <c r="AUM283" s="414"/>
      <c r="AUN283" s="414"/>
      <c r="AUO283" s="414"/>
      <c r="AUP283" s="414"/>
      <c r="AUQ283" s="413"/>
      <c r="AUR283" s="413"/>
      <c r="AUS283" s="414"/>
      <c r="AUT283" s="414"/>
      <c r="AUU283" s="413"/>
      <c r="AUV283" s="413"/>
      <c r="AUW283" s="414"/>
      <c r="AUX283" s="414"/>
      <c r="AUY283" s="413"/>
      <c r="AUZ283" s="413"/>
      <c r="AVA283" s="413"/>
      <c r="AVB283" s="413"/>
      <c r="AVC283" s="413"/>
      <c r="AVD283" s="413"/>
      <c r="AVE283" s="413"/>
      <c r="AVF283" s="414"/>
      <c r="AVG283" s="414"/>
      <c r="AVH283" s="413"/>
      <c r="AVI283" s="413"/>
      <c r="AVJ283" s="414"/>
      <c r="AVK283" s="414"/>
      <c r="AVL283" s="413"/>
      <c r="AVM283" s="413"/>
      <c r="AVN283" s="413"/>
      <c r="AVO283" s="413"/>
      <c r="AVP283" s="413"/>
      <c r="AVQ283" s="407"/>
      <c r="AVR283" s="439"/>
      <c r="AVS283" s="413"/>
      <c r="AVT283" s="413"/>
      <c r="AVU283" s="413"/>
      <c r="AVV283" s="413"/>
      <c r="AVW283" s="413"/>
      <c r="AVX283" s="413"/>
      <c r="AVY283" s="413"/>
      <c r="AVZ283" s="412"/>
      <c r="AWA283" s="412"/>
      <c r="AWB283" s="412"/>
      <c r="AWC283" s="412"/>
      <c r="AWD283" s="412"/>
      <c r="AWE283" s="412"/>
      <c r="AWF283" s="412"/>
      <c r="AWG283" s="412"/>
      <c r="AWH283" s="412"/>
      <c r="AWI283" s="412"/>
      <c r="AWJ283" s="412"/>
      <c r="AWK283" s="412"/>
      <c r="AWL283" s="412"/>
      <c r="AWM283" s="412"/>
      <c r="AWN283" s="412"/>
      <c r="AWO283" s="412"/>
      <c r="AWP283" s="412"/>
      <c r="AWQ283" s="412"/>
      <c r="AWR283" s="412"/>
      <c r="AWS283" s="412"/>
      <c r="AWT283" s="412"/>
      <c r="AWU283" s="412"/>
      <c r="AWV283" s="412"/>
      <c r="AWW283" s="412"/>
      <c r="AWX283" s="412"/>
      <c r="AWY283" s="412"/>
      <c r="AWZ283" s="412"/>
      <c r="AXA283" s="412"/>
      <c r="AXB283" s="412"/>
      <c r="AXC283" s="412"/>
      <c r="AXD283" s="412"/>
      <c r="AXE283" s="412"/>
      <c r="AXF283" s="412"/>
      <c r="AXG283" s="412"/>
      <c r="AXH283" s="412"/>
      <c r="AXI283" s="412"/>
      <c r="AXJ283" s="412"/>
      <c r="AXK283" s="412"/>
      <c r="AXL283" s="412"/>
      <c r="AXM283" s="412"/>
      <c r="AXN283" s="412"/>
      <c r="AXO283" s="412"/>
      <c r="AXP283" s="412"/>
      <c r="AXQ283" s="412"/>
      <c r="AXR283" s="413"/>
      <c r="AXS283" s="413"/>
      <c r="AXT283" s="413"/>
      <c r="AXU283" s="413"/>
      <c r="AXV283" s="413"/>
      <c r="AXW283" s="413"/>
      <c r="AXX283" s="413"/>
      <c r="AXY283" s="413"/>
      <c r="AXZ283" s="413"/>
      <c r="AYA283" s="413"/>
      <c r="AYB283" s="413"/>
      <c r="AYC283" s="413"/>
      <c r="AYD283" s="413"/>
      <c r="AYE283" s="413"/>
      <c r="AYF283" s="413"/>
      <c r="AYG283" s="413"/>
      <c r="AYH283" s="413"/>
      <c r="AYI283" s="413"/>
      <c r="AYJ283" s="413"/>
      <c r="AYK283" s="413"/>
      <c r="AYL283" s="413"/>
      <c r="AYM283" s="413"/>
      <c r="AYN283" s="413"/>
      <c r="AYO283" s="413"/>
      <c r="AYP283" s="414"/>
      <c r="AYQ283" s="414"/>
      <c r="AYR283" s="414"/>
      <c r="AYS283" s="414"/>
      <c r="AYT283" s="414"/>
      <c r="AYU283" s="413"/>
      <c r="AYV283" s="413"/>
      <c r="AYW283" s="414"/>
      <c r="AYX283" s="414"/>
      <c r="AYY283" s="413"/>
      <c r="AYZ283" s="413"/>
      <c r="AZA283" s="414"/>
      <c r="AZB283" s="414"/>
      <c r="AZC283" s="413"/>
      <c r="AZD283" s="413"/>
      <c r="AZE283" s="413"/>
      <c r="AZF283" s="413"/>
      <c r="AZG283" s="413"/>
      <c r="AZH283" s="413"/>
      <c r="AZI283" s="413"/>
      <c r="AZJ283" s="414"/>
      <c r="AZK283" s="414"/>
      <c r="AZL283" s="413"/>
      <c r="AZM283" s="413"/>
      <c r="AZN283" s="414"/>
      <c r="AZO283" s="414"/>
      <c r="AZP283" s="413"/>
      <c r="AZQ283" s="413"/>
      <c r="AZR283" s="413"/>
      <c r="AZS283" s="413"/>
      <c r="AZT283" s="413"/>
      <c r="AZU283" s="407"/>
      <c r="AZV283" s="439"/>
      <c r="AZW283" s="413"/>
      <c r="AZX283" s="413"/>
      <c r="AZY283" s="413"/>
      <c r="AZZ283" s="413"/>
      <c r="BAA283" s="413"/>
      <c r="BAB283" s="413"/>
      <c r="BAC283" s="413"/>
      <c r="BAD283" s="412"/>
      <c r="BAE283" s="412"/>
      <c r="BAF283" s="412"/>
      <c r="BAG283" s="412"/>
      <c r="BAH283" s="412"/>
      <c r="BAI283" s="412"/>
      <c r="BAJ283" s="412"/>
      <c r="BAK283" s="412"/>
      <c r="BAL283" s="412"/>
      <c r="BAM283" s="412"/>
      <c r="BAN283" s="412"/>
      <c r="BAO283" s="412"/>
      <c r="BAP283" s="412"/>
      <c r="BAQ283" s="412"/>
      <c r="BAR283" s="412"/>
      <c r="BAS283" s="412"/>
      <c r="BAT283" s="412"/>
      <c r="BAU283" s="412"/>
      <c r="BAV283" s="412"/>
      <c r="BAW283" s="412"/>
      <c r="BAX283" s="412"/>
      <c r="BAY283" s="412"/>
      <c r="BAZ283" s="412"/>
      <c r="BBA283" s="412"/>
      <c r="BBB283" s="412"/>
      <c r="BBC283" s="412"/>
      <c r="BBD283" s="412"/>
      <c r="BBE283" s="412"/>
      <c r="BBF283" s="412"/>
      <c r="BBG283" s="412"/>
      <c r="BBH283" s="412"/>
      <c r="BBI283" s="412"/>
      <c r="BBJ283" s="412"/>
      <c r="BBK283" s="412"/>
      <c r="BBL283" s="412"/>
      <c r="BBM283" s="412"/>
      <c r="BBN283" s="412"/>
      <c r="BBO283" s="412"/>
      <c r="BBP283" s="412"/>
      <c r="BBQ283" s="412"/>
      <c r="BBR283" s="412"/>
      <c r="BBS283" s="412"/>
      <c r="BBT283" s="412"/>
      <c r="BBU283" s="412"/>
      <c r="BBV283" s="413"/>
      <c r="BBW283" s="413"/>
      <c r="BBX283" s="413"/>
      <c r="BBY283" s="413"/>
      <c r="BBZ283" s="413"/>
      <c r="BCA283" s="413"/>
      <c r="BCB283" s="413"/>
      <c r="BCC283" s="413"/>
      <c r="BCD283" s="413"/>
      <c r="BCE283" s="413"/>
      <c r="BCF283" s="413"/>
      <c r="BCG283" s="413"/>
      <c r="BCH283" s="413"/>
      <c r="BCI283" s="413"/>
      <c r="BCJ283" s="413"/>
      <c r="BCK283" s="413"/>
      <c r="BCL283" s="413"/>
      <c r="BCM283" s="413"/>
      <c r="BCN283" s="413"/>
      <c r="BCO283" s="413"/>
      <c r="BCP283" s="413"/>
      <c r="BCQ283" s="413"/>
      <c r="BCR283" s="413"/>
      <c r="BCS283" s="413"/>
      <c r="BCT283" s="414"/>
      <c r="BCU283" s="414"/>
      <c r="BCV283" s="414"/>
      <c r="BCW283" s="414"/>
      <c r="BCX283" s="414"/>
      <c r="BCY283" s="413"/>
      <c r="BCZ283" s="413"/>
      <c r="BDA283" s="414"/>
      <c r="BDB283" s="414"/>
      <c r="BDC283" s="413"/>
      <c r="BDD283" s="413"/>
      <c r="BDE283" s="414"/>
      <c r="BDF283" s="414"/>
      <c r="BDG283" s="413"/>
      <c r="BDH283" s="413"/>
      <c r="BDI283" s="413"/>
      <c r="BDJ283" s="413"/>
      <c r="BDK283" s="413"/>
      <c r="BDL283" s="413"/>
      <c r="BDM283" s="413"/>
      <c r="BDN283" s="414"/>
      <c r="BDO283" s="414"/>
      <c r="BDP283" s="413"/>
      <c r="BDQ283" s="413"/>
      <c r="BDR283" s="414"/>
      <c r="BDS283" s="414"/>
      <c r="BDT283" s="413"/>
      <c r="BDU283" s="413"/>
      <c r="BDV283" s="413"/>
      <c r="BDW283" s="413"/>
      <c r="BDX283" s="413"/>
      <c r="BDY283" s="407"/>
      <c r="BDZ283" s="439"/>
      <c r="BEA283" s="413"/>
      <c r="BEB283" s="413"/>
      <c r="BEC283" s="413"/>
      <c r="BED283" s="413"/>
      <c r="BEE283" s="413"/>
      <c r="BEF283" s="413"/>
      <c r="BEG283" s="413"/>
      <c r="BEH283" s="412"/>
      <c r="BEI283" s="412"/>
      <c r="BEJ283" s="412"/>
      <c r="BEK283" s="412"/>
      <c r="BEL283" s="412"/>
      <c r="BEM283" s="412"/>
      <c r="BEN283" s="412"/>
      <c r="BEO283" s="412"/>
      <c r="BEP283" s="412"/>
      <c r="BEQ283" s="412"/>
      <c r="BER283" s="412"/>
      <c r="BES283" s="412"/>
      <c r="BET283" s="412"/>
      <c r="BEU283" s="412"/>
      <c r="BEV283" s="412"/>
      <c r="BEW283" s="412"/>
      <c r="BEX283" s="412"/>
      <c r="BEY283" s="412"/>
      <c r="BEZ283" s="412"/>
      <c r="BFA283" s="412"/>
      <c r="BFB283" s="412"/>
      <c r="BFC283" s="412"/>
      <c r="BFD283" s="412"/>
      <c r="BFE283" s="412"/>
      <c r="BFF283" s="412"/>
      <c r="BFG283" s="412"/>
      <c r="BFH283" s="412"/>
      <c r="BFI283" s="412"/>
      <c r="BFJ283" s="412"/>
      <c r="BFK283" s="412"/>
      <c r="BFL283" s="412"/>
      <c r="BFM283" s="412"/>
      <c r="BFN283" s="412"/>
      <c r="BFO283" s="412"/>
      <c r="BFP283" s="412"/>
      <c r="BFQ283" s="412"/>
      <c r="BFR283" s="412"/>
      <c r="BFS283" s="412"/>
      <c r="BFT283" s="412"/>
      <c r="BFU283" s="412"/>
      <c r="BFV283" s="412"/>
      <c r="BFW283" s="412"/>
      <c r="BFX283" s="412"/>
      <c r="BFY283" s="412"/>
      <c r="BFZ283" s="413"/>
      <c r="BGA283" s="413"/>
      <c r="BGB283" s="413"/>
      <c r="BGC283" s="413"/>
      <c r="BGD283" s="413"/>
      <c r="BGE283" s="413"/>
      <c r="BGF283" s="413"/>
      <c r="BGG283" s="413"/>
      <c r="BGH283" s="413"/>
      <c r="BGI283" s="413"/>
      <c r="BGJ283" s="413"/>
      <c r="BGK283" s="413"/>
      <c r="BGL283" s="413"/>
      <c r="BGM283" s="413"/>
      <c r="BGN283" s="413"/>
      <c r="BGO283" s="413"/>
      <c r="BGP283" s="413"/>
      <c r="BGQ283" s="413"/>
      <c r="BGR283" s="413"/>
      <c r="BGS283" s="413"/>
      <c r="BGT283" s="413"/>
      <c r="BGU283" s="413"/>
      <c r="BGV283" s="413"/>
      <c r="BGW283" s="413"/>
      <c r="BGX283" s="414"/>
      <c r="BGY283" s="414"/>
      <c r="BGZ283" s="414"/>
      <c r="BHA283" s="414"/>
      <c r="BHB283" s="414"/>
      <c r="BHC283" s="413"/>
      <c r="BHD283" s="413"/>
      <c r="BHE283" s="414"/>
      <c r="BHF283" s="414"/>
      <c r="BHG283" s="413"/>
      <c r="BHH283" s="413"/>
      <c r="BHI283" s="414"/>
      <c r="BHJ283" s="414"/>
      <c r="BHK283" s="413"/>
      <c r="BHL283" s="413"/>
      <c r="BHM283" s="413"/>
      <c r="BHN283" s="413"/>
      <c r="BHO283" s="413"/>
      <c r="BHP283" s="413"/>
      <c r="BHQ283" s="413"/>
      <c r="BHR283" s="414"/>
      <c r="BHS283" s="414"/>
      <c r="BHT283" s="413"/>
      <c r="BHU283" s="413"/>
      <c r="BHV283" s="414"/>
      <c r="BHW283" s="414"/>
      <c r="BHX283" s="413"/>
      <c r="BHY283" s="413"/>
      <c r="BHZ283" s="413"/>
      <c r="BIA283" s="413"/>
      <c r="BIB283" s="413"/>
      <c r="BIC283" s="407"/>
      <c r="BID283" s="439"/>
      <c r="BIE283" s="413"/>
      <c r="BIF283" s="413"/>
      <c r="BIG283" s="413"/>
      <c r="BIH283" s="413"/>
      <c r="BII283" s="413"/>
      <c r="BIJ283" s="413"/>
      <c r="BIK283" s="413"/>
      <c r="BIL283" s="412"/>
      <c r="BIM283" s="412"/>
      <c r="BIN283" s="412"/>
      <c r="BIO283" s="412"/>
      <c r="BIP283" s="412"/>
      <c r="BIQ283" s="412"/>
      <c r="BIR283" s="412"/>
      <c r="BIS283" s="412"/>
      <c r="BIT283" s="412"/>
      <c r="BIU283" s="412"/>
      <c r="BIV283" s="412"/>
      <c r="BIW283" s="412"/>
      <c r="BIX283" s="412"/>
      <c r="BIY283" s="412"/>
      <c r="BIZ283" s="412"/>
      <c r="BJA283" s="412"/>
      <c r="BJB283" s="412"/>
      <c r="BJC283" s="412"/>
      <c r="BJD283" s="412"/>
      <c r="BJE283" s="412"/>
      <c r="BJF283" s="412"/>
      <c r="BJG283" s="412"/>
      <c r="BJH283" s="412"/>
      <c r="BJI283" s="412"/>
      <c r="BJJ283" s="412"/>
      <c r="BJK283" s="412"/>
      <c r="BJL283" s="412"/>
      <c r="BJM283" s="412"/>
      <c r="BJN283" s="412"/>
      <c r="BJO283" s="412"/>
      <c r="BJP283" s="412"/>
      <c r="BJQ283" s="412"/>
      <c r="BJR283" s="412"/>
      <c r="BJS283" s="412"/>
      <c r="BJT283" s="412"/>
      <c r="BJU283" s="412"/>
      <c r="BJV283" s="412"/>
      <c r="BJW283" s="412"/>
      <c r="BJX283" s="412"/>
      <c r="BJY283" s="412"/>
      <c r="BJZ283" s="412"/>
      <c r="BKA283" s="412"/>
      <c r="BKB283" s="412"/>
      <c r="BKC283" s="412"/>
      <c r="BKD283" s="413"/>
      <c r="BKE283" s="413"/>
      <c r="BKF283" s="413"/>
      <c r="BKG283" s="413"/>
      <c r="BKH283" s="413"/>
      <c r="BKI283" s="413"/>
      <c r="BKJ283" s="413"/>
      <c r="BKK283" s="413"/>
      <c r="BKL283" s="413"/>
      <c r="BKM283" s="413"/>
      <c r="BKN283" s="413"/>
      <c r="BKO283" s="413"/>
      <c r="BKP283" s="413"/>
      <c r="BKQ283" s="413"/>
      <c r="BKR283" s="413"/>
      <c r="BKS283" s="413"/>
      <c r="BKT283" s="413"/>
      <c r="BKU283" s="413"/>
      <c r="BKV283" s="413"/>
      <c r="BKW283" s="413"/>
      <c r="BKX283" s="413"/>
      <c r="BKY283" s="413"/>
      <c r="BKZ283" s="413"/>
      <c r="BLA283" s="413"/>
      <c r="BLB283" s="414"/>
      <c r="BLC283" s="414"/>
      <c r="BLD283" s="414"/>
      <c r="BLE283" s="414"/>
      <c r="BLF283" s="414"/>
      <c r="BLG283" s="413"/>
      <c r="BLH283" s="413"/>
      <c r="BLI283" s="414"/>
      <c r="BLJ283" s="414"/>
      <c r="BLK283" s="413"/>
      <c r="BLL283" s="413"/>
      <c r="BLM283" s="414"/>
      <c r="BLN283" s="414"/>
      <c r="BLO283" s="413"/>
      <c r="BLP283" s="413"/>
      <c r="BLQ283" s="413"/>
      <c r="BLR283" s="413"/>
      <c r="BLS283" s="413"/>
      <c r="BLT283" s="413"/>
      <c r="BLU283" s="413"/>
      <c r="BLV283" s="414"/>
      <c r="BLW283" s="414"/>
      <c r="BLX283" s="413"/>
      <c r="BLY283" s="413"/>
      <c r="BLZ283" s="414"/>
      <c r="BMA283" s="414"/>
      <c r="BMB283" s="413"/>
      <c r="BMC283" s="413"/>
      <c r="BMD283" s="413"/>
      <c r="BME283" s="413"/>
      <c r="BMF283" s="413"/>
      <c r="BMG283" s="407"/>
      <c r="BMH283" s="439"/>
      <c r="BMI283" s="413"/>
      <c r="BMJ283" s="413"/>
      <c r="BMK283" s="413"/>
      <c r="BML283" s="413"/>
      <c r="BMM283" s="413"/>
      <c r="BMN283" s="413"/>
      <c r="BMO283" s="413"/>
      <c r="BMP283" s="412"/>
      <c r="BMQ283" s="412"/>
      <c r="BMR283" s="412"/>
      <c r="BMS283" s="412"/>
      <c r="BMT283" s="412"/>
      <c r="BMU283" s="412"/>
      <c r="BMV283" s="412"/>
      <c r="BMW283" s="412"/>
      <c r="BMX283" s="412"/>
      <c r="BMY283" s="412"/>
      <c r="BMZ283" s="412"/>
      <c r="BNA283" s="412"/>
      <c r="BNB283" s="412"/>
      <c r="BNC283" s="412"/>
      <c r="BND283" s="412"/>
      <c r="BNE283" s="412"/>
      <c r="BNF283" s="412"/>
      <c r="BNG283" s="412"/>
      <c r="BNH283" s="412"/>
      <c r="BNI283" s="412"/>
      <c r="BNJ283" s="412"/>
      <c r="BNK283" s="412"/>
      <c r="BNL283" s="412"/>
      <c r="BNM283" s="412"/>
      <c r="BNN283" s="412"/>
      <c r="BNO283" s="412"/>
      <c r="BNP283" s="412"/>
      <c r="BNQ283" s="412"/>
      <c r="BNR283" s="412"/>
      <c r="BNS283" s="412"/>
      <c r="BNT283" s="412"/>
      <c r="BNU283" s="412"/>
      <c r="BNV283" s="412"/>
      <c r="BNW283" s="412"/>
      <c r="BNX283" s="412"/>
      <c r="BNY283" s="412"/>
      <c r="BNZ283" s="412"/>
      <c r="BOA283" s="412"/>
      <c r="BOB283" s="412"/>
      <c r="BOC283" s="412"/>
      <c r="BOD283" s="412"/>
      <c r="BOE283" s="412"/>
      <c r="BOF283" s="412"/>
      <c r="BOG283" s="412"/>
      <c r="BOH283" s="413"/>
      <c r="BOI283" s="413"/>
      <c r="BOJ283" s="413"/>
      <c r="BOK283" s="413"/>
      <c r="BOL283" s="413"/>
      <c r="BOM283" s="413"/>
      <c r="BON283" s="413"/>
      <c r="BOO283" s="413"/>
      <c r="BOP283" s="413"/>
      <c r="BOQ283" s="413"/>
      <c r="BOR283" s="413"/>
      <c r="BOS283" s="413"/>
      <c r="BOT283" s="413"/>
      <c r="BOU283" s="413"/>
      <c r="BOV283" s="413"/>
      <c r="BOW283" s="413"/>
      <c r="BOX283" s="413"/>
      <c r="BOY283" s="413"/>
      <c r="BOZ283" s="413"/>
      <c r="BPA283" s="413"/>
      <c r="BPB283" s="413"/>
      <c r="BPC283" s="413"/>
      <c r="BPD283" s="413"/>
      <c r="BPE283" s="413"/>
      <c r="BPF283" s="414"/>
      <c r="BPG283" s="414"/>
      <c r="BPH283" s="414"/>
      <c r="BPI283" s="414"/>
      <c r="BPJ283" s="414"/>
      <c r="BPK283" s="413"/>
      <c r="BPL283" s="413"/>
      <c r="BPM283" s="414"/>
      <c r="BPN283" s="414"/>
      <c r="BPO283" s="413"/>
      <c r="BPP283" s="413"/>
      <c r="BPQ283" s="414"/>
      <c r="BPR283" s="414"/>
      <c r="BPS283" s="413"/>
      <c r="BPT283" s="413"/>
      <c r="BPU283" s="413"/>
      <c r="BPV283" s="413"/>
      <c r="BPW283" s="413"/>
      <c r="BPX283" s="413"/>
      <c r="BPY283" s="413"/>
      <c r="BPZ283" s="414"/>
      <c r="BQA283" s="414"/>
      <c r="BQB283" s="413"/>
      <c r="BQC283" s="413"/>
      <c r="BQD283" s="414"/>
      <c r="BQE283" s="414"/>
      <c r="BQF283" s="413"/>
      <c r="BQG283" s="413"/>
      <c r="BQH283" s="413"/>
      <c r="BQI283" s="413"/>
      <c r="BQJ283" s="413"/>
      <c r="BQK283" s="407"/>
      <c r="BQL283" s="439"/>
      <c r="BQM283" s="413"/>
      <c r="BQN283" s="413"/>
      <c r="BQO283" s="413"/>
      <c r="BQP283" s="413"/>
      <c r="BQQ283" s="413"/>
      <c r="BQR283" s="413"/>
      <c r="BQS283" s="413"/>
      <c r="BQT283" s="412"/>
      <c r="BQU283" s="412"/>
      <c r="BQV283" s="412"/>
      <c r="BQW283" s="412"/>
      <c r="BQX283" s="412"/>
      <c r="BQY283" s="412"/>
      <c r="BQZ283" s="412"/>
      <c r="BRA283" s="412"/>
      <c r="BRB283" s="412"/>
      <c r="BRC283" s="412"/>
      <c r="BRD283" s="412"/>
      <c r="BRE283" s="412"/>
      <c r="BRF283" s="412"/>
      <c r="BRG283" s="412"/>
      <c r="BRH283" s="412"/>
      <c r="BRI283" s="412"/>
      <c r="BRJ283" s="412"/>
      <c r="BRK283" s="412"/>
      <c r="BRL283" s="412"/>
      <c r="BRM283" s="412"/>
      <c r="BRN283" s="412"/>
      <c r="BRO283" s="412"/>
      <c r="BRP283" s="412"/>
      <c r="BRQ283" s="412"/>
      <c r="BRR283" s="412"/>
      <c r="BRS283" s="412"/>
      <c r="BRT283" s="412"/>
      <c r="BRU283" s="412"/>
      <c r="BRV283" s="412"/>
      <c r="BRW283" s="412"/>
      <c r="BRX283" s="412"/>
      <c r="BRY283" s="412"/>
      <c r="BRZ283" s="412"/>
      <c r="BSA283" s="412"/>
      <c r="BSB283" s="412"/>
      <c r="BSC283" s="412"/>
      <c r="BSD283" s="412"/>
      <c r="BSE283" s="412"/>
      <c r="BSF283" s="412"/>
      <c r="BSG283" s="412"/>
      <c r="BSH283" s="412"/>
      <c r="BSI283" s="412"/>
      <c r="BSJ283" s="412"/>
      <c r="BSK283" s="412"/>
      <c r="BSL283" s="413"/>
      <c r="BSM283" s="413"/>
      <c r="BSN283" s="413"/>
      <c r="BSO283" s="413"/>
      <c r="BSP283" s="413"/>
      <c r="BSQ283" s="413"/>
      <c r="BSR283" s="413"/>
      <c r="BSS283" s="413"/>
      <c r="BST283" s="413"/>
      <c r="BSU283" s="413"/>
      <c r="BSV283" s="413"/>
      <c r="BSW283" s="413"/>
      <c r="BSX283" s="413"/>
      <c r="BSY283" s="413"/>
      <c r="BSZ283" s="413"/>
      <c r="BTA283" s="413"/>
      <c r="BTB283" s="413"/>
      <c r="BTC283" s="413"/>
      <c r="BTD283" s="413"/>
      <c r="BTE283" s="413"/>
      <c r="BTF283" s="413"/>
      <c r="BTG283" s="413"/>
      <c r="BTH283" s="413"/>
      <c r="BTI283" s="413"/>
      <c r="BTJ283" s="414"/>
      <c r="BTK283" s="414"/>
      <c r="BTL283" s="414"/>
      <c r="BTM283" s="414"/>
      <c r="BTN283" s="414"/>
      <c r="BTO283" s="413"/>
      <c r="BTP283" s="413"/>
      <c r="BTQ283" s="414"/>
      <c r="BTR283" s="414"/>
      <c r="BTS283" s="413"/>
      <c r="BTT283" s="413"/>
      <c r="BTU283" s="414"/>
      <c r="BTV283" s="414"/>
      <c r="BTW283" s="413"/>
      <c r="BTX283" s="413"/>
      <c r="BTY283" s="413"/>
      <c r="BTZ283" s="413"/>
      <c r="BUA283" s="413"/>
      <c r="BUB283" s="413"/>
      <c r="BUC283" s="413"/>
      <c r="BUD283" s="414"/>
      <c r="BUE283" s="414"/>
      <c r="BUF283" s="413"/>
      <c r="BUG283" s="413"/>
      <c r="BUH283" s="414"/>
      <c r="BUI283" s="414"/>
      <c r="BUJ283" s="413"/>
      <c r="BUK283" s="413"/>
      <c r="BUL283" s="413"/>
      <c r="BUM283" s="413"/>
      <c r="BUN283" s="413"/>
      <c r="BUO283" s="407"/>
      <c r="BUP283" s="439"/>
      <c r="BUQ283" s="413"/>
      <c r="BUR283" s="413"/>
      <c r="BUS283" s="413"/>
      <c r="BUT283" s="413"/>
      <c r="BUU283" s="413"/>
      <c r="BUV283" s="413"/>
      <c r="BUW283" s="413"/>
      <c r="BUX283" s="412"/>
      <c r="BUY283" s="412"/>
      <c r="BUZ283" s="412"/>
      <c r="BVA283" s="412"/>
      <c r="BVB283" s="412"/>
      <c r="BVC283" s="412"/>
      <c r="BVD283" s="412"/>
      <c r="BVE283" s="412"/>
      <c r="BVF283" s="412"/>
      <c r="BVG283" s="412"/>
      <c r="BVH283" s="412"/>
      <c r="BVI283" s="412"/>
      <c r="BVJ283" s="412"/>
      <c r="BVK283" s="412"/>
      <c r="BVL283" s="412"/>
      <c r="BVM283" s="412"/>
      <c r="BVN283" s="412"/>
      <c r="BVO283" s="412"/>
      <c r="BVP283" s="412"/>
      <c r="BVQ283" s="412"/>
      <c r="BVR283" s="412"/>
      <c r="BVS283" s="412"/>
      <c r="BVT283" s="412"/>
      <c r="BVU283" s="412"/>
      <c r="BVV283" s="412"/>
      <c r="BVW283" s="412"/>
      <c r="BVX283" s="412"/>
      <c r="BVY283" s="412"/>
      <c r="BVZ283" s="412"/>
      <c r="BWA283" s="412"/>
      <c r="BWB283" s="412"/>
      <c r="BWC283" s="412"/>
      <c r="BWD283" s="412"/>
      <c r="BWE283" s="412"/>
      <c r="BWF283" s="412"/>
      <c r="BWG283" s="412"/>
      <c r="BWH283" s="412"/>
      <c r="BWI283" s="412"/>
      <c r="BWJ283" s="412"/>
      <c r="BWK283" s="412"/>
      <c r="BWL283" s="412"/>
      <c r="BWM283" s="412"/>
      <c r="BWN283" s="412"/>
      <c r="BWO283" s="412"/>
      <c r="BWP283" s="413"/>
      <c r="BWQ283" s="413"/>
      <c r="BWR283" s="413"/>
      <c r="BWS283" s="413"/>
      <c r="BWT283" s="413"/>
      <c r="BWU283" s="413"/>
      <c r="BWV283" s="413"/>
      <c r="BWW283" s="413"/>
      <c r="BWX283" s="413"/>
      <c r="BWY283" s="413"/>
      <c r="BWZ283" s="413"/>
      <c r="BXA283" s="413"/>
      <c r="BXB283" s="413"/>
      <c r="BXC283" s="413"/>
      <c r="BXD283" s="413"/>
      <c r="BXE283" s="413"/>
      <c r="BXF283" s="413"/>
      <c r="BXG283" s="413"/>
      <c r="BXH283" s="413"/>
      <c r="BXI283" s="413"/>
      <c r="BXJ283" s="413"/>
      <c r="BXK283" s="413"/>
      <c r="BXL283" s="413"/>
      <c r="BXM283" s="413"/>
      <c r="BXN283" s="414"/>
      <c r="BXO283" s="414"/>
      <c r="BXP283" s="414"/>
      <c r="BXQ283" s="414"/>
      <c r="BXR283" s="414"/>
      <c r="BXS283" s="413"/>
      <c r="BXT283" s="413"/>
      <c r="BXU283" s="414"/>
      <c r="BXV283" s="414"/>
      <c r="BXW283" s="413"/>
      <c r="BXX283" s="413"/>
      <c r="BXY283" s="414"/>
      <c r="BXZ283" s="414"/>
      <c r="BYA283" s="413"/>
      <c r="BYB283" s="413"/>
      <c r="BYC283" s="413"/>
      <c r="BYD283" s="413"/>
      <c r="BYE283" s="413"/>
      <c r="BYF283" s="413"/>
      <c r="BYG283" s="413"/>
      <c r="BYH283" s="414"/>
      <c r="BYI283" s="414"/>
      <c r="BYJ283" s="413"/>
      <c r="BYK283" s="413"/>
      <c r="BYL283" s="414"/>
      <c r="BYM283" s="414"/>
      <c r="BYN283" s="413"/>
      <c r="BYO283" s="413"/>
      <c r="BYP283" s="413"/>
      <c r="BYQ283" s="413"/>
      <c r="BYR283" s="413"/>
      <c r="BYS283" s="407"/>
      <c r="BYT283" s="439"/>
      <c r="BYU283" s="413"/>
      <c r="BYV283" s="413"/>
      <c r="BYW283" s="413"/>
      <c r="BYX283" s="413"/>
      <c r="BYY283" s="413"/>
      <c r="BYZ283" s="413"/>
      <c r="BZA283" s="413"/>
      <c r="BZB283" s="412"/>
      <c r="BZC283" s="412"/>
      <c r="BZD283" s="412"/>
      <c r="BZE283" s="412"/>
      <c r="BZF283" s="412"/>
      <c r="BZG283" s="412"/>
      <c r="BZH283" s="412"/>
      <c r="BZI283" s="412"/>
      <c r="BZJ283" s="412"/>
      <c r="BZK283" s="412"/>
      <c r="BZL283" s="412"/>
      <c r="BZM283" s="412"/>
      <c r="BZN283" s="412"/>
      <c r="BZO283" s="412"/>
      <c r="BZP283" s="412"/>
      <c r="BZQ283" s="412"/>
      <c r="BZR283" s="412"/>
      <c r="BZS283" s="412"/>
      <c r="BZT283" s="412"/>
      <c r="BZU283" s="412"/>
      <c r="BZV283" s="412"/>
      <c r="BZW283" s="412"/>
      <c r="BZX283" s="412"/>
      <c r="BZY283" s="412"/>
      <c r="BZZ283" s="412"/>
      <c r="CAA283" s="412"/>
      <c r="CAB283" s="412"/>
      <c r="CAC283" s="412"/>
      <c r="CAD283" s="412"/>
      <c r="CAE283" s="412"/>
      <c r="CAF283" s="412"/>
      <c r="CAG283" s="412"/>
      <c r="CAH283" s="412"/>
      <c r="CAI283" s="412"/>
      <c r="CAJ283" s="412"/>
      <c r="CAK283" s="412"/>
      <c r="CAL283" s="412"/>
      <c r="CAM283" s="412"/>
      <c r="CAN283" s="412"/>
      <c r="CAO283" s="412"/>
      <c r="CAP283" s="412"/>
      <c r="CAQ283" s="412"/>
      <c r="CAR283" s="412"/>
      <c r="CAS283" s="412"/>
      <c r="CAT283" s="413"/>
      <c r="CAU283" s="413"/>
      <c r="CAV283" s="413"/>
      <c r="CAW283" s="413"/>
      <c r="CAX283" s="413"/>
      <c r="CAY283" s="413"/>
      <c r="CAZ283" s="413"/>
      <c r="CBA283" s="413"/>
      <c r="CBB283" s="413"/>
      <c r="CBC283" s="413"/>
      <c r="CBD283" s="413"/>
      <c r="CBE283" s="413"/>
      <c r="CBF283" s="413"/>
      <c r="CBG283" s="413"/>
      <c r="CBH283" s="413"/>
      <c r="CBI283" s="413"/>
      <c r="CBJ283" s="413"/>
      <c r="CBK283" s="413"/>
      <c r="CBL283" s="413"/>
      <c r="CBM283" s="413"/>
      <c r="CBN283" s="413"/>
      <c r="CBO283" s="413"/>
      <c r="CBP283" s="413"/>
      <c r="CBQ283" s="413"/>
      <c r="CBR283" s="414"/>
      <c r="CBS283" s="414"/>
      <c r="CBT283" s="414"/>
      <c r="CBU283" s="414"/>
      <c r="CBV283" s="414"/>
      <c r="CBW283" s="413"/>
      <c r="CBX283" s="413"/>
      <c r="CBY283" s="414"/>
      <c r="CBZ283" s="414"/>
      <c r="CCA283" s="413"/>
      <c r="CCB283" s="413"/>
      <c r="CCC283" s="414"/>
      <c r="CCD283" s="414"/>
      <c r="CCE283" s="413"/>
      <c r="CCF283" s="413"/>
      <c r="CCG283" s="413"/>
      <c r="CCH283" s="413"/>
      <c r="CCI283" s="413"/>
      <c r="CCJ283" s="413"/>
      <c r="CCK283" s="413"/>
      <c r="CCL283" s="414"/>
      <c r="CCM283" s="414"/>
      <c r="CCN283" s="413"/>
      <c r="CCO283" s="413"/>
      <c r="CCP283" s="414"/>
      <c r="CCQ283" s="414"/>
      <c r="CCR283" s="413"/>
      <c r="CCS283" s="413"/>
      <c r="CCT283" s="413"/>
      <c r="CCU283" s="413"/>
      <c r="CCV283" s="413"/>
      <c r="CCW283" s="407"/>
      <c r="CCX283" s="439"/>
      <c r="CCY283" s="413"/>
      <c r="CCZ283" s="413"/>
      <c r="CDA283" s="413"/>
      <c r="CDB283" s="413"/>
      <c r="CDC283" s="413"/>
      <c r="CDD283" s="413"/>
      <c r="CDE283" s="413"/>
      <c r="CDF283" s="412"/>
      <c r="CDG283" s="412"/>
      <c r="CDH283" s="412"/>
      <c r="CDI283" s="412"/>
      <c r="CDJ283" s="412"/>
      <c r="CDK283" s="412"/>
      <c r="CDL283" s="412"/>
      <c r="CDM283" s="412"/>
      <c r="CDN283" s="412"/>
      <c r="CDO283" s="412"/>
      <c r="CDP283" s="412"/>
      <c r="CDQ283" s="412"/>
      <c r="CDR283" s="412"/>
      <c r="CDS283" s="412"/>
      <c r="CDT283" s="412"/>
      <c r="CDU283" s="412"/>
      <c r="CDV283" s="412"/>
      <c r="CDW283" s="412"/>
      <c r="CDX283" s="412"/>
      <c r="CDY283" s="412"/>
      <c r="CDZ283" s="412"/>
      <c r="CEA283" s="412"/>
      <c r="CEB283" s="412"/>
      <c r="CEC283" s="412"/>
      <c r="CED283" s="412"/>
      <c r="CEE283" s="412"/>
      <c r="CEF283" s="412"/>
      <c r="CEG283" s="412"/>
      <c r="CEH283" s="412"/>
      <c r="CEI283" s="412"/>
      <c r="CEJ283" s="412"/>
      <c r="CEK283" s="412"/>
      <c r="CEL283" s="412"/>
      <c r="CEM283" s="412"/>
      <c r="CEN283" s="412"/>
      <c r="CEO283" s="412"/>
      <c r="CEP283" s="412"/>
      <c r="CEQ283" s="412"/>
      <c r="CER283" s="412"/>
      <c r="CES283" s="412"/>
      <c r="CET283" s="412"/>
      <c r="CEU283" s="412"/>
      <c r="CEV283" s="412"/>
      <c r="CEW283" s="412"/>
      <c r="CEX283" s="413"/>
      <c r="CEY283" s="413"/>
      <c r="CEZ283" s="413"/>
      <c r="CFA283" s="413"/>
      <c r="CFB283" s="413"/>
      <c r="CFC283" s="413"/>
      <c r="CFD283" s="413"/>
      <c r="CFE283" s="413"/>
      <c r="CFF283" s="413"/>
      <c r="CFG283" s="413"/>
      <c r="CFH283" s="413"/>
      <c r="CFI283" s="413"/>
      <c r="CFJ283" s="413"/>
      <c r="CFK283" s="413"/>
      <c r="CFL283" s="413"/>
      <c r="CFM283" s="413"/>
      <c r="CFN283" s="413"/>
      <c r="CFO283" s="413"/>
      <c r="CFP283" s="413"/>
      <c r="CFQ283" s="413"/>
      <c r="CFR283" s="413"/>
      <c r="CFS283" s="413"/>
      <c r="CFT283" s="413"/>
      <c r="CFU283" s="413"/>
      <c r="CFV283" s="414"/>
      <c r="CFW283" s="414"/>
      <c r="CFX283" s="414"/>
      <c r="CFY283" s="414"/>
      <c r="CFZ283" s="414"/>
      <c r="CGA283" s="413"/>
      <c r="CGB283" s="413"/>
      <c r="CGC283" s="414"/>
      <c r="CGD283" s="414"/>
      <c r="CGE283" s="413"/>
      <c r="CGF283" s="413"/>
      <c r="CGG283" s="414"/>
      <c r="CGH283" s="414"/>
      <c r="CGI283" s="413"/>
      <c r="CGJ283" s="413"/>
      <c r="CGK283" s="413"/>
      <c r="CGL283" s="413"/>
      <c r="CGM283" s="413"/>
      <c r="CGN283" s="413"/>
      <c r="CGO283" s="413"/>
      <c r="CGP283" s="414"/>
      <c r="CGQ283" s="414"/>
      <c r="CGR283" s="413"/>
      <c r="CGS283" s="413"/>
      <c r="CGT283" s="414"/>
      <c r="CGU283" s="414"/>
      <c r="CGV283" s="413"/>
      <c r="CGW283" s="413"/>
      <c r="CGX283" s="413"/>
      <c r="CGY283" s="413"/>
      <c r="CGZ283" s="413"/>
      <c r="CHA283" s="407"/>
      <c r="CHB283" s="439"/>
      <c r="CHC283" s="413"/>
      <c r="CHD283" s="413"/>
      <c r="CHE283" s="413"/>
      <c r="CHF283" s="413"/>
      <c r="CHG283" s="413"/>
      <c r="CHH283" s="413"/>
      <c r="CHI283" s="413"/>
      <c r="CHJ283" s="412"/>
      <c r="CHK283" s="412"/>
      <c r="CHL283" s="412"/>
      <c r="CHM283" s="412"/>
      <c r="CHN283" s="412"/>
      <c r="CHO283" s="412"/>
      <c r="CHP283" s="412"/>
      <c r="CHQ283" s="412"/>
      <c r="CHR283" s="412"/>
      <c r="CHS283" s="412"/>
      <c r="CHT283" s="412"/>
      <c r="CHU283" s="412"/>
      <c r="CHV283" s="412"/>
      <c r="CHW283" s="412"/>
      <c r="CHX283" s="412"/>
      <c r="CHY283" s="412"/>
      <c r="CHZ283" s="412"/>
      <c r="CIA283" s="412"/>
      <c r="CIB283" s="412"/>
      <c r="CIC283" s="412"/>
      <c r="CID283" s="412"/>
      <c r="CIE283" s="412"/>
      <c r="CIF283" s="412"/>
      <c r="CIG283" s="412"/>
      <c r="CIH283" s="412"/>
      <c r="CII283" s="412"/>
      <c r="CIJ283" s="412"/>
      <c r="CIK283" s="412"/>
      <c r="CIL283" s="412"/>
      <c r="CIM283" s="412"/>
      <c r="CIN283" s="412"/>
      <c r="CIO283" s="412"/>
      <c r="CIP283" s="412"/>
      <c r="CIQ283" s="412"/>
      <c r="CIR283" s="412"/>
      <c r="CIS283" s="412"/>
      <c r="CIT283" s="412"/>
      <c r="CIU283" s="412"/>
      <c r="CIV283" s="412"/>
      <c r="CIW283" s="412"/>
      <c r="CIX283" s="412"/>
      <c r="CIY283" s="412"/>
      <c r="CIZ283" s="412"/>
      <c r="CJA283" s="412"/>
      <c r="CJB283" s="413"/>
      <c r="CJC283" s="413"/>
      <c r="CJD283" s="413"/>
      <c r="CJE283" s="413"/>
      <c r="CJF283" s="413"/>
      <c r="CJG283" s="413"/>
      <c r="CJH283" s="413"/>
      <c r="CJI283" s="413"/>
      <c r="CJJ283" s="413"/>
      <c r="CJK283" s="413"/>
      <c r="CJL283" s="413"/>
      <c r="CJM283" s="413"/>
      <c r="CJN283" s="413"/>
      <c r="CJO283" s="413"/>
      <c r="CJP283" s="413"/>
      <c r="CJQ283" s="413"/>
      <c r="CJR283" s="413"/>
      <c r="CJS283" s="413"/>
      <c r="CJT283" s="413"/>
      <c r="CJU283" s="413"/>
      <c r="CJV283" s="413"/>
      <c r="CJW283" s="413"/>
      <c r="CJX283" s="413"/>
      <c r="CJY283" s="413"/>
      <c r="CJZ283" s="414"/>
      <c r="CKA283" s="414"/>
      <c r="CKB283" s="414"/>
      <c r="CKC283" s="414"/>
      <c r="CKD283" s="414"/>
      <c r="CKE283" s="413"/>
      <c r="CKF283" s="413"/>
      <c r="CKG283" s="414"/>
      <c r="CKH283" s="414"/>
      <c r="CKI283" s="413"/>
      <c r="CKJ283" s="413"/>
      <c r="CKK283" s="414"/>
      <c r="CKL283" s="414"/>
      <c r="CKM283" s="413"/>
      <c r="CKN283" s="413"/>
      <c r="CKO283" s="413"/>
      <c r="CKP283" s="413"/>
      <c r="CKQ283" s="413"/>
      <c r="CKR283" s="413"/>
      <c r="CKS283" s="413"/>
      <c r="CKT283" s="414"/>
      <c r="CKU283" s="414"/>
      <c r="CKV283" s="413"/>
      <c r="CKW283" s="413"/>
      <c r="CKX283" s="414"/>
      <c r="CKY283" s="414"/>
      <c r="CKZ283" s="413"/>
      <c r="CLA283" s="413"/>
      <c r="CLB283" s="413"/>
      <c r="CLC283" s="413"/>
      <c r="CLD283" s="413"/>
      <c r="CLE283" s="407"/>
      <c r="CLF283" s="439"/>
      <c r="CLG283" s="413"/>
      <c r="CLH283" s="413"/>
      <c r="CLI283" s="413"/>
      <c r="CLJ283" s="413"/>
      <c r="CLK283" s="413"/>
      <c r="CLL283" s="413"/>
      <c r="CLM283" s="413"/>
      <c r="CLN283" s="412"/>
      <c r="CLO283" s="412"/>
      <c r="CLP283" s="412"/>
      <c r="CLQ283" s="412"/>
      <c r="CLR283" s="412"/>
      <c r="CLS283" s="412"/>
      <c r="CLT283" s="412"/>
      <c r="CLU283" s="412"/>
      <c r="CLV283" s="412"/>
      <c r="CLW283" s="412"/>
      <c r="CLX283" s="412"/>
      <c r="CLY283" s="412"/>
      <c r="CLZ283" s="412"/>
      <c r="CMA283" s="412"/>
      <c r="CMB283" s="412"/>
      <c r="CMC283" s="412"/>
      <c r="CMD283" s="412"/>
      <c r="CME283" s="412"/>
      <c r="CMF283" s="412"/>
      <c r="CMG283" s="412"/>
      <c r="CMH283" s="412"/>
      <c r="CMI283" s="412"/>
      <c r="CMJ283" s="412"/>
      <c r="CMK283" s="412"/>
      <c r="CML283" s="412"/>
      <c r="CMM283" s="412"/>
      <c r="CMN283" s="412"/>
      <c r="CMO283" s="412"/>
      <c r="CMP283" s="412"/>
      <c r="CMQ283" s="412"/>
      <c r="CMR283" s="412"/>
      <c r="CMS283" s="412"/>
      <c r="CMT283" s="412"/>
      <c r="CMU283" s="412"/>
      <c r="CMV283" s="412"/>
      <c r="CMW283" s="412"/>
      <c r="CMX283" s="412"/>
      <c r="CMY283" s="412"/>
      <c r="CMZ283" s="412"/>
      <c r="CNA283" s="412"/>
      <c r="CNB283" s="412"/>
      <c r="CNC283" s="412"/>
      <c r="CND283" s="412"/>
      <c r="CNE283" s="412"/>
      <c r="CNF283" s="413"/>
      <c r="CNG283" s="413"/>
      <c r="CNH283" s="413"/>
      <c r="CNI283" s="413"/>
      <c r="CNJ283" s="413"/>
      <c r="CNK283" s="413"/>
      <c r="CNL283" s="413"/>
      <c r="CNM283" s="413"/>
      <c r="CNN283" s="413"/>
      <c r="CNO283" s="413"/>
      <c r="CNP283" s="413"/>
      <c r="CNQ283" s="413"/>
      <c r="CNR283" s="413"/>
      <c r="CNS283" s="413"/>
      <c r="CNT283" s="413"/>
      <c r="CNU283" s="413"/>
      <c r="CNV283" s="413"/>
      <c r="CNW283" s="413"/>
      <c r="CNX283" s="413"/>
      <c r="CNY283" s="413"/>
      <c r="CNZ283" s="413"/>
      <c r="COA283" s="413"/>
      <c r="COB283" s="413"/>
      <c r="COC283" s="413"/>
      <c r="COD283" s="414"/>
      <c r="COE283" s="414"/>
      <c r="COF283" s="414"/>
      <c r="COG283" s="414"/>
      <c r="COH283" s="414"/>
      <c r="COI283" s="413"/>
      <c r="COJ283" s="413"/>
      <c r="COK283" s="414"/>
      <c r="COL283" s="414"/>
      <c r="COM283" s="413"/>
      <c r="CON283" s="413"/>
      <c r="COO283" s="414"/>
      <c r="COP283" s="414"/>
      <c r="COQ283" s="413"/>
      <c r="COR283" s="413"/>
      <c r="COS283" s="413"/>
      <c r="COT283" s="413"/>
      <c r="COU283" s="413"/>
      <c r="COV283" s="413"/>
      <c r="COW283" s="413"/>
      <c r="COX283" s="414"/>
      <c r="COY283" s="414"/>
      <c r="COZ283" s="413"/>
      <c r="CPA283" s="413"/>
      <c r="CPB283" s="414"/>
      <c r="CPC283" s="414"/>
      <c r="CPD283" s="413"/>
      <c r="CPE283" s="413"/>
      <c r="CPF283" s="413"/>
      <c r="CPG283" s="413"/>
      <c r="CPH283" s="413"/>
      <c r="CPI283" s="407"/>
      <c r="CPJ283" s="439"/>
      <c r="CPK283" s="413"/>
      <c r="CPL283" s="413"/>
      <c r="CPM283" s="413"/>
      <c r="CPN283" s="413"/>
      <c r="CPO283" s="413"/>
      <c r="CPP283" s="413"/>
      <c r="CPQ283" s="413"/>
      <c r="CPR283" s="412"/>
      <c r="CPS283" s="412"/>
      <c r="CPT283" s="412"/>
      <c r="CPU283" s="412"/>
      <c r="CPV283" s="412"/>
      <c r="CPW283" s="412"/>
      <c r="CPX283" s="412"/>
      <c r="CPY283" s="412"/>
      <c r="CPZ283" s="412"/>
      <c r="CQA283" s="412"/>
      <c r="CQB283" s="412"/>
      <c r="CQC283" s="412"/>
      <c r="CQD283" s="412"/>
      <c r="CQE283" s="412"/>
      <c r="CQF283" s="412"/>
      <c r="CQG283" s="412"/>
      <c r="CQH283" s="412"/>
      <c r="CQI283" s="412"/>
      <c r="CQJ283" s="412"/>
      <c r="CQK283" s="412"/>
      <c r="CQL283" s="412"/>
      <c r="CQM283" s="412"/>
      <c r="CQN283" s="412"/>
      <c r="CQO283" s="412"/>
      <c r="CQP283" s="412"/>
      <c r="CQQ283" s="412"/>
      <c r="CQR283" s="412"/>
      <c r="CQS283" s="412"/>
      <c r="CQT283" s="412"/>
      <c r="CQU283" s="412"/>
      <c r="CQV283" s="412"/>
      <c r="CQW283" s="412"/>
      <c r="CQX283" s="412"/>
      <c r="CQY283" s="412"/>
      <c r="CQZ283" s="412"/>
      <c r="CRA283" s="412"/>
      <c r="CRB283" s="412"/>
      <c r="CRC283" s="412"/>
      <c r="CRD283" s="412"/>
      <c r="CRE283" s="412"/>
      <c r="CRF283" s="412"/>
      <c r="CRG283" s="412"/>
      <c r="CRH283" s="412"/>
      <c r="CRI283" s="412"/>
      <c r="CRJ283" s="413"/>
      <c r="CRK283" s="413"/>
      <c r="CRL283" s="413"/>
      <c r="CRM283" s="413"/>
      <c r="CRN283" s="413"/>
      <c r="CRO283" s="413"/>
      <c r="CRP283" s="413"/>
      <c r="CRQ283" s="413"/>
      <c r="CRR283" s="413"/>
      <c r="CRS283" s="413"/>
      <c r="CRT283" s="413"/>
      <c r="CRU283" s="413"/>
      <c r="CRV283" s="413"/>
      <c r="CRW283" s="413"/>
      <c r="CRX283" s="413"/>
      <c r="CRY283" s="413"/>
      <c r="CRZ283" s="413"/>
      <c r="CSA283" s="413"/>
      <c r="CSB283" s="413"/>
      <c r="CSC283" s="413"/>
      <c r="CSD283" s="413"/>
      <c r="CSE283" s="413"/>
      <c r="CSF283" s="413"/>
      <c r="CSG283" s="413"/>
      <c r="CSH283" s="414"/>
      <c r="CSI283" s="414"/>
      <c r="CSJ283" s="414"/>
      <c r="CSK283" s="414"/>
      <c r="CSL283" s="414"/>
      <c r="CSM283" s="413"/>
      <c r="CSN283" s="413"/>
      <c r="CSO283" s="414"/>
      <c r="CSP283" s="414"/>
      <c r="CSQ283" s="413"/>
      <c r="CSR283" s="413"/>
      <c r="CSS283" s="414"/>
      <c r="CST283" s="414"/>
      <c r="CSU283" s="413"/>
      <c r="CSV283" s="413"/>
      <c r="CSW283" s="413"/>
      <c r="CSX283" s="413"/>
      <c r="CSY283" s="413"/>
      <c r="CSZ283" s="413"/>
      <c r="CTA283" s="413"/>
      <c r="CTB283" s="414"/>
      <c r="CTC283" s="414"/>
      <c r="CTD283" s="413"/>
      <c r="CTE283" s="413"/>
      <c r="CTF283" s="414"/>
      <c r="CTG283" s="414"/>
      <c r="CTH283" s="413"/>
      <c r="CTI283" s="413"/>
      <c r="CTJ283" s="413"/>
      <c r="CTK283" s="413"/>
      <c r="CTL283" s="413"/>
      <c r="CTM283" s="407"/>
      <c r="CTN283" s="439"/>
      <c r="CTO283" s="413"/>
      <c r="CTP283" s="413"/>
      <c r="CTQ283" s="413"/>
      <c r="CTR283" s="413"/>
      <c r="CTS283" s="413"/>
      <c r="CTT283" s="413"/>
      <c r="CTU283" s="413"/>
      <c r="CTV283" s="412"/>
      <c r="CTW283" s="412"/>
      <c r="CTX283" s="412"/>
      <c r="CTY283" s="412"/>
      <c r="CTZ283" s="412"/>
      <c r="CUA283" s="412"/>
      <c r="CUB283" s="412"/>
      <c r="CUC283" s="412"/>
      <c r="CUD283" s="412"/>
      <c r="CUE283" s="412"/>
      <c r="CUF283" s="412"/>
      <c r="CUG283" s="412"/>
      <c r="CUH283" s="412"/>
      <c r="CUI283" s="412"/>
      <c r="CUJ283" s="412"/>
      <c r="CUK283" s="412"/>
      <c r="CUL283" s="412"/>
      <c r="CUM283" s="412"/>
      <c r="CUN283" s="412"/>
      <c r="CUO283" s="412"/>
      <c r="CUP283" s="412"/>
      <c r="CUQ283" s="412"/>
      <c r="CUR283" s="412"/>
      <c r="CUS283" s="412"/>
      <c r="CUT283" s="412"/>
      <c r="CUU283" s="412"/>
      <c r="CUV283" s="412"/>
      <c r="CUW283" s="412"/>
      <c r="CUX283" s="412"/>
      <c r="CUY283" s="412"/>
      <c r="CUZ283" s="412"/>
      <c r="CVA283" s="412"/>
      <c r="CVB283" s="412"/>
      <c r="CVC283" s="412"/>
      <c r="CVD283" s="412"/>
      <c r="CVE283" s="412"/>
      <c r="CVF283" s="412"/>
      <c r="CVG283" s="412"/>
      <c r="CVH283" s="412"/>
      <c r="CVI283" s="412"/>
      <c r="CVJ283" s="412"/>
      <c r="CVK283" s="412"/>
      <c r="CVL283" s="412"/>
      <c r="CVM283" s="412"/>
      <c r="CVN283" s="413"/>
      <c r="CVO283" s="413"/>
      <c r="CVP283" s="413"/>
      <c r="CVQ283" s="413"/>
      <c r="CVR283" s="413"/>
      <c r="CVS283" s="413"/>
      <c r="CVT283" s="413"/>
      <c r="CVU283" s="413"/>
      <c r="CVV283" s="413"/>
      <c r="CVW283" s="413"/>
      <c r="CVX283" s="413"/>
      <c r="CVY283" s="413"/>
      <c r="CVZ283" s="413"/>
      <c r="CWA283" s="413"/>
      <c r="CWB283" s="413"/>
      <c r="CWC283" s="413"/>
      <c r="CWD283" s="413"/>
      <c r="CWE283" s="413"/>
      <c r="CWF283" s="413"/>
      <c r="CWG283" s="413"/>
      <c r="CWH283" s="413"/>
      <c r="CWI283" s="413"/>
      <c r="CWJ283" s="413"/>
      <c r="CWK283" s="413"/>
      <c r="CWL283" s="414"/>
      <c r="CWM283" s="414"/>
      <c r="CWN283" s="414"/>
      <c r="CWO283" s="414"/>
      <c r="CWP283" s="414"/>
      <c r="CWQ283" s="413"/>
      <c r="CWR283" s="413"/>
      <c r="CWS283" s="414"/>
      <c r="CWT283" s="414"/>
      <c r="CWU283" s="413"/>
      <c r="CWV283" s="413"/>
      <c r="CWW283" s="414"/>
      <c r="CWX283" s="414"/>
      <c r="CWY283" s="413"/>
      <c r="CWZ283" s="413"/>
      <c r="CXA283" s="413"/>
      <c r="CXB283" s="413"/>
      <c r="CXC283" s="413"/>
      <c r="CXD283" s="413"/>
      <c r="CXE283" s="413"/>
      <c r="CXF283" s="414"/>
      <c r="CXG283" s="414"/>
      <c r="CXH283" s="413"/>
      <c r="CXI283" s="413"/>
      <c r="CXJ283" s="414"/>
      <c r="CXK283" s="414"/>
      <c r="CXL283" s="413"/>
      <c r="CXM283" s="413"/>
      <c r="CXN283" s="413"/>
      <c r="CXO283" s="413"/>
      <c r="CXP283" s="413"/>
      <c r="CXQ283" s="407"/>
      <c r="CXR283" s="439"/>
      <c r="CXS283" s="413"/>
      <c r="CXT283" s="413"/>
      <c r="CXU283" s="413"/>
      <c r="CXV283" s="413"/>
      <c r="CXW283" s="413"/>
      <c r="CXX283" s="413"/>
      <c r="CXY283" s="413"/>
      <c r="CXZ283" s="412"/>
      <c r="CYA283" s="412"/>
      <c r="CYB283" s="412"/>
      <c r="CYC283" s="412"/>
      <c r="CYD283" s="412"/>
      <c r="CYE283" s="412"/>
      <c r="CYF283" s="412"/>
      <c r="CYG283" s="412"/>
      <c r="CYH283" s="412"/>
      <c r="CYI283" s="412"/>
      <c r="CYJ283" s="412"/>
      <c r="CYK283" s="412"/>
      <c r="CYL283" s="412"/>
      <c r="CYM283" s="412"/>
      <c r="CYN283" s="412"/>
      <c r="CYO283" s="412"/>
      <c r="CYP283" s="412"/>
      <c r="CYQ283" s="412"/>
      <c r="CYR283" s="412"/>
      <c r="CYS283" s="412"/>
      <c r="CYT283" s="412"/>
      <c r="CYU283" s="412"/>
      <c r="CYV283" s="412"/>
      <c r="CYW283" s="412"/>
      <c r="CYX283" s="412"/>
      <c r="CYY283" s="412"/>
      <c r="CYZ283" s="412"/>
      <c r="CZA283" s="412"/>
      <c r="CZB283" s="412"/>
      <c r="CZC283" s="412"/>
      <c r="CZD283" s="412"/>
      <c r="CZE283" s="412"/>
      <c r="CZF283" s="412"/>
      <c r="CZG283" s="412"/>
      <c r="CZH283" s="412"/>
      <c r="CZI283" s="412"/>
      <c r="CZJ283" s="412"/>
      <c r="CZK283" s="412"/>
      <c r="CZL283" s="412"/>
      <c r="CZM283" s="412"/>
      <c r="CZN283" s="412"/>
      <c r="CZO283" s="412"/>
      <c r="CZP283" s="412"/>
      <c r="CZQ283" s="412"/>
      <c r="CZR283" s="413"/>
      <c r="CZS283" s="413"/>
      <c r="CZT283" s="413"/>
      <c r="CZU283" s="413"/>
      <c r="CZV283" s="413"/>
      <c r="CZW283" s="413"/>
      <c r="CZX283" s="413"/>
      <c r="CZY283" s="413"/>
      <c r="CZZ283" s="413"/>
      <c r="DAA283" s="413"/>
      <c r="DAB283" s="413"/>
      <c r="DAC283" s="413"/>
      <c r="DAD283" s="413"/>
      <c r="DAE283" s="413"/>
      <c r="DAF283" s="413"/>
      <c r="DAG283" s="413"/>
      <c r="DAH283" s="413"/>
      <c r="DAI283" s="413"/>
      <c r="DAJ283" s="413"/>
      <c r="DAK283" s="413"/>
      <c r="DAL283" s="413"/>
      <c r="DAM283" s="413"/>
      <c r="DAN283" s="413"/>
      <c r="DAO283" s="413"/>
      <c r="DAP283" s="414"/>
      <c r="DAQ283" s="414"/>
      <c r="DAR283" s="414"/>
      <c r="DAS283" s="414"/>
      <c r="DAT283" s="414"/>
      <c r="DAU283" s="413"/>
      <c r="DAV283" s="413"/>
      <c r="DAW283" s="414"/>
      <c r="DAX283" s="414"/>
      <c r="DAY283" s="413"/>
      <c r="DAZ283" s="413"/>
      <c r="DBA283" s="414"/>
      <c r="DBB283" s="414"/>
      <c r="DBC283" s="413"/>
      <c r="DBD283" s="413"/>
      <c r="DBE283" s="413"/>
      <c r="DBF283" s="413"/>
      <c r="DBG283" s="413"/>
      <c r="DBH283" s="413"/>
      <c r="DBI283" s="413"/>
      <c r="DBJ283" s="414"/>
      <c r="DBK283" s="414"/>
      <c r="DBL283" s="413"/>
      <c r="DBM283" s="413"/>
      <c r="DBN283" s="414"/>
      <c r="DBO283" s="414"/>
      <c r="DBP283" s="413"/>
      <c r="DBQ283" s="413"/>
      <c r="DBR283" s="413"/>
      <c r="DBS283" s="413"/>
      <c r="DBT283" s="413"/>
      <c r="DBU283" s="407"/>
      <c r="DBV283" s="439"/>
      <c r="DBW283" s="413"/>
      <c r="DBX283" s="413"/>
      <c r="DBY283" s="413"/>
      <c r="DBZ283" s="413"/>
      <c r="DCA283" s="413"/>
      <c r="DCB283" s="413"/>
      <c r="DCC283" s="413"/>
      <c r="DCD283" s="412"/>
      <c r="DCE283" s="412"/>
      <c r="DCF283" s="412"/>
      <c r="DCG283" s="412"/>
      <c r="DCH283" s="412"/>
      <c r="DCI283" s="412"/>
      <c r="DCJ283" s="412"/>
      <c r="DCK283" s="412"/>
      <c r="DCL283" s="412"/>
      <c r="DCM283" s="412"/>
      <c r="DCN283" s="412"/>
      <c r="DCO283" s="412"/>
      <c r="DCP283" s="412"/>
      <c r="DCQ283" s="412"/>
      <c r="DCR283" s="412"/>
      <c r="DCS283" s="412"/>
      <c r="DCT283" s="412"/>
      <c r="DCU283" s="412"/>
      <c r="DCV283" s="412"/>
      <c r="DCW283" s="412"/>
      <c r="DCX283" s="412"/>
      <c r="DCY283" s="412"/>
      <c r="DCZ283" s="412"/>
      <c r="DDA283" s="412"/>
      <c r="DDB283" s="412"/>
      <c r="DDC283" s="412"/>
      <c r="DDD283" s="412"/>
      <c r="DDE283" s="412"/>
      <c r="DDF283" s="412"/>
      <c r="DDG283" s="412"/>
      <c r="DDH283" s="412"/>
      <c r="DDI283" s="412"/>
      <c r="DDJ283" s="412"/>
      <c r="DDK283" s="412"/>
      <c r="DDL283" s="412"/>
      <c r="DDM283" s="412"/>
      <c r="DDN283" s="412"/>
      <c r="DDO283" s="412"/>
      <c r="DDP283" s="412"/>
      <c r="DDQ283" s="412"/>
      <c r="DDR283" s="412"/>
      <c r="DDS283" s="412"/>
      <c r="DDT283" s="412"/>
      <c r="DDU283" s="412"/>
      <c r="DDV283" s="413"/>
      <c r="DDW283" s="413"/>
      <c r="DDX283" s="413"/>
      <c r="DDY283" s="413"/>
      <c r="DDZ283" s="413"/>
      <c r="DEA283" s="413"/>
      <c r="DEB283" s="413"/>
      <c r="DEC283" s="413"/>
      <c r="DED283" s="413"/>
      <c r="DEE283" s="413"/>
      <c r="DEF283" s="413"/>
      <c r="DEG283" s="413"/>
      <c r="DEH283" s="413"/>
      <c r="DEI283" s="413"/>
      <c r="DEJ283" s="413"/>
      <c r="DEK283" s="413"/>
      <c r="DEL283" s="413"/>
      <c r="DEM283" s="413"/>
      <c r="DEN283" s="413"/>
      <c r="DEO283" s="413"/>
      <c r="DEP283" s="413"/>
      <c r="DEQ283" s="413"/>
      <c r="DER283" s="413"/>
      <c r="DES283" s="413"/>
      <c r="DET283" s="414"/>
      <c r="DEU283" s="414"/>
      <c r="DEV283" s="414"/>
      <c r="DEW283" s="414"/>
      <c r="DEX283" s="414"/>
      <c r="DEY283" s="413"/>
      <c r="DEZ283" s="413"/>
      <c r="DFA283" s="414"/>
      <c r="DFB283" s="414"/>
      <c r="DFC283" s="413"/>
      <c r="DFD283" s="413"/>
      <c r="DFE283" s="414"/>
      <c r="DFF283" s="414"/>
      <c r="DFG283" s="413"/>
      <c r="DFH283" s="413"/>
      <c r="DFI283" s="413"/>
      <c r="DFJ283" s="413"/>
      <c r="DFK283" s="413"/>
      <c r="DFL283" s="413"/>
      <c r="DFM283" s="413"/>
      <c r="DFN283" s="414"/>
      <c r="DFO283" s="414"/>
      <c r="DFP283" s="413"/>
      <c r="DFQ283" s="413"/>
      <c r="DFR283" s="414"/>
      <c r="DFS283" s="414"/>
      <c r="DFT283" s="413"/>
      <c r="DFU283" s="413"/>
      <c r="DFV283" s="413"/>
      <c r="DFW283" s="413"/>
      <c r="DFX283" s="413"/>
      <c r="DFY283" s="407"/>
      <c r="DFZ283" s="439"/>
      <c r="DGA283" s="413"/>
      <c r="DGB283" s="413"/>
      <c r="DGC283" s="413"/>
      <c r="DGD283" s="413"/>
      <c r="DGE283" s="413"/>
      <c r="DGF283" s="413"/>
      <c r="DGG283" s="413"/>
      <c r="DGH283" s="412"/>
      <c r="DGI283" s="412"/>
      <c r="DGJ283" s="412"/>
      <c r="DGK283" s="412"/>
      <c r="DGL283" s="412"/>
      <c r="DGM283" s="412"/>
      <c r="DGN283" s="412"/>
      <c r="DGO283" s="412"/>
      <c r="DGP283" s="412"/>
      <c r="DGQ283" s="412"/>
      <c r="DGR283" s="412"/>
      <c r="DGS283" s="412"/>
      <c r="DGT283" s="412"/>
      <c r="DGU283" s="412"/>
      <c r="DGV283" s="412"/>
      <c r="DGW283" s="412"/>
      <c r="DGX283" s="412"/>
      <c r="DGY283" s="412"/>
      <c r="DGZ283" s="412"/>
      <c r="DHA283" s="412"/>
      <c r="DHB283" s="412"/>
      <c r="DHC283" s="412"/>
      <c r="DHD283" s="412"/>
      <c r="DHE283" s="412"/>
      <c r="DHF283" s="412"/>
      <c r="DHG283" s="412"/>
      <c r="DHH283" s="412"/>
      <c r="DHI283" s="412"/>
      <c r="DHJ283" s="412"/>
      <c r="DHK283" s="412"/>
      <c r="DHL283" s="412"/>
      <c r="DHM283" s="412"/>
      <c r="DHN283" s="412"/>
      <c r="DHO283" s="412"/>
      <c r="DHP283" s="412"/>
      <c r="DHQ283" s="412"/>
      <c r="DHR283" s="412"/>
      <c r="DHS283" s="412"/>
      <c r="DHT283" s="412"/>
      <c r="DHU283" s="412"/>
      <c r="DHV283" s="412"/>
      <c r="DHW283" s="412"/>
      <c r="DHX283" s="412"/>
      <c r="DHY283" s="412"/>
      <c r="DHZ283" s="413"/>
      <c r="DIA283" s="413"/>
      <c r="DIB283" s="413"/>
      <c r="DIC283" s="413"/>
      <c r="DID283" s="413"/>
      <c r="DIE283" s="413"/>
      <c r="DIF283" s="413"/>
      <c r="DIG283" s="413"/>
      <c r="DIH283" s="413"/>
      <c r="DII283" s="413"/>
      <c r="DIJ283" s="413"/>
      <c r="DIK283" s="413"/>
      <c r="DIL283" s="413"/>
      <c r="DIM283" s="413"/>
      <c r="DIN283" s="413"/>
      <c r="DIO283" s="413"/>
      <c r="DIP283" s="413"/>
      <c r="DIQ283" s="413"/>
      <c r="DIR283" s="413"/>
      <c r="DIS283" s="413"/>
      <c r="DIT283" s="413"/>
      <c r="DIU283" s="413"/>
      <c r="DIV283" s="413"/>
      <c r="DIW283" s="413"/>
      <c r="DIX283" s="414"/>
      <c r="DIY283" s="414"/>
      <c r="DIZ283" s="414"/>
      <c r="DJA283" s="414"/>
      <c r="DJB283" s="414"/>
      <c r="DJC283" s="413"/>
      <c r="DJD283" s="413"/>
      <c r="DJE283" s="414"/>
      <c r="DJF283" s="414"/>
      <c r="DJG283" s="413"/>
      <c r="DJH283" s="413"/>
      <c r="DJI283" s="414"/>
      <c r="DJJ283" s="414"/>
      <c r="DJK283" s="413"/>
      <c r="DJL283" s="413"/>
      <c r="DJM283" s="413"/>
      <c r="DJN283" s="413"/>
      <c r="DJO283" s="413"/>
      <c r="DJP283" s="413"/>
      <c r="DJQ283" s="413"/>
      <c r="DJR283" s="414"/>
      <c r="DJS283" s="414"/>
      <c r="DJT283" s="413"/>
      <c r="DJU283" s="413"/>
      <c r="DJV283" s="414"/>
      <c r="DJW283" s="414"/>
      <c r="DJX283" s="413"/>
      <c r="DJY283" s="413"/>
      <c r="DJZ283" s="413"/>
      <c r="DKA283" s="413"/>
      <c r="DKB283" s="413"/>
      <c r="DKC283" s="407"/>
      <c r="DKD283" s="439"/>
      <c r="DKE283" s="413"/>
      <c r="DKF283" s="413"/>
      <c r="DKG283" s="413"/>
      <c r="DKH283" s="413"/>
      <c r="DKI283" s="413"/>
      <c r="DKJ283" s="413"/>
      <c r="DKK283" s="413"/>
      <c r="DKL283" s="412"/>
      <c r="DKM283" s="412"/>
      <c r="DKN283" s="412"/>
      <c r="DKO283" s="412"/>
      <c r="DKP283" s="412"/>
      <c r="DKQ283" s="412"/>
      <c r="DKR283" s="412"/>
      <c r="DKS283" s="412"/>
      <c r="DKT283" s="412"/>
      <c r="DKU283" s="412"/>
      <c r="DKV283" s="412"/>
      <c r="DKW283" s="412"/>
      <c r="DKX283" s="412"/>
      <c r="DKY283" s="412"/>
      <c r="DKZ283" s="412"/>
      <c r="DLA283" s="412"/>
      <c r="DLB283" s="412"/>
      <c r="DLC283" s="412"/>
      <c r="DLD283" s="412"/>
      <c r="DLE283" s="412"/>
      <c r="DLF283" s="412"/>
      <c r="DLG283" s="412"/>
      <c r="DLH283" s="412"/>
      <c r="DLI283" s="412"/>
      <c r="DLJ283" s="412"/>
      <c r="DLK283" s="412"/>
      <c r="DLL283" s="412"/>
      <c r="DLM283" s="412"/>
      <c r="DLN283" s="412"/>
      <c r="DLO283" s="412"/>
      <c r="DLP283" s="412"/>
      <c r="DLQ283" s="412"/>
      <c r="DLR283" s="412"/>
      <c r="DLS283" s="412"/>
      <c r="DLT283" s="412"/>
      <c r="DLU283" s="412"/>
      <c r="DLV283" s="412"/>
      <c r="DLW283" s="412"/>
      <c r="DLX283" s="412"/>
      <c r="DLY283" s="412"/>
      <c r="DLZ283" s="412"/>
      <c r="DMA283" s="412"/>
      <c r="DMB283" s="412"/>
      <c r="DMC283" s="412"/>
      <c r="DMD283" s="413"/>
      <c r="DME283" s="413"/>
      <c r="DMF283" s="413"/>
      <c r="DMG283" s="413"/>
      <c r="DMH283" s="413"/>
      <c r="DMI283" s="413"/>
      <c r="DMJ283" s="413"/>
      <c r="DMK283" s="413"/>
      <c r="DML283" s="413"/>
      <c r="DMM283" s="413"/>
      <c r="DMN283" s="413"/>
      <c r="DMO283" s="413"/>
      <c r="DMP283" s="413"/>
      <c r="DMQ283" s="413"/>
      <c r="DMR283" s="413"/>
      <c r="DMS283" s="413"/>
      <c r="DMT283" s="413"/>
      <c r="DMU283" s="413"/>
      <c r="DMV283" s="413"/>
      <c r="DMW283" s="413"/>
      <c r="DMX283" s="413"/>
      <c r="DMY283" s="413"/>
      <c r="DMZ283" s="413"/>
      <c r="DNA283" s="413"/>
      <c r="DNB283" s="414"/>
      <c r="DNC283" s="414"/>
      <c r="DND283" s="414"/>
      <c r="DNE283" s="414"/>
      <c r="DNF283" s="414"/>
      <c r="DNG283" s="413"/>
      <c r="DNH283" s="413"/>
      <c r="DNI283" s="414"/>
      <c r="DNJ283" s="414"/>
      <c r="DNK283" s="413"/>
      <c r="DNL283" s="413"/>
      <c r="DNM283" s="414"/>
      <c r="DNN283" s="414"/>
      <c r="DNO283" s="413"/>
      <c r="DNP283" s="413"/>
      <c r="DNQ283" s="413"/>
      <c r="DNR283" s="413"/>
      <c r="DNS283" s="413"/>
      <c r="DNT283" s="413"/>
      <c r="DNU283" s="413"/>
      <c r="DNV283" s="414"/>
      <c r="DNW283" s="414"/>
      <c r="DNX283" s="413"/>
      <c r="DNY283" s="413"/>
      <c r="DNZ283" s="414"/>
      <c r="DOA283" s="414"/>
      <c r="DOB283" s="413"/>
      <c r="DOC283" s="413"/>
      <c r="DOD283" s="413"/>
      <c r="DOE283" s="413"/>
      <c r="DOF283" s="413"/>
      <c r="DOG283" s="407"/>
      <c r="DOH283" s="439"/>
      <c r="DOI283" s="413"/>
      <c r="DOJ283" s="413"/>
      <c r="DOK283" s="413"/>
      <c r="DOL283" s="413"/>
      <c r="DOM283" s="413"/>
      <c r="DON283" s="413"/>
      <c r="DOO283" s="413"/>
      <c r="DOP283" s="412"/>
      <c r="DOQ283" s="412"/>
      <c r="DOR283" s="412"/>
      <c r="DOS283" s="412"/>
      <c r="DOT283" s="412"/>
      <c r="DOU283" s="412"/>
      <c r="DOV283" s="412"/>
      <c r="DOW283" s="412"/>
      <c r="DOX283" s="412"/>
      <c r="DOY283" s="412"/>
      <c r="DOZ283" s="412"/>
      <c r="DPA283" s="412"/>
      <c r="DPB283" s="412"/>
      <c r="DPC283" s="412"/>
      <c r="DPD283" s="412"/>
      <c r="DPE283" s="412"/>
      <c r="DPF283" s="412"/>
      <c r="DPG283" s="412"/>
      <c r="DPH283" s="412"/>
      <c r="DPI283" s="412"/>
      <c r="DPJ283" s="412"/>
      <c r="DPK283" s="412"/>
      <c r="DPL283" s="412"/>
      <c r="DPM283" s="412"/>
      <c r="DPN283" s="412"/>
      <c r="DPO283" s="412"/>
      <c r="DPP283" s="412"/>
      <c r="DPQ283" s="412"/>
      <c r="DPR283" s="412"/>
      <c r="DPS283" s="412"/>
      <c r="DPT283" s="412"/>
      <c r="DPU283" s="412"/>
      <c r="DPV283" s="412"/>
      <c r="DPW283" s="412"/>
      <c r="DPX283" s="412"/>
      <c r="DPY283" s="412"/>
      <c r="DPZ283" s="412"/>
      <c r="DQA283" s="412"/>
      <c r="DQB283" s="412"/>
      <c r="DQC283" s="412"/>
      <c r="DQD283" s="412"/>
      <c r="DQE283" s="412"/>
      <c r="DQF283" s="412"/>
      <c r="DQG283" s="412"/>
      <c r="DQH283" s="413"/>
      <c r="DQI283" s="413"/>
      <c r="DQJ283" s="413"/>
      <c r="DQK283" s="413"/>
      <c r="DQL283" s="413"/>
      <c r="DQM283" s="413"/>
      <c r="DQN283" s="413"/>
      <c r="DQO283" s="413"/>
      <c r="DQP283" s="413"/>
      <c r="DQQ283" s="413"/>
      <c r="DQR283" s="413"/>
      <c r="DQS283" s="413"/>
      <c r="DQT283" s="413"/>
      <c r="DQU283" s="413"/>
      <c r="DQV283" s="413"/>
      <c r="DQW283" s="413"/>
      <c r="DQX283" s="413"/>
      <c r="DQY283" s="413"/>
      <c r="DQZ283" s="413"/>
      <c r="DRA283" s="413"/>
      <c r="DRB283" s="413"/>
      <c r="DRC283" s="413"/>
      <c r="DRD283" s="413"/>
      <c r="DRE283" s="413"/>
      <c r="DRF283" s="414"/>
      <c r="DRG283" s="414"/>
      <c r="DRH283" s="414"/>
      <c r="DRI283" s="414"/>
      <c r="DRJ283" s="414"/>
      <c r="DRK283" s="413"/>
      <c r="DRL283" s="413"/>
      <c r="DRM283" s="414"/>
      <c r="DRN283" s="414"/>
      <c r="DRO283" s="413"/>
      <c r="DRP283" s="413"/>
      <c r="DRQ283" s="414"/>
      <c r="DRR283" s="414"/>
      <c r="DRS283" s="413"/>
      <c r="DRT283" s="413"/>
      <c r="DRU283" s="413"/>
      <c r="DRV283" s="413"/>
      <c r="DRW283" s="413"/>
      <c r="DRX283" s="413"/>
      <c r="DRY283" s="413"/>
      <c r="DRZ283" s="414"/>
      <c r="DSA283" s="414"/>
      <c r="DSB283" s="413"/>
      <c r="DSC283" s="413"/>
      <c r="DSD283" s="414"/>
      <c r="DSE283" s="414"/>
      <c r="DSF283" s="413"/>
      <c r="DSG283" s="413"/>
      <c r="DSH283" s="413"/>
      <c r="DSI283" s="413"/>
      <c r="DSJ283" s="413"/>
      <c r="DSK283" s="407"/>
      <c r="DSL283" s="439"/>
      <c r="DSM283" s="413"/>
      <c r="DSN283" s="413"/>
      <c r="DSO283" s="413"/>
      <c r="DSP283" s="413"/>
      <c r="DSQ283" s="413"/>
      <c r="DSR283" s="413"/>
      <c r="DSS283" s="413"/>
      <c r="DST283" s="412"/>
      <c r="DSU283" s="412"/>
      <c r="DSV283" s="412"/>
      <c r="DSW283" s="412"/>
      <c r="DSX283" s="412"/>
      <c r="DSY283" s="412"/>
      <c r="DSZ283" s="412"/>
      <c r="DTA283" s="412"/>
      <c r="DTB283" s="412"/>
      <c r="DTC283" s="412"/>
      <c r="DTD283" s="412"/>
      <c r="DTE283" s="412"/>
      <c r="DTF283" s="412"/>
      <c r="DTG283" s="412"/>
      <c r="DTH283" s="412"/>
      <c r="DTI283" s="412"/>
      <c r="DTJ283" s="412"/>
      <c r="DTK283" s="412"/>
      <c r="DTL283" s="412"/>
      <c r="DTM283" s="412"/>
      <c r="DTN283" s="412"/>
      <c r="DTO283" s="412"/>
      <c r="DTP283" s="412"/>
      <c r="DTQ283" s="412"/>
      <c r="DTR283" s="412"/>
      <c r="DTS283" s="412"/>
      <c r="DTT283" s="412"/>
      <c r="DTU283" s="412"/>
      <c r="DTV283" s="412"/>
      <c r="DTW283" s="412"/>
      <c r="DTX283" s="412"/>
      <c r="DTY283" s="412"/>
      <c r="DTZ283" s="412"/>
      <c r="DUA283" s="412"/>
      <c r="DUB283" s="412"/>
      <c r="DUC283" s="412"/>
      <c r="DUD283" s="412"/>
      <c r="DUE283" s="412"/>
      <c r="DUF283" s="412"/>
      <c r="DUG283" s="412"/>
      <c r="DUH283" s="412"/>
      <c r="DUI283" s="412"/>
      <c r="DUJ283" s="412"/>
      <c r="DUK283" s="412"/>
      <c r="DUL283" s="413"/>
      <c r="DUM283" s="413"/>
      <c r="DUN283" s="413"/>
      <c r="DUO283" s="413"/>
      <c r="DUP283" s="413"/>
      <c r="DUQ283" s="413"/>
      <c r="DUR283" s="413"/>
      <c r="DUS283" s="413"/>
      <c r="DUT283" s="413"/>
      <c r="DUU283" s="413"/>
      <c r="DUV283" s="413"/>
      <c r="DUW283" s="413"/>
      <c r="DUX283" s="413"/>
      <c r="DUY283" s="413"/>
      <c r="DUZ283" s="413"/>
      <c r="DVA283" s="413"/>
      <c r="DVB283" s="413"/>
      <c r="DVC283" s="413"/>
      <c r="DVD283" s="413"/>
      <c r="DVE283" s="413"/>
      <c r="DVF283" s="413"/>
      <c r="DVG283" s="413"/>
      <c r="DVH283" s="413"/>
      <c r="DVI283" s="413"/>
      <c r="DVJ283" s="414"/>
      <c r="DVK283" s="414"/>
      <c r="DVL283" s="414"/>
      <c r="DVM283" s="414"/>
      <c r="DVN283" s="414"/>
      <c r="DVO283" s="413"/>
      <c r="DVP283" s="413"/>
      <c r="DVQ283" s="414"/>
      <c r="DVR283" s="414"/>
      <c r="DVS283" s="413"/>
      <c r="DVT283" s="413"/>
      <c r="DVU283" s="414"/>
      <c r="DVV283" s="414"/>
      <c r="DVW283" s="413"/>
      <c r="DVX283" s="413"/>
      <c r="DVY283" s="413"/>
      <c r="DVZ283" s="413"/>
      <c r="DWA283" s="413"/>
      <c r="DWB283" s="413"/>
      <c r="DWC283" s="413"/>
      <c r="DWD283" s="414"/>
      <c r="DWE283" s="414"/>
      <c r="DWF283" s="413"/>
      <c r="DWG283" s="413"/>
      <c r="DWH283" s="414"/>
      <c r="DWI283" s="414"/>
      <c r="DWJ283" s="413"/>
      <c r="DWK283" s="413"/>
      <c r="DWL283" s="413"/>
      <c r="DWM283" s="413"/>
      <c r="DWN283" s="413"/>
      <c r="DWO283" s="407"/>
      <c r="DWP283" s="439"/>
      <c r="DWQ283" s="413"/>
      <c r="DWR283" s="413"/>
      <c r="DWS283" s="413"/>
      <c r="DWT283" s="413"/>
      <c r="DWU283" s="413"/>
      <c r="DWV283" s="413"/>
      <c r="DWW283" s="413"/>
      <c r="DWX283" s="412"/>
      <c r="DWY283" s="412"/>
      <c r="DWZ283" s="412"/>
      <c r="DXA283" s="412"/>
      <c r="DXB283" s="412"/>
      <c r="DXC283" s="412"/>
      <c r="DXD283" s="412"/>
      <c r="DXE283" s="412"/>
      <c r="DXF283" s="412"/>
      <c r="DXG283" s="412"/>
      <c r="DXH283" s="412"/>
      <c r="DXI283" s="412"/>
      <c r="DXJ283" s="412"/>
      <c r="DXK283" s="412"/>
      <c r="DXL283" s="412"/>
      <c r="DXM283" s="412"/>
      <c r="DXN283" s="412"/>
      <c r="DXO283" s="412"/>
      <c r="DXP283" s="412"/>
      <c r="DXQ283" s="412"/>
      <c r="DXR283" s="412"/>
      <c r="DXS283" s="412"/>
      <c r="DXT283" s="412"/>
      <c r="DXU283" s="412"/>
      <c r="DXV283" s="412"/>
      <c r="DXW283" s="412"/>
      <c r="DXX283" s="412"/>
      <c r="DXY283" s="412"/>
      <c r="DXZ283" s="412"/>
      <c r="DYA283" s="412"/>
      <c r="DYB283" s="412"/>
      <c r="DYC283" s="412"/>
      <c r="DYD283" s="412"/>
      <c r="DYE283" s="412"/>
      <c r="DYF283" s="412"/>
      <c r="DYG283" s="412"/>
      <c r="DYH283" s="412"/>
      <c r="DYI283" s="412"/>
      <c r="DYJ283" s="412"/>
      <c r="DYK283" s="412"/>
      <c r="DYL283" s="412"/>
      <c r="DYM283" s="412"/>
      <c r="DYN283" s="412"/>
      <c r="DYO283" s="412"/>
      <c r="DYP283" s="413"/>
      <c r="DYQ283" s="413"/>
      <c r="DYR283" s="413"/>
      <c r="DYS283" s="413"/>
      <c r="DYT283" s="413"/>
      <c r="DYU283" s="413"/>
      <c r="DYV283" s="413"/>
      <c r="DYW283" s="413"/>
      <c r="DYX283" s="413"/>
      <c r="DYY283" s="413"/>
      <c r="DYZ283" s="413"/>
      <c r="DZA283" s="413"/>
      <c r="DZB283" s="413"/>
      <c r="DZC283" s="413"/>
      <c r="DZD283" s="413"/>
      <c r="DZE283" s="413"/>
      <c r="DZF283" s="413"/>
      <c r="DZG283" s="413"/>
      <c r="DZH283" s="413"/>
      <c r="DZI283" s="413"/>
      <c r="DZJ283" s="413"/>
      <c r="DZK283" s="413"/>
      <c r="DZL283" s="413"/>
      <c r="DZM283" s="413"/>
      <c r="DZN283" s="414"/>
      <c r="DZO283" s="414"/>
      <c r="DZP283" s="414"/>
      <c r="DZQ283" s="414"/>
      <c r="DZR283" s="414"/>
      <c r="DZS283" s="413"/>
      <c r="DZT283" s="413"/>
      <c r="DZU283" s="414"/>
      <c r="DZV283" s="414"/>
      <c r="DZW283" s="413"/>
      <c r="DZX283" s="413"/>
      <c r="DZY283" s="414"/>
      <c r="DZZ283" s="414"/>
      <c r="EAA283" s="413"/>
      <c r="EAB283" s="413"/>
      <c r="EAC283" s="413"/>
      <c r="EAD283" s="413"/>
      <c r="EAE283" s="413"/>
      <c r="EAF283" s="413"/>
      <c r="EAG283" s="413"/>
      <c r="EAH283" s="414"/>
      <c r="EAI283" s="414"/>
      <c r="EAJ283" s="413"/>
      <c r="EAK283" s="413"/>
      <c r="EAL283" s="414"/>
      <c r="EAM283" s="414"/>
      <c r="EAN283" s="413"/>
      <c r="EAO283" s="413"/>
      <c r="EAP283" s="413"/>
      <c r="EAQ283" s="413"/>
      <c r="EAR283" s="413"/>
      <c r="EAS283" s="407"/>
      <c r="EAT283" s="439"/>
      <c r="EAU283" s="413"/>
      <c r="EAV283" s="413"/>
      <c r="EAW283" s="413"/>
      <c r="EAX283" s="413"/>
      <c r="EAY283" s="413"/>
      <c r="EAZ283" s="413"/>
      <c r="EBA283" s="413"/>
      <c r="EBB283" s="412"/>
      <c r="EBC283" s="412"/>
      <c r="EBD283" s="412"/>
      <c r="EBE283" s="412"/>
      <c r="EBF283" s="412"/>
      <c r="EBG283" s="412"/>
      <c r="EBH283" s="412"/>
      <c r="EBI283" s="412"/>
      <c r="EBJ283" s="412"/>
      <c r="EBK283" s="412"/>
      <c r="EBL283" s="412"/>
      <c r="EBM283" s="412"/>
      <c r="EBN283" s="412"/>
      <c r="EBO283" s="412"/>
      <c r="EBP283" s="412"/>
      <c r="EBQ283" s="412"/>
      <c r="EBR283" s="412"/>
      <c r="EBS283" s="412"/>
      <c r="EBT283" s="412"/>
      <c r="EBU283" s="412"/>
      <c r="EBV283" s="412"/>
      <c r="EBW283" s="412"/>
      <c r="EBX283" s="412"/>
      <c r="EBY283" s="412"/>
      <c r="EBZ283" s="412"/>
      <c r="ECA283" s="412"/>
      <c r="ECB283" s="412"/>
      <c r="ECC283" s="412"/>
      <c r="ECD283" s="412"/>
      <c r="ECE283" s="412"/>
      <c r="ECF283" s="412"/>
      <c r="ECG283" s="412"/>
      <c r="ECH283" s="412"/>
      <c r="ECI283" s="412"/>
      <c r="ECJ283" s="412"/>
      <c r="ECK283" s="412"/>
      <c r="ECL283" s="412"/>
      <c r="ECM283" s="412"/>
      <c r="ECN283" s="412"/>
      <c r="ECO283" s="412"/>
      <c r="ECP283" s="412"/>
      <c r="ECQ283" s="412"/>
      <c r="ECR283" s="412"/>
      <c r="ECS283" s="412"/>
      <c r="ECT283" s="413"/>
      <c r="ECU283" s="413"/>
      <c r="ECV283" s="413"/>
      <c r="ECW283" s="413"/>
      <c r="ECX283" s="413"/>
      <c r="ECY283" s="413"/>
      <c r="ECZ283" s="413"/>
      <c r="EDA283" s="413"/>
      <c r="EDB283" s="413"/>
      <c r="EDC283" s="413"/>
      <c r="EDD283" s="413"/>
      <c r="EDE283" s="413"/>
      <c r="EDF283" s="413"/>
      <c r="EDG283" s="413"/>
      <c r="EDH283" s="413"/>
      <c r="EDI283" s="413"/>
      <c r="EDJ283" s="413"/>
      <c r="EDK283" s="413"/>
      <c r="EDL283" s="413"/>
      <c r="EDM283" s="413"/>
      <c r="EDN283" s="413"/>
      <c r="EDO283" s="413"/>
      <c r="EDP283" s="413"/>
      <c r="EDQ283" s="413"/>
      <c r="EDR283" s="414"/>
      <c r="EDS283" s="414"/>
      <c r="EDT283" s="414"/>
      <c r="EDU283" s="414"/>
      <c r="EDV283" s="414"/>
      <c r="EDW283" s="413"/>
      <c r="EDX283" s="413"/>
      <c r="EDY283" s="414"/>
      <c r="EDZ283" s="414"/>
      <c r="EEA283" s="413"/>
      <c r="EEB283" s="413"/>
      <c r="EEC283" s="414"/>
      <c r="EED283" s="414"/>
      <c r="EEE283" s="413"/>
      <c r="EEF283" s="413"/>
      <c r="EEG283" s="413"/>
      <c r="EEH283" s="413"/>
      <c r="EEI283" s="413"/>
      <c r="EEJ283" s="413"/>
      <c r="EEK283" s="413"/>
      <c r="EEL283" s="414"/>
      <c r="EEM283" s="414"/>
      <c r="EEN283" s="413"/>
      <c r="EEO283" s="413"/>
      <c r="EEP283" s="414"/>
      <c r="EEQ283" s="414"/>
      <c r="EER283" s="413"/>
      <c r="EES283" s="413"/>
      <c r="EET283" s="413"/>
      <c r="EEU283" s="413"/>
      <c r="EEV283" s="413"/>
      <c r="EEW283" s="407"/>
      <c r="EEX283" s="439"/>
      <c r="EEY283" s="413"/>
      <c r="EEZ283" s="413"/>
      <c r="EFA283" s="413"/>
      <c r="EFB283" s="413"/>
      <c r="EFC283" s="413"/>
      <c r="EFD283" s="413"/>
      <c r="EFE283" s="413"/>
      <c r="EFF283" s="412"/>
      <c r="EFG283" s="412"/>
      <c r="EFH283" s="412"/>
      <c r="EFI283" s="412"/>
      <c r="EFJ283" s="412"/>
      <c r="EFK283" s="412"/>
      <c r="EFL283" s="412"/>
      <c r="EFM283" s="412"/>
      <c r="EFN283" s="412"/>
      <c r="EFO283" s="412"/>
      <c r="EFP283" s="412"/>
      <c r="EFQ283" s="412"/>
      <c r="EFR283" s="412"/>
      <c r="EFS283" s="412"/>
      <c r="EFT283" s="412"/>
      <c r="EFU283" s="412"/>
      <c r="EFV283" s="412"/>
      <c r="EFW283" s="412"/>
      <c r="EFX283" s="412"/>
      <c r="EFY283" s="412"/>
      <c r="EFZ283" s="412"/>
      <c r="EGA283" s="412"/>
      <c r="EGB283" s="412"/>
      <c r="EGC283" s="412"/>
      <c r="EGD283" s="412"/>
      <c r="EGE283" s="412"/>
      <c r="EGF283" s="412"/>
      <c r="EGG283" s="412"/>
      <c r="EGH283" s="412"/>
      <c r="EGI283" s="412"/>
      <c r="EGJ283" s="412"/>
      <c r="EGK283" s="412"/>
      <c r="EGL283" s="412"/>
      <c r="EGM283" s="412"/>
      <c r="EGN283" s="412"/>
      <c r="EGO283" s="412"/>
      <c r="EGP283" s="412"/>
      <c r="EGQ283" s="412"/>
      <c r="EGR283" s="412"/>
      <c r="EGS283" s="412"/>
      <c r="EGT283" s="412"/>
      <c r="EGU283" s="412"/>
      <c r="EGV283" s="412"/>
      <c r="EGW283" s="412"/>
      <c r="EGX283" s="413"/>
      <c r="EGY283" s="413"/>
      <c r="EGZ283" s="413"/>
      <c r="EHA283" s="413"/>
      <c r="EHB283" s="413"/>
      <c r="EHC283" s="413"/>
      <c r="EHD283" s="413"/>
      <c r="EHE283" s="413"/>
      <c r="EHF283" s="413"/>
      <c r="EHG283" s="413"/>
      <c r="EHH283" s="413"/>
      <c r="EHI283" s="413"/>
      <c r="EHJ283" s="413"/>
      <c r="EHK283" s="413"/>
      <c r="EHL283" s="413"/>
      <c r="EHM283" s="413"/>
      <c r="EHN283" s="413"/>
      <c r="EHO283" s="413"/>
      <c r="EHP283" s="413"/>
      <c r="EHQ283" s="413"/>
      <c r="EHR283" s="413"/>
      <c r="EHS283" s="413"/>
      <c r="EHT283" s="413"/>
      <c r="EHU283" s="413"/>
      <c r="EHV283" s="414"/>
      <c r="EHW283" s="414"/>
      <c r="EHX283" s="414"/>
      <c r="EHY283" s="414"/>
      <c r="EHZ283" s="414"/>
      <c r="EIA283" s="413"/>
      <c r="EIB283" s="413"/>
      <c r="EIC283" s="414"/>
      <c r="EID283" s="414"/>
      <c r="EIE283" s="413"/>
      <c r="EIF283" s="413"/>
      <c r="EIG283" s="414"/>
      <c r="EIH283" s="414"/>
      <c r="EII283" s="413"/>
      <c r="EIJ283" s="413"/>
      <c r="EIK283" s="413"/>
      <c r="EIL283" s="413"/>
      <c r="EIM283" s="413"/>
      <c r="EIN283" s="413"/>
      <c r="EIO283" s="413"/>
      <c r="EIP283" s="414"/>
      <c r="EIQ283" s="414"/>
      <c r="EIR283" s="413"/>
      <c r="EIS283" s="413"/>
      <c r="EIT283" s="414"/>
      <c r="EIU283" s="414"/>
      <c r="EIV283" s="413"/>
      <c r="EIW283" s="413"/>
      <c r="EIX283" s="413"/>
      <c r="EIY283" s="413"/>
      <c r="EIZ283" s="413"/>
      <c r="EJA283" s="407"/>
      <c r="EJB283" s="439"/>
      <c r="EJC283" s="413"/>
      <c r="EJD283" s="413"/>
      <c r="EJE283" s="413"/>
      <c r="EJF283" s="413"/>
      <c r="EJG283" s="413"/>
      <c r="EJH283" s="413"/>
      <c r="EJI283" s="413"/>
      <c r="EJJ283" s="412"/>
      <c r="EJK283" s="412"/>
      <c r="EJL283" s="412"/>
      <c r="EJM283" s="412"/>
      <c r="EJN283" s="412"/>
      <c r="EJO283" s="412"/>
      <c r="EJP283" s="412"/>
      <c r="EJQ283" s="412"/>
      <c r="EJR283" s="412"/>
      <c r="EJS283" s="412"/>
      <c r="EJT283" s="412"/>
      <c r="EJU283" s="412"/>
      <c r="EJV283" s="412"/>
      <c r="EJW283" s="412"/>
      <c r="EJX283" s="412"/>
      <c r="EJY283" s="412"/>
      <c r="EJZ283" s="412"/>
      <c r="EKA283" s="412"/>
      <c r="EKB283" s="412"/>
      <c r="EKC283" s="412"/>
      <c r="EKD283" s="412"/>
      <c r="EKE283" s="412"/>
      <c r="EKF283" s="412"/>
      <c r="EKG283" s="412"/>
      <c r="EKH283" s="412"/>
      <c r="EKI283" s="412"/>
      <c r="EKJ283" s="412"/>
      <c r="EKK283" s="412"/>
      <c r="EKL283" s="412"/>
      <c r="EKM283" s="412"/>
      <c r="EKN283" s="412"/>
      <c r="EKO283" s="412"/>
      <c r="EKP283" s="412"/>
      <c r="EKQ283" s="412"/>
      <c r="EKR283" s="412"/>
      <c r="EKS283" s="412"/>
      <c r="EKT283" s="412"/>
      <c r="EKU283" s="412"/>
      <c r="EKV283" s="412"/>
      <c r="EKW283" s="412"/>
      <c r="EKX283" s="412"/>
      <c r="EKY283" s="412"/>
      <c r="EKZ283" s="412"/>
      <c r="ELA283" s="412"/>
      <c r="ELB283" s="413"/>
      <c r="ELC283" s="413"/>
      <c r="ELD283" s="413"/>
      <c r="ELE283" s="413"/>
      <c r="ELF283" s="413"/>
      <c r="ELG283" s="413"/>
      <c r="ELH283" s="413"/>
      <c r="ELI283" s="413"/>
      <c r="ELJ283" s="413"/>
      <c r="ELK283" s="413"/>
      <c r="ELL283" s="413"/>
      <c r="ELM283" s="413"/>
      <c r="ELN283" s="413"/>
      <c r="ELO283" s="413"/>
      <c r="ELP283" s="413"/>
      <c r="ELQ283" s="413"/>
      <c r="ELR283" s="413"/>
      <c r="ELS283" s="413"/>
      <c r="ELT283" s="413"/>
      <c r="ELU283" s="413"/>
      <c r="ELV283" s="413"/>
      <c r="ELW283" s="413"/>
      <c r="ELX283" s="413"/>
      <c r="ELY283" s="413"/>
      <c r="ELZ283" s="414"/>
      <c r="EMA283" s="414"/>
      <c r="EMB283" s="414"/>
      <c r="EMC283" s="414"/>
      <c r="EMD283" s="414"/>
      <c r="EME283" s="413"/>
      <c r="EMF283" s="413"/>
      <c r="EMG283" s="414"/>
      <c r="EMH283" s="414"/>
      <c r="EMI283" s="413"/>
      <c r="EMJ283" s="413"/>
      <c r="EMK283" s="414"/>
      <c r="EML283" s="414"/>
      <c r="EMM283" s="413"/>
      <c r="EMN283" s="413"/>
      <c r="EMO283" s="413"/>
      <c r="EMP283" s="413"/>
      <c r="EMQ283" s="413"/>
      <c r="EMR283" s="413"/>
      <c r="EMS283" s="413"/>
      <c r="EMT283" s="414"/>
      <c r="EMU283" s="414"/>
      <c r="EMV283" s="413"/>
      <c r="EMW283" s="413"/>
      <c r="EMX283" s="414"/>
      <c r="EMY283" s="414"/>
      <c r="EMZ283" s="413"/>
      <c r="ENA283" s="413"/>
      <c r="ENB283" s="413"/>
      <c r="ENC283" s="413"/>
      <c r="END283" s="413"/>
      <c r="ENE283" s="407"/>
      <c r="ENF283" s="439"/>
      <c r="ENG283" s="413"/>
      <c r="ENH283" s="413"/>
      <c r="ENI283" s="413"/>
      <c r="ENJ283" s="413"/>
      <c r="ENK283" s="413"/>
      <c r="ENL283" s="413"/>
      <c r="ENM283" s="413"/>
      <c r="ENN283" s="412"/>
      <c r="ENO283" s="412"/>
      <c r="ENP283" s="412"/>
      <c r="ENQ283" s="412"/>
      <c r="ENR283" s="412"/>
      <c r="ENS283" s="412"/>
      <c r="ENT283" s="412"/>
      <c r="ENU283" s="412"/>
      <c r="ENV283" s="412"/>
      <c r="ENW283" s="412"/>
      <c r="ENX283" s="412"/>
      <c r="ENY283" s="412"/>
      <c r="ENZ283" s="412"/>
      <c r="EOA283" s="412"/>
      <c r="EOB283" s="412"/>
      <c r="EOC283" s="412"/>
      <c r="EOD283" s="412"/>
      <c r="EOE283" s="412"/>
      <c r="EOF283" s="412"/>
      <c r="EOG283" s="412"/>
      <c r="EOH283" s="412"/>
      <c r="EOI283" s="412"/>
      <c r="EOJ283" s="412"/>
      <c r="EOK283" s="412"/>
      <c r="EOL283" s="412"/>
      <c r="EOM283" s="412"/>
      <c r="EON283" s="412"/>
      <c r="EOO283" s="412"/>
      <c r="EOP283" s="412"/>
      <c r="EOQ283" s="412"/>
      <c r="EOR283" s="412"/>
      <c r="EOS283" s="412"/>
      <c r="EOT283" s="412"/>
      <c r="EOU283" s="412"/>
      <c r="EOV283" s="412"/>
      <c r="EOW283" s="412"/>
      <c r="EOX283" s="412"/>
      <c r="EOY283" s="412"/>
      <c r="EOZ283" s="412"/>
      <c r="EPA283" s="412"/>
      <c r="EPB283" s="412"/>
      <c r="EPC283" s="412"/>
      <c r="EPD283" s="412"/>
      <c r="EPE283" s="412"/>
      <c r="EPF283" s="413"/>
      <c r="EPG283" s="413"/>
      <c r="EPH283" s="413"/>
      <c r="EPI283" s="413"/>
      <c r="EPJ283" s="413"/>
      <c r="EPK283" s="413"/>
      <c r="EPL283" s="413"/>
      <c r="EPM283" s="413"/>
      <c r="EPN283" s="413"/>
      <c r="EPO283" s="413"/>
      <c r="EPP283" s="413"/>
      <c r="EPQ283" s="413"/>
      <c r="EPR283" s="413"/>
      <c r="EPS283" s="413"/>
      <c r="EPT283" s="413"/>
      <c r="EPU283" s="413"/>
      <c r="EPV283" s="413"/>
      <c r="EPW283" s="413"/>
      <c r="EPX283" s="413"/>
      <c r="EPY283" s="413"/>
      <c r="EPZ283" s="413"/>
      <c r="EQA283" s="413"/>
      <c r="EQB283" s="413"/>
      <c r="EQC283" s="413"/>
      <c r="EQD283" s="414"/>
      <c r="EQE283" s="414"/>
      <c r="EQF283" s="414"/>
      <c r="EQG283" s="414"/>
      <c r="EQH283" s="414"/>
      <c r="EQI283" s="413"/>
      <c r="EQJ283" s="413"/>
      <c r="EQK283" s="414"/>
      <c r="EQL283" s="414"/>
      <c r="EQM283" s="413"/>
      <c r="EQN283" s="413"/>
      <c r="EQO283" s="414"/>
      <c r="EQP283" s="414"/>
      <c r="EQQ283" s="413"/>
      <c r="EQR283" s="413"/>
      <c r="EQS283" s="413"/>
      <c r="EQT283" s="413"/>
      <c r="EQU283" s="413"/>
      <c r="EQV283" s="413"/>
      <c r="EQW283" s="413"/>
      <c r="EQX283" s="414"/>
      <c r="EQY283" s="414"/>
      <c r="EQZ283" s="413"/>
      <c r="ERA283" s="413"/>
      <c r="ERB283" s="414"/>
      <c r="ERC283" s="414"/>
      <c r="ERD283" s="413"/>
      <c r="ERE283" s="413"/>
      <c r="ERF283" s="413"/>
      <c r="ERG283" s="413"/>
      <c r="ERH283" s="413"/>
      <c r="ERI283" s="407"/>
      <c r="ERJ283" s="439"/>
      <c r="ERK283" s="413"/>
      <c r="ERL283" s="413"/>
      <c r="ERM283" s="413"/>
      <c r="ERN283" s="413"/>
      <c r="ERO283" s="413"/>
      <c r="ERP283" s="413"/>
      <c r="ERQ283" s="413"/>
      <c r="ERR283" s="412"/>
      <c r="ERS283" s="412"/>
      <c r="ERT283" s="412"/>
      <c r="ERU283" s="412"/>
      <c r="ERV283" s="412"/>
      <c r="ERW283" s="412"/>
      <c r="ERX283" s="412"/>
      <c r="ERY283" s="412"/>
      <c r="ERZ283" s="412"/>
      <c r="ESA283" s="412"/>
      <c r="ESB283" s="412"/>
      <c r="ESC283" s="412"/>
      <c r="ESD283" s="412"/>
      <c r="ESE283" s="412"/>
      <c r="ESF283" s="412"/>
      <c r="ESG283" s="412"/>
      <c r="ESH283" s="412"/>
      <c r="ESI283" s="412"/>
      <c r="ESJ283" s="412"/>
      <c r="ESK283" s="412"/>
      <c r="ESL283" s="412"/>
      <c r="ESM283" s="412"/>
      <c r="ESN283" s="412"/>
      <c r="ESO283" s="412"/>
      <c r="ESP283" s="412"/>
      <c r="ESQ283" s="412"/>
      <c r="ESR283" s="412"/>
      <c r="ESS283" s="412"/>
      <c r="EST283" s="412"/>
      <c r="ESU283" s="412"/>
      <c r="ESV283" s="412"/>
      <c r="ESW283" s="412"/>
      <c r="ESX283" s="412"/>
      <c r="ESY283" s="412"/>
      <c r="ESZ283" s="412"/>
      <c r="ETA283" s="412"/>
      <c r="ETB283" s="412"/>
      <c r="ETC283" s="412"/>
      <c r="ETD283" s="412"/>
      <c r="ETE283" s="412"/>
      <c r="ETF283" s="412"/>
      <c r="ETG283" s="412"/>
      <c r="ETH283" s="412"/>
      <c r="ETI283" s="412"/>
      <c r="ETJ283" s="413"/>
      <c r="ETK283" s="413"/>
      <c r="ETL283" s="413"/>
      <c r="ETM283" s="413"/>
      <c r="ETN283" s="413"/>
      <c r="ETO283" s="413"/>
      <c r="ETP283" s="413"/>
      <c r="ETQ283" s="413"/>
      <c r="ETR283" s="413"/>
      <c r="ETS283" s="413"/>
      <c r="ETT283" s="413"/>
      <c r="ETU283" s="413"/>
      <c r="ETV283" s="413"/>
      <c r="ETW283" s="413"/>
      <c r="ETX283" s="413"/>
      <c r="ETY283" s="413"/>
      <c r="ETZ283" s="413"/>
      <c r="EUA283" s="413"/>
      <c r="EUB283" s="413"/>
      <c r="EUC283" s="413"/>
      <c r="EUD283" s="413"/>
      <c r="EUE283" s="413"/>
      <c r="EUF283" s="413"/>
      <c r="EUG283" s="413"/>
      <c r="EUH283" s="414"/>
      <c r="EUI283" s="414"/>
      <c r="EUJ283" s="414"/>
      <c r="EUK283" s="414"/>
      <c r="EUL283" s="414"/>
      <c r="EUM283" s="413"/>
      <c r="EUN283" s="413"/>
      <c r="EUO283" s="414"/>
      <c r="EUP283" s="414"/>
      <c r="EUQ283" s="413"/>
      <c r="EUR283" s="413"/>
      <c r="EUS283" s="414"/>
      <c r="EUT283" s="414"/>
      <c r="EUU283" s="413"/>
      <c r="EUV283" s="413"/>
      <c r="EUW283" s="413"/>
      <c r="EUX283" s="413"/>
      <c r="EUY283" s="413"/>
      <c r="EUZ283" s="413"/>
      <c r="EVA283" s="413"/>
      <c r="EVB283" s="414"/>
      <c r="EVC283" s="414"/>
      <c r="EVD283" s="413"/>
      <c r="EVE283" s="413"/>
      <c r="EVF283" s="414"/>
      <c r="EVG283" s="414"/>
      <c r="EVH283" s="413"/>
      <c r="EVI283" s="413"/>
      <c r="EVJ283" s="413"/>
      <c r="EVK283" s="413"/>
      <c r="EVL283" s="413"/>
      <c r="EVM283" s="407"/>
      <c r="EVN283" s="439"/>
      <c r="EVO283" s="413"/>
      <c r="EVP283" s="413"/>
      <c r="EVQ283" s="413"/>
      <c r="EVR283" s="413"/>
      <c r="EVS283" s="413"/>
      <c r="EVT283" s="413"/>
      <c r="EVU283" s="413"/>
      <c r="EVV283" s="412"/>
      <c r="EVW283" s="412"/>
      <c r="EVX283" s="412"/>
      <c r="EVY283" s="412"/>
      <c r="EVZ283" s="412"/>
      <c r="EWA283" s="412"/>
      <c r="EWB283" s="412"/>
      <c r="EWC283" s="412"/>
      <c r="EWD283" s="412"/>
      <c r="EWE283" s="412"/>
      <c r="EWF283" s="412"/>
      <c r="EWG283" s="412"/>
      <c r="EWH283" s="412"/>
      <c r="EWI283" s="412"/>
      <c r="EWJ283" s="412"/>
      <c r="EWK283" s="412"/>
      <c r="EWL283" s="412"/>
      <c r="EWM283" s="412"/>
      <c r="EWN283" s="412"/>
      <c r="EWO283" s="412"/>
      <c r="EWP283" s="412"/>
      <c r="EWQ283" s="412"/>
      <c r="EWR283" s="412"/>
      <c r="EWS283" s="412"/>
      <c r="EWT283" s="412"/>
      <c r="EWU283" s="412"/>
      <c r="EWV283" s="412"/>
      <c r="EWW283" s="412"/>
      <c r="EWX283" s="412"/>
      <c r="EWY283" s="412"/>
      <c r="EWZ283" s="412"/>
      <c r="EXA283" s="412"/>
      <c r="EXB283" s="412"/>
      <c r="EXC283" s="412"/>
      <c r="EXD283" s="412"/>
      <c r="EXE283" s="412"/>
      <c r="EXF283" s="412"/>
      <c r="EXG283" s="412"/>
      <c r="EXH283" s="412"/>
      <c r="EXI283" s="412"/>
      <c r="EXJ283" s="412"/>
      <c r="EXK283" s="412"/>
      <c r="EXL283" s="412"/>
      <c r="EXM283" s="412"/>
      <c r="EXN283" s="413"/>
      <c r="EXO283" s="413"/>
      <c r="EXP283" s="413"/>
      <c r="EXQ283" s="413"/>
      <c r="EXR283" s="413"/>
      <c r="EXS283" s="413"/>
      <c r="EXT283" s="413"/>
      <c r="EXU283" s="413"/>
      <c r="EXV283" s="413"/>
      <c r="EXW283" s="413"/>
      <c r="EXX283" s="413"/>
      <c r="EXY283" s="413"/>
      <c r="EXZ283" s="413"/>
      <c r="EYA283" s="413"/>
      <c r="EYB283" s="413"/>
      <c r="EYC283" s="413"/>
      <c r="EYD283" s="413"/>
      <c r="EYE283" s="413"/>
      <c r="EYF283" s="413"/>
      <c r="EYG283" s="413"/>
      <c r="EYH283" s="413"/>
      <c r="EYI283" s="413"/>
      <c r="EYJ283" s="413"/>
      <c r="EYK283" s="413"/>
      <c r="EYL283" s="414"/>
      <c r="EYM283" s="414"/>
      <c r="EYN283" s="414"/>
      <c r="EYO283" s="414"/>
      <c r="EYP283" s="414"/>
      <c r="EYQ283" s="413"/>
      <c r="EYR283" s="413"/>
      <c r="EYS283" s="414"/>
      <c r="EYT283" s="414"/>
      <c r="EYU283" s="413"/>
      <c r="EYV283" s="413"/>
      <c r="EYW283" s="414"/>
      <c r="EYX283" s="414"/>
      <c r="EYY283" s="413"/>
      <c r="EYZ283" s="413"/>
      <c r="EZA283" s="413"/>
      <c r="EZB283" s="413"/>
      <c r="EZC283" s="413"/>
      <c r="EZD283" s="413"/>
      <c r="EZE283" s="413"/>
      <c r="EZF283" s="414"/>
      <c r="EZG283" s="414"/>
      <c r="EZH283" s="413"/>
      <c r="EZI283" s="413"/>
      <c r="EZJ283" s="414"/>
      <c r="EZK283" s="414"/>
      <c r="EZL283" s="413"/>
      <c r="EZM283" s="413"/>
      <c r="EZN283" s="413"/>
      <c r="EZO283" s="413"/>
      <c r="EZP283" s="413"/>
      <c r="EZQ283" s="407"/>
      <c r="EZR283" s="439"/>
      <c r="EZS283" s="413"/>
      <c r="EZT283" s="413"/>
      <c r="EZU283" s="413"/>
      <c r="EZV283" s="413"/>
      <c r="EZW283" s="413"/>
      <c r="EZX283" s="413"/>
      <c r="EZY283" s="413"/>
      <c r="EZZ283" s="412"/>
      <c r="FAA283" s="412"/>
      <c r="FAB283" s="412"/>
      <c r="FAC283" s="412"/>
      <c r="FAD283" s="412"/>
      <c r="FAE283" s="412"/>
      <c r="FAF283" s="412"/>
      <c r="FAG283" s="412"/>
      <c r="FAH283" s="412"/>
      <c r="FAI283" s="412"/>
      <c r="FAJ283" s="412"/>
      <c r="FAK283" s="412"/>
      <c r="FAL283" s="412"/>
      <c r="FAM283" s="412"/>
      <c r="FAN283" s="412"/>
      <c r="FAO283" s="412"/>
      <c r="FAP283" s="412"/>
      <c r="FAQ283" s="412"/>
      <c r="FAR283" s="412"/>
      <c r="FAS283" s="412"/>
      <c r="FAT283" s="412"/>
      <c r="FAU283" s="412"/>
      <c r="FAV283" s="412"/>
      <c r="FAW283" s="412"/>
      <c r="FAX283" s="412"/>
      <c r="FAY283" s="412"/>
      <c r="FAZ283" s="412"/>
      <c r="FBA283" s="412"/>
      <c r="FBB283" s="412"/>
      <c r="FBC283" s="412"/>
      <c r="FBD283" s="412"/>
      <c r="FBE283" s="412"/>
      <c r="FBF283" s="412"/>
      <c r="FBG283" s="412"/>
      <c r="FBH283" s="412"/>
      <c r="FBI283" s="412"/>
      <c r="FBJ283" s="412"/>
      <c r="FBK283" s="412"/>
      <c r="FBL283" s="412"/>
      <c r="FBM283" s="412"/>
      <c r="FBN283" s="412"/>
      <c r="FBO283" s="412"/>
      <c r="FBP283" s="412"/>
      <c r="FBQ283" s="412"/>
      <c r="FBR283" s="413"/>
      <c r="FBS283" s="413"/>
      <c r="FBT283" s="413"/>
      <c r="FBU283" s="413"/>
      <c r="FBV283" s="413"/>
      <c r="FBW283" s="413"/>
      <c r="FBX283" s="413"/>
      <c r="FBY283" s="413"/>
      <c r="FBZ283" s="413"/>
      <c r="FCA283" s="413"/>
      <c r="FCB283" s="413"/>
      <c r="FCC283" s="413"/>
      <c r="FCD283" s="413"/>
      <c r="FCE283" s="413"/>
      <c r="FCF283" s="413"/>
      <c r="FCG283" s="413"/>
      <c r="FCH283" s="413"/>
      <c r="FCI283" s="413"/>
      <c r="FCJ283" s="413"/>
      <c r="FCK283" s="413"/>
      <c r="FCL283" s="413"/>
      <c r="FCM283" s="413"/>
      <c r="FCN283" s="413"/>
      <c r="FCO283" s="413"/>
      <c r="FCP283" s="414"/>
      <c r="FCQ283" s="414"/>
      <c r="FCR283" s="414"/>
      <c r="FCS283" s="414"/>
      <c r="FCT283" s="414"/>
      <c r="FCU283" s="413"/>
      <c r="FCV283" s="413"/>
      <c r="FCW283" s="414"/>
      <c r="FCX283" s="414"/>
      <c r="FCY283" s="413"/>
      <c r="FCZ283" s="413"/>
      <c r="FDA283" s="414"/>
      <c r="FDB283" s="414"/>
      <c r="FDC283" s="413"/>
      <c r="FDD283" s="413"/>
      <c r="FDE283" s="413"/>
      <c r="FDF283" s="413"/>
      <c r="FDG283" s="413"/>
      <c r="FDH283" s="413"/>
      <c r="FDI283" s="413"/>
      <c r="FDJ283" s="414"/>
      <c r="FDK283" s="414"/>
      <c r="FDL283" s="413"/>
      <c r="FDM283" s="413"/>
      <c r="FDN283" s="414"/>
      <c r="FDO283" s="414"/>
      <c r="FDP283" s="413"/>
      <c r="FDQ283" s="413"/>
      <c r="FDR283" s="413"/>
      <c r="FDS283" s="413"/>
      <c r="FDT283" s="413"/>
      <c r="FDU283" s="407"/>
      <c r="FDV283" s="439"/>
      <c r="FDW283" s="413"/>
      <c r="FDX283" s="413"/>
      <c r="FDY283" s="413"/>
      <c r="FDZ283" s="413"/>
      <c r="FEA283" s="413"/>
      <c r="FEB283" s="413"/>
      <c r="FEC283" s="413"/>
      <c r="FED283" s="412"/>
      <c r="FEE283" s="412"/>
      <c r="FEF283" s="412"/>
      <c r="FEG283" s="412"/>
      <c r="FEH283" s="412"/>
      <c r="FEI283" s="412"/>
      <c r="FEJ283" s="412"/>
      <c r="FEK283" s="412"/>
      <c r="FEL283" s="412"/>
      <c r="FEM283" s="412"/>
      <c r="FEN283" s="412"/>
      <c r="FEO283" s="412"/>
      <c r="FEP283" s="412"/>
      <c r="FEQ283" s="412"/>
      <c r="FER283" s="412"/>
      <c r="FES283" s="412"/>
      <c r="FET283" s="412"/>
      <c r="FEU283" s="412"/>
      <c r="FEV283" s="412"/>
      <c r="FEW283" s="412"/>
      <c r="FEX283" s="412"/>
      <c r="FEY283" s="412"/>
      <c r="FEZ283" s="412"/>
      <c r="FFA283" s="412"/>
      <c r="FFB283" s="412"/>
      <c r="FFC283" s="412"/>
      <c r="FFD283" s="412"/>
      <c r="FFE283" s="412"/>
      <c r="FFF283" s="412"/>
      <c r="FFG283" s="412"/>
      <c r="FFH283" s="412"/>
      <c r="FFI283" s="412"/>
      <c r="FFJ283" s="412"/>
      <c r="FFK283" s="412"/>
      <c r="FFL283" s="412"/>
      <c r="FFM283" s="412"/>
      <c r="FFN283" s="412"/>
      <c r="FFO283" s="412"/>
      <c r="FFP283" s="412"/>
      <c r="FFQ283" s="412"/>
      <c r="FFR283" s="412"/>
      <c r="FFS283" s="412"/>
      <c r="FFT283" s="412"/>
      <c r="FFU283" s="412"/>
      <c r="FFV283" s="413"/>
      <c r="FFW283" s="413"/>
      <c r="FFX283" s="413"/>
      <c r="FFY283" s="413"/>
      <c r="FFZ283" s="413"/>
      <c r="FGA283" s="413"/>
      <c r="FGB283" s="413"/>
      <c r="FGC283" s="413"/>
      <c r="FGD283" s="413"/>
      <c r="FGE283" s="413"/>
      <c r="FGF283" s="413"/>
      <c r="FGG283" s="413"/>
      <c r="FGH283" s="413"/>
      <c r="FGI283" s="413"/>
      <c r="FGJ283" s="413"/>
      <c r="FGK283" s="413"/>
      <c r="FGL283" s="413"/>
      <c r="FGM283" s="413"/>
      <c r="FGN283" s="413"/>
      <c r="FGO283" s="413"/>
      <c r="FGP283" s="413"/>
      <c r="FGQ283" s="413"/>
      <c r="FGR283" s="413"/>
      <c r="FGS283" s="413"/>
      <c r="FGT283" s="414"/>
      <c r="FGU283" s="414"/>
      <c r="FGV283" s="414"/>
      <c r="FGW283" s="414"/>
      <c r="FGX283" s="414"/>
      <c r="FGY283" s="413"/>
      <c r="FGZ283" s="413"/>
      <c r="FHA283" s="414"/>
      <c r="FHB283" s="414"/>
      <c r="FHC283" s="413"/>
      <c r="FHD283" s="413"/>
      <c r="FHE283" s="414"/>
      <c r="FHF283" s="414"/>
      <c r="FHG283" s="413"/>
      <c r="FHH283" s="413"/>
      <c r="FHI283" s="413"/>
      <c r="FHJ283" s="413"/>
      <c r="FHK283" s="413"/>
      <c r="FHL283" s="413"/>
      <c r="FHM283" s="413"/>
      <c r="FHN283" s="414"/>
      <c r="FHO283" s="414"/>
      <c r="FHP283" s="413"/>
      <c r="FHQ283" s="413"/>
      <c r="FHR283" s="414"/>
      <c r="FHS283" s="414"/>
      <c r="FHT283" s="413"/>
      <c r="FHU283" s="413"/>
      <c r="FHV283" s="413"/>
      <c r="FHW283" s="413"/>
      <c r="FHX283" s="413"/>
      <c r="FHY283" s="407"/>
      <c r="FHZ283" s="439"/>
      <c r="FIA283" s="413"/>
      <c r="FIB283" s="413"/>
      <c r="FIC283" s="413"/>
      <c r="FID283" s="413"/>
      <c r="FIE283" s="413"/>
      <c r="FIF283" s="413"/>
      <c r="FIG283" s="413"/>
      <c r="FIH283" s="412"/>
      <c r="FII283" s="412"/>
      <c r="FIJ283" s="412"/>
      <c r="FIK283" s="412"/>
      <c r="FIL283" s="412"/>
      <c r="FIM283" s="412"/>
      <c r="FIN283" s="412"/>
      <c r="FIO283" s="412"/>
      <c r="FIP283" s="412"/>
      <c r="FIQ283" s="412"/>
      <c r="FIR283" s="412"/>
      <c r="FIS283" s="412"/>
      <c r="FIT283" s="412"/>
      <c r="FIU283" s="412"/>
      <c r="FIV283" s="412"/>
      <c r="FIW283" s="412"/>
      <c r="FIX283" s="412"/>
      <c r="FIY283" s="412"/>
      <c r="FIZ283" s="412"/>
      <c r="FJA283" s="412"/>
      <c r="FJB283" s="412"/>
      <c r="FJC283" s="412"/>
      <c r="FJD283" s="412"/>
      <c r="FJE283" s="412"/>
      <c r="FJF283" s="412"/>
      <c r="FJG283" s="412"/>
      <c r="FJH283" s="412"/>
      <c r="FJI283" s="412"/>
      <c r="FJJ283" s="412"/>
      <c r="FJK283" s="412"/>
      <c r="FJL283" s="412"/>
      <c r="FJM283" s="412"/>
      <c r="FJN283" s="412"/>
      <c r="FJO283" s="412"/>
      <c r="FJP283" s="412"/>
      <c r="FJQ283" s="412"/>
      <c r="FJR283" s="412"/>
      <c r="FJS283" s="412"/>
      <c r="FJT283" s="412"/>
      <c r="FJU283" s="412"/>
      <c r="FJV283" s="412"/>
      <c r="FJW283" s="412"/>
      <c r="FJX283" s="412"/>
      <c r="FJY283" s="412"/>
      <c r="FJZ283" s="413"/>
      <c r="FKA283" s="413"/>
      <c r="FKB283" s="413"/>
      <c r="FKC283" s="413"/>
      <c r="FKD283" s="413"/>
      <c r="FKE283" s="413"/>
      <c r="FKF283" s="413"/>
      <c r="FKG283" s="413"/>
      <c r="FKH283" s="413"/>
      <c r="FKI283" s="413"/>
      <c r="FKJ283" s="413"/>
      <c r="FKK283" s="413"/>
      <c r="FKL283" s="413"/>
      <c r="FKM283" s="413"/>
      <c r="FKN283" s="413"/>
      <c r="FKO283" s="413"/>
      <c r="FKP283" s="413"/>
      <c r="FKQ283" s="413"/>
      <c r="FKR283" s="413"/>
      <c r="FKS283" s="413"/>
      <c r="FKT283" s="413"/>
      <c r="FKU283" s="413"/>
      <c r="FKV283" s="413"/>
      <c r="FKW283" s="413"/>
      <c r="FKX283" s="414"/>
      <c r="FKY283" s="414"/>
      <c r="FKZ283" s="414"/>
      <c r="FLA283" s="414"/>
      <c r="FLB283" s="414"/>
      <c r="FLC283" s="413"/>
      <c r="FLD283" s="413"/>
      <c r="FLE283" s="414"/>
      <c r="FLF283" s="414"/>
      <c r="FLG283" s="413"/>
      <c r="FLH283" s="413"/>
      <c r="FLI283" s="414"/>
      <c r="FLJ283" s="414"/>
      <c r="FLK283" s="413"/>
      <c r="FLL283" s="413"/>
      <c r="FLM283" s="413"/>
      <c r="FLN283" s="413"/>
      <c r="FLO283" s="413"/>
      <c r="FLP283" s="413"/>
      <c r="FLQ283" s="413"/>
      <c r="FLR283" s="414"/>
      <c r="FLS283" s="414"/>
      <c r="FLT283" s="413"/>
      <c r="FLU283" s="413"/>
      <c r="FLV283" s="414"/>
      <c r="FLW283" s="414"/>
      <c r="FLX283" s="413"/>
      <c r="FLY283" s="413"/>
      <c r="FLZ283" s="413"/>
      <c r="FMA283" s="413"/>
      <c r="FMB283" s="413"/>
      <c r="FMC283" s="407"/>
      <c r="FMD283" s="439"/>
      <c r="FME283" s="413"/>
      <c r="FMF283" s="413"/>
      <c r="FMG283" s="413"/>
      <c r="FMH283" s="413"/>
      <c r="FMI283" s="413"/>
      <c r="FMJ283" s="413"/>
      <c r="FMK283" s="413"/>
      <c r="FML283" s="412"/>
      <c r="FMM283" s="412"/>
      <c r="FMN283" s="412"/>
      <c r="FMO283" s="412"/>
      <c r="FMP283" s="412"/>
      <c r="FMQ283" s="412"/>
      <c r="FMR283" s="412"/>
      <c r="FMS283" s="412"/>
      <c r="FMT283" s="412"/>
      <c r="FMU283" s="412"/>
      <c r="FMV283" s="412"/>
      <c r="FMW283" s="412"/>
      <c r="FMX283" s="412"/>
      <c r="FMY283" s="412"/>
      <c r="FMZ283" s="412"/>
      <c r="FNA283" s="412"/>
      <c r="FNB283" s="412"/>
      <c r="FNC283" s="412"/>
      <c r="FND283" s="412"/>
      <c r="FNE283" s="412"/>
      <c r="FNF283" s="412"/>
      <c r="FNG283" s="412"/>
      <c r="FNH283" s="412"/>
      <c r="FNI283" s="412"/>
      <c r="FNJ283" s="412"/>
      <c r="FNK283" s="412"/>
      <c r="FNL283" s="412"/>
      <c r="FNM283" s="412"/>
      <c r="FNN283" s="412"/>
      <c r="FNO283" s="412"/>
      <c r="FNP283" s="412"/>
      <c r="FNQ283" s="412"/>
      <c r="FNR283" s="412"/>
      <c r="FNS283" s="412"/>
      <c r="FNT283" s="412"/>
      <c r="FNU283" s="412"/>
      <c r="FNV283" s="412"/>
      <c r="FNW283" s="412"/>
      <c r="FNX283" s="412"/>
      <c r="FNY283" s="412"/>
      <c r="FNZ283" s="412"/>
      <c r="FOA283" s="412"/>
      <c r="FOB283" s="412"/>
      <c r="FOC283" s="412"/>
      <c r="FOD283" s="413"/>
      <c r="FOE283" s="413"/>
      <c r="FOF283" s="413"/>
      <c r="FOG283" s="413"/>
      <c r="FOH283" s="413"/>
      <c r="FOI283" s="413"/>
      <c r="FOJ283" s="413"/>
      <c r="FOK283" s="413"/>
      <c r="FOL283" s="413"/>
      <c r="FOM283" s="413"/>
      <c r="FON283" s="413"/>
      <c r="FOO283" s="413"/>
      <c r="FOP283" s="413"/>
      <c r="FOQ283" s="413"/>
      <c r="FOR283" s="413"/>
      <c r="FOS283" s="413"/>
      <c r="FOT283" s="413"/>
      <c r="FOU283" s="413"/>
      <c r="FOV283" s="413"/>
      <c r="FOW283" s="413"/>
      <c r="FOX283" s="413"/>
      <c r="FOY283" s="413"/>
      <c r="FOZ283" s="413"/>
      <c r="FPA283" s="413"/>
      <c r="FPB283" s="414"/>
      <c r="FPC283" s="414"/>
      <c r="FPD283" s="414"/>
      <c r="FPE283" s="414"/>
      <c r="FPF283" s="414"/>
      <c r="FPG283" s="413"/>
      <c r="FPH283" s="413"/>
      <c r="FPI283" s="414"/>
      <c r="FPJ283" s="414"/>
      <c r="FPK283" s="413"/>
      <c r="FPL283" s="413"/>
      <c r="FPM283" s="414"/>
      <c r="FPN283" s="414"/>
      <c r="FPO283" s="413"/>
      <c r="FPP283" s="413"/>
      <c r="FPQ283" s="413"/>
      <c r="FPR283" s="413"/>
      <c r="FPS283" s="413"/>
      <c r="FPT283" s="413"/>
      <c r="FPU283" s="413"/>
      <c r="FPV283" s="414"/>
      <c r="FPW283" s="414"/>
      <c r="FPX283" s="413"/>
      <c r="FPY283" s="413"/>
      <c r="FPZ283" s="414"/>
      <c r="FQA283" s="414"/>
      <c r="FQB283" s="413"/>
      <c r="FQC283" s="413"/>
      <c r="FQD283" s="413"/>
      <c r="FQE283" s="413"/>
      <c r="FQF283" s="413"/>
      <c r="FQG283" s="407"/>
      <c r="FQH283" s="439"/>
      <c r="FQI283" s="413"/>
      <c r="FQJ283" s="413"/>
      <c r="FQK283" s="413"/>
      <c r="FQL283" s="413"/>
      <c r="FQM283" s="413"/>
      <c r="FQN283" s="413"/>
      <c r="FQO283" s="413"/>
      <c r="FQP283" s="412"/>
      <c r="FQQ283" s="412"/>
      <c r="FQR283" s="412"/>
      <c r="FQS283" s="412"/>
      <c r="FQT283" s="412"/>
      <c r="FQU283" s="412"/>
      <c r="FQV283" s="412"/>
      <c r="FQW283" s="412"/>
      <c r="FQX283" s="412"/>
      <c r="FQY283" s="412"/>
      <c r="FQZ283" s="412"/>
      <c r="FRA283" s="412"/>
      <c r="FRB283" s="412"/>
      <c r="FRC283" s="412"/>
      <c r="FRD283" s="412"/>
      <c r="FRE283" s="412"/>
      <c r="FRF283" s="412"/>
      <c r="FRG283" s="412"/>
      <c r="FRH283" s="412"/>
      <c r="FRI283" s="412"/>
      <c r="FRJ283" s="412"/>
      <c r="FRK283" s="412"/>
      <c r="FRL283" s="412"/>
      <c r="FRM283" s="412"/>
      <c r="FRN283" s="412"/>
      <c r="FRO283" s="412"/>
      <c r="FRP283" s="412"/>
      <c r="FRQ283" s="412"/>
      <c r="FRR283" s="412"/>
      <c r="FRS283" s="412"/>
      <c r="FRT283" s="412"/>
      <c r="FRU283" s="412"/>
      <c r="FRV283" s="412"/>
      <c r="FRW283" s="412"/>
      <c r="FRX283" s="412"/>
      <c r="FRY283" s="412"/>
      <c r="FRZ283" s="412"/>
      <c r="FSA283" s="412"/>
      <c r="FSB283" s="412"/>
      <c r="FSC283" s="412"/>
      <c r="FSD283" s="412"/>
      <c r="FSE283" s="412"/>
      <c r="FSF283" s="412"/>
      <c r="FSG283" s="412"/>
      <c r="FSH283" s="413"/>
      <c r="FSI283" s="413"/>
      <c r="FSJ283" s="413"/>
      <c r="FSK283" s="413"/>
      <c r="FSL283" s="413"/>
      <c r="FSM283" s="413"/>
      <c r="FSN283" s="413"/>
      <c r="FSO283" s="413"/>
      <c r="FSP283" s="413"/>
      <c r="FSQ283" s="413"/>
      <c r="FSR283" s="413"/>
      <c r="FSS283" s="413"/>
      <c r="FST283" s="413"/>
      <c r="FSU283" s="413"/>
      <c r="FSV283" s="413"/>
      <c r="FSW283" s="413"/>
      <c r="FSX283" s="413"/>
      <c r="FSY283" s="413"/>
      <c r="FSZ283" s="413"/>
      <c r="FTA283" s="413"/>
      <c r="FTB283" s="413"/>
      <c r="FTC283" s="413"/>
      <c r="FTD283" s="413"/>
      <c r="FTE283" s="413"/>
      <c r="FTF283" s="414"/>
      <c r="FTG283" s="414"/>
      <c r="FTH283" s="414"/>
      <c r="FTI283" s="414"/>
      <c r="FTJ283" s="414"/>
      <c r="FTK283" s="413"/>
      <c r="FTL283" s="413"/>
      <c r="FTM283" s="414"/>
      <c r="FTN283" s="414"/>
      <c r="FTO283" s="413"/>
      <c r="FTP283" s="413"/>
      <c r="FTQ283" s="414"/>
      <c r="FTR283" s="414"/>
      <c r="FTS283" s="413"/>
      <c r="FTT283" s="413"/>
      <c r="FTU283" s="413"/>
      <c r="FTV283" s="413"/>
      <c r="FTW283" s="413"/>
      <c r="FTX283" s="413"/>
      <c r="FTY283" s="413"/>
      <c r="FTZ283" s="414"/>
      <c r="FUA283" s="414"/>
      <c r="FUB283" s="413"/>
      <c r="FUC283" s="413"/>
      <c r="FUD283" s="414"/>
      <c r="FUE283" s="414"/>
      <c r="FUF283" s="413"/>
      <c r="FUG283" s="413"/>
      <c r="FUH283" s="413"/>
      <c r="FUI283" s="413"/>
      <c r="FUJ283" s="413"/>
      <c r="FUK283" s="407"/>
      <c r="FUL283" s="439"/>
      <c r="FUM283" s="413"/>
      <c r="FUN283" s="413"/>
      <c r="FUO283" s="413"/>
      <c r="FUP283" s="413"/>
      <c r="FUQ283" s="413"/>
      <c r="FUR283" s="413"/>
      <c r="FUS283" s="413"/>
      <c r="FUT283" s="412"/>
      <c r="FUU283" s="412"/>
      <c r="FUV283" s="412"/>
      <c r="FUW283" s="412"/>
      <c r="FUX283" s="412"/>
      <c r="FUY283" s="412"/>
      <c r="FUZ283" s="412"/>
      <c r="FVA283" s="412"/>
      <c r="FVB283" s="412"/>
      <c r="FVC283" s="412"/>
      <c r="FVD283" s="412"/>
      <c r="FVE283" s="412"/>
      <c r="FVF283" s="412"/>
      <c r="FVG283" s="412"/>
      <c r="FVH283" s="412"/>
      <c r="FVI283" s="412"/>
      <c r="FVJ283" s="412"/>
      <c r="FVK283" s="412"/>
      <c r="FVL283" s="412"/>
      <c r="FVM283" s="412"/>
      <c r="FVN283" s="412"/>
      <c r="FVO283" s="412"/>
      <c r="FVP283" s="412"/>
      <c r="FVQ283" s="412"/>
      <c r="FVR283" s="412"/>
      <c r="FVS283" s="412"/>
      <c r="FVT283" s="412"/>
      <c r="FVU283" s="412"/>
      <c r="FVV283" s="412"/>
      <c r="FVW283" s="412"/>
      <c r="FVX283" s="412"/>
      <c r="FVY283" s="412"/>
      <c r="FVZ283" s="412"/>
      <c r="FWA283" s="412"/>
      <c r="FWB283" s="412"/>
      <c r="FWC283" s="412"/>
      <c r="FWD283" s="412"/>
      <c r="FWE283" s="412"/>
      <c r="FWF283" s="412"/>
      <c r="FWG283" s="412"/>
      <c r="FWH283" s="412"/>
      <c r="FWI283" s="412"/>
      <c r="FWJ283" s="412"/>
      <c r="FWK283" s="412"/>
      <c r="FWL283" s="413"/>
      <c r="FWM283" s="413"/>
      <c r="FWN283" s="413"/>
      <c r="FWO283" s="413"/>
      <c r="FWP283" s="413"/>
      <c r="FWQ283" s="413"/>
      <c r="FWR283" s="413"/>
      <c r="FWS283" s="413"/>
      <c r="FWT283" s="413"/>
      <c r="FWU283" s="413"/>
      <c r="FWV283" s="413"/>
      <c r="FWW283" s="413"/>
      <c r="FWX283" s="413"/>
      <c r="FWY283" s="413"/>
      <c r="FWZ283" s="413"/>
      <c r="FXA283" s="413"/>
      <c r="FXB283" s="413"/>
      <c r="FXC283" s="413"/>
      <c r="FXD283" s="413"/>
      <c r="FXE283" s="413"/>
      <c r="FXF283" s="413"/>
      <c r="FXG283" s="413"/>
      <c r="FXH283" s="413"/>
      <c r="FXI283" s="413"/>
      <c r="FXJ283" s="414"/>
      <c r="FXK283" s="414"/>
      <c r="FXL283" s="414"/>
      <c r="FXM283" s="414"/>
      <c r="FXN283" s="414"/>
      <c r="FXO283" s="413"/>
      <c r="FXP283" s="413"/>
      <c r="FXQ283" s="414"/>
      <c r="FXR283" s="414"/>
      <c r="FXS283" s="413"/>
      <c r="FXT283" s="413"/>
      <c r="FXU283" s="414"/>
      <c r="FXV283" s="414"/>
      <c r="FXW283" s="413"/>
      <c r="FXX283" s="413"/>
      <c r="FXY283" s="413"/>
      <c r="FXZ283" s="413"/>
      <c r="FYA283" s="413"/>
      <c r="FYB283" s="413"/>
      <c r="FYC283" s="413"/>
      <c r="FYD283" s="414"/>
      <c r="FYE283" s="414"/>
      <c r="FYF283" s="413"/>
      <c r="FYG283" s="413"/>
      <c r="FYH283" s="414"/>
      <c r="FYI283" s="414"/>
      <c r="FYJ283" s="413"/>
      <c r="FYK283" s="413"/>
      <c r="FYL283" s="413"/>
      <c r="FYM283" s="413"/>
      <c r="FYN283" s="413"/>
      <c r="FYO283" s="407"/>
      <c r="FYP283" s="439"/>
      <c r="FYQ283" s="413"/>
      <c r="FYR283" s="413"/>
      <c r="FYS283" s="413"/>
      <c r="FYT283" s="413"/>
      <c r="FYU283" s="413"/>
      <c r="FYV283" s="413"/>
      <c r="FYW283" s="413"/>
      <c r="FYX283" s="412"/>
      <c r="FYY283" s="412"/>
      <c r="FYZ283" s="412"/>
      <c r="FZA283" s="412"/>
      <c r="FZB283" s="412"/>
      <c r="FZC283" s="412"/>
      <c r="FZD283" s="412"/>
      <c r="FZE283" s="412"/>
      <c r="FZF283" s="412"/>
      <c r="FZG283" s="412"/>
      <c r="FZH283" s="412"/>
      <c r="FZI283" s="412"/>
      <c r="FZJ283" s="412"/>
      <c r="FZK283" s="412"/>
      <c r="FZL283" s="412"/>
      <c r="FZM283" s="412"/>
      <c r="FZN283" s="412"/>
      <c r="FZO283" s="412"/>
      <c r="FZP283" s="412"/>
      <c r="FZQ283" s="412"/>
      <c r="FZR283" s="412"/>
      <c r="FZS283" s="412"/>
      <c r="FZT283" s="412"/>
      <c r="FZU283" s="412"/>
      <c r="FZV283" s="412"/>
      <c r="FZW283" s="412"/>
      <c r="FZX283" s="412"/>
      <c r="FZY283" s="412"/>
      <c r="FZZ283" s="412"/>
      <c r="GAA283" s="412"/>
      <c r="GAB283" s="412"/>
      <c r="GAC283" s="412"/>
      <c r="GAD283" s="412"/>
      <c r="GAE283" s="412"/>
      <c r="GAF283" s="412"/>
      <c r="GAG283" s="412"/>
      <c r="GAH283" s="412"/>
      <c r="GAI283" s="412"/>
      <c r="GAJ283" s="412"/>
      <c r="GAK283" s="412"/>
      <c r="GAL283" s="412"/>
      <c r="GAM283" s="412"/>
      <c r="GAN283" s="412"/>
      <c r="GAO283" s="412"/>
      <c r="GAP283" s="413"/>
      <c r="GAQ283" s="413"/>
      <c r="GAR283" s="413"/>
      <c r="GAS283" s="413"/>
      <c r="GAT283" s="413"/>
      <c r="GAU283" s="413"/>
      <c r="GAV283" s="413"/>
      <c r="GAW283" s="413"/>
      <c r="GAX283" s="413"/>
      <c r="GAY283" s="413"/>
      <c r="GAZ283" s="413"/>
      <c r="GBA283" s="413"/>
      <c r="GBB283" s="413"/>
      <c r="GBC283" s="413"/>
      <c r="GBD283" s="413"/>
      <c r="GBE283" s="413"/>
      <c r="GBF283" s="413"/>
      <c r="GBG283" s="413"/>
      <c r="GBH283" s="413"/>
      <c r="GBI283" s="413"/>
      <c r="GBJ283" s="413"/>
      <c r="GBK283" s="413"/>
      <c r="GBL283" s="413"/>
      <c r="GBM283" s="413"/>
      <c r="GBN283" s="414"/>
      <c r="GBO283" s="414"/>
      <c r="GBP283" s="414"/>
      <c r="GBQ283" s="414"/>
      <c r="GBR283" s="414"/>
      <c r="GBS283" s="413"/>
      <c r="GBT283" s="413"/>
      <c r="GBU283" s="414"/>
      <c r="GBV283" s="414"/>
      <c r="GBW283" s="413"/>
      <c r="GBX283" s="413"/>
      <c r="GBY283" s="414"/>
      <c r="GBZ283" s="414"/>
      <c r="GCA283" s="413"/>
      <c r="GCB283" s="413"/>
      <c r="GCC283" s="413"/>
      <c r="GCD283" s="413"/>
      <c r="GCE283" s="413"/>
      <c r="GCF283" s="413"/>
      <c r="GCG283" s="413"/>
      <c r="GCH283" s="414"/>
      <c r="GCI283" s="414"/>
      <c r="GCJ283" s="413"/>
      <c r="GCK283" s="413"/>
      <c r="GCL283" s="414"/>
      <c r="GCM283" s="414"/>
      <c r="GCN283" s="413"/>
      <c r="GCO283" s="413"/>
      <c r="GCP283" s="413"/>
      <c r="GCQ283" s="413"/>
      <c r="GCR283" s="413"/>
      <c r="GCS283" s="407"/>
      <c r="GCT283" s="439"/>
      <c r="GCU283" s="413"/>
      <c r="GCV283" s="413"/>
      <c r="GCW283" s="413"/>
      <c r="GCX283" s="413"/>
      <c r="GCY283" s="413"/>
      <c r="GCZ283" s="413"/>
      <c r="GDA283" s="413"/>
      <c r="GDB283" s="412"/>
      <c r="GDC283" s="412"/>
      <c r="GDD283" s="412"/>
      <c r="GDE283" s="412"/>
      <c r="GDF283" s="412"/>
      <c r="GDG283" s="412"/>
      <c r="GDH283" s="412"/>
      <c r="GDI283" s="412"/>
      <c r="GDJ283" s="412"/>
      <c r="GDK283" s="412"/>
      <c r="GDL283" s="412"/>
      <c r="GDM283" s="412"/>
      <c r="GDN283" s="412"/>
      <c r="GDO283" s="412"/>
      <c r="GDP283" s="412"/>
      <c r="GDQ283" s="412"/>
      <c r="GDR283" s="412"/>
      <c r="GDS283" s="412"/>
      <c r="GDT283" s="412"/>
      <c r="GDU283" s="412"/>
      <c r="GDV283" s="412"/>
      <c r="GDW283" s="412"/>
      <c r="GDX283" s="412"/>
      <c r="GDY283" s="412"/>
      <c r="GDZ283" s="412"/>
      <c r="GEA283" s="412"/>
      <c r="GEB283" s="412"/>
      <c r="GEC283" s="412"/>
      <c r="GED283" s="412"/>
      <c r="GEE283" s="412"/>
      <c r="GEF283" s="412"/>
      <c r="GEG283" s="412"/>
      <c r="GEH283" s="412"/>
      <c r="GEI283" s="412"/>
      <c r="GEJ283" s="412"/>
      <c r="GEK283" s="412"/>
      <c r="GEL283" s="412"/>
      <c r="GEM283" s="412"/>
      <c r="GEN283" s="412"/>
      <c r="GEO283" s="412"/>
      <c r="GEP283" s="412"/>
      <c r="GEQ283" s="412"/>
      <c r="GER283" s="412"/>
      <c r="GES283" s="412"/>
      <c r="GET283" s="413"/>
      <c r="GEU283" s="413"/>
      <c r="GEV283" s="413"/>
      <c r="GEW283" s="413"/>
      <c r="GEX283" s="413"/>
      <c r="GEY283" s="413"/>
      <c r="GEZ283" s="413"/>
      <c r="GFA283" s="413"/>
      <c r="GFB283" s="413"/>
      <c r="GFC283" s="413"/>
      <c r="GFD283" s="413"/>
      <c r="GFE283" s="413"/>
      <c r="GFF283" s="413"/>
      <c r="GFG283" s="413"/>
      <c r="GFH283" s="413"/>
      <c r="GFI283" s="413"/>
      <c r="GFJ283" s="413"/>
      <c r="GFK283" s="413"/>
      <c r="GFL283" s="413"/>
      <c r="GFM283" s="413"/>
      <c r="GFN283" s="413"/>
      <c r="GFO283" s="413"/>
      <c r="GFP283" s="413"/>
      <c r="GFQ283" s="413"/>
      <c r="GFR283" s="414"/>
      <c r="GFS283" s="414"/>
      <c r="GFT283" s="414"/>
      <c r="GFU283" s="414"/>
      <c r="GFV283" s="414"/>
      <c r="GFW283" s="413"/>
      <c r="GFX283" s="413"/>
      <c r="GFY283" s="414"/>
      <c r="GFZ283" s="414"/>
      <c r="GGA283" s="413"/>
      <c r="GGB283" s="413"/>
      <c r="GGC283" s="414"/>
      <c r="GGD283" s="414"/>
      <c r="GGE283" s="413"/>
      <c r="GGF283" s="413"/>
      <c r="GGG283" s="413"/>
      <c r="GGH283" s="413"/>
      <c r="GGI283" s="413"/>
      <c r="GGJ283" s="413"/>
      <c r="GGK283" s="413"/>
      <c r="GGL283" s="414"/>
      <c r="GGM283" s="414"/>
      <c r="GGN283" s="413"/>
      <c r="GGO283" s="413"/>
      <c r="GGP283" s="414"/>
      <c r="GGQ283" s="414"/>
      <c r="GGR283" s="413"/>
      <c r="GGS283" s="413"/>
      <c r="GGT283" s="413"/>
      <c r="GGU283" s="413"/>
      <c r="GGV283" s="413"/>
      <c r="GGW283" s="407"/>
      <c r="GGX283" s="439"/>
      <c r="GGY283" s="413"/>
      <c r="GGZ283" s="413"/>
      <c r="GHA283" s="413"/>
      <c r="GHB283" s="413"/>
      <c r="GHC283" s="413"/>
      <c r="GHD283" s="413"/>
      <c r="GHE283" s="413"/>
      <c r="GHF283" s="412"/>
      <c r="GHG283" s="412"/>
      <c r="GHH283" s="412"/>
      <c r="GHI283" s="412"/>
      <c r="GHJ283" s="412"/>
      <c r="GHK283" s="412"/>
      <c r="GHL283" s="412"/>
      <c r="GHM283" s="412"/>
      <c r="GHN283" s="412"/>
      <c r="GHO283" s="412"/>
      <c r="GHP283" s="412"/>
      <c r="GHQ283" s="412"/>
      <c r="GHR283" s="412"/>
      <c r="GHS283" s="412"/>
      <c r="GHT283" s="412"/>
      <c r="GHU283" s="412"/>
      <c r="GHV283" s="412"/>
      <c r="GHW283" s="412"/>
      <c r="GHX283" s="412"/>
      <c r="GHY283" s="412"/>
      <c r="GHZ283" s="412"/>
      <c r="GIA283" s="412"/>
      <c r="GIB283" s="412"/>
      <c r="GIC283" s="412"/>
      <c r="GID283" s="412"/>
      <c r="GIE283" s="412"/>
      <c r="GIF283" s="412"/>
      <c r="GIG283" s="412"/>
      <c r="GIH283" s="412"/>
      <c r="GII283" s="412"/>
      <c r="GIJ283" s="412"/>
      <c r="GIK283" s="412"/>
      <c r="GIL283" s="412"/>
      <c r="GIM283" s="412"/>
      <c r="GIN283" s="412"/>
      <c r="GIO283" s="412"/>
      <c r="GIP283" s="412"/>
      <c r="GIQ283" s="412"/>
      <c r="GIR283" s="412"/>
      <c r="GIS283" s="412"/>
      <c r="GIT283" s="412"/>
      <c r="GIU283" s="412"/>
      <c r="GIV283" s="412"/>
      <c r="GIW283" s="412"/>
      <c r="GIX283" s="413"/>
      <c r="GIY283" s="413"/>
      <c r="GIZ283" s="413"/>
      <c r="GJA283" s="413"/>
      <c r="GJB283" s="413"/>
      <c r="GJC283" s="413"/>
      <c r="GJD283" s="413"/>
      <c r="GJE283" s="413"/>
      <c r="GJF283" s="413"/>
      <c r="GJG283" s="413"/>
      <c r="GJH283" s="413"/>
      <c r="GJI283" s="413"/>
      <c r="GJJ283" s="413"/>
      <c r="GJK283" s="413"/>
      <c r="GJL283" s="413"/>
      <c r="GJM283" s="413"/>
      <c r="GJN283" s="413"/>
      <c r="GJO283" s="413"/>
      <c r="GJP283" s="413"/>
      <c r="GJQ283" s="413"/>
      <c r="GJR283" s="413"/>
      <c r="GJS283" s="413"/>
      <c r="GJT283" s="413"/>
      <c r="GJU283" s="413"/>
      <c r="GJV283" s="414"/>
      <c r="GJW283" s="414"/>
      <c r="GJX283" s="414"/>
      <c r="GJY283" s="414"/>
      <c r="GJZ283" s="414"/>
      <c r="GKA283" s="413"/>
      <c r="GKB283" s="413"/>
      <c r="GKC283" s="414"/>
      <c r="GKD283" s="414"/>
      <c r="GKE283" s="413"/>
      <c r="GKF283" s="413"/>
      <c r="GKG283" s="414"/>
      <c r="GKH283" s="414"/>
      <c r="GKI283" s="413"/>
      <c r="GKJ283" s="413"/>
      <c r="GKK283" s="413"/>
      <c r="GKL283" s="413"/>
      <c r="GKM283" s="413"/>
      <c r="GKN283" s="413"/>
      <c r="GKO283" s="413"/>
      <c r="GKP283" s="414"/>
      <c r="GKQ283" s="414"/>
      <c r="GKR283" s="413"/>
      <c r="GKS283" s="413"/>
      <c r="GKT283" s="414"/>
      <c r="GKU283" s="414"/>
      <c r="GKV283" s="413"/>
      <c r="GKW283" s="413"/>
      <c r="GKX283" s="413"/>
      <c r="GKY283" s="413"/>
      <c r="GKZ283" s="413"/>
      <c r="GLA283" s="407"/>
      <c r="GLB283" s="439"/>
      <c r="GLC283" s="413"/>
      <c r="GLD283" s="413"/>
      <c r="GLE283" s="413"/>
      <c r="GLF283" s="413"/>
      <c r="GLG283" s="413"/>
      <c r="GLH283" s="413"/>
      <c r="GLI283" s="413"/>
      <c r="GLJ283" s="412"/>
      <c r="GLK283" s="412"/>
      <c r="GLL283" s="412"/>
      <c r="GLM283" s="412"/>
      <c r="GLN283" s="412"/>
      <c r="GLO283" s="412"/>
      <c r="GLP283" s="412"/>
      <c r="GLQ283" s="412"/>
      <c r="GLR283" s="412"/>
      <c r="GLS283" s="412"/>
      <c r="GLT283" s="412"/>
      <c r="GLU283" s="412"/>
      <c r="GLV283" s="412"/>
      <c r="GLW283" s="412"/>
      <c r="GLX283" s="412"/>
      <c r="GLY283" s="412"/>
      <c r="GLZ283" s="412"/>
      <c r="GMA283" s="412"/>
      <c r="GMB283" s="412"/>
      <c r="GMC283" s="412"/>
      <c r="GMD283" s="412"/>
      <c r="GME283" s="412"/>
      <c r="GMF283" s="412"/>
      <c r="GMG283" s="412"/>
      <c r="GMH283" s="412"/>
      <c r="GMI283" s="412"/>
      <c r="GMJ283" s="412"/>
      <c r="GMK283" s="412"/>
      <c r="GML283" s="412"/>
      <c r="GMM283" s="412"/>
      <c r="GMN283" s="412"/>
      <c r="GMO283" s="412"/>
      <c r="GMP283" s="412"/>
      <c r="GMQ283" s="412"/>
      <c r="GMR283" s="412"/>
      <c r="GMS283" s="412"/>
      <c r="GMT283" s="412"/>
      <c r="GMU283" s="412"/>
      <c r="GMV283" s="412"/>
      <c r="GMW283" s="412"/>
      <c r="GMX283" s="412"/>
      <c r="GMY283" s="412"/>
      <c r="GMZ283" s="412"/>
      <c r="GNA283" s="412"/>
      <c r="GNB283" s="413"/>
      <c r="GNC283" s="413"/>
      <c r="GND283" s="413"/>
      <c r="GNE283" s="413"/>
      <c r="GNF283" s="413"/>
      <c r="GNG283" s="413"/>
      <c r="GNH283" s="413"/>
      <c r="GNI283" s="413"/>
      <c r="GNJ283" s="413"/>
      <c r="GNK283" s="413"/>
      <c r="GNL283" s="413"/>
      <c r="GNM283" s="413"/>
      <c r="GNN283" s="413"/>
      <c r="GNO283" s="413"/>
      <c r="GNP283" s="413"/>
      <c r="GNQ283" s="413"/>
      <c r="GNR283" s="413"/>
      <c r="GNS283" s="413"/>
      <c r="GNT283" s="413"/>
      <c r="GNU283" s="413"/>
      <c r="GNV283" s="413"/>
      <c r="GNW283" s="413"/>
      <c r="GNX283" s="413"/>
      <c r="GNY283" s="413"/>
      <c r="GNZ283" s="414"/>
      <c r="GOA283" s="414"/>
      <c r="GOB283" s="414"/>
      <c r="GOC283" s="414"/>
      <c r="GOD283" s="414"/>
      <c r="GOE283" s="413"/>
      <c r="GOF283" s="413"/>
      <c r="GOG283" s="414"/>
      <c r="GOH283" s="414"/>
      <c r="GOI283" s="413"/>
      <c r="GOJ283" s="413"/>
      <c r="GOK283" s="414"/>
      <c r="GOL283" s="414"/>
      <c r="GOM283" s="413"/>
      <c r="GON283" s="413"/>
      <c r="GOO283" s="413"/>
      <c r="GOP283" s="413"/>
      <c r="GOQ283" s="413"/>
      <c r="GOR283" s="413"/>
      <c r="GOS283" s="413"/>
      <c r="GOT283" s="414"/>
      <c r="GOU283" s="414"/>
      <c r="GOV283" s="413"/>
      <c r="GOW283" s="413"/>
      <c r="GOX283" s="414"/>
      <c r="GOY283" s="414"/>
      <c r="GOZ283" s="413"/>
      <c r="GPA283" s="413"/>
      <c r="GPB283" s="413"/>
      <c r="GPC283" s="413"/>
      <c r="GPD283" s="413"/>
      <c r="GPE283" s="407"/>
      <c r="GPF283" s="439"/>
      <c r="GPG283" s="413"/>
      <c r="GPH283" s="413"/>
      <c r="GPI283" s="413"/>
      <c r="GPJ283" s="413"/>
      <c r="GPK283" s="413"/>
      <c r="GPL283" s="413"/>
      <c r="GPM283" s="413"/>
      <c r="GPN283" s="412"/>
      <c r="GPO283" s="412"/>
      <c r="GPP283" s="412"/>
      <c r="GPQ283" s="412"/>
      <c r="GPR283" s="412"/>
      <c r="GPS283" s="412"/>
      <c r="GPT283" s="412"/>
      <c r="GPU283" s="412"/>
      <c r="GPV283" s="412"/>
      <c r="GPW283" s="412"/>
      <c r="GPX283" s="412"/>
      <c r="GPY283" s="412"/>
      <c r="GPZ283" s="412"/>
      <c r="GQA283" s="412"/>
      <c r="GQB283" s="412"/>
      <c r="GQC283" s="412"/>
      <c r="GQD283" s="412"/>
      <c r="GQE283" s="412"/>
      <c r="GQF283" s="412"/>
      <c r="GQG283" s="412"/>
      <c r="GQH283" s="412"/>
      <c r="GQI283" s="412"/>
      <c r="GQJ283" s="412"/>
      <c r="GQK283" s="412"/>
      <c r="GQL283" s="412"/>
      <c r="GQM283" s="412"/>
      <c r="GQN283" s="412"/>
      <c r="GQO283" s="412"/>
      <c r="GQP283" s="412"/>
      <c r="GQQ283" s="412"/>
      <c r="GQR283" s="412"/>
      <c r="GQS283" s="412"/>
      <c r="GQT283" s="412"/>
      <c r="GQU283" s="412"/>
      <c r="GQV283" s="412"/>
      <c r="GQW283" s="412"/>
      <c r="GQX283" s="412"/>
      <c r="GQY283" s="412"/>
      <c r="GQZ283" s="412"/>
      <c r="GRA283" s="412"/>
      <c r="GRB283" s="412"/>
      <c r="GRC283" s="412"/>
      <c r="GRD283" s="412"/>
      <c r="GRE283" s="412"/>
      <c r="GRF283" s="413"/>
      <c r="GRG283" s="413"/>
      <c r="GRH283" s="413"/>
      <c r="GRI283" s="413"/>
      <c r="GRJ283" s="413"/>
      <c r="GRK283" s="413"/>
      <c r="GRL283" s="413"/>
      <c r="GRM283" s="413"/>
      <c r="GRN283" s="413"/>
      <c r="GRO283" s="413"/>
      <c r="GRP283" s="413"/>
      <c r="GRQ283" s="413"/>
      <c r="GRR283" s="413"/>
      <c r="GRS283" s="413"/>
      <c r="GRT283" s="413"/>
      <c r="GRU283" s="413"/>
      <c r="GRV283" s="413"/>
      <c r="GRW283" s="413"/>
      <c r="GRX283" s="413"/>
      <c r="GRY283" s="413"/>
      <c r="GRZ283" s="413"/>
      <c r="GSA283" s="413"/>
      <c r="GSB283" s="413"/>
      <c r="GSC283" s="413"/>
      <c r="GSD283" s="414"/>
      <c r="GSE283" s="414"/>
      <c r="GSF283" s="414"/>
      <c r="GSG283" s="414"/>
      <c r="GSH283" s="414"/>
      <c r="GSI283" s="413"/>
      <c r="GSJ283" s="413"/>
      <c r="GSK283" s="414"/>
      <c r="GSL283" s="414"/>
      <c r="GSM283" s="413"/>
      <c r="GSN283" s="413"/>
      <c r="GSO283" s="414"/>
      <c r="GSP283" s="414"/>
      <c r="GSQ283" s="413"/>
      <c r="GSR283" s="413"/>
      <c r="GSS283" s="413"/>
      <c r="GST283" s="413"/>
      <c r="GSU283" s="413"/>
      <c r="GSV283" s="413"/>
      <c r="GSW283" s="413"/>
      <c r="GSX283" s="414"/>
      <c r="GSY283" s="414"/>
      <c r="GSZ283" s="413"/>
      <c r="GTA283" s="413"/>
      <c r="GTB283" s="414"/>
      <c r="GTC283" s="414"/>
      <c r="GTD283" s="413"/>
      <c r="GTE283" s="413"/>
      <c r="GTF283" s="413"/>
      <c r="GTG283" s="413"/>
      <c r="GTH283" s="413"/>
      <c r="GTI283" s="407"/>
      <c r="GTJ283" s="439"/>
      <c r="GTK283" s="413"/>
      <c r="GTL283" s="413"/>
      <c r="GTM283" s="413"/>
      <c r="GTN283" s="413"/>
      <c r="GTO283" s="413"/>
      <c r="GTP283" s="413"/>
      <c r="GTQ283" s="413"/>
      <c r="GTR283" s="412"/>
      <c r="GTS283" s="412"/>
      <c r="GTT283" s="412"/>
      <c r="GTU283" s="412"/>
      <c r="GTV283" s="412"/>
      <c r="GTW283" s="412"/>
      <c r="GTX283" s="412"/>
      <c r="GTY283" s="412"/>
      <c r="GTZ283" s="412"/>
      <c r="GUA283" s="412"/>
      <c r="GUB283" s="412"/>
      <c r="GUC283" s="412"/>
      <c r="GUD283" s="412"/>
      <c r="GUE283" s="412"/>
      <c r="GUF283" s="412"/>
      <c r="GUG283" s="412"/>
      <c r="GUH283" s="412"/>
      <c r="GUI283" s="412"/>
      <c r="GUJ283" s="412"/>
      <c r="GUK283" s="412"/>
      <c r="GUL283" s="412"/>
      <c r="GUM283" s="412"/>
      <c r="GUN283" s="412"/>
      <c r="GUO283" s="412"/>
      <c r="GUP283" s="412"/>
      <c r="GUQ283" s="412"/>
      <c r="GUR283" s="412"/>
      <c r="GUS283" s="412"/>
      <c r="GUT283" s="412"/>
      <c r="GUU283" s="412"/>
      <c r="GUV283" s="412"/>
      <c r="GUW283" s="412"/>
      <c r="GUX283" s="412"/>
      <c r="GUY283" s="412"/>
      <c r="GUZ283" s="412"/>
      <c r="GVA283" s="412"/>
      <c r="GVB283" s="412"/>
      <c r="GVC283" s="412"/>
      <c r="GVD283" s="412"/>
      <c r="GVE283" s="412"/>
      <c r="GVF283" s="412"/>
      <c r="GVG283" s="412"/>
      <c r="GVH283" s="412"/>
      <c r="GVI283" s="412"/>
      <c r="GVJ283" s="413"/>
      <c r="GVK283" s="413"/>
      <c r="GVL283" s="413"/>
      <c r="GVM283" s="413"/>
      <c r="GVN283" s="413"/>
      <c r="GVO283" s="413"/>
      <c r="GVP283" s="413"/>
      <c r="GVQ283" s="413"/>
      <c r="GVR283" s="413"/>
      <c r="GVS283" s="413"/>
      <c r="GVT283" s="413"/>
      <c r="GVU283" s="413"/>
      <c r="GVV283" s="413"/>
      <c r="GVW283" s="413"/>
      <c r="GVX283" s="413"/>
      <c r="GVY283" s="413"/>
      <c r="GVZ283" s="413"/>
      <c r="GWA283" s="413"/>
      <c r="GWB283" s="413"/>
      <c r="GWC283" s="413"/>
      <c r="GWD283" s="413"/>
      <c r="GWE283" s="413"/>
      <c r="GWF283" s="413"/>
      <c r="GWG283" s="413"/>
      <c r="GWH283" s="414"/>
      <c r="GWI283" s="414"/>
      <c r="GWJ283" s="414"/>
      <c r="GWK283" s="414"/>
      <c r="GWL283" s="414"/>
      <c r="GWM283" s="413"/>
      <c r="GWN283" s="413"/>
      <c r="GWO283" s="414"/>
      <c r="GWP283" s="414"/>
      <c r="GWQ283" s="413"/>
      <c r="GWR283" s="413"/>
      <c r="GWS283" s="414"/>
      <c r="GWT283" s="414"/>
      <c r="GWU283" s="413"/>
      <c r="GWV283" s="413"/>
      <c r="GWW283" s="413"/>
      <c r="GWX283" s="413"/>
      <c r="GWY283" s="413"/>
      <c r="GWZ283" s="413"/>
      <c r="GXA283" s="413"/>
      <c r="GXB283" s="414"/>
      <c r="GXC283" s="414"/>
      <c r="GXD283" s="413"/>
      <c r="GXE283" s="413"/>
      <c r="GXF283" s="414"/>
      <c r="GXG283" s="414"/>
      <c r="GXH283" s="413"/>
      <c r="GXI283" s="413"/>
      <c r="GXJ283" s="413"/>
      <c r="GXK283" s="413"/>
      <c r="GXL283" s="413"/>
      <c r="GXM283" s="407"/>
      <c r="GXN283" s="439"/>
      <c r="GXO283" s="413"/>
      <c r="GXP283" s="413"/>
      <c r="GXQ283" s="413"/>
      <c r="GXR283" s="413"/>
      <c r="GXS283" s="413"/>
      <c r="GXT283" s="413"/>
      <c r="GXU283" s="413"/>
      <c r="GXV283" s="412"/>
      <c r="GXW283" s="412"/>
      <c r="GXX283" s="412"/>
      <c r="GXY283" s="412"/>
      <c r="GXZ283" s="412"/>
      <c r="GYA283" s="412"/>
      <c r="GYB283" s="412"/>
      <c r="GYC283" s="412"/>
      <c r="GYD283" s="412"/>
      <c r="GYE283" s="412"/>
      <c r="GYF283" s="412"/>
      <c r="GYG283" s="412"/>
      <c r="GYH283" s="412"/>
      <c r="GYI283" s="412"/>
      <c r="GYJ283" s="412"/>
      <c r="GYK283" s="412"/>
      <c r="GYL283" s="412"/>
      <c r="GYM283" s="412"/>
      <c r="GYN283" s="412"/>
      <c r="GYO283" s="412"/>
      <c r="GYP283" s="412"/>
      <c r="GYQ283" s="412"/>
      <c r="GYR283" s="412"/>
      <c r="GYS283" s="412"/>
      <c r="GYT283" s="412"/>
      <c r="GYU283" s="412"/>
      <c r="GYV283" s="412"/>
      <c r="GYW283" s="412"/>
      <c r="GYX283" s="412"/>
      <c r="GYY283" s="412"/>
      <c r="GYZ283" s="412"/>
      <c r="GZA283" s="412"/>
      <c r="GZB283" s="412"/>
      <c r="GZC283" s="412"/>
      <c r="GZD283" s="412"/>
      <c r="GZE283" s="412"/>
      <c r="GZF283" s="412"/>
      <c r="GZG283" s="412"/>
      <c r="GZH283" s="412"/>
      <c r="GZI283" s="412"/>
      <c r="GZJ283" s="412"/>
      <c r="GZK283" s="412"/>
      <c r="GZL283" s="412"/>
      <c r="GZM283" s="412"/>
      <c r="GZN283" s="413"/>
      <c r="GZO283" s="413"/>
      <c r="GZP283" s="413"/>
      <c r="GZQ283" s="413"/>
      <c r="GZR283" s="413"/>
      <c r="GZS283" s="413"/>
      <c r="GZT283" s="413"/>
      <c r="GZU283" s="413"/>
      <c r="GZV283" s="413"/>
      <c r="GZW283" s="413"/>
      <c r="GZX283" s="413"/>
      <c r="GZY283" s="413"/>
      <c r="GZZ283" s="413"/>
      <c r="HAA283" s="413"/>
      <c r="HAB283" s="413"/>
      <c r="HAC283" s="413"/>
      <c r="HAD283" s="413"/>
      <c r="HAE283" s="413"/>
      <c r="HAF283" s="413"/>
      <c r="HAG283" s="413"/>
      <c r="HAH283" s="413"/>
      <c r="HAI283" s="413"/>
      <c r="HAJ283" s="413"/>
      <c r="HAK283" s="413"/>
      <c r="HAL283" s="414"/>
      <c r="HAM283" s="414"/>
      <c r="HAN283" s="414"/>
      <c r="HAO283" s="414"/>
      <c r="HAP283" s="414"/>
      <c r="HAQ283" s="413"/>
      <c r="HAR283" s="413"/>
      <c r="HAS283" s="414"/>
      <c r="HAT283" s="414"/>
      <c r="HAU283" s="413"/>
      <c r="HAV283" s="413"/>
      <c r="HAW283" s="414"/>
      <c r="HAX283" s="414"/>
      <c r="HAY283" s="413"/>
      <c r="HAZ283" s="413"/>
      <c r="HBA283" s="413"/>
      <c r="HBB283" s="413"/>
      <c r="HBC283" s="413"/>
      <c r="HBD283" s="413"/>
      <c r="HBE283" s="413"/>
      <c r="HBF283" s="414"/>
      <c r="HBG283" s="414"/>
      <c r="HBH283" s="413"/>
      <c r="HBI283" s="413"/>
      <c r="HBJ283" s="414"/>
      <c r="HBK283" s="414"/>
      <c r="HBL283" s="413"/>
      <c r="HBM283" s="413"/>
      <c r="HBN283" s="413"/>
      <c r="HBO283" s="413"/>
      <c r="HBP283" s="413"/>
      <c r="HBQ283" s="407"/>
      <c r="HBR283" s="439"/>
      <c r="HBS283" s="413"/>
      <c r="HBT283" s="413"/>
      <c r="HBU283" s="413"/>
      <c r="HBV283" s="413"/>
      <c r="HBW283" s="413"/>
      <c r="HBX283" s="413"/>
      <c r="HBY283" s="413"/>
      <c r="HBZ283" s="412"/>
      <c r="HCA283" s="412"/>
      <c r="HCB283" s="412"/>
      <c r="HCC283" s="412"/>
      <c r="HCD283" s="412"/>
      <c r="HCE283" s="412"/>
      <c r="HCF283" s="412"/>
      <c r="HCG283" s="412"/>
      <c r="HCH283" s="412"/>
      <c r="HCI283" s="412"/>
      <c r="HCJ283" s="412"/>
      <c r="HCK283" s="412"/>
      <c r="HCL283" s="412"/>
      <c r="HCM283" s="412"/>
      <c r="HCN283" s="412"/>
      <c r="HCO283" s="412"/>
      <c r="HCP283" s="412"/>
      <c r="HCQ283" s="412"/>
      <c r="HCR283" s="412"/>
      <c r="HCS283" s="412"/>
      <c r="HCT283" s="412"/>
      <c r="HCU283" s="412"/>
      <c r="HCV283" s="412"/>
      <c r="HCW283" s="412"/>
      <c r="HCX283" s="412"/>
      <c r="HCY283" s="412"/>
      <c r="HCZ283" s="412"/>
      <c r="HDA283" s="412"/>
      <c r="HDB283" s="412"/>
      <c r="HDC283" s="412"/>
      <c r="HDD283" s="412"/>
      <c r="HDE283" s="412"/>
      <c r="HDF283" s="412"/>
      <c r="HDG283" s="412"/>
      <c r="HDH283" s="412"/>
      <c r="HDI283" s="412"/>
      <c r="HDJ283" s="412"/>
      <c r="HDK283" s="412"/>
      <c r="HDL283" s="412"/>
      <c r="HDM283" s="412"/>
      <c r="HDN283" s="412"/>
      <c r="HDO283" s="412"/>
      <c r="HDP283" s="412"/>
      <c r="HDQ283" s="412"/>
      <c r="HDR283" s="413"/>
      <c r="HDS283" s="413"/>
      <c r="HDT283" s="413"/>
      <c r="HDU283" s="413"/>
      <c r="HDV283" s="413"/>
      <c r="HDW283" s="413"/>
      <c r="HDX283" s="413"/>
      <c r="HDY283" s="413"/>
      <c r="HDZ283" s="413"/>
      <c r="HEA283" s="413"/>
      <c r="HEB283" s="413"/>
      <c r="HEC283" s="413"/>
      <c r="HED283" s="413"/>
      <c r="HEE283" s="413"/>
      <c r="HEF283" s="413"/>
      <c r="HEG283" s="413"/>
      <c r="HEH283" s="413"/>
      <c r="HEI283" s="413"/>
      <c r="HEJ283" s="413"/>
      <c r="HEK283" s="413"/>
      <c r="HEL283" s="413"/>
      <c r="HEM283" s="413"/>
      <c r="HEN283" s="413"/>
      <c r="HEO283" s="413"/>
      <c r="HEP283" s="414"/>
      <c r="HEQ283" s="414"/>
      <c r="HER283" s="414"/>
      <c r="HES283" s="414"/>
      <c r="HET283" s="414"/>
      <c r="HEU283" s="413"/>
      <c r="HEV283" s="413"/>
      <c r="HEW283" s="414"/>
      <c r="HEX283" s="414"/>
      <c r="HEY283" s="413"/>
      <c r="HEZ283" s="413"/>
      <c r="HFA283" s="414"/>
      <c r="HFB283" s="414"/>
      <c r="HFC283" s="413"/>
      <c r="HFD283" s="413"/>
      <c r="HFE283" s="413"/>
      <c r="HFF283" s="413"/>
      <c r="HFG283" s="413"/>
      <c r="HFH283" s="413"/>
      <c r="HFI283" s="413"/>
      <c r="HFJ283" s="414"/>
      <c r="HFK283" s="414"/>
      <c r="HFL283" s="413"/>
      <c r="HFM283" s="413"/>
      <c r="HFN283" s="414"/>
      <c r="HFO283" s="414"/>
      <c r="HFP283" s="413"/>
      <c r="HFQ283" s="413"/>
      <c r="HFR283" s="413"/>
      <c r="HFS283" s="413"/>
      <c r="HFT283" s="413"/>
      <c r="HFU283" s="407"/>
      <c r="HFV283" s="439"/>
      <c r="HFW283" s="413"/>
      <c r="HFX283" s="413"/>
      <c r="HFY283" s="413"/>
      <c r="HFZ283" s="413"/>
      <c r="HGA283" s="413"/>
      <c r="HGB283" s="413"/>
      <c r="HGC283" s="413"/>
      <c r="HGD283" s="412"/>
      <c r="HGE283" s="412"/>
      <c r="HGF283" s="412"/>
      <c r="HGG283" s="412"/>
      <c r="HGH283" s="412"/>
      <c r="HGI283" s="412"/>
      <c r="HGJ283" s="412"/>
      <c r="HGK283" s="412"/>
      <c r="HGL283" s="412"/>
      <c r="HGM283" s="412"/>
      <c r="HGN283" s="412"/>
      <c r="HGO283" s="412"/>
      <c r="HGP283" s="412"/>
      <c r="HGQ283" s="412"/>
      <c r="HGR283" s="412"/>
      <c r="HGS283" s="412"/>
      <c r="HGT283" s="412"/>
      <c r="HGU283" s="412"/>
      <c r="HGV283" s="412"/>
      <c r="HGW283" s="412"/>
      <c r="HGX283" s="412"/>
      <c r="HGY283" s="412"/>
      <c r="HGZ283" s="412"/>
      <c r="HHA283" s="412"/>
      <c r="HHB283" s="412"/>
      <c r="HHC283" s="412"/>
      <c r="HHD283" s="412"/>
      <c r="HHE283" s="412"/>
      <c r="HHF283" s="412"/>
      <c r="HHG283" s="412"/>
      <c r="HHH283" s="412"/>
      <c r="HHI283" s="412"/>
      <c r="HHJ283" s="412"/>
      <c r="HHK283" s="412"/>
      <c r="HHL283" s="412"/>
      <c r="HHM283" s="412"/>
      <c r="HHN283" s="412"/>
      <c r="HHO283" s="412"/>
      <c r="HHP283" s="412"/>
      <c r="HHQ283" s="412"/>
      <c r="HHR283" s="412"/>
      <c r="HHS283" s="412"/>
      <c r="HHT283" s="412"/>
      <c r="HHU283" s="412"/>
      <c r="HHV283" s="413"/>
      <c r="HHW283" s="413"/>
      <c r="HHX283" s="413"/>
      <c r="HHY283" s="413"/>
      <c r="HHZ283" s="413"/>
      <c r="HIA283" s="413"/>
      <c r="HIB283" s="413"/>
      <c r="HIC283" s="413"/>
      <c r="HID283" s="413"/>
      <c r="HIE283" s="413"/>
      <c r="HIF283" s="413"/>
      <c r="HIG283" s="413"/>
      <c r="HIH283" s="413"/>
      <c r="HII283" s="413"/>
      <c r="HIJ283" s="413"/>
      <c r="HIK283" s="413"/>
      <c r="HIL283" s="413"/>
      <c r="HIM283" s="413"/>
      <c r="HIN283" s="413"/>
      <c r="HIO283" s="413"/>
      <c r="HIP283" s="413"/>
      <c r="HIQ283" s="413"/>
      <c r="HIR283" s="413"/>
      <c r="HIS283" s="413"/>
      <c r="HIT283" s="414"/>
      <c r="HIU283" s="414"/>
      <c r="HIV283" s="414"/>
      <c r="HIW283" s="414"/>
      <c r="HIX283" s="414"/>
      <c r="HIY283" s="413"/>
      <c r="HIZ283" s="413"/>
      <c r="HJA283" s="414"/>
      <c r="HJB283" s="414"/>
      <c r="HJC283" s="413"/>
      <c r="HJD283" s="413"/>
      <c r="HJE283" s="414"/>
      <c r="HJF283" s="414"/>
      <c r="HJG283" s="413"/>
      <c r="HJH283" s="413"/>
      <c r="HJI283" s="413"/>
      <c r="HJJ283" s="413"/>
      <c r="HJK283" s="413"/>
      <c r="HJL283" s="413"/>
      <c r="HJM283" s="413"/>
      <c r="HJN283" s="414"/>
      <c r="HJO283" s="414"/>
      <c r="HJP283" s="413"/>
      <c r="HJQ283" s="413"/>
      <c r="HJR283" s="414"/>
      <c r="HJS283" s="414"/>
      <c r="HJT283" s="413"/>
      <c r="HJU283" s="413"/>
      <c r="HJV283" s="413"/>
      <c r="HJW283" s="413"/>
      <c r="HJX283" s="413"/>
      <c r="HJY283" s="407"/>
      <c r="HJZ283" s="439"/>
      <c r="HKA283" s="413"/>
      <c r="HKB283" s="413"/>
      <c r="HKC283" s="413"/>
      <c r="HKD283" s="413"/>
      <c r="HKE283" s="413"/>
      <c r="HKF283" s="413"/>
      <c r="HKG283" s="413"/>
      <c r="HKH283" s="412"/>
      <c r="HKI283" s="412"/>
      <c r="HKJ283" s="412"/>
      <c r="HKK283" s="412"/>
      <c r="HKL283" s="412"/>
      <c r="HKM283" s="412"/>
      <c r="HKN283" s="412"/>
      <c r="HKO283" s="412"/>
      <c r="HKP283" s="412"/>
      <c r="HKQ283" s="412"/>
      <c r="HKR283" s="412"/>
      <c r="HKS283" s="412"/>
      <c r="HKT283" s="412"/>
      <c r="HKU283" s="412"/>
      <c r="HKV283" s="412"/>
      <c r="HKW283" s="412"/>
      <c r="HKX283" s="412"/>
      <c r="HKY283" s="412"/>
      <c r="HKZ283" s="412"/>
      <c r="HLA283" s="412"/>
      <c r="HLB283" s="412"/>
      <c r="HLC283" s="412"/>
      <c r="HLD283" s="412"/>
      <c r="HLE283" s="412"/>
      <c r="HLF283" s="412"/>
      <c r="HLG283" s="412"/>
      <c r="HLH283" s="412"/>
      <c r="HLI283" s="412"/>
      <c r="HLJ283" s="412"/>
      <c r="HLK283" s="412"/>
      <c r="HLL283" s="412"/>
      <c r="HLM283" s="412"/>
      <c r="HLN283" s="412"/>
      <c r="HLO283" s="412"/>
      <c r="HLP283" s="412"/>
      <c r="HLQ283" s="412"/>
      <c r="HLR283" s="412"/>
      <c r="HLS283" s="412"/>
      <c r="HLT283" s="412"/>
      <c r="HLU283" s="412"/>
      <c r="HLV283" s="412"/>
      <c r="HLW283" s="412"/>
      <c r="HLX283" s="412"/>
      <c r="HLY283" s="412"/>
      <c r="HLZ283" s="413"/>
      <c r="HMA283" s="413"/>
      <c r="HMB283" s="413"/>
      <c r="HMC283" s="413"/>
      <c r="HMD283" s="413"/>
      <c r="HME283" s="413"/>
      <c r="HMF283" s="413"/>
      <c r="HMG283" s="413"/>
      <c r="HMH283" s="413"/>
      <c r="HMI283" s="413"/>
      <c r="HMJ283" s="413"/>
      <c r="HMK283" s="413"/>
      <c r="HML283" s="413"/>
      <c r="HMM283" s="413"/>
      <c r="HMN283" s="413"/>
      <c r="HMO283" s="413"/>
      <c r="HMP283" s="413"/>
      <c r="HMQ283" s="413"/>
      <c r="HMR283" s="413"/>
      <c r="HMS283" s="413"/>
      <c r="HMT283" s="413"/>
      <c r="HMU283" s="413"/>
      <c r="HMV283" s="413"/>
      <c r="HMW283" s="413"/>
      <c r="HMX283" s="414"/>
      <c r="HMY283" s="414"/>
      <c r="HMZ283" s="414"/>
      <c r="HNA283" s="414"/>
      <c r="HNB283" s="414"/>
      <c r="HNC283" s="413"/>
      <c r="HND283" s="413"/>
      <c r="HNE283" s="414"/>
      <c r="HNF283" s="414"/>
      <c r="HNG283" s="413"/>
      <c r="HNH283" s="413"/>
      <c r="HNI283" s="414"/>
      <c r="HNJ283" s="414"/>
      <c r="HNK283" s="413"/>
      <c r="HNL283" s="413"/>
      <c r="HNM283" s="413"/>
      <c r="HNN283" s="413"/>
      <c r="HNO283" s="413"/>
      <c r="HNP283" s="413"/>
      <c r="HNQ283" s="413"/>
      <c r="HNR283" s="414"/>
      <c r="HNS283" s="414"/>
      <c r="HNT283" s="413"/>
      <c r="HNU283" s="413"/>
      <c r="HNV283" s="414"/>
      <c r="HNW283" s="414"/>
      <c r="HNX283" s="413"/>
      <c r="HNY283" s="413"/>
      <c r="HNZ283" s="413"/>
      <c r="HOA283" s="413"/>
      <c r="HOB283" s="413"/>
      <c r="HOC283" s="407"/>
      <c r="HOD283" s="439"/>
      <c r="HOE283" s="413"/>
      <c r="HOF283" s="413"/>
      <c r="HOG283" s="413"/>
      <c r="HOH283" s="413"/>
      <c r="HOI283" s="413"/>
      <c r="HOJ283" s="413"/>
      <c r="HOK283" s="413"/>
      <c r="HOL283" s="412"/>
      <c r="HOM283" s="412"/>
      <c r="HON283" s="412"/>
      <c r="HOO283" s="412"/>
      <c r="HOP283" s="412"/>
      <c r="HOQ283" s="412"/>
      <c r="HOR283" s="412"/>
      <c r="HOS283" s="412"/>
      <c r="HOT283" s="412"/>
      <c r="HOU283" s="412"/>
      <c r="HOV283" s="412"/>
      <c r="HOW283" s="412"/>
      <c r="HOX283" s="412"/>
      <c r="HOY283" s="412"/>
      <c r="HOZ283" s="412"/>
      <c r="HPA283" s="412"/>
      <c r="HPB283" s="412"/>
      <c r="HPC283" s="412"/>
      <c r="HPD283" s="412"/>
      <c r="HPE283" s="412"/>
      <c r="HPF283" s="412"/>
      <c r="HPG283" s="412"/>
      <c r="HPH283" s="412"/>
      <c r="HPI283" s="412"/>
      <c r="HPJ283" s="412"/>
      <c r="HPK283" s="412"/>
      <c r="HPL283" s="412"/>
      <c r="HPM283" s="412"/>
      <c r="HPN283" s="412"/>
      <c r="HPO283" s="412"/>
      <c r="HPP283" s="412"/>
      <c r="HPQ283" s="412"/>
      <c r="HPR283" s="412"/>
      <c r="HPS283" s="412"/>
      <c r="HPT283" s="412"/>
      <c r="HPU283" s="412"/>
      <c r="HPV283" s="412"/>
      <c r="HPW283" s="412"/>
      <c r="HPX283" s="412"/>
      <c r="HPY283" s="412"/>
      <c r="HPZ283" s="412"/>
      <c r="HQA283" s="412"/>
      <c r="HQB283" s="412"/>
      <c r="HQC283" s="412"/>
      <c r="HQD283" s="413"/>
      <c r="HQE283" s="413"/>
      <c r="HQF283" s="413"/>
      <c r="HQG283" s="413"/>
      <c r="HQH283" s="413"/>
      <c r="HQI283" s="413"/>
      <c r="HQJ283" s="413"/>
      <c r="HQK283" s="413"/>
      <c r="HQL283" s="413"/>
      <c r="HQM283" s="413"/>
      <c r="HQN283" s="413"/>
      <c r="HQO283" s="413"/>
      <c r="HQP283" s="413"/>
      <c r="HQQ283" s="413"/>
      <c r="HQR283" s="413"/>
      <c r="HQS283" s="413"/>
      <c r="HQT283" s="413"/>
      <c r="HQU283" s="413"/>
      <c r="HQV283" s="413"/>
      <c r="HQW283" s="413"/>
      <c r="HQX283" s="413"/>
      <c r="HQY283" s="413"/>
      <c r="HQZ283" s="413"/>
      <c r="HRA283" s="413"/>
      <c r="HRB283" s="414"/>
      <c r="HRC283" s="414"/>
      <c r="HRD283" s="414"/>
      <c r="HRE283" s="414"/>
      <c r="HRF283" s="414"/>
      <c r="HRG283" s="413"/>
      <c r="HRH283" s="413"/>
      <c r="HRI283" s="414"/>
      <c r="HRJ283" s="414"/>
      <c r="HRK283" s="413"/>
      <c r="HRL283" s="413"/>
      <c r="HRM283" s="414"/>
      <c r="HRN283" s="414"/>
      <c r="HRO283" s="413"/>
      <c r="HRP283" s="413"/>
      <c r="HRQ283" s="413"/>
      <c r="HRR283" s="413"/>
      <c r="HRS283" s="413"/>
      <c r="HRT283" s="413"/>
      <c r="HRU283" s="413"/>
      <c r="HRV283" s="414"/>
      <c r="HRW283" s="414"/>
      <c r="HRX283" s="413"/>
      <c r="HRY283" s="413"/>
      <c r="HRZ283" s="414"/>
      <c r="HSA283" s="414"/>
      <c r="HSB283" s="413"/>
      <c r="HSC283" s="413"/>
      <c r="HSD283" s="413"/>
      <c r="HSE283" s="413"/>
      <c r="HSF283" s="413"/>
      <c r="HSG283" s="407"/>
      <c r="HSH283" s="439"/>
      <c r="HSI283" s="413"/>
      <c r="HSJ283" s="413"/>
      <c r="HSK283" s="413"/>
      <c r="HSL283" s="413"/>
      <c r="HSM283" s="413"/>
      <c r="HSN283" s="413"/>
      <c r="HSO283" s="413"/>
      <c r="HSP283" s="412"/>
      <c r="HSQ283" s="412"/>
      <c r="HSR283" s="412"/>
      <c r="HSS283" s="412"/>
      <c r="HST283" s="412"/>
      <c r="HSU283" s="412"/>
      <c r="HSV283" s="412"/>
      <c r="HSW283" s="412"/>
      <c r="HSX283" s="412"/>
      <c r="HSY283" s="412"/>
      <c r="HSZ283" s="412"/>
      <c r="HTA283" s="412"/>
      <c r="HTB283" s="412"/>
      <c r="HTC283" s="412"/>
      <c r="HTD283" s="412"/>
      <c r="HTE283" s="412"/>
      <c r="HTF283" s="412"/>
      <c r="HTG283" s="412"/>
      <c r="HTH283" s="412"/>
      <c r="HTI283" s="412"/>
      <c r="HTJ283" s="412"/>
      <c r="HTK283" s="412"/>
      <c r="HTL283" s="412"/>
      <c r="HTM283" s="412"/>
      <c r="HTN283" s="412"/>
      <c r="HTO283" s="412"/>
      <c r="HTP283" s="412"/>
      <c r="HTQ283" s="412"/>
      <c r="HTR283" s="412"/>
      <c r="HTS283" s="412"/>
      <c r="HTT283" s="412"/>
      <c r="HTU283" s="412"/>
      <c r="HTV283" s="412"/>
      <c r="HTW283" s="412"/>
      <c r="HTX283" s="412"/>
      <c r="HTY283" s="412"/>
      <c r="HTZ283" s="412"/>
      <c r="HUA283" s="412"/>
      <c r="HUB283" s="412"/>
      <c r="HUC283" s="412"/>
      <c r="HUD283" s="412"/>
      <c r="HUE283" s="412"/>
      <c r="HUF283" s="412"/>
      <c r="HUG283" s="412"/>
      <c r="HUH283" s="413"/>
      <c r="HUI283" s="413"/>
      <c r="HUJ283" s="413"/>
      <c r="HUK283" s="413"/>
      <c r="HUL283" s="413"/>
      <c r="HUM283" s="413"/>
      <c r="HUN283" s="413"/>
      <c r="HUO283" s="413"/>
      <c r="HUP283" s="413"/>
      <c r="HUQ283" s="413"/>
      <c r="HUR283" s="413"/>
      <c r="HUS283" s="413"/>
      <c r="HUT283" s="413"/>
      <c r="HUU283" s="413"/>
      <c r="HUV283" s="413"/>
      <c r="HUW283" s="413"/>
      <c r="HUX283" s="413"/>
      <c r="HUY283" s="413"/>
      <c r="HUZ283" s="413"/>
      <c r="HVA283" s="413"/>
      <c r="HVB283" s="413"/>
      <c r="HVC283" s="413"/>
      <c r="HVD283" s="413"/>
      <c r="HVE283" s="413"/>
      <c r="HVF283" s="414"/>
      <c r="HVG283" s="414"/>
      <c r="HVH283" s="414"/>
      <c r="HVI283" s="414"/>
      <c r="HVJ283" s="414"/>
      <c r="HVK283" s="413"/>
      <c r="HVL283" s="413"/>
      <c r="HVM283" s="414"/>
      <c r="HVN283" s="414"/>
      <c r="HVO283" s="413"/>
      <c r="HVP283" s="413"/>
      <c r="HVQ283" s="414"/>
      <c r="HVR283" s="414"/>
      <c r="HVS283" s="413"/>
      <c r="HVT283" s="413"/>
      <c r="HVU283" s="413"/>
      <c r="HVV283" s="413"/>
      <c r="HVW283" s="413"/>
      <c r="HVX283" s="413"/>
      <c r="HVY283" s="413"/>
      <c r="HVZ283" s="414"/>
      <c r="HWA283" s="414"/>
      <c r="HWB283" s="413"/>
      <c r="HWC283" s="413"/>
      <c r="HWD283" s="414"/>
      <c r="HWE283" s="414"/>
      <c r="HWF283" s="413"/>
      <c r="HWG283" s="413"/>
      <c r="HWH283" s="413"/>
      <c r="HWI283" s="413"/>
      <c r="HWJ283" s="413"/>
      <c r="HWK283" s="407"/>
      <c r="HWL283" s="439"/>
      <c r="HWM283" s="413"/>
      <c r="HWN283" s="413"/>
      <c r="HWO283" s="413"/>
      <c r="HWP283" s="413"/>
      <c r="HWQ283" s="413"/>
      <c r="HWR283" s="413"/>
      <c r="HWS283" s="413"/>
      <c r="HWT283" s="412"/>
      <c r="HWU283" s="412"/>
      <c r="HWV283" s="412"/>
      <c r="HWW283" s="412"/>
      <c r="HWX283" s="412"/>
      <c r="HWY283" s="412"/>
      <c r="HWZ283" s="412"/>
      <c r="HXA283" s="412"/>
      <c r="HXB283" s="412"/>
      <c r="HXC283" s="412"/>
      <c r="HXD283" s="412"/>
      <c r="HXE283" s="412"/>
      <c r="HXF283" s="412"/>
      <c r="HXG283" s="412"/>
      <c r="HXH283" s="412"/>
      <c r="HXI283" s="412"/>
      <c r="HXJ283" s="412"/>
      <c r="HXK283" s="412"/>
      <c r="HXL283" s="412"/>
      <c r="HXM283" s="412"/>
      <c r="HXN283" s="412"/>
      <c r="HXO283" s="412"/>
      <c r="HXP283" s="412"/>
      <c r="HXQ283" s="412"/>
      <c r="HXR283" s="412"/>
      <c r="HXS283" s="412"/>
      <c r="HXT283" s="412"/>
      <c r="HXU283" s="412"/>
      <c r="HXV283" s="412"/>
      <c r="HXW283" s="412"/>
      <c r="HXX283" s="412"/>
      <c r="HXY283" s="412"/>
      <c r="HXZ283" s="412"/>
      <c r="HYA283" s="412"/>
      <c r="HYB283" s="412"/>
      <c r="HYC283" s="412"/>
      <c r="HYD283" s="412"/>
      <c r="HYE283" s="412"/>
      <c r="HYF283" s="412"/>
      <c r="HYG283" s="412"/>
      <c r="HYH283" s="412"/>
      <c r="HYI283" s="412"/>
      <c r="HYJ283" s="412"/>
      <c r="HYK283" s="412"/>
      <c r="HYL283" s="413"/>
      <c r="HYM283" s="413"/>
      <c r="HYN283" s="413"/>
      <c r="HYO283" s="413"/>
      <c r="HYP283" s="413"/>
      <c r="HYQ283" s="413"/>
      <c r="HYR283" s="413"/>
      <c r="HYS283" s="413"/>
      <c r="HYT283" s="413"/>
      <c r="HYU283" s="413"/>
      <c r="HYV283" s="413"/>
      <c r="HYW283" s="413"/>
      <c r="HYX283" s="413"/>
      <c r="HYY283" s="413"/>
      <c r="HYZ283" s="413"/>
      <c r="HZA283" s="413"/>
      <c r="HZB283" s="413"/>
      <c r="HZC283" s="413"/>
      <c r="HZD283" s="413"/>
      <c r="HZE283" s="413"/>
      <c r="HZF283" s="413"/>
      <c r="HZG283" s="413"/>
      <c r="HZH283" s="413"/>
      <c r="HZI283" s="413"/>
      <c r="HZJ283" s="414"/>
      <c r="HZK283" s="414"/>
      <c r="HZL283" s="414"/>
      <c r="HZM283" s="414"/>
      <c r="HZN283" s="414"/>
      <c r="HZO283" s="413"/>
      <c r="HZP283" s="413"/>
      <c r="HZQ283" s="414"/>
      <c r="HZR283" s="414"/>
      <c r="HZS283" s="413"/>
      <c r="HZT283" s="413"/>
      <c r="HZU283" s="414"/>
      <c r="HZV283" s="414"/>
      <c r="HZW283" s="413"/>
      <c r="HZX283" s="413"/>
      <c r="HZY283" s="413"/>
      <c r="HZZ283" s="413"/>
      <c r="IAA283" s="413"/>
      <c r="IAB283" s="413"/>
      <c r="IAC283" s="413"/>
      <c r="IAD283" s="414"/>
      <c r="IAE283" s="414"/>
      <c r="IAF283" s="413"/>
      <c r="IAG283" s="413"/>
      <c r="IAH283" s="414"/>
      <c r="IAI283" s="414"/>
      <c r="IAJ283" s="413"/>
      <c r="IAK283" s="413"/>
      <c r="IAL283" s="413"/>
      <c r="IAM283" s="413"/>
      <c r="IAN283" s="413"/>
      <c r="IAO283" s="407"/>
      <c r="IAP283" s="439"/>
      <c r="IAQ283" s="413"/>
      <c r="IAR283" s="413"/>
      <c r="IAS283" s="413"/>
      <c r="IAT283" s="413"/>
      <c r="IAU283" s="413"/>
      <c r="IAV283" s="413"/>
      <c r="IAW283" s="413"/>
      <c r="IAX283" s="412"/>
      <c r="IAY283" s="412"/>
      <c r="IAZ283" s="412"/>
      <c r="IBA283" s="412"/>
      <c r="IBB283" s="412"/>
      <c r="IBC283" s="412"/>
      <c r="IBD283" s="412"/>
      <c r="IBE283" s="412"/>
      <c r="IBF283" s="412"/>
      <c r="IBG283" s="412"/>
      <c r="IBH283" s="412"/>
      <c r="IBI283" s="412"/>
      <c r="IBJ283" s="412"/>
      <c r="IBK283" s="412"/>
      <c r="IBL283" s="412"/>
      <c r="IBM283" s="412"/>
      <c r="IBN283" s="412"/>
      <c r="IBO283" s="412"/>
      <c r="IBP283" s="412"/>
      <c r="IBQ283" s="412"/>
      <c r="IBR283" s="412"/>
      <c r="IBS283" s="412"/>
      <c r="IBT283" s="412"/>
      <c r="IBU283" s="412"/>
      <c r="IBV283" s="412"/>
      <c r="IBW283" s="412"/>
      <c r="IBX283" s="412"/>
      <c r="IBY283" s="412"/>
      <c r="IBZ283" s="412"/>
      <c r="ICA283" s="412"/>
      <c r="ICB283" s="412"/>
      <c r="ICC283" s="412"/>
      <c r="ICD283" s="412"/>
      <c r="ICE283" s="412"/>
      <c r="ICF283" s="412"/>
      <c r="ICG283" s="412"/>
      <c r="ICH283" s="412"/>
      <c r="ICI283" s="412"/>
      <c r="ICJ283" s="412"/>
      <c r="ICK283" s="412"/>
      <c r="ICL283" s="412"/>
      <c r="ICM283" s="412"/>
      <c r="ICN283" s="412"/>
      <c r="ICO283" s="412"/>
      <c r="ICP283" s="413"/>
      <c r="ICQ283" s="413"/>
      <c r="ICR283" s="413"/>
      <c r="ICS283" s="413"/>
      <c r="ICT283" s="413"/>
      <c r="ICU283" s="413"/>
      <c r="ICV283" s="413"/>
      <c r="ICW283" s="413"/>
      <c r="ICX283" s="413"/>
      <c r="ICY283" s="413"/>
      <c r="ICZ283" s="413"/>
      <c r="IDA283" s="413"/>
      <c r="IDB283" s="413"/>
      <c r="IDC283" s="413"/>
      <c r="IDD283" s="413"/>
      <c r="IDE283" s="413"/>
      <c r="IDF283" s="413"/>
      <c r="IDG283" s="413"/>
      <c r="IDH283" s="413"/>
      <c r="IDI283" s="413"/>
      <c r="IDJ283" s="413"/>
      <c r="IDK283" s="413"/>
      <c r="IDL283" s="413"/>
      <c r="IDM283" s="413"/>
      <c r="IDN283" s="414"/>
      <c r="IDO283" s="414"/>
      <c r="IDP283" s="414"/>
      <c r="IDQ283" s="414"/>
      <c r="IDR283" s="414"/>
      <c r="IDS283" s="413"/>
      <c r="IDT283" s="413"/>
      <c r="IDU283" s="414"/>
      <c r="IDV283" s="414"/>
      <c r="IDW283" s="413"/>
      <c r="IDX283" s="413"/>
      <c r="IDY283" s="414"/>
      <c r="IDZ283" s="414"/>
      <c r="IEA283" s="413"/>
      <c r="IEB283" s="413"/>
      <c r="IEC283" s="413"/>
      <c r="IED283" s="413"/>
      <c r="IEE283" s="413"/>
      <c r="IEF283" s="413"/>
      <c r="IEG283" s="413"/>
      <c r="IEH283" s="414"/>
      <c r="IEI283" s="414"/>
      <c r="IEJ283" s="413"/>
      <c r="IEK283" s="413"/>
      <c r="IEL283" s="414"/>
      <c r="IEM283" s="414"/>
      <c r="IEN283" s="413"/>
      <c r="IEO283" s="413"/>
      <c r="IEP283" s="413"/>
      <c r="IEQ283" s="413"/>
      <c r="IER283" s="413"/>
      <c r="IES283" s="407"/>
      <c r="IET283" s="439"/>
      <c r="IEU283" s="413"/>
      <c r="IEV283" s="413"/>
      <c r="IEW283" s="413"/>
      <c r="IEX283" s="413"/>
      <c r="IEY283" s="413"/>
      <c r="IEZ283" s="413"/>
      <c r="IFA283" s="413"/>
      <c r="IFB283" s="412"/>
      <c r="IFC283" s="412"/>
      <c r="IFD283" s="412"/>
      <c r="IFE283" s="412"/>
      <c r="IFF283" s="412"/>
      <c r="IFG283" s="412"/>
      <c r="IFH283" s="412"/>
      <c r="IFI283" s="412"/>
      <c r="IFJ283" s="412"/>
      <c r="IFK283" s="412"/>
      <c r="IFL283" s="412"/>
      <c r="IFM283" s="412"/>
      <c r="IFN283" s="412"/>
      <c r="IFO283" s="412"/>
      <c r="IFP283" s="412"/>
      <c r="IFQ283" s="412"/>
      <c r="IFR283" s="412"/>
      <c r="IFS283" s="412"/>
      <c r="IFT283" s="412"/>
      <c r="IFU283" s="412"/>
      <c r="IFV283" s="412"/>
      <c r="IFW283" s="412"/>
      <c r="IFX283" s="412"/>
      <c r="IFY283" s="412"/>
      <c r="IFZ283" s="412"/>
      <c r="IGA283" s="412"/>
      <c r="IGB283" s="412"/>
      <c r="IGC283" s="412"/>
      <c r="IGD283" s="412"/>
      <c r="IGE283" s="412"/>
      <c r="IGF283" s="412"/>
      <c r="IGG283" s="412"/>
      <c r="IGH283" s="412"/>
      <c r="IGI283" s="412"/>
      <c r="IGJ283" s="412"/>
      <c r="IGK283" s="412"/>
      <c r="IGL283" s="412"/>
      <c r="IGM283" s="412"/>
      <c r="IGN283" s="412"/>
      <c r="IGO283" s="412"/>
      <c r="IGP283" s="412"/>
      <c r="IGQ283" s="412"/>
      <c r="IGR283" s="412"/>
      <c r="IGS283" s="412"/>
      <c r="IGT283" s="413"/>
      <c r="IGU283" s="413"/>
      <c r="IGV283" s="413"/>
      <c r="IGW283" s="413"/>
      <c r="IGX283" s="413"/>
      <c r="IGY283" s="413"/>
      <c r="IGZ283" s="413"/>
      <c r="IHA283" s="413"/>
      <c r="IHB283" s="413"/>
      <c r="IHC283" s="413"/>
      <c r="IHD283" s="413"/>
      <c r="IHE283" s="413"/>
      <c r="IHF283" s="413"/>
      <c r="IHG283" s="413"/>
      <c r="IHH283" s="413"/>
      <c r="IHI283" s="413"/>
      <c r="IHJ283" s="413"/>
      <c r="IHK283" s="413"/>
      <c r="IHL283" s="413"/>
      <c r="IHM283" s="413"/>
      <c r="IHN283" s="413"/>
      <c r="IHO283" s="413"/>
      <c r="IHP283" s="413"/>
      <c r="IHQ283" s="413"/>
      <c r="IHR283" s="414"/>
      <c r="IHS283" s="414"/>
      <c r="IHT283" s="414"/>
      <c r="IHU283" s="414"/>
      <c r="IHV283" s="414"/>
      <c r="IHW283" s="413"/>
      <c r="IHX283" s="413"/>
      <c r="IHY283" s="414"/>
      <c r="IHZ283" s="414"/>
      <c r="IIA283" s="413"/>
      <c r="IIB283" s="413"/>
      <c r="IIC283" s="414"/>
      <c r="IID283" s="414"/>
      <c r="IIE283" s="413"/>
      <c r="IIF283" s="413"/>
      <c r="IIG283" s="413"/>
      <c r="IIH283" s="413"/>
      <c r="III283" s="413"/>
      <c r="IIJ283" s="413"/>
      <c r="IIK283" s="413"/>
      <c r="IIL283" s="414"/>
      <c r="IIM283" s="414"/>
      <c r="IIN283" s="413"/>
      <c r="IIO283" s="413"/>
      <c r="IIP283" s="414"/>
      <c r="IIQ283" s="414"/>
      <c r="IIR283" s="413"/>
      <c r="IIS283" s="413"/>
      <c r="IIT283" s="413"/>
      <c r="IIU283" s="413"/>
      <c r="IIV283" s="413"/>
      <c r="IIW283" s="407"/>
      <c r="IIX283" s="439"/>
      <c r="IIY283" s="413"/>
      <c r="IIZ283" s="413"/>
      <c r="IJA283" s="413"/>
      <c r="IJB283" s="413"/>
      <c r="IJC283" s="413"/>
      <c r="IJD283" s="413"/>
      <c r="IJE283" s="413"/>
      <c r="IJF283" s="412"/>
      <c r="IJG283" s="412"/>
      <c r="IJH283" s="412"/>
      <c r="IJI283" s="412"/>
      <c r="IJJ283" s="412"/>
      <c r="IJK283" s="412"/>
      <c r="IJL283" s="412"/>
      <c r="IJM283" s="412"/>
      <c r="IJN283" s="412"/>
      <c r="IJO283" s="412"/>
      <c r="IJP283" s="412"/>
      <c r="IJQ283" s="412"/>
      <c r="IJR283" s="412"/>
      <c r="IJS283" s="412"/>
      <c r="IJT283" s="412"/>
      <c r="IJU283" s="412"/>
      <c r="IJV283" s="412"/>
      <c r="IJW283" s="412"/>
      <c r="IJX283" s="412"/>
      <c r="IJY283" s="412"/>
      <c r="IJZ283" s="412"/>
      <c r="IKA283" s="412"/>
      <c r="IKB283" s="412"/>
      <c r="IKC283" s="412"/>
      <c r="IKD283" s="412"/>
      <c r="IKE283" s="412"/>
      <c r="IKF283" s="412"/>
      <c r="IKG283" s="412"/>
      <c r="IKH283" s="412"/>
      <c r="IKI283" s="412"/>
      <c r="IKJ283" s="412"/>
      <c r="IKK283" s="412"/>
      <c r="IKL283" s="412"/>
      <c r="IKM283" s="412"/>
      <c r="IKN283" s="412"/>
      <c r="IKO283" s="412"/>
      <c r="IKP283" s="412"/>
      <c r="IKQ283" s="412"/>
      <c r="IKR283" s="412"/>
      <c r="IKS283" s="412"/>
      <c r="IKT283" s="412"/>
      <c r="IKU283" s="412"/>
      <c r="IKV283" s="412"/>
      <c r="IKW283" s="412"/>
      <c r="IKX283" s="413"/>
      <c r="IKY283" s="413"/>
      <c r="IKZ283" s="413"/>
      <c r="ILA283" s="413"/>
      <c r="ILB283" s="413"/>
      <c r="ILC283" s="413"/>
      <c r="ILD283" s="413"/>
      <c r="ILE283" s="413"/>
      <c r="ILF283" s="413"/>
      <c r="ILG283" s="413"/>
      <c r="ILH283" s="413"/>
      <c r="ILI283" s="413"/>
      <c r="ILJ283" s="413"/>
      <c r="ILK283" s="413"/>
      <c r="ILL283" s="413"/>
      <c r="ILM283" s="413"/>
      <c r="ILN283" s="413"/>
      <c r="ILO283" s="413"/>
      <c r="ILP283" s="413"/>
      <c r="ILQ283" s="413"/>
      <c r="ILR283" s="413"/>
      <c r="ILS283" s="413"/>
      <c r="ILT283" s="413"/>
      <c r="ILU283" s="413"/>
      <c r="ILV283" s="414"/>
      <c r="ILW283" s="414"/>
      <c r="ILX283" s="414"/>
      <c r="ILY283" s="414"/>
      <c r="ILZ283" s="414"/>
      <c r="IMA283" s="413"/>
      <c r="IMB283" s="413"/>
      <c r="IMC283" s="414"/>
      <c r="IMD283" s="414"/>
      <c r="IME283" s="413"/>
      <c r="IMF283" s="413"/>
      <c r="IMG283" s="414"/>
      <c r="IMH283" s="414"/>
      <c r="IMI283" s="413"/>
      <c r="IMJ283" s="413"/>
      <c r="IMK283" s="413"/>
      <c r="IML283" s="413"/>
      <c r="IMM283" s="413"/>
      <c r="IMN283" s="413"/>
      <c r="IMO283" s="413"/>
      <c r="IMP283" s="414"/>
      <c r="IMQ283" s="414"/>
      <c r="IMR283" s="413"/>
      <c r="IMS283" s="413"/>
      <c r="IMT283" s="414"/>
      <c r="IMU283" s="414"/>
      <c r="IMV283" s="413"/>
      <c r="IMW283" s="413"/>
      <c r="IMX283" s="413"/>
      <c r="IMY283" s="413"/>
      <c r="IMZ283" s="413"/>
      <c r="INA283" s="407"/>
      <c r="INB283" s="439"/>
      <c r="INC283" s="413"/>
      <c r="IND283" s="413"/>
      <c r="INE283" s="413"/>
      <c r="INF283" s="413"/>
      <c r="ING283" s="413"/>
      <c r="INH283" s="413"/>
      <c r="INI283" s="413"/>
      <c r="INJ283" s="412"/>
      <c r="INK283" s="412"/>
      <c r="INL283" s="412"/>
      <c r="INM283" s="412"/>
      <c r="INN283" s="412"/>
      <c r="INO283" s="412"/>
      <c r="INP283" s="412"/>
      <c r="INQ283" s="412"/>
      <c r="INR283" s="412"/>
      <c r="INS283" s="412"/>
      <c r="INT283" s="412"/>
      <c r="INU283" s="412"/>
      <c r="INV283" s="412"/>
      <c r="INW283" s="412"/>
      <c r="INX283" s="412"/>
      <c r="INY283" s="412"/>
      <c r="INZ283" s="412"/>
      <c r="IOA283" s="412"/>
      <c r="IOB283" s="412"/>
      <c r="IOC283" s="412"/>
      <c r="IOD283" s="412"/>
      <c r="IOE283" s="412"/>
      <c r="IOF283" s="412"/>
      <c r="IOG283" s="412"/>
      <c r="IOH283" s="412"/>
      <c r="IOI283" s="412"/>
      <c r="IOJ283" s="412"/>
      <c r="IOK283" s="412"/>
      <c r="IOL283" s="412"/>
      <c r="IOM283" s="412"/>
      <c r="ION283" s="412"/>
      <c r="IOO283" s="412"/>
      <c r="IOP283" s="412"/>
      <c r="IOQ283" s="412"/>
      <c r="IOR283" s="412"/>
      <c r="IOS283" s="412"/>
      <c r="IOT283" s="412"/>
      <c r="IOU283" s="412"/>
      <c r="IOV283" s="412"/>
      <c r="IOW283" s="412"/>
      <c r="IOX283" s="412"/>
      <c r="IOY283" s="412"/>
      <c r="IOZ283" s="412"/>
      <c r="IPA283" s="412"/>
      <c r="IPB283" s="413"/>
      <c r="IPC283" s="413"/>
      <c r="IPD283" s="413"/>
      <c r="IPE283" s="413"/>
      <c r="IPF283" s="413"/>
      <c r="IPG283" s="413"/>
      <c r="IPH283" s="413"/>
      <c r="IPI283" s="413"/>
      <c r="IPJ283" s="413"/>
      <c r="IPK283" s="413"/>
      <c r="IPL283" s="413"/>
      <c r="IPM283" s="413"/>
      <c r="IPN283" s="413"/>
      <c r="IPO283" s="413"/>
      <c r="IPP283" s="413"/>
      <c r="IPQ283" s="413"/>
      <c r="IPR283" s="413"/>
      <c r="IPS283" s="413"/>
      <c r="IPT283" s="413"/>
      <c r="IPU283" s="413"/>
      <c r="IPV283" s="413"/>
      <c r="IPW283" s="413"/>
      <c r="IPX283" s="413"/>
      <c r="IPY283" s="413"/>
      <c r="IPZ283" s="414"/>
      <c r="IQA283" s="414"/>
      <c r="IQB283" s="414"/>
      <c r="IQC283" s="414"/>
      <c r="IQD283" s="414"/>
      <c r="IQE283" s="413"/>
      <c r="IQF283" s="413"/>
      <c r="IQG283" s="414"/>
      <c r="IQH283" s="414"/>
      <c r="IQI283" s="413"/>
      <c r="IQJ283" s="413"/>
      <c r="IQK283" s="414"/>
      <c r="IQL283" s="414"/>
      <c r="IQM283" s="413"/>
      <c r="IQN283" s="413"/>
      <c r="IQO283" s="413"/>
      <c r="IQP283" s="413"/>
      <c r="IQQ283" s="413"/>
      <c r="IQR283" s="413"/>
      <c r="IQS283" s="413"/>
      <c r="IQT283" s="414"/>
      <c r="IQU283" s="414"/>
      <c r="IQV283" s="413"/>
      <c r="IQW283" s="413"/>
      <c r="IQX283" s="414"/>
      <c r="IQY283" s="414"/>
      <c r="IQZ283" s="413"/>
      <c r="IRA283" s="413"/>
      <c r="IRB283" s="413"/>
      <c r="IRC283" s="413"/>
      <c r="IRD283" s="413"/>
      <c r="IRE283" s="407"/>
      <c r="IRF283" s="439"/>
      <c r="IRG283" s="413"/>
      <c r="IRH283" s="413"/>
      <c r="IRI283" s="413"/>
      <c r="IRJ283" s="413"/>
      <c r="IRK283" s="413"/>
      <c r="IRL283" s="413"/>
      <c r="IRM283" s="413"/>
      <c r="IRN283" s="412"/>
      <c r="IRO283" s="412"/>
      <c r="IRP283" s="412"/>
      <c r="IRQ283" s="412"/>
      <c r="IRR283" s="412"/>
      <c r="IRS283" s="412"/>
      <c r="IRT283" s="412"/>
      <c r="IRU283" s="412"/>
      <c r="IRV283" s="412"/>
      <c r="IRW283" s="412"/>
      <c r="IRX283" s="412"/>
      <c r="IRY283" s="412"/>
      <c r="IRZ283" s="412"/>
      <c r="ISA283" s="412"/>
      <c r="ISB283" s="412"/>
      <c r="ISC283" s="412"/>
      <c r="ISD283" s="412"/>
      <c r="ISE283" s="412"/>
      <c r="ISF283" s="412"/>
      <c r="ISG283" s="412"/>
      <c r="ISH283" s="412"/>
      <c r="ISI283" s="412"/>
      <c r="ISJ283" s="412"/>
      <c r="ISK283" s="412"/>
      <c r="ISL283" s="412"/>
      <c r="ISM283" s="412"/>
      <c r="ISN283" s="412"/>
      <c r="ISO283" s="412"/>
      <c r="ISP283" s="412"/>
      <c r="ISQ283" s="412"/>
      <c r="ISR283" s="412"/>
      <c r="ISS283" s="412"/>
      <c r="IST283" s="412"/>
      <c r="ISU283" s="412"/>
      <c r="ISV283" s="412"/>
      <c r="ISW283" s="412"/>
      <c r="ISX283" s="412"/>
      <c r="ISY283" s="412"/>
      <c r="ISZ283" s="412"/>
      <c r="ITA283" s="412"/>
      <c r="ITB283" s="412"/>
      <c r="ITC283" s="412"/>
      <c r="ITD283" s="412"/>
      <c r="ITE283" s="412"/>
      <c r="ITF283" s="413"/>
      <c r="ITG283" s="413"/>
      <c r="ITH283" s="413"/>
      <c r="ITI283" s="413"/>
      <c r="ITJ283" s="413"/>
      <c r="ITK283" s="413"/>
      <c r="ITL283" s="413"/>
      <c r="ITM283" s="413"/>
      <c r="ITN283" s="413"/>
      <c r="ITO283" s="413"/>
      <c r="ITP283" s="413"/>
      <c r="ITQ283" s="413"/>
      <c r="ITR283" s="413"/>
      <c r="ITS283" s="413"/>
      <c r="ITT283" s="413"/>
      <c r="ITU283" s="413"/>
      <c r="ITV283" s="413"/>
      <c r="ITW283" s="413"/>
      <c r="ITX283" s="413"/>
      <c r="ITY283" s="413"/>
      <c r="ITZ283" s="413"/>
      <c r="IUA283" s="413"/>
      <c r="IUB283" s="413"/>
      <c r="IUC283" s="413"/>
      <c r="IUD283" s="414"/>
      <c r="IUE283" s="414"/>
      <c r="IUF283" s="414"/>
      <c r="IUG283" s="414"/>
      <c r="IUH283" s="414"/>
      <c r="IUI283" s="413"/>
      <c r="IUJ283" s="413"/>
      <c r="IUK283" s="414"/>
      <c r="IUL283" s="414"/>
      <c r="IUM283" s="413"/>
      <c r="IUN283" s="413"/>
      <c r="IUO283" s="414"/>
      <c r="IUP283" s="414"/>
      <c r="IUQ283" s="413"/>
      <c r="IUR283" s="413"/>
      <c r="IUS283" s="413"/>
      <c r="IUT283" s="413"/>
      <c r="IUU283" s="413"/>
      <c r="IUV283" s="413"/>
      <c r="IUW283" s="413"/>
      <c r="IUX283" s="414"/>
      <c r="IUY283" s="414"/>
      <c r="IUZ283" s="413"/>
      <c r="IVA283" s="413"/>
      <c r="IVB283" s="414"/>
      <c r="IVC283" s="414"/>
      <c r="IVD283" s="413"/>
      <c r="IVE283" s="413"/>
      <c r="IVF283" s="413"/>
      <c r="IVG283" s="413"/>
      <c r="IVH283" s="413"/>
      <c r="IVI283" s="407"/>
      <c r="IVJ283" s="439"/>
      <c r="IVK283" s="413"/>
      <c r="IVL283" s="413"/>
      <c r="IVM283" s="413"/>
      <c r="IVN283" s="413"/>
      <c r="IVO283" s="413"/>
      <c r="IVP283" s="413"/>
      <c r="IVQ283" s="413"/>
      <c r="IVR283" s="412"/>
      <c r="IVS283" s="412"/>
      <c r="IVT283" s="412"/>
      <c r="IVU283" s="412"/>
      <c r="IVV283" s="412"/>
      <c r="IVW283" s="412"/>
      <c r="IVX283" s="412"/>
      <c r="IVY283" s="412"/>
      <c r="IVZ283" s="412"/>
      <c r="IWA283" s="412"/>
      <c r="IWB283" s="412"/>
      <c r="IWC283" s="412"/>
      <c r="IWD283" s="412"/>
      <c r="IWE283" s="412"/>
      <c r="IWF283" s="412"/>
      <c r="IWG283" s="412"/>
      <c r="IWH283" s="412"/>
      <c r="IWI283" s="412"/>
      <c r="IWJ283" s="412"/>
      <c r="IWK283" s="412"/>
      <c r="IWL283" s="412"/>
      <c r="IWM283" s="412"/>
      <c r="IWN283" s="412"/>
      <c r="IWO283" s="412"/>
      <c r="IWP283" s="412"/>
      <c r="IWQ283" s="412"/>
      <c r="IWR283" s="412"/>
      <c r="IWS283" s="412"/>
      <c r="IWT283" s="412"/>
      <c r="IWU283" s="412"/>
      <c r="IWV283" s="412"/>
      <c r="IWW283" s="412"/>
      <c r="IWX283" s="412"/>
      <c r="IWY283" s="412"/>
      <c r="IWZ283" s="412"/>
      <c r="IXA283" s="412"/>
      <c r="IXB283" s="412"/>
      <c r="IXC283" s="412"/>
      <c r="IXD283" s="412"/>
      <c r="IXE283" s="412"/>
      <c r="IXF283" s="412"/>
      <c r="IXG283" s="412"/>
      <c r="IXH283" s="412"/>
      <c r="IXI283" s="412"/>
      <c r="IXJ283" s="413"/>
      <c r="IXK283" s="413"/>
      <c r="IXL283" s="413"/>
      <c r="IXM283" s="413"/>
      <c r="IXN283" s="413"/>
      <c r="IXO283" s="413"/>
      <c r="IXP283" s="413"/>
      <c r="IXQ283" s="413"/>
      <c r="IXR283" s="413"/>
      <c r="IXS283" s="413"/>
      <c r="IXT283" s="413"/>
      <c r="IXU283" s="413"/>
      <c r="IXV283" s="413"/>
      <c r="IXW283" s="413"/>
      <c r="IXX283" s="413"/>
      <c r="IXY283" s="413"/>
      <c r="IXZ283" s="413"/>
      <c r="IYA283" s="413"/>
      <c r="IYB283" s="413"/>
      <c r="IYC283" s="413"/>
      <c r="IYD283" s="413"/>
      <c r="IYE283" s="413"/>
      <c r="IYF283" s="413"/>
      <c r="IYG283" s="413"/>
      <c r="IYH283" s="414"/>
      <c r="IYI283" s="414"/>
      <c r="IYJ283" s="414"/>
      <c r="IYK283" s="414"/>
      <c r="IYL283" s="414"/>
      <c r="IYM283" s="413"/>
      <c r="IYN283" s="413"/>
      <c r="IYO283" s="414"/>
      <c r="IYP283" s="414"/>
      <c r="IYQ283" s="413"/>
      <c r="IYR283" s="413"/>
      <c r="IYS283" s="414"/>
      <c r="IYT283" s="414"/>
      <c r="IYU283" s="413"/>
      <c r="IYV283" s="413"/>
      <c r="IYW283" s="413"/>
      <c r="IYX283" s="413"/>
      <c r="IYY283" s="413"/>
      <c r="IYZ283" s="413"/>
      <c r="IZA283" s="413"/>
      <c r="IZB283" s="414"/>
      <c r="IZC283" s="414"/>
      <c r="IZD283" s="413"/>
      <c r="IZE283" s="413"/>
      <c r="IZF283" s="414"/>
      <c r="IZG283" s="414"/>
      <c r="IZH283" s="413"/>
      <c r="IZI283" s="413"/>
      <c r="IZJ283" s="413"/>
      <c r="IZK283" s="413"/>
      <c r="IZL283" s="413"/>
      <c r="IZM283" s="407"/>
      <c r="IZN283" s="439"/>
      <c r="IZO283" s="413"/>
      <c r="IZP283" s="413"/>
      <c r="IZQ283" s="413"/>
      <c r="IZR283" s="413"/>
      <c r="IZS283" s="413"/>
      <c r="IZT283" s="413"/>
      <c r="IZU283" s="413"/>
      <c r="IZV283" s="412"/>
      <c r="IZW283" s="412"/>
      <c r="IZX283" s="412"/>
      <c r="IZY283" s="412"/>
      <c r="IZZ283" s="412"/>
      <c r="JAA283" s="412"/>
      <c r="JAB283" s="412"/>
      <c r="JAC283" s="412"/>
      <c r="JAD283" s="412"/>
      <c r="JAE283" s="412"/>
      <c r="JAF283" s="412"/>
      <c r="JAG283" s="412"/>
      <c r="JAH283" s="412"/>
      <c r="JAI283" s="412"/>
      <c r="JAJ283" s="412"/>
      <c r="JAK283" s="412"/>
      <c r="JAL283" s="412"/>
      <c r="JAM283" s="412"/>
      <c r="JAN283" s="412"/>
      <c r="JAO283" s="412"/>
      <c r="JAP283" s="412"/>
      <c r="JAQ283" s="412"/>
      <c r="JAR283" s="412"/>
      <c r="JAS283" s="412"/>
      <c r="JAT283" s="412"/>
      <c r="JAU283" s="412"/>
      <c r="JAV283" s="412"/>
      <c r="JAW283" s="412"/>
      <c r="JAX283" s="412"/>
      <c r="JAY283" s="412"/>
      <c r="JAZ283" s="412"/>
      <c r="JBA283" s="412"/>
      <c r="JBB283" s="412"/>
      <c r="JBC283" s="412"/>
      <c r="JBD283" s="412"/>
      <c r="JBE283" s="412"/>
      <c r="JBF283" s="412"/>
      <c r="JBG283" s="412"/>
      <c r="JBH283" s="412"/>
      <c r="JBI283" s="412"/>
      <c r="JBJ283" s="412"/>
      <c r="JBK283" s="412"/>
      <c r="JBL283" s="412"/>
      <c r="JBM283" s="412"/>
      <c r="JBN283" s="413"/>
      <c r="JBO283" s="413"/>
      <c r="JBP283" s="413"/>
      <c r="JBQ283" s="413"/>
      <c r="JBR283" s="413"/>
      <c r="JBS283" s="413"/>
      <c r="JBT283" s="413"/>
      <c r="JBU283" s="413"/>
      <c r="JBV283" s="413"/>
      <c r="JBW283" s="413"/>
      <c r="JBX283" s="413"/>
      <c r="JBY283" s="413"/>
      <c r="JBZ283" s="413"/>
      <c r="JCA283" s="413"/>
      <c r="JCB283" s="413"/>
      <c r="JCC283" s="413"/>
      <c r="JCD283" s="413"/>
      <c r="JCE283" s="413"/>
      <c r="JCF283" s="413"/>
      <c r="JCG283" s="413"/>
      <c r="JCH283" s="413"/>
      <c r="JCI283" s="413"/>
      <c r="JCJ283" s="413"/>
      <c r="JCK283" s="413"/>
      <c r="JCL283" s="414"/>
      <c r="JCM283" s="414"/>
      <c r="JCN283" s="414"/>
      <c r="JCO283" s="414"/>
      <c r="JCP283" s="414"/>
      <c r="JCQ283" s="413"/>
      <c r="JCR283" s="413"/>
      <c r="JCS283" s="414"/>
      <c r="JCT283" s="414"/>
      <c r="JCU283" s="413"/>
      <c r="JCV283" s="413"/>
      <c r="JCW283" s="414"/>
      <c r="JCX283" s="414"/>
      <c r="JCY283" s="413"/>
      <c r="JCZ283" s="413"/>
      <c r="JDA283" s="413"/>
      <c r="JDB283" s="413"/>
      <c r="JDC283" s="413"/>
      <c r="JDD283" s="413"/>
      <c r="JDE283" s="413"/>
      <c r="JDF283" s="414"/>
      <c r="JDG283" s="414"/>
      <c r="JDH283" s="413"/>
      <c r="JDI283" s="413"/>
      <c r="JDJ283" s="414"/>
      <c r="JDK283" s="414"/>
      <c r="JDL283" s="413"/>
      <c r="JDM283" s="413"/>
      <c r="JDN283" s="413"/>
      <c r="JDO283" s="413"/>
      <c r="JDP283" s="413"/>
      <c r="JDQ283" s="407"/>
      <c r="JDR283" s="439"/>
      <c r="JDS283" s="413"/>
      <c r="JDT283" s="413"/>
      <c r="JDU283" s="413"/>
      <c r="JDV283" s="413"/>
      <c r="JDW283" s="413"/>
      <c r="JDX283" s="413"/>
      <c r="JDY283" s="413"/>
      <c r="JDZ283" s="412"/>
      <c r="JEA283" s="412"/>
      <c r="JEB283" s="412"/>
      <c r="JEC283" s="412"/>
      <c r="JED283" s="412"/>
      <c r="JEE283" s="412"/>
      <c r="JEF283" s="412"/>
      <c r="JEG283" s="412"/>
      <c r="JEH283" s="412"/>
      <c r="JEI283" s="412"/>
      <c r="JEJ283" s="412"/>
      <c r="JEK283" s="412"/>
      <c r="JEL283" s="412"/>
      <c r="JEM283" s="412"/>
      <c r="JEN283" s="412"/>
      <c r="JEO283" s="412"/>
      <c r="JEP283" s="412"/>
      <c r="JEQ283" s="412"/>
      <c r="JER283" s="412"/>
      <c r="JES283" s="412"/>
      <c r="JET283" s="412"/>
      <c r="JEU283" s="412"/>
      <c r="JEV283" s="412"/>
      <c r="JEW283" s="412"/>
      <c r="JEX283" s="412"/>
      <c r="JEY283" s="412"/>
      <c r="JEZ283" s="412"/>
      <c r="JFA283" s="412"/>
      <c r="JFB283" s="412"/>
      <c r="JFC283" s="412"/>
      <c r="JFD283" s="412"/>
      <c r="JFE283" s="412"/>
      <c r="JFF283" s="412"/>
      <c r="JFG283" s="412"/>
      <c r="JFH283" s="412"/>
      <c r="JFI283" s="412"/>
      <c r="JFJ283" s="412"/>
      <c r="JFK283" s="412"/>
      <c r="JFL283" s="412"/>
      <c r="JFM283" s="412"/>
      <c r="JFN283" s="412"/>
      <c r="JFO283" s="412"/>
      <c r="JFP283" s="412"/>
      <c r="JFQ283" s="412"/>
      <c r="JFR283" s="413"/>
      <c r="JFS283" s="413"/>
      <c r="JFT283" s="413"/>
      <c r="JFU283" s="413"/>
      <c r="JFV283" s="413"/>
      <c r="JFW283" s="413"/>
      <c r="JFX283" s="413"/>
      <c r="JFY283" s="413"/>
      <c r="JFZ283" s="413"/>
      <c r="JGA283" s="413"/>
      <c r="JGB283" s="413"/>
      <c r="JGC283" s="413"/>
      <c r="JGD283" s="413"/>
      <c r="JGE283" s="413"/>
      <c r="JGF283" s="413"/>
      <c r="JGG283" s="413"/>
      <c r="JGH283" s="413"/>
      <c r="JGI283" s="413"/>
      <c r="JGJ283" s="413"/>
      <c r="JGK283" s="413"/>
      <c r="JGL283" s="413"/>
      <c r="JGM283" s="413"/>
      <c r="JGN283" s="413"/>
      <c r="JGO283" s="413"/>
      <c r="JGP283" s="414"/>
      <c r="JGQ283" s="414"/>
      <c r="JGR283" s="414"/>
      <c r="JGS283" s="414"/>
      <c r="JGT283" s="414"/>
      <c r="JGU283" s="413"/>
      <c r="JGV283" s="413"/>
      <c r="JGW283" s="414"/>
      <c r="JGX283" s="414"/>
      <c r="JGY283" s="413"/>
      <c r="JGZ283" s="413"/>
      <c r="JHA283" s="414"/>
      <c r="JHB283" s="414"/>
      <c r="JHC283" s="413"/>
      <c r="JHD283" s="413"/>
      <c r="JHE283" s="413"/>
      <c r="JHF283" s="413"/>
      <c r="JHG283" s="413"/>
      <c r="JHH283" s="413"/>
      <c r="JHI283" s="413"/>
      <c r="JHJ283" s="414"/>
      <c r="JHK283" s="414"/>
      <c r="JHL283" s="413"/>
      <c r="JHM283" s="413"/>
      <c r="JHN283" s="414"/>
      <c r="JHO283" s="414"/>
      <c r="JHP283" s="413"/>
      <c r="JHQ283" s="413"/>
      <c r="JHR283" s="413"/>
      <c r="JHS283" s="413"/>
      <c r="JHT283" s="413"/>
      <c r="JHU283" s="407"/>
      <c r="JHV283" s="439"/>
      <c r="JHW283" s="413"/>
      <c r="JHX283" s="413"/>
      <c r="JHY283" s="413"/>
      <c r="JHZ283" s="413"/>
      <c r="JIA283" s="413"/>
      <c r="JIB283" s="413"/>
      <c r="JIC283" s="413"/>
      <c r="JID283" s="412"/>
      <c r="JIE283" s="412"/>
      <c r="JIF283" s="412"/>
      <c r="JIG283" s="412"/>
      <c r="JIH283" s="412"/>
      <c r="JII283" s="412"/>
      <c r="JIJ283" s="412"/>
      <c r="JIK283" s="412"/>
      <c r="JIL283" s="412"/>
      <c r="JIM283" s="412"/>
      <c r="JIN283" s="412"/>
      <c r="JIO283" s="412"/>
      <c r="JIP283" s="412"/>
      <c r="JIQ283" s="412"/>
      <c r="JIR283" s="412"/>
      <c r="JIS283" s="412"/>
      <c r="JIT283" s="412"/>
      <c r="JIU283" s="412"/>
      <c r="JIV283" s="412"/>
      <c r="JIW283" s="412"/>
      <c r="JIX283" s="412"/>
      <c r="JIY283" s="412"/>
      <c r="JIZ283" s="412"/>
      <c r="JJA283" s="412"/>
      <c r="JJB283" s="412"/>
      <c r="JJC283" s="412"/>
      <c r="JJD283" s="412"/>
      <c r="JJE283" s="412"/>
      <c r="JJF283" s="412"/>
      <c r="JJG283" s="412"/>
      <c r="JJH283" s="412"/>
      <c r="JJI283" s="412"/>
      <c r="JJJ283" s="412"/>
      <c r="JJK283" s="412"/>
      <c r="JJL283" s="412"/>
      <c r="JJM283" s="412"/>
      <c r="JJN283" s="412"/>
      <c r="JJO283" s="412"/>
      <c r="JJP283" s="412"/>
      <c r="JJQ283" s="412"/>
      <c r="JJR283" s="412"/>
      <c r="JJS283" s="412"/>
      <c r="JJT283" s="412"/>
      <c r="JJU283" s="412"/>
      <c r="JJV283" s="413"/>
      <c r="JJW283" s="413"/>
      <c r="JJX283" s="413"/>
      <c r="JJY283" s="413"/>
      <c r="JJZ283" s="413"/>
      <c r="JKA283" s="413"/>
      <c r="JKB283" s="413"/>
      <c r="JKC283" s="413"/>
      <c r="JKD283" s="413"/>
      <c r="JKE283" s="413"/>
      <c r="JKF283" s="413"/>
      <c r="JKG283" s="413"/>
      <c r="JKH283" s="413"/>
      <c r="JKI283" s="413"/>
      <c r="JKJ283" s="413"/>
      <c r="JKK283" s="413"/>
      <c r="JKL283" s="413"/>
      <c r="JKM283" s="413"/>
      <c r="JKN283" s="413"/>
      <c r="JKO283" s="413"/>
      <c r="JKP283" s="413"/>
      <c r="JKQ283" s="413"/>
      <c r="JKR283" s="413"/>
      <c r="JKS283" s="413"/>
      <c r="JKT283" s="414"/>
      <c r="JKU283" s="414"/>
      <c r="JKV283" s="414"/>
      <c r="JKW283" s="414"/>
      <c r="JKX283" s="414"/>
      <c r="JKY283" s="413"/>
      <c r="JKZ283" s="413"/>
      <c r="JLA283" s="414"/>
      <c r="JLB283" s="414"/>
      <c r="JLC283" s="413"/>
      <c r="JLD283" s="413"/>
      <c r="JLE283" s="414"/>
      <c r="JLF283" s="414"/>
      <c r="JLG283" s="413"/>
      <c r="JLH283" s="413"/>
      <c r="JLI283" s="413"/>
      <c r="JLJ283" s="413"/>
      <c r="JLK283" s="413"/>
      <c r="JLL283" s="413"/>
      <c r="JLM283" s="413"/>
      <c r="JLN283" s="414"/>
      <c r="JLO283" s="414"/>
      <c r="JLP283" s="413"/>
      <c r="JLQ283" s="413"/>
      <c r="JLR283" s="414"/>
      <c r="JLS283" s="414"/>
      <c r="JLT283" s="413"/>
      <c r="JLU283" s="413"/>
      <c r="JLV283" s="413"/>
      <c r="JLW283" s="413"/>
      <c r="JLX283" s="413"/>
      <c r="JLY283" s="407"/>
      <c r="JLZ283" s="439"/>
      <c r="JMA283" s="413"/>
      <c r="JMB283" s="413"/>
      <c r="JMC283" s="413"/>
      <c r="JMD283" s="413"/>
      <c r="JME283" s="413"/>
      <c r="JMF283" s="413"/>
      <c r="JMG283" s="413"/>
      <c r="JMH283" s="412"/>
      <c r="JMI283" s="412"/>
      <c r="JMJ283" s="412"/>
      <c r="JMK283" s="412"/>
      <c r="JML283" s="412"/>
      <c r="JMM283" s="412"/>
      <c r="JMN283" s="412"/>
      <c r="JMO283" s="412"/>
      <c r="JMP283" s="412"/>
      <c r="JMQ283" s="412"/>
      <c r="JMR283" s="412"/>
      <c r="JMS283" s="412"/>
      <c r="JMT283" s="412"/>
      <c r="JMU283" s="412"/>
      <c r="JMV283" s="412"/>
      <c r="JMW283" s="412"/>
      <c r="JMX283" s="412"/>
      <c r="JMY283" s="412"/>
      <c r="JMZ283" s="412"/>
      <c r="JNA283" s="412"/>
      <c r="JNB283" s="412"/>
      <c r="JNC283" s="412"/>
      <c r="JND283" s="412"/>
      <c r="JNE283" s="412"/>
      <c r="JNF283" s="412"/>
      <c r="JNG283" s="412"/>
      <c r="JNH283" s="412"/>
      <c r="JNI283" s="412"/>
      <c r="JNJ283" s="412"/>
      <c r="JNK283" s="412"/>
      <c r="JNL283" s="412"/>
      <c r="JNM283" s="412"/>
      <c r="JNN283" s="412"/>
      <c r="JNO283" s="412"/>
      <c r="JNP283" s="412"/>
      <c r="JNQ283" s="412"/>
      <c r="JNR283" s="412"/>
      <c r="JNS283" s="412"/>
      <c r="JNT283" s="412"/>
      <c r="JNU283" s="412"/>
      <c r="JNV283" s="412"/>
      <c r="JNW283" s="412"/>
      <c r="JNX283" s="412"/>
      <c r="JNY283" s="412"/>
      <c r="JNZ283" s="413"/>
      <c r="JOA283" s="413"/>
      <c r="JOB283" s="413"/>
      <c r="JOC283" s="413"/>
      <c r="JOD283" s="413"/>
      <c r="JOE283" s="413"/>
      <c r="JOF283" s="413"/>
      <c r="JOG283" s="413"/>
      <c r="JOH283" s="413"/>
      <c r="JOI283" s="413"/>
      <c r="JOJ283" s="413"/>
      <c r="JOK283" s="413"/>
      <c r="JOL283" s="413"/>
      <c r="JOM283" s="413"/>
      <c r="JON283" s="413"/>
      <c r="JOO283" s="413"/>
      <c r="JOP283" s="413"/>
      <c r="JOQ283" s="413"/>
      <c r="JOR283" s="413"/>
      <c r="JOS283" s="413"/>
      <c r="JOT283" s="413"/>
      <c r="JOU283" s="413"/>
      <c r="JOV283" s="413"/>
      <c r="JOW283" s="413"/>
      <c r="JOX283" s="414"/>
      <c r="JOY283" s="414"/>
      <c r="JOZ283" s="414"/>
      <c r="JPA283" s="414"/>
      <c r="JPB283" s="414"/>
      <c r="JPC283" s="413"/>
      <c r="JPD283" s="413"/>
      <c r="JPE283" s="414"/>
      <c r="JPF283" s="414"/>
      <c r="JPG283" s="413"/>
      <c r="JPH283" s="413"/>
      <c r="JPI283" s="414"/>
      <c r="JPJ283" s="414"/>
      <c r="JPK283" s="413"/>
      <c r="JPL283" s="413"/>
      <c r="JPM283" s="413"/>
      <c r="JPN283" s="413"/>
      <c r="JPO283" s="413"/>
      <c r="JPP283" s="413"/>
      <c r="JPQ283" s="413"/>
      <c r="JPR283" s="414"/>
      <c r="JPS283" s="414"/>
      <c r="JPT283" s="413"/>
      <c r="JPU283" s="413"/>
      <c r="JPV283" s="414"/>
      <c r="JPW283" s="414"/>
      <c r="JPX283" s="413"/>
      <c r="JPY283" s="413"/>
      <c r="JPZ283" s="413"/>
      <c r="JQA283" s="413"/>
      <c r="JQB283" s="413"/>
      <c r="JQC283" s="407"/>
      <c r="JQD283" s="439"/>
      <c r="JQE283" s="413"/>
      <c r="JQF283" s="413"/>
      <c r="JQG283" s="413"/>
      <c r="JQH283" s="413"/>
      <c r="JQI283" s="413"/>
      <c r="JQJ283" s="413"/>
      <c r="JQK283" s="413"/>
      <c r="JQL283" s="412"/>
      <c r="JQM283" s="412"/>
      <c r="JQN283" s="412"/>
      <c r="JQO283" s="412"/>
      <c r="JQP283" s="412"/>
      <c r="JQQ283" s="412"/>
      <c r="JQR283" s="412"/>
      <c r="JQS283" s="412"/>
      <c r="JQT283" s="412"/>
      <c r="JQU283" s="412"/>
      <c r="JQV283" s="412"/>
      <c r="JQW283" s="412"/>
      <c r="JQX283" s="412"/>
      <c r="JQY283" s="412"/>
      <c r="JQZ283" s="412"/>
      <c r="JRA283" s="412"/>
      <c r="JRB283" s="412"/>
      <c r="JRC283" s="412"/>
      <c r="JRD283" s="412"/>
      <c r="JRE283" s="412"/>
      <c r="JRF283" s="412"/>
      <c r="JRG283" s="412"/>
      <c r="JRH283" s="412"/>
      <c r="JRI283" s="412"/>
      <c r="JRJ283" s="412"/>
      <c r="JRK283" s="412"/>
      <c r="JRL283" s="412"/>
      <c r="JRM283" s="412"/>
      <c r="JRN283" s="412"/>
      <c r="JRO283" s="412"/>
      <c r="JRP283" s="412"/>
      <c r="JRQ283" s="412"/>
      <c r="JRR283" s="412"/>
      <c r="JRS283" s="412"/>
      <c r="JRT283" s="412"/>
      <c r="JRU283" s="412"/>
      <c r="JRV283" s="412"/>
      <c r="JRW283" s="412"/>
      <c r="JRX283" s="412"/>
      <c r="JRY283" s="412"/>
      <c r="JRZ283" s="412"/>
      <c r="JSA283" s="412"/>
      <c r="JSB283" s="412"/>
      <c r="JSC283" s="412"/>
      <c r="JSD283" s="413"/>
      <c r="JSE283" s="413"/>
      <c r="JSF283" s="413"/>
      <c r="JSG283" s="413"/>
      <c r="JSH283" s="413"/>
      <c r="JSI283" s="413"/>
      <c r="JSJ283" s="413"/>
      <c r="JSK283" s="413"/>
      <c r="JSL283" s="413"/>
      <c r="JSM283" s="413"/>
      <c r="JSN283" s="413"/>
      <c r="JSO283" s="413"/>
      <c r="JSP283" s="413"/>
      <c r="JSQ283" s="413"/>
      <c r="JSR283" s="413"/>
      <c r="JSS283" s="413"/>
      <c r="JST283" s="413"/>
      <c r="JSU283" s="413"/>
      <c r="JSV283" s="413"/>
      <c r="JSW283" s="413"/>
      <c r="JSX283" s="413"/>
      <c r="JSY283" s="413"/>
      <c r="JSZ283" s="413"/>
      <c r="JTA283" s="413"/>
      <c r="JTB283" s="414"/>
      <c r="JTC283" s="414"/>
      <c r="JTD283" s="414"/>
      <c r="JTE283" s="414"/>
      <c r="JTF283" s="414"/>
      <c r="JTG283" s="413"/>
      <c r="JTH283" s="413"/>
      <c r="JTI283" s="414"/>
      <c r="JTJ283" s="414"/>
      <c r="JTK283" s="413"/>
      <c r="JTL283" s="413"/>
      <c r="JTM283" s="414"/>
      <c r="JTN283" s="414"/>
      <c r="JTO283" s="413"/>
      <c r="JTP283" s="413"/>
      <c r="JTQ283" s="413"/>
      <c r="JTR283" s="413"/>
      <c r="JTS283" s="413"/>
      <c r="JTT283" s="413"/>
      <c r="JTU283" s="413"/>
      <c r="JTV283" s="414"/>
      <c r="JTW283" s="414"/>
      <c r="JTX283" s="413"/>
      <c r="JTY283" s="413"/>
      <c r="JTZ283" s="414"/>
      <c r="JUA283" s="414"/>
      <c r="JUB283" s="413"/>
      <c r="JUC283" s="413"/>
      <c r="JUD283" s="413"/>
      <c r="JUE283" s="413"/>
      <c r="JUF283" s="413"/>
      <c r="JUG283" s="407"/>
      <c r="JUH283" s="439"/>
      <c r="JUI283" s="413"/>
      <c r="JUJ283" s="413"/>
      <c r="JUK283" s="413"/>
      <c r="JUL283" s="413"/>
      <c r="JUM283" s="413"/>
      <c r="JUN283" s="413"/>
      <c r="JUO283" s="413"/>
      <c r="JUP283" s="412"/>
      <c r="JUQ283" s="412"/>
      <c r="JUR283" s="412"/>
      <c r="JUS283" s="412"/>
      <c r="JUT283" s="412"/>
      <c r="JUU283" s="412"/>
      <c r="JUV283" s="412"/>
      <c r="JUW283" s="412"/>
      <c r="JUX283" s="412"/>
      <c r="JUY283" s="412"/>
      <c r="JUZ283" s="412"/>
      <c r="JVA283" s="412"/>
      <c r="JVB283" s="412"/>
      <c r="JVC283" s="412"/>
      <c r="JVD283" s="412"/>
      <c r="JVE283" s="412"/>
      <c r="JVF283" s="412"/>
      <c r="JVG283" s="412"/>
      <c r="JVH283" s="412"/>
      <c r="JVI283" s="412"/>
      <c r="JVJ283" s="412"/>
      <c r="JVK283" s="412"/>
      <c r="JVL283" s="412"/>
      <c r="JVM283" s="412"/>
      <c r="JVN283" s="412"/>
      <c r="JVO283" s="412"/>
      <c r="JVP283" s="412"/>
      <c r="JVQ283" s="412"/>
      <c r="JVR283" s="412"/>
      <c r="JVS283" s="412"/>
      <c r="JVT283" s="412"/>
      <c r="JVU283" s="412"/>
      <c r="JVV283" s="412"/>
      <c r="JVW283" s="412"/>
      <c r="JVX283" s="412"/>
      <c r="JVY283" s="412"/>
      <c r="JVZ283" s="412"/>
      <c r="JWA283" s="412"/>
      <c r="JWB283" s="412"/>
      <c r="JWC283" s="412"/>
      <c r="JWD283" s="412"/>
      <c r="JWE283" s="412"/>
      <c r="JWF283" s="412"/>
      <c r="JWG283" s="412"/>
      <c r="JWH283" s="413"/>
      <c r="JWI283" s="413"/>
      <c r="JWJ283" s="413"/>
      <c r="JWK283" s="413"/>
      <c r="JWL283" s="413"/>
      <c r="JWM283" s="413"/>
      <c r="JWN283" s="413"/>
      <c r="JWO283" s="413"/>
      <c r="JWP283" s="413"/>
      <c r="JWQ283" s="413"/>
      <c r="JWR283" s="413"/>
      <c r="JWS283" s="413"/>
      <c r="JWT283" s="413"/>
      <c r="JWU283" s="413"/>
      <c r="JWV283" s="413"/>
      <c r="JWW283" s="413"/>
      <c r="JWX283" s="413"/>
      <c r="JWY283" s="413"/>
      <c r="JWZ283" s="413"/>
      <c r="JXA283" s="413"/>
      <c r="JXB283" s="413"/>
      <c r="JXC283" s="413"/>
      <c r="JXD283" s="413"/>
      <c r="JXE283" s="413"/>
      <c r="JXF283" s="414"/>
      <c r="JXG283" s="414"/>
      <c r="JXH283" s="414"/>
      <c r="JXI283" s="414"/>
      <c r="JXJ283" s="414"/>
      <c r="JXK283" s="413"/>
      <c r="JXL283" s="413"/>
      <c r="JXM283" s="414"/>
      <c r="JXN283" s="414"/>
      <c r="JXO283" s="413"/>
      <c r="JXP283" s="413"/>
      <c r="JXQ283" s="414"/>
      <c r="JXR283" s="414"/>
      <c r="JXS283" s="413"/>
      <c r="JXT283" s="413"/>
      <c r="JXU283" s="413"/>
      <c r="JXV283" s="413"/>
      <c r="JXW283" s="413"/>
      <c r="JXX283" s="413"/>
      <c r="JXY283" s="413"/>
      <c r="JXZ283" s="414"/>
      <c r="JYA283" s="414"/>
      <c r="JYB283" s="413"/>
      <c r="JYC283" s="413"/>
      <c r="JYD283" s="414"/>
      <c r="JYE283" s="414"/>
      <c r="JYF283" s="413"/>
      <c r="JYG283" s="413"/>
      <c r="JYH283" s="413"/>
      <c r="JYI283" s="413"/>
      <c r="JYJ283" s="413"/>
      <c r="JYK283" s="407"/>
      <c r="JYL283" s="439"/>
      <c r="JYM283" s="413"/>
      <c r="JYN283" s="413"/>
      <c r="JYO283" s="413"/>
      <c r="JYP283" s="413"/>
      <c r="JYQ283" s="413"/>
      <c r="JYR283" s="413"/>
      <c r="JYS283" s="413"/>
      <c r="JYT283" s="412"/>
      <c r="JYU283" s="412"/>
      <c r="JYV283" s="412"/>
      <c r="JYW283" s="412"/>
      <c r="JYX283" s="412"/>
      <c r="JYY283" s="412"/>
      <c r="JYZ283" s="412"/>
      <c r="JZA283" s="412"/>
      <c r="JZB283" s="412"/>
      <c r="JZC283" s="412"/>
      <c r="JZD283" s="412"/>
      <c r="JZE283" s="412"/>
      <c r="JZF283" s="412"/>
      <c r="JZG283" s="412"/>
      <c r="JZH283" s="412"/>
      <c r="JZI283" s="412"/>
      <c r="JZJ283" s="412"/>
      <c r="JZK283" s="412"/>
      <c r="JZL283" s="412"/>
      <c r="JZM283" s="412"/>
      <c r="JZN283" s="412"/>
      <c r="JZO283" s="412"/>
      <c r="JZP283" s="412"/>
      <c r="JZQ283" s="412"/>
      <c r="JZR283" s="412"/>
      <c r="JZS283" s="412"/>
      <c r="JZT283" s="412"/>
      <c r="JZU283" s="412"/>
      <c r="JZV283" s="412"/>
      <c r="JZW283" s="412"/>
      <c r="JZX283" s="412"/>
      <c r="JZY283" s="412"/>
      <c r="JZZ283" s="412"/>
      <c r="KAA283" s="412"/>
      <c r="KAB283" s="412"/>
      <c r="KAC283" s="412"/>
      <c r="KAD283" s="412"/>
      <c r="KAE283" s="412"/>
      <c r="KAF283" s="412"/>
      <c r="KAG283" s="412"/>
      <c r="KAH283" s="412"/>
      <c r="KAI283" s="412"/>
      <c r="KAJ283" s="412"/>
      <c r="KAK283" s="412"/>
      <c r="KAL283" s="413"/>
      <c r="KAM283" s="413"/>
      <c r="KAN283" s="413"/>
      <c r="KAO283" s="413"/>
      <c r="KAP283" s="413"/>
      <c r="KAQ283" s="413"/>
      <c r="KAR283" s="413"/>
      <c r="KAS283" s="413"/>
      <c r="KAT283" s="413"/>
      <c r="KAU283" s="413"/>
      <c r="KAV283" s="413"/>
      <c r="KAW283" s="413"/>
      <c r="KAX283" s="413"/>
      <c r="KAY283" s="413"/>
      <c r="KAZ283" s="413"/>
      <c r="KBA283" s="413"/>
      <c r="KBB283" s="413"/>
      <c r="KBC283" s="413"/>
      <c r="KBD283" s="413"/>
      <c r="KBE283" s="413"/>
      <c r="KBF283" s="413"/>
      <c r="KBG283" s="413"/>
      <c r="KBH283" s="413"/>
      <c r="KBI283" s="413"/>
      <c r="KBJ283" s="414"/>
      <c r="KBK283" s="414"/>
      <c r="KBL283" s="414"/>
      <c r="KBM283" s="414"/>
      <c r="KBN283" s="414"/>
      <c r="KBO283" s="413"/>
      <c r="KBP283" s="413"/>
      <c r="KBQ283" s="414"/>
      <c r="KBR283" s="414"/>
      <c r="KBS283" s="413"/>
      <c r="KBT283" s="413"/>
      <c r="KBU283" s="414"/>
      <c r="KBV283" s="414"/>
      <c r="KBW283" s="413"/>
      <c r="KBX283" s="413"/>
      <c r="KBY283" s="413"/>
      <c r="KBZ283" s="413"/>
      <c r="KCA283" s="413"/>
      <c r="KCB283" s="413"/>
      <c r="KCC283" s="413"/>
      <c r="KCD283" s="414"/>
      <c r="KCE283" s="414"/>
      <c r="KCF283" s="413"/>
      <c r="KCG283" s="413"/>
      <c r="KCH283" s="414"/>
      <c r="KCI283" s="414"/>
      <c r="KCJ283" s="413"/>
      <c r="KCK283" s="413"/>
      <c r="KCL283" s="413"/>
      <c r="KCM283" s="413"/>
      <c r="KCN283" s="413"/>
      <c r="KCO283" s="407"/>
      <c r="KCP283" s="439"/>
      <c r="KCQ283" s="413"/>
      <c r="KCR283" s="413"/>
      <c r="KCS283" s="413"/>
      <c r="KCT283" s="413"/>
      <c r="KCU283" s="413"/>
      <c r="KCV283" s="413"/>
      <c r="KCW283" s="413"/>
      <c r="KCX283" s="412"/>
      <c r="KCY283" s="412"/>
      <c r="KCZ283" s="412"/>
      <c r="KDA283" s="412"/>
      <c r="KDB283" s="412"/>
      <c r="KDC283" s="412"/>
      <c r="KDD283" s="412"/>
      <c r="KDE283" s="412"/>
      <c r="KDF283" s="412"/>
      <c r="KDG283" s="412"/>
      <c r="KDH283" s="412"/>
      <c r="KDI283" s="412"/>
      <c r="KDJ283" s="412"/>
      <c r="KDK283" s="412"/>
      <c r="KDL283" s="412"/>
      <c r="KDM283" s="412"/>
      <c r="KDN283" s="412"/>
      <c r="KDO283" s="412"/>
      <c r="KDP283" s="412"/>
      <c r="KDQ283" s="412"/>
      <c r="KDR283" s="412"/>
      <c r="KDS283" s="412"/>
      <c r="KDT283" s="412"/>
      <c r="KDU283" s="412"/>
      <c r="KDV283" s="412"/>
      <c r="KDW283" s="412"/>
      <c r="KDX283" s="412"/>
      <c r="KDY283" s="412"/>
      <c r="KDZ283" s="412"/>
      <c r="KEA283" s="412"/>
      <c r="KEB283" s="412"/>
      <c r="KEC283" s="412"/>
      <c r="KED283" s="412"/>
      <c r="KEE283" s="412"/>
      <c r="KEF283" s="412"/>
      <c r="KEG283" s="412"/>
      <c r="KEH283" s="412"/>
      <c r="KEI283" s="412"/>
      <c r="KEJ283" s="412"/>
      <c r="KEK283" s="412"/>
      <c r="KEL283" s="412"/>
      <c r="KEM283" s="412"/>
      <c r="KEN283" s="412"/>
      <c r="KEO283" s="412"/>
      <c r="KEP283" s="413"/>
      <c r="KEQ283" s="413"/>
      <c r="KER283" s="413"/>
      <c r="KES283" s="413"/>
      <c r="KET283" s="413"/>
      <c r="KEU283" s="413"/>
      <c r="KEV283" s="413"/>
      <c r="KEW283" s="413"/>
      <c r="KEX283" s="413"/>
      <c r="KEY283" s="413"/>
      <c r="KEZ283" s="413"/>
      <c r="KFA283" s="413"/>
      <c r="KFB283" s="413"/>
      <c r="KFC283" s="413"/>
      <c r="KFD283" s="413"/>
      <c r="KFE283" s="413"/>
      <c r="KFF283" s="413"/>
      <c r="KFG283" s="413"/>
      <c r="KFH283" s="413"/>
      <c r="KFI283" s="413"/>
      <c r="KFJ283" s="413"/>
      <c r="KFK283" s="413"/>
      <c r="KFL283" s="413"/>
      <c r="KFM283" s="413"/>
      <c r="KFN283" s="414"/>
      <c r="KFO283" s="414"/>
      <c r="KFP283" s="414"/>
      <c r="KFQ283" s="414"/>
      <c r="KFR283" s="414"/>
      <c r="KFS283" s="413"/>
      <c r="KFT283" s="413"/>
      <c r="KFU283" s="414"/>
      <c r="KFV283" s="414"/>
      <c r="KFW283" s="413"/>
      <c r="KFX283" s="413"/>
      <c r="KFY283" s="414"/>
      <c r="KFZ283" s="414"/>
      <c r="KGA283" s="413"/>
      <c r="KGB283" s="413"/>
      <c r="KGC283" s="413"/>
      <c r="KGD283" s="413"/>
      <c r="KGE283" s="413"/>
      <c r="KGF283" s="413"/>
      <c r="KGG283" s="413"/>
      <c r="KGH283" s="414"/>
      <c r="KGI283" s="414"/>
      <c r="KGJ283" s="413"/>
      <c r="KGK283" s="413"/>
      <c r="KGL283" s="414"/>
      <c r="KGM283" s="414"/>
      <c r="KGN283" s="413"/>
      <c r="KGO283" s="413"/>
      <c r="KGP283" s="413"/>
      <c r="KGQ283" s="413"/>
      <c r="KGR283" s="413"/>
      <c r="KGS283" s="407"/>
      <c r="KGT283" s="439"/>
      <c r="KGU283" s="413"/>
      <c r="KGV283" s="413"/>
      <c r="KGW283" s="413"/>
      <c r="KGX283" s="413"/>
      <c r="KGY283" s="413"/>
      <c r="KGZ283" s="413"/>
      <c r="KHA283" s="413"/>
      <c r="KHB283" s="412"/>
      <c r="KHC283" s="412"/>
      <c r="KHD283" s="412"/>
      <c r="KHE283" s="412"/>
      <c r="KHF283" s="412"/>
      <c r="KHG283" s="412"/>
      <c r="KHH283" s="412"/>
      <c r="KHI283" s="412"/>
      <c r="KHJ283" s="412"/>
      <c r="KHK283" s="412"/>
      <c r="KHL283" s="412"/>
      <c r="KHM283" s="412"/>
      <c r="KHN283" s="412"/>
      <c r="KHO283" s="412"/>
      <c r="KHP283" s="412"/>
      <c r="KHQ283" s="412"/>
      <c r="KHR283" s="412"/>
      <c r="KHS283" s="412"/>
      <c r="KHT283" s="412"/>
      <c r="KHU283" s="412"/>
      <c r="KHV283" s="412"/>
      <c r="KHW283" s="412"/>
      <c r="KHX283" s="412"/>
      <c r="KHY283" s="412"/>
      <c r="KHZ283" s="412"/>
      <c r="KIA283" s="412"/>
      <c r="KIB283" s="412"/>
      <c r="KIC283" s="412"/>
      <c r="KID283" s="412"/>
      <c r="KIE283" s="412"/>
      <c r="KIF283" s="412"/>
      <c r="KIG283" s="412"/>
      <c r="KIH283" s="412"/>
      <c r="KII283" s="412"/>
      <c r="KIJ283" s="412"/>
      <c r="KIK283" s="412"/>
      <c r="KIL283" s="412"/>
      <c r="KIM283" s="412"/>
      <c r="KIN283" s="412"/>
      <c r="KIO283" s="412"/>
      <c r="KIP283" s="412"/>
      <c r="KIQ283" s="412"/>
      <c r="KIR283" s="412"/>
      <c r="KIS283" s="412"/>
      <c r="KIT283" s="413"/>
      <c r="KIU283" s="413"/>
      <c r="KIV283" s="413"/>
      <c r="KIW283" s="413"/>
      <c r="KIX283" s="413"/>
      <c r="KIY283" s="413"/>
      <c r="KIZ283" s="413"/>
      <c r="KJA283" s="413"/>
      <c r="KJB283" s="413"/>
      <c r="KJC283" s="413"/>
      <c r="KJD283" s="413"/>
      <c r="KJE283" s="413"/>
      <c r="KJF283" s="413"/>
      <c r="KJG283" s="413"/>
      <c r="KJH283" s="413"/>
      <c r="KJI283" s="413"/>
      <c r="KJJ283" s="413"/>
      <c r="KJK283" s="413"/>
      <c r="KJL283" s="413"/>
      <c r="KJM283" s="413"/>
      <c r="KJN283" s="413"/>
      <c r="KJO283" s="413"/>
      <c r="KJP283" s="413"/>
      <c r="KJQ283" s="413"/>
      <c r="KJR283" s="414"/>
      <c r="KJS283" s="414"/>
      <c r="KJT283" s="414"/>
      <c r="KJU283" s="414"/>
      <c r="KJV283" s="414"/>
      <c r="KJW283" s="413"/>
      <c r="KJX283" s="413"/>
      <c r="KJY283" s="414"/>
      <c r="KJZ283" s="414"/>
      <c r="KKA283" s="413"/>
      <c r="KKB283" s="413"/>
      <c r="KKC283" s="414"/>
      <c r="KKD283" s="414"/>
      <c r="KKE283" s="413"/>
      <c r="KKF283" s="413"/>
      <c r="KKG283" s="413"/>
      <c r="KKH283" s="413"/>
      <c r="KKI283" s="413"/>
      <c r="KKJ283" s="413"/>
      <c r="KKK283" s="413"/>
      <c r="KKL283" s="414"/>
      <c r="KKM283" s="414"/>
      <c r="KKN283" s="413"/>
      <c r="KKO283" s="413"/>
      <c r="KKP283" s="414"/>
      <c r="KKQ283" s="414"/>
      <c r="KKR283" s="413"/>
      <c r="KKS283" s="413"/>
      <c r="KKT283" s="413"/>
      <c r="KKU283" s="413"/>
      <c r="KKV283" s="413"/>
      <c r="KKW283" s="407"/>
      <c r="KKX283" s="439"/>
      <c r="KKY283" s="413"/>
      <c r="KKZ283" s="413"/>
      <c r="KLA283" s="413"/>
      <c r="KLB283" s="413"/>
      <c r="KLC283" s="413"/>
      <c r="KLD283" s="413"/>
      <c r="KLE283" s="413"/>
      <c r="KLF283" s="412"/>
      <c r="KLG283" s="412"/>
      <c r="KLH283" s="412"/>
      <c r="KLI283" s="412"/>
      <c r="KLJ283" s="412"/>
      <c r="KLK283" s="412"/>
      <c r="KLL283" s="412"/>
      <c r="KLM283" s="412"/>
      <c r="KLN283" s="412"/>
      <c r="KLO283" s="412"/>
      <c r="KLP283" s="412"/>
      <c r="KLQ283" s="412"/>
      <c r="KLR283" s="412"/>
      <c r="KLS283" s="412"/>
      <c r="KLT283" s="412"/>
      <c r="KLU283" s="412"/>
      <c r="KLV283" s="412"/>
      <c r="KLW283" s="412"/>
      <c r="KLX283" s="412"/>
      <c r="KLY283" s="412"/>
      <c r="KLZ283" s="412"/>
      <c r="KMA283" s="412"/>
      <c r="KMB283" s="412"/>
      <c r="KMC283" s="412"/>
      <c r="KMD283" s="412"/>
      <c r="KME283" s="412"/>
      <c r="KMF283" s="412"/>
      <c r="KMG283" s="412"/>
      <c r="KMH283" s="412"/>
      <c r="KMI283" s="412"/>
      <c r="KMJ283" s="412"/>
      <c r="KMK283" s="412"/>
      <c r="KML283" s="412"/>
      <c r="KMM283" s="412"/>
      <c r="KMN283" s="412"/>
      <c r="KMO283" s="412"/>
      <c r="KMP283" s="412"/>
      <c r="KMQ283" s="412"/>
      <c r="KMR283" s="412"/>
      <c r="KMS283" s="412"/>
      <c r="KMT283" s="412"/>
      <c r="KMU283" s="412"/>
      <c r="KMV283" s="412"/>
      <c r="KMW283" s="412"/>
      <c r="KMX283" s="413"/>
      <c r="KMY283" s="413"/>
      <c r="KMZ283" s="413"/>
      <c r="KNA283" s="413"/>
      <c r="KNB283" s="413"/>
      <c r="KNC283" s="413"/>
      <c r="KND283" s="413"/>
      <c r="KNE283" s="413"/>
      <c r="KNF283" s="413"/>
      <c r="KNG283" s="413"/>
      <c r="KNH283" s="413"/>
      <c r="KNI283" s="413"/>
      <c r="KNJ283" s="413"/>
      <c r="KNK283" s="413"/>
      <c r="KNL283" s="413"/>
      <c r="KNM283" s="413"/>
      <c r="KNN283" s="413"/>
      <c r="KNO283" s="413"/>
      <c r="KNP283" s="413"/>
      <c r="KNQ283" s="413"/>
      <c r="KNR283" s="413"/>
      <c r="KNS283" s="413"/>
      <c r="KNT283" s="413"/>
      <c r="KNU283" s="413"/>
      <c r="KNV283" s="414"/>
      <c r="KNW283" s="414"/>
      <c r="KNX283" s="414"/>
      <c r="KNY283" s="414"/>
      <c r="KNZ283" s="414"/>
      <c r="KOA283" s="413"/>
      <c r="KOB283" s="413"/>
      <c r="KOC283" s="414"/>
      <c r="KOD283" s="414"/>
      <c r="KOE283" s="413"/>
      <c r="KOF283" s="413"/>
      <c r="KOG283" s="414"/>
      <c r="KOH283" s="414"/>
      <c r="KOI283" s="413"/>
      <c r="KOJ283" s="413"/>
      <c r="KOK283" s="413"/>
      <c r="KOL283" s="413"/>
      <c r="KOM283" s="413"/>
      <c r="KON283" s="413"/>
      <c r="KOO283" s="413"/>
      <c r="KOP283" s="414"/>
      <c r="KOQ283" s="414"/>
      <c r="KOR283" s="413"/>
      <c r="KOS283" s="413"/>
      <c r="KOT283" s="414"/>
      <c r="KOU283" s="414"/>
      <c r="KOV283" s="413"/>
      <c r="KOW283" s="413"/>
      <c r="KOX283" s="413"/>
      <c r="KOY283" s="413"/>
      <c r="KOZ283" s="413"/>
      <c r="KPA283" s="407"/>
      <c r="KPB283" s="439"/>
      <c r="KPC283" s="413"/>
      <c r="KPD283" s="413"/>
      <c r="KPE283" s="413"/>
      <c r="KPF283" s="413"/>
      <c r="KPG283" s="413"/>
      <c r="KPH283" s="413"/>
      <c r="KPI283" s="413"/>
      <c r="KPJ283" s="412"/>
      <c r="KPK283" s="412"/>
      <c r="KPL283" s="412"/>
      <c r="KPM283" s="412"/>
      <c r="KPN283" s="412"/>
      <c r="KPO283" s="412"/>
      <c r="KPP283" s="412"/>
      <c r="KPQ283" s="412"/>
      <c r="KPR283" s="412"/>
      <c r="KPS283" s="412"/>
      <c r="KPT283" s="412"/>
      <c r="KPU283" s="412"/>
      <c r="KPV283" s="412"/>
      <c r="KPW283" s="412"/>
      <c r="KPX283" s="412"/>
      <c r="KPY283" s="412"/>
      <c r="KPZ283" s="412"/>
      <c r="KQA283" s="412"/>
      <c r="KQB283" s="412"/>
      <c r="KQC283" s="412"/>
      <c r="KQD283" s="412"/>
      <c r="KQE283" s="412"/>
      <c r="KQF283" s="412"/>
      <c r="KQG283" s="412"/>
      <c r="KQH283" s="412"/>
      <c r="KQI283" s="412"/>
      <c r="KQJ283" s="412"/>
      <c r="KQK283" s="412"/>
      <c r="KQL283" s="412"/>
      <c r="KQM283" s="412"/>
      <c r="KQN283" s="412"/>
      <c r="KQO283" s="412"/>
      <c r="KQP283" s="412"/>
      <c r="KQQ283" s="412"/>
      <c r="KQR283" s="412"/>
      <c r="KQS283" s="412"/>
      <c r="KQT283" s="412"/>
      <c r="KQU283" s="412"/>
      <c r="KQV283" s="412"/>
      <c r="KQW283" s="412"/>
      <c r="KQX283" s="412"/>
      <c r="KQY283" s="412"/>
      <c r="KQZ283" s="412"/>
      <c r="KRA283" s="412"/>
      <c r="KRB283" s="413"/>
      <c r="KRC283" s="413"/>
      <c r="KRD283" s="413"/>
      <c r="KRE283" s="413"/>
      <c r="KRF283" s="413"/>
      <c r="KRG283" s="413"/>
      <c r="KRH283" s="413"/>
      <c r="KRI283" s="413"/>
      <c r="KRJ283" s="413"/>
      <c r="KRK283" s="413"/>
      <c r="KRL283" s="413"/>
      <c r="KRM283" s="413"/>
      <c r="KRN283" s="413"/>
      <c r="KRO283" s="413"/>
      <c r="KRP283" s="413"/>
      <c r="KRQ283" s="413"/>
      <c r="KRR283" s="413"/>
      <c r="KRS283" s="413"/>
      <c r="KRT283" s="413"/>
      <c r="KRU283" s="413"/>
      <c r="KRV283" s="413"/>
      <c r="KRW283" s="413"/>
      <c r="KRX283" s="413"/>
      <c r="KRY283" s="413"/>
      <c r="KRZ283" s="414"/>
      <c r="KSA283" s="414"/>
      <c r="KSB283" s="414"/>
      <c r="KSC283" s="414"/>
      <c r="KSD283" s="414"/>
      <c r="KSE283" s="413"/>
      <c r="KSF283" s="413"/>
      <c r="KSG283" s="414"/>
      <c r="KSH283" s="414"/>
      <c r="KSI283" s="413"/>
      <c r="KSJ283" s="413"/>
      <c r="KSK283" s="414"/>
      <c r="KSL283" s="414"/>
      <c r="KSM283" s="413"/>
      <c r="KSN283" s="413"/>
      <c r="KSO283" s="413"/>
      <c r="KSP283" s="413"/>
      <c r="KSQ283" s="413"/>
      <c r="KSR283" s="413"/>
      <c r="KSS283" s="413"/>
      <c r="KST283" s="414"/>
      <c r="KSU283" s="414"/>
      <c r="KSV283" s="413"/>
      <c r="KSW283" s="413"/>
      <c r="KSX283" s="414"/>
      <c r="KSY283" s="414"/>
      <c r="KSZ283" s="413"/>
      <c r="KTA283" s="413"/>
      <c r="KTB283" s="413"/>
      <c r="KTC283" s="413"/>
      <c r="KTD283" s="413"/>
      <c r="KTE283" s="407"/>
      <c r="KTF283" s="439"/>
      <c r="KTG283" s="413"/>
      <c r="KTH283" s="413"/>
      <c r="KTI283" s="413"/>
      <c r="KTJ283" s="413"/>
      <c r="KTK283" s="413"/>
      <c r="KTL283" s="413"/>
      <c r="KTM283" s="413"/>
      <c r="KTN283" s="412"/>
      <c r="KTO283" s="412"/>
      <c r="KTP283" s="412"/>
      <c r="KTQ283" s="412"/>
      <c r="KTR283" s="412"/>
      <c r="KTS283" s="412"/>
      <c r="KTT283" s="412"/>
      <c r="KTU283" s="412"/>
      <c r="KTV283" s="412"/>
      <c r="KTW283" s="412"/>
      <c r="KTX283" s="412"/>
      <c r="KTY283" s="412"/>
      <c r="KTZ283" s="412"/>
      <c r="KUA283" s="412"/>
      <c r="KUB283" s="412"/>
      <c r="KUC283" s="412"/>
      <c r="KUD283" s="412"/>
      <c r="KUE283" s="412"/>
      <c r="KUF283" s="412"/>
      <c r="KUG283" s="412"/>
      <c r="KUH283" s="412"/>
      <c r="KUI283" s="412"/>
      <c r="KUJ283" s="412"/>
      <c r="KUK283" s="412"/>
      <c r="KUL283" s="412"/>
      <c r="KUM283" s="412"/>
      <c r="KUN283" s="412"/>
      <c r="KUO283" s="412"/>
      <c r="KUP283" s="412"/>
      <c r="KUQ283" s="412"/>
      <c r="KUR283" s="412"/>
      <c r="KUS283" s="412"/>
      <c r="KUT283" s="412"/>
      <c r="KUU283" s="412"/>
      <c r="KUV283" s="412"/>
      <c r="KUW283" s="412"/>
      <c r="KUX283" s="412"/>
      <c r="KUY283" s="412"/>
      <c r="KUZ283" s="412"/>
      <c r="KVA283" s="412"/>
      <c r="KVB283" s="412"/>
      <c r="KVC283" s="412"/>
      <c r="KVD283" s="412"/>
      <c r="KVE283" s="412"/>
      <c r="KVF283" s="413"/>
      <c r="KVG283" s="413"/>
      <c r="KVH283" s="413"/>
      <c r="KVI283" s="413"/>
      <c r="KVJ283" s="413"/>
      <c r="KVK283" s="413"/>
      <c r="KVL283" s="413"/>
      <c r="KVM283" s="413"/>
      <c r="KVN283" s="413"/>
      <c r="KVO283" s="413"/>
      <c r="KVP283" s="413"/>
      <c r="KVQ283" s="413"/>
      <c r="KVR283" s="413"/>
      <c r="KVS283" s="413"/>
      <c r="KVT283" s="413"/>
      <c r="KVU283" s="413"/>
      <c r="KVV283" s="413"/>
      <c r="KVW283" s="413"/>
      <c r="KVX283" s="413"/>
      <c r="KVY283" s="413"/>
      <c r="KVZ283" s="413"/>
      <c r="KWA283" s="413"/>
      <c r="KWB283" s="413"/>
      <c r="KWC283" s="413"/>
      <c r="KWD283" s="414"/>
      <c r="KWE283" s="414"/>
      <c r="KWF283" s="414"/>
      <c r="KWG283" s="414"/>
      <c r="KWH283" s="414"/>
      <c r="KWI283" s="413"/>
      <c r="KWJ283" s="413"/>
      <c r="KWK283" s="414"/>
      <c r="KWL283" s="414"/>
      <c r="KWM283" s="413"/>
      <c r="KWN283" s="413"/>
      <c r="KWO283" s="414"/>
      <c r="KWP283" s="414"/>
      <c r="KWQ283" s="413"/>
      <c r="KWR283" s="413"/>
      <c r="KWS283" s="413"/>
      <c r="KWT283" s="413"/>
      <c r="KWU283" s="413"/>
      <c r="KWV283" s="413"/>
      <c r="KWW283" s="413"/>
      <c r="KWX283" s="414"/>
      <c r="KWY283" s="414"/>
      <c r="KWZ283" s="413"/>
      <c r="KXA283" s="413"/>
      <c r="KXB283" s="414"/>
      <c r="KXC283" s="414"/>
      <c r="KXD283" s="413"/>
      <c r="KXE283" s="413"/>
      <c r="KXF283" s="413"/>
      <c r="KXG283" s="413"/>
      <c r="KXH283" s="413"/>
      <c r="KXI283" s="407"/>
      <c r="KXJ283" s="439"/>
      <c r="KXK283" s="413"/>
      <c r="KXL283" s="413"/>
      <c r="KXM283" s="413"/>
      <c r="KXN283" s="413"/>
      <c r="KXO283" s="413"/>
      <c r="KXP283" s="413"/>
      <c r="KXQ283" s="413"/>
      <c r="KXR283" s="412"/>
      <c r="KXS283" s="412"/>
      <c r="KXT283" s="412"/>
      <c r="KXU283" s="412"/>
      <c r="KXV283" s="412"/>
      <c r="KXW283" s="412"/>
      <c r="KXX283" s="412"/>
      <c r="KXY283" s="412"/>
      <c r="KXZ283" s="412"/>
      <c r="KYA283" s="412"/>
      <c r="KYB283" s="412"/>
      <c r="KYC283" s="412"/>
      <c r="KYD283" s="412"/>
      <c r="KYE283" s="412"/>
      <c r="KYF283" s="412"/>
      <c r="KYG283" s="412"/>
      <c r="KYH283" s="412"/>
      <c r="KYI283" s="412"/>
      <c r="KYJ283" s="412"/>
      <c r="KYK283" s="412"/>
      <c r="KYL283" s="412"/>
      <c r="KYM283" s="412"/>
      <c r="KYN283" s="412"/>
      <c r="KYO283" s="412"/>
      <c r="KYP283" s="412"/>
      <c r="KYQ283" s="412"/>
      <c r="KYR283" s="412"/>
      <c r="KYS283" s="412"/>
      <c r="KYT283" s="412"/>
      <c r="KYU283" s="412"/>
      <c r="KYV283" s="412"/>
      <c r="KYW283" s="412"/>
      <c r="KYX283" s="412"/>
      <c r="KYY283" s="412"/>
      <c r="KYZ283" s="412"/>
      <c r="KZA283" s="412"/>
      <c r="KZB283" s="412"/>
      <c r="KZC283" s="412"/>
      <c r="KZD283" s="412"/>
      <c r="KZE283" s="412"/>
      <c r="KZF283" s="412"/>
      <c r="KZG283" s="412"/>
      <c r="KZH283" s="412"/>
      <c r="KZI283" s="412"/>
      <c r="KZJ283" s="413"/>
      <c r="KZK283" s="413"/>
      <c r="KZL283" s="413"/>
      <c r="KZM283" s="413"/>
      <c r="KZN283" s="413"/>
      <c r="KZO283" s="413"/>
      <c r="KZP283" s="413"/>
      <c r="KZQ283" s="413"/>
      <c r="KZR283" s="413"/>
      <c r="KZS283" s="413"/>
      <c r="KZT283" s="413"/>
      <c r="KZU283" s="413"/>
      <c r="KZV283" s="413"/>
      <c r="KZW283" s="413"/>
      <c r="KZX283" s="413"/>
      <c r="KZY283" s="413"/>
      <c r="KZZ283" s="413"/>
      <c r="LAA283" s="413"/>
      <c r="LAB283" s="413"/>
      <c r="LAC283" s="413"/>
      <c r="LAD283" s="413"/>
      <c r="LAE283" s="413"/>
      <c r="LAF283" s="413"/>
      <c r="LAG283" s="413"/>
      <c r="LAH283" s="414"/>
      <c r="LAI283" s="414"/>
      <c r="LAJ283" s="414"/>
      <c r="LAK283" s="414"/>
      <c r="LAL283" s="414"/>
      <c r="LAM283" s="413"/>
      <c r="LAN283" s="413"/>
      <c r="LAO283" s="414"/>
      <c r="LAP283" s="414"/>
      <c r="LAQ283" s="413"/>
      <c r="LAR283" s="413"/>
      <c r="LAS283" s="414"/>
      <c r="LAT283" s="414"/>
      <c r="LAU283" s="413"/>
      <c r="LAV283" s="413"/>
      <c r="LAW283" s="413"/>
      <c r="LAX283" s="413"/>
      <c r="LAY283" s="413"/>
      <c r="LAZ283" s="413"/>
      <c r="LBA283" s="413"/>
      <c r="LBB283" s="414"/>
      <c r="LBC283" s="414"/>
      <c r="LBD283" s="413"/>
      <c r="LBE283" s="413"/>
      <c r="LBF283" s="414"/>
      <c r="LBG283" s="414"/>
      <c r="LBH283" s="413"/>
      <c r="LBI283" s="413"/>
      <c r="LBJ283" s="413"/>
      <c r="LBK283" s="413"/>
      <c r="LBL283" s="413"/>
      <c r="LBM283" s="407"/>
      <c r="LBN283" s="439"/>
      <c r="LBO283" s="413"/>
      <c r="LBP283" s="413"/>
      <c r="LBQ283" s="413"/>
      <c r="LBR283" s="413"/>
      <c r="LBS283" s="413"/>
      <c r="LBT283" s="413"/>
      <c r="LBU283" s="413"/>
      <c r="LBV283" s="412"/>
      <c r="LBW283" s="412"/>
      <c r="LBX283" s="412"/>
      <c r="LBY283" s="412"/>
      <c r="LBZ283" s="412"/>
      <c r="LCA283" s="412"/>
      <c r="LCB283" s="412"/>
      <c r="LCC283" s="412"/>
      <c r="LCD283" s="412"/>
      <c r="LCE283" s="412"/>
      <c r="LCF283" s="412"/>
      <c r="LCG283" s="412"/>
      <c r="LCH283" s="412"/>
      <c r="LCI283" s="412"/>
      <c r="LCJ283" s="412"/>
      <c r="LCK283" s="412"/>
      <c r="LCL283" s="412"/>
      <c r="LCM283" s="412"/>
      <c r="LCN283" s="412"/>
      <c r="LCO283" s="412"/>
      <c r="LCP283" s="412"/>
      <c r="LCQ283" s="412"/>
      <c r="LCR283" s="412"/>
      <c r="LCS283" s="412"/>
      <c r="LCT283" s="412"/>
      <c r="LCU283" s="412"/>
      <c r="LCV283" s="412"/>
      <c r="LCW283" s="412"/>
      <c r="LCX283" s="412"/>
      <c r="LCY283" s="412"/>
      <c r="LCZ283" s="412"/>
      <c r="LDA283" s="412"/>
      <c r="LDB283" s="412"/>
      <c r="LDC283" s="412"/>
      <c r="LDD283" s="412"/>
      <c r="LDE283" s="412"/>
      <c r="LDF283" s="412"/>
      <c r="LDG283" s="412"/>
      <c r="LDH283" s="412"/>
      <c r="LDI283" s="412"/>
      <c r="LDJ283" s="412"/>
      <c r="LDK283" s="412"/>
      <c r="LDL283" s="412"/>
      <c r="LDM283" s="412"/>
      <c r="LDN283" s="413"/>
      <c r="LDO283" s="413"/>
      <c r="LDP283" s="413"/>
      <c r="LDQ283" s="413"/>
      <c r="LDR283" s="413"/>
      <c r="LDS283" s="413"/>
      <c r="LDT283" s="413"/>
      <c r="LDU283" s="413"/>
      <c r="LDV283" s="413"/>
      <c r="LDW283" s="413"/>
      <c r="LDX283" s="413"/>
      <c r="LDY283" s="413"/>
      <c r="LDZ283" s="413"/>
      <c r="LEA283" s="413"/>
      <c r="LEB283" s="413"/>
      <c r="LEC283" s="413"/>
      <c r="LED283" s="413"/>
      <c r="LEE283" s="413"/>
      <c r="LEF283" s="413"/>
      <c r="LEG283" s="413"/>
      <c r="LEH283" s="413"/>
      <c r="LEI283" s="413"/>
      <c r="LEJ283" s="413"/>
      <c r="LEK283" s="413"/>
      <c r="LEL283" s="414"/>
      <c r="LEM283" s="414"/>
      <c r="LEN283" s="414"/>
      <c r="LEO283" s="414"/>
      <c r="LEP283" s="414"/>
      <c r="LEQ283" s="413"/>
      <c r="LER283" s="413"/>
      <c r="LES283" s="414"/>
      <c r="LET283" s="414"/>
      <c r="LEU283" s="413"/>
      <c r="LEV283" s="413"/>
      <c r="LEW283" s="414"/>
      <c r="LEX283" s="414"/>
      <c r="LEY283" s="413"/>
      <c r="LEZ283" s="413"/>
      <c r="LFA283" s="413"/>
      <c r="LFB283" s="413"/>
      <c r="LFC283" s="413"/>
      <c r="LFD283" s="413"/>
      <c r="LFE283" s="413"/>
      <c r="LFF283" s="414"/>
      <c r="LFG283" s="414"/>
      <c r="LFH283" s="413"/>
      <c r="LFI283" s="413"/>
      <c r="LFJ283" s="414"/>
      <c r="LFK283" s="414"/>
      <c r="LFL283" s="413"/>
      <c r="LFM283" s="413"/>
      <c r="LFN283" s="413"/>
      <c r="LFO283" s="413"/>
      <c r="LFP283" s="413"/>
      <c r="LFQ283" s="407"/>
      <c r="LFR283" s="439"/>
      <c r="LFS283" s="413"/>
      <c r="LFT283" s="413"/>
      <c r="LFU283" s="413"/>
      <c r="LFV283" s="413"/>
      <c r="LFW283" s="413"/>
      <c r="LFX283" s="413"/>
      <c r="LFY283" s="413"/>
      <c r="LFZ283" s="412"/>
      <c r="LGA283" s="412"/>
      <c r="LGB283" s="412"/>
      <c r="LGC283" s="412"/>
      <c r="LGD283" s="412"/>
      <c r="LGE283" s="412"/>
      <c r="LGF283" s="412"/>
      <c r="LGG283" s="412"/>
      <c r="LGH283" s="412"/>
      <c r="LGI283" s="412"/>
      <c r="LGJ283" s="412"/>
      <c r="LGK283" s="412"/>
      <c r="LGL283" s="412"/>
      <c r="LGM283" s="412"/>
      <c r="LGN283" s="412"/>
      <c r="LGO283" s="412"/>
      <c r="LGP283" s="412"/>
      <c r="LGQ283" s="412"/>
      <c r="LGR283" s="412"/>
      <c r="LGS283" s="412"/>
      <c r="LGT283" s="412"/>
      <c r="LGU283" s="412"/>
      <c r="LGV283" s="412"/>
      <c r="LGW283" s="412"/>
      <c r="LGX283" s="412"/>
      <c r="LGY283" s="412"/>
      <c r="LGZ283" s="412"/>
      <c r="LHA283" s="412"/>
      <c r="LHB283" s="412"/>
      <c r="LHC283" s="412"/>
      <c r="LHD283" s="412"/>
      <c r="LHE283" s="412"/>
      <c r="LHF283" s="412"/>
      <c r="LHG283" s="412"/>
      <c r="LHH283" s="412"/>
      <c r="LHI283" s="412"/>
      <c r="LHJ283" s="412"/>
      <c r="LHK283" s="412"/>
      <c r="LHL283" s="412"/>
      <c r="LHM283" s="412"/>
      <c r="LHN283" s="412"/>
      <c r="LHO283" s="412"/>
      <c r="LHP283" s="412"/>
      <c r="LHQ283" s="412"/>
      <c r="LHR283" s="413"/>
      <c r="LHS283" s="413"/>
      <c r="LHT283" s="413"/>
      <c r="LHU283" s="413"/>
      <c r="LHV283" s="413"/>
      <c r="LHW283" s="413"/>
      <c r="LHX283" s="413"/>
      <c r="LHY283" s="413"/>
      <c r="LHZ283" s="413"/>
      <c r="LIA283" s="413"/>
      <c r="LIB283" s="413"/>
      <c r="LIC283" s="413"/>
      <c r="LID283" s="413"/>
      <c r="LIE283" s="413"/>
      <c r="LIF283" s="413"/>
      <c r="LIG283" s="413"/>
      <c r="LIH283" s="413"/>
      <c r="LII283" s="413"/>
      <c r="LIJ283" s="413"/>
      <c r="LIK283" s="413"/>
      <c r="LIL283" s="413"/>
      <c r="LIM283" s="413"/>
      <c r="LIN283" s="413"/>
      <c r="LIO283" s="413"/>
      <c r="LIP283" s="414"/>
      <c r="LIQ283" s="414"/>
      <c r="LIR283" s="414"/>
      <c r="LIS283" s="414"/>
      <c r="LIT283" s="414"/>
      <c r="LIU283" s="413"/>
      <c r="LIV283" s="413"/>
      <c r="LIW283" s="414"/>
      <c r="LIX283" s="414"/>
      <c r="LIY283" s="413"/>
      <c r="LIZ283" s="413"/>
      <c r="LJA283" s="414"/>
      <c r="LJB283" s="414"/>
      <c r="LJC283" s="413"/>
      <c r="LJD283" s="413"/>
      <c r="LJE283" s="413"/>
      <c r="LJF283" s="413"/>
      <c r="LJG283" s="413"/>
      <c r="LJH283" s="413"/>
      <c r="LJI283" s="413"/>
      <c r="LJJ283" s="414"/>
      <c r="LJK283" s="414"/>
      <c r="LJL283" s="413"/>
      <c r="LJM283" s="413"/>
      <c r="LJN283" s="414"/>
      <c r="LJO283" s="414"/>
      <c r="LJP283" s="413"/>
      <c r="LJQ283" s="413"/>
      <c r="LJR283" s="413"/>
      <c r="LJS283" s="413"/>
      <c r="LJT283" s="413"/>
      <c r="LJU283" s="407"/>
      <c r="LJV283" s="439"/>
      <c r="LJW283" s="413"/>
      <c r="LJX283" s="413"/>
      <c r="LJY283" s="413"/>
      <c r="LJZ283" s="413"/>
      <c r="LKA283" s="413"/>
      <c r="LKB283" s="413"/>
      <c r="LKC283" s="413"/>
      <c r="LKD283" s="412"/>
      <c r="LKE283" s="412"/>
      <c r="LKF283" s="412"/>
      <c r="LKG283" s="412"/>
      <c r="LKH283" s="412"/>
      <c r="LKI283" s="412"/>
      <c r="LKJ283" s="412"/>
      <c r="LKK283" s="412"/>
      <c r="LKL283" s="412"/>
      <c r="LKM283" s="412"/>
      <c r="LKN283" s="412"/>
      <c r="LKO283" s="412"/>
      <c r="LKP283" s="412"/>
      <c r="LKQ283" s="412"/>
      <c r="LKR283" s="412"/>
      <c r="LKS283" s="412"/>
      <c r="LKT283" s="412"/>
      <c r="LKU283" s="412"/>
      <c r="LKV283" s="412"/>
      <c r="LKW283" s="412"/>
      <c r="LKX283" s="412"/>
      <c r="LKY283" s="412"/>
      <c r="LKZ283" s="412"/>
      <c r="LLA283" s="412"/>
      <c r="LLB283" s="412"/>
      <c r="LLC283" s="412"/>
      <c r="LLD283" s="412"/>
      <c r="LLE283" s="412"/>
      <c r="LLF283" s="412"/>
      <c r="LLG283" s="412"/>
      <c r="LLH283" s="412"/>
      <c r="LLI283" s="412"/>
      <c r="LLJ283" s="412"/>
      <c r="LLK283" s="412"/>
      <c r="LLL283" s="412"/>
      <c r="LLM283" s="412"/>
      <c r="LLN283" s="412"/>
      <c r="LLO283" s="412"/>
      <c r="LLP283" s="412"/>
      <c r="LLQ283" s="412"/>
      <c r="LLR283" s="412"/>
      <c r="LLS283" s="412"/>
      <c r="LLT283" s="412"/>
      <c r="LLU283" s="412"/>
      <c r="LLV283" s="413"/>
      <c r="LLW283" s="413"/>
      <c r="LLX283" s="413"/>
      <c r="LLY283" s="413"/>
      <c r="LLZ283" s="413"/>
      <c r="LMA283" s="413"/>
      <c r="LMB283" s="413"/>
      <c r="LMC283" s="413"/>
      <c r="LMD283" s="413"/>
      <c r="LME283" s="413"/>
      <c r="LMF283" s="413"/>
      <c r="LMG283" s="413"/>
      <c r="LMH283" s="413"/>
      <c r="LMI283" s="413"/>
      <c r="LMJ283" s="413"/>
      <c r="LMK283" s="413"/>
      <c r="LML283" s="413"/>
      <c r="LMM283" s="413"/>
      <c r="LMN283" s="413"/>
      <c r="LMO283" s="413"/>
      <c r="LMP283" s="413"/>
      <c r="LMQ283" s="413"/>
      <c r="LMR283" s="413"/>
      <c r="LMS283" s="413"/>
      <c r="LMT283" s="414"/>
      <c r="LMU283" s="414"/>
      <c r="LMV283" s="414"/>
      <c r="LMW283" s="414"/>
      <c r="LMX283" s="414"/>
      <c r="LMY283" s="413"/>
      <c r="LMZ283" s="413"/>
      <c r="LNA283" s="414"/>
      <c r="LNB283" s="414"/>
      <c r="LNC283" s="413"/>
      <c r="LND283" s="413"/>
      <c r="LNE283" s="414"/>
      <c r="LNF283" s="414"/>
      <c r="LNG283" s="413"/>
      <c r="LNH283" s="413"/>
      <c r="LNI283" s="413"/>
      <c r="LNJ283" s="413"/>
      <c r="LNK283" s="413"/>
      <c r="LNL283" s="413"/>
      <c r="LNM283" s="413"/>
      <c r="LNN283" s="414"/>
      <c r="LNO283" s="414"/>
      <c r="LNP283" s="413"/>
      <c r="LNQ283" s="413"/>
      <c r="LNR283" s="414"/>
      <c r="LNS283" s="414"/>
      <c r="LNT283" s="413"/>
      <c r="LNU283" s="413"/>
      <c r="LNV283" s="413"/>
      <c r="LNW283" s="413"/>
      <c r="LNX283" s="413"/>
      <c r="LNY283" s="407"/>
      <c r="LNZ283" s="439"/>
      <c r="LOA283" s="413"/>
      <c r="LOB283" s="413"/>
      <c r="LOC283" s="413"/>
      <c r="LOD283" s="413"/>
      <c r="LOE283" s="413"/>
      <c r="LOF283" s="413"/>
      <c r="LOG283" s="413"/>
      <c r="LOH283" s="412"/>
      <c r="LOI283" s="412"/>
      <c r="LOJ283" s="412"/>
      <c r="LOK283" s="412"/>
      <c r="LOL283" s="412"/>
      <c r="LOM283" s="412"/>
      <c r="LON283" s="412"/>
      <c r="LOO283" s="412"/>
      <c r="LOP283" s="412"/>
      <c r="LOQ283" s="412"/>
      <c r="LOR283" s="412"/>
      <c r="LOS283" s="412"/>
      <c r="LOT283" s="412"/>
      <c r="LOU283" s="412"/>
      <c r="LOV283" s="412"/>
      <c r="LOW283" s="412"/>
      <c r="LOX283" s="412"/>
      <c r="LOY283" s="412"/>
      <c r="LOZ283" s="412"/>
      <c r="LPA283" s="412"/>
      <c r="LPB283" s="412"/>
      <c r="LPC283" s="412"/>
      <c r="LPD283" s="412"/>
      <c r="LPE283" s="412"/>
      <c r="LPF283" s="412"/>
      <c r="LPG283" s="412"/>
      <c r="LPH283" s="412"/>
      <c r="LPI283" s="412"/>
      <c r="LPJ283" s="412"/>
      <c r="LPK283" s="412"/>
      <c r="LPL283" s="412"/>
      <c r="LPM283" s="412"/>
      <c r="LPN283" s="412"/>
      <c r="LPO283" s="412"/>
      <c r="LPP283" s="412"/>
      <c r="LPQ283" s="412"/>
      <c r="LPR283" s="412"/>
      <c r="LPS283" s="412"/>
      <c r="LPT283" s="412"/>
      <c r="LPU283" s="412"/>
      <c r="LPV283" s="412"/>
      <c r="LPW283" s="412"/>
      <c r="LPX283" s="412"/>
      <c r="LPY283" s="412"/>
      <c r="LPZ283" s="413"/>
      <c r="LQA283" s="413"/>
      <c r="LQB283" s="413"/>
      <c r="LQC283" s="413"/>
      <c r="LQD283" s="413"/>
      <c r="LQE283" s="413"/>
      <c r="LQF283" s="413"/>
      <c r="LQG283" s="413"/>
      <c r="LQH283" s="413"/>
      <c r="LQI283" s="413"/>
      <c r="LQJ283" s="413"/>
      <c r="LQK283" s="413"/>
      <c r="LQL283" s="413"/>
      <c r="LQM283" s="413"/>
      <c r="LQN283" s="413"/>
      <c r="LQO283" s="413"/>
      <c r="LQP283" s="413"/>
      <c r="LQQ283" s="413"/>
      <c r="LQR283" s="413"/>
      <c r="LQS283" s="413"/>
      <c r="LQT283" s="413"/>
      <c r="LQU283" s="413"/>
      <c r="LQV283" s="413"/>
      <c r="LQW283" s="413"/>
      <c r="LQX283" s="414"/>
      <c r="LQY283" s="414"/>
      <c r="LQZ283" s="414"/>
      <c r="LRA283" s="414"/>
      <c r="LRB283" s="414"/>
      <c r="LRC283" s="413"/>
      <c r="LRD283" s="413"/>
      <c r="LRE283" s="414"/>
      <c r="LRF283" s="414"/>
      <c r="LRG283" s="413"/>
      <c r="LRH283" s="413"/>
      <c r="LRI283" s="414"/>
      <c r="LRJ283" s="414"/>
      <c r="LRK283" s="413"/>
      <c r="LRL283" s="413"/>
      <c r="LRM283" s="413"/>
      <c r="LRN283" s="413"/>
      <c r="LRO283" s="413"/>
      <c r="LRP283" s="413"/>
      <c r="LRQ283" s="413"/>
      <c r="LRR283" s="414"/>
      <c r="LRS283" s="414"/>
      <c r="LRT283" s="413"/>
      <c r="LRU283" s="413"/>
      <c r="LRV283" s="414"/>
      <c r="LRW283" s="414"/>
      <c r="LRX283" s="413"/>
      <c r="LRY283" s="413"/>
      <c r="LRZ283" s="413"/>
      <c r="LSA283" s="413"/>
      <c r="LSB283" s="413"/>
      <c r="LSC283" s="407"/>
      <c r="LSD283" s="439"/>
      <c r="LSE283" s="413"/>
      <c r="LSF283" s="413"/>
      <c r="LSG283" s="413"/>
      <c r="LSH283" s="413"/>
      <c r="LSI283" s="413"/>
      <c r="LSJ283" s="413"/>
      <c r="LSK283" s="413"/>
      <c r="LSL283" s="412"/>
      <c r="LSM283" s="412"/>
      <c r="LSN283" s="412"/>
      <c r="LSO283" s="412"/>
      <c r="LSP283" s="412"/>
      <c r="LSQ283" s="412"/>
      <c r="LSR283" s="412"/>
      <c r="LSS283" s="412"/>
      <c r="LST283" s="412"/>
      <c r="LSU283" s="412"/>
      <c r="LSV283" s="412"/>
      <c r="LSW283" s="412"/>
      <c r="LSX283" s="412"/>
      <c r="LSY283" s="412"/>
      <c r="LSZ283" s="412"/>
      <c r="LTA283" s="412"/>
      <c r="LTB283" s="412"/>
      <c r="LTC283" s="412"/>
      <c r="LTD283" s="412"/>
      <c r="LTE283" s="412"/>
      <c r="LTF283" s="412"/>
      <c r="LTG283" s="412"/>
      <c r="LTH283" s="412"/>
      <c r="LTI283" s="412"/>
      <c r="LTJ283" s="412"/>
      <c r="LTK283" s="412"/>
      <c r="LTL283" s="412"/>
      <c r="LTM283" s="412"/>
      <c r="LTN283" s="412"/>
      <c r="LTO283" s="412"/>
      <c r="LTP283" s="412"/>
      <c r="LTQ283" s="412"/>
      <c r="LTR283" s="412"/>
      <c r="LTS283" s="412"/>
      <c r="LTT283" s="412"/>
      <c r="LTU283" s="412"/>
      <c r="LTV283" s="412"/>
      <c r="LTW283" s="412"/>
      <c r="LTX283" s="412"/>
      <c r="LTY283" s="412"/>
      <c r="LTZ283" s="412"/>
      <c r="LUA283" s="412"/>
      <c r="LUB283" s="412"/>
      <c r="LUC283" s="412"/>
      <c r="LUD283" s="413"/>
      <c r="LUE283" s="413"/>
      <c r="LUF283" s="413"/>
      <c r="LUG283" s="413"/>
      <c r="LUH283" s="413"/>
      <c r="LUI283" s="413"/>
      <c r="LUJ283" s="413"/>
      <c r="LUK283" s="413"/>
      <c r="LUL283" s="413"/>
      <c r="LUM283" s="413"/>
      <c r="LUN283" s="413"/>
      <c r="LUO283" s="413"/>
      <c r="LUP283" s="413"/>
      <c r="LUQ283" s="413"/>
      <c r="LUR283" s="413"/>
      <c r="LUS283" s="413"/>
      <c r="LUT283" s="413"/>
      <c r="LUU283" s="413"/>
      <c r="LUV283" s="413"/>
      <c r="LUW283" s="413"/>
      <c r="LUX283" s="413"/>
      <c r="LUY283" s="413"/>
      <c r="LUZ283" s="413"/>
      <c r="LVA283" s="413"/>
      <c r="LVB283" s="414"/>
      <c r="LVC283" s="414"/>
      <c r="LVD283" s="414"/>
      <c r="LVE283" s="414"/>
      <c r="LVF283" s="414"/>
      <c r="LVG283" s="413"/>
      <c r="LVH283" s="413"/>
      <c r="LVI283" s="414"/>
      <c r="LVJ283" s="414"/>
      <c r="LVK283" s="413"/>
      <c r="LVL283" s="413"/>
      <c r="LVM283" s="414"/>
      <c r="LVN283" s="414"/>
      <c r="LVO283" s="413"/>
      <c r="LVP283" s="413"/>
      <c r="LVQ283" s="413"/>
      <c r="LVR283" s="413"/>
      <c r="LVS283" s="413"/>
      <c r="LVT283" s="413"/>
      <c r="LVU283" s="413"/>
      <c r="LVV283" s="414"/>
      <c r="LVW283" s="414"/>
      <c r="LVX283" s="413"/>
      <c r="LVY283" s="413"/>
      <c r="LVZ283" s="414"/>
      <c r="LWA283" s="414"/>
      <c r="LWB283" s="413"/>
      <c r="LWC283" s="413"/>
      <c r="LWD283" s="413"/>
      <c r="LWE283" s="413"/>
      <c r="LWF283" s="413"/>
      <c r="LWG283" s="407"/>
      <c r="LWH283" s="439"/>
      <c r="LWI283" s="413"/>
      <c r="LWJ283" s="413"/>
      <c r="LWK283" s="413"/>
      <c r="LWL283" s="413"/>
      <c r="LWM283" s="413"/>
      <c r="LWN283" s="413"/>
      <c r="LWO283" s="413"/>
      <c r="LWP283" s="412"/>
      <c r="LWQ283" s="412"/>
      <c r="LWR283" s="412"/>
      <c r="LWS283" s="412"/>
      <c r="LWT283" s="412"/>
      <c r="LWU283" s="412"/>
      <c r="LWV283" s="412"/>
      <c r="LWW283" s="412"/>
      <c r="LWX283" s="412"/>
      <c r="LWY283" s="412"/>
      <c r="LWZ283" s="412"/>
      <c r="LXA283" s="412"/>
      <c r="LXB283" s="412"/>
      <c r="LXC283" s="412"/>
      <c r="LXD283" s="412"/>
      <c r="LXE283" s="412"/>
      <c r="LXF283" s="412"/>
      <c r="LXG283" s="412"/>
      <c r="LXH283" s="412"/>
      <c r="LXI283" s="412"/>
      <c r="LXJ283" s="412"/>
      <c r="LXK283" s="412"/>
      <c r="LXL283" s="412"/>
      <c r="LXM283" s="412"/>
      <c r="LXN283" s="412"/>
      <c r="LXO283" s="412"/>
      <c r="LXP283" s="412"/>
      <c r="LXQ283" s="412"/>
      <c r="LXR283" s="412"/>
      <c r="LXS283" s="412"/>
      <c r="LXT283" s="412"/>
      <c r="LXU283" s="412"/>
      <c r="LXV283" s="412"/>
      <c r="LXW283" s="412"/>
      <c r="LXX283" s="412"/>
      <c r="LXY283" s="412"/>
      <c r="LXZ283" s="412"/>
      <c r="LYA283" s="412"/>
      <c r="LYB283" s="412"/>
      <c r="LYC283" s="412"/>
      <c r="LYD283" s="412"/>
      <c r="LYE283" s="412"/>
      <c r="LYF283" s="412"/>
      <c r="LYG283" s="412"/>
      <c r="LYH283" s="413"/>
      <c r="LYI283" s="413"/>
      <c r="LYJ283" s="413"/>
      <c r="LYK283" s="413"/>
      <c r="LYL283" s="413"/>
      <c r="LYM283" s="413"/>
      <c r="LYN283" s="413"/>
      <c r="LYO283" s="413"/>
      <c r="LYP283" s="413"/>
      <c r="LYQ283" s="413"/>
      <c r="LYR283" s="413"/>
      <c r="LYS283" s="413"/>
      <c r="LYT283" s="413"/>
      <c r="LYU283" s="413"/>
      <c r="LYV283" s="413"/>
      <c r="LYW283" s="413"/>
      <c r="LYX283" s="413"/>
      <c r="LYY283" s="413"/>
      <c r="LYZ283" s="413"/>
      <c r="LZA283" s="413"/>
      <c r="LZB283" s="413"/>
      <c r="LZC283" s="413"/>
      <c r="LZD283" s="413"/>
      <c r="LZE283" s="413"/>
      <c r="LZF283" s="414"/>
      <c r="LZG283" s="414"/>
      <c r="LZH283" s="414"/>
      <c r="LZI283" s="414"/>
      <c r="LZJ283" s="414"/>
      <c r="LZK283" s="413"/>
      <c r="LZL283" s="413"/>
      <c r="LZM283" s="414"/>
      <c r="LZN283" s="414"/>
      <c r="LZO283" s="413"/>
      <c r="LZP283" s="413"/>
      <c r="LZQ283" s="414"/>
      <c r="LZR283" s="414"/>
      <c r="LZS283" s="413"/>
      <c r="LZT283" s="413"/>
      <c r="LZU283" s="413"/>
      <c r="LZV283" s="413"/>
      <c r="LZW283" s="413"/>
      <c r="LZX283" s="413"/>
      <c r="LZY283" s="413"/>
      <c r="LZZ283" s="414"/>
      <c r="MAA283" s="414"/>
      <c r="MAB283" s="413"/>
      <c r="MAC283" s="413"/>
      <c r="MAD283" s="414"/>
      <c r="MAE283" s="414"/>
      <c r="MAF283" s="413"/>
      <c r="MAG283" s="413"/>
      <c r="MAH283" s="413"/>
      <c r="MAI283" s="413"/>
      <c r="MAJ283" s="413"/>
      <c r="MAK283" s="407"/>
      <c r="MAL283" s="439"/>
      <c r="MAM283" s="413"/>
      <c r="MAN283" s="413"/>
      <c r="MAO283" s="413"/>
      <c r="MAP283" s="413"/>
      <c r="MAQ283" s="413"/>
      <c r="MAR283" s="413"/>
      <c r="MAS283" s="413"/>
      <c r="MAT283" s="412"/>
      <c r="MAU283" s="412"/>
      <c r="MAV283" s="412"/>
      <c r="MAW283" s="412"/>
      <c r="MAX283" s="412"/>
      <c r="MAY283" s="412"/>
      <c r="MAZ283" s="412"/>
      <c r="MBA283" s="412"/>
      <c r="MBB283" s="412"/>
      <c r="MBC283" s="412"/>
      <c r="MBD283" s="412"/>
      <c r="MBE283" s="412"/>
      <c r="MBF283" s="412"/>
      <c r="MBG283" s="412"/>
      <c r="MBH283" s="412"/>
      <c r="MBI283" s="412"/>
      <c r="MBJ283" s="412"/>
      <c r="MBK283" s="412"/>
      <c r="MBL283" s="412"/>
      <c r="MBM283" s="412"/>
      <c r="MBN283" s="412"/>
      <c r="MBO283" s="412"/>
      <c r="MBP283" s="412"/>
      <c r="MBQ283" s="412"/>
      <c r="MBR283" s="412"/>
      <c r="MBS283" s="412"/>
      <c r="MBT283" s="412"/>
      <c r="MBU283" s="412"/>
      <c r="MBV283" s="412"/>
      <c r="MBW283" s="412"/>
      <c r="MBX283" s="412"/>
      <c r="MBY283" s="412"/>
      <c r="MBZ283" s="412"/>
      <c r="MCA283" s="412"/>
      <c r="MCB283" s="412"/>
      <c r="MCC283" s="412"/>
      <c r="MCD283" s="412"/>
      <c r="MCE283" s="412"/>
      <c r="MCF283" s="412"/>
      <c r="MCG283" s="412"/>
      <c r="MCH283" s="412"/>
      <c r="MCI283" s="412"/>
      <c r="MCJ283" s="412"/>
      <c r="MCK283" s="412"/>
      <c r="MCL283" s="413"/>
      <c r="MCM283" s="413"/>
      <c r="MCN283" s="413"/>
      <c r="MCO283" s="413"/>
      <c r="MCP283" s="413"/>
      <c r="MCQ283" s="413"/>
      <c r="MCR283" s="413"/>
      <c r="MCS283" s="413"/>
      <c r="MCT283" s="413"/>
      <c r="MCU283" s="413"/>
      <c r="MCV283" s="413"/>
      <c r="MCW283" s="413"/>
      <c r="MCX283" s="413"/>
      <c r="MCY283" s="413"/>
      <c r="MCZ283" s="413"/>
      <c r="MDA283" s="413"/>
      <c r="MDB283" s="413"/>
      <c r="MDC283" s="413"/>
      <c r="MDD283" s="413"/>
      <c r="MDE283" s="413"/>
      <c r="MDF283" s="413"/>
      <c r="MDG283" s="413"/>
      <c r="MDH283" s="413"/>
      <c r="MDI283" s="413"/>
      <c r="MDJ283" s="414"/>
      <c r="MDK283" s="414"/>
      <c r="MDL283" s="414"/>
      <c r="MDM283" s="414"/>
      <c r="MDN283" s="414"/>
      <c r="MDO283" s="413"/>
      <c r="MDP283" s="413"/>
      <c r="MDQ283" s="414"/>
      <c r="MDR283" s="414"/>
      <c r="MDS283" s="413"/>
      <c r="MDT283" s="413"/>
      <c r="MDU283" s="414"/>
      <c r="MDV283" s="414"/>
      <c r="MDW283" s="413"/>
      <c r="MDX283" s="413"/>
      <c r="MDY283" s="413"/>
      <c r="MDZ283" s="413"/>
      <c r="MEA283" s="413"/>
      <c r="MEB283" s="413"/>
      <c r="MEC283" s="413"/>
      <c r="MED283" s="414"/>
      <c r="MEE283" s="414"/>
      <c r="MEF283" s="413"/>
      <c r="MEG283" s="413"/>
      <c r="MEH283" s="414"/>
      <c r="MEI283" s="414"/>
      <c r="MEJ283" s="413"/>
      <c r="MEK283" s="413"/>
      <c r="MEL283" s="413"/>
      <c r="MEM283" s="413"/>
      <c r="MEN283" s="413"/>
      <c r="MEO283" s="407"/>
      <c r="MEP283" s="439"/>
      <c r="MEQ283" s="413"/>
      <c r="MER283" s="413"/>
      <c r="MES283" s="413"/>
      <c r="MET283" s="413"/>
      <c r="MEU283" s="413"/>
      <c r="MEV283" s="413"/>
      <c r="MEW283" s="413"/>
      <c r="MEX283" s="412"/>
      <c r="MEY283" s="412"/>
      <c r="MEZ283" s="412"/>
      <c r="MFA283" s="412"/>
      <c r="MFB283" s="412"/>
      <c r="MFC283" s="412"/>
      <c r="MFD283" s="412"/>
      <c r="MFE283" s="412"/>
      <c r="MFF283" s="412"/>
      <c r="MFG283" s="412"/>
      <c r="MFH283" s="412"/>
      <c r="MFI283" s="412"/>
      <c r="MFJ283" s="412"/>
      <c r="MFK283" s="412"/>
      <c r="MFL283" s="412"/>
      <c r="MFM283" s="412"/>
      <c r="MFN283" s="412"/>
      <c r="MFO283" s="412"/>
      <c r="MFP283" s="412"/>
      <c r="MFQ283" s="412"/>
      <c r="MFR283" s="412"/>
      <c r="MFS283" s="412"/>
      <c r="MFT283" s="412"/>
      <c r="MFU283" s="412"/>
      <c r="MFV283" s="412"/>
      <c r="MFW283" s="412"/>
      <c r="MFX283" s="412"/>
      <c r="MFY283" s="412"/>
      <c r="MFZ283" s="412"/>
      <c r="MGA283" s="412"/>
      <c r="MGB283" s="412"/>
      <c r="MGC283" s="412"/>
      <c r="MGD283" s="412"/>
      <c r="MGE283" s="412"/>
      <c r="MGF283" s="412"/>
      <c r="MGG283" s="412"/>
      <c r="MGH283" s="412"/>
      <c r="MGI283" s="412"/>
      <c r="MGJ283" s="412"/>
      <c r="MGK283" s="412"/>
      <c r="MGL283" s="412"/>
      <c r="MGM283" s="412"/>
      <c r="MGN283" s="412"/>
      <c r="MGO283" s="412"/>
      <c r="MGP283" s="413"/>
      <c r="MGQ283" s="413"/>
      <c r="MGR283" s="413"/>
      <c r="MGS283" s="413"/>
      <c r="MGT283" s="413"/>
      <c r="MGU283" s="413"/>
      <c r="MGV283" s="413"/>
      <c r="MGW283" s="413"/>
      <c r="MGX283" s="413"/>
      <c r="MGY283" s="413"/>
      <c r="MGZ283" s="413"/>
      <c r="MHA283" s="413"/>
      <c r="MHB283" s="413"/>
      <c r="MHC283" s="413"/>
      <c r="MHD283" s="413"/>
      <c r="MHE283" s="413"/>
      <c r="MHF283" s="413"/>
      <c r="MHG283" s="413"/>
      <c r="MHH283" s="413"/>
      <c r="MHI283" s="413"/>
      <c r="MHJ283" s="413"/>
      <c r="MHK283" s="413"/>
      <c r="MHL283" s="413"/>
      <c r="MHM283" s="413"/>
      <c r="MHN283" s="414"/>
      <c r="MHO283" s="414"/>
      <c r="MHP283" s="414"/>
      <c r="MHQ283" s="414"/>
      <c r="MHR283" s="414"/>
      <c r="MHS283" s="413"/>
      <c r="MHT283" s="413"/>
      <c r="MHU283" s="414"/>
      <c r="MHV283" s="414"/>
      <c r="MHW283" s="413"/>
      <c r="MHX283" s="413"/>
      <c r="MHY283" s="414"/>
      <c r="MHZ283" s="414"/>
      <c r="MIA283" s="413"/>
      <c r="MIB283" s="413"/>
      <c r="MIC283" s="413"/>
      <c r="MID283" s="413"/>
      <c r="MIE283" s="413"/>
      <c r="MIF283" s="413"/>
      <c r="MIG283" s="413"/>
      <c r="MIH283" s="414"/>
      <c r="MII283" s="414"/>
      <c r="MIJ283" s="413"/>
      <c r="MIK283" s="413"/>
      <c r="MIL283" s="414"/>
      <c r="MIM283" s="414"/>
      <c r="MIN283" s="413"/>
      <c r="MIO283" s="413"/>
      <c r="MIP283" s="413"/>
      <c r="MIQ283" s="413"/>
      <c r="MIR283" s="413"/>
      <c r="MIS283" s="407"/>
      <c r="MIT283" s="439"/>
      <c r="MIU283" s="413"/>
      <c r="MIV283" s="413"/>
      <c r="MIW283" s="413"/>
      <c r="MIX283" s="413"/>
      <c r="MIY283" s="413"/>
      <c r="MIZ283" s="413"/>
      <c r="MJA283" s="413"/>
      <c r="MJB283" s="412"/>
      <c r="MJC283" s="412"/>
      <c r="MJD283" s="412"/>
      <c r="MJE283" s="412"/>
      <c r="MJF283" s="412"/>
      <c r="MJG283" s="412"/>
      <c r="MJH283" s="412"/>
      <c r="MJI283" s="412"/>
      <c r="MJJ283" s="412"/>
      <c r="MJK283" s="412"/>
      <c r="MJL283" s="412"/>
      <c r="MJM283" s="412"/>
      <c r="MJN283" s="412"/>
      <c r="MJO283" s="412"/>
      <c r="MJP283" s="412"/>
      <c r="MJQ283" s="412"/>
      <c r="MJR283" s="412"/>
      <c r="MJS283" s="412"/>
      <c r="MJT283" s="412"/>
      <c r="MJU283" s="412"/>
      <c r="MJV283" s="412"/>
      <c r="MJW283" s="412"/>
      <c r="MJX283" s="412"/>
      <c r="MJY283" s="412"/>
      <c r="MJZ283" s="412"/>
      <c r="MKA283" s="412"/>
      <c r="MKB283" s="412"/>
      <c r="MKC283" s="412"/>
      <c r="MKD283" s="412"/>
      <c r="MKE283" s="412"/>
      <c r="MKF283" s="412"/>
      <c r="MKG283" s="412"/>
      <c r="MKH283" s="412"/>
      <c r="MKI283" s="412"/>
      <c r="MKJ283" s="412"/>
      <c r="MKK283" s="412"/>
      <c r="MKL283" s="412"/>
      <c r="MKM283" s="412"/>
      <c r="MKN283" s="412"/>
      <c r="MKO283" s="412"/>
      <c r="MKP283" s="412"/>
      <c r="MKQ283" s="412"/>
      <c r="MKR283" s="412"/>
      <c r="MKS283" s="412"/>
      <c r="MKT283" s="413"/>
      <c r="MKU283" s="413"/>
      <c r="MKV283" s="413"/>
      <c r="MKW283" s="413"/>
      <c r="MKX283" s="413"/>
      <c r="MKY283" s="413"/>
      <c r="MKZ283" s="413"/>
      <c r="MLA283" s="413"/>
      <c r="MLB283" s="413"/>
      <c r="MLC283" s="413"/>
      <c r="MLD283" s="413"/>
      <c r="MLE283" s="413"/>
      <c r="MLF283" s="413"/>
      <c r="MLG283" s="413"/>
      <c r="MLH283" s="413"/>
      <c r="MLI283" s="413"/>
      <c r="MLJ283" s="413"/>
      <c r="MLK283" s="413"/>
      <c r="MLL283" s="413"/>
      <c r="MLM283" s="413"/>
      <c r="MLN283" s="413"/>
      <c r="MLO283" s="413"/>
      <c r="MLP283" s="413"/>
      <c r="MLQ283" s="413"/>
      <c r="MLR283" s="414"/>
      <c r="MLS283" s="414"/>
      <c r="MLT283" s="414"/>
      <c r="MLU283" s="414"/>
      <c r="MLV283" s="414"/>
      <c r="MLW283" s="413"/>
      <c r="MLX283" s="413"/>
      <c r="MLY283" s="414"/>
      <c r="MLZ283" s="414"/>
      <c r="MMA283" s="413"/>
      <c r="MMB283" s="413"/>
      <c r="MMC283" s="414"/>
      <c r="MMD283" s="414"/>
      <c r="MME283" s="413"/>
      <c r="MMF283" s="413"/>
      <c r="MMG283" s="413"/>
      <c r="MMH283" s="413"/>
      <c r="MMI283" s="413"/>
      <c r="MMJ283" s="413"/>
      <c r="MMK283" s="413"/>
      <c r="MML283" s="414"/>
      <c r="MMM283" s="414"/>
      <c r="MMN283" s="413"/>
      <c r="MMO283" s="413"/>
      <c r="MMP283" s="414"/>
      <c r="MMQ283" s="414"/>
      <c r="MMR283" s="413"/>
      <c r="MMS283" s="413"/>
      <c r="MMT283" s="413"/>
      <c r="MMU283" s="413"/>
      <c r="MMV283" s="413"/>
      <c r="MMW283" s="407"/>
      <c r="MMX283" s="439"/>
      <c r="MMY283" s="413"/>
      <c r="MMZ283" s="413"/>
      <c r="MNA283" s="413"/>
      <c r="MNB283" s="413"/>
      <c r="MNC283" s="413"/>
      <c r="MND283" s="413"/>
      <c r="MNE283" s="413"/>
      <c r="MNF283" s="412"/>
      <c r="MNG283" s="412"/>
      <c r="MNH283" s="412"/>
      <c r="MNI283" s="412"/>
      <c r="MNJ283" s="412"/>
      <c r="MNK283" s="412"/>
      <c r="MNL283" s="412"/>
      <c r="MNM283" s="412"/>
      <c r="MNN283" s="412"/>
      <c r="MNO283" s="412"/>
      <c r="MNP283" s="412"/>
      <c r="MNQ283" s="412"/>
      <c r="MNR283" s="412"/>
      <c r="MNS283" s="412"/>
      <c r="MNT283" s="412"/>
      <c r="MNU283" s="412"/>
      <c r="MNV283" s="412"/>
      <c r="MNW283" s="412"/>
      <c r="MNX283" s="412"/>
      <c r="MNY283" s="412"/>
      <c r="MNZ283" s="412"/>
      <c r="MOA283" s="412"/>
      <c r="MOB283" s="412"/>
      <c r="MOC283" s="412"/>
      <c r="MOD283" s="412"/>
      <c r="MOE283" s="412"/>
      <c r="MOF283" s="412"/>
      <c r="MOG283" s="412"/>
      <c r="MOH283" s="412"/>
      <c r="MOI283" s="412"/>
      <c r="MOJ283" s="412"/>
      <c r="MOK283" s="412"/>
      <c r="MOL283" s="412"/>
      <c r="MOM283" s="412"/>
      <c r="MON283" s="412"/>
      <c r="MOO283" s="412"/>
      <c r="MOP283" s="412"/>
      <c r="MOQ283" s="412"/>
      <c r="MOR283" s="412"/>
      <c r="MOS283" s="412"/>
      <c r="MOT283" s="412"/>
      <c r="MOU283" s="412"/>
      <c r="MOV283" s="412"/>
      <c r="MOW283" s="412"/>
      <c r="MOX283" s="413"/>
      <c r="MOY283" s="413"/>
      <c r="MOZ283" s="413"/>
      <c r="MPA283" s="413"/>
      <c r="MPB283" s="413"/>
      <c r="MPC283" s="413"/>
      <c r="MPD283" s="413"/>
      <c r="MPE283" s="413"/>
      <c r="MPF283" s="413"/>
      <c r="MPG283" s="413"/>
      <c r="MPH283" s="413"/>
      <c r="MPI283" s="413"/>
      <c r="MPJ283" s="413"/>
      <c r="MPK283" s="413"/>
      <c r="MPL283" s="413"/>
      <c r="MPM283" s="413"/>
      <c r="MPN283" s="413"/>
      <c r="MPO283" s="413"/>
      <c r="MPP283" s="413"/>
      <c r="MPQ283" s="413"/>
      <c r="MPR283" s="413"/>
      <c r="MPS283" s="413"/>
      <c r="MPT283" s="413"/>
      <c r="MPU283" s="413"/>
      <c r="MPV283" s="414"/>
      <c r="MPW283" s="414"/>
      <c r="MPX283" s="414"/>
      <c r="MPY283" s="414"/>
      <c r="MPZ283" s="414"/>
      <c r="MQA283" s="413"/>
      <c r="MQB283" s="413"/>
      <c r="MQC283" s="414"/>
      <c r="MQD283" s="414"/>
      <c r="MQE283" s="413"/>
      <c r="MQF283" s="413"/>
      <c r="MQG283" s="414"/>
      <c r="MQH283" s="414"/>
      <c r="MQI283" s="413"/>
      <c r="MQJ283" s="413"/>
      <c r="MQK283" s="413"/>
      <c r="MQL283" s="413"/>
      <c r="MQM283" s="413"/>
      <c r="MQN283" s="413"/>
      <c r="MQO283" s="413"/>
      <c r="MQP283" s="414"/>
      <c r="MQQ283" s="414"/>
      <c r="MQR283" s="413"/>
      <c r="MQS283" s="413"/>
      <c r="MQT283" s="414"/>
      <c r="MQU283" s="414"/>
      <c r="MQV283" s="413"/>
      <c r="MQW283" s="413"/>
      <c r="MQX283" s="413"/>
      <c r="MQY283" s="413"/>
      <c r="MQZ283" s="413"/>
      <c r="MRA283" s="407"/>
      <c r="MRB283" s="439"/>
      <c r="MRC283" s="413"/>
      <c r="MRD283" s="413"/>
      <c r="MRE283" s="413"/>
      <c r="MRF283" s="413"/>
      <c r="MRG283" s="413"/>
      <c r="MRH283" s="413"/>
      <c r="MRI283" s="413"/>
      <c r="MRJ283" s="412"/>
      <c r="MRK283" s="412"/>
      <c r="MRL283" s="412"/>
      <c r="MRM283" s="412"/>
      <c r="MRN283" s="412"/>
      <c r="MRO283" s="412"/>
      <c r="MRP283" s="412"/>
      <c r="MRQ283" s="412"/>
      <c r="MRR283" s="412"/>
      <c r="MRS283" s="412"/>
      <c r="MRT283" s="412"/>
      <c r="MRU283" s="412"/>
      <c r="MRV283" s="412"/>
      <c r="MRW283" s="412"/>
      <c r="MRX283" s="412"/>
      <c r="MRY283" s="412"/>
      <c r="MRZ283" s="412"/>
      <c r="MSA283" s="412"/>
      <c r="MSB283" s="412"/>
      <c r="MSC283" s="412"/>
      <c r="MSD283" s="412"/>
      <c r="MSE283" s="412"/>
      <c r="MSF283" s="412"/>
      <c r="MSG283" s="412"/>
      <c r="MSH283" s="412"/>
      <c r="MSI283" s="412"/>
      <c r="MSJ283" s="412"/>
      <c r="MSK283" s="412"/>
      <c r="MSL283" s="412"/>
      <c r="MSM283" s="412"/>
      <c r="MSN283" s="412"/>
      <c r="MSO283" s="412"/>
      <c r="MSP283" s="412"/>
      <c r="MSQ283" s="412"/>
      <c r="MSR283" s="412"/>
      <c r="MSS283" s="412"/>
      <c r="MST283" s="412"/>
      <c r="MSU283" s="412"/>
      <c r="MSV283" s="412"/>
      <c r="MSW283" s="412"/>
      <c r="MSX283" s="412"/>
      <c r="MSY283" s="412"/>
      <c r="MSZ283" s="412"/>
      <c r="MTA283" s="412"/>
      <c r="MTB283" s="413"/>
      <c r="MTC283" s="413"/>
      <c r="MTD283" s="413"/>
      <c r="MTE283" s="413"/>
      <c r="MTF283" s="413"/>
      <c r="MTG283" s="413"/>
      <c r="MTH283" s="413"/>
      <c r="MTI283" s="413"/>
      <c r="MTJ283" s="413"/>
      <c r="MTK283" s="413"/>
      <c r="MTL283" s="413"/>
      <c r="MTM283" s="413"/>
      <c r="MTN283" s="413"/>
      <c r="MTO283" s="413"/>
      <c r="MTP283" s="413"/>
      <c r="MTQ283" s="413"/>
      <c r="MTR283" s="413"/>
      <c r="MTS283" s="413"/>
      <c r="MTT283" s="413"/>
      <c r="MTU283" s="413"/>
      <c r="MTV283" s="413"/>
      <c r="MTW283" s="413"/>
      <c r="MTX283" s="413"/>
      <c r="MTY283" s="413"/>
      <c r="MTZ283" s="414"/>
      <c r="MUA283" s="414"/>
      <c r="MUB283" s="414"/>
      <c r="MUC283" s="414"/>
      <c r="MUD283" s="414"/>
      <c r="MUE283" s="413"/>
      <c r="MUF283" s="413"/>
      <c r="MUG283" s="414"/>
      <c r="MUH283" s="414"/>
      <c r="MUI283" s="413"/>
      <c r="MUJ283" s="413"/>
      <c r="MUK283" s="414"/>
      <c r="MUL283" s="414"/>
      <c r="MUM283" s="413"/>
      <c r="MUN283" s="413"/>
      <c r="MUO283" s="413"/>
      <c r="MUP283" s="413"/>
      <c r="MUQ283" s="413"/>
      <c r="MUR283" s="413"/>
      <c r="MUS283" s="413"/>
      <c r="MUT283" s="414"/>
      <c r="MUU283" s="414"/>
      <c r="MUV283" s="413"/>
      <c r="MUW283" s="413"/>
      <c r="MUX283" s="414"/>
      <c r="MUY283" s="414"/>
      <c r="MUZ283" s="413"/>
      <c r="MVA283" s="413"/>
      <c r="MVB283" s="413"/>
      <c r="MVC283" s="413"/>
      <c r="MVD283" s="413"/>
      <c r="MVE283" s="407"/>
      <c r="MVF283" s="439"/>
      <c r="MVG283" s="413"/>
      <c r="MVH283" s="413"/>
      <c r="MVI283" s="413"/>
      <c r="MVJ283" s="413"/>
      <c r="MVK283" s="413"/>
      <c r="MVL283" s="413"/>
      <c r="MVM283" s="413"/>
      <c r="MVN283" s="412"/>
      <c r="MVO283" s="412"/>
      <c r="MVP283" s="412"/>
      <c r="MVQ283" s="412"/>
      <c r="MVR283" s="412"/>
      <c r="MVS283" s="412"/>
      <c r="MVT283" s="412"/>
      <c r="MVU283" s="412"/>
      <c r="MVV283" s="412"/>
      <c r="MVW283" s="412"/>
      <c r="MVX283" s="412"/>
      <c r="MVY283" s="412"/>
      <c r="MVZ283" s="412"/>
      <c r="MWA283" s="412"/>
      <c r="MWB283" s="412"/>
      <c r="MWC283" s="412"/>
      <c r="MWD283" s="412"/>
      <c r="MWE283" s="412"/>
      <c r="MWF283" s="412"/>
      <c r="MWG283" s="412"/>
      <c r="MWH283" s="412"/>
      <c r="MWI283" s="412"/>
      <c r="MWJ283" s="412"/>
      <c r="MWK283" s="412"/>
      <c r="MWL283" s="412"/>
      <c r="MWM283" s="412"/>
      <c r="MWN283" s="412"/>
      <c r="MWO283" s="412"/>
      <c r="MWP283" s="412"/>
      <c r="MWQ283" s="412"/>
      <c r="MWR283" s="412"/>
      <c r="MWS283" s="412"/>
      <c r="MWT283" s="412"/>
      <c r="MWU283" s="412"/>
      <c r="MWV283" s="412"/>
      <c r="MWW283" s="412"/>
      <c r="MWX283" s="412"/>
      <c r="MWY283" s="412"/>
      <c r="MWZ283" s="412"/>
      <c r="MXA283" s="412"/>
      <c r="MXB283" s="412"/>
      <c r="MXC283" s="412"/>
      <c r="MXD283" s="412"/>
      <c r="MXE283" s="412"/>
      <c r="MXF283" s="413"/>
      <c r="MXG283" s="413"/>
      <c r="MXH283" s="413"/>
      <c r="MXI283" s="413"/>
      <c r="MXJ283" s="413"/>
      <c r="MXK283" s="413"/>
      <c r="MXL283" s="413"/>
      <c r="MXM283" s="413"/>
      <c r="MXN283" s="413"/>
      <c r="MXO283" s="413"/>
      <c r="MXP283" s="413"/>
      <c r="MXQ283" s="413"/>
      <c r="MXR283" s="413"/>
      <c r="MXS283" s="413"/>
      <c r="MXT283" s="413"/>
      <c r="MXU283" s="413"/>
      <c r="MXV283" s="413"/>
      <c r="MXW283" s="413"/>
      <c r="MXX283" s="413"/>
      <c r="MXY283" s="413"/>
      <c r="MXZ283" s="413"/>
      <c r="MYA283" s="413"/>
      <c r="MYB283" s="413"/>
      <c r="MYC283" s="413"/>
      <c r="MYD283" s="414"/>
      <c r="MYE283" s="414"/>
      <c r="MYF283" s="414"/>
      <c r="MYG283" s="414"/>
      <c r="MYH283" s="414"/>
      <c r="MYI283" s="413"/>
      <c r="MYJ283" s="413"/>
      <c r="MYK283" s="414"/>
      <c r="MYL283" s="414"/>
      <c r="MYM283" s="413"/>
      <c r="MYN283" s="413"/>
      <c r="MYO283" s="414"/>
      <c r="MYP283" s="414"/>
      <c r="MYQ283" s="413"/>
      <c r="MYR283" s="413"/>
      <c r="MYS283" s="413"/>
      <c r="MYT283" s="413"/>
      <c r="MYU283" s="413"/>
      <c r="MYV283" s="413"/>
      <c r="MYW283" s="413"/>
      <c r="MYX283" s="414"/>
      <c r="MYY283" s="414"/>
      <c r="MYZ283" s="413"/>
      <c r="MZA283" s="413"/>
      <c r="MZB283" s="414"/>
      <c r="MZC283" s="414"/>
      <c r="MZD283" s="413"/>
      <c r="MZE283" s="413"/>
      <c r="MZF283" s="413"/>
      <c r="MZG283" s="413"/>
      <c r="MZH283" s="413"/>
      <c r="MZI283" s="407"/>
      <c r="MZJ283" s="439"/>
      <c r="MZK283" s="413"/>
      <c r="MZL283" s="413"/>
      <c r="MZM283" s="413"/>
      <c r="MZN283" s="413"/>
      <c r="MZO283" s="413"/>
      <c r="MZP283" s="413"/>
      <c r="MZQ283" s="413"/>
      <c r="MZR283" s="412"/>
      <c r="MZS283" s="412"/>
      <c r="MZT283" s="412"/>
      <c r="MZU283" s="412"/>
      <c r="MZV283" s="412"/>
      <c r="MZW283" s="412"/>
      <c r="MZX283" s="412"/>
      <c r="MZY283" s="412"/>
      <c r="MZZ283" s="412"/>
      <c r="NAA283" s="412"/>
      <c r="NAB283" s="412"/>
      <c r="NAC283" s="412"/>
      <c r="NAD283" s="412"/>
      <c r="NAE283" s="412"/>
      <c r="NAF283" s="412"/>
      <c r="NAG283" s="412"/>
      <c r="NAH283" s="412"/>
      <c r="NAI283" s="412"/>
      <c r="NAJ283" s="412"/>
      <c r="NAK283" s="412"/>
      <c r="NAL283" s="412"/>
      <c r="NAM283" s="412"/>
      <c r="NAN283" s="412"/>
      <c r="NAO283" s="412"/>
      <c r="NAP283" s="412"/>
      <c r="NAQ283" s="412"/>
      <c r="NAR283" s="412"/>
      <c r="NAS283" s="412"/>
      <c r="NAT283" s="412"/>
      <c r="NAU283" s="412"/>
      <c r="NAV283" s="412"/>
      <c r="NAW283" s="412"/>
      <c r="NAX283" s="412"/>
      <c r="NAY283" s="412"/>
      <c r="NAZ283" s="412"/>
      <c r="NBA283" s="412"/>
      <c r="NBB283" s="412"/>
      <c r="NBC283" s="412"/>
      <c r="NBD283" s="412"/>
      <c r="NBE283" s="412"/>
      <c r="NBF283" s="412"/>
      <c r="NBG283" s="412"/>
      <c r="NBH283" s="412"/>
      <c r="NBI283" s="412"/>
      <c r="NBJ283" s="413"/>
      <c r="NBK283" s="413"/>
      <c r="NBL283" s="413"/>
      <c r="NBM283" s="413"/>
      <c r="NBN283" s="413"/>
      <c r="NBO283" s="413"/>
      <c r="NBP283" s="413"/>
      <c r="NBQ283" s="413"/>
      <c r="NBR283" s="413"/>
      <c r="NBS283" s="413"/>
      <c r="NBT283" s="413"/>
      <c r="NBU283" s="413"/>
      <c r="NBV283" s="413"/>
      <c r="NBW283" s="413"/>
      <c r="NBX283" s="413"/>
      <c r="NBY283" s="413"/>
      <c r="NBZ283" s="413"/>
      <c r="NCA283" s="413"/>
      <c r="NCB283" s="413"/>
      <c r="NCC283" s="413"/>
      <c r="NCD283" s="413"/>
      <c r="NCE283" s="413"/>
      <c r="NCF283" s="413"/>
      <c r="NCG283" s="413"/>
      <c r="NCH283" s="414"/>
      <c r="NCI283" s="414"/>
      <c r="NCJ283" s="414"/>
      <c r="NCK283" s="414"/>
      <c r="NCL283" s="414"/>
      <c r="NCM283" s="413"/>
      <c r="NCN283" s="413"/>
      <c r="NCO283" s="414"/>
      <c r="NCP283" s="414"/>
      <c r="NCQ283" s="413"/>
      <c r="NCR283" s="413"/>
      <c r="NCS283" s="414"/>
      <c r="NCT283" s="414"/>
      <c r="NCU283" s="413"/>
      <c r="NCV283" s="413"/>
      <c r="NCW283" s="413"/>
      <c r="NCX283" s="413"/>
      <c r="NCY283" s="413"/>
      <c r="NCZ283" s="413"/>
      <c r="NDA283" s="413"/>
      <c r="NDB283" s="414"/>
      <c r="NDC283" s="414"/>
      <c r="NDD283" s="413"/>
      <c r="NDE283" s="413"/>
      <c r="NDF283" s="414"/>
      <c r="NDG283" s="414"/>
      <c r="NDH283" s="413"/>
      <c r="NDI283" s="413"/>
      <c r="NDJ283" s="413"/>
      <c r="NDK283" s="413"/>
      <c r="NDL283" s="413"/>
      <c r="NDM283" s="407"/>
      <c r="NDN283" s="439"/>
      <c r="NDO283" s="413"/>
      <c r="NDP283" s="413"/>
      <c r="NDQ283" s="413"/>
      <c r="NDR283" s="413"/>
      <c r="NDS283" s="413"/>
      <c r="NDT283" s="413"/>
      <c r="NDU283" s="413"/>
      <c r="NDV283" s="412"/>
      <c r="NDW283" s="412"/>
      <c r="NDX283" s="412"/>
      <c r="NDY283" s="412"/>
      <c r="NDZ283" s="412"/>
      <c r="NEA283" s="412"/>
      <c r="NEB283" s="412"/>
      <c r="NEC283" s="412"/>
      <c r="NED283" s="412"/>
      <c r="NEE283" s="412"/>
      <c r="NEF283" s="412"/>
      <c r="NEG283" s="412"/>
      <c r="NEH283" s="412"/>
      <c r="NEI283" s="412"/>
      <c r="NEJ283" s="412"/>
      <c r="NEK283" s="412"/>
      <c r="NEL283" s="412"/>
      <c r="NEM283" s="412"/>
      <c r="NEN283" s="412"/>
      <c r="NEO283" s="412"/>
      <c r="NEP283" s="412"/>
      <c r="NEQ283" s="412"/>
      <c r="NER283" s="412"/>
      <c r="NES283" s="412"/>
      <c r="NET283" s="412"/>
      <c r="NEU283" s="412"/>
      <c r="NEV283" s="412"/>
      <c r="NEW283" s="412"/>
      <c r="NEX283" s="412"/>
      <c r="NEY283" s="412"/>
      <c r="NEZ283" s="412"/>
      <c r="NFA283" s="412"/>
      <c r="NFB283" s="412"/>
      <c r="NFC283" s="412"/>
      <c r="NFD283" s="412"/>
      <c r="NFE283" s="412"/>
      <c r="NFF283" s="412"/>
      <c r="NFG283" s="412"/>
      <c r="NFH283" s="412"/>
      <c r="NFI283" s="412"/>
      <c r="NFJ283" s="412"/>
      <c r="NFK283" s="412"/>
      <c r="NFL283" s="412"/>
      <c r="NFM283" s="412"/>
      <c r="NFN283" s="413"/>
      <c r="NFO283" s="413"/>
      <c r="NFP283" s="413"/>
      <c r="NFQ283" s="413"/>
      <c r="NFR283" s="413"/>
      <c r="NFS283" s="413"/>
      <c r="NFT283" s="413"/>
      <c r="NFU283" s="413"/>
      <c r="NFV283" s="413"/>
      <c r="NFW283" s="413"/>
      <c r="NFX283" s="413"/>
      <c r="NFY283" s="413"/>
      <c r="NFZ283" s="413"/>
      <c r="NGA283" s="413"/>
      <c r="NGB283" s="413"/>
      <c r="NGC283" s="413"/>
      <c r="NGD283" s="413"/>
      <c r="NGE283" s="413"/>
      <c r="NGF283" s="413"/>
      <c r="NGG283" s="413"/>
      <c r="NGH283" s="413"/>
      <c r="NGI283" s="413"/>
      <c r="NGJ283" s="413"/>
      <c r="NGK283" s="413"/>
      <c r="NGL283" s="414"/>
      <c r="NGM283" s="414"/>
      <c r="NGN283" s="414"/>
      <c r="NGO283" s="414"/>
      <c r="NGP283" s="414"/>
      <c r="NGQ283" s="413"/>
      <c r="NGR283" s="413"/>
      <c r="NGS283" s="414"/>
      <c r="NGT283" s="414"/>
      <c r="NGU283" s="413"/>
      <c r="NGV283" s="413"/>
      <c r="NGW283" s="414"/>
      <c r="NGX283" s="414"/>
      <c r="NGY283" s="413"/>
      <c r="NGZ283" s="413"/>
      <c r="NHA283" s="413"/>
      <c r="NHB283" s="413"/>
      <c r="NHC283" s="413"/>
      <c r="NHD283" s="413"/>
      <c r="NHE283" s="413"/>
      <c r="NHF283" s="414"/>
      <c r="NHG283" s="414"/>
      <c r="NHH283" s="413"/>
      <c r="NHI283" s="413"/>
      <c r="NHJ283" s="414"/>
      <c r="NHK283" s="414"/>
      <c r="NHL283" s="413"/>
      <c r="NHM283" s="413"/>
      <c r="NHN283" s="413"/>
      <c r="NHO283" s="413"/>
      <c r="NHP283" s="413"/>
      <c r="NHQ283" s="407"/>
      <c r="NHR283" s="439"/>
      <c r="NHS283" s="413"/>
      <c r="NHT283" s="413"/>
      <c r="NHU283" s="413"/>
      <c r="NHV283" s="413"/>
      <c r="NHW283" s="413"/>
      <c r="NHX283" s="413"/>
      <c r="NHY283" s="413"/>
      <c r="NHZ283" s="412"/>
      <c r="NIA283" s="412"/>
      <c r="NIB283" s="412"/>
      <c r="NIC283" s="412"/>
      <c r="NID283" s="412"/>
      <c r="NIE283" s="412"/>
      <c r="NIF283" s="412"/>
      <c r="NIG283" s="412"/>
      <c r="NIH283" s="412"/>
      <c r="NII283" s="412"/>
      <c r="NIJ283" s="412"/>
      <c r="NIK283" s="412"/>
      <c r="NIL283" s="412"/>
      <c r="NIM283" s="412"/>
      <c r="NIN283" s="412"/>
      <c r="NIO283" s="412"/>
      <c r="NIP283" s="412"/>
      <c r="NIQ283" s="412"/>
      <c r="NIR283" s="412"/>
      <c r="NIS283" s="412"/>
      <c r="NIT283" s="412"/>
      <c r="NIU283" s="412"/>
      <c r="NIV283" s="412"/>
      <c r="NIW283" s="412"/>
      <c r="NIX283" s="412"/>
      <c r="NIY283" s="412"/>
      <c r="NIZ283" s="412"/>
      <c r="NJA283" s="412"/>
      <c r="NJB283" s="412"/>
      <c r="NJC283" s="412"/>
      <c r="NJD283" s="412"/>
      <c r="NJE283" s="412"/>
      <c r="NJF283" s="412"/>
      <c r="NJG283" s="412"/>
      <c r="NJH283" s="412"/>
      <c r="NJI283" s="412"/>
      <c r="NJJ283" s="412"/>
      <c r="NJK283" s="412"/>
      <c r="NJL283" s="412"/>
      <c r="NJM283" s="412"/>
      <c r="NJN283" s="412"/>
      <c r="NJO283" s="412"/>
      <c r="NJP283" s="412"/>
      <c r="NJQ283" s="412"/>
      <c r="NJR283" s="413"/>
      <c r="NJS283" s="413"/>
      <c r="NJT283" s="413"/>
      <c r="NJU283" s="413"/>
      <c r="NJV283" s="413"/>
      <c r="NJW283" s="413"/>
      <c r="NJX283" s="413"/>
      <c r="NJY283" s="413"/>
      <c r="NJZ283" s="413"/>
      <c r="NKA283" s="413"/>
      <c r="NKB283" s="413"/>
      <c r="NKC283" s="413"/>
      <c r="NKD283" s="413"/>
      <c r="NKE283" s="413"/>
      <c r="NKF283" s="413"/>
      <c r="NKG283" s="413"/>
      <c r="NKH283" s="413"/>
      <c r="NKI283" s="413"/>
      <c r="NKJ283" s="413"/>
      <c r="NKK283" s="413"/>
      <c r="NKL283" s="413"/>
      <c r="NKM283" s="413"/>
      <c r="NKN283" s="413"/>
      <c r="NKO283" s="413"/>
      <c r="NKP283" s="414"/>
      <c r="NKQ283" s="414"/>
      <c r="NKR283" s="414"/>
      <c r="NKS283" s="414"/>
      <c r="NKT283" s="414"/>
      <c r="NKU283" s="413"/>
      <c r="NKV283" s="413"/>
      <c r="NKW283" s="414"/>
      <c r="NKX283" s="414"/>
      <c r="NKY283" s="413"/>
      <c r="NKZ283" s="413"/>
      <c r="NLA283" s="414"/>
      <c r="NLB283" s="414"/>
      <c r="NLC283" s="413"/>
      <c r="NLD283" s="413"/>
      <c r="NLE283" s="413"/>
      <c r="NLF283" s="413"/>
      <c r="NLG283" s="413"/>
      <c r="NLH283" s="413"/>
      <c r="NLI283" s="413"/>
      <c r="NLJ283" s="414"/>
      <c r="NLK283" s="414"/>
      <c r="NLL283" s="413"/>
      <c r="NLM283" s="413"/>
      <c r="NLN283" s="414"/>
      <c r="NLO283" s="414"/>
      <c r="NLP283" s="413"/>
      <c r="NLQ283" s="413"/>
      <c r="NLR283" s="413"/>
      <c r="NLS283" s="413"/>
      <c r="NLT283" s="413"/>
      <c r="NLU283" s="407"/>
      <c r="NLV283" s="439"/>
      <c r="NLW283" s="413"/>
      <c r="NLX283" s="413"/>
      <c r="NLY283" s="413"/>
      <c r="NLZ283" s="413"/>
      <c r="NMA283" s="413"/>
      <c r="NMB283" s="413"/>
      <c r="NMC283" s="413"/>
      <c r="NMD283" s="412"/>
      <c r="NME283" s="412"/>
      <c r="NMF283" s="412"/>
      <c r="NMG283" s="412"/>
      <c r="NMH283" s="412"/>
      <c r="NMI283" s="412"/>
      <c r="NMJ283" s="412"/>
      <c r="NMK283" s="412"/>
      <c r="NML283" s="412"/>
      <c r="NMM283" s="412"/>
      <c r="NMN283" s="412"/>
      <c r="NMO283" s="412"/>
      <c r="NMP283" s="412"/>
      <c r="NMQ283" s="412"/>
      <c r="NMR283" s="412"/>
      <c r="NMS283" s="412"/>
      <c r="NMT283" s="412"/>
      <c r="NMU283" s="412"/>
      <c r="NMV283" s="412"/>
      <c r="NMW283" s="412"/>
      <c r="NMX283" s="412"/>
      <c r="NMY283" s="412"/>
      <c r="NMZ283" s="412"/>
      <c r="NNA283" s="412"/>
      <c r="NNB283" s="412"/>
      <c r="NNC283" s="412"/>
      <c r="NND283" s="412"/>
      <c r="NNE283" s="412"/>
      <c r="NNF283" s="412"/>
      <c r="NNG283" s="412"/>
      <c r="NNH283" s="412"/>
      <c r="NNI283" s="412"/>
      <c r="NNJ283" s="412"/>
      <c r="NNK283" s="412"/>
      <c r="NNL283" s="412"/>
      <c r="NNM283" s="412"/>
      <c r="NNN283" s="412"/>
      <c r="NNO283" s="412"/>
      <c r="NNP283" s="412"/>
      <c r="NNQ283" s="412"/>
      <c r="NNR283" s="412"/>
      <c r="NNS283" s="412"/>
      <c r="NNT283" s="412"/>
      <c r="NNU283" s="412"/>
      <c r="NNV283" s="413"/>
      <c r="NNW283" s="413"/>
      <c r="NNX283" s="413"/>
      <c r="NNY283" s="413"/>
      <c r="NNZ283" s="413"/>
      <c r="NOA283" s="413"/>
      <c r="NOB283" s="413"/>
      <c r="NOC283" s="413"/>
      <c r="NOD283" s="413"/>
      <c r="NOE283" s="413"/>
      <c r="NOF283" s="413"/>
      <c r="NOG283" s="413"/>
      <c r="NOH283" s="413"/>
      <c r="NOI283" s="413"/>
      <c r="NOJ283" s="413"/>
      <c r="NOK283" s="413"/>
      <c r="NOL283" s="413"/>
      <c r="NOM283" s="413"/>
      <c r="NON283" s="413"/>
      <c r="NOO283" s="413"/>
      <c r="NOP283" s="413"/>
      <c r="NOQ283" s="413"/>
      <c r="NOR283" s="413"/>
      <c r="NOS283" s="413"/>
      <c r="NOT283" s="414"/>
      <c r="NOU283" s="414"/>
      <c r="NOV283" s="414"/>
      <c r="NOW283" s="414"/>
      <c r="NOX283" s="414"/>
      <c r="NOY283" s="413"/>
      <c r="NOZ283" s="413"/>
      <c r="NPA283" s="414"/>
      <c r="NPB283" s="414"/>
      <c r="NPC283" s="413"/>
      <c r="NPD283" s="413"/>
      <c r="NPE283" s="414"/>
      <c r="NPF283" s="414"/>
      <c r="NPG283" s="413"/>
      <c r="NPH283" s="413"/>
      <c r="NPI283" s="413"/>
      <c r="NPJ283" s="413"/>
      <c r="NPK283" s="413"/>
      <c r="NPL283" s="413"/>
      <c r="NPM283" s="413"/>
      <c r="NPN283" s="414"/>
      <c r="NPO283" s="414"/>
      <c r="NPP283" s="413"/>
      <c r="NPQ283" s="413"/>
      <c r="NPR283" s="414"/>
      <c r="NPS283" s="414"/>
      <c r="NPT283" s="413"/>
      <c r="NPU283" s="413"/>
      <c r="NPV283" s="413"/>
      <c r="NPW283" s="413"/>
      <c r="NPX283" s="413"/>
      <c r="NPY283" s="407"/>
      <c r="NPZ283" s="439"/>
      <c r="NQA283" s="413"/>
      <c r="NQB283" s="413"/>
      <c r="NQC283" s="413"/>
      <c r="NQD283" s="413"/>
      <c r="NQE283" s="413"/>
      <c r="NQF283" s="413"/>
      <c r="NQG283" s="413"/>
      <c r="NQH283" s="412"/>
      <c r="NQI283" s="412"/>
      <c r="NQJ283" s="412"/>
      <c r="NQK283" s="412"/>
      <c r="NQL283" s="412"/>
      <c r="NQM283" s="412"/>
      <c r="NQN283" s="412"/>
      <c r="NQO283" s="412"/>
      <c r="NQP283" s="412"/>
      <c r="NQQ283" s="412"/>
      <c r="NQR283" s="412"/>
      <c r="NQS283" s="412"/>
      <c r="NQT283" s="412"/>
      <c r="NQU283" s="412"/>
      <c r="NQV283" s="412"/>
      <c r="NQW283" s="412"/>
      <c r="NQX283" s="412"/>
      <c r="NQY283" s="412"/>
      <c r="NQZ283" s="412"/>
      <c r="NRA283" s="412"/>
      <c r="NRB283" s="412"/>
      <c r="NRC283" s="412"/>
      <c r="NRD283" s="412"/>
      <c r="NRE283" s="412"/>
      <c r="NRF283" s="412"/>
      <c r="NRG283" s="412"/>
      <c r="NRH283" s="412"/>
      <c r="NRI283" s="412"/>
      <c r="NRJ283" s="412"/>
      <c r="NRK283" s="412"/>
      <c r="NRL283" s="412"/>
      <c r="NRM283" s="412"/>
      <c r="NRN283" s="412"/>
      <c r="NRO283" s="412"/>
      <c r="NRP283" s="412"/>
      <c r="NRQ283" s="412"/>
      <c r="NRR283" s="412"/>
      <c r="NRS283" s="412"/>
      <c r="NRT283" s="412"/>
      <c r="NRU283" s="412"/>
      <c r="NRV283" s="412"/>
      <c r="NRW283" s="412"/>
      <c r="NRX283" s="412"/>
      <c r="NRY283" s="412"/>
      <c r="NRZ283" s="413"/>
      <c r="NSA283" s="413"/>
      <c r="NSB283" s="413"/>
      <c r="NSC283" s="413"/>
      <c r="NSD283" s="413"/>
      <c r="NSE283" s="413"/>
      <c r="NSF283" s="413"/>
      <c r="NSG283" s="413"/>
      <c r="NSH283" s="413"/>
      <c r="NSI283" s="413"/>
      <c r="NSJ283" s="413"/>
      <c r="NSK283" s="413"/>
      <c r="NSL283" s="413"/>
      <c r="NSM283" s="413"/>
      <c r="NSN283" s="413"/>
      <c r="NSO283" s="413"/>
      <c r="NSP283" s="413"/>
      <c r="NSQ283" s="413"/>
      <c r="NSR283" s="413"/>
      <c r="NSS283" s="413"/>
      <c r="NST283" s="413"/>
      <c r="NSU283" s="413"/>
      <c r="NSV283" s="413"/>
      <c r="NSW283" s="413"/>
      <c r="NSX283" s="414"/>
      <c r="NSY283" s="414"/>
      <c r="NSZ283" s="414"/>
      <c r="NTA283" s="414"/>
      <c r="NTB283" s="414"/>
      <c r="NTC283" s="413"/>
      <c r="NTD283" s="413"/>
      <c r="NTE283" s="414"/>
      <c r="NTF283" s="414"/>
      <c r="NTG283" s="413"/>
      <c r="NTH283" s="413"/>
      <c r="NTI283" s="414"/>
      <c r="NTJ283" s="414"/>
      <c r="NTK283" s="413"/>
      <c r="NTL283" s="413"/>
      <c r="NTM283" s="413"/>
      <c r="NTN283" s="413"/>
      <c r="NTO283" s="413"/>
      <c r="NTP283" s="413"/>
      <c r="NTQ283" s="413"/>
      <c r="NTR283" s="414"/>
      <c r="NTS283" s="414"/>
      <c r="NTT283" s="413"/>
      <c r="NTU283" s="413"/>
      <c r="NTV283" s="414"/>
      <c r="NTW283" s="414"/>
      <c r="NTX283" s="413"/>
      <c r="NTY283" s="413"/>
      <c r="NTZ283" s="413"/>
      <c r="NUA283" s="413"/>
      <c r="NUB283" s="413"/>
      <c r="NUC283" s="407"/>
      <c r="NUD283" s="439"/>
      <c r="NUE283" s="413"/>
      <c r="NUF283" s="413"/>
      <c r="NUG283" s="413"/>
      <c r="NUH283" s="413"/>
      <c r="NUI283" s="413"/>
      <c r="NUJ283" s="413"/>
      <c r="NUK283" s="413"/>
      <c r="NUL283" s="412"/>
      <c r="NUM283" s="412"/>
      <c r="NUN283" s="412"/>
      <c r="NUO283" s="412"/>
      <c r="NUP283" s="412"/>
      <c r="NUQ283" s="412"/>
      <c r="NUR283" s="412"/>
      <c r="NUS283" s="412"/>
      <c r="NUT283" s="412"/>
      <c r="NUU283" s="412"/>
      <c r="NUV283" s="412"/>
      <c r="NUW283" s="412"/>
      <c r="NUX283" s="412"/>
      <c r="NUY283" s="412"/>
      <c r="NUZ283" s="412"/>
      <c r="NVA283" s="412"/>
      <c r="NVB283" s="412"/>
      <c r="NVC283" s="412"/>
      <c r="NVD283" s="412"/>
      <c r="NVE283" s="412"/>
      <c r="NVF283" s="412"/>
      <c r="NVG283" s="412"/>
      <c r="NVH283" s="412"/>
      <c r="NVI283" s="412"/>
      <c r="NVJ283" s="412"/>
      <c r="NVK283" s="412"/>
      <c r="NVL283" s="412"/>
      <c r="NVM283" s="412"/>
      <c r="NVN283" s="412"/>
      <c r="NVO283" s="412"/>
      <c r="NVP283" s="412"/>
      <c r="NVQ283" s="412"/>
      <c r="NVR283" s="412"/>
      <c r="NVS283" s="412"/>
      <c r="NVT283" s="412"/>
      <c r="NVU283" s="412"/>
      <c r="NVV283" s="412"/>
      <c r="NVW283" s="412"/>
      <c r="NVX283" s="412"/>
      <c r="NVY283" s="412"/>
      <c r="NVZ283" s="412"/>
      <c r="NWA283" s="412"/>
      <c r="NWB283" s="412"/>
      <c r="NWC283" s="412"/>
      <c r="NWD283" s="413"/>
      <c r="NWE283" s="413"/>
      <c r="NWF283" s="413"/>
      <c r="NWG283" s="413"/>
      <c r="NWH283" s="413"/>
      <c r="NWI283" s="413"/>
      <c r="NWJ283" s="413"/>
      <c r="NWK283" s="413"/>
      <c r="NWL283" s="413"/>
      <c r="NWM283" s="413"/>
      <c r="NWN283" s="413"/>
      <c r="NWO283" s="413"/>
      <c r="NWP283" s="413"/>
      <c r="NWQ283" s="413"/>
      <c r="NWR283" s="413"/>
      <c r="NWS283" s="413"/>
      <c r="NWT283" s="413"/>
      <c r="NWU283" s="413"/>
      <c r="NWV283" s="413"/>
      <c r="NWW283" s="413"/>
      <c r="NWX283" s="413"/>
      <c r="NWY283" s="413"/>
      <c r="NWZ283" s="413"/>
      <c r="NXA283" s="413"/>
      <c r="NXB283" s="414"/>
      <c r="NXC283" s="414"/>
      <c r="NXD283" s="414"/>
      <c r="NXE283" s="414"/>
      <c r="NXF283" s="414"/>
      <c r="NXG283" s="413"/>
      <c r="NXH283" s="413"/>
      <c r="NXI283" s="414"/>
      <c r="NXJ283" s="414"/>
      <c r="NXK283" s="413"/>
      <c r="NXL283" s="413"/>
      <c r="NXM283" s="414"/>
      <c r="NXN283" s="414"/>
      <c r="NXO283" s="413"/>
      <c r="NXP283" s="413"/>
      <c r="NXQ283" s="413"/>
      <c r="NXR283" s="413"/>
      <c r="NXS283" s="413"/>
      <c r="NXT283" s="413"/>
      <c r="NXU283" s="413"/>
      <c r="NXV283" s="414"/>
      <c r="NXW283" s="414"/>
      <c r="NXX283" s="413"/>
      <c r="NXY283" s="413"/>
      <c r="NXZ283" s="414"/>
      <c r="NYA283" s="414"/>
      <c r="NYB283" s="413"/>
      <c r="NYC283" s="413"/>
      <c r="NYD283" s="413"/>
      <c r="NYE283" s="413"/>
      <c r="NYF283" s="413"/>
      <c r="NYG283" s="407"/>
      <c r="NYH283" s="439"/>
      <c r="NYI283" s="413"/>
      <c r="NYJ283" s="413"/>
      <c r="NYK283" s="413"/>
      <c r="NYL283" s="413"/>
      <c r="NYM283" s="413"/>
      <c r="NYN283" s="413"/>
      <c r="NYO283" s="413"/>
      <c r="NYP283" s="412"/>
      <c r="NYQ283" s="412"/>
      <c r="NYR283" s="412"/>
      <c r="NYS283" s="412"/>
      <c r="NYT283" s="412"/>
      <c r="NYU283" s="412"/>
      <c r="NYV283" s="412"/>
      <c r="NYW283" s="412"/>
      <c r="NYX283" s="412"/>
      <c r="NYY283" s="412"/>
      <c r="NYZ283" s="412"/>
      <c r="NZA283" s="412"/>
      <c r="NZB283" s="412"/>
      <c r="NZC283" s="412"/>
      <c r="NZD283" s="412"/>
      <c r="NZE283" s="412"/>
      <c r="NZF283" s="412"/>
      <c r="NZG283" s="412"/>
      <c r="NZH283" s="412"/>
      <c r="NZI283" s="412"/>
      <c r="NZJ283" s="412"/>
      <c r="NZK283" s="412"/>
      <c r="NZL283" s="412"/>
      <c r="NZM283" s="412"/>
      <c r="NZN283" s="412"/>
      <c r="NZO283" s="412"/>
      <c r="NZP283" s="412"/>
      <c r="NZQ283" s="412"/>
      <c r="NZR283" s="412"/>
      <c r="NZS283" s="412"/>
      <c r="NZT283" s="412"/>
      <c r="NZU283" s="412"/>
      <c r="NZV283" s="412"/>
      <c r="NZW283" s="412"/>
      <c r="NZX283" s="412"/>
      <c r="NZY283" s="412"/>
      <c r="NZZ283" s="412"/>
      <c r="OAA283" s="412"/>
      <c r="OAB283" s="412"/>
      <c r="OAC283" s="412"/>
      <c r="OAD283" s="412"/>
      <c r="OAE283" s="412"/>
      <c r="OAF283" s="412"/>
      <c r="OAG283" s="412"/>
      <c r="OAH283" s="413"/>
      <c r="OAI283" s="413"/>
      <c r="OAJ283" s="413"/>
      <c r="OAK283" s="413"/>
      <c r="OAL283" s="413"/>
      <c r="OAM283" s="413"/>
      <c r="OAN283" s="413"/>
      <c r="OAO283" s="413"/>
      <c r="OAP283" s="413"/>
      <c r="OAQ283" s="413"/>
      <c r="OAR283" s="413"/>
      <c r="OAS283" s="413"/>
      <c r="OAT283" s="413"/>
      <c r="OAU283" s="413"/>
      <c r="OAV283" s="413"/>
      <c r="OAW283" s="413"/>
      <c r="OAX283" s="413"/>
      <c r="OAY283" s="413"/>
      <c r="OAZ283" s="413"/>
      <c r="OBA283" s="413"/>
      <c r="OBB283" s="413"/>
      <c r="OBC283" s="413"/>
      <c r="OBD283" s="413"/>
      <c r="OBE283" s="413"/>
      <c r="OBF283" s="414"/>
      <c r="OBG283" s="414"/>
      <c r="OBH283" s="414"/>
      <c r="OBI283" s="414"/>
      <c r="OBJ283" s="414"/>
      <c r="OBK283" s="413"/>
      <c r="OBL283" s="413"/>
      <c r="OBM283" s="414"/>
      <c r="OBN283" s="414"/>
      <c r="OBO283" s="413"/>
      <c r="OBP283" s="413"/>
      <c r="OBQ283" s="414"/>
      <c r="OBR283" s="414"/>
      <c r="OBS283" s="413"/>
      <c r="OBT283" s="413"/>
      <c r="OBU283" s="413"/>
      <c r="OBV283" s="413"/>
      <c r="OBW283" s="413"/>
      <c r="OBX283" s="413"/>
      <c r="OBY283" s="413"/>
      <c r="OBZ283" s="414"/>
      <c r="OCA283" s="414"/>
      <c r="OCB283" s="413"/>
      <c r="OCC283" s="413"/>
      <c r="OCD283" s="414"/>
      <c r="OCE283" s="414"/>
      <c r="OCF283" s="413"/>
      <c r="OCG283" s="413"/>
      <c r="OCH283" s="413"/>
      <c r="OCI283" s="413"/>
      <c r="OCJ283" s="413"/>
      <c r="OCK283" s="407"/>
      <c r="OCL283" s="439"/>
      <c r="OCM283" s="413"/>
      <c r="OCN283" s="413"/>
      <c r="OCO283" s="413"/>
      <c r="OCP283" s="413"/>
      <c r="OCQ283" s="413"/>
      <c r="OCR283" s="413"/>
      <c r="OCS283" s="413"/>
      <c r="OCT283" s="412"/>
      <c r="OCU283" s="412"/>
      <c r="OCV283" s="412"/>
      <c r="OCW283" s="412"/>
      <c r="OCX283" s="412"/>
      <c r="OCY283" s="412"/>
      <c r="OCZ283" s="412"/>
      <c r="ODA283" s="412"/>
      <c r="ODB283" s="412"/>
      <c r="ODC283" s="412"/>
      <c r="ODD283" s="412"/>
      <c r="ODE283" s="412"/>
      <c r="ODF283" s="412"/>
      <c r="ODG283" s="412"/>
      <c r="ODH283" s="412"/>
      <c r="ODI283" s="412"/>
      <c r="ODJ283" s="412"/>
      <c r="ODK283" s="412"/>
      <c r="ODL283" s="412"/>
      <c r="ODM283" s="412"/>
      <c r="ODN283" s="412"/>
      <c r="ODO283" s="412"/>
      <c r="ODP283" s="412"/>
      <c r="ODQ283" s="412"/>
      <c r="ODR283" s="412"/>
      <c r="ODS283" s="412"/>
      <c r="ODT283" s="412"/>
      <c r="ODU283" s="412"/>
      <c r="ODV283" s="412"/>
      <c r="ODW283" s="412"/>
      <c r="ODX283" s="412"/>
      <c r="ODY283" s="412"/>
      <c r="ODZ283" s="412"/>
      <c r="OEA283" s="412"/>
      <c r="OEB283" s="412"/>
      <c r="OEC283" s="412"/>
      <c r="OED283" s="412"/>
      <c r="OEE283" s="412"/>
      <c r="OEF283" s="412"/>
      <c r="OEG283" s="412"/>
      <c r="OEH283" s="412"/>
      <c r="OEI283" s="412"/>
      <c r="OEJ283" s="412"/>
      <c r="OEK283" s="412"/>
      <c r="OEL283" s="413"/>
      <c r="OEM283" s="413"/>
      <c r="OEN283" s="413"/>
      <c r="OEO283" s="413"/>
      <c r="OEP283" s="413"/>
      <c r="OEQ283" s="413"/>
      <c r="OER283" s="413"/>
      <c r="OES283" s="413"/>
      <c r="OET283" s="413"/>
      <c r="OEU283" s="413"/>
      <c r="OEV283" s="413"/>
      <c r="OEW283" s="413"/>
      <c r="OEX283" s="413"/>
      <c r="OEY283" s="413"/>
      <c r="OEZ283" s="413"/>
      <c r="OFA283" s="413"/>
      <c r="OFB283" s="413"/>
      <c r="OFC283" s="413"/>
      <c r="OFD283" s="413"/>
      <c r="OFE283" s="413"/>
      <c r="OFF283" s="413"/>
      <c r="OFG283" s="413"/>
      <c r="OFH283" s="413"/>
      <c r="OFI283" s="413"/>
      <c r="OFJ283" s="414"/>
      <c r="OFK283" s="414"/>
      <c r="OFL283" s="414"/>
      <c r="OFM283" s="414"/>
      <c r="OFN283" s="414"/>
      <c r="OFO283" s="413"/>
      <c r="OFP283" s="413"/>
      <c r="OFQ283" s="414"/>
      <c r="OFR283" s="414"/>
      <c r="OFS283" s="413"/>
      <c r="OFT283" s="413"/>
      <c r="OFU283" s="414"/>
      <c r="OFV283" s="414"/>
      <c r="OFW283" s="413"/>
      <c r="OFX283" s="413"/>
      <c r="OFY283" s="413"/>
      <c r="OFZ283" s="413"/>
      <c r="OGA283" s="413"/>
      <c r="OGB283" s="413"/>
      <c r="OGC283" s="413"/>
      <c r="OGD283" s="414"/>
      <c r="OGE283" s="414"/>
      <c r="OGF283" s="413"/>
      <c r="OGG283" s="413"/>
      <c r="OGH283" s="414"/>
      <c r="OGI283" s="414"/>
      <c r="OGJ283" s="413"/>
      <c r="OGK283" s="413"/>
      <c r="OGL283" s="413"/>
      <c r="OGM283" s="413"/>
      <c r="OGN283" s="413"/>
      <c r="OGO283" s="407"/>
      <c r="OGP283" s="439"/>
      <c r="OGQ283" s="413"/>
      <c r="OGR283" s="413"/>
      <c r="OGS283" s="413"/>
      <c r="OGT283" s="413"/>
      <c r="OGU283" s="413"/>
      <c r="OGV283" s="413"/>
      <c r="OGW283" s="413"/>
      <c r="OGX283" s="412"/>
      <c r="OGY283" s="412"/>
      <c r="OGZ283" s="412"/>
      <c r="OHA283" s="412"/>
      <c r="OHB283" s="412"/>
      <c r="OHC283" s="412"/>
      <c r="OHD283" s="412"/>
      <c r="OHE283" s="412"/>
      <c r="OHF283" s="412"/>
      <c r="OHG283" s="412"/>
      <c r="OHH283" s="412"/>
      <c r="OHI283" s="412"/>
      <c r="OHJ283" s="412"/>
      <c r="OHK283" s="412"/>
      <c r="OHL283" s="412"/>
      <c r="OHM283" s="412"/>
      <c r="OHN283" s="412"/>
      <c r="OHO283" s="412"/>
      <c r="OHP283" s="412"/>
      <c r="OHQ283" s="412"/>
      <c r="OHR283" s="412"/>
      <c r="OHS283" s="412"/>
      <c r="OHT283" s="412"/>
      <c r="OHU283" s="412"/>
      <c r="OHV283" s="412"/>
      <c r="OHW283" s="412"/>
      <c r="OHX283" s="412"/>
      <c r="OHY283" s="412"/>
      <c r="OHZ283" s="412"/>
      <c r="OIA283" s="412"/>
      <c r="OIB283" s="412"/>
      <c r="OIC283" s="412"/>
      <c r="OID283" s="412"/>
      <c r="OIE283" s="412"/>
      <c r="OIF283" s="412"/>
      <c r="OIG283" s="412"/>
      <c r="OIH283" s="412"/>
      <c r="OII283" s="412"/>
      <c r="OIJ283" s="412"/>
      <c r="OIK283" s="412"/>
      <c r="OIL283" s="412"/>
      <c r="OIM283" s="412"/>
      <c r="OIN283" s="412"/>
      <c r="OIO283" s="412"/>
      <c r="OIP283" s="413"/>
      <c r="OIQ283" s="413"/>
      <c r="OIR283" s="413"/>
      <c r="OIS283" s="413"/>
      <c r="OIT283" s="413"/>
      <c r="OIU283" s="413"/>
      <c r="OIV283" s="413"/>
      <c r="OIW283" s="413"/>
      <c r="OIX283" s="413"/>
      <c r="OIY283" s="413"/>
      <c r="OIZ283" s="413"/>
      <c r="OJA283" s="413"/>
      <c r="OJB283" s="413"/>
      <c r="OJC283" s="413"/>
      <c r="OJD283" s="413"/>
      <c r="OJE283" s="413"/>
      <c r="OJF283" s="413"/>
      <c r="OJG283" s="413"/>
      <c r="OJH283" s="413"/>
      <c r="OJI283" s="413"/>
      <c r="OJJ283" s="413"/>
      <c r="OJK283" s="413"/>
      <c r="OJL283" s="413"/>
      <c r="OJM283" s="413"/>
      <c r="OJN283" s="414"/>
      <c r="OJO283" s="414"/>
      <c r="OJP283" s="414"/>
      <c r="OJQ283" s="414"/>
      <c r="OJR283" s="414"/>
      <c r="OJS283" s="413"/>
      <c r="OJT283" s="413"/>
      <c r="OJU283" s="414"/>
      <c r="OJV283" s="414"/>
      <c r="OJW283" s="413"/>
      <c r="OJX283" s="413"/>
      <c r="OJY283" s="414"/>
      <c r="OJZ283" s="414"/>
      <c r="OKA283" s="413"/>
      <c r="OKB283" s="413"/>
      <c r="OKC283" s="413"/>
      <c r="OKD283" s="413"/>
      <c r="OKE283" s="413"/>
      <c r="OKF283" s="413"/>
      <c r="OKG283" s="413"/>
      <c r="OKH283" s="414"/>
      <c r="OKI283" s="414"/>
      <c r="OKJ283" s="413"/>
      <c r="OKK283" s="413"/>
      <c r="OKL283" s="414"/>
      <c r="OKM283" s="414"/>
      <c r="OKN283" s="413"/>
      <c r="OKO283" s="413"/>
      <c r="OKP283" s="413"/>
      <c r="OKQ283" s="413"/>
      <c r="OKR283" s="413"/>
      <c r="OKS283" s="407"/>
      <c r="OKT283" s="439"/>
      <c r="OKU283" s="413"/>
      <c r="OKV283" s="413"/>
      <c r="OKW283" s="413"/>
      <c r="OKX283" s="413"/>
      <c r="OKY283" s="413"/>
      <c r="OKZ283" s="413"/>
      <c r="OLA283" s="413"/>
      <c r="OLB283" s="412"/>
      <c r="OLC283" s="412"/>
      <c r="OLD283" s="412"/>
      <c r="OLE283" s="412"/>
      <c r="OLF283" s="412"/>
      <c r="OLG283" s="412"/>
      <c r="OLH283" s="412"/>
      <c r="OLI283" s="412"/>
      <c r="OLJ283" s="412"/>
      <c r="OLK283" s="412"/>
      <c r="OLL283" s="412"/>
      <c r="OLM283" s="412"/>
      <c r="OLN283" s="412"/>
      <c r="OLO283" s="412"/>
      <c r="OLP283" s="412"/>
      <c r="OLQ283" s="412"/>
      <c r="OLR283" s="412"/>
      <c r="OLS283" s="412"/>
      <c r="OLT283" s="412"/>
      <c r="OLU283" s="412"/>
      <c r="OLV283" s="412"/>
      <c r="OLW283" s="412"/>
      <c r="OLX283" s="412"/>
      <c r="OLY283" s="412"/>
      <c r="OLZ283" s="412"/>
      <c r="OMA283" s="412"/>
      <c r="OMB283" s="412"/>
      <c r="OMC283" s="412"/>
      <c r="OMD283" s="412"/>
      <c r="OME283" s="412"/>
      <c r="OMF283" s="412"/>
      <c r="OMG283" s="412"/>
      <c r="OMH283" s="412"/>
      <c r="OMI283" s="412"/>
      <c r="OMJ283" s="412"/>
      <c r="OMK283" s="412"/>
      <c r="OML283" s="412"/>
      <c r="OMM283" s="412"/>
      <c r="OMN283" s="412"/>
      <c r="OMO283" s="412"/>
      <c r="OMP283" s="412"/>
      <c r="OMQ283" s="412"/>
      <c r="OMR283" s="412"/>
      <c r="OMS283" s="412"/>
      <c r="OMT283" s="413"/>
      <c r="OMU283" s="413"/>
      <c r="OMV283" s="413"/>
      <c r="OMW283" s="413"/>
      <c r="OMX283" s="413"/>
      <c r="OMY283" s="413"/>
      <c r="OMZ283" s="413"/>
      <c r="ONA283" s="413"/>
      <c r="ONB283" s="413"/>
      <c r="ONC283" s="413"/>
      <c r="OND283" s="413"/>
      <c r="ONE283" s="413"/>
      <c r="ONF283" s="413"/>
      <c r="ONG283" s="413"/>
      <c r="ONH283" s="413"/>
      <c r="ONI283" s="413"/>
      <c r="ONJ283" s="413"/>
      <c r="ONK283" s="413"/>
      <c r="ONL283" s="413"/>
      <c r="ONM283" s="413"/>
      <c r="ONN283" s="413"/>
      <c r="ONO283" s="413"/>
      <c r="ONP283" s="413"/>
      <c r="ONQ283" s="413"/>
      <c r="ONR283" s="414"/>
      <c r="ONS283" s="414"/>
      <c r="ONT283" s="414"/>
      <c r="ONU283" s="414"/>
      <c r="ONV283" s="414"/>
      <c r="ONW283" s="413"/>
      <c r="ONX283" s="413"/>
      <c r="ONY283" s="414"/>
      <c r="ONZ283" s="414"/>
      <c r="OOA283" s="413"/>
      <c r="OOB283" s="413"/>
      <c r="OOC283" s="414"/>
      <c r="OOD283" s="414"/>
      <c r="OOE283" s="413"/>
      <c r="OOF283" s="413"/>
      <c r="OOG283" s="413"/>
      <c r="OOH283" s="413"/>
      <c r="OOI283" s="413"/>
      <c r="OOJ283" s="413"/>
      <c r="OOK283" s="413"/>
      <c r="OOL283" s="414"/>
      <c r="OOM283" s="414"/>
      <c r="OON283" s="413"/>
      <c r="OOO283" s="413"/>
      <c r="OOP283" s="414"/>
      <c r="OOQ283" s="414"/>
      <c r="OOR283" s="413"/>
      <c r="OOS283" s="413"/>
      <c r="OOT283" s="413"/>
      <c r="OOU283" s="413"/>
      <c r="OOV283" s="413"/>
      <c r="OOW283" s="407"/>
      <c r="OOX283" s="439"/>
      <c r="OOY283" s="413"/>
      <c r="OOZ283" s="413"/>
      <c r="OPA283" s="413"/>
      <c r="OPB283" s="413"/>
      <c r="OPC283" s="413"/>
      <c r="OPD283" s="413"/>
      <c r="OPE283" s="413"/>
      <c r="OPF283" s="412"/>
      <c r="OPG283" s="412"/>
      <c r="OPH283" s="412"/>
      <c r="OPI283" s="412"/>
      <c r="OPJ283" s="412"/>
      <c r="OPK283" s="412"/>
      <c r="OPL283" s="412"/>
      <c r="OPM283" s="412"/>
      <c r="OPN283" s="412"/>
      <c r="OPO283" s="412"/>
      <c r="OPP283" s="412"/>
      <c r="OPQ283" s="412"/>
      <c r="OPR283" s="412"/>
      <c r="OPS283" s="412"/>
      <c r="OPT283" s="412"/>
      <c r="OPU283" s="412"/>
      <c r="OPV283" s="412"/>
      <c r="OPW283" s="412"/>
      <c r="OPX283" s="412"/>
      <c r="OPY283" s="412"/>
      <c r="OPZ283" s="412"/>
      <c r="OQA283" s="412"/>
      <c r="OQB283" s="412"/>
      <c r="OQC283" s="412"/>
      <c r="OQD283" s="412"/>
      <c r="OQE283" s="412"/>
      <c r="OQF283" s="412"/>
      <c r="OQG283" s="412"/>
      <c r="OQH283" s="412"/>
      <c r="OQI283" s="412"/>
      <c r="OQJ283" s="412"/>
      <c r="OQK283" s="412"/>
      <c r="OQL283" s="412"/>
      <c r="OQM283" s="412"/>
      <c r="OQN283" s="412"/>
      <c r="OQO283" s="412"/>
      <c r="OQP283" s="412"/>
      <c r="OQQ283" s="412"/>
      <c r="OQR283" s="412"/>
      <c r="OQS283" s="412"/>
      <c r="OQT283" s="412"/>
      <c r="OQU283" s="412"/>
      <c r="OQV283" s="412"/>
      <c r="OQW283" s="412"/>
      <c r="OQX283" s="413"/>
      <c r="OQY283" s="413"/>
      <c r="OQZ283" s="413"/>
      <c r="ORA283" s="413"/>
      <c r="ORB283" s="413"/>
      <c r="ORC283" s="413"/>
      <c r="ORD283" s="413"/>
      <c r="ORE283" s="413"/>
      <c r="ORF283" s="413"/>
      <c r="ORG283" s="413"/>
      <c r="ORH283" s="413"/>
      <c r="ORI283" s="413"/>
      <c r="ORJ283" s="413"/>
      <c r="ORK283" s="413"/>
      <c r="ORL283" s="413"/>
      <c r="ORM283" s="413"/>
      <c r="ORN283" s="413"/>
      <c r="ORO283" s="413"/>
      <c r="ORP283" s="413"/>
      <c r="ORQ283" s="413"/>
      <c r="ORR283" s="413"/>
      <c r="ORS283" s="413"/>
      <c r="ORT283" s="413"/>
      <c r="ORU283" s="413"/>
      <c r="ORV283" s="414"/>
      <c r="ORW283" s="414"/>
      <c r="ORX283" s="414"/>
      <c r="ORY283" s="414"/>
      <c r="ORZ283" s="414"/>
      <c r="OSA283" s="413"/>
      <c r="OSB283" s="413"/>
      <c r="OSC283" s="414"/>
      <c r="OSD283" s="414"/>
      <c r="OSE283" s="413"/>
      <c r="OSF283" s="413"/>
      <c r="OSG283" s="414"/>
      <c r="OSH283" s="414"/>
      <c r="OSI283" s="413"/>
      <c r="OSJ283" s="413"/>
      <c r="OSK283" s="413"/>
      <c r="OSL283" s="413"/>
      <c r="OSM283" s="413"/>
      <c r="OSN283" s="413"/>
      <c r="OSO283" s="413"/>
      <c r="OSP283" s="414"/>
      <c r="OSQ283" s="414"/>
      <c r="OSR283" s="413"/>
      <c r="OSS283" s="413"/>
      <c r="OST283" s="414"/>
      <c r="OSU283" s="414"/>
      <c r="OSV283" s="413"/>
      <c r="OSW283" s="413"/>
      <c r="OSX283" s="413"/>
      <c r="OSY283" s="413"/>
      <c r="OSZ283" s="413"/>
      <c r="OTA283" s="407"/>
      <c r="OTB283" s="439"/>
      <c r="OTC283" s="413"/>
      <c r="OTD283" s="413"/>
      <c r="OTE283" s="413"/>
      <c r="OTF283" s="413"/>
      <c r="OTG283" s="413"/>
      <c r="OTH283" s="413"/>
      <c r="OTI283" s="413"/>
      <c r="OTJ283" s="412"/>
      <c r="OTK283" s="412"/>
      <c r="OTL283" s="412"/>
      <c r="OTM283" s="412"/>
      <c r="OTN283" s="412"/>
      <c r="OTO283" s="412"/>
      <c r="OTP283" s="412"/>
      <c r="OTQ283" s="412"/>
      <c r="OTR283" s="412"/>
      <c r="OTS283" s="412"/>
      <c r="OTT283" s="412"/>
      <c r="OTU283" s="412"/>
      <c r="OTV283" s="412"/>
      <c r="OTW283" s="412"/>
      <c r="OTX283" s="412"/>
      <c r="OTY283" s="412"/>
      <c r="OTZ283" s="412"/>
      <c r="OUA283" s="412"/>
      <c r="OUB283" s="412"/>
      <c r="OUC283" s="412"/>
      <c r="OUD283" s="412"/>
      <c r="OUE283" s="412"/>
      <c r="OUF283" s="412"/>
      <c r="OUG283" s="412"/>
      <c r="OUH283" s="412"/>
      <c r="OUI283" s="412"/>
      <c r="OUJ283" s="412"/>
      <c r="OUK283" s="412"/>
      <c r="OUL283" s="412"/>
      <c r="OUM283" s="412"/>
      <c r="OUN283" s="412"/>
      <c r="OUO283" s="412"/>
      <c r="OUP283" s="412"/>
      <c r="OUQ283" s="412"/>
      <c r="OUR283" s="412"/>
      <c r="OUS283" s="412"/>
      <c r="OUT283" s="412"/>
      <c r="OUU283" s="412"/>
      <c r="OUV283" s="412"/>
      <c r="OUW283" s="412"/>
      <c r="OUX283" s="412"/>
      <c r="OUY283" s="412"/>
      <c r="OUZ283" s="412"/>
      <c r="OVA283" s="412"/>
      <c r="OVB283" s="413"/>
      <c r="OVC283" s="413"/>
      <c r="OVD283" s="413"/>
      <c r="OVE283" s="413"/>
      <c r="OVF283" s="413"/>
      <c r="OVG283" s="413"/>
      <c r="OVH283" s="413"/>
      <c r="OVI283" s="413"/>
      <c r="OVJ283" s="413"/>
      <c r="OVK283" s="413"/>
      <c r="OVL283" s="413"/>
      <c r="OVM283" s="413"/>
      <c r="OVN283" s="413"/>
      <c r="OVO283" s="413"/>
      <c r="OVP283" s="413"/>
      <c r="OVQ283" s="413"/>
      <c r="OVR283" s="413"/>
      <c r="OVS283" s="413"/>
      <c r="OVT283" s="413"/>
      <c r="OVU283" s="413"/>
      <c r="OVV283" s="413"/>
      <c r="OVW283" s="413"/>
      <c r="OVX283" s="413"/>
      <c r="OVY283" s="413"/>
      <c r="OVZ283" s="414"/>
      <c r="OWA283" s="414"/>
      <c r="OWB283" s="414"/>
      <c r="OWC283" s="414"/>
      <c r="OWD283" s="414"/>
      <c r="OWE283" s="413"/>
      <c r="OWF283" s="413"/>
      <c r="OWG283" s="414"/>
      <c r="OWH283" s="414"/>
      <c r="OWI283" s="413"/>
      <c r="OWJ283" s="413"/>
      <c r="OWK283" s="414"/>
      <c r="OWL283" s="414"/>
      <c r="OWM283" s="413"/>
      <c r="OWN283" s="413"/>
      <c r="OWO283" s="413"/>
      <c r="OWP283" s="413"/>
      <c r="OWQ283" s="413"/>
      <c r="OWR283" s="413"/>
      <c r="OWS283" s="413"/>
      <c r="OWT283" s="414"/>
      <c r="OWU283" s="414"/>
      <c r="OWV283" s="413"/>
      <c r="OWW283" s="413"/>
      <c r="OWX283" s="414"/>
      <c r="OWY283" s="414"/>
      <c r="OWZ283" s="413"/>
      <c r="OXA283" s="413"/>
      <c r="OXB283" s="413"/>
      <c r="OXC283" s="413"/>
      <c r="OXD283" s="413"/>
      <c r="OXE283" s="407"/>
      <c r="OXF283" s="439"/>
      <c r="OXG283" s="413"/>
      <c r="OXH283" s="413"/>
      <c r="OXI283" s="413"/>
      <c r="OXJ283" s="413"/>
      <c r="OXK283" s="413"/>
      <c r="OXL283" s="413"/>
      <c r="OXM283" s="413"/>
      <c r="OXN283" s="412"/>
      <c r="OXO283" s="412"/>
      <c r="OXP283" s="412"/>
      <c r="OXQ283" s="412"/>
      <c r="OXR283" s="412"/>
      <c r="OXS283" s="412"/>
      <c r="OXT283" s="412"/>
      <c r="OXU283" s="412"/>
      <c r="OXV283" s="412"/>
      <c r="OXW283" s="412"/>
      <c r="OXX283" s="412"/>
      <c r="OXY283" s="412"/>
      <c r="OXZ283" s="412"/>
      <c r="OYA283" s="412"/>
      <c r="OYB283" s="412"/>
      <c r="OYC283" s="412"/>
      <c r="OYD283" s="412"/>
      <c r="OYE283" s="412"/>
      <c r="OYF283" s="412"/>
      <c r="OYG283" s="412"/>
      <c r="OYH283" s="412"/>
      <c r="OYI283" s="412"/>
      <c r="OYJ283" s="412"/>
      <c r="OYK283" s="412"/>
      <c r="OYL283" s="412"/>
      <c r="OYM283" s="412"/>
      <c r="OYN283" s="412"/>
      <c r="OYO283" s="412"/>
      <c r="OYP283" s="412"/>
      <c r="OYQ283" s="412"/>
      <c r="OYR283" s="412"/>
      <c r="OYS283" s="412"/>
      <c r="OYT283" s="412"/>
      <c r="OYU283" s="412"/>
      <c r="OYV283" s="412"/>
      <c r="OYW283" s="412"/>
      <c r="OYX283" s="412"/>
      <c r="OYY283" s="412"/>
      <c r="OYZ283" s="412"/>
      <c r="OZA283" s="412"/>
      <c r="OZB283" s="412"/>
      <c r="OZC283" s="412"/>
      <c r="OZD283" s="412"/>
      <c r="OZE283" s="412"/>
      <c r="OZF283" s="413"/>
      <c r="OZG283" s="413"/>
      <c r="OZH283" s="413"/>
      <c r="OZI283" s="413"/>
      <c r="OZJ283" s="413"/>
      <c r="OZK283" s="413"/>
      <c r="OZL283" s="413"/>
      <c r="OZM283" s="413"/>
      <c r="OZN283" s="413"/>
      <c r="OZO283" s="413"/>
      <c r="OZP283" s="413"/>
      <c r="OZQ283" s="413"/>
      <c r="OZR283" s="413"/>
      <c r="OZS283" s="413"/>
      <c r="OZT283" s="413"/>
      <c r="OZU283" s="413"/>
      <c r="OZV283" s="413"/>
      <c r="OZW283" s="413"/>
      <c r="OZX283" s="413"/>
      <c r="OZY283" s="413"/>
      <c r="OZZ283" s="413"/>
      <c r="PAA283" s="413"/>
      <c r="PAB283" s="413"/>
      <c r="PAC283" s="413"/>
      <c r="PAD283" s="414"/>
      <c r="PAE283" s="414"/>
      <c r="PAF283" s="414"/>
      <c r="PAG283" s="414"/>
      <c r="PAH283" s="414"/>
      <c r="PAI283" s="413"/>
      <c r="PAJ283" s="413"/>
      <c r="PAK283" s="414"/>
      <c r="PAL283" s="414"/>
      <c r="PAM283" s="413"/>
      <c r="PAN283" s="413"/>
      <c r="PAO283" s="414"/>
      <c r="PAP283" s="414"/>
      <c r="PAQ283" s="413"/>
      <c r="PAR283" s="413"/>
      <c r="PAS283" s="413"/>
      <c r="PAT283" s="413"/>
      <c r="PAU283" s="413"/>
      <c r="PAV283" s="413"/>
      <c r="PAW283" s="413"/>
      <c r="PAX283" s="414"/>
      <c r="PAY283" s="414"/>
      <c r="PAZ283" s="413"/>
      <c r="PBA283" s="413"/>
      <c r="PBB283" s="414"/>
      <c r="PBC283" s="414"/>
      <c r="PBD283" s="413"/>
      <c r="PBE283" s="413"/>
      <c r="PBF283" s="413"/>
      <c r="PBG283" s="413"/>
      <c r="PBH283" s="413"/>
      <c r="PBI283" s="407"/>
      <c r="PBJ283" s="439"/>
      <c r="PBK283" s="413"/>
      <c r="PBL283" s="413"/>
      <c r="PBM283" s="413"/>
      <c r="PBN283" s="413"/>
      <c r="PBO283" s="413"/>
      <c r="PBP283" s="413"/>
      <c r="PBQ283" s="413"/>
      <c r="PBR283" s="412"/>
      <c r="PBS283" s="412"/>
      <c r="PBT283" s="412"/>
      <c r="PBU283" s="412"/>
      <c r="PBV283" s="412"/>
      <c r="PBW283" s="412"/>
      <c r="PBX283" s="412"/>
      <c r="PBY283" s="412"/>
      <c r="PBZ283" s="412"/>
      <c r="PCA283" s="412"/>
      <c r="PCB283" s="412"/>
      <c r="PCC283" s="412"/>
      <c r="PCD283" s="412"/>
      <c r="PCE283" s="412"/>
      <c r="PCF283" s="412"/>
      <c r="PCG283" s="412"/>
      <c r="PCH283" s="412"/>
      <c r="PCI283" s="412"/>
      <c r="PCJ283" s="412"/>
      <c r="PCK283" s="412"/>
      <c r="PCL283" s="412"/>
      <c r="PCM283" s="412"/>
      <c r="PCN283" s="412"/>
      <c r="PCO283" s="412"/>
      <c r="PCP283" s="412"/>
      <c r="PCQ283" s="412"/>
      <c r="PCR283" s="412"/>
      <c r="PCS283" s="412"/>
      <c r="PCT283" s="412"/>
      <c r="PCU283" s="412"/>
      <c r="PCV283" s="412"/>
      <c r="PCW283" s="412"/>
      <c r="PCX283" s="412"/>
      <c r="PCY283" s="412"/>
      <c r="PCZ283" s="412"/>
      <c r="PDA283" s="412"/>
      <c r="PDB283" s="412"/>
      <c r="PDC283" s="412"/>
      <c r="PDD283" s="412"/>
      <c r="PDE283" s="412"/>
      <c r="PDF283" s="412"/>
      <c r="PDG283" s="412"/>
      <c r="PDH283" s="412"/>
      <c r="PDI283" s="412"/>
      <c r="PDJ283" s="413"/>
      <c r="PDK283" s="413"/>
      <c r="PDL283" s="413"/>
      <c r="PDM283" s="413"/>
      <c r="PDN283" s="413"/>
      <c r="PDO283" s="413"/>
      <c r="PDP283" s="413"/>
      <c r="PDQ283" s="413"/>
      <c r="PDR283" s="413"/>
      <c r="PDS283" s="413"/>
      <c r="PDT283" s="413"/>
      <c r="PDU283" s="413"/>
      <c r="PDV283" s="413"/>
      <c r="PDW283" s="413"/>
      <c r="PDX283" s="413"/>
      <c r="PDY283" s="413"/>
      <c r="PDZ283" s="413"/>
      <c r="PEA283" s="413"/>
      <c r="PEB283" s="413"/>
      <c r="PEC283" s="413"/>
      <c r="PED283" s="413"/>
      <c r="PEE283" s="413"/>
      <c r="PEF283" s="413"/>
      <c r="PEG283" s="413"/>
      <c r="PEH283" s="414"/>
      <c r="PEI283" s="414"/>
      <c r="PEJ283" s="414"/>
      <c r="PEK283" s="414"/>
      <c r="PEL283" s="414"/>
      <c r="PEM283" s="413"/>
      <c r="PEN283" s="413"/>
      <c r="PEO283" s="414"/>
      <c r="PEP283" s="414"/>
      <c r="PEQ283" s="413"/>
      <c r="PER283" s="413"/>
      <c r="PES283" s="414"/>
      <c r="PET283" s="414"/>
      <c r="PEU283" s="413"/>
      <c r="PEV283" s="413"/>
      <c r="PEW283" s="413"/>
      <c r="PEX283" s="413"/>
      <c r="PEY283" s="413"/>
      <c r="PEZ283" s="413"/>
      <c r="PFA283" s="413"/>
      <c r="PFB283" s="414"/>
      <c r="PFC283" s="414"/>
      <c r="PFD283" s="413"/>
      <c r="PFE283" s="413"/>
      <c r="PFF283" s="414"/>
      <c r="PFG283" s="414"/>
      <c r="PFH283" s="413"/>
      <c r="PFI283" s="413"/>
      <c r="PFJ283" s="413"/>
      <c r="PFK283" s="413"/>
      <c r="PFL283" s="413"/>
      <c r="PFM283" s="407"/>
      <c r="PFN283" s="439"/>
      <c r="PFO283" s="413"/>
      <c r="PFP283" s="413"/>
      <c r="PFQ283" s="413"/>
      <c r="PFR283" s="413"/>
      <c r="PFS283" s="413"/>
      <c r="PFT283" s="413"/>
      <c r="PFU283" s="413"/>
      <c r="PFV283" s="412"/>
      <c r="PFW283" s="412"/>
      <c r="PFX283" s="412"/>
      <c r="PFY283" s="412"/>
      <c r="PFZ283" s="412"/>
      <c r="PGA283" s="412"/>
      <c r="PGB283" s="412"/>
      <c r="PGC283" s="412"/>
      <c r="PGD283" s="412"/>
      <c r="PGE283" s="412"/>
      <c r="PGF283" s="412"/>
      <c r="PGG283" s="412"/>
      <c r="PGH283" s="412"/>
      <c r="PGI283" s="412"/>
      <c r="PGJ283" s="412"/>
      <c r="PGK283" s="412"/>
      <c r="PGL283" s="412"/>
      <c r="PGM283" s="412"/>
      <c r="PGN283" s="412"/>
      <c r="PGO283" s="412"/>
      <c r="PGP283" s="412"/>
      <c r="PGQ283" s="412"/>
      <c r="PGR283" s="412"/>
      <c r="PGS283" s="412"/>
      <c r="PGT283" s="412"/>
      <c r="PGU283" s="412"/>
      <c r="PGV283" s="412"/>
      <c r="PGW283" s="412"/>
      <c r="PGX283" s="412"/>
      <c r="PGY283" s="412"/>
      <c r="PGZ283" s="412"/>
      <c r="PHA283" s="412"/>
      <c r="PHB283" s="412"/>
      <c r="PHC283" s="412"/>
      <c r="PHD283" s="412"/>
      <c r="PHE283" s="412"/>
      <c r="PHF283" s="412"/>
      <c r="PHG283" s="412"/>
      <c r="PHH283" s="412"/>
      <c r="PHI283" s="412"/>
      <c r="PHJ283" s="412"/>
      <c r="PHK283" s="412"/>
      <c r="PHL283" s="412"/>
      <c r="PHM283" s="412"/>
      <c r="PHN283" s="413"/>
      <c r="PHO283" s="413"/>
      <c r="PHP283" s="413"/>
      <c r="PHQ283" s="413"/>
      <c r="PHR283" s="413"/>
      <c r="PHS283" s="413"/>
      <c r="PHT283" s="413"/>
      <c r="PHU283" s="413"/>
      <c r="PHV283" s="413"/>
      <c r="PHW283" s="413"/>
      <c r="PHX283" s="413"/>
      <c r="PHY283" s="413"/>
      <c r="PHZ283" s="413"/>
      <c r="PIA283" s="413"/>
      <c r="PIB283" s="413"/>
      <c r="PIC283" s="413"/>
      <c r="PID283" s="413"/>
      <c r="PIE283" s="413"/>
      <c r="PIF283" s="413"/>
      <c r="PIG283" s="413"/>
      <c r="PIH283" s="413"/>
      <c r="PII283" s="413"/>
      <c r="PIJ283" s="413"/>
      <c r="PIK283" s="413"/>
      <c r="PIL283" s="414"/>
      <c r="PIM283" s="414"/>
      <c r="PIN283" s="414"/>
      <c r="PIO283" s="414"/>
      <c r="PIP283" s="414"/>
      <c r="PIQ283" s="413"/>
      <c r="PIR283" s="413"/>
      <c r="PIS283" s="414"/>
      <c r="PIT283" s="414"/>
      <c r="PIU283" s="413"/>
      <c r="PIV283" s="413"/>
      <c r="PIW283" s="414"/>
      <c r="PIX283" s="414"/>
      <c r="PIY283" s="413"/>
      <c r="PIZ283" s="413"/>
      <c r="PJA283" s="413"/>
      <c r="PJB283" s="413"/>
      <c r="PJC283" s="413"/>
      <c r="PJD283" s="413"/>
      <c r="PJE283" s="413"/>
      <c r="PJF283" s="414"/>
      <c r="PJG283" s="414"/>
      <c r="PJH283" s="413"/>
      <c r="PJI283" s="413"/>
      <c r="PJJ283" s="414"/>
      <c r="PJK283" s="414"/>
      <c r="PJL283" s="413"/>
      <c r="PJM283" s="413"/>
      <c r="PJN283" s="413"/>
      <c r="PJO283" s="413"/>
      <c r="PJP283" s="413"/>
      <c r="PJQ283" s="407"/>
      <c r="PJR283" s="439"/>
      <c r="PJS283" s="413"/>
      <c r="PJT283" s="413"/>
      <c r="PJU283" s="413"/>
      <c r="PJV283" s="413"/>
      <c r="PJW283" s="413"/>
      <c r="PJX283" s="413"/>
      <c r="PJY283" s="413"/>
      <c r="PJZ283" s="412"/>
      <c r="PKA283" s="412"/>
      <c r="PKB283" s="412"/>
      <c r="PKC283" s="412"/>
      <c r="PKD283" s="412"/>
      <c r="PKE283" s="412"/>
      <c r="PKF283" s="412"/>
      <c r="PKG283" s="412"/>
      <c r="PKH283" s="412"/>
      <c r="PKI283" s="412"/>
      <c r="PKJ283" s="412"/>
      <c r="PKK283" s="412"/>
      <c r="PKL283" s="412"/>
      <c r="PKM283" s="412"/>
      <c r="PKN283" s="412"/>
      <c r="PKO283" s="412"/>
      <c r="PKP283" s="412"/>
      <c r="PKQ283" s="412"/>
      <c r="PKR283" s="412"/>
      <c r="PKS283" s="412"/>
      <c r="PKT283" s="412"/>
      <c r="PKU283" s="412"/>
      <c r="PKV283" s="412"/>
      <c r="PKW283" s="412"/>
      <c r="PKX283" s="412"/>
      <c r="PKY283" s="412"/>
      <c r="PKZ283" s="412"/>
      <c r="PLA283" s="412"/>
      <c r="PLB283" s="412"/>
      <c r="PLC283" s="412"/>
      <c r="PLD283" s="412"/>
      <c r="PLE283" s="412"/>
      <c r="PLF283" s="412"/>
      <c r="PLG283" s="412"/>
      <c r="PLH283" s="412"/>
      <c r="PLI283" s="412"/>
      <c r="PLJ283" s="412"/>
      <c r="PLK283" s="412"/>
      <c r="PLL283" s="412"/>
      <c r="PLM283" s="412"/>
      <c r="PLN283" s="412"/>
      <c r="PLO283" s="412"/>
      <c r="PLP283" s="412"/>
      <c r="PLQ283" s="412"/>
      <c r="PLR283" s="413"/>
      <c r="PLS283" s="413"/>
      <c r="PLT283" s="413"/>
      <c r="PLU283" s="413"/>
      <c r="PLV283" s="413"/>
      <c r="PLW283" s="413"/>
      <c r="PLX283" s="413"/>
      <c r="PLY283" s="413"/>
      <c r="PLZ283" s="413"/>
      <c r="PMA283" s="413"/>
      <c r="PMB283" s="413"/>
      <c r="PMC283" s="413"/>
      <c r="PMD283" s="413"/>
      <c r="PME283" s="413"/>
      <c r="PMF283" s="413"/>
      <c r="PMG283" s="413"/>
      <c r="PMH283" s="413"/>
      <c r="PMI283" s="413"/>
      <c r="PMJ283" s="413"/>
      <c r="PMK283" s="413"/>
      <c r="PML283" s="413"/>
      <c r="PMM283" s="413"/>
      <c r="PMN283" s="413"/>
      <c r="PMO283" s="413"/>
      <c r="PMP283" s="414"/>
      <c r="PMQ283" s="414"/>
      <c r="PMR283" s="414"/>
      <c r="PMS283" s="414"/>
      <c r="PMT283" s="414"/>
      <c r="PMU283" s="413"/>
      <c r="PMV283" s="413"/>
      <c r="PMW283" s="414"/>
      <c r="PMX283" s="414"/>
      <c r="PMY283" s="413"/>
      <c r="PMZ283" s="413"/>
      <c r="PNA283" s="414"/>
      <c r="PNB283" s="414"/>
      <c r="PNC283" s="413"/>
      <c r="PND283" s="413"/>
      <c r="PNE283" s="413"/>
      <c r="PNF283" s="413"/>
      <c r="PNG283" s="413"/>
      <c r="PNH283" s="413"/>
      <c r="PNI283" s="413"/>
      <c r="PNJ283" s="414"/>
      <c r="PNK283" s="414"/>
      <c r="PNL283" s="413"/>
      <c r="PNM283" s="413"/>
      <c r="PNN283" s="414"/>
      <c r="PNO283" s="414"/>
      <c r="PNP283" s="413"/>
      <c r="PNQ283" s="413"/>
      <c r="PNR283" s="413"/>
      <c r="PNS283" s="413"/>
      <c r="PNT283" s="413"/>
      <c r="PNU283" s="407"/>
      <c r="PNV283" s="439"/>
      <c r="PNW283" s="413"/>
      <c r="PNX283" s="413"/>
      <c r="PNY283" s="413"/>
      <c r="PNZ283" s="413"/>
      <c r="POA283" s="413"/>
      <c r="POB283" s="413"/>
      <c r="POC283" s="413"/>
      <c r="POD283" s="412"/>
      <c r="POE283" s="412"/>
      <c r="POF283" s="412"/>
      <c r="POG283" s="412"/>
      <c r="POH283" s="412"/>
      <c r="POI283" s="412"/>
      <c r="POJ283" s="412"/>
      <c r="POK283" s="412"/>
      <c r="POL283" s="412"/>
      <c r="POM283" s="412"/>
      <c r="PON283" s="412"/>
      <c r="POO283" s="412"/>
      <c r="POP283" s="412"/>
      <c r="POQ283" s="412"/>
      <c r="POR283" s="412"/>
      <c r="POS283" s="412"/>
      <c r="POT283" s="412"/>
      <c r="POU283" s="412"/>
      <c r="POV283" s="412"/>
      <c r="POW283" s="412"/>
      <c r="POX283" s="412"/>
      <c r="POY283" s="412"/>
      <c r="POZ283" s="412"/>
      <c r="PPA283" s="412"/>
      <c r="PPB283" s="412"/>
      <c r="PPC283" s="412"/>
      <c r="PPD283" s="412"/>
      <c r="PPE283" s="412"/>
      <c r="PPF283" s="412"/>
      <c r="PPG283" s="412"/>
      <c r="PPH283" s="412"/>
      <c r="PPI283" s="412"/>
      <c r="PPJ283" s="412"/>
      <c r="PPK283" s="412"/>
      <c r="PPL283" s="412"/>
      <c r="PPM283" s="412"/>
      <c r="PPN283" s="412"/>
      <c r="PPO283" s="412"/>
      <c r="PPP283" s="412"/>
      <c r="PPQ283" s="412"/>
      <c r="PPR283" s="412"/>
      <c r="PPS283" s="412"/>
      <c r="PPT283" s="412"/>
      <c r="PPU283" s="412"/>
      <c r="PPV283" s="413"/>
      <c r="PPW283" s="413"/>
      <c r="PPX283" s="413"/>
      <c r="PPY283" s="413"/>
      <c r="PPZ283" s="413"/>
      <c r="PQA283" s="413"/>
      <c r="PQB283" s="413"/>
      <c r="PQC283" s="413"/>
      <c r="PQD283" s="413"/>
      <c r="PQE283" s="413"/>
      <c r="PQF283" s="413"/>
      <c r="PQG283" s="413"/>
      <c r="PQH283" s="413"/>
      <c r="PQI283" s="413"/>
      <c r="PQJ283" s="413"/>
      <c r="PQK283" s="413"/>
      <c r="PQL283" s="413"/>
      <c r="PQM283" s="413"/>
      <c r="PQN283" s="413"/>
      <c r="PQO283" s="413"/>
      <c r="PQP283" s="413"/>
      <c r="PQQ283" s="413"/>
      <c r="PQR283" s="413"/>
      <c r="PQS283" s="413"/>
      <c r="PQT283" s="414"/>
      <c r="PQU283" s="414"/>
      <c r="PQV283" s="414"/>
      <c r="PQW283" s="414"/>
      <c r="PQX283" s="414"/>
      <c r="PQY283" s="413"/>
      <c r="PQZ283" s="413"/>
      <c r="PRA283" s="414"/>
      <c r="PRB283" s="414"/>
      <c r="PRC283" s="413"/>
      <c r="PRD283" s="413"/>
      <c r="PRE283" s="414"/>
      <c r="PRF283" s="414"/>
      <c r="PRG283" s="413"/>
      <c r="PRH283" s="413"/>
      <c r="PRI283" s="413"/>
      <c r="PRJ283" s="413"/>
      <c r="PRK283" s="413"/>
      <c r="PRL283" s="413"/>
      <c r="PRM283" s="413"/>
      <c r="PRN283" s="414"/>
      <c r="PRO283" s="414"/>
      <c r="PRP283" s="413"/>
      <c r="PRQ283" s="413"/>
      <c r="PRR283" s="414"/>
      <c r="PRS283" s="414"/>
      <c r="PRT283" s="413"/>
      <c r="PRU283" s="413"/>
      <c r="PRV283" s="413"/>
      <c r="PRW283" s="413"/>
      <c r="PRX283" s="413"/>
      <c r="PRY283" s="407"/>
      <c r="PRZ283" s="439"/>
      <c r="PSA283" s="413"/>
      <c r="PSB283" s="413"/>
      <c r="PSC283" s="413"/>
      <c r="PSD283" s="413"/>
      <c r="PSE283" s="413"/>
      <c r="PSF283" s="413"/>
      <c r="PSG283" s="413"/>
      <c r="PSH283" s="412"/>
      <c r="PSI283" s="412"/>
      <c r="PSJ283" s="412"/>
      <c r="PSK283" s="412"/>
      <c r="PSL283" s="412"/>
      <c r="PSM283" s="412"/>
      <c r="PSN283" s="412"/>
      <c r="PSO283" s="412"/>
      <c r="PSP283" s="412"/>
      <c r="PSQ283" s="412"/>
      <c r="PSR283" s="412"/>
      <c r="PSS283" s="412"/>
      <c r="PST283" s="412"/>
      <c r="PSU283" s="412"/>
      <c r="PSV283" s="412"/>
      <c r="PSW283" s="412"/>
      <c r="PSX283" s="412"/>
      <c r="PSY283" s="412"/>
      <c r="PSZ283" s="412"/>
      <c r="PTA283" s="412"/>
      <c r="PTB283" s="412"/>
      <c r="PTC283" s="412"/>
      <c r="PTD283" s="412"/>
      <c r="PTE283" s="412"/>
      <c r="PTF283" s="412"/>
      <c r="PTG283" s="412"/>
      <c r="PTH283" s="412"/>
      <c r="PTI283" s="412"/>
      <c r="PTJ283" s="412"/>
      <c r="PTK283" s="412"/>
      <c r="PTL283" s="412"/>
      <c r="PTM283" s="412"/>
      <c r="PTN283" s="412"/>
      <c r="PTO283" s="412"/>
      <c r="PTP283" s="412"/>
      <c r="PTQ283" s="412"/>
      <c r="PTR283" s="412"/>
      <c r="PTS283" s="412"/>
      <c r="PTT283" s="412"/>
      <c r="PTU283" s="412"/>
      <c r="PTV283" s="412"/>
      <c r="PTW283" s="412"/>
      <c r="PTX283" s="412"/>
      <c r="PTY283" s="412"/>
      <c r="PTZ283" s="413"/>
      <c r="PUA283" s="413"/>
      <c r="PUB283" s="413"/>
      <c r="PUC283" s="413"/>
      <c r="PUD283" s="413"/>
      <c r="PUE283" s="413"/>
      <c r="PUF283" s="413"/>
      <c r="PUG283" s="413"/>
      <c r="PUH283" s="413"/>
      <c r="PUI283" s="413"/>
      <c r="PUJ283" s="413"/>
      <c r="PUK283" s="413"/>
      <c r="PUL283" s="413"/>
      <c r="PUM283" s="413"/>
      <c r="PUN283" s="413"/>
      <c r="PUO283" s="413"/>
      <c r="PUP283" s="413"/>
      <c r="PUQ283" s="413"/>
      <c r="PUR283" s="413"/>
      <c r="PUS283" s="413"/>
      <c r="PUT283" s="413"/>
      <c r="PUU283" s="413"/>
      <c r="PUV283" s="413"/>
      <c r="PUW283" s="413"/>
      <c r="PUX283" s="414"/>
      <c r="PUY283" s="414"/>
      <c r="PUZ283" s="414"/>
      <c r="PVA283" s="414"/>
      <c r="PVB283" s="414"/>
      <c r="PVC283" s="413"/>
      <c r="PVD283" s="413"/>
      <c r="PVE283" s="414"/>
      <c r="PVF283" s="414"/>
      <c r="PVG283" s="413"/>
      <c r="PVH283" s="413"/>
      <c r="PVI283" s="414"/>
      <c r="PVJ283" s="414"/>
      <c r="PVK283" s="413"/>
      <c r="PVL283" s="413"/>
      <c r="PVM283" s="413"/>
      <c r="PVN283" s="413"/>
      <c r="PVO283" s="413"/>
      <c r="PVP283" s="413"/>
      <c r="PVQ283" s="413"/>
      <c r="PVR283" s="414"/>
      <c r="PVS283" s="414"/>
      <c r="PVT283" s="413"/>
      <c r="PVU283" s="413"/>
      <c r="PVV283" s="414"/>
      <c r="PVW283" s="414"/>
      <c r="PVX283" s="413"/>
      <c r="PVY283" s="413"/>
      <c r="PVZ283" s="413"/>
      <c r="PWA283" s="413"/>
      <c r="PWB283" s="413"/>
      <c r="PWC283" s="407"/>
      <c r="PWD283" s="439"/>
      <c r="PWE283" s="413"/>
      <c r="PWF283" s="413"/>
      <c r="PWG283" s="413"/>
      <c r="PWH283" s="413"/>
      <c r="PWI283" s="413"/>
      <c r="PWJ283" s="413"/>
      <c r="PWK283" s="413"/>
      <c r="PWL283" s="412"/>
      <c r="PWM283" s="412"/>
      <c r="PWN283" s="412"/>
      <c r="PWO283" s="412"/>
      <c r="PWP283" s="412"/>
      <c r="PWQ283" s="412"/>
      <c r="PWR283" s="412"/>
      <c r="PWS283" s="412"/>
      <c r="PWT283" s="412"/>
      <c r="PWU283" s="412"/>
      <c r="PWV283" s="412"/>
      <c r="PWW283" s="412"/>
      <c r="PWX283" s="412"/>
      <c r="PWY283" s="412"/>
      <c r="PWZ283" s="412"/>
      <c r="PXA283" s="412"/>
      <c r="PXB283" s="412"/>
      <c r="PXC283" s="412"/>
      <c r="PXD283" s="412"/>
      <c r="PXE283" s="412"/>
      <c r="PXF283" s="412"/>
      <c r="PXG283" s="412"/>
      <c r="PXH283" s="412"/>
      <c r="PXI283" s="412"/>
      <c r="PXJ283" s="412"/>
      <c r="PXK283" s="412"/>
      <c r="PXL283" s="412"/>
      <c r="PXM283" s="412"/>
      <c r="PXN283" s="412"/>
      <c r="PXO283" s="412"/>
      <c r="PXP283" s="412"/>
      <c r="PXQ283" s="412"/>
      <c r="PXR283" s="412"/>
      <c r="PXS283" s="412"/>
      <c r="PXT283" s="412"/>
      <c r="PXU283" s="412"/>
      <c r="PXV283" s="412"/>
      <c r="PXW283" s="412"/>
      <c r="PXX283" s="412"/>
      <c r="PXY283" s="412"/>
      <c r="PXZ283" s="412"/>
      <c r="PYA283" s="412"/>
      <c r="PYB283" s="412"/>
      <c r="PYC283" s="412"/>
      <c r="PYD283" s="413"/>
      <c r="PYE283" s="413"/>
      <c r="PYF283" s="413"/>
      <c r="PYG283" s="413"/>
      <c r="PYH283" s="413"/>
      <c r="PYI283" s="413"/>
      <c r="PYJ283" s="413"/>
      <c r="PYK283" s="413"/>
      <c r="PYL283" s="413"/>
      <c r="PYM283" s="413"/>
      <c r="PYN283" s="413"/>
      <c r="PYO283" s="413"/>
      <c r="PYP283" s="413"/>
      <c r="PYQ283" s="413"/>
      <c r="PYR283" s="413"/>
      <c r="PYS283" s="413"/>
      <c r="PYT283" s="413"/>
      <c r="PYU283" s="413"/>
      <c r="PYV283" s="413"/>
      <c r="PYW283" s="413"/>
      <c r="PYX283" s="413"/>
      <c r="PYY283" s="413"/>
      <c r="PYZ283" s="413"/>
      <c r="PZA283" s="413"/>
      <c r="PZB283" s="414"/>
      <c r="PZC283" s="414"/>
      <c r="PZD283" s="414"/>
      <c r="PZE283" s="414"/>
      <c r="PZF283" s="414"/>
      <c r="PZG283" s="413"/>
      <c r="PZH283" s="413"/>
      <c r="PZI283" s="414"/>
      <c r="PZJ283" s="414"/>
      <c r="PZK283" s="413"/>
      <c r="PZL283" s="413"/>
      <c r="PZM283" s="414"/>
      <c r="PZN283" s="414"/>
      <c r="PZO283" s="413"/>
      <c r="PZP283" s="413"/>
      <c r="PZQ283" s="413"/>
      <c r="PZR283" s="413"/>
      <c r="PZS283" s="413"/>
      <c r="PZT283" s="413"/>
      <c r="PZU283" s="413"/>
      <c r="PZV283" s="414"/>
      <c r="PZW283" s="414"/>
      <c r="PZX283" s="413"/>
      <c r="PZY283" s="413"/>
      <c r="PZZ283" s="414"/>
      <c r="QAA283" s="414"/>
      <c r="QAB283" s="413"/>
      <c r="QAC283" s="413"/>
      <c r="QAD283" s="413"/>
      <c r="QAE283" s="413"/>
      <c r="QAF283" s="413"/>
      <c r="QAG283" s="407"/>
      <c r="QAH283" s="439"/>
      <c r="QAI283" s="413"/>
      <c r="QAJ283" s="413"/>
      <c r="QAK283" s="413"/>
      <c r="QAL283" s="413"/>
      <c r="QAM283" s="413"/>
      <c r="QAN283" s="413"/>
      <c r="QAO283" s="413"/>
      <c r="QAP283" s="412"/>
      <c r="QAQ283" s="412"/>
      <c r="QAR283" s="412"/>
      <c r="QAS283" s="412"/>
      <c r="QAT283" s="412"/>
      <c r="QAU283" s="412"/>
      <c r="QAV283" s="412"/>
      <c r="QAW283" s="412"/>
      <c r="QAX283" s="412"/>
      <c r="QAY283" s="412"/>
      <c r="QAZ283" s="412"/>
      <c r="QBA283" s="412"/>
      <c r="QBB283" s="412"/>
      <c r="QBC283" s="412"/>
      <c r="QBD283" s="412"/>
      <c r="QBE283" s="412"/>
      <c r="QBF283" s="412"/>
      <c r="QBG283" s="412"/>
      <c r="QBH283" s="412"/>
      <c r="QBI283" s="412"/>
      <c r="QBJ283" s="412"/>
      <c r="QBK283" s="412"/>
      <c r="QBL283" s="412"/>
      <c r="QBM283" s="412"/>
      <c r="QBN283" s="412"/>
      <c r="QBO283" s="412"/>
      <c r="QBP283" s="412"/>
      <c r="QBQ283" s="412"/>
      <c r="QBR283" s="412"/>
      <c r="QBS283" s="412"/>
      <c r="QBT283" s="412"/>
      <c r="QBU283" s="412"/>
      <c r="QBV283" s="412"/>
      <c r="QBW283" s="412"/>
      <c r="QBX283" s="412"/>
      <c r="QBY283" s="412"/>
      <c r="QBZ283" s="412"/>
      <c r="QCA283" s="412"/>
      <c r="QCB283" s="412"/>
      <c r="QCC283" s="412"/>
      <c r="QCD283" s="412"/>
      <c r="QCE283" s="412"/>
      <c r="QCF283" s="412"/>
      <c r="QCG283" s="412"/>
      <c r="QCH283" s="413"/>
      <c r="QCI283" s="413"/>
      <c r="QCJ283" s="413"/>
      <c r="QCK283" s="413"/>
      <c r="QCL283" s="413"/>
      <c r="QCM283" s="413"/>
      <c r="QCN283" s="413"/>
      <c r="QCO283" s="413"/>
      <c r="QCP283" s="413"/>
      <c r="QCQ283" s="413"/>
      <c r="QCR283" s="413"/>
      <c r="QCS283" s="413"/>
      <c r="QCT283" s="413"/>
      <c r="QCU283" s="413"/>
      <c r="QCV283" s="413"/>
      <c r="QCW283" s="413"/>
      <c r="QCX283" s="413"/>
      <c r="QCY283" s="413"/>
      <c r="QCZ283" s="413"/>
      <c r="QDA283" s="413"/>
      <c r="QDB283" s="413"/>
      <c r="QDC283" s="413"/>
      <c r="QDD283" s="413"/>
      <c r="QDE283" s="413"/>
      <c r="QDF283" s="414"/>
      <c r="QDG283" s="414"/>
      <c r="QDH283" s="414"/>
      <c r="QDI283" s="414"/>
      <c r="QDJ283" s="414"/>
      <c r="QDK283" s="413"/>
      <c r="QDL283" s="413"/>
      <c r="QDM283" s="414"/>
      <c r="QDN283" s="414"/>
      <c r="QDO283" s="413"/>
      <c r="QDP283" s="413"/>
      <c r="QDQ283" s="414"/>
      <c r="QDR283" s="414"/>
      <c r="QDS283" s="413"/>
      <c r="QDT283" s="413"/>
      <c r="QDU283" s="413"/>
      <c r="QDV283" s="413"/>
      <c r="QDW283" s="413"/>
      <c r="QDX283" s="413"/>
      <c r="QDY283" s="413"/>
      <c r="QDZ283" s="414"/>
      <c r="QEA283" s="414"/>
      <c r="QEB283" s="413"/>
      <c r="QEC283" s="413"/>
      <c r="QED283" s="414"/>
      <c r="QEE283" s="414"/>
      <c r="QEF283" s="413"/>
      <c r="QEG283" s="413"/>
      <c r="QEH283" s="413"/>
      <c r="QEI283" s="413"/>
      <c r="QEJ283" s="413"/>
      <c r="QEK283" s="407"/>
      <c r="QEL283" s="439"/>
      <c r="QEM283" s="413"/>
      <c r="QEN283" s="413"/>
      <c r="QEO283" s="413"/>
      <c r="QEP283" s="413"/>
      <c r="QEQ283" s="413"/>
      <c r="QER283" s="413"/>
      <c r="QES283" s="413"/>
      <c r="QET283" s="412"/>
      <c r="QEU283" s="412"/>
      <c r="QEV283" s="412"/>
      <c r="QEW283" s="412"/>
      <c r="QEX283" s="412"/>
      <c r="QEY283" s="412"/>
      <c r="QEZ283" s="412"/>
      <c r="QFA283" s="412"/>
      <c r="QFB283" s="412"/>
      <c r="QFC283" s="412"/>
      <c r="QFD283" s="412"/>
      <c r="QFE283" s="412"/>
      <c r="QFF283" s="412"/>
      <c r="QFG283" s="412"/>
      <c r="QFH283" s="412"/>
      <c r="QFI283" s="412"/>
      <c r="QFJ283" s="412"/>
      <c r="QFK283" s="412"/>
      <c r="QFL283" s="412"/>
      <c r="QFM283" s="412"/>
      <c r="QFN283" s="412"/>
      <c r="QFO283" s="412"/>
      <c r="QFP283" s="412"/>
      <c r="QFQ283" s="412"/>
      <c r="QFR283" s="412"/>
      <c r="QFS283" s="412"/>
      <c r="QFT283" s="412"/>
      <c r="QFU283" s="412"/>
      <c r="QFV283" s="412"/>
      <c r="QFW283" s="412"/>
      <c r="QFX283" s="412"/>
      <c r="QFY283" s="412"/>
      <c r="QFZ283" s="412"/>
      <c r="QGA283" s="412"/>
      <c r="QGB283" s="412"/>
      <c r="QGC283" s="412"/>
      <c r="QGD283" s="412"/>
      <c r="QGE283" s="412"/>
      <c r="QGF283" s="412"/>
      <c r="QGG283" s="412"/>
      <c r="QGH283" s="412"/>
      <c r="QGI283" s="412"/>
      <c r="QGJ283" s="412"/>
      <c r="QGK283" s="412"/>
      <c r="QGL283" s="413"/>
      <c r="QGM283" s="413"/>
      <c r="QGN283" s="413"/>
      <c r="QGO283" s="413"/>
      <c r="QGP283" s="413"/>
      <c r="QGQ283" s="413"/>
      <c r="QGR283" s="413"/>
      <c r="QGS283" s="413"/>
      <c r="QGT283" s="413"/>
      <c r="QGU283" s="413"/>
      <c r="QGV283" s="413"/>
      <c r="QGW283" s="413"/>
      <c r="QGX283" s="413"/>
      <c r="QGY283" s="413"/>
      <c r="QGZ283" s="413"/>
      <c r="QHA283" s="413"/>
      <c r="QHB283" s="413"/>
      <c r="QHC283" s="413"/>
      <c r="QHD283" s="413"/>
      <c r="QHE283" s="413"/>
      <c r="QHF283" s="413"/>
      <c r="QHG283" s="413"/>
      <c r="QHH283" s="413"/>
      <c r="QHI283" s="413"/>
      <c r="QHJ283" s="414"/>
      <c r="QHK283" s="414"/>
      <c r="QHL283" s="414"/>
      <c r="QHM283" s="414"/>
      <c r="QHN283" s="414"/>
      <c r="QHO283" s="413"/>
      <c r="QHP283" s="413"/>
      <c r="QHQ283" s="414"/>
      <c r="QHR283" s="414"/>
      <c r="QHS283" s="413"/>
      <c r="QHT283" s="413"/>
      <c r="QHU283" s="414"/>
      <c r="QHV283" s="414"/>
      <c r="QHW283" s="413"/>
      <c r="QHX283" s="413"/>
      <c r="QHY283" s="413"/>
      <c r="QHZ283" s="413"/>
      <c r="QIA283" s="413"/>
      <c r="QIB283" s="413"/>
      <c r="QIC283" s="413"/>
      <c r="QID283" s="414"/>
      <c r="QIE283" s="414"/>
      <c r="QIF283" s="413"/>
      <c r="QIG283" s="413"/>
      <c r="QIH283" s="414"/>
      <c r="QII283" s="414"/>
      <c r="QIJ283" s="413"/>
      <c r="QIK283" s="413"/>
      <c r="QIL283" s="413"/>
      <c r="QIM283" s="413"/>
      <c r="QIN283" s="413"/>
      <c r="QIO283" s="407"/>
      <c r="QIP283" s="439"/>
      <c r="QIQ283" s="413"/>
      <c r="QIR283" s="413"/>
      <c r="QIS283" s="413"/>
      <c r="QIT283" s="413"/>
      <c r="QIU283" s="413"/>
      <c r="QIV283" s="413"/>
      <c r="QIW283" s="413"/>
      <c r="QIX283" s="412"/>
      <c r="QIY283" s="412"/>
      <c r="QIZ283" s="412"/>
      <c r="QJA283" s="412"/>
      <c r="QJB283" s="412"/>
      <c r="QJC283" s="412"/>
      <c r="QJD283" s="412"/>
      <c r="QJE283" s="412"/>
      <c r="QJF283" s="412"/>
      <c r="QJG283" s="412"/>
      <c r="QJH283" s="412"/>
      <c r="QJI283" s="412"/>
      <c r="QJJ283" s="412"/>
      <c r="QJK283" s="412"/>
      <c r="QJL283" s="412"/>
      <c r="QJM283" s="412"/>
      <c r="QJN283" s="412"/>
      <c r="QJO283" s="412"/>
      <c r="QJP283" s="412"/>
      <c r="QJQ283" s="412"/>
      <c r="QJR283" s="412"/>
      <c r="QJS283" s="412"/>
      <c r="QJT283" s="412"/>
      <c r="QJU283" s="412"/>
      <c r="QJV283" s="412"/>
      <c r="QJW283" s="412"/>
      <c r="QJX283" s="412"/>
      <c r="QJY283" s="412"/>
      <c r="QJZ283" s="412"/>
      <c r="QKA283" s="412"/>
      <c r="QKB283" s="412"/>
      <c r="QKC283" s="412"/>
      <c r="QKD283" s="412"/>
      <c r="QKE283" s="412"/>
      <c r="QKF283" s="412"/>
      <c r="QKG283" s="412"/>
      <c r="QKH283" s="412"/>
      <c r="QKI283" s="412"/>
      <c r="QKJ283" s="412"/>
      <c r="QKK283" s="412"/>
      <c r="QKL283" s="412"/>
      <c r="QKM283" s="412"/>
      <c r="QKN283" s="412"/>
      <c r="QKO283" s="412"/>
      <c r="QKP283" s="413"/>
      <c r="QKQ283" s="413"/>
      <c r="QKR283" s="413"/>
      <c r="QKS283" s="413"/>
      <c r="QKT283" s="413"/>
      <c r="QKU283" s="413"/>
      <c r="QKV283" s="413"/>
      <c r="QKW283" s="413"/>
      <c r="QKX283" s="413"/>
      <c r="QKY283" s="413"/>
      <c r="QKZ283" s="413"/>
      <c r="QLA283" s="413"/>
      <c r="QLB283" s="413"/>
      <c r="QLC283" s="413"/>
      <c r="QLD283" s="413"/>
      <c r="QLE283" s="413"/>
      <c r="QLF283" s="413"/>
      <c r="QLG283" s="413"/>
      <c r="QLH283" s="413"/>
      <c r="QLI283" s="413"/>
      <c r="QLJ283" s="413"/>
      <c r="QLK283" s="413"/>
      <c r="QLL283" s="413"/>
      <c r="QLM283" s="413"/>
      <c r="QLN283" s="414"/>
      <c r="QLO283" s="414"/>
      <c r="QLP283" s="414"/>
      <c r="QLQ283" s="414"/>
      <c r="QLR283" s="414"/>
      <c r="QLS283" s="413"/>
      <c r="QLT283" s="413"/>
      <c r="QLU283" s="414"/>
      <c r="QLV283" s="414"/>
      <c r="QLW283" s="413"/>
      <c r="QLX283" s="413"/>
      <c r="QLY283" s="414"/>
      <c r="QLZ283" s="414"/>
      <c r="QMA283" s="413"/>
      <c r="QMB283" s="413"/>
      <c r="QMC283" s="413"/>
      <c r="QMD283" s="413"/>
      <c r="QME283" s="413"/>
      <c r="QMF283" s="413"/>
      <c r="QMG283" s="413"/>
      <c r="QMH283" s="414"/>
      <c r="QMI283" s="414"/>
      <c r="QMJ283" s="413"/>
      <c r="QMK283" s="413"/>
      <c r="QML283" s="414"/>
      <c r="QMM283" s="414"/>
      <c r="QMN283" s="413"/>
      <c r="QMO283" s="413"/>
      <c r="QMP283" s="413"/>
      <c r="QMQ283" s="413"/>
      <c r="QMR283" s="413"/>
      <c r="QMS283" s="407"/>
      <c r="QMT283" s="439"/>
      <c r="QMU283" s="413"/>
      <c r="QMV283" s="413"/>
      <c r="QMW283" s="413"/>
      <c r="QMX283" s="413"/>
      <c r="QMY283" s="413"/>
      <c r="QMZ283" s="413"/>
      <c r="QNA283" s="413"/>
      <c r="QNB283" s="412"/>
      <c r="QNC283" s="412"/>
      <c r="QND283" s="412"/>
      <c r="QNE283" s="412"/>
      <c r="QNF283" s="412"/>
      <c r="QNG283" s="412"/>
      <c r="QNH283" s="412"/>
      <c r="QNI283" s="412"/>
      <c r="QNJ283" s="412"/>
      <c r="QNK283" s="412"/>
      <c r="QNL283" s="412"/>
      <c r="QNM283" s="412"/>
      <c r="QNN283" s="412"/>
      <c r="QNO283" s="412"/>
      <c r="QNP283" s="412"/>
      <c r="QNQ283" s="412"/>
      <c r="QNR283" s="412"/>
      <c r="QNS283" s="412"/>
      <c r="QNT283" s="412"/>
      <c r="QNU283" s="412"/>
      <c r="QNV283" s="412"/>
      <c r="QNW283" s="412"/>
      <c r="QNX283" s="412"/>
      <c r="QNY283" s="412"/>
      <c r="QNZ283" s="412"/>
      <c r="QOA283" s="412"/>
      <c r="QOB283" s="412"/>
      <c r="QOC283" s="412"/>
      <c r="QOD283" s="412"/>
      <c r="QOE283" s="412"/>
      <c r="QOF283" s="412"/>
      <c r="QOG283" s="412"/>
      <c r="QOH283" s="412"/>
      <c r="QOI283" s="412"/>
      <c r="QOJ283" s="412"/>
      <c r="QOK283" s="412"/>
      <c r="QOL283" s="412"/>
      <c r="QOM283" s="412"/>
      <c r="QON283" s="412"/>
      <c r="QOO283" s="412"/>
      <c r="QOP283" s="412"/>
      <c r="QOQ283" s="412"/>
      <c r="QOR283" s="412"/>
      <c r="QOS283" s="412"/>
      <c r="QOT283" s="413"/>
      <c r="QOU283" s="413"/>
      <c r="QOV283" s="413"/>
      <c r="QOW283" s="413"/>
      <c r="QOX283" s="413"/>
      <c r="QOY283" s="413"/>
      <c r="QOZ283" s="413"/>
      <c r="QPA283" s="413"/>
      <c r="QPB283" s="413"/>
      <c r="QPC283" s="413"/>
      <c r="QPD283" s="413"/>
      <c r="QPE283" s="413"/>
      <c r="QPF283" s="413"/>
      <c r="QPG283" s="413"/>
      <c r="QPH283" s="413"/>
      <c r="QPI283" s="413"/>
      <c r="QPJ283" s="413"/>
      <c r="QPK283" s="413"/>
      <c r="QPL283" s="413"/>
      <c r="QPM283" s="413"/>
      <c r="QPN283" s="413"/>
      <c r="QPO283" s="413"/>
      <c r="QPP283" s="413"/>
      <c r="QPQ283" s="413"/>
      <c r="QPR283" s="414"/>
      <c r="QPS283" s="414"/>
      <c r="QPT283" s="414"/>
      <c r="QPU283" s="414"/>
      <c r="QPV283" s="414"/>
      <c r="QPW283" s="413"/>
      <c r="QPX283" s="413"/>
      <c r="QPY283" s="414"/>
      <c r="QPZ283" s="414"/>
      <c r="QQA283" s="413"/>
      <c r="QQB283" s="413"/>
      <c r="QQC283" s="414"/>
      <c r="QQD283" s="414"/>
      <c r="QQE283" s="413"/>
      <c r="QQF283" s="413"/>
      <c r="QQG283" s="413"/>
      <c r="QQH283" s="413"/>
      <c r="QQI283" s="413"/>
      <c r="QQJ283" s="413"/>
      <c r="QQK283" s="413"/>
      <c r="QQL283" s="414"/>
      <c r="QQM283" s="414"/>
      <c r="QQN283" s="413"/>
      <c r="QQO283" s="413"/>
      <c r="QQP283" s="414"/>
      <c r="QQQ283" s="414"/>
      <c r="QQR283" s="413"/>
      <c r="QQS283" s="413"/>
      <c r="QQT283" s="413"/>
      <c r="QQU283" s="413"/>
      <c r="QQV283" s="413"/>
      <c r="QQW283" s="407"/>
      <c r="QQX283" s="439"/>
      <c r="QQY283" s="413"/>
      <c r="QQZ283" s="413"/>
      <c r="QRA283" s="413"/>
      <c r="QRB283" s="413"/>
      <c r="QRC283" s="413"/>
      <c r="QRD283" s="413"/>
      <c r="QRE283" s="413"/>
      <c r="QRF283" s="412"/>
      <c r="QRG283" s="412"/>
      <c r="QRH283" s="412"/>
      <c r="QRI283" s="412"/>
      <c r="QRJ283" s="412"/>
      <c r="QRK283" s="412"/>
      <c r="QRL283" s="412"/>
      <c r="QRM283" s="412"/>
      <c r="QRN283" s="412"/>
      <c r="QRO283" s="412"/>
      <c r="QRP283" s="412"/>
      <c r="QRQ283" s="412"/>
      <c r="QRR283" s="412"/>
      <c r="QRS283" s="412"/>
      <c r="QRT283" s="412"/>
      <c r="QRU283" s="412"/>
      <c r="QRV283" s="412"/>
      <c r="QRW283" s="412"/>
      <c r="QRX283" s="412"/>
      <c r="QRY283" s="412"/>
      <c r="QRZ283" s="412"/>
      <c r="QSA283" s="412"/>
      <c r="QSB283" s="412"/>
      <c r="QSC283" s="412"/>
      <c r="QSD283" s="412"/>
      <c r="QSE283" s="412"/>
      <c r="QSF283" s="412"/>
      <c r="QSG283" s="412"/>
      <c r="QSH283" s="412"/>
      <c r="QSI283" s="412"/>
      <c r="QSJ283" s="412"/>
      <c r="QSK283" s="412"/>
      <c r="QSL283" s="412"/>
      <c r="QSM283" s="412"/>
      <c r="QSN283" s="412"/>
      <c r="QSO283" s="412"/>
      <c r="QSP283" s="412"/>
      <c r="QSQ283" s="412"/>
      <c r="QSR283" s="412"/>
      <c r="QSS283" s="412"/>
      <c r="QST283" s="412"/>
      <c r="QSU283" s="412"/>
      <c r="QSV283" s="412"/>
      <c r="QSW283" s="412"/>
      <c r="QSX283" s="413"/>
      <c r="QSY283" s="413"/>
      <c r="QSZ283" s="413"/>
      <c r="QTA283" s="413"/>
      <c r="QTB283" s="413"/>
      <c r="QTC283" s="413"/>
      <c r="QTD283" s="413"/>
      <c r="QTE283" s="413"/>
      <c r="QTF283" s="413"/>
      <c r="QTG283" s="413"/>
      <c r="QTH283" s="413"/>
      <c r="QTI283" s="413"/>
      <c r="QTJ283" s="413"/>
      <c r="QTK283" s="413"/>
      <c r="QTL283" s="413"/>
      <c r="QTM283" s="413"/>
      <c r="QTN283" s="413"/>
      <c r="QTO283" s="413"/>
      <c r="QTP283" s="413"/>
      <c r="QTQ283" s="413"/>
      <c r="QTR283" s="413"/>
      <c r="QTS283" s="413"/>
      <c r="QTT283" s="413"/>
      <c r="QTU283" s="413"/>
      <c r="QTV283" s="414"/>
      <c r="QTW283" s="414"/>
      <c r="QTX283" s="414"/>
      <c r="QTY283" s="414"/>
      <c r="QTZ283" s="414"/>
      <c r="QUA283" s="413"/>
      <c r="QUB283" s="413"/>
      <c r="QUC283" s="414"/>
      <c r="QUD283" s="414"/>
      <c r="QUE283" s="413"/>
      <c r="QUF283" s="413"/>
      <c r="QUG283" s="414"/>
      <c r="QUH283" s="414"/>
      <c r="QUI283" s="413"/>
      <c r="QUJ283" s="413"/>
      <c r="QUK283" s="413"/>
      <c r="QUL283" s="413"/>
      <c r="QUM283" s="413"/>
      <c r="QUN283" s="413"/>
      <c r="QUO283" s="413"/>
      <c r="QUP283" s="414"/>
      <c r="QUQ283" s="414"/>
      <c r="QUR283" s="413"/>
      <c r="QUS283" s="413"/>
      <c r="QUT283" s="414"/>
      <c r="QUU283" s="414"/>
      <c r="QUV283" s="413"/>
      <c r="QUW283" s="413"/>
      <c r="QUX283" s="413"/>
      <c r="QUY283" s="413"/>
      <c r="QUZ283" s="413"/>
      <c r="QVA283" s="407"/>
      <c r="QVB283" s="439"/>
      <c r="QVC283" s="413"/>
      <c r="QVD283" s="413"/>
      <c r="QVE283" s="413"/>
      <c r="QVF283" s="413"/>
      <c r="QVG283" s="413"/>
      <c r="QVH283" s="413"/>
      <c r="QVI283" s="413"/>
      <c r="QVJ283" s="412"/>
      <c r="QVK283" s="412"/>
      <c r="QVL283" s="412"/>
      <c r="QVM283" s="412"/>
      <c r="QVN283" s="412"/>
      <c r="QVO283" s="412"/>
      <c r="QVP283" s="412"/>
      <c r="QVQ283" s="412"/>
      <c r="QVR283" s="412"/>
      <c r="QVS283" s="412"/>
      <c r="QVT283" s="412"/>
      <c r="QVU283" s="412"/>
      <c r="QVV283" s="412"/>
      <c r="QVW283" s="412"/>
      <c r="QVX283" s="412"/>
      <c r="QVY283" s="412"/>
      <c r="QVZ283" s="412"/>
      <c r="QWA283" s="412"/>
      <c r="QWB283" s="412"/>
      <c r="QWC283" s="412"/>
      <c r="QWD283" s="412"/>
      <c r="QWE283" s="412"/>
      <c r="QWF283" s="412"/>
      <c r="QWG283" s="412"/>
      <c r="QWH283" s="412"/>
      <c r="QWI283" s="412"/>
      <c r="QWJ283" s="412"/>
      <c r="QWK283" s="412"/>
      <c r="QWL283" s="412"/>
      <c r="QWM283" s="412"/>
      <c r="QWN283" s="412"/>
      <c r="QWO283" s="412"/>
      <c r="QWP283" s="412"/>
      <c r="QWQ283" s="412"/>
      <c r="QWR283" s="412"/>
      <c r="QWS283" s="412"/>
      <c r="QWT283" s="412"/>
      <c r="QWU283" s="412"/>
      <c r="QWV283" s="412"/>
      <c r="QWW283" s="412"/>
      <c r="QWX283" s="412"/>
      <c r="QWY283" s="412"/>
      <c r="QWZ283" s="412"/>
      <c r="QXA283" s="412"/>
      <c r="QXB283" s="413"/>
      <c r="QXC283" s="413"/>
      <c r="QXD283" s="413"/>
      <c r="QXE283" s="413"/>
      <c r="QXF283" s="413"/>
      <c r="QXG283" s="413"/>
      <c r="QXH283" s="413"/>
      <c r="QXI283" s="413"/>
      <c r="QXJ283" s="413"/>
      <c r="QXK283" s="413"/>
      <c r="QXL283" s="413"/>
      <c r="QXM283" s="413"/>
      <c r="QXN283" s="413"/>
      <c r="QXO283" s="413"/>
      <c r="QXP283" s="413"/>
      <c r="QXQ283" s="413"/>
      <c r="QXR283" s="413"/>
      <c r="QXS283" s="413"/>
      <c r="QXT283" s="413"/>
      <c r="QXU283" s="413"/>
      <c r="QXV283" s="413"/>
      <c r="QXW283" s="413"/>
      <c r="QXX283" s="413"/>
      <c r="QXY283" s="413"/>
      <c r="QXZ283" s="414"/>
      <c r="QYA283" s="414"/>
      <c r="QYB283" s="414"/>
      <c r="QYC283" s="414"/>
      <c r="QYD283" s="414"/>
      <c r="QYE283" s="413"/>
      <c r="QYF283" s="413"/>
      <c r="QYG283" s="414"/>
      <c r="QYH283" s="414"/>
      <c r="QYI283" s="413"/>
      <c r="QYJ283" s="413"/>
      <c r="QYK283" s="414"/>
      <c r="QYL283" s="414"/>
      <c r="QYM283" s="413"/>
      <c r="QYN283" s="413"/>
      <c r="QYO283" s="413"/>
      <c r="QYP283" s="413"/>
      <c r="QYQ283" s="413"/>
      <c r="QYR283" s="413"/>
      <c r="QYS283" s="413"/>
      <c r="QYT283" s="414"/>
      <c r="QYU283" s="414"/>
      <c r="QYV283" s="413"/>
      <c r="QYW283" s="413"/>
      <c r="QYX283" s="414"/>
      <c r="QYY283" s="414"/>
      <c r="QYZ283" s="413"/>
      <c r="QZA283" s="413"/>
      <c r="QZB283" s="413"/>
      <c r="QZC283" s="413"/>
      <c r="QZD283" s="413"/>
      <c r="QZE283" s="407"/>
      <c r="QZF283" s="439"/>
      <c r="QZG283" s="413"/>
      <c r="QZH283" s="413"/>
      <c r="QZI283" s="413"/>
      <c r="QZJ283" s="413"/>
      <c r="QZK283" s="413"/>
      <c r="QZL283" s="413"/>
      <c r="QZM283" s="413"/>
      <c r="QZN283" s="412"/>
      <c r="QZO283" s="412"/>
      <c r="QZP283" s="412"/>
      <c r="QZQ283" s="412"/>
      <c r="QZR283" s="412"/>
      <c r="QZS283" s="412"/>
      <c r="QZT283" s="412"/>
      <c r="QZU283" s="412"/>
      <c r="QZV283" s="412"/>
      <c r="QZW283" s="412"/>
      <c r="QZX283" s="412"/>
      <c r="QZY283" s="412"/>
      <c r="QZZ283" s="412"/>
      <c r="RAA283" s="412"/>
      <c r="RAB283" s="412"/>
      <c r="RAC283" s="412"/>
      <c r="RAD283" s="412"/>
      <c r="RAE283" s="412"/>
      <c r="RAF283" s="412"/>
      <c r="RAG283" s="412"/>
      <c r="RAH283" s="412"/>
      <c r="RAI283" s="412"/>
      <c r="RAJ283" s="412"/>
      <c r="RAK283" s="412"/>
      <c r="RAL283" s="412"/>
      <c r="RAM283" s="412"/>
      <c r="RAN283" s="412"/>
      <c r="RAO283" s="412"/>
      <c r="RAP283" s="412"/>
      <c r="RAQ283" s="412"/>
      <c r="RAR283" s="412"/>
      <c r="RAS283" s="412"/>
      <c r="RAT283" s="412"/>
      <c r="RAU283" s="412"/>
      <c r="RAV283" s="412"/>
      <c r="RAW283" s="412"/>
      <c r="RAX283" s="412"/>
      <c r="RAY283" s="412"/>
      <c r="RAZ283" s="412"/>
      <c r="RBA283" s="412"/>
      <c r="RBB283" s="412"/>
      <c r="RBC283" s="412"/>
      <c r="RBD283" s="412"/>
      <c r="RBE283" s="412"/>
      <c r="RBF283" s="413"/>
      <c r="RBG283" s="413"/>
      <c r="RBH283" s="413"/>
      <c r="RBI283" s="413"/>
      <c r="RBJ283" s="413"/>
      <c r="RBK283" s="413"/>
      <c r="RBL283" s="413"/>
      <c r="RBM283" s="413"/>
      <c r="RBN283" s="413"/>
      <c r="RBO283" s="413"/>
      <c r="RBP283" s="413"/>
      <c r="RBQ283" s="413"/>
      <c r="RBR283" s="413"/>
      <c r="RBS283" s="413"/>
      <c r="RBT283" s="413"/>
      <c r="RBU283" s="413"/>
      <c r="RBV283" s="413"/>
      <c r="RBW283" s="413"/>
      <c r="RBX283" s="413"/>
      <c r="RBY283" s="413"/>
      <c r="RBZ283" s="413"/>
      <c r="RCA283" s="413"/>
      <c r="RCB283" s="413"/>
    </row>
    <row r="284" spans="1:12248" s="71" customFormat="1" ht="36.75" hidden="1" customHeight="1" x14ac:dyDescent="0.3">
      <c r="B284" s="216"/>
      <c r="C284" s="129" t="s">
        <v>108</v>
      </c>
      <c r="D284" s="188">
        <f t="shared" ref="D284:D301" si="1038">E284</f>
        <v>317321.8</v>
      </c>
      <c r="E284" s="188">
        <v>317321.8</v>
      </c>
      <c r="F284" s="188"/>
      <c r="G284" s="189"/>
      <c r="H284" s="276"/>
      <c r="I284" s="276"/>
      <c r="J284" s="567">
        <f t="shared" si="1005"/>
        <v>0</v>
      </c>
      <c r="K284" s="188">
        <v>317321.8</v>
      </c>
      <c r="L284" s="43"/>
      <c r="M284" s="130"/>
      <c r="N284" s="603" t="e">
        <f t="shared" si="1035"/>
        <v>#DIV/0!</v>
      </c>
      <c r="O284" s="37"/>
      <c r="P284" s="43"/>
      <c r="Q284" s="43"/>
      <c r="R284" s="43"/>
      <c r="S284" s="130">
        <f t="shared" si="1011"/>
        <v>0</v>
      </c>
      <c r="T284" s="43"/>
      <c r="U284" s="130"/>
      <c r="V284" s="629">
        <f t="shared" si="1014"/>
        <v>0</v>
      </c>
      <c r="W284" s="130"/>
      <c r="X284" s="43"/>
      <c r="Y284" s="37"/>
      <c r="Z284" s="629" t="e">
        <f t="shared" si="1015"/>
        <v>#DIV/0!</v>
      </c>
      <c r="AA284" s="43"/>
      <c r="AB284" s="43"/>
      <c r="AC284" s="458">
        <f t="shared" si="1009"/>
        <v>0</v>
      </c>
      <c r="AD284" s="622">
        <f t="shared" si="1007"/>
        <v>0</v>
      </c>
      <c r="AE284" s="43"/>
      <c r="AF284" s="43"/>
      <c r="AG284" s="130"/>
      <c r="AH284" s="622" t="e">
        <f t="shared" si="1008"/>
        <v>#DIV/0!</v>
      </c>
      <c r="AI284" s="37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130"/>
      <c r="AV284" s="130">
        <f t="shared" ref="AV284:AV301" si="1039">AW284</f>
        <v>317321.8</v>
      </c>
      <c r="AW284" s="130">
        <v>317321.8</v>
      </c>
      <c r="AX284" s="130"/>
      <c r="AY284" s="37"/>
      <c r="AZ284" s="43"/>
      <c r="BA284" s="306">
        <f t="shared" si="602"/>
        <v>0</v>
      </c>
      <c r="BB284" s="43"/>
      <c r="BC284" s="43"/>
      <c r="BD284" s="43"/>
      <c r="BE284" s="130">
        <f t="shared" si="600"/>
        <v>317321.8</v>
      </c>
      <c r="BF284" s="130">
        <f t="shared" si="1036"/>
        <v>317321.8</v>
      </c>
      <c r="BG284" s="37">
        <f t="shared" si="1037"/>
        <v>0</v>
      </c>
      <c r="BH284" s="43"/>
      <c r="BI284" s="130">
        <f t="shared" ref="BI284:BI301" si="1040">BJ284</f>
        <v>0</v>
      </c>
      <c r="BJ284" s="130">
        <v>0</v>
      </c>
      <c r="BK284" s="130"/>
      <c r="BL284" s="37"/>
      <c r="BM284" s="43"/>
      <c r="BN284" s="130"/>
      <c r="BO284" s="130">
        <f t="shared" ref="BO284:BO301" si="1041">BP284</f>
        <v>0</v>
      </c>
      <c r="BP284" s="130">
        <v>0</v>
      </c>
      <c r="BQ284" s="130"/>
      <c r="BR284" s="37"/>
      <c r="BS284" s="43"/>
      <c r="BT284" s="37"/>
      <c r="BU284" s="43"/>
      <c r="BV284" s="130">
        <f t="shared" ref="BV284:BV301" si="1042">BW284</f>
        <v>0</v>
      </c>
      <c r="BW284" s="130">
        <v>0</v>
      </c>
      <c r="BX284" s="130"/>
      <c r="BY284" s="37"/>
      <c r="BZ284" s="43"/>
      <c r="CA284" s="130">
        <f t="shared" si="1018"/>
        <v>0</v>
      </c>
      <c r="CB284" s="188"/>
      <c r="CC284" s="189"/>
      <c r="CD284" s="276"/>
      <c r="CE284" s="130">
        <f t="shared" si="1019"/>
        <v>0</v>
      </c>
      <c r="CF284" s="188"/>
      <c r="CG284" s="188"/>
      <c r="CH284" s="189"/>
      <c r="CI284" s="276"/>
      <c r="CJ284" s="130"/>
      <c r="CK284" s="130">
        <f t="shared" ref="CK284:CK301" si="1043">CL284</f>
        <v>0</v>
      </c>
      <c r="CL284" s="130">
        <v>0</v>
      </c>
      <c r="CM284" s="130"/>
      <c r="CN284" s="37"/>
      <c r="CO284" s="43"/>
    </row>
    <row r="285" spans="1:12248" s="71" customFormat="1" ht="36.75" hidden="1" customHeight="1" x14ac:dyDescent="0.3">
      <c r="B285" s="216"/>
      <c r="C285" s="129" t="s">
        <v>108</v>
      </c>
      <c r="D285" s="188">
        <f t="shared" si="1038"/>
        <v>0</v>
      </c>
      <c r="E285" s="188"/>
      <c r="F285" s="188"/>
      <c r="G285" s="189"/>
      <c r="H285" s="276"/>
      <c r="I285" s="276"/>
      <c r="J285" s="567" t="e">
        <f t="shared" si="1005"/>
        <v>#DIV/0!</v>
      </c>
      <c r="K285" s="188"/>
      <c r="L285" s="43"/>
      <c r="M285" s="130"/>
      <c r="N285" s="603" t="e">
        <f t="shared" si="1035"/>
        <v>#DIV/0!</v>
      </c>
      <c r="O285" s="37"/>
      <c r="P285" s="43"/>
      <c r="Q285" s="43"/>
      <c r="R285" s="43"/>
      <c r="S285" s="130">
        <f t="shared" si="1011"/>
        <v>0</v>
      </c>
      <c r="T285" s="43"/>
      <c r="U285" s="130"/>
      <c r="V285" s="629" t="e">
        <f t="shared" si="1014"/>
        <v>#DIV/0!</v>
      </c>
      <c r="W285" s="130"/>
      <c r="X285" s="43"/>
      <c r="Y285" s="37"/>
      <c r="Z285" s="629" t="e">
        <f t="shared" si="1015"/>
        <v>#DIV/0!</v>
      </c>
      <c r="AA285" s="43"/>
      <c r="AB285" s="43"/>
      <c r="AC285" s="458">
        <f t="shared" si="1009"/>
        <v>0</v>
      </c>
      <c r="AD285" s="622" t="e">
        <f t="shared" si="1007"/>
        <v>#DIV/0!</v>
      </c>
      <c r="AE285" s="43"/>
      <c r="AF285" s="43"/>
      <c r="AG285" s="130"/>
      <c r="AH285" s="622" t="e">
        <f t="shared" si="1008"/>
        <v>#DIV/0!</v>
      </c>
      <c r="AI285" s="37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130"/>
      <c r="AV285" s="130">
        <f t="shared" si="1039"/>
        <v>0</v>
      </c>
      <c r="AW285" s="130"/>
      <c r="AX285" s="130"/>
      <c r="AY285" s="37"/>
      <c r="AZ285" s="43"/>
      <c r="BA285" s="306">
        <f t="shared" si="602"/>
        <v>0</v>
      </c>
      <c r="BB285" s="43"/>
      <c r="BC285" s="43"/>
      <c r="BD285" s="43"/>
      <c r="BE285" s="130">
        <f t="shared" si="600"/>
        <v>0</v>
      </c>
      <c r="BF285" s="130">
        <f t="shared" si="1036"/>
        <v>0</v>
      </c>
      <c r="BG285" s="37">
        <f t="shared" si="1037"/>
        <v>0</v>
      </c>
      <c r="BH285" s="43"/>
      <c r="BI285" s="130">
        <f t="shared" si="1040"/>
        <v>0</v>
      </c>
      <c r="BJ285" s="130"/>
      <c r="BK285" s="130"/>
      <c r="BL285" s="37"/>
      <c r="BM285" s="43"/>
      <c r="BN285" s="130"/>
      <c r="BO285" s="130">
        <f t="shared" si="1041"/>
        <v>0</v>
      </c>
      <c r="BP285" s="130"/>
      <c r="BQ285" s="130"/>
      <c r="BR285" s="37"/>
      <c r="BS285" s="43"/>
      <c r="BT285" s="37"/>
      <c r="BU285" s="43"/>
      <c r="BV285" s="130">
        <f t="shared" si="1042"/>
        <v>0</v>
      </c>
      <c r="BW285" s="130"/>
      <c r="BX285" s="130"/>
      <c r="BY285" s="37"/>
      <c r="BZ285" s="43"/>
      <c r="CA285" s="130">
        <f t="shared" si="1018"/>
        <v>0</v>
      </c>
      <c r="CB285" s="188"/>
      <c r="CC285" s="189"/>
      <c r="CD285" s="276"/>
      <c r="CE285" s="130">
        <f t="shared" si="1019"/>
        <v>0</v>
      </c>
      <c r="CF285" s="188"/>
      <c r="CG285" s="188"/>
      <c r="CH285" s="189"/>
      <c r="CI285" s="276"/>
      <c r="CJ285" s="130"/>
      <c r="CK285" s="130">
        <f t="shared" si="1043"/>
        <v>0</v>
      </c>
      <c r="CL285" s="130"/>
      <c r="CM285" s="130"/>
      <c r="CN285" s="37"/>
      <c r="CO285" s="43"/>
    </row>
    <row r="286" spans="1:12248" s="71" customFormat="1" ht="91.5" hidden="1" customHeight="1" x14ac:dyDescent="0.3">
      <c r="B286" s="217" t="s">
        <v>12</v>
      </c>
      <c r="C286" s="129" t="s">
        <v>108</v>
      </c>
      <c r="D286" s="188">
        <f t="shared" si="1038"/>
        <v>0</v>
      </c>
      <c r="E286" s="188"/>
      <c r="F286" s="188"/>
      <c r="G286" s="189"/>
      <c r="H286" s="276"/>
      <c r="I286" s="276"/>
      <c r="J286" s="567" t="e">
        <f t="shared" si="1005"/>
        <v>#DIV/0!</v>
      </c>
      <c r="K286" s="188"/>
      <c r="L286" s="43"/>
      <c r="M286" s="130"/>
      <c r="N286" s="603" t="e">
        <f t="shared" si="1035"/>
        <v>#DIV/0!</v>
      </c>
      <c r="O286" s="37"/>
      <c r="P286" s="43"/>
      <c r="Q286" s="43"/>
      <c r="R286" s="43"/>
      <c r="S286" s="130">
        <f t="shared" si="1011"/>
        <v>0</v>
      </c>
      <c r="T286" s="43"/>
      <c r="U286" s="130"/>
      <c r="V286" s="629" t="e">
        <f t="shared" si="1014"/>
        <v>#DIV/0!</v>
      </c>
      <c r="W286" s="130"/>
      <c r="X286" s="43"/>
      <c r="Y286" s="37"/>
      <c r="Z286" s="629" t="e">
        <f t="shared" si="1015"/>
        <v>#DIV/0!</v>
      </c>
      <c r="AA286" s="43"/>
      <c r="AB286" s="43"/>
      <c r="AC286" s="458">
        <f t="shared" si="1009"/>
        <v>0</v>
      </c>
      <c r="AD286" s="622" t="e">
        <f t="shared" si="1007"/>
        <v>#DIV/0!</v>
      </c>
      <c r="AE286" s="43"/>
      <c r="AF286" s="43"/>
      <c r="AG286" s="130"/>
      <c r="AH286" s="622" t="e">
        <f t="shared" si="1008"/>
        <v>#DIV/0!</v>
      </c>
      <c r="AI286" s="37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130"/>
      <c r="AV286" s="130">
        <f t="shared" si="1039"/>
        <v>0</v>
      </c>
      <c r="AW286" s="130"/>
      <c r="AX286" s="130"/>
      <c r="AY286" s="37"/>
      <c r="AZ286" s="43"/>
      <c r="BA286" s="306">
        <f t="shared" si="602"/>
        <v>0</v>
      </c>
      <c r="BB286" s="43"/>
      <c r="BC286" s="43"/>
      <c r="BD286" s="43"/>
      <c r="BE286" s="130">
        <f t="shared" si="600"/>
        <v>0</v>
      </c>
      <c r="BF286" s="130">
        <f t="shared" si="1036"/>
        <v>0</v>
      </c>
      <c r="BG286" s="37">
        <f t="shared" si="1037"/>
        <v>0</v>
      </c>
      <c r="BH286" s="43"/>
      <c r="BI286" s="130">
        <f t="shared" si="1040"/>
        <v>0</v>
      </c>
      <c r="BJ286" s="130"/>
      <c r="BK286" s="130"/>
      <c r="BL286" s="37"/>
      <c r="BM286" s="43"/>
      <c r="BN286" s="130"/>
      <c r="BO286" s="130">
        <f t="shared" si="1041"/>
        <v>0</v>
      </c>
      <c r="BP286" s="130"/>
      <c r="BQ286" s="130"/>
      <c r="BR286" s="37"/>
      <c r="BS286" s="43"/>
      <c r="BT286" s="37"/>
      <c r="BU286" s="43"/>
      <c r="BV286" s="130">
        <f t="shared" si="1042"/>
        <v>0</v>
      </c>
      <c r="BW286" s="130"/>
      <c r="BX286" s="130"/>
      <c r="BY286" s="37"/>
      <c r="BZ286" s="43"/>
      <c r="CA286" s="130">
        <f t="shared" si="1018"/>
        <v>0</v>
      </c>
      <c r="CB286" s="188"/>
      <c r="CC286" s="189"/>
      <c r="CD286" s="276"/>
      <c r="CE286" s="130">
        <f t="shared" si="1019"/>
        <v>0</v>
      </c>
      <c r="CF286" s="188"/>
      <c r="CG286" s="188"/>
      <c r="CH286" s="189"/>
      <c r="CI286" s="276"/>
      <c r="CJ286" s="130"/>
      <c r="CK286" s="130">
        <f t="shared" si="1043"/>
        <v>0</v>
      </c>
      <c r="CL286" s="130"/>
      <c r="CM286" s="130"/>
      <c r="CN286" s="37"/>
      <c r="CO286" s="43"/>
    </row>
    <row r="287" spans="1:12248" s="71" customFormat="1" ht="55.5" hidden="1" customHeight="1" x14ac:dyDescent="0.3">
      <c r="B287" s="152" t="s">
        <v>34</v>
      </c>
      <c r="C287" s="129" t="s">
        <v>108</v>
      </c>
      <c r="D287" s="188">
        <f t="shared" si="1038"/>
        <v>0</v>
      </c>
      <c r="E287" s="188"/>
      <c r="F287" s="188"/>
      <c r="G287" s="189"/>
      <c r="H287" s="276"/>
      <c r="I287" s="276"/>
      <c r="J287" s="567" t="e">
        <f t="shared" si="1005"/>
        <v>#DIV/0!</v>
      </c>
      <c r="K287" s="188"/>
      <c r="L287" s="43"/>
      <c r="M287" s="130"/>
      <c r="N287" s="603" t="e">
        <f t="shared" si="1035"/>
        <v>#DIV/0!</v>
      </c>
      <c r="O287" s="37"/>
      <c r="P287" s="43"/>
      <c r="Q287" s="43"/>
      <c r="R287" s="43"/>
      <c r="S287" s="130">
        <f t="shared" si="1011"/>
        <v>0</v>
      </c>
      <c r="T287" s="43"/>
      <c r="U287" s="130"/>
      <c r="V287" s="629" t="e">
        <f t="shared" si="1014"/>
        <v>#DIV/0!</v>
      </c>
      <c r="W287" s="130"/>
      <c r="X287" s="43"/>
      <c r="Y287" s="37"/>
      <c r="Z287" s="629" t="e">
        <f t="shared" si="1015"/>
        <v>#DIV/0!</v>
      </c>
      <c r="AA287" s="43"/>
      <c r="AB287" s="43"/>
      <c r="AC287" s="458">
        <f t="shared" si="1009"/>
        <v>0</v>
      </c>
      <c r="AD287" s="622" t="e">
        <f t="shared" si="1007"/>
        <v>#DIV/0!</v>
      </c>
      <c r="AE287" s="43"/>
      <c r="AF287" s="43"/>
      <c r="AG287" s="130"/>
      <c r="AH287" s="622" t="e">
        <f t="shared" si="1008"/>
        <v>#DIV/0!</v>
      </c>
      <c r="AI287" s="37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130"/>
      <c r="AV287" s="130">
        <f t="shared" si="1039"/>
        <v>0</v>
      </c>
      <c r="AW287" s="130"/>
      <c r="AX287" s="130"/>
      <c r="AY287" s="37"/>
      <c r="AZ287" s="43"/>
      <c r="BA287" s="306">
        <f t="shared" si="602"/>
        <v>0</v>
      </c>
      <c r="BB287" s="43"/>
      <c r="BC287" s="43"/>
      <c r="BD287" s="43"/>
      <c r="BE287" s="130">
        <f t="shared" si="600"/>
        <v>0</v>
      </c>
      <c r="BF287" s="130">
        <f t="shared" si="1036"/>
        <v>0</v>
      </c>
      <c r="BG287" s="37">
        <f t="shared" si="1037"/>
        <v>0</v>
      </c>
      <c r="BH287" s="43"/>
      <c r="BI287" s="130">
        <f t="shared" si="1040"/>
        <v>0</v>
      </c>
      <c r="BJ287" s="130"/>
      <c r="BK287" s="130"/>
      <c r="BL287" s="37"/>
      <c r="BM287" s="43"/>
      <c r="BN287" s="130"/>
      <c r="BO287" s="130">
        <f t="shared" si="1041"/>
        <v>0</v>
      </c>
      <c r="BP287" s="130"/>
      <c r="BQ287" s="130"/>
      <c r="BR287" s="37"/>
      <c r="BS287" s="43"/>
      <c r="BT287" s="37"/>
      <c r="BU287" s="43"/>
      <c r="BV287" s="130">
        <f t="shared" si="1042"/>
        <v>0</v>
      </c>
      <c r="BW287" s="130"/>
      <c r="BX287" s="130"/>
      <c r="BY287" s="37"/>
      <c r="BZ287" s="43"/>
      <c r="CA287" s="130">
        <f t="shared" si="1018"/>
        <v>0</v>
      </c>
      <c r="CB287" s="188"/>
      <c r="CC287" s="189"/>
      <c r="CD287" s="276"/>
      <c r="CE287" s="130">
        <f t="shared" si="1019"/>
        <v>0</v>
      </c>
      <c r="CF287" s="188"/>
      <c r="CG287" s="188"/>
      <c r="CH287" s="189"/>
      <c r="CI287" s="276"/>
      <c r="CJ287" s="130"/>
      <c r="CK287" s="130">
        <f t="shared" si="1043"/>
        <v>0</v>
      </c>
      <c r="CL287" s="130"/>
      <c r="CM287" s="130"/>
      <c r="CN287" s="37"/>
      <c r="CO287" s="43"/>
    </row>
    <row r="288" spans="1:12248" s="71" customFormat="1" ht="36.75" hidden="1" customHeight="1" x14ac:dyDescent="0.3">
      <c r="B288" s="216"/>
      <c r="C288" s="129" t="s">
        <v>108</v>
      </c>
      <c r="D288" s="188">
        <f t="shared" si="1038"/>
        <v>0</v>
      </c>
      <c r="E288" s="188"/>
      <c r="F288" s="188"/>
      <c r="G288" s="189"/>
      <c r="H288" s="276"/>
      <c r="I288" s="276"/>
      <c r="J288" s="567" t="e">
        <f t="shared" si="1005"/>
        <v>#DIV/0!</v>
      </c>
      <c r="K288" s="188"/>
      <c r="L288" s="43"/>
      <c r="M288" s="130"/>
      <c r="N288" s="603" t="e">
        <f t="shared" si="1035"/>
        <v>#DIV/0!</v>
      </c>
      <c r="O288" s="37"/>
      <c r="P288" s="43"/>
      <c r="Q288" s="43"/>
      <c r="R288" s="43"/>
      <c r="S288" s="130">
        <f t="shared" si="1011"/>
        <v>0</v>
      </c>
      <c r="T288" s="43"/>
      <c r="U288" s="130"/>
      <c r="V288" s="629" t="e">
        <f t="shared" si="1014"/>
        <v>#DIV/0!</v>
      </c>
      <c r="W288" s="130"/>
      <c r="X288" s="43"/>
      <c r="Y288" s="37"/>
      <c r="Z288" s="629" t="e">
        <f t="shared" si="1015"/>
        <v>#DIV/0!</v>
      </c>
      <c r="AA288" s="43"/>
      <c r="AB288" s="43"/>
      <c r="AC288" s="458">
        <f t="shared" si="1009"/>
        <v>0</v>
      </c>
      <c r="AD288" s="622" t="e">
        <f t="shared" si="1007"/>
        <v>#DIV/0!</v>
      </c>
      <c r="AE288" s="43"/>
      <c r="AF288" s="43"/>
      <c r="AG288" s="130"/>
      <c r="AH288" s="622" t="e">
        <f t="shared" si="1008"/>
        <v>#DIV/0!</v>
      </c>
      <c r="AI288" s="37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130"/>
      <c r="AV288" s="130">
        <f t="shared" si="1039"/>
        <v>0</v>
      </c>
      <c r="AW288" s="130"/>
      <c r="AX288" s="130"/>
      <c r="AY288" s="37"/>
      <c r="AZ288" s="43"/>
      <c r="BA288" s="306">
        <f t="shared" si="602"/>
        <v>0</v>
      </c>
      <c r="BB288" s="43"/>
      <c r="BC288" s="43"/>
      <c r="BD288" s="43"/>
      <c r="BE288" s="130">
        <f t="shared" si="600"/>
        <v>0</v>
      </c>
      <c r="BF288" s="130">
        <f t="shared" si="1036"/>
        <v>0</v>
      </c>
      <c r="BG288" s="37">
        <f t="shared" si="1037"/>
        <v>0</v>
      </c>
      <c r="BH288" s="43"/>
      <c r="BI288" s="130">
        <f t="shared" si="1040"/>
        <v>0</v>
      </c>
      <c r="BJ288" s="130"/>
      <c r="BK288" s="130"/>
      <c r="BL288" s="37"/>
      <c r="BM288" s="43"/>
      <c r="BN288" s="130"/>
      <c r="BO288" s="130">
        <f t="shared" si="1041"/>
        <v>0</v>
      </c>
      <c r="BP288" s="130"/>
      <c r="BQ288" s="130"/>
      <c r="BR288" s="37"/>
      <c r="BS288" s="43"/>
      <c r="BT288" s="37"/>
      <c r="BU288" s="43"/>
      <c r="BV288" s="130">
        <f t="shared" si="1042"/>
        <v>0</v>
      </c>
      <c r="BW288" s="130"/>
      <c r="BX288" s="130"/>
      <c r="BY288" s="37"/>
      <c r="BZ288" s="43"/>
      <c r="CA288" s="130">
        <f t="shared" si="1018"/>
        <v>0</v>
      </c>
      <c r="CB288" s="188"/>
      <c r="CC288" s="189"/>
      <c r="CD288" s="276"/>
      <c r="CE288" s="130">
        <f t="shared" si="1019"/>
        <v>0</v>
      </c>
      <c r="CF288" s="188"/>
      <c r="CG288" s="188"/>
      <c r="CH288" s="189"/>
      <c r="CI288" s="276"/>
      <c r="CJ288" s="130"/>
      <c r="CK288" s="130">
        <f t="shared" si="1043"/>
        <v>0</v>
      </c>
      <c r="CL288" s="130"/>
      <c r="CM288" s="130"/>
      <c r="CN288" s="37"/>
      <c r="CO288" s="43"/>
    </row>
    <row r="289" spans="1:93" s="71" customFormat="1" ht="36.75" hidden="1" customHeight="1" x14ac:dyDescent="0.3">
      <c r="B289" s="216"/>
      <c r="C289" s="129" t="s">
        <v>108</v>
      </c>
      <c r="D289" s="188">
        <f t="shared" si="1038"/>
        <v>0</v>
      </c>
      <c r="E289" s="188"/>
      <c r="F289" s="188"/>
      <c r="G289" s="189"/>
      <c r="H289" s="276"/>
      <c r="I289" s="276"/>
      <c r="J289" s="567" t="e">
        <f t="shared" si="1005"/>
        <v>#DIV/0!</v>
      </c>
      <c r="K289" s="188"/>
      <c r="L289" s="43"/>
      <c r="M289" s="130"/>
      <c r="N289" s="603" t="e">
        <f t="shared" si="1035"/>
        <v>#DIV/0!</v>
      </c>
      <c r="O289" s="37"/>
      <c r="P289" s="43"/>
      <c r="Q289" s="43"/>
      <c r="R289" s="43"/>
      <c r="S289" s="130">
        <f t="shared" si="1011"/>
        <v>0</v>
      </c>
      <c r="T289" s="43"/>
      <c r="U289" s="130"/>
      <c r="V289" s="629" t="e">
        <f t="shared" si="1014"/>
        <v>#DIV/0!</v>
      </c>
      <c r="W289" s="130"/>
      <c r="X289" s="43"/>
      <c r="Y289" s="37"/>
      <c r="Z289" s="629" t="e">
        <f t="shared" si="1015"/>
        <v>#DIV/0!</v>
      </c>
      <c r="AA289" s="43"/>
      <c r="AB289" s="43"/>
      <c r="AC289" s="458">
        <f t="shared" si="1009"/>
        <v>0</v>
      </c>
      <c r="AD289" s="622" t="e">
        <f t="shared" si="1007"/>
        <v>#DIV/0!</v>
      </c>
      <c r="AE289" s="43"/>
      <c r="AF289" s="43"/>
      <c r="AG289" s="130"/>
      <c r="AH289" s="622" t="e">
        <f t="shared" si="1008"/>
        <v>#DIV/0!</v>
      </c>
      <c r="AI289" s="37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130"/>
      <c r="AV289" s="130">
        <f t="shared" si="1039"/>
        <v>0</v>
      </c>
      <c r="AW289" s="130"/>
      <c r="AX289" s="130"/>
      <c r="AY289" s="37"/>
      <c r="AZ289" s="43"/>
      <c r="BA289" s="306">
        <f t="shared" si="602"/>
        <v>0</v>
      </c>
      <c r="BB289" s="43"/>
      <c r="BC289" s="43"/>
      <c r="BD289" s="43"/>
      <c r="BE289" s="130">
        <f t="shared" ref="BE289:BE308" si="1044">BF289+BG289+BH289</f>
        <v>0</v>
      </c>
      <c r="BF289" s="130">
        <f t="shared" si="1036"/>
        <v>0</v>
      </c>
      <c r="BG289" s="37">
        <f t="shared" si="1037"/>
        <v>0</v>
      </c>
      <c r="BH289" s="43"/>
      <c r="BI289" s="130">
        <f t="shared" si="1040"/>
        <v>0</v>
      </c>
      <c r="BJ289" s="130"/>
      <c r="BK289" s="130"/>
      <c r="BL289" s="37"/>
      <c r="BM289" s="43"/>
      <c r="BN289" s="130"/>
      <c r="BO289" s="130">
        <f t="shared" si="1041"/>
        <v>0</v>
      </c>
      <c r="BP289" s="130"/>
      <c r="BQ289" s="130"/>
      <c r="BR289" s="37"/>
      <c r="BS289" s="43"/>
      <c r="BT289" s="37"/>
      <c r="BU289" s="43"/>
      <c r="BV289" s="130">
        <f t="shared" si="1042"/>
        <v>0</v>
      </c>
      <c r="BW289" s="130"/>
      <c r="BX289" s="130"/>
      <c r="BY289" s="37"/>
      <c r="BZ289" s="43"/>
      <c r="CA289" s="130">
        <f t="shared" si="1018"/>
        <v>0</v>
      </c>
      <c r="CB289" s="188"/>
      <c r="CC289" s="189"/>
      <c r="CD289" s="276"/>
      <c r="CE289" s="130">
        <f t="shared" si="1019"/>
        <v>0</v>
      </c>
      <c r="CF289" s="188"/>
      <c r="CG289" s="188"/>
      <c r="CH289" s="189"/>
      <c r="CI289" s="276"/>
      <c r="CJ289" s="130"/>
      <c r="CK289" s="130">
        <f t="shared" si="1043"/>
        <v>0</v>
      </c>
      <c r="CL289" s="130"/>
      <c r="CM289" s="130"/>
      <c r="CN289" s="37"/>
      <c r="CO289" s="43"/>
    </row>
    <row r="290" spans="1:93" s="72" customFormat="1" ht="86.25" hidden="1" customHeight="1" x14ac:dyDescent="0.25">
      <c r="B290" s="218"/>
      <c r="C290" s="129" t="s">
        <v>108</v>
      </c>
      <c r="D290" s="188">
        <f t="shared" si="1038"/>
        <v>0</v>
      </c>
      <c r="E290" s="250"/>
      <c r="F290" s="250"/>
      <c r="G290" s="252"/>
      <c r="H290" s="252"/>
      <c r="I290" s="252"/>
      <c r="J290" s="567" t="e">
        <f t="shared" si="1005"/>
        <v>#DIV/0!</v>
      </c>
      <c r="K290" s="250"/>
      <c r="L290" s="30"/>
      <c r="M290" s="119"/>
      <c r="N290" s="603" t="e">
        <f t="shared" si="1035"/>
        <v>#DIV/0!</v>
      </c>
      <c r="O290" s="30"/>
      <c r="P290" s="30"/>
      <c r="Q290" s="30"/>
      <c r="R290" s="30"/>
      <c r="S290" s="119">
        <f t="shared" si="1011"/>
        <v>0</v>
      </c>
      <c r="T290" s="30"/>
      <c r="U290" s="119"/>
      <c r="V290" s="629" t="e">
        <f t="shared" si="1014"/>
        <v>#DIV/0!</v>
      </c>
      <c r="W290" s="119"/>
      <c r="X290" s="30"/>
      <c r="Y290" s="30"/>
      <c r="Z290" s="629" t="e">
        <f t="shared" si="1015"/>
        <v>#DIV/0!</v>
      </c>
      <c r="AA290" s="30"/>
      <c r="AB290" s="30"/>
      <c r="AC290" s="458">
        <f t="shared" si="1009"/>
        <v>0</v>
      </c>
      <c r="AD290" s="622" t="e">
        <f t="shared" si="1007"/>
        <v>#DIV/0!</v>
      </c>
      <c r="AE290" s="30"/>
      <c r="AF290" s="30"/>
      <c r="AG290" s="119"/>
      <c r="AH290" s="622" t="e">
        <f t="shared" si="1008"/>
        <v>#DIV/0!</v>
      </c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119"/>
      <c r="AV290" s="130">
        <f t="shared" si="1039"/>
        <v>0</v>
      </c>
      <c r="AW290" s="119"/>
      <c r="AX290" s="119"/>
      <c r="AY290" s="30"/>
      <c r="AZ290" s="30"/>
      <c r="BA290" s="306">
        <f t="shared" ref="BA290:BA309" si="1045">BB290+BC290+BD290</f>
        <v>0</v>
      </c>
      <c r="BB290" s="30"/>
      <c r="BC290" s="30"/>
      <c r="BD290" s="30"/>
      <c r="BE290" s="130">
        <f t="shared" si="1044"/>
        <v>0</v>
      </c>
      <c r="BF290" s="119">
        <f t="shared" si="1036"/>
        <v>0</v>
      </c>
      <c r="BG290" s="30">
        <f t="shared" si="1037"/>
        <v>0</v>
      </c>
      <c r="BH290" s="30"/>
      <c r="BI290" s="130">
        <f t="shared" si="1040"/>
        <v>0</v>
      </c>
      <c r="BJ290" s="119"/>
      <c r="BK290" s="119"/>
      <c r="BL290" s="30"/>
      <c r="BM290" s="30"/>
      <c r="BN290" s="130"/>
      <c r="BO290" s="130">
        <f t="shared" si="1041"/>
        <v>0</v>
      </c>
      <c r="BP290" s="119"/>
      <c r="BQ290" s="119"/>
      <c r="BR290" s="30"/>
      <c r="BS290" s="30"/>
      <c r="BT290" s="30"/>
      <c r="BU290" s="30"/>
      <c r="BV290" s="130">
        <f t="shared" si="1042"/>
        <v>0</v>
      </c>
      <c r="BW290" s="119"/>
      <c r="BX290" s="119"/>
      <c r="BY290" s="30"/>
      <c r="BZ290" s="30"/>
      <c r="CA290" s="130">
        <f t="shared" si="1018"/>
        <v>0</v>
      </c>
      <c r="CB290" s="250"/>
      <c r="CC290" s="252"/>
      <c r="CD290" s="252"/>
      <c r="CE290" s="130">
        <f t="shared" si="1019"/>
        <v>0</v>
      </c>
      <c r="CF290" s="250"/>
      <c r="CG290" s="250"/>
      <c r="CH290" s="252"/>
      <c r="CI290" s="252"/>
      <c r="CJ290" s="130"/>
      <c r="CK290" s="130">
        <f t="shared" si="1043"/>
        <v>0</v>
      </c>
      <c r="CL290" s="119"/>
      <c r="CM290" s="119"/>
      <c r="CN290" s="30"/>
      <c r="CO290" s="30"/>
    </row>
    <row r="291" spans="1:93" s="73" customFormat="1" ht="72" hidden="1" customHeight="1" x14ac:dyDescent="0.3">
      <c r="B291" s="219"/>
      <c r="C291" s="129" t="s">
        <v>108</v>
      </c>
      <c r="D291" s="188">
        <f t="shared" si="1038"/>
        <v>0</v>
      </c>
      <c r="E291" s="254"/>
      <c r="F291" s="254"/>
      <c r="G291" s="255"/>
      <c r="H291" s="255"/>
      <c r="I291" s="255"/>
      <c r="J291" s="567" t="e">
        <f t="shared" si="1005"/>
        <v>#DIV/0!</v>
      </c>
      <c r="K291" s="254"/>
      <c r="L291" s="45"/>
      <c r="M291" s="125"/>
      <c r="N291" s="603" t="e">
        <f t="shared" si="1035"/>
        <v>#DIV/0!</v>
      </c>
      <c r="O291" s="45"/>
      <c r="P291" s="45"/>
      <c r="Q291" s="45"/>
      <c r="R291" s="45"/>
      <c r="S291" s="125">
        <f t="shared" si="1011"/>
        <v>0</v>
      </c>
      <c r="T291" s="45"/>
      <c r="U291" s="125"/>
      <c r="V291" s="629" t="e">
        <f t="shared" si="1014"/>
        <v>#DIV/0!</v>
      </c>
      <c r="W291" s="125"/>
      <c r="X291" s="45"/>
      <c r="Y291" s="45"/>
      <c r="Z291" s="629" t="e">
        <f t="shared" si="1015"/>
        <v>#DIV/0!</v>
      </c>
      <c r="AA291" s="45"/>
      <c r="AB291" s="45"/>
      <c r="AC291" s="458">
        <f t="shared" si="1009"/>
        <v>0</v>
      </c>
      <c r="AD291" s="622" t="e">
        <f t="shared" si="1007"/>
        <v>#DIV/0!</v>
      </c>
      <c r="AE291" s="45"/>
      <c r="AF291" s="45"/>
      <c r="AG291" s="125"/>
      <c r="AH291" s="622" t="e">
        <f t="shared" si="1008"/>
        <v>#DIV/0!</v>
      </c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125"/>
      <c r="AV291" s="130">
        <f t="shared" si="1039"/>
        <v>0</v>
      </c>
      <c r="AW291" s="125"/>
      <c r="AX291" s="125"/>
      <c r="AY291" s="45"/>
      <c r="AZ291" s="45"/>
      <c r="BA291" s="306">
        <f t="shared" si="1045"/>
        <v>0</v>
      </c>
      <c r="BB291" s="45"/>
      <c r="BC291" s="45"/>
      <c r="BD291" s="45"/>
      <c r="BE291" s="130">
        <f t="shared" si="1044"/>
        <v>0</v>
      </c>
      <c r="BF291" s="125">
        <f t="shared" si="1036"/>
        <v>0</v>
      </c>
      <c r="BG291" s="45">
        <f t="shared" si="1037"/>
        <v>0</v>
      </c>
      <c r="BH291" s="45"/>
      <c r="BI291" s="130">
        <f t="shared" si="1040"/>
        <v>0</v>
      </c>
      <c r="BJ291" s="125"/>
      <c r="BK291" s="125"/>
      <c r="BL291" s="45"/>
      <c r="BM291" s="45"/>
      <c r="BN291" s="130"/>
      <c r="BO291" s="130">
        <f t="shared" si="1041"/>
        <v>0</v>
      </c>
      <c r="BP291" s="125"/>
      <c r="BQ291" s="125"/>
      <c r="BR291" s="45"/>
      <c r="BS291" s="45"/>
      <c r="BT291" s="45"/>
      <c r="BU291" s="45"/>
      <c r="BV291" s="130">
        <f t="shared" si="1042"/>
        <v>0</v>
      </c>
      <c r="BW291" s="125"/>
      <c r="BX291" s="125"/>
      <c r="BY291" s="45"/>
      <c r="BZ291" s="45"/>
      <c r="CA291" s="130">
        <f t="shared" si="1018"/>
        <v>0</v>
      </c>
      <c r="CB291" s="254"/>
      <c r="CC291" s="255"/>
      <c r="CD291" s="255"/>
      <c r="CE291" s="130">
        <f t="shared" si="1019"/>
        <v>0</v>
      </c>
      <c r="CF291" s="254"/>
      <c r="CG291" s="254"/>
      <c r="CH291" s="255"/>
      <c r="CI291" s="255"/>
      <c r="CJ291" s="130"/>
      <c r="CK291" s="130">
        <f t="shared" si="1043"/>
        <v>0</v>
      </c>
      <c r="CL291" s="125"/>
      <c r="CM291" s="125"/>
      <c r="CN291" s="45"/>
      <c r="CO291" s="45"/>
    </row>
    <row r="292" spans="1:93" s="74" customFormat="1" ht="25.5" hidden="1" customHeight="1" x14ac:dyDescent="0.3">
      <c r="B292" s="219"/>
      <c r="C292" s="129" t="s">
        <v>108</v>
      </c>
      <c r="D292" s="188">
        <f t="shared" si="1038"/>
        <v>0</v>
      </c>
      <c r="E292" s="661"/>
      <c r="F292" s="661"/>
      <c r="G292" s="276"/>
      <c r="H292" s="276"/>
      <c r="I292" s="276"/>
      <c r="J292" s="567" t="e">
        <f t="shared" si="1005"/>
        <v>#DIV/0!</v>
      </c>
      <c r="K292" s="661"/>
      <c r="L292" s="43"/>
      <c r="M292" s="128"/>
      <c r="N292" s="603" t="e">
        <f t="shared" si="1035"/>
        <v>#DIV/0!</v>
      </c>
      <c r="O292" s="43"/>
      <c r="P292" s="43"/>
      <c r="Q292" s="43"/>
      <c r="R292" s="43"/>
      <c r="S292" s="128">
        <f t="shared" si="1011"/>
        <v>0</v>
      </c>
      <c r="T292" s="43"/>
      <c r="U292" s="128"/>
      <c r="V292" s="629" t="e">
        <f t="shared" si="1014"/>
        <v>#DIV/0!</v>
      </c>
      <c r="W292" s="128"/>
      <c r="X292" s="43"/>
      <c r="Y292" s="43"/>
      <c r="Z292" s="629" t="e">
        <f t="shared" si="1015"/>
        <v>#DIV/0!</v>
      </c>
      <c r="AA292" s="43"/>
      <c r="AB292" s="43"/>
      <c r="AC292" s="458">
        <f t="shared" si="1009"/>
        <v>0</v>
      </c>
      <c r="AD292" s="622" t="e">
        <f t="shared" si="1007"/>
        <v>#DIV/0!</v>
      </c>
      <c r="AE292" s="43"/>
      <c r="AF292" s="43"/>
      <c r="AG292" s="128"/>
      <c r="AH292" s="622" t="e">
        <f t="shared" si="1008"/>
        <v>#DIV/0!</v>
      </c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128"/>
      <c r="AV292" s="130">
        <f t="shared" si="1039"/>
        <v>0</v>
      </c>
      <c r="AW292" s="128"/>
      <c r="AX292" s="128"/>
      <c r="AY292" s="43"/>
      <c r="AZ292" s="43"/>
      <c r="BA292" s="306">
        <f t="shared" si="1045"/>
        <v>0</v>
      </c>
      <c r="BB292" s="43"/>
      <c r="BC292" s="43"/>
      <c r="BD292" s="43"/>
      <c r="BE292" s="130">
        <f t="shared" si="1044"/>
        <v>0</v>
      </c>
      <c r="BF292" s="128">
        <f t="shared" si="1036"/>
        <v>0</v>
      </c>
      <c r="BG292" s="43">
        <f t="shared" si="1037"/>
        <v>0</v>
      </c>
      <c r="BH292" s="43"/>
      <c r="BI292" s="130">
        <f t="shared" si="1040"/>
        <v>0</v>
      </c>
      <c r="BJ292" s="128"/>
      <c r="BK292" s="128"/>
      <c r="BL292" s="43"/>
      <c r="BM292" s="43"/>
      <c r="BN292" s="130"/>
      <c r="BO292" s="130">
        <f t="shared" si="1041"/>
        <v>0</v>
      </c>
      <c r="BP292" s="128"/>
      <c r="BQ292" s="128"/>
      <c r="BR292" s="43"/>
      <c r="BS292" s="43"/>
      <c r="BT292" s="43"/>
      <c r="BU292" s="43"/>
      <c r="BV292" s="130">
        <f t="shared" si="1042"/>
        <v>0</v>
      </c>
      <c r="BW292" s="128"/>
      <c r="BX292" s="128"/>
      <c r="BY292" s="43"/>
      <c r="BZ292" s="43"/>
      <c r="CA292" s="130">
        <f t="shared" si="1018"/>
        <v>0</v>
      </c>
      <c r="CB292" s="337"/>
      <c r="CC292" s="276"/>
      <c r="CD292" s="276"/>
      <c r="CE292" s="130">
        <f t="shared" si="1019"/>
        <v>0</v>
      </c>
      <c r="CF292" s="337"/>
      <c r="CG292" s="524"/>
      <c r="CH292" s="276"/>
      <c r="CI292" s="276"/>
      <c r="CJ292" s="130"/>
      <c r="CK292" s="130">
        <f t="shared" si="1043"/>
        <v>0</v>
      </c>
      <c r="CL292" s="128"/>
      <c r="CM292" s="128"/>
      <c r="CN292" s="43"/>
      <c r="CO292" s="43"/>
    </row>
    <row r="293" spans="1:93" s="73" customFormat="1" ht="22.5" hidden="1" customHeight="1" x14ac:dyDescent="0.3">
      <c r="B293" s="219"/>
      <c r="C293" s="129" t="s">
        <v>108</v>
      </c>
      <c r="D293" s="188">
        <f t="shared" si="1038"/>
        <v>0</v>
      </c>
      <c r="E293" s="661"/>
      <c r="F293" s="661"/>
      <c r="G293" s="276"/>
      <c r="H293" s="276"/>
      <c r="I293" s="276"/>
      <c r="J293" s="567" t="e">
        <f t="shared" si="1005"/>
        <v>#DIV/0!</v>
      </c>
      <c r="K293" s="661"/>
      <c r="L293" s="43"/>
      <c r="M293" s="128"/>
      <c r="N293" s="603" t="e">
        <f t="shared" si="1035"/>
        <v>#DIV/0!</v>
      </c>
      <c r="O293" s="43"/>
      <c r="P293" s="43"/>
      <c r="Q293" s="43"/>
      <c r="R293" s="43"/>
      <c r="S293" s="128">
        <f t="shared" si="1011"/>
        <v>0</v>
      </c>
      <c r="T293" s="43"/>
      <c r="U293" s="128"/>
      <c r="V293" s="629" t="e">
        <f t="shared" si="1014"/>
        <v>#DIV/0!</v>
      </c>
      <c r="W293" s="128"/>
      <c r="X293" s="43"/>
      <c r="Y293" s="43"/>
      <c r="Z293" s="629" t="e">
        <f t="shared" si="1015"/>
        <v>#DIV/0!</v>
      </c>
      <c r="AA293" s="43"/>
      <c r="AB293" s="43"/>
      <c r="AC293" s="458">
        <f t="shared" si="1009"/>
        <v>0</v>
      </c>
      <c r="AD293" s="622" t="e">
        <f t="shared" si="1007"/>
        <v>#DIV/0!</v>
      </c>
      <c r="AE293" s="43"/>
      <c r="AF293" s="43"/>
      <c r="AG293" s="128"/>
      <c r="AH293" s="622" t="e">
        <f t="shared" si="1008"/>
        <v>#DIV/0!</v>
      </c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128"/>
      <c r="AV293" s="130">
        <f t="shared" si="1039"/>
        <v>0</v>
      </c>
      <c r="AW293" s="128"/>
      <c r="AX293" s="128"/>
      <c r="AY293" s="43"/>
      <c r="AZ293" s="43"/>
      <c r="BA293" s="306">
        <f t="shared" si="1045"/>
        <v>0</v>
      </c>
      <c r="BB293" s="43"/>
      <c r="BC293" s="43"/>
      <c r="BD293" s="43"/>
      <c r="BE293" s="130">
        <f t="shared" si="1044"/>
        <v>0</v>
      </c>
      <c r="BF293" s="128">
        <f t="shared" si="1036"/>
        <v>0</v>
      </c>
      <c r="BG293" s="43">
        <f t="shared" si="1037"/>
        <v>0</v>
      </c>
      <c r="BH293" s="43"/>
      <c r="BI293" s="130">
        <f t="shared" si="1040"/>
        <v>0</v>
      </c>
      <c r="BJ293" s="128"/>
      <c r="BK293" s="128"/>
      <c r="BL293" s="43"/>
      <c r="BM293" s="43"/>
      <c r="BN293" s="130"/>
      <c r="BO293" s="130">
        <f t="shared" si="1041"/>
        <v>0</v>
      </c>
      <c r="BP293" s="128"/>
      <c r="BQ293" s="128"/>
      <c r="BR293" s="43"/>
      <c r="BS293" s="43"/>
      <c r="BT293" s="43"/>
      <c r="BU293" s="43"/>
      <c r="BV293" s="130">
        <f t="shared" si="1042"/>
        <v>0</v>
      </c>
      <c r="BW293" s="128"/>
      <c r="BX293" s="128"/>
      <c r="BY293" s="43"/>
      <c r="BZ293" s="43"/>
      <c r="CA293" s="130">
        <f t="shared" si="1018"/>
        <v>0</v>
      </c>
      <c r="CB293" s="337"/>
      <c r="CC293" s="276"/>
      <c r="CD293" s="276"/>
      <c r="CE293" s="130">
        <f t="shared" si="1019"/>
        <v>0</v>
      </c>
      <c r="CF293" s="337"/>
      <c r="CG293" s="524"/>
      <c r="CH293" s="276"/>
      <c r="CI293" s="276"/>
      <c r="CJ293" s="130"/>
      <c r="CK293" s="130">
        <f t="shared" si="1043"/>
        <v>0</v>
      </c>
      <c r="CL293" s="128"/>
      <c r="CM293" s="128"/>
      <c r="CN293" s="43"/>
      <c r="CO293" s="43"/>
    </row>
    <row r="294" spans="1:93" s="73" customFormat="1" ht="195" hidden="1" customHeight="1" x14ac:dyDescent="0.3">
      <c r="B294" s="213"/>
      <c r="C294" s="129" t="s">
        <v>108</v>
      </c>
      <c r="D294" s="188">
        <f t="shared" si="1038"/>
        <v>0</v>
      </c>
      <c r="E294" s="254"/>
      <c r="F294" s="254"/>
      <c r="G294" s="255"/>
      <c r="H294" s="255"/>
      <c r="I294" s="255"/>
      <c r="J294" s="567" t="e">
        <f t="shared" si="1005"/>
        <v>#DIV/0!</v>
      </c>
      <c r="K294" s="254"/>
      <c r="L294" s="45"/>
      <c r="M294" s="125"/>
      <c r="N294" s="603" t="e">
        <f t="shared" si="1035"/>
        <v>#DIV/0!</v>
      </c>
      <c r="O294" s="45"/>
      <c r="P294" s="45"/>
      <c r="Q294" s="45"/>
      <c r="R294" s="45"/>
      <c r="S294" s="125">
        <f t="shared" si="1011"/>
        <v>0</v>
      </c>
      <c r="T294" s="45"/>
      <c r="U294" s="125"/>
      <c r="V294" s="629" t="e">
        <f t="shared" si="1014"/>
        <v>#DIV/0!</v>
      </c>
      <c r="W294" s="125"/>
      <c r="X294" s="45"/>
      <c r="Y294" s="45"/>
      <c r="Z294" s="629" t="e">
        <f t="shared" si="1015"/>
        <v>#DIV/0!</v>
      </c>
      <c r="AA294" s="45"/>
      <c r="AB294" s="45"/>
      <c r="AC294" s="458">
        <f t="shared" si="1009"/>
        <v>0</v>
      </c>
      <c r="AD294" s="622" t="e">
        <f t="shared" si="1007"/>
        <v>#DIV/0!</v>
      </c>
      <c r="AE294" s="45"/>
      <c r="AF294" s="45"/>
      <c r="AG294" s="125"/>
      <c r="AH294" s="622" t="e">
        <f t="shared" si="1008"/>
        <v>#DIV/0!</v>
      </c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125"/>
      <c r="AV294" s="130">
        <f t="shared" si="1039"/>
        <v>0</v>
      </c>
      <c r="AW294" s="125"/>
      <c r="AX294" s="125"/>
      <c r="AY294" s="45"/>
      <c r="AZ294" s="45"/>
      <c r="BA294" s="306">
        <f t="shared" si="1045"/>
        <v>0</v>
      </c>
      <c r="BB294" s="45"/>
      <c r="BC294" s="45"/>
      <c r="BD294" s="45"/>
      <c r="BE294" s="130">
        <f t="shared" si="1044"/>
        <v>0</v>
      </c>
      <c r="BF294" s="125">
        <f t="shared" si="1036"/>
        <v>0</v>
      </c>
      <c r="BG294" s="45">
        <f t="shared" si="1037"/>
        <v>0</v>
      </c>
      <c r="BH294" s="45"/>
      <c r="BI294" s="130">
        <f t="shared" si="1040"/>
        <v>0</v>
      </c>
      <c r="BJ294" s="125"/>
      <c r="BK294" s="125"/>
      <c r="BL294" s="45"/>
      <c r="BM294" s="45"/>
      <c r="BN294" s="130"/>
      <c r="BO294" s="130">
        <f t="shared" si="1041"/>
        <v>0</v>
      </c>
      <c r="BP294" s="125"/>
      <c r="BQ294" s="125"/>
      <c r="BR294" s="45"/>
      <c r="BS294" s="45"/>
      <c r="BT294" s="45"/>
      <c r="BU294" s="45"/>
      <c r="BV294" s="130">
        <f t="shared" si="1042"/>
        <v>0</v>
      </c>
      <c r="BW294" s="125"/>
      <c r="BX294" s="125"/>
      <c r="BY294" s="45"/>
      <c r="BZ294" s="45"/>
      <c r="CA294" s="130">
        <f t="shared" si="1018"/>
        <v>0</v>
      </c>
      <c r="CB294" s="254"/>
      <c r="CC294" s="255"/>
      <c r="CD294" s="255"/>
      <c r="CE294" s="130">
        <f t="shared" si="1019"/>
        <v>0</v>
      </c>
      <c r="CF294" s="254"/>
      <c r="CG294" s="254"/>
      <c r="CH294" s="255"/>
      <c r="CI294" s="255"/>
      <c r="CJ294" s="130"/>
      <c r="CK294" s="130">
        <f t="shared" si="1043"/>
        <v>0</v>
      </c>
      <c r="CL294" s="125"/>
      <c r="CM294" s="125"/>
      <c r="CN294" s="45"/>
      <c r="CO294" s="45"/>
    </row>
    <row r="295" spans="1:93" s="28" customFormat="1" ht="33" hidden="1" customHeight="1" x14ac:dyDescent="0.25">
      <c r="B295" s="220"/>
      <c r="C295" s="129" t="s">
        <v>108</v>
      </c>
      <c r="D295" s="188">
        <f t="shared" si="1038"/>
        <v>0</v>
      </c>
      <c r="E295" s="188"/>
      <c r="F295" s="188"/>
      <c r="G295" s="189"/>
      <c r="H295" s="189"/>
      <c r="I295" s="189"/>
      <c r="J295" s="567" t="e">
        <f t="shared" si="1005"/>
        <v>#DIV/0!</v>
      </c>
      <c r="K295" s="188"/>
      <c r="L295" s="37"/>
      <c r="M295" s="130"/>
      <c r="N295" s="603" t="e">
        <f t="shared" si="1035"/>
        <v>#DIV/0!</v>
      </c>
      <c r="O295" s="37"/>
      <c r="P295" s="37"/>
      <c r="Q295" s="37"/>
      <c r="R295" s="37"/>
      <c r="S295" s="130">
        <f t="shared" si="1011"/>
        <v>0</v>
      </c>
      <c r="T295" s="37"/>
      <c r="U295" s="130"/>
      <c r="V295" s="629" t="e">
        <f t="shared" si="1014"/>
        <v>#DIV/0!</v>
      </c>
      <c r="W295" s="130"/>
      <c r="X295" s="37"/>
      <c r="Y295" s="37"/>
      <c r="Z295" s="629" t="e">
        <f t="shared" si="1015"/>
        <v>#DIV/0!</v>
      </c>
      <c r="AA295" s="37"/>
      <c r="AB295" s="37"/>
      <c r="AC295" s="458">
        <f t="shared" si="1009"/>
        <v>0</v>
      </c>
      <c r="AD295" s="622" t="e">
        <f t="shared" si="1007"/>
        <v>#DIV/0!</v>
      </c>
      <c r="AE295" s="37"/>
      <c r="AF295" s="37"/>
      <c r="AG295" s="130"/>
      <c r="AH295" s="622" t="e">
        <f t="shared" si="1008"/>
        <v>#DIV/0!</v>
      </c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130"/>
      <c r="AV295" s="130">
        <f t="shared" si="1039"/>
        <v>0</v>
      </c>
      <c r="AW295" s="130"/>
      <c r="AX295" s="130"/>
      <c r="AY295" s="37"/>
      <c r="AZ295" s="37"/>
      <c r="BA295" s="306">
        <f t="shared" si="1045"/>
        <v>0</v>
      </c>
      <c r="BB295" s="37"/>
      <c r="BC295" s="37"/>
      <c r="BD295" s="37"/>
      <c r="BE295" s="130">
        <f t="shared" si="1044"/>
        <v>0</v>
      </c>
      <c r="BF295" s="130">
        <f t="shared" si="1036"/>
        <v>0</v>
      </c>
      <c r="BG295" s="37">
        <f t="shared" si="1037"/>
        <v>0</v>
      </c>
      <c r="BH295" s="37"/>
      <c r="BI295" s="130">
        <f t="shared" si="1040"/>
        <v>0</v>
      </c>
      <c r="BJ295" s="130"/>
      <c r="BK295" s="130"/>
      <c r="BL295" s="37"/>
      <c r="BM295" s="37"/>
      <c r="BN295" s="130"/>
      <c r="BO295" s="130">
        <f t="shared" si="1041"/>
        <v>0</v>
      </c>
      <c r="BP295" s="130"/>
      <c r="BQ295" s="130"/>
      <c r="BR295" s="37"/>
      <c r="BS295" s="37"/>
      <c r="BT295" s="37"/>
      <c r="BU295" s="37"/>
      <c r="BV295" s="130">
        <f t="shared" si="1042"/>
        <v>0</v>
      </c>
      <c r="BW295" s="130"/>
      <c r="BX295" s="130"/>
      <c r="BY295" s="37"/>
      <c r="BZ295" s="37"/>
      <c r="CA295" s="130">
        <f t="shared" si="1018"/>
        <v>0</v>
      </c>
      <c r="CB295" s="188"/>
      <c r="CC295" s="189"/>
      <c r="CD295" s="189"/>
      <c r="CE295" s="130">
        <f t="shared" si="1019"/>
        <v>0</v>
      </c>
      <c r="CF295" s="188"/>
      <c r="CG295" s="188"/>
      <c r="CH295" s="189"/>
      <c r="CI295" s="189"/>
      <c r="CJ295" s="130"/>
      <c r="CK295" s="130">
        <f t="shared" si="1043"/>
        <v>0</v>
      </c>
      <c r="CL295" s="130"/>
      <c r="CM295" s="130"/>
      <c r="CN295" s="37"/>
      <c r="CO295" s="37"/>
    </row>
    <row r="296" spans="1:93" s="75" customFormat="1" ht="133.5" hidden="1" customHeight="1" x14ac:dyDescent="0.25">
      <c r="B296" s="218"/>
      <c r="C296" s="129" t="s">
        <v>108</v>
      </c>
      <c r="D296" s="188">
        <f t="shared" si="1038"/>
        <v>0</v>
      </c>
      <c r="E296" s="250"/>
      <c r="F296" s="250"/>
      <c r="G296" s="252"/>
      <c r="H296" s="252"/>
      <c r="I296" s="252"/>
      <c r="J296" s="567" t="e">
        <f t="shared" si="1005"/>
        <v>#DIV/0!</v>
      </c>
      <c r="K296" s="250"/>
      <c r="L296" s="30"/>
      <c r="M296" s="119"/>
      <c r="N296" s="603" t="e">
        <f t="shared" si="1035"/>
        <v>#DIV/0!</v>
      </c>
      <c r="O296" s="30"/>
      <c r="P296" s="30"/>
      <c r="Q296" s="30"/>
      <c r="R296" s="30"/>
      <c r="S296" s="119">
        <f t="shared" si="1011"/>
        <v>0</v>
      </c>
      <c r="T296" s="30"/>
      <c r="U296" s="119"/>
      <c r="V296" s="629" t="e">
        <f t="shared" si="1014"/>
        <v>#DIV/0!</v>
      </c>
      <c r="W296" s="119"/>
      <c r="X296" s="30"/>
      <c r="Y296" s="30"/>
      <c r="Z296" s="629" t="e">
        <f t="shared" si="1015"/>
        <v>#DIV/0!</v>
      </c>
      <c r="AA296" s="30"/>
      <c r="AB296" s="30"/>
      <c r="AC296" s="458">
        <f t="shared" si="1009"/>
        <v>0</v>
      </c>
      <c r="AD296" s="622" t="e">
        <f t="shared" si="1007"/>
        <v>#DIV/0!</v>
      </c>
      <c r="AE296" s="30"/>
      <c r="AF296" s="30"/>
      <c r="AG296" s="119"/>
      <c r="AH296" s="622" t="e">
        <f t="shared" si="1008"/>
        <v>#DIV/0!</v>
      </c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119"/>
      <c r="AV296" s="130">
        <f t="shared" si="1039"/>
        <v>0</v>
      </c>
      <c r="AW296" s="119"/>
      <c r="AX296" s="119"/>
      <c r="AY296" s="30"/>
      <c r="AZ296" s="30"/>
      <c r="BA296" s="306">
        <f t="shared" si="1045"/>
        <v>0</v>
      </c>
      <c r="BB296" s="30"/>
      <c r="BC296" s="30"/>
      <c r="BD296" s="30"/>
      <c r="BE296" s="130">
        <f t="shared" si="1044"/>
        <v>0</v>
      </c>
      <c r="BF296" s="119">
        <f t="shared" si="1036"/>
        <v>0</v>
      </c>
      <c r="BG296" s="30">
        <f t="shared" si="1037"/>
        <v>0</v>
      </c>
      <c r="BH296" s="30"/>
      <c r="BI296" s="130">
        <f t="shared" si="1040"/>
        <v>0</v>
      </c>
      <c r="BJ296" s="119"/>
      <c r="BK296" s="119"/>
      <c r="BL296" s="30"/>
      <c r="BM296" s="30"/>
      <c r="BN296" s="130"/>
      <c r="BO296" s="130">
        <f t="shared" si="1041"/>
        <v>0</v>
      </c>
      <c r="BP296" s="119"/>
      <c r="BQ296" s="119"/>
      <c r="BR296" s="30"/>
      <c r="BS296" s="30"/>
      <c r="BT296" s="30"/>
      <c r="BU296" s="30"/>
      <c r="BV296" s="130">
        <f t="shared" si="1042"/>
        <v>0</v>
      </c>
      <c r="BW296" s="119"/>
      <c r="BX296" s="119"/>
      <c r="BY296" s="30"/>
      <c r="BZ296" s="30"/>
      <c r="CA296" s="130">
        <f t="shared" si="1018"/>
        <v>0</v>
      </c>
      <c r="CB296" s="250"/>
      <c r="CC296" s="252"/>
      <c r="CD296" s="252"/>
      <c r="CE296" s="130">
        <f t="shared" si="1019"/>
        <v>0</v>
      </c>
      <c r="CF296" s="250"/>
      <c r="CG296" s="250"/>
      <c r="CH296" s="252"/>
      <c r="CI296" s="252"/>
      <c r="CJ296" s="130"/>
      <c r="CK296" s="130">
        <f t="shared" si="1043"/>
        <v>0</v>
      </c>
      <c r="CL296" s="119"/>
      <c r="CM296" s="119"/>
      <c r="CN296" s="30"/>
      <c r="CO296" s="30"/>
    </row>
    <row r="297" spans="1:93" s="77" customFormat="1" ht="190.5" hidden="1" customHeight="1" x14ac:dyDescent="0.3">
      <c r="B297" s="296" t="s">
        <v>199</v>
      </c>
      <c r="C297" s="129" t="s">
        <v>108</v>
      </c>
      <c r="D297" s="188">
        <f t="shared" si="1038"/>
        <v>0</v>
      </c>
      <c r="E297" s="661"/>
      <c r="F297" s="661"/>
      <c r="G297" s="248"/>
      <c r="H297" s="248"/>
      <c r="I297" s="248"/>
      <c r="J297" s="567" t="e">
        <f t="shared" si="1005"/>
        <v>#DIV/0!</v>
      </c>
      <c r="K297" s="661"/>
      <c r="L297" s="21"/>
      <c r="M297" s="128"/>
      <c r="N297" s="603" t="e">
        <f t="shared" si="1035"/>
        <v>#DIV/0!</v>
      </c>
      <c r="O297" s="21"/>
      <c r="P297" s="21"/>
      <c r="Q297" s="21"/>
      <c r="R297" s="21"/>
      <c r="S297" s="128">
        <f t="shared" si="1011"/>
        <v>0</v>
      </c>
      <c r="T297" s="21"/>
      <c r="U297" s="128"/>
      <c r="V297" s="629" t="e">
        <f t="shared" si="1014"/>
        <v>#DIV/0!</v>
      </c>
      <c r="W297" s="128"/>
      <c r="X297" s="21"/>
      <c r="Y297" s="21"/>
      <c r="Z297" s="629" t="e">
        <f t="shared" si="1015"/>
        <v>#DIV/0!</v>
      </c>
      <c r="AA297" s="21"/>
      <c r="AB297" s="21"/>
      <c r="AC297" s="458">
        <f t="shared" si="1009"/>
        <v>0</v>
      </c>
      <c r="AD297" s="622" t="e">
        <f t="shared" si="1007"/>
        <v>#DIV/0!</v>
      </c>
      <c r="AE297" s="21"/>
      <c r="AF297" s="21"/>
      <c r="AG297" s="128"/>
      <c r="AH297" s="622" t="e">
        <f t="shared" si="1008"/>
        <v>#DIV/0!</v>
      </c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559"/>
      <c r="AV297" s="130">
        <f t="shared" si="1039"/>
        <v>0</v>
      </c>
      <c r="AW297" s="128"/>
      <c r="AX297" s="128"/>
      <c r="AY297" s="21"/>
      <c r="AZ297" s="21"/>
      <c r="BA297" s="306">
        <f t="shared" si="1045"/>
        <v>0</v>
      </c>
      <c r="BB297" s="21"/>
      <c r="BC297" s="21"/>
      <c r="BD297" s="21"/>
      <c r="BE297" s="130">
        <f t="shared" si="1044"/>
        <v>0</v>
      </c>
      <c r="BF297" s="128">
        <f t="shared" si="1036"/>
        <v>0</v>
      </c>
      <c r="BG297" s="21">
        <f t="shared" si="1037"/>
        <v>0</v>
      </c>
      <c r="BH297" s="21"/>
      <c r="BI297" s="130">
        <f t="shared" si="1040"/>
        <v>0</v>
      </c>
      <c r="BJ297" s="128"/>
      <c r="BK297" s="128"/>
      <c r="BL297" s="21"/>
      <c r="BM297" s="21"/>
      <c r="BN297" s="130"/>
      <c r="BO297" s="130">
        <f t="shared" si="1041"/>
        <v>0</v>
      </c>
      <c r="BP297" s="128"/>
      <c r="BQ297" s="128"/>
      <c r="BR297" s="21"/>
      <c r="BS297" s="21"/>
      <c r="BT297" s="21"/>
      <c r="BU297" s="21"/>
      <c r="BV297" s="130">
        <f t="shared" si="1042"/>
        <v>0</v>
      </c>
      <c r="BW297" s="128"/>
      <c r="BX297" s="128"/>
      <c r="BY297" s="21"/>
      <c r="BZ297" s="21"/>
      <c r="CA297" s="130">
        <f t="shared" si="1018"/>
        <v>0</v>
      </c>
      <c r="CB297" s="337"/>
      <c r="CC297" s="248"/>
      <c r="CD297" s="248"/>
      <c r="CE297" s="130">
        <f t="shared" si="1019"/>
        <v>0</v>
      </c>
      <c r="CF297" s="337"/>
      <c r="CG297" s="524"/>
      <c r="CH297" s="248"/>
      <c r="CI297" s="248"/>
      <c r="CJ297" s="130"/>
      <c r="CK297" s="130">
        <f t="shared" si="1043"/>
        <v>0</v>
      </c>
      <c r="CL297" s="128"/>
      <c r="CM297" s="128"/>
      <c r="CN297" s="21"/>
      <c r="CO297" s="21"/>
    </row>
    <row r="298" spans="1:93" s="80" customFormat="1" ht="55.5" hidden="1" customHeight="1" x14ac:dyDescent="0.3">
      <c r="B298" s="221"/>
      <c r="C298" s="129" t="s">
        <v>108</v>
      </c>
      <c r="D298" s="188">
        <f t="shared" si="1038"/>
        <v>0</v>
      </c>
      <c r="E298" s="123"/>
      <c r="F298" s="123"/>
      <c r="G298" s="247"/>
      <c r="H298" s="247"/>
      <c r="I298" s="247"/>
      <c r="J298" s="567" t="e">
        <f t="shared" si="1005"/>
        <v>#DIV/0!</v>
      </c>
      <c r="K298" s="123"/>
      <c r="L298" s="33"/>
      <c r="M298" s="120"/>
      <c r="N298" s="603" t="e">
        <f t="shared" si="1035"/>
        <v>#DIV/0!</v>
      </c>
      <c r="O298" s="33"/>
      <c r="P298" s="33"/>
      <c r="Q298" s="33"/>
      <c r="R298" s="33"/>
      <c r="S298" s="120">
        <f t="shared" si="1011"/>
        <v>0</v>
      </c>
      <c r="T298" s="33"/>
      <c r="U298" s="120"/>
      <c r="V298" s="629" t="e">
        <f t="shared" si="1014"/>
        <v>#DIV/0!</v>
      </c>
      <c r="W298" s="120"/>
      <c r="X298" s="33"/>
      <c r="Y298" s="33"/>
      <c r="Z298" s="629" t="e">
        <f t="shared" si="1015"/>
        <v>#DIV/0!</v>
      </c>
      <c r="AA298" s="33"/>
      <c r="AB298" s="33"/>
      <c r="AC298" s="458">
        <f t="shared" si="1009"/>
        <v>0</v>
      </c>
      <c r="AD298" s="622" t="e">
        <f t="shared" si="1007"/>
        <v>#DIV/0!</v>
      </c>
      <c r="AE298" s="33"/>
      <c r="AF298" s="33"/>
      <c r="AG298" s="120"/>
      <c r="AH298" s="622" t="e">
        <f t="shared" si="1008"/>
        <v>#DIV/0!</v>
      </c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120"/>
      <c r="AV298" s="130">
        <f t="shared" si="1039"/>
        <v>0</v>
      </c>
      <c r="AW298" s="120"/>
      <c r="AX298" s="120"/>
      <c r="AY298" s="33"/>
      <c r="AZ298" s="33"/>
      <c r="BA298" s="306">
        <f t="shared" si="1045"/>
        <v>0</v>
      </c>
      <c r="BB298" s="33"/>
      <c r="BC298" s="33"/>
      <c r="BD298" s="33"/>
      <c r="BE298" s="130">
        <f t="shared" si="1044"/>
        <v>0</v>
      </c>
      <c r="BF298" s="120">
        <f t="shared" si="1036"/>
        <v>0</v>
      </c>
      <c r="BG298" s="33">
        <f t="shared" si="1037"/>
        <v>0</v>
      </c>
      <c r="BH298" s="33"/>
      <c r="BI298" s="130">
        <f t="shared" si="1040"/>
        <v>0</v>
      </c>
      <c r="BJ298" s="120"/>
      <c r="BK298" s="120"/>
      <c r="BL298" s="33"/>
      <c r="BM298" s="33"/>
      <c r="BN298" s="130"/>
      <c r="BO298" s="130">
        <f t="shared" si="1041"/>
        <v>0</v>
      </c>
      <c r="BP298" s="120"/>
      <c r="BQ298" s="120"/>
      <c r="BR298" s="33"/>
      <c r="BS298" s="33"/>
      <c r="BT298" s="33"/>
      <c r="BU298" s="33"/>
      <c r="BV298" s="130">
        <f t="shared" si="1042"/>
        <v>0</v>
      </c>
      <c r="BW298" s="120"/>
      <c r="BX298" s="120"/>
      <c r="BY298" s="33"/>
      <c r="BZ298" s="33"/>
      <c r="CA298" s="130">
        <f t="shared" si="1018"/>
        <v>0</v>
      </c>
      <c r="CB298" s="123"/>
      <c r="CC298" s="247"/>
      <c r="CD298" s="247"/>
      <c r="CE298" s="130">
        <f t="shared" si="1019"/>
        <v>0</v>
      </c>
      <c r="CF298" s="123"/>
      <c r="CG298" s="123"/>
      <c r="CH298" s="247"/>
      <c r="CI298" s="247"/>
      <c r="CJ298" s="130"/>
      <c r="CK298" s="130">
        <f t="shared" si="1043"/>
        <v>0</v>
      </c>
      <c r="CL298" s="120"/>
      <c r="CM298" s="120"/>
      <c r="CN298" s="33"/>
      <c r="CO298" s="33"/>
    </row>
    <row r="299" spans="1:93" s="80" customFormat="1" ht="54" hidden="1" customHeight="1" x14ac:dyDescent="0.3">
      <c r="B299" s="221"/>
      <c r="C299" s="129" t="s">
        <v>108</v>
      </c>
      <c r="D299" s="188">
        <f t="shared" si="1038"/>
        <v>0</v>
      </c>
      <c r="E299" s="123"/>
      <c r="F299" s="123"/>
      <c r="G299" s="247"/>
      <c r="H299" s="247"/>
      <c r="I299" s="247"/>
      <c r="J299" s="567" t="e">
        <f t="shared" si="1005"/>
        <v>#DIV/0!</v>
      </c>
      <c r="K299" s="123"/>
      <c r="L299" s="33"/>
      <c r="M299" s="120"/>
      <c r="N299" s="603" t="e">
        <f t="shared" si="1035"/>
        <v>#DIV/0!</v>
      </c>
      <c r="O299" s="33"/>
      <c r="P299" s="33"/>
      <c r="Q299" s="33"/>
      <c r="R299" s="33"/>
      <c r="S299" s="120">
        <f t="shared" si="1011"/>
        <v>0</v>
      </c>
      <c r="T299" s="33"/>
      <c r="U299" s="120"/>
      <c r="V299" s="629" t="e">
        <f t="shared" si="1014"/>
        <v>#DIV/0!</v>
      </c>
      <c r="W299" s="120"/>
      <c r="X299" s="33"/>
      <c r="Y299" s="33"/>
      <c r="Z299" s="629" t="e">
        <f t="shared" si="1015"/>
        <v>#DIV/0!</v>
      </c>
      <c r="AA299" s="33"/>
      <c r="AB299" s="33"/>
      <c r="AC299" s="458">
        <f t="shared" si="1009"/>
        <v>0</v>
      </c>
      <c r="AD299" s="622" t="e">
        <f t="shared" si="1007"/>
        <v>#DIV/0!</v>
      </c>
      <c r="AE299" s="33"/>
      <c r="AF299" s="33"/>
      <c r="AG299" s="120"/>
      <c r="AH299" s="622" t="e">
        <f t="shared" si="1008"/>
        <v>#DIV/0!</v>
      </c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120"/>
      <c r="AV299" s="130">
        <f t="shared" si="1039"/>
        <v>0</v>
      </c>
      <c r="AW299" s="120"/>
      <c r="AX299" s="120"/>
      <c r="AY299" s="33"/>
      <c r="AZ299" s="33"/>
      <c r="BA299" s="306">
        <f t="shared" si="1045"/>
        <v>0</v>
      </c>
      <c r="BB299" s="33"/>
      <c r="BC299" s="33"/>
      <c r="BD299" s="33"/>
      <c r="BE299" s="130">
        <f t="shared" si="1044"/>
        <v>0</v>
      </c>
      <c r="BF299" s="120">
        <f t="shared" si="1036"/>
        <v>0</v>
      </c>
      <c r="BG299" s="33">
        <f t="shared" si="1037"/>
        <v>0</v>
      </c>
      <c r="BH299" s="33"/>
      <c r="BI299" s="130">
        <f t="shared" si="1040"/>
        <v>0</v>
      </c>
      <c r="BJ299" s="120"/>
      <c r="BK299" s="120"/>
      <c r="BL299" s="33"/>
      <c r="BM299" s="33"/>
      <c r="BN299" s="130"/>
      <c r="BO299" s="130">
        <f t="shared" si="1041"/>
        <v>0</v>
      </c>
      <c r="BP299" s="120"/>
      <c r="BQ299" s="120"/>
      <c r="BR299" s="33"/>
      <c r="BS299" s="33"/>
      <c r="BT299" s="33"/>
      <c r="BU299" s="33"/>
      <c r="BV299" s="130">
        <f t="shared" si="1042"/>
        <v>0</v>
      </c>
      <c r="BW299" s="120"/>
      <c r="BX299" s="120"/>
      <c r="BY299" s="33"/>
      <c r="BZ299" s="33"/>
      <c r="CA299" s="130">
        <f t="shared" si="1018"/>
        <v>0</v>
      </c>
      <c r="CB299" s="123"/>
      <c r="CC299" s="247"/>
      <c r="CD299" s="247"/>
      <c r="CE299" s="130">
        <f t="shared" si="1019"/>
        <v>0</v>
      </c>
      <c r="CF299" s="123"/>
      <c r="CG299" s="123"/>
      <c r="CH299" s="247"/>
      <c r="CI299" s="247"/>
      <c r="CJ299" s="130"/>
      <c r="CK299" s="130">
        <f t="shared" si="1043"/>
        <v>0</v>
      </c>
      <c r="CL299" s="120"/>
      <c r="CM299" s="120"/>
      <c r="CN299" s="33"/>
      <c r="CO299" s="33"/>
    </row>
    <row r="300" spans="1:93" s="80" customFormat="1" ht="54" hidden="1" customHeight="1" x14ac:dyDescent="0.3">
      <c r="B300" s="221"/>
      <c r="C300" s="129" t="s">
        <v>108</v>
      </c>
      <c r="D300" s="188">
        <f t="shared" si="1038"/>
        <v>20000</v>
      </c>
      <c r="E300" s="123">
        <v>20000</v>
      </c>
      <c r="F300" s="123"/>
      <c r="G300" s="247"/>
      <c r="H300" s="247"/>
      <c r="I300" s="247"/>
      <c r="J300" s="567">
        <f t="shared" si="1005"/>
        <v>0</v>
      </c>
      <c r="K300" s="123">
        <v>20000</v>
      </c>
      <c r="L300" s="33"/>
      <c r="M300" s="120"/>
      <c r="N300" s="603" t="e">
        <f t="shared" si="1035"/>
        <v>#DIV/0!</v>
      </c>
      <c r="O300" s="33"/>
      <c r="P300" s="33"/>
      <c r="Q300" s="33"/>
      <c r="R300" s="33"/>
      <c r="S300" s="120">
        <f t="shared" si="1011"/>
        <v>0</v>
      </c>
      <c r="T300" s="33"/>
      <c r="U300" s="120"/>
      <c r="V300" s="629">
        <f t="shared" si="1014"/>
        <v>0</v>
      </c>
      <c r="W300" s="120"/>
      <c r="X300" s="33"/>
      <c r="Y300" s="33"/>
      <c r="Z300" s="629" t="e">
        <f t="shared" si="1015"/>
        <v>#DIV/0!</v>
      </c>
      <c r="AA300" s="33"/>
      <c r="AB300" s="33"/>
      <c r="AC300" s="458">
        <f t="shared" si="1009"/>
        <v>0</v>
      </c>
      <c r="AD300" s="622">
        <f t="shared" si="1007"/>
        <v>0</v>
      </c>
      <c r="AE300" s="33"/>
      <c r="AF300" s="33"/>
      <c r="AG300" s="120"/>
      <c r="AH300" s="622" t="e">
        <f t="shared" si="1008"/>
        <v>#DIV/0!</v>
      </c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120"/>
      <c r="AV300" s="130">
        <f t="shared" si="1039"/>
        <v>20000</v>
      </c>
      <c r="AW300" s="120">
        <v>20000</v>
      </c>
      <c r="AX300" s="120"/>
      <c r="AY300" s="33"/>
      <c r="AZ300" s="33"/>
      <c r="BA300" s="306">
        <f t="shared" si="1045"/>
        <v>0</v>
      </c>
      <c r="BB300" s="33"/>
      <c r="BC300" s="33"/>
      <c r="BD300" s="33"/>
      <c r="BE300" s="130">
        <f t="shared" si="1044"/>
        <v>20000</v>
      </c>
      <c r="BF300" s="120">
        <f t="shared" si="1036"/>
        <v>20000</v>
      </c>
      <c r="BG300" s="33">
        <f t="shared" si="1037"/>
        <v>0</v>
      </c>
      <c r="BH300" s="33"/>
      <c r="BI300" s="130">
        <f t="shared" si="1040"/>
        <v>0</v>
      </c>
      <c r="BJ300" s="120">
        <v>0</v>
      </c>
      <c r="BK300" s="120"/>
      <c r="BL300" s="33"/>
      <c r="BM300" s="33"/>
      <c r="BN300" s="130"/>
      <c r="BO300" s="130">
        <f t="shared" si="1041"/>
        <v>0</v>
      </c>
      <c r="BP300" s="120">
        <v>0</v>
      </c>
      <c r="BQ300" s="120"/>
      <c r="BR300" s="33"/>
      <c r="BS300" s="33"/>
      <c r="BT300" s="33"/>
      <c r="BU300" s="33"/>
      <c r="BV300" s="130">
        <f t="shared" si="1042"/>
        <v>0</v>
      </c>
      <c r="BW300" s="120">
        <v>0</v>
      </c>
      <c r="BX300" s="120"/>
      <c r="BY300" s="33"/>
      <c r="BZ300" s="33"/>
      <c r="CA300" s="130">
        <f t="shared" si="1018"/>
        <v>0</v>
      </c>
      <c r="CB300" s="123"/>
      <c r="CC300" s="247"/>
      <c r="CD300" s="247"/>
      <c r="CE300" s="130">
        <f t="shared" si="1019"/>
        <v>0</v>
      </c>
      <c r="CF300" s="123"/>
      <c r="CG300" s="123"/>
      <c r="CH300" s="247"/>
      <c r="CI300" s="247"/>
      <c r="CJ300" s="130"/>
      <c r="CK300" s="130">
        <f t="shared" si="1043"/>
        <v>0</v>
      </c>
      <c r="CL300" s="120">
        <v>0</v>
      </c>
      <c r="CM300" s="120"/>
      <c r="CN300" s="33"/>
      <c r="CO300" s="33"/>
    </row>
    <row r="301" spans="1:93" s="80" customFormat="1" ht="54" hidden="1" customHeight="1" x14ac:dyDescent="0.3">
      <c r="B301" s="221"/>
      <c r="C301" s="129" t="s">
        <v>111</v>
      </c>
      <c r="D301" s="188">
        <f t="shared" si="1038"/>
        <v>0</v>
      </c>
      <c r="E301" s="123">
        <v>0</v>
      </c>
      <c r="F301" s="123"/>
      <c r="G301" s="247"/>
      <c r="H301" s="247"/>
      <c r="I301" s="247"/>
      <c r="J301" s="567" t="e">
        <f t="shared" si="1005"/>
        <v>#DIV/0!</v>
      </c>
      <c r="K301" s="123">
        <v>0</v>
      </c>
      <c r="L301" s="33"/>
      <c r="M301" s="120"/>
      <c r="N301" s="603" t="e">
        <f t="shared" si="1035"/>
        <v>#DIV/0!</v>
      </c>
      <c r="O301" s="33"/>
      <c r="P301" s="33"/>
      <c r="Q301" s="33"/>
      <c r="R301" s="33"/>
      <c r="S301" s="120">
        <f t="shared" si="1011"/>
        <v>0</v>
      </c>
      <c r="T301" s="33"/>
      <c r="U301" s="120"/>
      <c r="V301" s="629" t="e">
        <f t="shared" si="1014"/>
        <v>#DIV/0!</v>
      </c>
      <c r="W301" s="120"/>
      <c r="X301" s="33"/>
      <c r="Y301" s="33"/>
      <c r="Z301" s="629" t="e">
        <f t="shared" si="1015"/>
        <v>#DIV/0!</v>
      </c>
      <c r="AA301" s="33"/>
      <c r="AB301" s="33"/>
      <c r="AC301" s="458">
        <f t="shared" si="1009"/>
        <v>0</v>
      </c>
      <c r="AD301" s="622" t="e">
        <f t="shared" si="1007"/>
        <v>#DIV/0!</v>
      </c>
      <c r="AE301" s="33"/>
      <c r="AF301" s="33"/>
      <c r="AG301" s="120"/>
      <c r="AH301" s="622" t="e">
        <f t="shared" si="1008"/>
        <v>#DIV/0!</v>
      </c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120"/>
      <c r="AV301" s="130">
        <f t="shared" si="1039"/>
        <v>0</v>
      </c>
      <c r="AW301" s="120">
        <v>0</v>
      </c>
      <c r="AX301" s="120"/>
      <c r="AY301" s="33"/>
      <c r="AZ301" s="33"/>
      <c r="BA301" s="306">
        <f t="shared" si="1045"/>
        <v>0</v>
      </c>
      <c r="BB301" s="33"/>
      <c r="BC301" s="33"/>
      <c r="BD301" s="33"/>
      <c r="BE301" s="130">
        <f t="shared" si="1044"/>
        <v>0</v>
      </c>
      <c r="BF301" s="120">
        <f t="shared" si="1036"/>
        <v>0</v>
      </c>
      <c r="BG301" s="33">
        <f t="shared" si="1037"/>
        <v>0</v>
      </c>
      <c r="BH301" s="33"/>
      <c r="BI301" s="130">
        <f t="shared" si="1040"/>
        <v>0</v>
      </c>
      <c r="BJ301" s="120">
        <v>0</v>
      </c>
      <c r="BK301" s="120"/>
      <c r="BL301" s="33"/>
      <c r="BM301" s="33"/>
      <c r="BN301" s="130"/>
      <c r="BO301" s="130">
        <f t="shared" si="1041"/>
        <v>0</v>
      </c>
      <c r="BP301" s="120">
        <v>0</v>
      </c>
      <c r="BQ301" s="120"/>
      <c r="BR301" s="33"/>
      <c r="BS301" s="33"/>
      <c r="BT301" s="33"/>
      <c r="BU301" s="33"/>
      <c r="BV301" s="130">
        <f t="shared" si="1042"/>
        <v>0</v>
      </c>
      <c r="BW301" s="120">
        <v>0</v>
      </c>
      <c r="BX301" s="120"/>
      <c r="BY301" s="33"/>
      <c r="BZ301" s="33"/>
      <c r="CA301" s="130">
        <f t="shared" si="1018"/>
        <v>0</v>
      </c>
      <c r="CB301" s="123"/>
      <c r="CC301" s="247"/>
      <c r="CD301" s="247"/>
      <c r="CE301" s="130">
        <f t="shared" si="1019"/>
        <v>0</v>
      </c>
      <c r="CF301" s="123"/>
      <c r="CG301" s="123"/>
      <c r="CH301" s="247"/>
      <c r="CI301" s="247"/>
      <c r="CJ301" s="130"/>
      <c r="CK301" s="130">
        <f t="shared" si="1043"/>
        <v>0</v>
      </c>
      <c r="CL301" s="120">
        <v>0</v>
      </c>
      <c r="CM301" s="120"/>
      <c r="CN301" s="33"/>
      <c r="CO301" s="33"/>
    </row>
    <row r="302" spans="1:93" s="105" customFormat="1" ht="46.5" hidden="1" customHeight="1" x14ac:dyDescent="0.25">
      <c r="A302" s="205"/>
      <c r="B302" s="103"/>
      <c r="C302" s="103"/>
      <c r="D302" s="103"/>
      <c r="E302" s="103"/>
      <c r="F302" s="103"/>
      <c r="G302" s="103"/>
      <c r="H302" s="103"/>
      <c r="I302" s="103"/>
      <c r="J302" s="567" t="e">
        <f t="shared" si="1005"/>
        <v>#DIV/0!</v>
      </c>
      <c r="K302" s="103"/>
      <c r="L302" s="312"/>
      <c r="M302" s="312"/>
      <c r="N302" s="603" t="e">
        <f t="shared" si="1035"/>
        <v>#DIV/0!</v>
      </c>
      <c r="O302" s="312"/>
      <c r="P302" s="312"/>
      <c r="Q302" s="312"/>
      <c r="R302" s="312"/>
      <c r="S302" s="312">
        <f t="shared" si="1011"/>
        <v>0</v>
      </c>
      <c r="T302" s="312"/>
      <c r="U302" s="312"/>
      <c r="V302" s="629" t="e">
        <f t="shared" si="1014"/>
        <v>#DIV/0!</v>
      </c>
      <c r="W302" s="312"/>
      <c r="X302" s="312"/>
      <c r="Y302" s="312"/>
      <c r="Z302" s="629" t="e">
        <f t="shared" si="1015"/>
        <v>#DIV/0!</v>
      </c>
      <c r="AA302" s="312"/>
      <c r="AB302" s="312"/>
      <c r="AC302" s="458">
        <f t="shared" si="1009"/>
        <v>0</v>
      </c>
      <c r="AD302" s="622" t="e">
        <f t="shared" si="1007"/>
        <v>#DIV/0!</v>
      </c>
      <c r="AE302" s="312"/>
      <c r="AF302" s="312"/>
      <c r="AG302" s="312"/>
      <c r="AH302" s="622" t="e">
        <f t="shared" si="1008"/>
        <v>#DIV/0!</v>
      </c>
      <c r="AI302" s="312"/>
      <c r="AJ302" s="312"/>
      <c r="AK302" s="312"/>
      <c r="AL302" s="312"/>
      <c r="AM302" s="312"/>
      <c r="AN302" s="312"/>
      <c r="AO302" s="312"/>
      <c r="AP302" s="312"/>
      <c r="AQ302" s="312"/>
      <c r="AR302" s="312"/>
      <c r="AS302" s="312"/>
      <c r="AT302" s="312"/>
      <c r="AU302" s="312"/>
      <c r="AV302" s="508"/>
      <c r="AW302" s="312"/>
      <c r="AX302" s="312"/>
      <c r="AY302" s="312"/>
      <c r="AZ302" s="312"/>
      <c r="BA302" s="306">
        <f t="shared" si="1045"/>
        <v>0</v>
      </c>
      <c r="BB302" s="312"/>
      <c r="BC302" s="312"/>
      <c r="BD302" s="312"/>
      <c r="BE302" s="312">
        <f t="shared" si="1044"/>
        <v>0</v>
      </c>
      <c r="BF302" s="312">
        <f t="shared" si="1036"/>
        <v>0</v>
      </c>
      <c r="BG302" s="312">
        <f t="shared" si="1037"/>
        <v>0</v>
      </c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  <c r="BZ302" s="312"/>
      <c r="CA302" s="312">
        <f t="shared" si="1018"/>
        <v>0</v>
      </c>
      <c r="CB302" s="103"/>
      <c r="CC302" s="103"/>
      <c r="CD302" s="103"/>
      <c r="CE302" s="312">
        <f t="shared" si="1019"/>
        <v>0</v>
      </c>
      <c r="CF302" s="103"/>
      <c r="CG302" s="103"/>
      <c r="CH302" s="103"/>
      <c r="CI302" s="103"/>
      <c r="CJ302" s="312"/>
      <c r="CK302" s="312"/>
      <c r="CL302" s="312"/>
      <c r="CM302" s="312"/>
      <c r="CN302" s="312"/>
      <c r="CO302" s="312"/>
    </row>
    <row r="303" spans="1:93" s="105" customFormat="1" ht="46.5" hidden="1" customHeight="1" x14ac:dyDescent="0.25">
      <c r="A303" s="205"/>
      <c r="B303" s="103"/>
      <c r="C303" s="103"/>
      <c r="D303" s="103"/>
      <c r="E303" s="103"/>
      <c r="F303" s="103"/>
      <c r="G303" s="103"/>
      <c r="H303" s="103"/>
      <c r="I303" s="103"/>
      <c r="J303" s="567" t="e">
        <f t="shared" si="1005"/>
        <v>#DIV/0!</v>
      </c>
      <c r="K303" s="103"/>
      <c r="L303" s="312"/>
      <c r="M303" s="312"/>
      <c r="N303" s="603" t="e">
        <f t="shared" si="1035"/>
        <v>#DIV/0!</v>
      </c>
      <c r="O303" s="312"/>
      <c r="P303" s="312"/>
      <c r="Q303" s="312"/>
      <c r="R303" s="312"/>
      <c r="S303" s="312">
        <f t="shared" si="1011"/>
        <v>0</v>
      </c>
      <c r="T303" s="312"/>
      <c r="U303" s="312"/>
      <c r="V303" s="629" t="e">
        <f t="shared" si="1014"/>
        <v>#DIV/0!</v>
      </c>
      <c r="W303" s="312"/>
      <c r="X303" s="312"/>
      <c r="Y303" s="312"/>
      <c r="Z303" s="629" t="e">
        <f t="shared" si="1015"/>
        <v>#DIV/0!</v>
      </c>
      <c r="AA303" s="312"/>
      <c r="AB303" s="312"/>
      <c r="AC303" s="458">
        <f t="shared" si="1009"/>
        <v>0</v>
      </c>
      <c r="AD303" s="622" t="e">
        <f t="shared" si="1007"/>
        <v>#DIV/0!</v>
      </c>
      <c r="AE303" s="312"/>
      <c r="AF303" s="312"/>
      <c r="AG303" s="312"/>
      <c r="AH303" s="622" t="e">
        <f t="shared" si="1008"/>
        <v>#DIV/0!</v>
      </c>
      <c r="AI303" s="312"/>
      <c r="AJ303" s="312"/>
      <c r="AK303" s="312"/>
      <c r="AL303" s="312"/>
      <c r="AM303" s="312"/>
      <c r="AN303" s="312"/>
      <c r="AO303" s="312"/>
      <c r="AP303" s="312"/>
      <c r="AQ303" s="312"/>
      <c r="AR303" s="312"/>
      <c r="AS303" s="312"/>
      <c r="AT303" s="312"/>
      <c r="AU303" s="312"/>
      <c r="AV303" s="508"/>
      <c r="AW303" s="312"/>
      <c r="AX303" s="312"/>
      <c r="AY303" s="312"/>
      <c r="AZ303" s="312"/>
      <c r="BA303" s="306">
        <f t="shared" si="1045"/>
        <v>0</v>
      </c>
      <c r="BB303" s="312"/>
      <c r="BC303" s="312"/>
      <c r="BD303" s="312"/>
      <c r="BE303" s="312">
        <f t="shared" si="1044"/>
        <v>0</v>
      </c>
      <c r="BF303" s="312">
        <f t="shared" si="1036"/>
        <v>0</v>
      </c>
      <c r="BG303" s="312">
        <f t="shared" si="1037"/>
        <v>0</v>
      </c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  <c r="BZ303" s="312"/>
      <c r="CA303" s="312">
        <f t="shared" si="1018"/>
        <v>0</v>
      </c>
      <c r="CB303" s="103"/>
      <c r="CC303" s="103"/>
      <c r="CD303" s="103"/>
      <c r="CE303" s="312">
        <f t="shared" si="1019"/>
        <v>0</v>
      </c>
      <c r="CF303" s="103"/>
      <c r="CG303" s="103"/>
      <c r="CH303" s="103"/>
      <c r="CI303" s="103"/>
      <c r="CJ303" s="312"/>
      <c r="CK303" s="312"/>
      <c r="CL303" s="312"/>
      <c r="CM303" s="312"/>
      <c r="CN303" s="312"/>
      <c r="CO303" s="312"/>
    </row>
    <row r="304" spans="1:93" s="105" customFormat="1" ht="46.5" hidden="1" customHeight="1" x14ac:dyDescent="0.25">
      <c r="A304" s="205"/>
      <c r="B304" s="103"/>
      <c r="C304" s="103"/>
      <c r="D304" s="103"/>
      <c r="E304" s="103"/>
      <c r="F304" s="103"/>
      <c r="G304" s="103"/>
      <c r="H304" s="103"/>
      <c r="I304" s="103"/>
      <c r="J304" s="567" t="e">
        <f t="shared" si="1005"/>
        <v>#DIV/0!</v>
      </c>
      <c r="K304" s="103"/>
      <c r="L304" s="312"/>
      <c r="M304" s="312"/>
      <c r="N304" s="603" t="e">
        <f t="shared" si="1035"/>
        <v>#DIV/0!</v>
      </c>
      <c r="O304" s="312"/>
      <c r="P304" s="312"/>
      <c r="Q304" s="312"/>
      <c r="R304" s="312"/>
      <c r="S304" s="312">
        <f t="shared" si="1011"/>
        <v>0</v>
      </c>
      <c r="T304" s="312"/>
      <c r="U304" s="312"/>
      <c r="V304" s="629" t="e">
        <f t="shared" si="1014"/>
        <v>#DIV/0!</v>
      </c>
      <c r="W304" s="312"/>
      <c r="X304" s="312"/>
      <c r="Y304" s="312"/>
      <c r="Z304" s="629" t="e">
        <f t="shared" si="1015"/>
        <v>#DIV/0!</v>
      </c>
      <c r="AA304" s="312"/>
      <c r="AB304" s="312"/>
      <c r="AC304" s="458">
        <f t="shared" si="1009"/>
        <v>0</v>
      </c>
      <c r="AD304" s="622" t="e">
        <f t="shared" si="1007"/>
        <v>#DIV/0!</v>
      </c>
      <c r="AE304" s="312"/>
      <c r="AF304" s="312"/>
      <c r="AG304" s="312"/>
      <c r="AH304" s="622" t="e">
        <f t="shared" si="1008"/>
        <v>#DIV/0!</v>
      </c>
      <c r="AI304" s="312"/>
      <c r="AJ304" s="312"/>
      <c r="AK304" s="312"/>
      <c r="AL304" s="312"/>
      <c r="AM304" s="312"/>
      <c r="AN304" s="312"/>
      <c r="AO304" s="312"/>
      <c r="AP304" s="312"/>
      <c r="AQ304" s="312"/>
      <c r="AR304" s="312"/>
      <c r="AS304" s="312"/>
      <c r="AT304" s="312"/>
      <c r="AU304" s="312"/>
      <c r="AV304" s="508"/>
      <c r="AW304" s="312"/>
      <c r="AX304" s="312"/>
      <c r="AY304" s="312"/>
      <c r="AZ304" s="312"/>
      <c r="BA304" s="306">
        <f t="shared" si="1045"/>
        <v>0</v>
      </c>
      <c r="BB304" s="312"/>
      <c r="BC304" s="312"/>
      <c r="BD304" s="312"/>
      <c r="BE304" s="312">
        <f t="shared" si="1044"/>
        <v>0</v>
      </c>
      <c r="BF304" s="312">
        <f t="shared" si="1036"/>
        <v>0</v>
      </c>
      <c r="BG304" s="312">
        <f t="shared" si="1037"/>
        <v>0</v>
      </c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  <c r="BZ304" s="312"/>
      <c r="CA304" s="312">
        <f t="shared" si="1018"/>
        <v>0</v>
      </c>
      <c r="CB304" s="103"/>
      <c r="CC304" s="103"/>
      <c r="CD304" s="103"/>
      <c r="CE304" s="312">
        <f t="shared" si="1019"/>
        <v>0</v>
      </c>
      <c r="CF304" s="103"/>
      <c r="CG304" s="103"/>
      <c r="CH304" s="103"/>
      <c r="CI304" s="103"/>
      <c r="CJ304" s="312"/>
      <c r="CK304" s="312"/>
      <c r="CL304" s="312"/>
      <c r="CM304" s="312"/>
      <c r="CN304" s="312"/>
      <c r="CO304" s="312"/>
    </row>
    <row r="305" spans="1:93" s="105" customFormat="1" ht="46.5" hidden="1" customHeight="1" x14ac:dyDescent="0.25">
      <c r="A305" s="205"/>
      <c r="B305" s="103"/>
      <c r="C305" s="103"/>
      <c r="D305" s="103"/>
      <c r="E305" s="103"/>
      <c r="F305" s="103"/>
      <c r="G305" s="103"/>
      <c r="H305" s="103"/>
      <c r="I305" s="103"/>
      <c r="J305" s="567" t="e">
        <f t="shared" si="1005"/>
        <v>#DIV/0!</v>
      </c>
      <c r="K305" s="103"/>
      <c r="L305" s="312"/>
      <c r="M305" s="312"/>
      <c r="N305" s="603" t="e">
        <f t="shared" si="1035"/>
        <v>#DIV/0!</v>
      </c>
      <c r="O305" s="312"/>
      <c r="P305" s="312"/>
      <c r="Q305" s="312"/>
      <c r="R305" s="312"/>
      <c r="S305" s="312">
        <f t="shared" si="1011"/>
        <v>0</v>
      </c>
      <c r="T305" s="312"/>
      <c r="U305" s="312"/>
      <c r="V305" s="629" t="e">
        <f t="shared" si="1014"/>
        <v>#DIV/0!</v>
      </c>
      <c r="W305" s="312"/>
      <c r="X305" s="312"/>
      <c r="Y305" s="312"/>
      <c r="Z305" s="629" t="e">
        <f t="shared" si="1015"/>
        <v>#DIV/0!</v>
      </c>
      <c r="AA305" s="312"/>
      <c r="AB305" s="312"/>
      <c r="AC305" s="458">
        <f t="shared" si="1009"/>
        <v>0</v>
      </c>
      <c r="AD305" s="622" t="e">
        <f t="shared" si="1007"/>
        <v>#DIV/0!</v>
      </c>
      <c r="AE305" s="312"/>
      <c r="AF305" s="312"/>
      <c r="AG305" s="312"/>
      <c r="AH305" s="622" t="e">
        <f t="shared" si="1008"/>
        <v>#DIV/0!</v>
      </c>
      <c r="AI305" s="312"/>
      <c r="AJ305" s="312"/>
      <c r="AK305" s="312"/>
      <c r="AL305" s="312"/>
      <c r="AM305" s="312"/>
      <c r="AN305" s="312"/>
      <c r="AO305" s="312"/>
      <c r="AP305" s="312"/>
      <c r="AQ305" s="312"/>
      <c r="AR305" s="312"/>
      <c r="AS305" s="312"/>
      <c r="AT305" s="312"/>
      <c r="AU305" s="312"/>
      <c r="AV305" s="508"/>
      <c r="AW305" s="312"/>
      <c r="AX305" s="312"/>
      <c r="AY305" s="312"/>
      <c r="AZ305" s="312"/>
      <c r="BA305" s="306">
        <f t="shared" si="1045"/>
        <v>0</v>
      </c>
      <c r="BB305" s="312"/>
      <c r="BC305" s="312"/>
      <c r="BD305" s="312"/>
      <c r="BE305" s="312">
        <f t="shared" si="1044"/>
        <v>0</v>
      </c>
      <c r="BF305" s="312">
        <f t="shared" si="1036"/>
        <v>0</v>
      </c>
      <c r="BG305" s="312">
        <f t="shared" si="1037"/>
        <v>0</v>
      </c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>
        <f t="shared" si="1018"/>
        <v>0</v>
      </c>
      <c r="CB305" s="103"/>
      <c r="CC305" s="103"/>
      <c r="CD305" s="103"/>
      <c r="CE305" s="312">
        <f t="shared" si="1019"/>
        <v>0</v>
      </c>
      <c r="CF305" s="103"/>
      <c r="CG305" s="103"/>
      <c r="CH305" s="103"/>
      <c r="CI305" s="103"/>
      <c r="CJ305" s="312"/>
      <c r="CK305" s="312"/>
      <c r="CL305" s="312"/>
      <c r="CM305" s="312"/>
      <c r="CN305" s="312"/>
      <c r="CO305" s="312"/>
    </row>
    <row r="306" spans="1:93" s="105" customFormat="1" ht="46.5" hidden="1" customHeight="1" x14ac:dyDescent="0.25">
      <c r="A306" s="205"/>
      <c r="B306" s="103"/>
      <c r="C306" s="103"/>
      <c r="D306" s="103"/>
      <c r="E306" s="103"/>
      <c r="F306" s="103"/>
      <c r="G306" s="103"/>
      <c r="H306" s="103"/>
      <c r="I306" s="103"/>
      <c r="J306" s="567" t="e">
        <f t="shared" si="1005"/>
        <v>#DIV/0!</v>
      </c>
      <c r="K306" s="103"/>
      <c r="L306" s="312"/>
      <c r="M306" s="312"/>
      <c r="N306" s="603" t="e">
        <f t="shared" si="1035"/>
        <v>#DIV/0!</v>
      </c>
      <c r="O306" s="312"/>
      <c r="P306" s="312"/>
      <c r="Q306" s="312"/>
      <c r="R306" s="312"/>
      <c r="S306" s="312">
        <f t="shared" si="1011"/>
        <v>0</v>
      </c>
      <c r="T306" s="312"/>
      <c r="U306" s="312"/>
      <c r="V306" s="629" t="e">
        <f t="shared" si="1014"/>
        <v>#DIV/0!</v>
      </c>
      <c r="W306" s="312"/>
      <c r="X306" s="312"/>
      <c r="Y306" s="312"/>
      <c r="Z306" s="629" t="e">
        <f t="shared" si="1015"/>
        <v>#DIV/0!</v>
      </c>
      <c r="AA306" s="312"/>
      <c r="AB306" s="312"/>
      <c r="AC306" s="458">
        <f t="shared" si="1009"/>
        <v>0</v>
      </c>
      <c r="AD306" s="622" t="e">
        <f t="shared" si="1007"/>
        <v>#DIV/0!</v>
      </c>
      <c r="AE306" s="312"/>
      <c r="AF306" s="312"/>
      <c r="AG306" s="312"/>
      <c r="AH306" s="622" t="e">
        <f t="shared" si="1008"/>
        <v>#DIV/0!</v>
      </c>
      <c r="AI306" s="312"/>
      <c r="AJ306" s="312"/>
      <c r="AK306" s="312"/>
      <c r="AL306" s="312"/>
      <c r="AM306" s="312"/>
      <c r="AN306" s="312"/>
      <c r="AO306" s="312"/>
      <c r="AP306" s="312"/>
      <c r="AQ306" s="312"/>
      <c r="AR306" s="312"/>
      <c r="AS306" s="312"/>
      <c r="AT306" s="312"/>
      <c r="AU306" s="312"/>
      <c r="AV306" s="508"/>
      <c r="AW306" s="312"/>
      <c r="AX306" s="312"/>
      <c r="AY306" s="312"/>
      <c r="AZ306" s="312"/>
      <c r="BA306" s="306">
        <f t="shared" si="1045"/>
        <v>0</v>
      </c>
      <c r="BB306" s="312"/>
      <c r="BC306" s="312"/>
      <c r="BD306" s="312"/>
      <c r="BE306" s="312">
        <f t="shared" si="1044"/>
        <v>0</v>
      </c>
      <c r="BF306" s="312">
        <f t="shared" si="1036"/>
        <v>0</v>
      </c>
      <c r="BG306" s="312">
        <f t="shared" si="1037"/>
        <v>0</v>
      </c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>
        <f t="shared" si="1018"/>
        <v>0</v>
      </c>
      <c r="CB306" s="103"/>
      <c r="CC306" s="103"/>
      <c r="CD306" s="103"/>
      <c r="CE306" s="312">
        <f t="shared" si="1019"/>
        <v>0</v>
      </c>
      <c r="CF306" s="103"/>
      <c r="CG306" s="103"/>
      <c r="CH306" s="103"/>
      <c r="CI306" s="103"/>
      <c r="CJ306" s="312"/>
      <c r="CK306" s="312"/>
      <c r="CL306" s="312"/>
      <c r="CM306" s="312"/>
      <c r="CN306" s="312"/>
      <c r="CO306" s="312"/>
    </row>
    <row r="307" spans="1:93" s="19" customFormat="1" ht="46.5" hidden="1" customHeight="1" x14ac:dyDescent="0.25">
      <c r="B307" s="103"/>
      <c r="C307" s="103"/>
      <c r="D307" s="103"/>
      <c r="E307" s="103"/>
      <c r="F307" s="103"/>
      <c r="G307" s="103"/>
      <c r="H307" s="103"/>
      <c r="I307" s="103"/>
      <c r="J307" s="567" t="e">
        <f t="shared" si="1005"/>
        <v>#DIV/0!</v>
      </c>
      <c r="K307" s="103"/>
      <c r="L307" s="312"/>
      <c r="M307" s="312"/>
      <c r="N307" s="603" t="e">
        <f t="shared" si="1035"/>
        <v>#DIV/0!</v>
      </c>
      <c r="O307" s="312"/>
      <c r="P307" s="312"/>
      <c r="Q307" s="312"/>
      <c r="R307" s="312"/>
      <c r="S307" s="312">
        <f t="shared" si="1011"/>
        <v>0</v>
      </c>
      <c r="T307" s="312"/>
      <c r="U307" s="312"/>
      <c r="V307" s="629" t="e">
        <f t="shared" si="1014"/>
        <v>#DIV/0!</v>
      </c>
      <c r="W307" s="312"/>
      <c r="X307" s="312"/>
      <c r="Y307" s="312"/>
      <c r="Z307" s="629" t="e">
        <f t="shared" si="1015"/>
        <v>#DIV/0!</v>
      </c>
      <c r="AA307" s="312"/>
      <c r="AB307" s="312"/>
      <c r="AC307" s="458">
        <f t="shared" si="1009"/>
        <v>0</v>
      </c>
      <c r="AD307" s="622" t="e">
        <f t="shared" si="1007"/>
        <v>#DIV/0!</v>
      </c>
      <c r="AE307" s="312"/>
      <c r="AF307" s="312"/>
      <c r="AG307" s="312"/>
      <c r="AH307" s="622" t="e">
        <f t="shared" si="1008"/>
        <v>#DIV/0!</v>
      </c>
      <c r="AI307" s="312"/>
      <c r="AJ307" s="312"/>
      <c r="AK307" s="312"/>
      <c r="AL307" s="312"/>
      <c r="AM307" s="312"/>
      <c r="AN307" s="312"/>
      <c r="AO307" s="312"/>
      <c r="AP307" s="312"/>
      <c r="AQ307" s="312"/>
      <c r="AR307" s="312"/>
      <c r="AS307" s="312"/>
      <c r="AT307" s="312"/>
      <c r="AU307" s="312"/>
      <c r="AV307" s="508"/>
      <c r="AW307" s="312"/>
      <c r="AX307" s="312"/>
      <c r="AY307" s="312"/>
      <c r="AZ307" s="312"/>
      <c r="BA307" s="306">
        <f t="shared" si="1045"/>
        <v>0</v>
      </c>
      <c r="BB307" s="312"/>
      <c r="BC307" s="312"/>
      <c r="BD307" s="312"/>
      <c r="BE307" s="312">
        <f t="shared" si="1044"/>
        <v>0</v>
      </c>
      <c r="BF307" s="312">
        <f t="shared" si="1036"/>
        <v>0</v>
      </c>
      <c r="BG307" s="312">
        <f t="shared" si="1037"/>
        <v>0</v>
      </c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>
        <f t="shared" si="1018"/>
        <v>0</v>
      </c>
      <c r="CB307" s="103"/>
      <c r="CC307" s="103"/>
      <c r="CD307" s="103"/>
      <c r="CE307" s="312">
        <f t="shared" si="1019"/>
        <v>0</v>
      </c>
      <c r="CF307" s="103"/>
      <c r="CG307" s="103"/>
      <c r="CH307" s="103"/>
      <c r="CI307" s="103"/>
      <c r="CJ307" s="312"/>
      <c r="CK307" s="312"/>
      <c r="CL307" s="312"/>
      <c r="CM307" s="312"/>
      <c r="CN307" s="312"/>
      <c r="CO307" s="312"/>
    </row>
    <row r="308" spans="1:93" s="19" customFormat="1" ht="46.5" hidden="1" customHeight="1" x14ac:dyDescent="0.25">
      <c r="B308" s="103"/>
      <c r="C308" s="103"/>
      <c r="D308" s="103"/>
      <c r="E308" s="103"/>
      <c r="F308" s="103"/>
      <c r="G308" s="103"/>
      <c r="H308" s="103"/>
      <c r="I308" s="103"/>
      <c r="J308" s="567" t="e">
        <f t="shared" si="1005"/>
        <v>#DIV/0!</v>
      </c>
      <c r="K308" s="103"/>
      <c r="L308" s="312"/>
      <c r="M308" s="312"/>
      <c r="N308" s="603" t="e">
        <f t="shared" si="1035"/>
        <v>#DIV/0!</v>
      </c>
      <c r="O308" s="312"/>
      <c r="P308" s="312"/>
      <c r="Q308" s="312"/>
      <c r="R308" s="312"/>
      <c r="S308" s="312">
        <f t="shared" si="1011"/>
        <v>0</v>
      </c>
      <c r="T308" s="312"/>
      <c r="U308" s="312"/>
      <c r="V308" s="629" t="e">
        <f t="shared" si="1014"/>
        <v>#DIV/0!</v>
      </c>
      <c r="W308" s="312"/>
      <c r="X308" s="312"/>
      <c r="Y308" s="312"/>
      <c r="Z308" s="629" t="e">
        <f t="shared" si="1015"/>
        <v>#DIV/0!</v>
      </c>
      <c r="AA308" s="312"/>
      <c r="AB308" s="312"/>
      <c r="AC308" s="458">
        <f t="shared" si="1009"/>
        <v>0</v>
      </c>
      <c r="AD308" s="622" t="e">
        <f t="shared" si="1007"/>
        <v>#DIV/0!</v>
      </c>
      <c r="AE308" s="312"/>
      <c r="AF308" s="312"/>
      <c r="AG308" s="312"/>
      <c r="AH308" s="622" t="e">
        <f t="shared" si="1008"/>
        <v>#DIV/0!</v>
      </c>
      <c r="AI308" s="312"/>
      <c r="AJ308" s="312"/>
      <c r="AK308" s="312"/>
      <c r="AL308" s="312"/>
      <c r="AM308" s="312"/>
      <c r="AN308" s="312"/>
      <c r="AO308" s="312"/>
      <c r="AP308" s="312"/>
      <c r="AQ308" s="312"/>
      <c r="AR308" s="312"/>
      <c r="AS308" s="312"/>
      <c r="AT308" s="312"/>
      <c r="AU308" s="312"/>
      <c r="AV308" s="508"/>
      <c r="AW308" s="312"/>
      <c r="AX308" s="312"/>
      <c r="AY308" s="312"/>
      <c r="AZ308" s="312"/>
      <c r="BA308" s="306">
        <f t="shared" si="1045"/>
        <v>0</v>
      </c>
      <c r="BB308" s="312"/>
      <c r="BC308" s="312"/>
      <c r="BD308" s="312"/>
      <c r="BE308" s="312">
        <f t="shared" si="1044"/>
        <v>0</v>
      </c>
      <c r="BF308" s="312">
        <f t="shared" si="1036"/>
        <v>0</v>
      </c>
      <c r="BG308" s="312">
        <f t="shared" si="1037"/>
        <v>0</v>
      </c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  <c r="CA308" s="312">
        <f t="shared" si="1018"/>
        <v>0</v>
      </c>
      <c r="CB308" s="103"/>
      <c r="CC308" s="103"/>
      <c r="CD308" s="103"/>
      <c r="CE308" s="312">
        <f t="shared" si="1019"/>
        <v>0</v>
      </c>
      <c r="CF308" s="103"/>
      <c r="CG308" s="103"/>
      <c r="CH308" s="103"/>
      <c r="CI308" s="103"/>
      <c r="CJ308" s="312"/>
      <c r="CK308" s="312"/>
      <c r="CL308" s="312"/>
      <c r="CM308" s="312"/>
      <c r="CN308" s="312"/>
      <c r="CO308" s="312"/>
    </row>
    <row r="309" spans="1:93" s="763" customFormat="1" ht="71.25" customHeight="1" x14ac:dyDescent="0.3">
      <c r="B309" s="856" t="s">
        <v>348</v>
      </c>
      <c r="C309" s="856"/>
      <c r="D309" s="764">
        <f>E309+G309+H309+F309</f>
        <v>3282260.8515799996</v>
      </c>
      <c r="E309" s="764">
        <f>E310+E312+E323</f>
        <v>754333.94571999996</v>
      </c>
      <c r="F309" s="764">
        <f>F310+F312+F323</f>
        <v>2527926.9058599998</v>
      </c>
      <c r="G309" s="764">
        <f t="shared" ref="G309:H309" si="1046">G310+G312</f>
        <v>0</v>
      </c>
      <c r="H309" s="764">
        <f t="shared" si="1046"/>
        <v>0</v>
      </c>
      <c r="I309" s="764">
        <f>K309+M309</f>
        <v>2336831.5699900002</v>
      </c>
      <c r="J309" s="765">
        <f t="shared" si="1005"/>
        <v>0.7119579081793902</v>
      </c>
      <c r="K309" s="764">
        <f>K310+K312+K323</f>
        <v>742937.28234000003</v>
      </c>
      <c r="L309" s="765">
        <f>K309/E309</f>
        <v>0.98489175325508915</v>
      </c>
      <c r="M309" s="764">
        <f>M310+M312+M323</f>
        <v>1593894.2876500001</v>
      </c>
      <c r="N309" s="603">
        <f t="shared" si="1035"/>
        <v>0.63051438866969844</v>
      </c>
      <c r="O309" s="766"/>
      <c r="P309" s="766"/>
      <c r="Q309" s="766">
        <f t="shared" ref="Q309" si="1047">Q310+Q312</f>
        <v>0</v>
      </c>
      <c r="R309" s="766"/>
      <c r="S309" s="773">
        <f>U309+W309+Y309+AA309</f>
        <v>1878519.6615399998</v>
      </c>
      <c r="T309" s="768">
        <f>S309/D309</f>
        <v>0.57232491458920054</v>
      </c>
      <c r="U309" s="764">
        <f>U310+U312+U323</f>
        <v>764347.72638000001</v>
      </c>
      <c r="V309" s="767">
        <f t="shared" si="1014"/>
        <v>1.0132749967263399</v>
      </c>
      <c r="W309" s="773">
        <f>W310+W311+W312+W323</f>
        <v>1114171.9351599999</v>
      </c>
      <c r="X309" s="767">
        <f t="shared" ref="X309:X312" si="1048">W309/F309</f>
        <v>0.44074531291914826</v>
      </c>
      <c r="Y309" s="766">
        <f t="shared" ref="Y309" si="1049">Y310+Y312</f>
        <v>0</v>
      </c>
      <c r="Z309" s="767">
        <v>0</v>
      </c>
      <c r="AA309" s="766">
        <f t="shared" ref="AA309" si="1050">AA310+AA312</f>
        <v>0</v>
      </c>
      <c r="AB309" s="766"/>
      <c r="AC309" s="773">
        <f t="shared" si="1009"/>
        <v>3279546.2688299995</v>
      </c>
      <c r="AD309" s="768">
        <f t="shared" si="1007"/>
        <v>0.99917295337794576</v>
      </c>
      <c r="AE309" s="764">
        <f>AE310+AE312+AE323</f>
        <v>751619.3629699999</v>
      </c>
      <c r="AF309" s="768">
        <f t="shared" ref="AF309:AF312" si="1051">AE309/E309</f>
        <v>0.9964013514632315</v>
      </c>
      <c r="AG309" s="773">
        <f>AG310+AG312+AG323</f>
        <v>2527926.9058599998</v>
      </c>
      <c r="AH309" s="768">
        <f t="shared" si="1008"/>
        <v>1</v>
      </c>
      <c r="AI309" s="766">
        <f t="shared" ref="AI309" si="1052">AI310+AI312</f>
        <v>0</v>
      </c>
      <c r="AJ309" s="766"/>
      <c r="AK309" s="766">
        <f t="shared" ref="AK309" si="1053">AK310+AK312</f>
        <v>0</v>
      </c>
      <c r="AL309" s="766"/>
      <c r="AM309" s="766"/>
      <c r="AN309" s="766"/>
      <c r="AO309" s="766"/>
      <c r="AP309" s="766"/>
      <c r="AQ309" s="766"/>
      <c r="AR309" s="766"/>
      <c r="AS309" s="766"/>
      <c r="AT309" s="766"/>
      <c r="AU309" s="766">
        <f>AU310+AU312+AU323</f>
        <v>0</v>
      </c>
      <c r="AV309" s="766">
        <f>AW309+AY309+AZ309+AX309</f>
        <v>3282260.8515799996</v>
      </c>
      <c r="AW309" s="766">
        <f>AW310+AW312+AW323</f>
        <v>754333.94571999996</v>
      </c>
      <c r="AX309" s="766">
        <f>AX310+AX312+AX323</f>
        <v>2527926.9058599998</v>
      </c>
      <c r="AY309" s="766">
        <f t="shared" ref="AY309:AZ309" si="1054">AY310+AY312+AY323</f>
        <v>0</v>
      </c>
      <c r="AZ309" s="766">
        <f t="shared" si="1054"/>
        <v>0</v>
      </c>
      <c r="BA309" s="766">
        <f t="shared" si="1045"/>
        <v>3776254.7761300001</v>
      </c>
      <c r="BB309" s="766">
        <f>BB310+BB312</f>
        <v>3776254.7761300001</v>
      </c>
      <c r="BC309" s="769"/>
      <c r="BD309" s="769"/>
      <c r="BE309" s="766" t="e">
        <f>BF309+BG309</f>
        <v>#REF!</v>
      </c>
      <c r="BF309" s="766" t="e">
        <f>BF310+BF312</f>
        <v>#REF!</v>
      </c>
      <c r="BG309" s="766">
        <f t="shared" si="1037"/>
        <v>0</v>
      </c>
      <c r="BH309" s="766"/>
      <c r="BI309" s="766">
        <f>BJ309+BL309+BM309+BK309</f>
        <v>7361044.2000099998</v>
      </c>
      <c r="BJ309" s="766">
        <f>BJ310+BJ312+BJ323</f>
        <v>3122450.0272499998</v>
      </c>
      <c r="BK309" s="766">
        <f>BK310+BK312+BK323</f>
        <v>4238594.1727600005</v>
      </c>
      <c r="BL309" s="766">
        <f t="shared" ref="BL309" si="1055">BL310+BL312</f>
        <v>0</v>
      </c>
      <c r="BM309" s="766">
        <f t="shared" ref="BM309" si="1056">BM310+BM312</f>
        <v>0</v>
      </c>
      <c r="BN309" s="766">
        <f>BN310+BN312+BN323</f>
        <v>0</v>
      </c>
      <c r="BO309" s="766">
        <f>BP309+BR309+BS309+BQ309</f>
        <v>7361044.2000099998</v>
      </c>
      <c r="BP309" s="766">
        <f>BP310+BP312+BP323</f>
        <v>3122450.0272499998</v>
      </c>
      <c r="BQ309" s="766">
        <f>BQ310+BQ312+BQ323</f>
        <v>4238594.1727600005</v>
      </c>
      <c r="BR309" s="766">
        <f t="shared" ref="BR309:BS309" si="1057">BR310+BR312</f>
        <v>0</v>
      </c>
      <c r="BS309" s="766">
        <f t="shared" si="1057"/>
        <v>0</v>
      </c>
      <c r="BT309" s="766"/>
      <c r="BU309" s="769"/>
      <c r="BV309" s="766">
        <f>BW309+BY309+BZ309+BX309</f>
        <v>0</v>
      </c>
      <c r="BW309" s="766">
        <f>BW310+BW312</f>
        <v>0</v>
      </c>
      <c r="BX309" s="766">
        <f t="shared" ref="BX309:BZ309" si="1058">BX310+BX312</f>
        <v>0</v>
      </c>
      <c r="BY309" s="766">
        <f t="shared" si="1058"/>
        <v>0</v>
      </c>
      <c r="BZ309" s="766">
        <f t="shared" si="1058"/>
        <v>0</v>
      </c>
      <c r="CA309" s="766">
        <f>CA310+CA312+CA323</f>
        <v>11606166.34240138</v>
      </c>
      <c r="CB309" s="766">
        <f>CC309+CE309+CF309+CD309</f>
        <v>18082483.01000138</v>
      </c>
      <c r="CC309" s="766">
        <f>CC310+CC312+CC323</f>
        <v>0</v>
      </c>
      <c r="CD309" s="766">
        <f>CD310+CD312+CD323</f>
        <v>0</v>
      </c>
      <c r="CE309" s="766">
        <f>CE310+CE312+CE323</f>
        <v>16363077.300001379</v>
      </c>
      <c r="CF309" s="764">
        <f>CF310+CF312</f>
        <v>1719405.71</v>
      </c>
      <c r="CG309" s="766">
        <f>CG310+CG312+CG323</f>
        <v>12364459.34760138</v>
      </c>
      <c r="CH309" s="764"/>
      <c r="CJ309" s="766">
        <v>0</v>
      </c>
      <c r="CK309" s="766">
        <f>CK310+CK312+CK323</f>
        <v>16363077.300001379</v>
      </c>
      <c r="CL309" s="766">
        <f>CL310+CL312+CL323</f>
        <v>3998617.9523999998</v>
      </c>
      <c r="CM309" s="766">
        <f>CM310+CM312+CM323</f>
        <v>12364459.34760138</v>
      </c>
      <c r="CN309" s="766">
        <f t="shared" ref="CN309:CO309" si="1059">CN310+CN312</f>
        <v>0</v>
      </c>
      <c r="CO309" s="766">
        <f t="shared" si="1059"/>
        <v>0</v>
      </c>
    </row>
    <row r="310" spans="1:93" s="518" customFormat="1" ht="39" customHeight="1" x14ac:dyDescent="0.25">
      <c r="B310" s="207"/>
      <c r="C310" s="115" t="s">
        <v>32</v>
      </c>
      <c r="D310" s="192">
        <f t="shared" ref="D310:D312" si="1060">E310+G310+H310+F310</f>
        <v>1847940.5</v>
      </c>
      <c r="E310" s="192">
        <f>E67</f>
        <v>331770.44519</v>
      </c>
      <c r="F310" s="192">
        <f>F67</f>
        <v>1516170.0548099999</v>
      </c>
      <c r="G310" s="192">
        <f>G67</f>
        <v>0</v>
      </c>
      <c r="H310" s="192">
        <f>H67</f>
        <v>0</v>
      </c>
      <c r="I310" s="192">
        <f>K310+M310</f>
        <v>1272521.68624</v>
      </c>
      <c r="J310" s="591">
        <f t="shared" si="1005"/>
        <v>0.68861615741415916</v>
      </c>
      <c r="K310" s="192">
        <f>K67</f>
        <v>325953.45133000001</v>
      </c>
      <c r="L310" s="591">
        <f t="shared" ref="L310:L312" si="1061">K310/E310</f>
        <v>0.98246681118124102</v>
      </c>
      <c r="M310" s="192">
        <f>M67</f>
        <v>946568.23491</v>
      </c>
      <c r="N310" s="591">
        <f>M310/F310</f>
        <v>0.6243153476795319</v>
      </c>
      <c r="O310" s="664"/>
      <c r="P310" s="664"/>
      <c r="Q310" s="664">
        <f>Q67</f>
        <v>0</v>
      </c>
      <c r="R310" s="664"/>
      <c r="S310" s="183">
        <f t="shared" si="1011"/>
        <v>672949.88653999998</v>
      </c>
      <c r="T310" s="633">
        <f>S310/D310</f>
        <v>0.36416209642031222</v>
      </c>
      <c r="U310" s="192">
        <f>U67</f>
        <v>340298.44809000002</v>
      </c>
      <c r="V310" s="597">
        <f t="shared" si="1014"/>
        <v>1.025704528608979</v>
      </c>
      <c r="W310" s="183">
        <f>W67</f>
        <v>332651.43844999996</v>
      </c>
      <c r="X310" s="597">
        <f t="shared" si="1048"/>
        <v>0.21940245910719194</v>
      </c>
      <c r="Y310" s="664">
        <f>Y67</f>
        <v>0</v>
      </c>
      <c r="Z310" s="597"/>
      <c r="AA310" s="664">
        <f>AA67</f>
        <v>0</v>
      </c>
      <c r="AB310" s="664"/>
      <c r="AC310" s="183">
        <f t="shared" si="1009"/>
        <v>1847940.5</v>
      </c>
      <c r="AD310" s="633">
        <f t="shared" si="1007"/>
        <v>1</v>
      </c>
      <c r="AE310" s="192">
        <f>AE67</f>
        <v>331770.44519</v>
      </c>
      <c r="AF310" s="633">
        <f t="shared" si="1051"/>
        <v>1</v>
      </c>
      <c r="AG310" s="183">
        <f>AG67</f>
        <v>1516170.0548099999</v>
      </c>
      <c r="AH310" s="633">
        <f t="shared" si="1008"/>
        <v>1</v>
      </c>
      <c r="AI310" s="664">
        <f>AI67</f>
        <v>0</v>
      </c>
      <c r="AJ310" s="664"/>
      <c r="AK310" s="664">
        <f>AK67</f>
        <v>0</v>
      </c>
      <c r="AL310" s="664"/>
      <c r="AM310" s="664"/>
      <c r="AN310" s="664"/>
      <c r="AO310" s="664"/>
      <c r="AP310" s="664"/>
      <c r="AQ310" s="664"/>
      <c r="AR310" s="664"/>
      <c r="AS310" s="664"/>
      <c r="AT310" s="664"/>
      <c r="AU310" s="664">
        <f>AU67</f>
        <v>0</v>
      </c>
      <c r="AV310" s="664">
        <f t="shared" ref="AV310:AV312" si="1062">AW310+AY310+AZ310+AX310</f>
        <v>1847940.5</v>
      </c>
      <c r="AW310" s="664">
        <f t="shared" ref="AW310:BH310" si="1063">AW67</f>
        <v>331770.44519</v>
      </c>
      <c r="AX310" s="664">
        <f>AX67</f>
        <v>1516170.0548099999</v>
      </c>
      <c r="AY310" s="664">
        <f t="shared" si="1063"/>
        <v>0</v>
      </c>
      <c r="AZ310" s="664">
        <f t="shared" si="1063"/>
        <v>0</v>
      </c>
      <c r="BA310" s="664">
        <f t="shared" si="1063"/>
        <v>2530090.7000000002</v>
      </c>
      <c r="BB310" s="664">
        <f t="shared" si="1063"/>
        <v>2530090.7000000002</v>
      </c>
      <c r="BC310" s="664">
        <f t="shared" si="1063"/>
        <v>0</v>
      </c>
      <c r="BD310" s="664">
        <f t="shared" si="1063"/>
        <v>0</v>
      </c>
      <c r="BE310" s="664" t="e">
        <f t="shared" si="1063"/>
        <v>#REF!</v>
      </c>
      <c r="BF310" s="664" t="e">
        <f t="shared" si="1063"/>
        <v>#REF!</v>
      </c>
      <c r="BG310" s="664">
        <f t="shared" si="1063"/>
        <v>0</v>
      </c>
      <c r="BH310" s="664">
        <f t="shared" si="1063"/>
        <v>0</v>
      </c>
      <c r="BI310" s="664">
        <f t="shared" ref="BI310" si="1064">BJ310+BL310+BM310+BK310</f>
        <v>4931899.5999999996</v>
      </c>
      <c r="BJ310" s="664">
        <f>BJ67</f>
        <v>2092041.51232</v>
      </c>
      <c r="BK310" s="664">
        <f>BK67</f>
        <v>2839858.0876799999</v>
      </c>
      <c r="BL310" s="664">
        <f>BL67</f>
        <v>0</v>
      </c>
      <c r="BM310" s="664">
        <f>BM67</f>
        <v>0</v>
      </c>
      <c r="BN310" s="664">
        <f>BN67</f>
        <v>0</v>
      </c>
      <c r="BO310" s="664">
        <f t="shared" ref="BO310:BO312" si="1065">BP310+BR310+BS310+BQ310</f>
        <v>4931899.5999999996</v>
      </c>
      <c r="BP310" s="664">
        <f>BP67</f>
        <v>2092041.51232</v>
      </c>
      <c r="BQ310" s="664">
        <f>BQ67</f>
        <v>2839858.0876799999</v>
      </c>
      <c r="BR310" s="664">
        <f>BR67</f>
        <v>0</v>
      </c>
      <c r="BS310" s="664">
        <f>BS67</f>
        <v>0</v>
      </c>
      <c r="BT310" s="664"/>
      <c r="BU310" s="664"/>
      <c r="BV310" s="664">
        <f t="shared" ref="BV310:BV312" si="1066">BW310+BY310+BZ310+BX310</f>
        <v>0</v>
      </c>
      <c r="BW310" s="664">
        <f>BW67</f>
        <v>0</v>
      </c>
      <c r="BX310" s="664">
        <f>BX67</f>
        <v>0</v>
      </c>
      <c r="BY310" s="664">
        <f>BY67</f>
        <v>0</v>
      </c>
      <c r="BZ310" s="664">
        <f>BZ67</f>
        <v>0</v>
      </c>
      <c r="CA310" s="664">
        <f t="shared" si="1018"/>
        <v>0</v>
      </c>
      <c r="CB310" s="664">
        <f>CB67+CB228</f>
        <v>0</v>
      </c>
      <c r="CC310" s="192"/>
      <c r="CD310" s="192"/>
      <c r="CE310" s="664">
        <f>CF310+CG310</f>
        <v>7036123.2000000002</v>
      </c>
      <c r="CF310" s="664">
        <f>CF67</f>
        <v>1719405.71</v>
      </c>
      <c r="CG310" s="664">
        <f>CG67</f>
        <v>5316717.49</v>
      </c>
      <c r="CH310" s="192"/>
      <c r="CI310" s="192"/>
      <c r="CJ310" s="664">
        <f>CJ67</f>
        <v>0</v>
      </c>
      <c r="CK310" s="664">
        <f t="shared" ref="CK310:CK312" si="1067">CL310+CN310+CO310+CM310</f>
        <v>7036123.2000000002</v>
      </c>
      <c r="CL310" s="664">
        <f>CL67</f>
        <v>1719405.71</v>
      </c>
      <c r="CM310" s="664">
        <f>CM67</f>
        <v>5316717.49</v>
      </c>
      <c r="CN310" s="664">
        <f>CN67</f>
        <v>0</v>
      </c>
      <c r="CO310" s="664">
        <f>CO67</f>
        <v>0</v>
      </c>
    </row>
    <row r="311" spans="1:93" s="518" customFormat="1" ht="39" customHeight="1" x14ac:dyDescent="0.25">
      <c r="B311" s="207"/>
      <c r="C311" s="115" t="s">
        <v>473</v>
      </c>
      <c r="D311" s="192"/>
      <c r="E311" s="192"/>
      <c r="F311" s="192"/>
      <c r="G311" s="192"/>
      <c r="H311" s="192"/>
      <c r="I311" s="192"/>
      <c r="J311" s="591"/>
      <c r="K311" s="664"/>
      <c r="L311" s="591"/>
      <c r="M311" s="664"/>
      <c r="N311" s="664"/>
      <c r="O311" s="664"/>
      <c r="P311" s="664"/>
      <c r="Q311" s="664"/>
      <c r="R311" s="664"/>
      <c r="S311" s="183">
        <f>W311</f>
        <v>391955.99807999999</v>
      </c>
      <c r="T311" s="633">
        <v>0</v>
      </c>
      <c r="U311" s="811"/>
      <c r="V311" s="597"/>
      <c r="W311" s="183">
        <f>W277</f>
        <v>391955.99807999999</v>
      </c>
      <c r="X311" s="597">
        <v>0</v>
      </c>
      <c r="Y311" s="664"/>
      <c r="Z311" s="597"/>
      <c r="AA311" s="664"/>
      <c r="AB311" s="664"/>
      <c r="AC311" s="183"/>
      <c r="AD311" s="633"/>
      <c r="AE311" s="811"/>
      <c r="AF311" s="633"/>
      <c r="AG311" s="664"/>
      <c r="AH311" s="633"/>
      <c r="AI311" s="664"/>
      <c r="AJ311" s="664"/>
      <c r="AK311" s="664"/>
      <c r="AL311" s="664"/>
      <c r="AM311" s="664"/>
      <c r="AN311" s="664"/>
      <c r="AO311" s="664"/>
      <c r="AP311" s="664"/>
      <c r="AQ311" s="664"/>
      <c r="AR311" s="664"/>
      <c r="AS311" s="664"/>
      <c r="AT311" s="664"/>
      <c r="AU311" s="664"/>
      <c r="AV311" s="664"/>
      <c r="AW311" s="664"/>
      <c r="AX311" s="664"/>
      <c r="AY311" s="664"/>
      <c r="AZ311" s="664"/>
      <c r="BA311" s="664"/>
      <c r="BB311" s="664"/>
      <c r="BC311" s="664"/>
      <c r="BD311" s="664"/>
      <c r="BE311" s="664"/>
      <c r="BF311" s="664"/>
      <c r="BG311" s="664"/>
      <c r="BH311" s="664"/>
      <c r="BI311" s="664"/>
      <c r="BJ311" s="664"/>
      <c r="BK311" s="664"/>
      <c r="BL311" s="664"/>
      <c r="BM311" s="664"/>
      <c r="BN311" s="664"/>
      <c r="BO311" s="664"/>
      <c r="BP311" s="664"/>
      <c r="BQ311" s="664"/>
      <c r="BR311" s="664"/>
      <c r="BS311" s="664"/>
      <c r="BT311" s="664"/>
      <c r="BU311" s="664"/>
      <c r="BV311" s="664"/>
      <c r="BW311" s="664"/>
      <c r="BX311" s="664"/>
      <c r="BY311" s="664"/>
      <c r="BZ311" s="664"/>
      <c r="CA311" s="664"/>
      <c r="CB311" s="664"/>
      <c r="CC311" s="192"/>
      <c r="CD311" s="192"/>
      <c r="CE311" s="664"/>
      <c r="CF311" s="664"/>
      <c r="CG311" s="664"/>
      <c r="CH311" s="192"/>
      <c r="CI311" s="192"/>
      <c r="CJ311" s="664"/>
      <c r="CK311" s="664"/>
      <c r="CL311" s="664"/>
      <c r="CM311" s="664"/>
      <c r="CN311" s="664"/>
      <c r="CO311" s="664"/>
    </row>
    <row r="312" spans="1:93" s="52" customFormat="1" ht="54" customHeight="1" x14ac:dyDescent="0.25">
      <c r="B312" s="182"/>
      <c r="C312" s="182" t="s">
        <v>31</v>
      </c>
      <c r="D312" s="182">
        <f t="shared" si="1060"/>
        <v>524140.6</v>
      </c>
      <c r="E312" s="182">
        <f>E66+E281</f>
        <v>259154.11661999999</v>
      </c>
      <c r="F312" s="182">
        <f>F66+F229+F281</f>
        <v>264986.48337999999</v>
      </c>
      <c r="G312" s="182">
        <f>G66+G229+G281</f>
        <v>0</v>
      </c>
      <c r="H312" s="182">
        <f>H66+H229+H281</f>
        <v>0</v>
      </c>
      <c r="I312" s="182">
        <f>K312+M312</f>
        <v>437545.42732000002</v>
      </c>
      <c r="J312" s="182">
        <f t="shared" si="1005"/>
        <v>0.8347863670931045</v>
      </c>
      <c r="K312" s="182">
        <f>K66+K281</f>
        <v>256439.57954000001</v>
      </c>
      <c r="L312" s="182">
        <f t="shared" si="1061"/>
        <v>0.9895253947133692</v>
      </c>
      <c r="M312" s="182">
        <f>M66+M229+M281</f>
        <v>181105.84778000001</v>
      </c>
      <c r="N312" s="182">
        <f>M312/F312</f>
        <v>0.68345315379836868</v>
      </c>
      <c r="O312" s="182"/>
      <c r="P312" s="182"/>
      <c r="Q312" s="182">
        <f>Q66+Q229+Q281</f>
        <v>0</v>
      </c>
      <c r="R312" s="182"/>
      <c r="S312" s="182">
        <f t="shared" si="1011"/>
        <v>482160.81928</v>
      </c>
      <c r="T312" s="182"/>
      <c r="U312" s="182">
        <f>U66+U281</f>
        <v>256439.57954000001</v>
      </c>
      <c r="V312" s="182">
        <f t="shared" si="1014"/>
        <v>0.9895253947133692</v>
      </c>
      <c r="W312" s="182">
        <f>W66+W229+W281</f>
        <v>225721.23973999999</v>
      </c>
      <c r="X312" s="182">
        <f t="shared" si="1048"/>
        <v>0.85182171128444972</v>
      </c>
      <c r="Y312" s="182">
        <f>Y66+Y229+Y281</f>
        <v>0</v>
      </c>
      <c r="Z312" s="182"/>
      <c r="AA312" s="182">
        <f>AA66+AA229+AA281</f>
        <v>0</v>
      </c>
      <c r="AB312" s="182"/>
      <c r="AC312" s="182">
        <f t="shared" si="1009"/>
        <v>521426.06292</v>
      </c>
      <c r="AD312" s="182">
        <f t="shared" si="1007"/>
        <v>0.99482097536424385</v>
      </c>
      <c r="AE312" s="182">
        <f>AE66+AE281</f>
        <v>256439.57954000001</v>
      </c>
      <c r="AF312" s="182">
        <f t="shared" si="1051"/>
        <v>0.9895253947133692</v>
      </c>
      <c r="AG312" s="182">
        <f>AG66+AG229+AG281</f>
        <v>264986.48337999999</v>
      </c>
      <c r="AH312" s="182">
        <f t="shared" si="1008"/>
        <v>1</v>
      </c>
      <c r="AI312" s="182">
        <f>AI66+AI229+AI281</f>
        <v>0</v>
      </c>
      <c r="AJ312" s="182"/>
      <c r="AK312" s="182">
        <f>AK66+AK229+AK281</f>
        <v>0</v>
      </c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>
        <f>AU66</f>
        <v>0</v>
      </c>
      <c r="AV312" s="182">
        <f t="shared" si="1062"/>
        <v>524140.6</v>
      </c>
      <c r="AW312" s="182">
        <f>AW66+AW281</f>
        <v>259154.11661999999</v>
      </c>
      <c r="AX312" s="182">
        <f>AX66+AX229+AX281</f>
        <v>264986.48337999999</v>
      </c>
      <c r="AY312" s="182">
        <f t="shared" ref="AY312:BH312" si="1068">AY66+AY281</f>
        <v>0</v>
      </c>
      <c r="AZ312" s="182">
        <f t="shared" si="1068"/>
        <v>0</v>
      </c>
      <c r="BA312" s="182">
        <f t="shared" si="1068"/>
        <v>1246164.0761299999</v>
      </c>
      <c r="BB312" s="182">
        <f t="shared" si="1068"/>
        <v>1246164.0761299999</v>
      </c>
      <c r="BC312" s="182">
        <f t="shared" si="1068"/>
        <v>0</v>
      </c>
      <c r="BD312" s="182">
        <f t="shared" si="1068"/>
        <v>0</v>
      </c>
      <c r="BE312" s="182" t="e">
        <f t="shared" si="1068"/>
        <v>#REF!</v>
      </c>
      <c r="BF312" s="182" t="e">
        <f t="shared" si="1068"/>
        <v>#REF!</v>
      </c>
      <c r="BG312" s="182">
        <f t="shared" si="1068"/>
        <v>0</v>
      </c>
      <c r="BH312" s="182">
        <f t="shared" si="1068"/>
        <v>0</v>
      </c>
      <c r="BI312" s="182">
        <f t="shared" ref="BI312" si="1069">BJ312+BL312+BM312+BK312</f>
        <v>0</v>
      </c>
      <c r="BJ312" s="182">
        <f>BJ66+BJ281</f>
        <v>0</v>
      </c>
      <c r="BK312" s="182">
        <f>BK66+BK229+BK281</f>
        <v>0</v>
      </c>
      <c r="BL312" s="182">
        <f>BL66+BL229+BL281</f>
        <v>0</v>
      </c>
      <c r="BM312" s="182">
        <f>BM66+BM229+BM281</f>
        <v>0</v>
      </c>
      <c r="BN312" s="182">
        <f>BN66</f>
        <v>0</v>
      </c>
      <c r="BO312" s="182">
        <f t="shared" si="1065"/>
        <v>0</v>
      </c>
      <c r="BP312" s="182">
        <f>BP66+BP281</f>
        <v>0</v>
      </c>
      <c r="BQ312" s="182">
        <f t="shared" ref="BQ312" si="1070">BQ66+BQ281</f>
        <v>0</v>
      </c>
      <c r="BR312" s="182">
        <f>BR66+BR229+BR281</f>
        <v>0</v>
      </c>
      <c r="BS312" s="182">
        <f>BS66+BS229+BS281</f>
        <v>0</v>
      </c>
      <c r="BT312" s="182"/>
      <c r="BU312" s="182"/>
      <c r="BV312" s="182">
        <f t="shared" si="1066"/>
        <v>0</v>
      </c>
      <c r="BW312" s="182">
        <f>BW66+BW229+BW281</f>
        <v>0</v>
      </c>
      <c r="BX312" s="182">
        <f>BX66+BX229+BX281</f>
        <v>0</v>
      </c>
      <c r="BY312" s="182">
        <f>BY66+BY229+BY281</f>
        <v>0</v>
      </c>
      <c r="BZ312" s="182">
        <f>BZ66+BZ229+BZ281</f>
        <v>0</v>
      </c>
      <c r="CA312" s="182">
        <f t="shared" si="1018"/>
        <v>0</v>
      </c>
      <c r="CB312" s="182">
        <f>CB66+CB229+CB283</f>
        <v>0</v>
      </c>
      <c r="CC312" s="182"/>
      <c r="CD312" s="182"/>
      <c r="CE312" s="182">
        <f t="shared" si="1019"/>
        <v>0</v>
      </c>
      <c r="CF312" s="182">
        <f>CF212+CF281</f>
        <v>0</v>
      </c>
      <c r="CG312" s="182"/>
      <c r="CH312" s="182"/>
      <c r="CI312" s="182"/>
      <c r="CJ312" s="663">
        <f>CJ66</f>
        <v>0</v>
      </c>
      <c r="CK312" s="663">
        <f t="shared" si="1067"/>
        <v>0</v>
      </c>
      <c r="CL312" s="663">
        <f>CL66+CL229+CL281</f>
        <v>0</v>
      </c>
      <c r="CM312" s="663">
        <f>CM66+CM229+CM281</f>
        <v>0</v>
      </c>
      <c r="CN312" s="663">
        <f>CN66+CN229+CN281</f>
        <v>0</v>
      </c>
      <c r="CO312" s="663">
        <f>CO66+CO229+CO281</f>
        <v>0</v>
      </c>
    </row>
    <row r="313" spans="1:93" s="52" customFormat="1" ht="54" hidden="1" customHeight="1" x14ac:dyDescent="0.25">
      <c r="B313" s="182" t="s">
        <v>186</v>
      </c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31"/>
      <c r="CK313" s="31"/>
      <c r="CL313" s="47"/>
      <c r="CM313" s="47"/>
      <c r="CN313" s="47"/>
      <c r="CO313" s="47"/>
    </row>
    <row r="314" spans="1:93" s="77" customFormat="1" ht="153" hidden="1" customHeight="1" x14ac:dyDescent="0.3">
      <c r="B314" s="182" t="s">
        <v>34</v>
      </c>
      <c r="C314" s="182" t="s">
        <v>218</v>
      </c>
      <c r="D314" s="182">
        <f>E314</f>
        <v>0</v>
      </c>
      <c r="E314" s="182">
        <f>E316+E317</f>
        <v>0</v>
      </c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>
        <f>AV314</f>
        <v>0</v>
      </c>
      <c r="AV314" s="182">
        <f>AW314</f>
        <v>0</v>
      </c>
      <c r="AW314" s="182">
        <f>AW316+AW317</f>
        <v>0</v>
      </c>
      <c r="AX314" s="182"/>
      <c r="AY314" s="182"/>
      <c r="AZ314" s="182"/>
      <c r="BA314" s="182">
        <f>BB314+BC314+BD314</f>
        <v>0</v>
      </c>
      <c r="BB314" s="182"/>
      <c r="BC314" s="182"/>
      <c r="BD314" s="182"/>
      <c r="BE314" s="182">
        <f>BF314+BG314+BH314</f>
        <v>0</v>
      </c>
      <c r="BF314" s="182">
        <f>E314</f>
        <v>0</v>
      </c>
      <c r="BG314" s="182">
        <f t="shared" ref="BG314:BH318" si="1071">G314</f>
        <v>0</v>
      </c>
      <c r="BH314" s="182">
        <f t="shared" si="1071"/>
        <v>0</v>
      </c>
      <c r="BI314" s="182">
        <f>BJ314</f>
        <v>0</v>
      </c>
      <c r="BJ314" s="182">
        <f>BJ316+BJ317</f>
        <v>0</v>
      </c>
      <c r="BK314" s="182"/>
      <c r="BL314" s="182"/>
      <c r="BM314" s="182"/>
      <c r="BN314" s="182">
        <f>BO314+BP314+BQ314</f>
        <v>0</v>
      </c>
      <c r="BO314" s="182">
        <f>BP314</f>
        <v>0</v>
      </c>
      <c r="BP314" s="182">
        <f>BP316+BP317</f>
        <v>0</v>
      </c>
      <c r="BQ314" s="182"/>
      <c r="BR314" s="182"/>
      <c r="BS314" s="182"/>
      <c r="BT314" s="182">
        <f t="shared" ref="BT314:BU314" si="1072">BL314</f>
        <v>0</v>
      </c>
      <c r="BU314" s="182">
        <f t="shared" si="1072"/>
        <v>0</v>
      </c>
      <c r="BV314" s="182">
        <f>BW314</f>
        <v>0</v>
      </c>
      <c r="BW314" s="182">
        <f>BW316+BW317</f>
        <v>0</v>
      </c>
      <c r="BX314" s="182"/>
      <c r="BY314" s="182"/>
      <c r="BZ314" s="182"/>
      <c r="CA314" s="182">
        <f>CB314+CC314+CD314</f>
        <v>0</v>
      </c>
      <c r="CB314" s="182"/>
      <c r="CC314" s="182"/>
      <c r="CD314" s="182"/>
      <c r="CE314" s="182">
        <f t="shared" ref="CE314:CE318" si="1073">CF314+CH314+CI314</f>
        <v>0</v>
      </c>
      <c r="CF314" s="182">
        <f>BW314</f>
        <v>0</v>
      </c>
      <c r="CG314" s="182"/>
      <c r="CH314" s="182">
        <f t="shared" ref="CH314:CH318" si="1074">BY314</f>
        <v>0</v>
      </c>
      <c r="CI314" s="182">
        <f t="shared" ref="CI314:CI318" si="1075">BZ314</f>
        <v>0</v>
      </c>
      <c r="CJ314" s="663"/>
      <c r="CK314" s="663">
        <f>CL314</f>
        <v>0</v>
      </c>
      <c r="CL314" s="182">
        <f>CL316+CL317</f>
        <v>0</v>
      </c>
      <c r="CM314" s="182"/>
      <c r="CN314" s="182"/>
      <c r="CO314" s="248"/>
    </row>
    <row r="315" spans="1:93" s="77" customFormat="1" ht="126" hidden="1" customHeight="1" x14ac:dyDescent="0.3">
      <c r="B315" s="182"/>
      <c r="C315" s="182" t="s">
        <v>217</v>
      </c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>
        <f t="shared" ref="BA315:BA318" si="1076">BB315+BC315+BD315</f>
        <v>0</v>
      </c>
      <c r="BB315" s="182"/>
      <c r="BC315" s="182"/>
      <c r="BD315" s="182"/>
      <c r="BE315" s="182">
        <f t="shared" ref="BE315:BE318" si="1077">BF315+BG315+BH315</f>
        <v>0</v>
      </c>
      <c r="BF315" s="182">
        <f>E315</f>
        <v>0</v>
      </c>
      <c r="BG315" s="182">
        <f t="shared" si="1071"/>
        <v>0</v>
      </c>
      <c r="BH315" s="182">
        <f t="shared" si="1071"/>
        <v>0</v>
      </c>
      <c r="BI315" s="182"/>
      <c r="BJ315" s="182"/>
      <c r="BK315" s="182"/>
      <c r="BL315" s="182"/>
      <c r="BM315" s="182"/>
      <c r="BN315" s="182">
        <f t="shared" ref="BN315:BN321" si="1078">BO315+BP315+BQ315</f>
        <v>0</v>
      </c>
      <c r="BO315" s="182"/>
      <c r="BP315" s="182"/>
      <c r="BQ315" s="182"/>
      <c r="BR315" s="182"/>
      <c r="BS315" s="182"/>
      <c r="BT315" s="182">
        <f t="shared" ref="BT315:BT318" si="1079">BL315</f>
        <v>0</v>
      </c>
      <c r="BU315" s="182">
        <f t="shared" ref="BU315:BU318" si="1080">BM315</f>
        <v>0</v>
      </c>
      <c r="BV315" s="182"/>
      <c r="BW315" s="182"/>
      <c r="BX315" s="182"/>
      <c r="BY315" s="182"/>
      <c r="BZ315" s="182"/>
      <c r="CA315" s="182">
        <f t="shared" ref="CA315:CA321" si="1081">CB315+CC315+CD315</f>
        <v>0</v>
      </c>
      <c r="CB315" s="182"/>
      <c r="CC315" s="182"/>
      <c r="CD315" s="182"/>
      <c r="CE315" s="182">
        <f t="shared" si="1073"/>
        <v>0</v>
      </c>
      <c r="CF315" s="182">
        <f t="shared" ref="CF315:CF318" si="1082">BW315</f>
        <v>0</v>
      </c>
      <c r="CG315" s="182"/>
      <c r="CH315" s="182">
        <f t="shared" si="1074"/>
        <v>0</v>
      </c>
      <c r="CI315" s="182">
        <f t="shared" si="1075"/>
        <v>0</v>
      </c>
      <c r="CJ315" s="663"/>
      <c r="CK315" s="663"/>
      <c r="CL315" s="182"/>
      <c r="CM315" s="182"/>
      <c r="CN315" s="248"/>
      <c r="CO315" s="248"/>
    </row>
    <row r="316" spans="1:93" s="52" customFormat="1" ht="131.25" hidden="1" customHeight="1" x14ac:dyDescent="0.25">
      <c r="B316" s="182">
        <v>1</v>
      </c>
      <c r="C316" s="182" t="s">
        <v>170</v>
      </c>
      <c r="D316" s="182"/>
      <c r="E316" s="182"/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>
        <f t="shared" si="1076"/>
        <v>0</v>
      </c>
      <c r="BB316" s="182"/>
      <c r="BC316" s="182"/>
      <c r="BD316" s="182"/>
      <c r="BE316" s="182">
        <f t="shared" si="1077"/>
        <v>0</v>
      </c>
      <c r="BF316" s="182">
        <f>E316</f>
        <v>0</v>
      </c>
      <c r="BG316" s="182">
        <f t="shared" si="1071"/>
        <v>0</v>
      </c>
      <c r="BH316" s="182">
        <f t="shared" si="1071"/>
        <v>0</v>
      </c>
      <c r="BI316" s="182"/>
      <c r="BJ316" s="182"/>
      <c r="BK316" s="182"/>
      <c r="BL316" s="182"/>
      <c r="BM316" s="182"/>
      <c r="BN316" s="182">
        <f t="shared" si="1078"/>
        <v>0</v>
      </c>
      <c r="BO316" s="182"/>
      <c r="BP316" s="182"/>
      <c r="BQ316" s="182"/>
      <c r="BR316" s="182"/>
      <c r="BS316" s="182"/>
      <c r="BT316" s="182">
        <f t="shared" si="1079"/>
        <v>0</v>
      </c>
      <c r="BU316" s="182">
        <f t="shared" si="1080"/>
        <v>0</v>
      </c>
      <c r="BV316" s="182"/>
      <c r="BW316" s="182"/>
      <c r="BX316" s="182"/>
      <c r="BY316" s="182"/>
      <c r="BZ316" s="182"/>
      <c r="CA316" s="182">
        <f t="shared" si="1081"/>
        <v>0</v>
      </c>
      <c r="CB316" s="182"/>
      <c r="CC316" s="182"/>
      <c r="CD316" s="182"/>
      <c r="CE316" s="182">
        <f t="shared" si="1073"/>
        <v>0</v>
      </c>
      <c r="CF316" s="182">
        <f t="shared" si="1082"/>
        <v>0</v>
      </c>
      <c r="CG316" s="182"/>
      <c r="CH316" s="182">
        <f t="shared" si="1074"/>
        <v>0</v>
      </c>
      <c r="CI316" s="182">
        <f t="shared" si="1075"/>
        <v>0</v>
      </c>
      <c r="CJ316" s="771"/>
      <c r="CK316" s="509"/>
      <c r="CL316" s="772"/>
      <c r="CM316" s="772"/>
      <c r="CN316" s="772"/>
      <c r="CO316" s="772"/>
    </row>
    <row r="317" spans="1:93" s="52" customFormat="1" ht="143.25" hidden="1" customHeight="1" x14ac:dyDescent="0.25">
      <c r="B317" s="182">
        <v>2</v>
      </c>
      <c r="C317" s="182" t="s">
        <v>216</v>
      </c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>
        <f t="shared" si="1076"/>
        <v>0</v>
      </c>
      <c r="BB317" s="182"/>
      <c r="BC317" s="182"/>
      <c r="BD317" s="182"/>
      <c r="BE317" s="182">
        <f t="shared" si="1077"/>
        <v>0</v>
      </c>
      <c r="BF317" s="182">
        <f>E317</f>
        <v>0</v>
      </c>
      <c r="BG317" s="182">
        <f t="shared" si="1071"/>
        <v>0</v>
      </c>
      <c r="BH317" s="182">
        <f t="shared" si="1071"/>
        <v>0</v>
      </c>
      <c r="BI317" s="182"/>
      <c r="BJ317" s="182"/>
      <c r="BK317" s="182"/>
      <c r="BL317" s="182"/>
      <c r="BM317" s="182"/>
      <c r="BN317" s="182">
        <f t="shared" si="1078"/>
        <v>0</v>
      </c>
      <c r="BO317" s="182"/>
      <c r="BP317" s="182"/>
      <c r="BQ317" s="182"/>
      <c r="BR317" s="182"/>
      <c r="BS317" s="182"/>
      <c r="BT317" s="182">
        <f t="shared" si="1079"/>
        <v>0</v>
      </c>
      <c r="BU317" s="182">
        <f t="shared" si="1080"/>
        <v>0</v>
      </c>
      <c r="BV317" s="182"/>
      <c r="BW317" s="182"/>
      <c r="BX317" s="182"/>
      <c r="BY317" s="182"/>
      <c r="BZ317" s="182"/>
      <c r="CA317" s="182">
        <f t="shared" si="1081"/>
        <v>0</v>
      </c>
      <c r="CB317" s="182"/>
      <c r="CC317" s="182"/>
      <c r="CD317" s="182"/>
      <c r="CE317" s="182">
        <f t="shared" si="1073"/>
        <v>0</v>
      </c>
      <c r="CF317" s="182">
        <f t="shared" si="1082"/>
        <v>0</v>
      </c>
      <c r="CG317" s="182"/>
      <c r="CH317" s="182">
        <f t="shared" si="1074"/>
        <v>0</v>
      </c>
      <c r="CI317" s="182">
        <f t="shared" si="1075"/>
        <v>0</v>
      </c>
      <c r="CJ317" s="771"/>
      <c r="CK317" s="509"/>
      <c r="CL317" s="772"/>
      <c r="CM317" s="772"/>
      <c r="CN317" s="772"/>
      <c r="CO317" s="772"/>
    </row>
    <row r="318" spans="1:93" s="242" customFormat="1" ht="132.75" hidden="1" customHeight="1" x14ac:dyDescent="0.2">
      <c r="B318" s="182" t="s">
        <v>178</v>
      </c>
      <c r="C318" s="182" t="s">
        <v>45</v>
      </c>
      <c r="D318" s="182"/>
      <c r="E318" s="182"/>
      <c r="F318" s="182"/>
      <c r="G318" s="182"/>
      <c r="H318" s="182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>
        <f t="shared" si="1076"/>
        <v>0</v>
      </c>
      <c r="BB318" s="182"/>
      <c r="BC318" s="182"/>
      <c r="BD318" s="182"/>
      <c r="BE318" s="182">
        <f t="shared" si="1077"/>
        <v>0</v>
      </c>
      <c r="BF318" s="182">
        <f>E318</f>
        <v>0</v>
      </c>
      <c r="BG318" s="182">
        <f t="shared" si="1071"/>
        <v>0</v>
      </c>
      <c r="BH318" s="182">
        <f t="shared" si="1071"/>
        <v>0</v>
      </c>
      <c r="BI318" s="182"/>
      <c r="BJ318" s="182"/>
      <c r="BK318" s="182"/>
      <c r="BL318" s="182"/>
      <c r="BM318" s="182"/>
      <c r="BN318" s="182">
        <f t="shared" si="1078"/>
        <v>0</v>
      </c>
      <c r="BO318" s="182"/>
      <c r="BP318" s="182"/>
      <c r="BQ318" s="182"/>
      <c r="BR318" s="182"/>
      <c r="BS318" s="182"/>
      <c r="BT318" s="182">
        <f t="shared" si="1079"/>
        <v>0</v>
      </c>
      <c r="BU318" s="182">
        <f t="shared" si="1080"/>
        <v>0</v>
      </c>
      <c r="BV318" s="182"/>
      <c r="BW318" s="182"/>
      <c r="BX318" s="182"/>
      <c r="BY318" s="182"/>
      <c r="BZ318" s="182"/>
      <c r="CA318" s="182">
        <f t="shared" si="1081"/>
        <v>0</v>
      </c>
      <c r="CB318" s="182"/>
      <c r="CC318" s="182"/>
      <c r="CD318" s="182"/>
      <c r="CE318" s="182">
        <f t="shared" si="1073"/>
        <v>0</v>
      </c>
      <c r="CF318" s="182">
        <f t="shared" si="1082"/>
        <v>0</v>
      </c>
      <c r="CG318" s="182"/>
      <c r="CH318" s="182">
        <f t="shared" si="1074"/>
        <v>0</v>
      </c>
      <c r="CI318" s="182">
        <f t="shared" si="1075"/>
        <v>0</v>
      </c>
      <c r="CJ318" s="313"/>
      <c r="CK318" s="510"/>
      <c r="CL318" s="257"/>
      <c r="CM318" s="257"/>
      <c r="CN318" s="257"/>
      <c r="CO318" s="257"/>
    </row>
    <row r="319" spans="1:93" s="242" customFormat="1" ht="76.5" hidden="1" customHeight="1" x14ac:dyDescent="0.2">
      <c r="B319" s="182"/>
      <c r="C319" s="182" t="s">
        <v>220</v>
      </c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>
        <f t="shared" si="1078"/>
        <v>0</v>
      </c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>
        <f t="shared" si="1081"/>
        <v>0</v>
      </c>
      <c r="CB319" s="182"/>
      <c r="CC319" s="182"/>
      <c r="CD319" s="182"/>
      <c r="CE319" s="182"/>
      <c r="CF319" s="182"/>
      <c r="CG319" s="182"/>
      <c r="CH319" s="182"/>
      <c r="CI319" s="182"/>
      <c r="CJ319" s="21"/>
      <c r="CK319" s="497"/>
      <c r="CL319" s="257"/>
      <c r="CM319" s="257"/>
      <c r="CN319" s="257"/>
      <c r="CO319" s="257"/>
    </row>
    <row r="320" spans="1:93" s="242" customFormat="1" ht="54" hidden="1" customHeight="1" x14ac:dyDescent="0.2">
      <c r="B320" s="182"/>
      <c r="C320" s="182" t="s">
        <v>41</v>
      </c>
      <c r="D320" s="182"/>
      <c r="E320" s="182"/>
      <c r="F320" s="182"/>
      <c r="G320" s="182"/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  <c r="BM320" s="182"/>
      <c r="BN320" s="182">
        <f t="shared" si="1078"/>
        <v>0</v>
      </c>
      <c r="BO320" s="182"/>
      <c r="BP320" s="182"/>
      <c r="BQ320" s="182"/>
      <c r="BR320" s="182"/>
      <c r="BS320" s="182"/>
      <c r="BT320" s="182"/>
      <c r="BU320" s="182"/>
      <c r="BV320" s="182"/>
      <c r="BW320" s="182"/>
      <c r="BX320" s="182"/>
      <c r="BY320" s="182"/>
      <c r="BZ320" s="182"/>
      <c r="CA320" s="182">
        <f t="shared" si="1081"/>
        <v>0</v>
      </c>
      <c r="CB320" s="182"/>
      <c r="CC320" s="182"/>
      <c r="CD320" s="182"/>
      <c r="CE320" s="182"/>
      <c r="CF320" s="182"/>
      <c r="CG320" s="182"/>
      <c r="CH320" s="182"/>
      <c r="CI320" s="182"/>
      <c r="CJ320" s="21"/>
      <c r="CK320" s="497"/>
      <c r="CL320" s="257"/>
      <c r="CM320" s="257"/>
      <c r="CN320" s="257"/>
      <c r="CO320" s="257"/>
    </row>
    <row r="321" spans="1:12248" s="52" customFormat="1" ht="54" hidden="1" customHeight="1" x14ac:dyDescent="0.25">
      <c r="B321" s="182"/>
      <c r="C321" s="18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>
        <f t="shared" si="1078"/>
        <v>0</v>
      </c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2"/>
      <c r="CA321" s="182">
        <f t="shared" si="1081"/>
        <v>0</v>
      </c>
      <c r="CB321" s="182"/>
      <c r="CC321" s="182"/>
      <c r="CD321" s="182"/>
      <c r="CE321" s="182"/>
      <c r="CF321" s="182"/>
      <c r="CG321" s="182"/>
      <c r="CH321" s="182"/>
      <c r="CI321" s="182"/>
      <c r="CJ321" s="21"/>
      <c r="CK321" s="511"/>
      <c r="CL321" s="770"/>
      <c r="CM321" s="770"/>
      <c r="CN321" s="770"/>
      <c r="CO321" s="770"/>
    </row>
    <row r="322" spans="1:12248" s="438" customFormat="1" ht="55.5" hidden="1" customHeight="1" x14ac:dyDescent="0.25">
      <c r="A322" s="438" t="s">
        <v>176</v>
      </c>
      <c r="B322" s="182" t="s">
        <v>278</v>
      </c>
      <c r="C322" s="182"/>
      <c r="D322" s="182"/>
      <c r="E322" s="182"/>
      <c r="F322" s="182"/>
      <c r="G322" s="182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/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2"/>
      <c r="CA322" s="182"/>
      <c r="CB322" s="182"/>
      <c r="CC322" s="182"/>
      <c r="CD322" s="182"/>
      <c r="CE322" s="182"/>
      <c r="CF322" s="182"/>
      <c r="CG322" s="182"/>
      <c r="CH322" s="182"/>
      <c r="CI322" s="182"/>
      <c r="CJ322" s="26"/>
      <c r="CK322" s="26"/>
      <c r="CL322" s="39"/>
      <c r="CM322" s="39"/>
      <c r="CN322" s="39"/>
      <c r="CO322" s="39"/>
    </row>
    <row r="323" spans="1:12248" s="438" customFormat="1" ht="55.5" customHeight="1" x14ac:dyDescent="0.25">
      <c r="B323" s="182"/>
      <c r="C323" s="182" t="s">
        <v>418</v>
      </c>
      <c r="D323" s="182">
        <f t="shared" ref="D323" si="1083">E323+G323+H323+F323</f>
        <v>910179.75157999992</v>
      </c>
      <c r="E323" s="182">
        <f>E124</f>
        <v>163409.38390999998</v>
      </c>
      <c r="F323" s="182">
        <f t="shared" ref="F323" si="1084">F124</f>
        <v>746770.36766999995</v>
      </c>
      <c r="G323" s="182"/>
      <c r="H323" s="182"/>
      <c r="I323" s="182">
        <f>K323+M323</f>
        <v>626764.45643000002</v>
      </c>
      <c r="J323" s="182">
        <f>I323/D323</f>
        <v>0.68861612812412776</v>
      </c>
      <c r="K323" s="182">
        <f>K124</f>
        <v>160544.25147000002</v>
      </c>
      <c r="L323" s="182">
        <f t="shared" ref="L323" si="1085">K323/E323</f>
        <v>0.98246653667345096</v>
      </c>
      <c r="M323" s="182">
        <f t="shared" ref="M323" si="1086">M124</f>
        <v>466220.20495999994</v>
      </c>
      <c r="N323" s="182">
        <f>M323/F323</f>
        <v>0.62431535200660782</v>
      </c>
      <c r="O323" s="182"/>
      <c r="P323" s="182"/>
      <c r="Q323" s="182"/>
      <c r="R323" s="182"/>
      <c r="S323" s="182">
        <f t="shared" ref="S323" si="1087">U323+W323+Y323+AA323</f>
        <v>331452.95763999998</v>
      </c>
      <c r="T323" s="182">
        <f>S323/D323</f>
        <v>0.36416208673575073</v>
      </c>
      <c r="U323" s="182">
        <f>U124</f>
        <v>167609.69874999998</v>
      </c>
      <c r="V323" s="182">
        <f t="shared" ref="V323:V332" si="1088">U323/E323</f>
        <v>1.0257042450041509</v>
      </c>
      <c r="W323" s="182">
        <f t="shared" ref="W323" si="1089">W124</f>
        <v>163843.25889</v>
      </c>
      <c r="X323" s="182">
        <f t="shared" ref="X323:X354" si="1090">W323/F323</f>
        <v>0.21940246424239856</v>
      </c>
      <c r="Y323" s="182"/>
      <c r="Z323" s="182"/>
      <c r="AA323" s="182"/>
      <c r="AB323" s="182"/>
      <c r="AC323" s="182">
        <f t="shared" ref="AC323" si="1091">AE323+AG323+AI323+AK323</f>
        <v>910179.70591000002</v>
      </c>
      <c r="AD323" s="182">
        <f t="shared" ref="AD323" si="1092">AC323/D323</f>
        <v>0.99999994982309837</v>
      </c>
      <c r="AE323" s="182">
        <f>AE124</f>
        <v>163409.33824000001</v>
      </c>
      <c r="AF323" s="182">
        <f t="shared" ref="AF323:AF332" si="1093">AE323/E323</f>
        <v>0.99999972051788666</v>
      </c>
      <c r="AG323" s="182">
        <f t="shared" ref="AG323" si="1094">AG124</f>
        <v>746770.36766999995</v>
      </c>
      <c r="AH323" s="182">
        <f t="shared" ref="AH323:AH386" si="1095">AG323/F323</f>
        <v>1</v>
      </c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>
        <f>AV323-D323</f>
        <v>0</v>
      </c>
      <c r="AV323" s="182">
        <f t="shared" ref="AV323" si="1096">AW323+AY323+AZ323+AX323</f>
        <v>910179.75158000004</v>
      </c>
      <c r="AW323" s="182">
        <f>AW124</f>
        <v>163409.38390999998</v>
      </c>
      <c r="AX323" s="182">
        <f t="shared" ref="AX323:AZ323" si="1097">AX124</f>
        <v>746770.36767000007</v>
      </c>
      <c r="AY323" s="182">
        <f t="shared" si="1097"/>
        <v>0</v>
      </c>
      <c r="AZ323" s="182">
        <f t="shared" si="1097"/>
        <v>0</v>
      </c>
      <c r="BA323" s="182"/>
      <c r="BB323" s="182"/>
      <c r="BC323" s="182"/>
      <c r="BD323" s="182"/>
      <c r="BE323" s="182"/>
      <c r="BF323" s="182"/>
      <c r="BG323" s="182"/>
      <c r="BH323" s="182"/>
      <c r="BI323" s="182">
        <f t="shared" ref="BI323" si="1098">BJ323+BL323+BM323+BK323</f>
        <v>2429144.6000100002</v>
      </c>
      <c r="BJ323" s="182">
        <f>BJ124</f>
        <v>1030408.5149299999</v>
      </c>
      <c r="BK323" s="182">
        <f>BK124</f>
        <v>1398736.0850800001</v>
      </c>
      <c r="BL323" s="182"/>
      <c r="BM323" s="182"/>
      <c r="BN323" s="182">
        <f>BO323-BI323</f>
        <v>0</v>
      </c>
      <c r="BO323" s="182">
        <f>BP323+BQ323+BR323+BS323</f>
        <v>2429144.6000100002</v>
      </c>
      <c r="BP323" s="182">
        <f>BP124</f>
        <v>1030408.5149299999</v>
      </c>
      <c r="BQ323" s="182">
        <f t="shared" ref="BQ323" si="1099">BQ124</f>
        <v>1398736.0850800001</v>
      </c>
      <c r="BR323" s="182"/>
      <c r="BS323" s="182"/>
      <c r="BT323" s="182"/>
      <c r="BU323" s="182"/>
      <c r="BV323" s="182">
        <f t="shared" ref="BV323" si="1100">BW323+BY323+BZ323+BX323</f>
        <v>0</v>
      </c>
      <c r="BW323" s="182"/>
      <c r="BX323" s="182"/>
      <c r="BY323" s="182"/>
      <c r="BZ323" s="182"/>
      <c r="CA323" s="182">
        <f>CB323-BV323</f>
        <v>11606166.34240138</v>
      </c>
      <c r="CB323" s="182">
        <f>CC323+CD323+CE323+CF323</f>
        <v>11606166.34240138</v>
      </c>
      <c r="CC323" s="182">
        <f>CC124</f>
        <v>0</v>
      </c>
      <c r="CD323" s="182">
        <f t="shared" ref="CD323" si="1101">CD124</f>
        <v>0</v>
      </c>
      <c r="CE323" s="182">
        <f>CF323+CG323</f>
        <v>9326954.1000013798</v>
      </c>
      <c r="CF323" s="182">
        <f>CF124</f>
        <v>2279212.2423999999</v>
      </c>
      <c r="CG323" s="182">
        <f t="shared" ref="CG323" si="1102">CG124</f>
        <v>7047741.8576013809</v>
      </c>
      <c r="CH323" s="182"/>
      <c r="CI323" s="182"/>
      <c r="CJ323" s="663">
        <v>0</v>
      </c>
      <c r="CK323" s="663">
        <f>CL323+CM323+CN323+CO323</f>
        <v>9326954.1000013798</v>
      </c>
      <c r="CL323" s="663">
        <f>CL124</f>
        <v>2279212.2423999999</v>
      </c>
      <c r="CM323" s="663">
        <f t="shared" ref="CM323" si="1103">CM124</f>
        <v>7047741.8576013809</v>
      </c>
      <c r="CN323" s="39"/>
      <c r="CO323" s="39"/>
    </row>
    <row r="324" spans="1:12248" s="380" customFormat="1" ht="107.25" customHeight="1" x14ac:dyDescent="0.25">
      <c r="B324" s="370" t="s">
        <v>338</v>
      </c>
      <c r="C324" s="367" t="s">
        <v>375</v>
      </c>
      <c r="D324" s="774">
        <f>E324+F324+G324+H324</f>
        <v>8893049.2631500009</v>
      </c>
      <c r="E324" s="774">
        <f>E325+E326+E327+E328</f>
        <v>2682595.0364099997</v>
      </c>
      <c r="F324" s="774">
        <f t="shared" ref="F324" si="1104">F325+F326+F327+F328</f>
        <v>4593560.2957400009</v>
      </c>
      <c r="G324" s="774">
        <f t="shared" ref="G324:H324" si="1105">G325+G326+G327+G328</f>
        <v>0</v>
      </c>
      <c r="H324" s="774">
        <f t="shared" si="1105"/>
        <v>1616893.9309999999</v>
      </c>
      <c r="I324" s="774">
        <f>K324+M324+O324+Q324</f>
        <v>3529717.80137</v>
      </c>
      <c r="J324" s="568">
        <f>I324/D324</f>
        <v>0.39690748324042691</v>
      </c>
      <c r="K324" s="379">
        <f>K325+K326+K327+K328</f>
        <v>1429232.9065399999</v>
      </c>
      <c r="L324" s="379"/>
      <c r="M324" s="379">
        <f t="shared" ref="M324" si="1106">M325+M326+M327+M328</f>
        <v>1518182.24899</v>
      </c>
      <c r="N324" s="379"/>
      <c r="O324" s="379"/>
      <c r="P324" s="379"/>
      <c r="Q324" s="379">
        <f t="shared" ref="Q324" si="1107">Q325+Q326+Q327+Q328</f>
        <v>582302.64584000001</v>
      </c>
      <c r="R324" s="379"/>
      <c r="S324" s="774">
        <f>U324+W324+Y324+AA324</f>
        <v>4126357.8472800003</v>
      </c>
      <c r="T324" s="568">
        <f>S324/D324</f>
        <v>0.46399808717785129</v>
      </c>
      <c r="U324" s="774">
        <f>U325+U326+U327+U328</f>
        <v>1439702.7026900002</v>
      </c>
      <c r="V324" s="568">
        <f t="shared" si="1088"/>
        <v>0.53668283253691984</v>
      </c>
      <c r="W324" s="774">
        <f t="shared" ref="W324" si="1108">W325+W326+W327+W328</f>
        <v>2180533.4870100003</v>
      </c>
      <c r="X324" s="568">
        <f t="shared" si="1090"/>
        <v>0.47469355937968083</v>
      </c>
      <c r="Y324" s="774">
        <f t="shared" ref="Y324" si="1109">Y325+Y326+Y327+Y328</f>
        <v>0</v>
      </c>
      <c r="Z324" s="574">
        <v>0</v>
      </c>
      <c r="AA324" s="774">
        <f t="shared" ref="AA324" si="1110">AA325+AA326+AA327+AA328</f>
        <v>506121.65758</v>
      </c>
      <c r="AB324" s="568">
        <f>AA324/H324</f>
        <v>0.31302093964010314</v>
      </c>
      <c r="AC324" s="774">
        <f>AE324+AG324+AI324+AK324</f>
        <v>6901096.1592899989</v>
      </c>
      <c r="AD324" s="614">
        <f>AC324/D324</f>
        <v>0.77601011251404739</v>
      </c>
      <c r="AE324" s="774">
        <f>AE325+AE326+AE327+AE328</f>
        <v>2475619.7485400001</v>
      </c>
      <c r="AF324" s="648">
        <f t="shared" si="1093"/>
        <v>0.92284512382197437</v>
      </c>
      <c r="AG324" s="774">
        <f t="shared" ref="AG324" si="1111">AG325+AG326+AG327+AG328</f>
        <v>2809538.14378</v>
      </c>
      <c r="AH324" s="648">
        <f t="shared" si="1095"/>
        <v>0.61162539792620629</v>
      </c>
      <c r="AI324" s="379"/>
      <c r="AJ324" s="379"/>
      <c r="AK324" s="774">
        <f t="shared" ref="AK324" si="1112">AK325+AK326+AK327+AK328</f>
        <v>1615938.2669699998</v>
      </c>
      <c r="AL324" s="648">
        <f>AK324/H324</f>
        <v>0.99940895069758284</v>
      </c>
      <c r="AM324" s="379"/>
      <c r="AN324" s="379"/>
      <c r="AO324" s="379"/>
      <c r="AP324" s="379"/>
      <c r="AQ324" s="379"/>
      <c r="AR324" s="379"/>
      <c r="AS324" s="379"/>
      <c r="AT324" s="379"/>
      <c r="AU324" s="379">
        <f>AU326+AU327</f>
        <v>-50076.47626000084</v>
      </c>
      <c r="AV324" s="379">
        <f>AW324+AX324+AY324+AZ324-0.1</f>
        <v>8642666.7230900005</v>
      </c>
      <c r="AW324" s="379">
        <f>AW325+AW326+AW327+AW328</f>
        <v>2682595.0364099997</v>
      </c>
      <c r="AX324" s="379">
        <f t="shared" ref="AX324:AZ324" si="1113">AX325+AX326+AX327+AX328</f>
        <v>4593560.3104299996</v>
      </c>
      <c r="AY324" s="379">
        <f t="shared" si="1113"/>
        <v>0</v>
      </c>
      <c r="AZ324" s="379">
        <f t="shared" si="1113"/>
        <v>1366511.4762499998</v>
      </c>
      <c r="BA324" s="379"/>
      <c r="BB324" s="379"/>
      <c r="BC324" s="379"/>
      <c r="BD324" s="379"/>
      <c r="BE324" s="379"/>
      <c r="BF324" s="379"/>
      <c r="BG324" s="379"/>
      <c r="BH324" s="379"/>
      <c r="BI324" s="379">
        <f>BJ324+BK324+BL324+BM324</f>
        <v>6404467.21435</v>
      </c>
      <c r="BJ324" s="379">
        <f>BJ325+BJ326+BJ327+BJ328</f>
        <v>1573807.2326</v>
      </c>
      <c r="BK324" s="379">
        <f t="shared" ref="BK324" si="1114">BK325+BK326+BK327+BK328</f>
        <v>3777548.2691199998</v>
      </c>
      <c r="BL324" s="379">
        <f t="shared" ref="BL324" si="1115">BL325+BL326+BL327+BL328</f>
        <v>0</v>
      </c>
      <c r="BM324" s="379">
        <f t="shared" ref="BM324" si="1116">BM325+BM326+BM327+BM328</f>
        <v>1053111.71263</v>
      </c>
      <c r="BN324" s="379">
        <f>BN326+BN327</f>
        <v>59318.450710000005</v>
      </c>
      <c r="BO324" s="379">
        <f>BP324+BQ324+BR324+BS324</f>
        <v>6463785.6650599996</v>
      </c>
      <c r="BP324" s="379">
        <f>BP325+BP326+BP327+BP328</f>
        <v>1573807.2326</v>
      </c>
      <c r="BQ324" s="379">
        <f t="shared" ref="BQ324:BS324" si="1117">BQ325+BQ326+BQ327+BQ328</f>
        <v>3836866.7198299998</v>
      </c>
      <c r="BR324" s="379">
        <f t="shared" si="1117"/>
        <v>0</v>
      </c>
      <c r="BS324" s="379">
        <f t="shared" si="1117"/>
        <v>1053111.71263</v>
      </c>
      <c r="BT324" s="379"/>
      <c r="BU324" s="379"/>
      <c r="BV324" s="379" t="e">
        <f>BW324+BX324+BY324+BZ324</f>
        <v>#REF!</v>
      </c>
      <c r="BW324" s="379">
        <f>BW325+BW326+BW327+BW328</f>
        <v>1634943.4886</v>
      </c>
      <c r="BX324" s="379">
        <f t="shared" ref="BX324" si="1118">BX325+BX326+BX327+BX328</f>
        <v>6109365.2821499994</v>
      </c>
      <c r="BY324" s="379">
        <f t="shared" ref="BY324" si="1119">BY325+BY326+BY327+BY328</f>
        <v>0</v>
      </c>
      <c r="BZ324" s="379" t="e">
        <f t="shared" ref="BZ324" si="1120">BZ325+BZ326+BZ327+BZ328</f>
        <v>#REF!</v>
      </c>
      <c r="CA324" s="379"/>
      <c r="CB324" s="379"/>
      <c r="CC324" s="379"/>
      <c r="CD324" s="379"/>
      <c r="CE324" s="379">
        <f>CF324+CG324+CH324+CI324</f>
        <v>3647551.9060199996</v>
      </c>
      <c r="CF324" s="379">
        <f>CF325+CF326+CF327+CF328</f>
        <v>534943.48860000004</v>
      </c>
      <c r="CG324" s="379">
        <f t="shared" ref="CG324:CI324" si="1121">CG325+CG326+CG327+CG328</f>
        <v>2022608.4174199998</v>
      </c>
      <c r="CH324" s="379">
        <f t="shared" si="1121"/>
        <v>0</v>
      </c>
      <c r="CI324" s="379">
        <f t="shared" si="1121"/>
        <v>1090000</v>
      </c>
      <c r="CJ324" s="379">
        <f>CJ326+CJ327</f>
        <v>0</v>
      </c>
      <c r="CK324" s="379">
        <f>CL324+CM324+CN324+CO324</f>
        <v>3647551.9060199996</v>
      </c>
      <c r="CL324" s="379">
        <f>CL325+CL326+CL327+CL328</f>
        <v>534943.48860000004</v>
      </c>
      <c r="CM324" s="379">
        <f t="shared" ref="CM324:CO324" si="1122">CM325+CM326+CM327+CM328</f>
        <v>2022608.4174199998</v>
      </c>
      <c r="CN324" s="379">
        <f t="shared" si="1122"/>
        <v>0</v>
      </c>
      <c r="CO324" s="379">
        <f t="shared" si="1122"/>
        <v>1090000</v>
      </c>
    </row>
    <row r="325" spans="1:12248" s="65" customFormat="1" ht="39" hidden="1" customHeight="1" x14ac:dyDescent="0.25">
      <c r="B325" s="213"/>
      <c r="C325" s="115" t="s">
        <v>32</v>
      </c>
      <c r="D325" s="192">
        <f>E325+G325+H325</f>
        <v>0</v>
      </c>
      <c r="E325" s="192">
        <f>E80</f>
        <v>0</v>
      </c>
      <c r="F325" s="192"/>
      <c r="G325" s="192">
        <f>G80</f>
        <v>0</v>
      </c>
      <c r="H325" s="192">
        <f>H80</f>
        <v>0</v>
      </c>
      <c r="I325" s="192"/>
      <c r="J325" s="558"/>
      <c r="K325" s="558"/>
      <c r="L325" s="558"/>
      <c r="M325" s="558"/>
      <c r="N325" s="558"/>
      <c r="O325" s="558"/>
      <c r="P325" s="558"/>
      <c r="Q325" s="558"/>
      <c r="R325" s="558"/>
      <c r="S325" s="192"/>
      <c r="T325" s="568" t="e">
        <f t="shared" ref="T325:T328" si="1123">S325/D325</f>
        <v>#DIV/0!</v>
      </c>
      <c r="U325" s="192">
        <f>U80</f>
        <v>0</v>
      </c>
      <c r="V325" s="682" t="e">
        <f t="shared" si="1088"/>
        <v>#DIV/0!</v>
      </c>
      <c r="W325" s="192"/>
      <c r="X325" s="682" t="e">
        <f t="shared" si="1090"/>
        <v>#DIV/0!</v>
      </c>
      <c r="Y325" s="192">
        <f>Y80</f>
        <v>0</v>
      </c>
      <c r="Z325" s="629"/>
      <c r="AA325" s="192">
        <f>AA80</f>
        <v>0</v>
      </c>
      <c r="AB325" s="568" t="e">
        <f t="shared" ref="AB325:AB332" si="1124">AA325/H325</f>
        <v>#DIV/0!</v>
      </c>
      <c r="AC325" s="192"/>
      <c r="AD325" s="614" t="e">
        <f t="shared" ref="AD325:AD328" si="1125">AC325/D325</f>
        <v>#DIV/0!</v>
      </c>
      <c r="AE325" s="192">
        <f>AE80</f>
        <v>0</v>
      </c>
      <c r="AF325" s="622" t="e">
        <f t="shared" si="1093"/>
        <v>#DIV/0!</v>
      </c>
      <c r="AG325" s="192"/>
      <c r="AH325" s="622" t="e">
        <f t="shared" si="1095"/>
        <v>#DIV/0!</v>
      </c>
      <c r="AI325" s="558"/>
      <c r="AJ325" s="558"/>
      <c r="AK325" s="192">
        <f>AK80</f>
        <v>0</v>
      </c>
      <c r="AL325" s="594"/>
      <c r="AM325" s="558"/>
      <c r="AN325" s="558"/>
      <c r="AO325" s="558"/>
      <c r="AP325" s="558"/>
      <c r="AQ325" s="558"/>
      <c r="AR325" s="558"/>
      <c r="AS325" s="558"/>
      <c r="AT325" s="558"/>
      <c r="AU325" s="558"/>
      <c r="AV325" s="559">
        <f>AW325+AY325+AZ325</f>
        <v>0</v>
      </c>
      <c r="AW325" s="483">
        <f>AW80</f>
        <v>0</v>
      </c>
      <c r="AX325" s="483"/>
      <c r="AY325" s="483">
        <f>AY80</f>
        <v>0</v>
      </c>
      <c r="AZ325" s="483">
        <f>AZ80</f>
        <v>0</v>
      </c>
      <c r="BA325" s="343">
        <f t="shared" ref="BA325:BA326" si="1126">BB325+BC325+BD325</f>
        <v>0</v>
      </c>
      <c r="BB325" s="525">
        <f>BB80+BB283</f>
        <v>0</v>
      </c>
      <c r="BC325" s="525"/>
      <c r="BD325" s="525"/>
      <c r="BE325" s="525">
        <f t="shared" ref="BE325:BE326" si="1127">BF325+BG325</f>
        <v>72335.316619999998</v>
      </c>
      <c r="BF325" s="343">
        <f>BF80+BF283</f>
        <v>72335.316619999998</v>
      </c>
      <c r="BG325" s="343">
        <f>G325</f>
        <v>0</v>
      </c>
      <c r="BH325" s="343"/>
      <c r="BI325" s="490">
        <f>BJ325+BL325+BM325</f>
        <v>0</v>
      </c>
      <c r="BJ325" s="483">
        <f>BJ80</f>
        <v>0</v>
      </c>
      <c r="BK325" s="483"/>
      <c r="BL325" s="483">
        <f>BL80</f>
        <v>0</v>
      </c>
      <c r="BM325" s="483">
        <f>BM80</f>
        <v>0</v>
      </c>
      <c r="BN325" s="483"/>
      <c r="BO325" s="490">
        <f>BP325+BR325+BS325</f>
        <v>0</v>
      </c>
      <c r="BP325" s="483">
        <f>BP80</f>
        <v>0</v>
      </c>
      <c r="BQ325" s="483"/>
      <c r="BR325" s="483">
        <f>BR80</f>
        <v>0</v>
      </c>
      <c r="BS325" s="483">
        <f>BS80</f>
        <v>0</v>
      </c>
      <c r="BT325" s="192"/>
      <c r="BU325" s="192"/>
      <c r="BV325" s="490">
        <f>BW325+BY325+BZ325</f>
        <v>0</v>
      </c>
      <c r="BW325" s="360">
        <f>BW80</f>
        <v>0</v>
      </c>
      <c r="BX325" s="360"/>
      <c r="BY325" s="360">
        <f>BY80</f>
        <v>0</v>
      </c>
      <c r="BZ325" s="360">
        <f>BZ80</f>
        <v>0</v>
      </c>
      <c r="CA325" s="343">
        <f t="shared" ref="CA325:CA326" si="1128">CB325+CC325+CD325</f>
        <v>0</v>
      </c>
      <c r="CB325" s="343">
        <f>CB80+CB283</f>
        <v>0</v>
      </c>
      <c r="CC325" s="192"/>
      <c r="CD325" s="192"/>
      <c r="CE325" s="539">
        <f>CF325+CH325+CI325</f>
        <v>0</v>
      </c>
      <c r="CF325" s="539">
        <f>CF80</f>
        <v>0</v>
      </c>
      <c r="CG325" s="539"/>
      <c r="CH325" s="539">
        <f>CH80</f>
        <v>0</v>
      </c>
      <c r="CI325" s="539">
        <f>CI80</f>
        <v>0</v>
      </c>
      <c r="CJ325" s="483"/>
      <c r="CK325" s="490">
        <f>CL325+CN325+CO325</f>
        <v>0</v>
      </c>
      <c r="CL325" s="483">
        <f>CL80</f>
        <v>0</v>
      </c>
      <c r="CM325" s="483"/>
      <c r="CN325" s="483">
        <f>CN80</f>
        <v>0</v>
      </c>
      <c r="CO325" s="483">
        <f>CO80</f>
        <v>0</v>
      </c>
    </row>
    <row r="326" spans="1:12248" s="52" customFormat="1" ht="54" customHeight="1" x14ac:dyDescent="0.25">
      <c r="B326" s="206"/>
      <c r="C326" s="111" t="s">
        <v>31</v>
      </c>
      <c r="D326" s="182">
        <f>E326+F326+G326+H326</f>
        <v>6183455.4531499995</v>
      </c>
      <c r="E326" s="182">
        <f>E333+E520+E567+E669+E684+E690+E691+E696+E710</f>
        <v>2536783.4002099996</v>
      </c>
      <c r="F326" s="182">
        <f>F333+F520+F567+F669+F684+F690+F691+F696+F710</f>
        <v>2230084.08574</v>
      </c>
      <c r="G326" s="182">
        <f>G333+G520+G567+G669+G684+G690+G691+G696+G710</f>
        <v>0</v>
      </c>
      <c r="H326" s="182">
        <f>H333+H520+H567+H669+H684+H690+H691+H696+H710+H659</f>
        <v>1416587.9671999998</v>
      </c>
      <c r="I326" s="182">
        <f>K326+M326+O326+Q326</f>
        <v>2047051.6275299999</v>
      </c>
      <c r="J326" s="569">
        <f>I326/D326</f>
        <v>0.33105302416097832</v>
      </c>
      <c r="K326" s="559">
        <f>K333+K520+K567+K669+K684+K690+K691+K696+K710</f>
        <v>1283421.2703499999</v>
      </c>
      <c r="L326" s="559"/>
      <c r="M326" s="559">
        <f>M333+M520+M567+M669+M684+M690+M691+M696+M710</f>
        <v>247868.66159999999</v>
      </c>
      <c r="N326" s="559"/>
      <c r="O326" s="559"/>
      <c r="P326" s="559"/>
      <c r="Q326" s="559">
        <f>Q333+Q520+Q567+Q669+Q684+Q690+Q691+Q696+Q710+Q659</f>
        <v>515761.69558</v>
      </c>
      <c r="R326" s="559"/>
      <c r="S326" s="182">
        <f>U326+W326+Y326+AA326</f>
        <v>2120041.8366900003</v>
      </c>
      <c r="T326" s="569">
        <f t="shared" si="1123"/>
        <v>0.34285713752655894</v>
      </c>
      <c r="U326" s="182">
        <f>U333+U520+U567+U669+U684+U690+U691+U696+U710</f>
        <v>1293891.0665000002</v>
      </c>
      <c r="V326" s="569">
        <f t="shared" si="1088"/>
        <v>0.5100518500684329</v>
      </c>
      <c r="W326" s="182">
        <f>W333+W520+W567+W669+W684+W690+W691+W696+W710</f>
        <v>375612.28224999999</v>
      </c>
      <c r="X326" s="569">
        <f t="shared" si="1090"/>
        <v>0.16842965009786259</v>
      </c>
      <c r="Y326" s="182">
        <f>Y333+Y520+Y567+Y669+Y684+Y690+Y691+Y696+Y710</f>
        <v>0</v>
      </c>
      <c r="Z326" s="629"/>
      <c r="AA326" s="182">
        <f>AA333+AA520+AA567+AA669+AA684+AA690+AA691+AA696+AA710+AA659</f>
        <v>450538.48794000002</v>
      </c>
      <c r="AB326" s="569">
        <f t="shared" si="1124"/>
        <v>0.31804483616398749</v>
      </c>
      <c r="AC326" s="182">
        <f>AE326+AG326+AI326+AK326</f>
        <v>4862969.83519</v>
      </c>
      <c r="AD326" s="569">
        <f t="shared" si="1125"/>
        <v>0.786448592059103</v>
      </c>
      <c r="AE326" s="182">
        <f>AE333+AE520+AE567+AE669+AE684+AE690+AE691+AE696+AE710</f>
        <v>2329808.11234</v>
      </c>
      <c r="AF326" s="622">
        <f t="shared" si="1093"/>
        <v>0.91841034285667988</v>
      </c>
      <c r="AG326" s="182">
        <f>AG333+AG520+AG567+AG669+AG684+AG690+AG691+AG696+AG710</f>
        <v>1116764.88846</v>
      </c>
      <c r="AH326" s="622">
        <f t="shared" si="1095"/>
        <v>0.50077254736761567</v>
      </c>
      <c r="AI326" s="559"/>
      <c r="AJ326" s="559"/>
      <c r="AK326" s="182">
        <f>AK333+AK520+AK567+AK669+AK684+AK690+AK691+AK696+AK710+AK659</f>
        <v>1416396.8343899997</v>
      </c>
      <c r="AL326" s="569">
        <f>AK326/H326</f>
        <v>0.99986507522693568</v>
      </c>
      <c r="AM326" s="559"/>
      <c r="AN326" s="559"/>
      <c r="AO326" s="559"/>
      <c r="AP326" s="559"/>
      <c r="AQ326" s="559"/>
      <c r="AR326" s="559"/>
      <c r="AS326" s="559"/>
      <c r="AT326" s="559"/>
      <c r="AU326" s="559">
        <f>AV326-D326</f>
        <v>-50076.490950000472</v>
      </c>
      <c r="AV326" s="559">
        <f>AW326+AX326+AY326+AZ326</f>
        <v>6133378.962199999</v>
      </c>
      <c r="AW326" s="540">
        <f>AW333+AW520+AW567+AW669+AW684+AW690+AW691+AW696+AW710</f>
        <v>2536783.4002099996</v>
      </c>
      <c r="AX326" s="540">
        <f>AX333+AX520+AX567+AX669+AX684+AX690+AX691+AX696+AX710</f>
        <v>2230084.0857399995</v>
      </c>
      <c r="AY326" s="540">
        <f>AY333+AY520+AY567+AY669+AY684+AY690+AY691+AY696+AY710</f>
        <v>0</v>
      </c>
      <c r="AZ326" s="540">
        <f>AZ333+AZ520+AZ567+AZ669+AZ684+AZ690+AZ691+AZ696+AZ710+AZ659</f>
        <v>1366511.4762499998</v>
      </c>
      <c r="BA326" s="342">
        <f t="shared" si="1126"/>
        <v>0</v>
      </c>
      <c r="BB326" s="526">
        <f>BB79+BB284+BB296</f>
        <v>0</v>
      </c>
      <c r="BC326" s="526"/>
      <c r="BD326" s="526"/>
      <c r="BE326" s="526" t="e">
        <f t="shared" si="1127"/>
        <v>#REF!</v>
      </c>
      <c r="BF326" s="342" t="e">
        <f>BF79+BF284+BF296</f>
        <v>#REF!</v>
      </c>
      <c r="BG326" s="342">
        <f>G326</f>
        <v>0</v>
      </c>
      <c r="BH326" s="342"/>
      <c r="BI326" s="491">
        <f>BJ326+BK326+BL326+BM326</f>
        <v>4887861.21435</v>
      </c>
      <c r="BJ326" s="540">
        <f>BJ333+BJ520+BJ567+BJ669+BJ684+BJ690+BJ691+BJ696+BJ710</f>
        <v>1273807.2326</v>
      </c>
      <c r="BK326" s="540">
        <f>BK333+BK520+BK567+BK669+BK684+BK690+BK691+BK696+BK710</f>
        <v>2560942.2691199998</v>
      </c>
      <c r="BL326" s="540">
        <f>BL333+BL520+BL567+BL669+BL684+BL690+BL691+BL696+BL710</f>
        <v>0</v>
      </c>
      <c r="BM326" s="540">
        <f>BM333+BM520+BM567+BM669+BM684+BM690+BM691+BM696+BM710</f>
        <v>1053111.71263</v>
      </c>
      <c r="BN326" s="482">
        <f>BN334+BN520+BN569+BN669+BN684+BN690+BN691+BN696+BN709</f>
        <v>59318.450710000005</v>
      </c>
      <c r="BO326" s="491">
        <f>BP326+BQ326+BR326+BS326</f>
        <v>4947179.6650599996</v>
      </c>
      <c r="BP326" s="540">
        <f>BP333+BP520+BP567+BP669+BP684+BP690+BP691+BP696+BP710</f>
        <v>1273807.2326</v>
      </c>
      <c r="BQ326" s="540">
        <f>BQ333+BQ520+BQ567+BQ669+BQ684+BQ690+BQ691+BQ696+BQ710</f>
        <v>2620260.7198299998</v>
      </c>
      <c r="BR326" s="540">
        <f>BR333+BR520+BR567+BR669+BR684+BR690+BR691+BR696+BR710</f>
        <v>0</v>
      </c>
      <c r="BS326" s="540">
        <f>BS333+BS520+BS567+BS669+BS684+BS690+BS691+BS696+BS710</f>
        <v>1053111.71263</v>
      </c>
      <c r="BT326" s="182"/>
      <c r="BU326" s="182"/>
      <c r="BV326" s="491" t="e">
        <f>BW326+BX326+BY326+BZ326</f>
        <v>#REF!</v>
      </c>
      <c r="BW326" s="429">
        <f>BW331+BW563+BW658+BW683+BW689+BW695+BW707</f>
        <v>1634943.4886</v>
      </c>
      <c r="BX326" s="429">
        <f>BX331+BX563+BX658+BX683+BX689+BX695+BX707</f>
        <v>6109365.2821499994</v>
      </c>
      <c r="BY326" s="429">
        <f>BY331+BY563+BY658+BY683+BY689+BY695+BY707</f>
        <v>0</v>
      </c>
      <c r="BZ326" s="429" t="e">
        <f>BZ331+BZ563+BZ658+BZ683+BZ689+BZ695+BZ707</f>
        <v>#REF!</v>
      </c>
      <c r="CA326" s="342">
        <f t="shared" si="1128"/>
        <v>0</v>
      </c>
      <c r="CB326" s="342">
        <f>CB79+CB284+CB296</f>
        <v>0</v>
      </c>
      <c r="CC326" s="182"/>
      <c r="CD326" s="182"/>
      <c r="CE326" s="540">
        <f>CF326+CG326+CH326+CI326</f>
        <v>3647551.9060199996</v>
      </c>
      <c r="CF326" s="540">
        <f>CF333+CF519+CF567+CF669+CF684+CF690+CF691+CF696+CF709</f>
        <v>534943.48860000004</v>
      </c>
      <c r="CG326" s="540">
        <f>CG333+CG519+CG567+CG669+CG684+CG690+CG691+CG696+CG709</f>
        <v>2022608.4174199998</v>
      </c>
      <c r="CH326" s="540">
        <f>CH333+CH519+CH567+CH669+CH684+CH690+CH691+CH696+CH709</f>
        <v>0</v>
      </c>
      <c r="CI326" s="540">
        <f>CI333+CI519+CI567+CI669+CI684+CI690+CI691+CI696+CI709</f>
        <v>1090000</v>
      </c>
      <c r="CJ326" s="482">
        <f>CJ334+CJ520+CJ569+CJ669+CJ684+CJ690+CJ691+CJ696+CJ709</f>
        <v>0</v>
      </c>
      <c r="CK326" s="491">
        <f>CL326+CM326+CN326+CO326</f>
        <v>3647551.9060199996</v>
      </c>
      <c r="CL326" s="482">
        <f>CL331+CL563+CL658+CL683+CL689+CL695+CL707</f>
        <v>534943.48860000004</v>
      </c>
      <c r="CM326" s="482">
        <f>CM331+CM563+CM658+CM683+CM689+CM695+CM707</f>
        <v>2022608.4174199998</v>
      </c>
      <c r="CN326" s="482">
        <f>CN331+CN563+CN658+CN683+CN689+CN695+CN707</f>
        <v>0</v>
      </c>
      <c r="CO326" s="482">
        <f>CO331+CO563+CO658+CO683+CO689+CO695+CO707+CO690</f>
        <v>1090000</v>
      </c>
    </row>
    <row r="327" spans="1:12248" s="473" customFormat="1" ht="39" customHeight="1" x14ac:dyDescent="0.25">
      <c r="B327" s="474"/>
      <c r="C327" s="475" t="s">
        <v>240</v>
      </c>
      <c r="D327" s="476">
        <f t="shared" ref="D327:D328" si="1129">E327+F327+G327+H327</f>
        <v>2363476.2100000004</v>
      </c>
      <c r="E327" s="476">
        <f>E332</f>
        <v>0</v>
      </c>
      <c r="F327" s="476">
        <f t="shared" ref="F327:H327" si="1130">F332</f>
        <v>2363476.2100000004</v>
      </c>
      <c r="G327" s="476">
        <f t="shared" si="1130"/>
        <v>0</v>
      </c>
      <c r="H327" s="476">
        <f t="shared" si="1130"/>
        <v>0</v>
      </c>
      <c r="I327" s="476">
        <f>K327+M327+O327+Q327</f>
        <v>1270313.58739</v>
      </c>
      <c r="J327" s="571">
        <f t="shared" ref="J327:J328" si="1131">I327/D327</f>
        <v>0.53747678187545611</v>
      </c>
      <c r="K327" s="665">
        <f>K332</f>
        <v>0</v>
      </c>
      <c r="L327" s="665"/>
      <c r="M327" s="665">
        <f t="shared" ref="M327" si="1132">M332</f>
        <v>1270313.58739</v>
      </c>
      <c r="N327" s="665"/>
      <c r="O327" s="665"/>
      <c r="P327" s="665"/>
      <c r="Q327" s="665">
        <f t="shared" ref="Q327" si="1133">Q332</f>
        <v>0</v>
      </c>
      <c r="R327" s="665"/>
      <c r="S327" s="476">
        <f t="shared" ref="S327:S328" si="1134">U327+W327+Y327+AA327</f>
        <v>1804921.2047600001</v>
      </c>
      <c r="T327" s="571">
        <f t="shared" si="1123"/>
        <v>0.76367225408204964</v>
      </c>
      <c r="U327" s="476">
        <f>U332</f>
        <v>0</v>
      </c>
      <c r="V327" s="571">
        <v>0</v>
      </c>
      <c r="W327" s="476">
        <f t="shared" ref="W327" si="1135">W332</f>
        <v>1804921.2047600001</v>
      </c>
      <c r="X327" s="571">
        <f t="shared" si="1090"/>
        <v>0.76367225408204964</v>
      </c>
      <c r="Y327" s="476"/>
      <c r="Z327" s="616"/>
      <c r="AA327" s="476"/>
      <c r="AB327" s="571"/>
      <c r="AC327" s="476">
        <f t="shared" ref="AC327:AC328" si="1136">AE327+AG327+AI327+AK327</f>
        <v>1692773.25532</v>
      </c>
      <c r="AD327" s="571">
        <f t="shared" si="1125"/>
        <v>0.71622182959057568</v>
      </c>
      <c r="AE327" s="476">
        <f>AE332</f>
        <v>0</v>
      </c>
      <c r="AF327" s="639">
        <v>0</v>
      </c>
      <c r="AG327" s="476">
        <f t="shared" ref="AG327" si="1137">AG332</f>
        <v>1692773.25532</v>
      </c>
      <c r="AH327" s="639">
        <f t="shared" si="1095"/>
        <v>0.71622182959057568</v>
      </c>
      <c r="AI327" s="665"/>
      <c r="AJ327" s="665"/>
      <c r="AK327" s="476">
        <f t="shared" ref="AK327" si="1138">AK332</f>
        <v>0</v>
      </c>
      <c r="AL327" s="569">
        <v>0</v>
      </c>
      <c r="AM327" s="665"/>
      <c r="AN327" s="665"/>
      <c r="AO327" s="665"/>
      <c r="AP327" s="665"/>
      <c r="AQ327" s="665"/>
      <c r="AR327" s="665"/>
      <c r="AS327" s="665"/>
      <c r="AT327" s="665"/>
      <c r="AU327" s="665">
        <f>AU521</f>
        <v>1.4689999632537365E-2</v>
      </c>
      <c r="AV327" s="665">
        <f t="shared" ref="AV327:AV328" si="1139">AW327+AX327+AY327+AZ327</f>
        <v>2363476.2246900001</v>
      </c>
      <c r="AW327" s="665">
        <f>AW332</f>
        <v>0</v>
      </c>
      <c r="AX327" s="665">
        <f t="shared" ref="AX327:AZ327" si="1140">AX332</f>
        <v>2363476.2246900001</v>
      </c>
      <c r="AY327" s="665">
        <f t="shared" si="1140"/>
        <v>0</v>
      </c>
      <c r="AZ327" s="665">
        <f t="shared" si="1140"/>
        <v>0</v>
      </c>
      <c r="BA327" s="665"/>
      <c r="BB327" s="665"/>
      <c r="BC327" s="665"/>
      <c r="BD327" s="665"/>
      <c r="BE327" s="665"/>
      <c r="BF327" s="665"/>
      <c r="BG327" s="665"/>
      <c r="BH327" s="665"/>
      <c r="BI327" s="665">
        <f t="shared" ref="BI327:BI328" si="1141">BJ327+BK327+BL327+BM327</f>
        <v>1216606</v>
      </c>
      <c r="BJ327" s="665">
        <f>BJ332</f>
        <v>0</v>
      </c>
      <c r="BK327" s="665">
        <f t="shared" ref="BK327:BM327" si="1142">BK332</f>
        <v>1216606</v>
      </c>
      <c r="BL327" s="665">
        <f t="shared" si="1142"/>
        <v>0</v>
      </c>
      <c r="BM327" s="665">
        <f t="shared" si="1142"/>
        <v>0</v>
      </c>
      <c r="BN327" s="665">
        <f>BO327-BI327</f>
        <v>0</v>
      </c>
      <c r="BO327" s="665">
        <f t="shared" ref="BO327:BO328" si="1143">BP327+BQ327+BR327+BS327</f>
        <v>1216605.9999999998</v>
      </c>
      <c r="BP327" s="665">
        <f>BP332</f>
        <v>0</v>
      </c>
      <c r="BQ327" s="665">
        <f t="shared" ref="BQ327:BS327" si="1144">BQ332</f>
        <v>1216605.9999999998</v>
      </c>
      <c r="BR327" s="665">
        <f t="shared" si="1144"/>
        <v>0</v>
      </c>
      <c r="BS327" s="665">
        <f t="shared" si="1144"/>
        <v>0</v>
      </c>
      <c r="BT327" s="476"/>
      <c r="BU327" s="476"/>
      <c r="BV327" s="665">
        <f t="shared" ref="BV327:BV328" si="1145">BW327+BX327+BY327+BZ327</f>
        <v>0</v>
      </c>
      <c r="BW327" s="665">
        <f>BW332</f>
        <v>0</v>
      </c>
      <c r="BX327" s="665">
        <f t="shared" ref="BX327:BZ327" si="1146">BX332</f>
        <v>0</v>
      </c>
      <c r="BY327" s="665">
        <f t="shared" si="1146"/>
        <v>0</v>
      </c>
      <c r="BZ327" s="665">
        <f t="shared" si="1146"/>
        <v>0</v>
      </c>
      <c r="CA327" s="665"/>
      <c r="CB327" s="665"/>
      <c r="CC327" s="476"/>
      <c r="CD327" s="476"/>
      <c r="CE327" s="665"/>
      <c r="CF327" s="665">
        <f>CF332</f>
        <v>0</v>
      </c>
      <c r="CG327" s="665">
        <f t="shared" ref="CG327:CI327" si="1147">CG332</f>
        <v>0</v>
      </c>
      <c r="CH327" s="665">
        <f t="shared" si="1147"/>
        <v>0</v>
      </c>
      <c r="CI327" s="665">
        <f t="shared" si="1147"/>
        <v>0</v>
      </c>
      <c r="CJ327" s="665">
        <v>0</v>
      </c>
      <c r="CK327" s="665">
        <f t="shared" ref="CK327:CK328" si="1148">CL327+CM327+CN327+CO327</f>
        <v>0</v>
      </c>
      <c r="CL327" s="665">
        <f>CL332</f>
        <v>0</v>
      </c>
      <c r="CM327" s="665">
        <f t="shared" ref="CM327:CO327" si="1149">CM332</f>
        <v>0</v>
      </c>
      <c r="CN327" s="665">
        <f t="shared" si="1149"/>
        <v>0</v>
      </c>
      <c r="CO327" s="665">
        <f t="shared" si="1149"/>
        <v>0</v>
      </c>
    </row>
    <row r="328" spans="1:12248" s="823" customFormat="1" ht="45.75" customHeight="1" x14ac:dyDescent="0.25">
      <c r="B328" s="824"/>
      <c r="C328" s="814" t="s">
        <v>283</v>
      </c>
      <c r="D328" s="779">
        <f t="shared" si="1129"/>
        <v>346117.6</v>
      </c>
      <c r="E328" s="779">
        <f>E708</f>
        <v>145811.63620000001</v>
      </c>
      <c r="F328" s="779"/>
      <c r="G328" s="779"/>
      <c r="H328" s="779">
        <f>H711</f>
        <v>200305.9638</v>
      </c>
      <c r="I328" s="779">
        <f>K328+M328+O328+Q328</f>
        <v>212352.58645</v>
      </c>
      <c r="J328" s="783">
        <f t="shared" si="1131"/>
        <v>0.61352727064442847</v>
      </c>
      <c r="K328" s="356">
        <f>K708</f>
        <v>145811.63618999999</v>
      </c>
      <c r="L328" s="356"/>
      <c r="M328" s="356"/>
      <c r="N328" s="356"/>
      <c r="O328" s="356"/>
      <c r="P328" s="356"/>
      <c r="Q328" s="356">
        <f>Q711</f>
        <v>66540.950259999998</v>
      </c>
      <c r="R328" s="356"/>
      <c r="S328" s="779">
        <f t="shared" si="1134"/>
        <v>201394.80583</v>
      </c>
      <c r="T328" s="783">
        <f t="shared" si="1123"/>
        <v>0.58186814490219507</v>
      </c>
      <c r="U328" s="779">
        <f>U708</f>
        <v>145811.63618999999</v>
      </c>
      <c r="V328" s="783">
        <f t="shared" si="1088"/>
        <v>0.99999999993141819</v>
      </c>
      <c r="W328" s="779"/>
      <c r="X328" s="783">
        <v>0</v>
      </c>
      <c r="Y328" s="779"/>
      <c r="Z328" s="617"/>
      <c r="AA328" s="356">
        <f>AA711</f>
        <v>55583.16964</v>
      </c>
      <c r="AB328" s="783"/>
      <c r="AC328" s="779">
        <f t="shared" si="1136"/>
        <v>345353.06877999997</v>
      </c>
      <c r="AD328" s="783">
        <f t="shared" si="1125"/>
        <v>0.99779112295936412</v>
      </c>
      <c r="AE328" s="779">
        <f>AE708</f>
        <v>145811.63620000001</v>
      </c>
      <c r="AF328" s="825">
        <f t="shared" si="1093"/>
        <v>1</v>
      </c>
      <c r="AG328" s="779"/>
      <c r="AH328" s="825">
        <v>0</v>
      </c>
      <c r="AI328" s="356"/>
      <c r="AJ328" s="356"/>
      <c r="AK328" s="779">
        <f>AK711</f>
        <v>199541.43257999999</v>
      </c>
      <c r="AL328" s="569">
        <f t="shared" ref="AL328" si="1150">AK328/H328</f>
        <v>0.996183182939259</v>
      </c>
      <c r="AM328" s="356"/>
      <c r="AN328" s="356"/>
      <c r="AO328" s="356"/>
      <c r="AP328" s="356"/>
      <c r="AQ328" s="356"/>
      <c r="AR328" s="356"/>
      <c r="AS328" s="356"/>
      <c r="AT328" s="356"/>
      <c r="AU328" s="356">
        <f>AV328-D328</f>
        <v>-200305.96379999997</v>
      </c>
      <c r="AV328" s="356">
        <f t="shared" si="1139"/>
        <v>145811.63620000001</v>
      </c>
      <c r="AW328" s="356">
        <f>AW708</f>
        <v>145811.63620000001</v>
      </c>
      <c r="AX328" s="356"/>
      <c r="AY328" s="356"/>
      <c r="AZ328" s="356">
        <f>AZ711</f>
        <v>0</v>
      </c>
      <c r="BA328" s="356"/>
      <c r="BB328" s="356"/>
      <c r="BC328" s="356"/>
      <c r="BD328" s="356"/>
      <c r="BE328" s="356"/>
      <c r="BF328" s="356"/>
      <c r="BG328" s="356"/>
      <c r="BH328" s="356"/>
      <c r="BI328" s="356">
        <f t="shared" si="1141"/>
        <v>300000</v>
      </c>
      <c r="BJ328" s="356">
        <f>BJ708</f>
        <v>300000</v>
      </c>
      <c r="BK328" s="356"/>
      <c r="BL328" s="356"/>
      <c r="BM328" s="356"/>
      <c r="BN328" s="356">
        <v>0</v>
      </c>
      <c r="BO328" s="356">
        <f t="shared" si="1143"/>
        <v>300000</v>
      </c>
      <c r="BP328" s="356">
        <f>BP708</f>
        <v>300000</v>
      </c>
      <c r="BQ328" s="356"/>
      <c r="BR328" s="356"/>
      <c r="BS328" s="356"/>
      <c r="BT328" s="356"/>
      <c r="BU328" s="356"/>
      <c r="BV328" s="356">
        <f t="shared" si="1145"/>
        <v>0</v>
      </c>
      <c r="BW328" s="356">
        <f>BW708</f>
        <v>0</v>
      </c>
      <c r="BX328" s="356"/>
      <c r="BY328" s="356"/>
      <c r="BZ328" s="356"/>
      <c r="CA328" s="356"/>
      <c r="CB328" s="356"/>
      <c r="CC328" s="356"/>
      <c r="CD328" s="356"/>
      <c r="CE328" s="356"/>
      <c r="CF328" s="356">
        <f>CF708</f>
        <v>0</v>
      </c>
      <c r="CG328" s="356"/>
      <c r="CH328" s="356"/>
      <c r="CI328" s="356"/>
      <c r="CJ328" s="356">
        <v>0</v>
      </c>
      <c r="CK328" s="356">
        <f t="shared" si="1148"/>
        <v>0</v>
      </c>
      <c r="CL328" s="356">
        <f>CL708</f>
        <v>0</v>
      </c>
      <c r="CM328" s="356"/>
      <c r="CN328" s="356"/>
      <c r="CO328" s="356"/>
    </row>
    <row r="329" spans="1:12248" s="381" customFormat="1" ht="122.25" hidden="1" customHeight="1" x14ac:dyDescent="0.25">
      <c r="B329" s="372" t="s">
        <v>34</v>
      </c>
      <c r="C329" s="373" t="s">
        <v>357</v>
      </c>
      <c r="D329" s="375">
        <f>E329+F329+G329+H329</f>
        <v>3678922.22566</v>
      </c>
      <c r="E329" s="375">
        <f>E330+E331+E332</f>
        <v>0</v>
      </c>
      <c r="F329" s="375">
        <f t="shared" ref="F329:BH329" si="1151">F330+F331+F332</f>
        <v>3678922.22566</v>
      </c>
      <c r="G329" s="375">
        <f t="shared" si="1151"/>
        <v>0</v>
      </c>
      <c r="H329" s="375">
        <f t="shared" si="1151"/>
        <v>0</v>
      </c>
      <c r="I329" s="375"/>
      <c r="J329" s="374"/>
      <c r="K329" s="374">
        <f>K330+K331+K332</f>
        <v>0</v>
      </c>
      <c r="L329" s="374"/>
      <c r="M329" s="374">
        <f t="shared" ref="M329" si="1152">M330+M331+M332</f>
        <v>1499103.71294</v>
      </c>
      <c r="N329" s="374"/>
      <c r="O329" s="374"/>
      <c r="P329" s="374"/>
      <c r="Q329" s="374">
        <f t="shared" ref="Q329" si="1153">Q330+Q331+Q332</f>
        <v>0</v>
      </c>
      <c r="R329" s="374"/>
      <c r="S329" s="374"/>
      <c r="T329" s="374"/>
      <c r="U329" s="375">
        <f>U330+U331+U332</f>
        <v>0</v>
      </c>
      <c r="V329" s="629" t="e">
        <f t="shared" si="1088"/>
        <v>#DIV/0!</v>
      </c>
      <c r="W329" s="374">
        <f t="shared" ref="W329" si="1154">W330+W331+W332</f>
        <v>2104728.4252599999</v>
      </c>
      <c r="X329" s="629">
        <f t="shared" si="1090"/>
        <v>0.57210462634404047</v>
      </c>
      <c r="Y329" s="374"/>
      <c r="Z329" s="629"/>
      <c r="AA329" s="374"/>
      <c r="AB329" s="568" t="e">
        <f t="shared" si="1124"/>
        <v>#DIV/0!</v>
      </c>
      <c r="AC329" s="578"/>
      <c r="AD329" s="374"/>
      <c r="AE329" s="374">
        <f>AE330+AE331+AE332</f>
        <v>0</v>
      </c>
      <c r="AF329" s="622" t="e">
        <f t="shared" si="1093"/>
        <v>#DIV/0!</v>
      </c>
      <c r="AG329" s="374">
        <f t="shared" ref="AG329" si="1155">AG330+AG331+AG332</f>
        <v>2294235.5596400001</v>
      </c>
      <c r="AH329" s="622">
        <f t="shared" si="1095"/>
        <v>0.6236162166294269</v>
      </c>
      <c r="AI329" s="374"/>
      <c r="AJ329" s="374"/>
      <c r="AK329" s="374">
        <f t="shared" ref="AK329" si="1156">AK330+AK331+AK332</f>
        <v>0</v>
      </c>
      <c r="AL329" s="578"/>
      <c r="AM329" s="374"/>
      <c r="AN329" s="374"/>
      <c r="AO329" s="374"/>
      <c r="AP329" s="374"/>
      <c r="AQ329" s="374"/>
      <c r="AR329" s="374"/>
      <c r="AS329" s="374"/>
      <c r="AT329" s="374"/>
      <c r="AU329" s="374"/>
      <c r="AV329" s="559">
        <f>AW329+AX329+AY329+AZ329</f>
        <v>3678922.2403499996</v>
      </c>
      <c r="AW329" s="374">
        <f>AW330+AW331+AW332</f>
        <v>0</v>
      </c>
      <c r="AX329" s="374">
        <f t="shared" ref="AX329:AZ329" si="1157">AX330+AX331+AX332</f>
        <v>3678922.2403499996</v>
      </c>
      <c r="AY329" s="374">
        <f t="shared" si="1157"/>
        <v>0</v>
      </c>
      <c r="AZ329" s="374">
        <f t="shared" si="1157"/>
        <v>0</v>
      </c>
      <c r="BA329" s="374">
        <f t="shared" si="1151"/>
        <v>0</v>
      </c>
      <c r="BB329" s="374">
        <f t="shared" si="1151"/>
        <v>0</v>
      </c>
      <c r="BC329" s="374">
        <f t="shared" si="1151"/>
        <v>0</v>
      </c>
      <c r="BD329" s="374">
        <f t="shared" si="1151"/>
        <v>0</v>
      </c>
      <c r="BE329" s="374" t="e">
        <f t="shared" si="1151"/>
        <v>#REF!</v>
      </c>
      <c r="BF329" s="374" t="e">
        <f t="shared" si="1151"/>
        <v>#REF!</v>
      </c>
      <c r="BG329" s="374">
        <f t="shared" si="1151"/>
        <v>0</v>
      </c>
      <c r="BH329" s="374">
        <f t="shared" si="1151"/>
        <v>0</v>
      </c>
      <c r="BI329" s="493">
        <f>BJ329+BK329+BL329+BM329</f>
        <v>3327548.2691199998</v>
      </c>
      <c r="BJ329" s="374">
        <f>BJ330+BJ331+BJ332</f>
        <v>0</v>
      </c>
      <c r="BK329" s="374">
        <f t="shared" ref="BK329" si="1158">BK330+BK331+BK332</f>
        <v>3327548.2691199998</v>
      </c>
      <c r="BL329" s="374">
        <f t="shared" ref="BL329" si="1159">BL330+BL331+BL332</f>
        <v>0</v>
      </c>
      <c r="BM329" s="374">
        <f t="shared" ref="BM329" si="1160">BM330+BM331+BM332</f>
        <v>0</v>
      </c>
      <c r="BN329" s="374"/>
      <c r="BO329" s="493">
        <f>BP329+BQ329+BR329+BS329</f>
        <v>3497572.1880599996</v>
      </c>
      <c r="BP329" s="484">
        <f>BP330+BP331+BP332</f>
        <v>0</v>
      </c>
      <c r="BQ329" s="374">
        <f t="shared" ref="BQ329:BS329" si="1161">BQ330+BQ331+BQ332</f>
        <v>3497572.1880599996</v>
      </c>
      <c r="BR329" s="374">
        <f t="shared" si="1161"/>
        <v>0</v>
      </c>
      <c r="BS329" s="374">
        <f t="shared" si="1161"/>
        <v>0</v>
      </c>
      <c r="BT329" s="375"/>
      <c r="BU329" s="375"/>
      <c r="BV329" s="493">
        <f>BW329+BX329+BY329+BZ329</f>
        <v>5268724.3330499995</v>
      </c>
      <c r="BW329" s="374">
        <f>BW330+BW331+BW332</f>
        <v>0</v>
      </c>
      <c r="BX329" s="374">
        <f t="shared" ref="BX329" si="1162">BX330+BX331+BX332</f>
        <v>5268724.3330499995</v>
      </c>
      <c r="BY329" s="374">
        <f t="shared" ref="BY329" si="1163">BY330+BY331+BY332</f>
        <v>0</v>
      </c>
      <c r="BZ329" s="374">
        <f t="shared" ref="BZ329" si="1164">BZ330+BZ331+BZ332</f>
        <v>0</v>
      </c>
      <c r="CA329" s="374"/>
      <c r="CB329" s="374"/>
      <c r="CC329" s="375"/>
      <c r="CD329" s="375"/>
      <c r="CE329" s="374"/>
      <c r="CF329" s="374"/>
      <c r="CG329" s="374"/>
      <c r="CH329" s="375"/>
      <c r="CI329" s="375"/>
      <c r="CJ329" s="374"/>
      <c r="CK329" s="493">
        <f>CL329+CM329+CN329+CO329</f>
        <v>1977608.4174199998</v>
      </c>
      <c r="CL329" s="374">
        <f>CL330+CL331+CL332</f>
        <v>0</v>
      </c>
      <c r="CM329" s="374">
        <f t="shared" ref="CM329:CO329" si="1165">CM330+CM331+CM332</f>
        <v>1977608.4174199998</v>
      </c>
      <c r="CN329" s="374">
        <f t="shared" si="1165"/>
        <v>0</v>
      </c>
      <c r="CO329" s="374">
        <f t="shared" si="1165"/>
        <v>0</v>
      </c>
    </row>
    <row r="330" spans="1:12248" s="65" customFormat="1" ht="39" hidden="1" customHeight="1" x14ac:dyDescent="0.25">
      <c r="B330" s="213"/>
      <c r="C330" s="115" t="s">
        <v>32</v>
      </c>
      <c r="D330" s="192">
        <f>E330+G330+H330</f>
        <v>0</v>
      </c>
      <c r="E330" s="192">
        <f>E335</f>
        <v>0</v>
      </c>
      <c r="F330" s="192">
        <f>F83</f>
        <v>0</v>
      </c>
      <c r="G330" s="192">
        <f>G83</f>
        <v>0</v>
      </c>
      <c r="H330" s="192">
        <f>H83</f>
        <v>0</v>
      </c>
      <c r="I330" s="192"/>
      <c r="J330" s="558"/>
      <c r="K330" s="558">
        <f>K335</f>
        <v>0</v>
      </c>
      <c r="L330" s="558"/>
      <c r="M330" s="659">
        <f>M83</f>
        <v>0</v>
      </c>
      <c r="N330" s="558"/>
      <c r="O330" s="558"/>
      <c r="P330" s="558"/>
      <c r="Q330" s="558">
        <f>Q83</f>
        <v>0</v>
      </c>
      <c r="R330" s="558"/>
      <c r="S330" s="558"/>
      <c r="T330" s="558"/>
      <c r="U330" s="192">
        <f>U335</f>
        <v>0</v>
      </c>
      <c r="V330" s="629" t="e">
        <f t="shared" si="1088"/>
        <v>#DIV/0!</v>
      </c>
      <c r="W330" s="659">
        <f>W83</f>
        <v>0</v>
      </c>
      <c r="X330" s="629" t="e">
        <f t="shared" si="1090"/>
        <v>#DIV/0!</v>
      </c>
      <c r="Y330" s="558"/>
      <c r="Z330" s="629"/>
      <c r="AA330" s="558"/>
      <c r="AB330" s="568" t="e">
        <f t="shared" si="1124"/>
        <v>#DIV/0!</v>
      </c>
      <c r="AC330" s="580"/>
      <c r="AD330" s="558"/>
      <c r="AE330" s="580">
        <f>AE335</f>
        <v>0</v>
      </c>
      <c r="AF330" s="622" t="e">
        <f t="shared" si="1093"/>
        <v>#DIV/0!</v>
      </c>
      <c r="AG330" s="659">
        <f>AG83</f>
        <v>0</v>
      </c>
      <c r="AH330" s="622" t="e">
        <f t="shared" si="1095"/>
        <v>#DIV/0!</v>
      </c>
      <c r="AI330" s="558"/>
      <c r="AJ330" s="558"/>
      <c r="AK330" s="565">
        <f>AK83</f>
        <v>0</v>
      </c>
      <c r="AL330" s="580"/>
      <c r="AM330" s="558"/>
      <c r="AN330" s="558"/>
      <c r="AO330" s="558"/>
      <c r="AP330" s="558"/>
      <c r="AQ330" s="558"/>
      <c r="AR330" s="558"/>
      <c r="AS330" s="558"/>
      <c r="AT330" s="558"/>
      <c r="AU330" s="558"/>
      <c r="AV330" s="559">
        <f>AW330+AY330+AZ330</f>
        <v>0</v>
      </c>
      <c r="AW330" s="483">
        <f>AW335</f>
        <v>0</v>
      </c>
      <c r="AX330" s="483">
        <f>AX83</f>
        <v>0</v>
      </c>
      <c r="AY330" s="483">
        <f>AY83</f>
        <v>0</v>
      </c>
      <c r="AZ330" s="483">
        <f>AZ83</f>
        <v>0</v>
      </c>
      <c r="BA330" s="343">
        <f t="shared" ref="BA330:BA331" si="1166">BB330+BC330+BD330</f>
        <v>0</v>
      </c>
      <c r="BB330" s="525">
        <f>BB83+BB286</f>
        <v>0</v>
      </c>
      <c r="BC330" s="525"/>
      <c r="BD330" s="525"/>
      <c r="BE330" s="525" t="e">
        <f t="shared" ref="BE330:BE331" si="1167">BF330+BG330</f>
        <v>#REF!</v>
      </c>
      <c r="BF330" s="343" t="e">
        <f>BF83+BF286</f>
        <v>#REF!</v>
      </c>
      <c r="BG330" s="343">
        <f>G330</f>
        <v>0</v>
      </c>
      <c r="BH330" s="343"/>
      <c r="BI330" s="490">
        <f>BJ330+BL330+BM330</f>
        <v>0</v>
      </c>
      <c r="BJ330" s="483">
        <f>BJ335</f>
        <v>0</v>
      </c>
      <c r="BK330" s="483">
        <f>BK83</f>
        <v>0</v>
      </c>
      <c r="BL330" s="483">
        <f>BL83</f>
        <v>0</v>
      </c>
      <c r="BM330" s="483">
        <f>BM83</f>
        <v>0</v>
      </c>
      <c r="BN330" s="343"/>
      <c r="BO330" s="490">
        <f>BP330+BR330+BS330</f>
        <v>0</v>
      </c>
      <c r="BP330" s="483">
        <f>BP335</f>
        <v>0</v>
      </c>
      <c r="BQ330" s="483">
        <f>BQ83</f>
        <v>0</v>
      </c>
      <c r="BR330" s="483">
        <f>BR83</f>
        <v>0</v>
      </c>
      <c r="BS330" s="483">
        <f>BS83</f>
        <v>0</v>
      </c>
      <c r="BT330" s="192"/>
      <c r="BU330" s="192"/>
      <c r="BV330" s="490">
        <f>BW330+BY330+BZ330</f>
        <v>0</v>
      </c>
      <c r="BW330" s="360">
        <f>BW335</f>
        <v>0</v>
      </c>
      <c r="BX330" s="360">
        <f>BX83</f>
        <v>0</v>
      </c>
      <c r="BY330" s="360">
        <f>BY83</f>
        <v>0</v>
      </c>
      <c r="BZ330" s="360">
        <f>BZ83</f>
        <v>0</v>
      </c>
      <c r="CA330" s="343">
        <f t="shared" ref="CA330:CA331" si="1168">CB330+CC330+CD330</f>
        <v>0</v>
      </c>
      <c r="CB330" s="343">
        <f>CB83+CB286</f>
        <v>0</v>
      </c>
      <c r="CC330" s="192"/>
      <c r="CD330" s="192"/>
      <c r="CE330" s="343">
        <f t="shared" ref="CE330:CE331" si="1169">CF330+CH330+CI330</f>
        <v>0</v>
      </c>
      <c r="CF330" s="343"/>
      <c r="CG330" s="525"/>
      <c r="CH330" s="192"/>
      <c r="CI330" s="192"/>
      <c r="CJ330" s="483"/>
      <c r="CK330" s="490">
        <f>CL330+CN330+CO330</f>
        <v>0</v>
      </c>
      <c r="CL330" s="483">
        <f>CL335</f>
        <v>0</v>
      </c>
      <c r="CM330" s="483">
        <f>CM83</f>
        <v>0</v>
      </c>
      <c r="CN330" s="483">
        <f>CN83</f>
        <v>0</v>
      </c>
      <c r="CO330" s="483">
        <f>CO83</f>
        <v>0</v>
      </c>
    </row>
    <row r="331" spans="1:12248" s="52" customFormat="1" ht="54" hidden="1" customHeight="1" x14ac:dyDescent="0.25">
      <c r="B331" s="206"/>
      <c r="C331" s="111" t="s">
        <v>31</v>
      </c>
      <c r="D331" s="182">
        <f>E331+F331+G331+H331</f>
        <v>1315446.0156599998</v>
      </c>
      <c r="E331" s="182">
        <f>E334+E520</f>
        <v>0</v>
      </c>
      <c r="F331" s="182">
        <f>F334+F520</f>
        <v>1315446.0156599998</v>
      </c>
      <c r="G331" s="182">
        <f t="shared" ref="G331:H331" si="1170">G334+G520</f>
        <v>0</v>
      </c>
      <c r="H331" s="182">
        <f t="shared" si="1170"/>
        <v>0</v>
      </c>
      <c r="I331" s="182"/>
      <c r="J331" s="559"/>
      <c r="K331" s="559">
        <f>K334+K520</f>
        <v>0</v>
      </c>
      <c r="L331" s="559"/>
      <c r="M331" s="657">
        <f>M334+M520</f>
        <v>228790.12555</v>
      </c>
      <c r="N331" s="559"/>
      <c r="O331" s="559"/>
      <c r="P331" s="559"/>
      <c r="Q331" s="559">
        <f t="shared" ref="Q331" si="1171">Q334+Q520</f>
        <v>0</v>
      </c>
      <c r="R331" s="559"/>
      <c r="S331" s="559"/>
      <c r="T331" s="559"/>
      <c r="U331" s="182">
        <f>U334+U520</f>
        <v>0</v>
      </c>
      <c r="V331" s="629" t="e">
        <f t="shared" si="1088"/>
        <v>#DIV/0!</v>
      </c>
      <c r="W331" s="657">
        <f>W334+W520</f>
        <v>299807.2205</v>
      </c>
      <c r="X331" s="629">
        <f t="shared" si="1090"/>
        <v>0.22791297927157997</v>
      </c>
      <c r="Y331" s="559"/>
      <c r="Z331" s="629"/>
      <c r="AA331" s="559"/>
      <c r="AB331" s="568" t="e">
        <f t="shared" si="1124"/>
        <v>#DIV/0!</v>
      </c>
      <c r="AC331" s="581"/>
      <c r="AD331" s="559"/>
      <c r="AE331" s="581">
        <f>AE334+AE520</f>
        <v>0</v>
      </c>
      <c r="AF331" s="622" t="e">
        <f t="shared" si="1093"/>
        <v>#DIV/0!</v>
      </c>
      <c r="AG331" s="657">
        <f>AG334+AG520</f>
        <v>601462.30432</v>
      </c>
      <c r="AH331" s="622">
        <f t="shared" si="1095"/>
        <v>0.45723070134370192</v>
      </c>
      <c r="AI331" s="559"/>
      <c r="AJ331" s="559"/>
      <c r="AK331" s="564">
        <f t="shared" ref="AK331" si="1172">AK334+AK520</f>
        <v>0</v>
      </c>
      <c r="AL331" s="581"/>
      <c r="AM331" s="559"/>
      <c r="AN331" s="559"/>
      <c r="AO331" s="559"/>
      <c r="AP331" s="559"/>
      <c r="AQ331" s="559"/>
      <c r="AR331" s="559"/>
      <c r="AS331" s="559"/>
      <c r="AT331" s="559"/>
      <c r="AU331" s="559"/>
      <c r="AV331" s="559">
        <f>AW331+AX331+AY331+AZ331</f>
        <v>1315446.0156599996</v>
      </c>
      <c r="AW331" s="482">
        <f>AW334+AW520</f>
        <v>0</v>
      </c>
      <c r="AX331" s="482">
        <f>AX334+AX520</f>
        <v>1315446.0156599996</v>
      </c>
      <c r="AY331" s="482">
        <f t="shared" ref="AY331:AZ331" si="1173">AY334+AY520</f>
        <v>0</v>
      </c>
      <c r="AZ331" s="482">
        <f t="shared" si="1173"/>
        <v>0</v>
      </c>
      <c r="BA331" s="342">
        <f t="shared" si="1166"/>
        <v>0</v>
      </c>
      <c r="BB331" s="526">
        <f>BB82+BB287+BB299</f>
        <v>0</v>
      </c>
      <c r="BC331" s="526"/>
      <c r="BD331" s="526"/>
      <c r="BE331" s="526" t="e">
        <f t="shared" si="1167"/>
        <v>#REF!</v>
      </c>
      <c r="BF331" s="342" t="e">
        <f>BF82+BF287+BF299</f>
        <v>#REF!</v>
      </c>
      <c r="BG331" s="342">
        <f>G331</f>
        <v>0</v>
      </c>
      <c r="BH331" s="342"/>
      <c r="BI331" s="491">
        <f>BJ331+BK331+BL331+BM331</f>
        <v>2110942.2691199998</v>
      </c>
      <c r="BJ331" s="482">
        <f>BJ334</f>
        <v>0</v>
      </c>
      <c r="BK331" s="482">
        <f>BK334+BK520</f>
        <v>2110942.2691199998</v>
      </c>
      <c r="BL331" s="482">
        <f t="shared" ref="BL331:BM331" si="1174">BL334</f>
        <v>0</v>
      </c>
      <c r="BM331" s="482">
        <f t="shared" si="1174"/>
        <v>0</v>
      </c>
      <c r="BN331" s="342"/>
      <c r="BO331" s="491">
        <f>BP331+BQ331+BR331+BS331</f>
        <v>2280966.1880600001</v>
      </c>
      <c r="BP331" s="482">
        <f>BP334</f>
        <v>0</v>
      </c>
      <c r="BQ331" s="482">
        <f>BQ334+BQ520</f>
        <v>2280966.1880600001</v>
      </c>
      <c r="BR331" s="482">
        <f t="shared" ref="BR331:BS331" si="1175">BR334</f>
        <v>0</v>
      </c>
      <c r="BS331" s="482">
        <f t="shared" si="1175"/>
        <v>0</v>
      </c>
      <c r="BT331" s="182"/>
      <c r="BU331" s="182"/>
      <c r="BV331" s="491">
        <f>BW331+BX331+BY331+BZ331</f>
        <v>5268724.3330499995</v>
      </c>
      <c r="BW331" s="359">
        <f>BW334</f>
        <v>0</v>
      </c>
      <c r="BX331" s="430">
        <f>BX334+BX520</f>
        <v>5268724.3330499995</v>
      </c>
      <c r="BY331" s="359">
        <f t="shared" ref="BY331:BZ331" si="1176">BY334</f>
        <v>0</v>
      </c>
      <c r="BZ331" s="359">
        <f t="shared" si="1176"/>
        <v>0</v>
      </c>
      <c r="CA331" s="342">
        <f t="shared" si="1168"/>
        <v>0</v>
      </c>
      <c r="CB331" s="342">
        <f>CB82+CB287+CB299</f>
        <v>0</v>
      </c>
      <c r="CC331" s="182"/>
      <c r="CD331" s="182"/>
      <c r="CE331" s="342">
        <f t="shared" si="1169"/>
        <v>0</v>
      </c>
      <c r="CF331" s="342"/>
      <c r="CG331" s="526"/>
      <c r="CH331" s="182"/>
      <c r="CI331" s="182"/>
      <c r="CJ331" s="482"/>
      <c r="CK331" s="491">
        <f>CL331+CM331+CN331+CO331</f>
        <v>1977608.4174199998</v>
      </c>
      <c r="CL331" s="482">
        <f>CL334</f>
        <v>0</v>
      </c>
      <c r="CM331" s="482">
        <f>CM334+CM520</f>
        <v>1977608.4174199998</v>
      </c>
      <c r="CN331" s="482">
        <f t="shared" ref="CN331:CO331" si="1177">CN334</f>
        <v>0</v>
      </c>
      <c r="CO331" s="482">
        <f t="shared" si="1177"/>
        <v>0</v>
      </c>
    </row>
    <row r="332" spans="1:12248" s="347" customFormat="1" ht="54" hidden="1" customHeight="1" x14ac:dyDescent="0.25">
      <c r="B332" s="348"/>
      <c r="C332" s="349" t="s">
        <v>240</v>
      </c>
      <c r="D332" s="351">
        <f>E332+F332+G332+H332</f>
        <v>2363476.2100000004</v>
      </c>
      <c r="E332" s="351">
        <f>E521</f>
        <v>0</v>
      </c>
      <c r="F332" s="351">
        <f t="shared" ref="F332:H332" si="1178">F521</f>
        <v>2363476.2100000004</v>
      </c>
      <c r="G332" s="351">
        <f t="shared" si="1178"/>
        <v>0</v>
      </c>
      <c r="H332" s="351">
        <f t="shared" si="1178"/>
        <v>0</v>
      </c>
      <c r="I332" s="351"/>
      <c r="J332" s="350"/>
      <c r="K332" s="350">
        <f>K521</f>
        <v>0</v>
      </c>
      <c r="L332" s="350"/>
      <c r="M332" s="350">
        <f t="shared" ref="M332" si="1179">M521</f>
        <v>1270313.58739</v>
      </c>
      <c r="N332" s="350"/>
      <c r="O332" s="350"/>
      <c r="P332" s="350"/>
      <c r="Q332" s="350">
        <f t="shared" ref="Q332" si="1180">Q521</f>
        <v>0</v>
      </c>
      <c r="R332" s="350"/>
      <c r="S332" s="350"/>
      <c r="T332" s="350"/>
      <c r="U332" s="351">
        <f>U521</f>
        <v>0</v>
      </c>
      <c r="V332" s="629" t="e">
        <f t="shared" si="1088"/>
        <v>#DIV/0!</v>
      </c>
      <c r="W332" s="350">
        <f t="shared" ref="W332" si="1181">W521</f>
        <v>1804921.2047600001</v>
      </c>
      <c r="X332" s="629">
        <f t="shared" si="1090"/>
        <v>0.76367225408204964</v>
      </c>
      <c r="Y332" s="350"/>
      <c r="Z332" s="629"/>
      <c r="AA332" s="350"/>
      <c r="AB332" s="568" t="e">
        <f t="shared" si="1124"/>
        <v>#DIV/0!</v>
      </c>
      <c r="AC332" s="350"/>
      <c r="AD332" s="350"/>
      <c r="AE332" s="350">
        <f>AE521</f>
        <v>0</v>
      </c>
      <c r="AF332" s="622" t="e">
        <f t="shared" si="1093"/>
        <v>#DIV/0!</v>
      </c>
      <c r="AG332" s="350">
        <f t="shared" ref="AG332" si="1182">AG521</f>
        <v>1692773.25532</v>
      </c>
      <c r="AH332" s="622">
        <f t="shared" si="1095"/>
        <v>0.71622182959057568</v>
      </c>
      <c r="AI332" s="350"/>
      <c r="AJ332" s="350"/>
      <c r="AK332" s="350">
        <f t="shared" ref="AK332" si="1183">AK521</f>
        <v>0</v>
      </c>
      <c r="AL332" s="350"/>
      <c r="AM332" s="350"/>
      <c r="AN332" s="350"/>
      <c r="AO332" s="350"/>
      <c r="AP332" s="350"/>
      <c r="AQ332" s="350"/>
      <c r="AR332" s="350"/>
      <c r="AS332" s="350"/>
      <c r="AT332" s="350"/>
      <c r="AU332" s="350"/>
      <c r="AV332" s="559">
        <f>AW332+AX332+AY332+AZ332</f>
        <v>2363476.2246900001</v>
      </c>
      <c r="AW332" s="350">
        <f>AW521</f>
        <v>0</v>
      </c>
      <c r="AX332" s="350">
        <f t="shared" ref="AX332:AZ332" si="1184">AX521</f>
        <v>2363476.2246900001</v>
      </c>
      <c r="AY332" s="350">
        <f t="shared" si="1184"/>
        <v>0</v>
      </c>
      <c r="AZ332" s="350">
        <f t="shared" si="1184"/>
        <v>0</v>
      </c>
      <c r="BA332" s="350"/>
      <c r="BB332" s="350"/>
      <c r="BC332" s="350"/>
      <c r="BD332" s="350"/>
      <c r="BE332" s="350"/>
      <c r="BF332" s="350"/>
      <c r="BG332" s="350"/>
      <c r="BH332" s="350"/>
      <c r="BI332" s="350">
        <f>BJ332+BK332+BL332+BM332</f>
        <v>1216606</v>
      </c>
      <c r="BJ332" s="350">
        <f>BJ521</f>
        <v>0</v>
      </c>
      <c r="BK332" s="350">
        <f t="shared" ref="BK332" si="1185">BK521</f>
        <v>1216606</v>
      </c>
      <c r="BL332" s="350">
        <f t="shared" ref="BL332:BM332" si="1186">BL521</f>
        <v>0</v>
      </c>
      <c r="BM332" s="350">
        <f t="shared" si="1186"/>
        <v>0</v>
      </c>
      <c r="BN332" s="350"/>
      <c r="BO332" s="350">
        <f>BP332+BQ332+BR332+BS332</f>
        <v>1216605.9999999998</v>
      </c>
      <c r="BP332" s="350">
        <f>BP521</f>
        <v>0</v>
      </c>
      <c r="BQ332" s="350">
        <f t="shared" ref="BQ332:BS332" si="1187">BQ521</f>
        <v>1216605.9999999998</v>
      </c>
      <c r="BR332" s="350">
        <f t="shared" si="1187"/>
        <v>0</v>
      </c>
      <c r="BS332" s="350">
        <f t="shared" si="1187"/>
        <v>0</v>
      </c>
      <c r="BT332" s="351"/>
      <c r="BU332" s="351"/>
      <c r="BV332" s="350">
        <f>BW332+BX332+BY332+BZ332</f>
        <v>0</v>
      </c>
      <c r="BW332" s="350">
        <f>BW521</f>
        <v>0</v>
      </c>
      <c r="BX332" s="350">
        <f t="shared" ref="BX332" si="1188">BX521</f>
        <v>0</v>
      </c>
      <c r="BY332" s="350">
        <f t="shared" ref="BY332:BZ332" si="1189">BY521</f>
        <v>0</v>
      </c>
      <c r="BZ332" s="350">
        <f t="shared" si="1189"/>
        <v>0</v>
      </c>
      <c r="CA332" s="350"/>
      <c r="CB332" s="350"/>
      <c r="CC332" s="351"/>
      <c r="CD332" s="351"/>
      <c r="CE332" s="350"/>
      <c r="CF332" s="350"/>
      <c r="CG332" s="350"/>
      <c r="CH332" s="351"/>
      <c r="CI332" s="351"/>
      <c r="CJ332" s="350"/>
      <c r="CK332" s="350">
        <f>CL332+CM332+CN332+CO332</f>
        <v>0</v>
      </c>
      <c r="CL332" s="350">
        <f>CL521</f>
        <v>0</v>
      </c>
      <c r="CM332" s="350">
        <f t="shared" ref="CM332:CO332" si="1190">CM521</f>
        <v>0</v>
      </c>
      <c r="CN332" s="350">
        <f t="shared" si="1190"/>
        <v>0</v>
      </c>
      <c r="CO332" s="350">
        <f t="shared" si="1190"/>
        <v>0</v>
      </c>
    </row>
    <row r="333" spans="1:12248" s="645" customFormat="1" ht="109.5" customHeight="1" x14ac:dyDescent="0.3">
      <c r="A333" s="407"/>
      <c r="B333" s="441" t="s">
        <v>34</v>
      </c>
      <c r="C333" s="440" t="s">
        <v>407</v>
      </c>
      <c r="D333" s="412">
        <f>E333+F333+G333+H333</f>
        <v>1295904.2631599999</v>
      </c>
      <c r="E333" s="412">
        <f>E334</f>
        <v>0</v>
      </c>
      <c r="F333" s="412">
        <f t="shared" ref="F333:H333" si="1191">F334</f>
        <v>1295904.2631599999</v>
      </c>
      <c r="G333" s="412">
        <f t="shared" si="1191"/>
        <v>0</v>
      </c>
      <c r="H333" s="412">
        <f t="shared" si="1191"/>
        <v>0</v>
      </c>
      <c r="I333" s="412">
        <f>K333+M333+O333+Q333</f>
        <v>228743.47256999998</v>
      </c>
      <c r="J333" s="570">
        <f>I333/D333</f>
        <v>0.17651263220032945</v>
      </c>
      <c r="K333" s="413"/>
      <c r="L333" s="413"/>
      <c r="M333" s="412">
        <f t="shared" ref="M333" si="1192">M334</f>
        <v>228743.47256999998</v>
      </c>
      <c r="N333" s="570">
        <f>M333/F333</f>
        <v>0.17651263220032945</v>
      </c>
      <c r="O333" s="413"/>
      <c r="P333" s="413"/>
      <c r="Q333" s="413"/>
      <c r="R333" s="413"/>
      <c r="S333" s="412">
        <f>W333</f>
        <v>299760.56751999998</v>
      </c>
      <c r="T333" s="570">
        <f>S333/F333</f>
        <v>0.23131382158512878</v>
      </c>
      <c r="U333" s="412">
        <f>U334</f>
        <v>0</v>
      </c>
      <c r="V333" s="644"/>
      <c r="W333" s="412">
        <f t="shared" ref="W333" si="1193">W334</f>
        <v>299760.56751999998</v>
      </c>
      <c r="X333" s="570">
        <f t="shared" si="1090"/>
        <v>0.23131382158512878</v>
      </c>
      <c r="Y333" s="413"/>
      <c r="Z333" s="644"/>
      <c r="AA333" s="413"/>
      <c r="AB333" s="413"/>
      <c r="AC333" s="412">
        <f>AE333+AG333+AI333+AK333</f>
        <v>586144.78058000002</v>
      </c>
      <c r="AD333" s="570">
        <f>AC333/D333</f>
        <v>0.45230561951444959</v>
      </c>
      <c r="AE333" s="413">
        <f>AE334</f>
        <v>0</v>
      </c>
      <c r="AF333" s="628"/>
      <c r="AG333" s="412">
        <f t="shared" ref="AG333" si="1194">AG334</f>
        <v>586144.78058000002</v>
      </c>
      <c r="AH333" s="628">
        <f t="shared" si="1095"/>
        <v>0.45230561951444959</v>
      </c>
      <c r="AI333" s="413"/>
      <c r="AJ333" s="413"/>
      <c r="AK333" s="412">
        <f t="shared" ref="AK333:AL333" si="1195">AK334</f>
        <v>0</v>
      </c>
      <c r="AL333" s="413">
        <f t="shared" si="1195"/>
        <v>0</v>
      </c>
      <c r="AM333" s="413"/>
      <c r="AN333" s="413"/>
      <c r="AO333" s="413"/>
      <c r="AP333" s="413"/>
      <c r="AQ333" s="413"/>
      <c r="AR333" s="413"/>
      <c r="AS333" s="413"/>
      <c r="AT333" s="413"/>
      <c r="AU333" s="413">
        <f>AU334</f>
        <v>6154.6596300000001</v>
      </c>
      <c r="AV333" s="413">
        <f>AW333+AX333+AY333+AZ333</f>
        <v>1295904.2631599996</v>
      </c>
      <c r="AW333" s="413">
        <f>AW334</f>
        <v>0</v>
      </c>
      <c r="AX333" s="413">
        <f t="shared" ref="AX333:AZ333" si="1196">AX334</f>
        <v>1295904.2631599996</v>
      </c>
      <c r="AY333" s="413">
        <f t="shared" si="1196"/>
        <v>0</v>
      </c>
      <c r="AZ333" s="413">
        <f t="shared" si="1196"/>
        <v>0</v>
      </c>
      <c r="BA333" s="413">
        <f>BB333</f>
        <v>0</v>
      </c>
      <c r="BB333" s="413">
        <f>BB334+BB335</f>
        <v>0</v>
      </c>
      <c r="BC333" s="413"/>
      <c r="BD333" s="413"/>
      <c r="BE333" s="413" t="e">
        <f>BF333</f>
        <v>#REF!</v>
      </c>
      <c r="BF333" s="413" t="e">
        <f>BF334+BF335</f>
        <v>#REF!</v>
      </c>
      <c r="BG333" s="413"/>
      <c r="BH333" s="413"/>
      <c r="BI333" s="413">
        <f>BJ333+BK333+BL333+BM333</f>
        <v>1452409.1095199999</v>
      </c>
      <c r="BJ333" s="413">
        <f>BJ334</f>
        <v>0</v>
      </c>
      <c r="BK333" s="413">
        <f t="shared" ref="BK333" si="1197">BK334</f>
        <v>1452409.1095199999</v>
      </c>
      <c r="BL333" s="413">
        <f t="shared" ref="BL333" si="1198">BL334</f>
        <v>0</v>
      </c>
      <c r="BM333" s="413">
        <f t="shared" ref="BM333" si="1199">BM334</f>
        <v>0</v>
      </c>
      <c r="BN333" s="413">
        <f>BN334</f>
        <v>170023.91894</v>
      </c>
      <c r="BO333" s="413">
        <f>BP333+BQ333+BR333+BS333</f>
        <v>1622433.0284599999</v>
      </c>
      <c r="BP333" s="413">
        <f>BP334</f>
        <v>0</v>
      </c>
      <c r="BQ333" s="413">
        <f t="shared" ref="BQ333" si="1200">BQ334</f>
        <v>1622433.0284599999</v>
      </c>
      <c r="BR333" s="413">
        <f t="shared" ref="BR333:BS333" si="1201">BR334</f>
        <v>0</v>
      </c>
      <c r="BS333" s="413">
        <f t="shared" si="1201"/>
        <v>0</v>
      </c>
      <c r="BT333" s="413">
        <f t="shared" ref="BT333:BU348" si="1202">BL333</f>
        <v>0</v>
      </c>
      <c r="BU333" s="413">
        <f t="shared" si="1202"/>
        <v>0</v>
      </c>
      <c r="BV333" s="413">
        <f>BW333+BX333+BY333+BZ333</f>
        <v>2432943.6934799999</v>
      </c>
      <c r="BW333" s="413">
        <f>BW334</f>
        <v>0</v>
      </c>
      <c r="BX333" s="413">
        <f t="shared" ref="BX333" si="1203">BX334</f>
        <v>2432943.6934799999</v>
      </c>
      <c r="BY333" s="413">
        <f t="shared" ref="BY333" si="1204">BY334</f>
        <v>0</v>
      </c>
      <c r="BZ333" s="413">
        <f t="shared" ref="BZ333" si="1205">BZ334</f>
        <v>0</v>
      </c>
      <c r="CA333" s="413">
        <f>CB333</f>
        <v>0</v>
      </c>
      <c r="CB333" s="413">
        <f>CB334+CB335</f>
        <v>0</v>
      </c>
      <c r="CC333" s="413"/>
      <c r="CD333" s="413"/>
      <c r="CE333" s="413">
        <f>CG333</f>
        <v>1293063.6934799999</v>
      </c>
      <c r="CF333" s="413">
        <f>CF334</f>
        <v>0</v>
      </c>
      <c r="CG333" s="413">
        <f>CG334</f>
        <v>1293063.6934799999</v>
      </c>
      <c r="CH333" s="413">
        <f t="shared" ref="CH333:CH396" si="1206">BY333</f>
        <v>0</v>
      </c>
      <c r="CI333" s="413">
        <f t="shared" ref="CI333" si="1207">BZ333</f>
        <v>0</v>
      </c>
      <c r="CJ333" s="413">
        <f>CM333-CE333</f>
        <v>0</v>
      </c>
      <c r="CK333" s="413">
        <f>CL333+CM333+CN333+CO333</f>
        <v>1293063.6934799999</v>
      </c>
      <c r="CL333" s="413">
        <f>CL334</f>
        <v>0</v>
      </c>
      <c r="CM333" s="413">
        <f t="shared" ref="CM333:CO333" si="1208">CM334</f>
        <v>1293063.6934799999</v>
      </c>
      <c r="CN333" s="413">
        <f t="shared" si="1208"/>
        <v>0</v>
      </c>
      <c r="CO333" s="407">
        <f t="shared" si="1208"/>
        <v>0</v>
      </c>
      <c r="CP333" s="413"/>
      <c r="CQ333" s="413"/>
      <c r="CR333" s="413"/>
      <c r="CS333" s="413"/>
      <c r="CT333" s="413"/>
      <c r="CU333" s="413"/>
      <c r="CV333" s="413"/>
      <c r="CW333" s="413"/>
      <c r="CX333" s="413"/>
      <c r="CY333" s="413"/>
      <c r="CZ333" s="413"/>
      <c r="DA333" s="413"/>
      <c r="DB333" s="413"/>
      <c r="DC333" s="414"/>
      <c r="DD333" s="414"/>
      <c r="DE333" s="414"/>
      <c r="DF333" s="414"/>
      <c r="DG333" s="412"/>
      <c r="DH333" s="412"/>
      <c r="DI333" s="412"/>
      <c r="DJ333" s="412"/>
      <c r="DK333" s="412"/>
      <c r="DL333" s="412"/>
      <c r="DM333" s="412"/>
      <c r="DN333" s="412"/>
      <c r="DO333" s="412"/>
      <c r="DP333" s="412"/>
      <c r="DQ333" s="412"/>
      <c r="DR333" s="412"/>
      <c r="DS333" s="412"/>
      <c r="DT333" s="412"/>
      <c r="DU333" s="412"/>
      <c r="DV333" s="412"/>
      <c r="DW333" s="412"/>
      <c r="DX333" s="412"/>
      <c r="DY333" s="412"/>
      <c r="DZ333" s="413"/>
      <c r="EA333" s="413"/>
      <c r="EB333" s="413"/>
      <c r="EC333" s="413"/>
      <c r="ED333" s="413"/>
      <c r="EE333" s="413"/>
      <c r="EF333" s="413"/>
      <c r="EG333" s="413"/>
      <c r="EH333" s="413"/>
      <c r="EI333" s="413"/>
      <c r="EJ333" s="413"/>
      <c r="EK333" s="413"/>
      <c r="EL333" s="413"/>
      <c r="EM333" s="413"/>
      <c r="EN333" s="413"/>
      <c r="EO333" s="413"/>
      <c r="EP333" s="413"/>
      <c r="EQ333" s="413"/>
      <c r="ER333" s="413"/>
      <c r="ES333" s="413"/>
      <c r="ET333" s="413"/>
      <c r="EU333" s="413"/>
      <c r="EV333" s="413"/>
      <c r="EW333" s="413"/>
      <c r="EX333" s="414"/>
      <c r="EY333" s="414"/>
      <c r="EZ333" s="414"/>
      <c r="FA333" s="414"/>
      <c r="FB333" s="414"/>
      <c r="FC333" s="413"/>
      <c r="FD333" s="413"/>
      <c r="FE333" s="414"/>
      <c r="FF333" s="414"/>
      <c r="FG333" s="413"/>
      <c r="FH333" s="413"/>
      <c r="FI333" s="414"/>
      <c r="FJ333" s="414"/>
      <c r="FK333" s="413"/>
      <c r="FL333" s="413"/>
      <c r="FM333" s="413"/>
      <c r="FN333" s="413"/>
      <c r="FO333" s="413"/>
      <c r="FP333" s="413"/>
      <c r="FQ333" s="413"/>
      <c r="FR333" s="414"/>
      <c r="FS333" s="414"/>
      <c r="FT333" s="413"/>
      <c r="FU333" s="413"/>
      <c r="FV333" s="414"/>
      <c r="FW333" s="414"/>
      <c r="FX333" s="413"/>
      <c r="FY333" s="413"/>
      <c r="FZ333" s="413"/>
      <c r="GA333" s="413"/>
      <c r="GB333" s="413"/>
      <c r="GC333" s="407"/>
      <c r="GD333" s="439"/>
      <c r="GE333" s="413"/>
      <c r="GF333" s="413"/>
      <c r="GG333" s="413"/>
      <c r="GH333" s="413"/>
      <c r="GI333" s="413"/>
      <c r="GJ333" s="413"/>
      <c r="GK333" s="413"/>
      <c r="GL333" s="412"/>
      <c r="GM333" s="412"/>
      <c r="GN333" s="412"/>
      <c r="GO333" s="412"/>
      <c r="GP333" s="412"/>
      <c r="GQ333" s="412"/>
      <c r="GR333" s="412"/>
      <c r="GS333" s="412"/>
      <c r="GT333" s="412"/>
      <c r="GU333" s="412"/>
      <c r="GV333" s="412"/>
      <c r="GW333" s="412"/>
      <c r="GX333" s="412"/>
      <c r="GY333" s="412"/>
      <c r="GZ333" s="412"/>
      <c r="HA333" s="412"/>
      <c r="HB333" s="412"/>
      <c r="HC333" s="412"/>
      <c r="HD333" s="412"/>
      <c r="HE333" s="412"/>
      <c r="HF333" s="412"/>
      <c r="HG333" s="412"/>
      <c r="HH333" s="412"/>
      <c r="HI333" s="412"/>
      <c r="HJ333" s="412"/>
      <c r="HK333" s="412"/>
      <c r="HL333" s="412"/>
      <c r="HM333" s="412"/>
      <c r="HN333" s="412"/>
      <c r="HO333" s="412"/>
      <c r="HP333" s="412"/>
      <c r="HQ333" s="412"/>
      <c r="HR333" s="412"/>
      <c r="HS333" s="412"/>
      <c r="HT333" s="412"/>
      <c r="HU333" s="412"/>
      <c r="HV333" s="412"/>
      <c r="HW333" s="412"/>
      <c r="HX333" s="412"/>
      <c r="HY333" s="412"/>
      <c r="HZ333" s="412"/>
      <c r="IA333" s="412"/>
      <c r="IB333" s="412"/>
      <c r="IC333" s="412"/>
      <c r="ID333" s="413"/>
      <c r="IE333" s="413"/>
      <c r="IF333" s="413"/>
      <c r="IG333" s="413"/>
      <c r="IH333" s="413"/>
      <c r="II333" s="413"/>
      <c r="IJ333" s="413"/>
      <c r="IK333" s="413"/>
      <c r="IL333" s="413"/>
      <c r="IM333" s="413"/>
      <c r="IN333" s="413"/>
      <c r="IO333" s="413"/>
      <c r="IP333" s="413"/>
      <c r="IQ333" s="413"/>
      <c r="IR333" s="413"/>
      <c r="IS333" s="413"/>
      <c r="IT333" s="413"/>
      <c r="IU333" s="413"/>
      <c r="IV333" s="413"/>
      <c r="IW333" s="413"/>
      <c r="IX333" s="413"/>
      <c r="IY333" s="413"/>
      <c r="IZ333" s="413"/>
      <c r="JA333" s="413"/>
      <c r="JB333" s="414"/>
      <c r="JC333" s="414"/>
      <c r="JD333" s="414"/>
      <c r="JE333" s="414"/>
      <c r="JF333" s="414"/>
      <c r="JG333" s="413"/>
      <c r="JH333" s="413"/>
      <c r="JI333" s="414"/>
      <c r="JJ333" s="414"/>
      <c r="JK333" s="413"/>
      <c r="JL333" s="413"/>
      <c r="JM333" s="414"/>
      <c r="JN333" s="414"/>
      <c r="JO333" s="413"/>
      <c r="JP333" s="413"/>
      <c r="JQ333" s="413"/>
      <c r="JR333" s="413"/>
      <c r="JS333" s="413"/>
      <c r="JT333" s="413"/>
      <c r="JU333" s="413"/>
      <c r="JV333" s="414"/>
      <c r="JW333" s="414"/>
      <c r="JX333" s="413"/>
      <c r="JY333" s="413"/>
      <c r="JZ333" s="414"/>
      <c r="KA333" s="414"/>
      <c r="KB333" s="413"/>
      <c r="KC333" s="413"/>
      <c r="KD333" s="413"/>
      <c r="KE333" s="413"/>
      <c r="KF333" s="413"/>
      <c r="KG333" s="407"/>
      <c r="KH333" s="439"/>
      <c r="KI333" s="413"/>
      <c r="KJ333" s="413"/>
      <c r="KK333" s="413"/>
      <c r="KL333" s="413"/>
      <c r="KM333" s="413"/>
      <c r="KN333" s="413"/>
      <c r="KO333" s="413"/>
      <c r="KP333" s="412"/>
      <c r="KQ333" s="412"/>
      <c r="KR333" s="412"/>
      <c r="KS333" s="412"/>
      <c r="KT333" s="412"/>
      <c r="KU333" s="412"/>
      <c r="KV333" s="412"/>
      <c r="KW333" s="412"/>
      <c r="KX333" s="412"/>
      <c r="KY333" s="412"/>
      <c r="KZ333" s="412"/>
      <c r="LA333" s="412"/>
      <c r="LB333" s="412"/>
      <c r="LC333" s="412"/>
      <c r="LD333" s="412"/>
      <c r="LE333" s="412"/>
      <c r="LF333" s="412"/>
      <c r="LG333" s="412"/>
      <c r="LH333" s="412"/>
      <c r="LI333" s="412"/>
      <c r="LJ333" s="412"/>
      <c r="LK333" s="412"/>
      <c r="LL333" s="412"/>
      <c r="LM333" s="412"/>
      <c r="LN333" s="412"/>
      <c r="LO333" s="412"/>
      <c r="LP333" s="412"/>
      <c r="LQ333" s="412"/>
      <c r="LR333" s="412"/>
      <c r="LS333" s="412"/>
      <c r="LT333" s="412"/>
      <c r="LU333" s="412"/>
      <c r="LV333" s="412"/>
      <c r="LW333" s="412"/>
      <c r="LX333" s="412"/>
      <c r="LY333" s="412"/>
      <c r="LZ333" s="412"/>
      <c r="MA333" s="412"/>
      <c r="MB333" s="412"/>
      <c r="MC333" s="412"/>
      <c r="MD333" s="412"/>
      <c r="ME333" s="412"/>
      <c r="MF333" s="412"/>
      <c r="MG333" s="412"/>
      <c r="MH333" s="413"/>
      <c r="MI333" s="413"/>
      <c r="MJ333" s="413"/>
      <c r="MK333" s="413"/>
      <c r="ML333" s="413"/>
      <c r="MM333" s="413"/>
      <c r="MN333" s="413"/>
      <c r="MO333" s="413"/>
      <c r="MP333" s="413"/>
      <c r="MQ333" s="413"/>
      <c r="MR333" s="413"/>
      <c r="MS333" s="413"/>
      <c r="MT333" s="413"/>
      <c r="MU333" s="413"/>
      <c r="MV333" s="413"/>
      <c r="MW333" s="413"/>
      <c r="MX333" s="413"/>
      <c r="MY333" s="413"/>
      <c r="MZ333" s="413"/>
      <c r="NA333" s="413"/>
      <c r="NB333" s="413"/>
      <c r="NC333" s="413"/>
      <c r="ND333" s="413"/>
      <c r="NE333" s="413"/>
      <c r="NF333" s="414"/>
      <c r="NG333" s="414"/>
      <c r="NH333" s="414"/>
      <c r="NI333" s="414"/>
      <c r="NJ333" s="414"/>
      <c r="NK333" s="413"/>
      <c r="NL333" s="413"/>
      <c r="NM333" s="414"/>
      <c r="NN333" s="414"/>
      <c r="NO333" s="413"/>
      <c r="NP333" s="413"/>
      <c r="NQ333" s="414"/>
      <c r="NR333" s="414"/>
      <c r="NS333" s="413"/>
      <c r="NT333" s="413"/>
      <c r="NU333" s="413"/>
      <c r="NV333" s="413"/>
      <c r="NW333" s="413"/>
      <c r="NX333" s="413"/>
      <c r="NY333" s="413"/>
      <c r="NZ333" s="414"/>
      <c r="OA333" s="414"/>
      <c r="OB333" s="413"/>
      <c r="OC333" s="413"/>
      <c r="OD333" s="414"/>
      <c r="OE333" s="414"/>
      <c r="OF333" s="413"/>
      <c r="OG333" s="413"/>
      <c r="OH333" s="413"/>
      <c r="OI333" s="413"/>
      <c r="OJ333" s="413"/>
      <c r="OK333" s="407"/>
      <c r="OL333" s="439"/>
      <c r="OM333" s="413"/>
      <c r="ON333" s="413"/>
      <c r="OO333" s="413"/>
      <c r="OP333" s="413"/>
      <c r="OQ333" s="413"/>
      <c r="OR333" s="413"/>
      <c r="OS333" s="413"/>
      <c r="OT333" s="412"/>
      <c r="OU333" s="412"/>
      <c r="OV333" s="412"/>
      <c r="OW333" s="412"/>
      <c r="OX333" s="412"/>
      <c r="OY333" s="412"/>
      <c r="OZ333" s="412"/>
      <c r="PA333" s="412"/>
      <c r="PB333" s="412"/>
      <c r="PC333" s="412"/>
      <c r="PD333" s="412"/>
      <c r="PE333" s="412"/>
      <c r="PF333" s="412"/>
      <c r="PG333" s="412"/>
      <c r="PH333" s="412"/>
      <c r="PI333" s="412"/>
      <c r="PJ333" s="412"/>
      <c r="PK333" s="412"/>
      <c r="PL333" s="412"/>
      <c r="PM333" s="412"/>
      <c r="PN333" s="412"/>
      <c r="PO333" s="412"/>
      <c r="PP333" s="412"/>
      <c r="PQ333" s="412"/>
      <c r="PR333" s="412"/>
      <c r="PS333" s="412"/>
      <c r="PT333" s="412"/>
      <c r="PU333" s="412"/>
      <c r="PV333" s="412"/>
      <c r="PW333" s="412"/>
      <c r="PX333" s="412"/>
      <c r="PY333" s="412"/>
      <c r="PZ333" s="412"/>
      <c r="QA333" s="412"/>
      <c r="QB333" s="412"/>
      <c r="QC333" s="412"/>
      <c r="QD333" s="412"/>
      <c r="QE333" s="412"/>
      <c r="QF333" s="412"/>
      <c r="QG333" s="412"/>
      <c r="QH333" s="412"/>
      <c r="QI333" s="412"/>
      <c r="QJ333" s="412"/>
      <c r="QK333" s="412"/>
      <c r="QL333" s="413"/>
      <c r="QM333" s="413"/>
      <c r="QN333" s="413"/>
      <c r="QO333" s="413"/>
      <c r="QP333" s="413"/>
      <c r="QQ333" s="413"/>
      <c r="QR333" s="413"/>
      <c r="QS333" s="413"/>
      <c r="QT333" s="413"/>
      <c r="QU333" s="413"/>
      <c r="QV333" s="413"/>
      <c r="QW333" s="413"/>
      <c r="QX333" s="413"/>
      <c r="QY333" s="413"/>
      <c r="QZ333" s="413"/>
      <c r="RA333" s="413"/>
      <c r="RB333" s="413"/>
      <c r="RC333" s="413"/>
      <c r="RD333" s="413"/>
      <c r="RE333" s="413"/>
      <c r="RF333" s="413"/>
      <c r="RG333" s="413"/>
      <c r="RH333" s="413"/>
      <c r="RI333" s="413"/>
      <c r="RJ333" s="414"/>
      <c r="RK333" s="414"/>
      <c r="RL333" s="414"/>
      <c r="RM333" s="414"/>
      <c r="RN333" s="414"/>
      <c r="RO333" s="413"/>
      <c r="RP333" s="413"/>
      <c r="RQ333" s="414"/>
      <c r="RR333" s="414"/>
      <c r="RS333" s="413"/>
      <c r="RT333" s="413"/>
      <c r="RU333" s="414"/>
      <c r="RV333" s="414"/>
      <c r="RW333" s="413"/>
      <c r="RX333" s="413"/>
      <c r="RY333" s="413"/>
      <c r="RZ333" s="413"/>
      <c r="SA333" s="413"/>
      <c r="SB333" s="413"/>
      <c r="SC333" s="413"/>
      <c r="SD333" s="414"/>
      <c r="SE333" s="414"/>
      <c r="SF333" s="413"/>
      <c r="SG333" s="413"/>
      <c r="SH333" s="414"/>
      <c r="SI333" s="414"/>
      <c r="SJ333" s="413"/>
      <c r="SK333" s="413"/>
      <c r="SL333" s="413"/>
      <c r="SM333" s="413"/>
      <c r="SN333" s="413"/>
      <c r="SO333" s="407"/>
      <c r="SP333" s="439"/>
      <c r="SQ333" s="413"/>
      <c r="SR333" s="413"/>
      <c r="SS333" s="413"/>
      <c r="ST333" s="413"/>
      <c r="SU333" s="413"/>
      <c r="SV333" s="413"/>
      <c r="SW333" s="413"/>
      <c r="SX333" s="412"/>
      <c r="SY333" s="412"/>
      <c r="SZ333" s="412"/>
      <c r="TA333" s="412"/>
      <c r="TB333" s="412"/>
      <c r="TC333" s="412"/>
      <c r="TD333" s="412"/>
      <c r="TE333" s="412"/>
      <c r="TF333" s="412"/>
      <c r="TG333" s="412"/>
      <c r="TH333" s="412"/>
      <c r="TI333" s="412"/>
      <c r="TJ333" s="412"/>
      <c r="TK333" s="412"/>
      <c r="TL333" s="412"/>
      <c r="TM333" s="412"/>
      <c r="TN333" s="412"/>
      <c r="TO333" s="412"/>
      <c r="TP333" s="412"/>
      <c r="TQ333" s="412"/>
      <c r="TR333" s="412"/>
      <c r="TS333" s="412"/>
      <c r="TT333" s="412"/>
      <c r="TU333" s="412"/>
      <c r="TV333" s="412"/>
      <c r="TW333" s="412"/>
      <c r="TX333" s="412"/>
      <c r="TY333" s="412"/>
      <c r="TZ333" s="412"/>
      <c r="UA333" s="412"/>
      <c r="UB333" s="412"/>
      <c r="UC333" s="412"/>
      <c r="UD333" s="412"/>
      <c r="UE333" s="412"/>
      <c r="UF333" s="412"/>
      <c r="UG333" s="412"/>
      <c r="UH333" s="412"/>
      <c r="UI333" s="412"/>
      <c r="UJ333" s="412"/>
      <c r="UK333" s="412"/>
      <c r="UL333" s="412"/>
      <c r="UM333" s="412"/>
      <c r="UN333" s="412"/>
      <c r="UO333" s="412"/>
      <c r="UP333" s="413"/>
      <c r="UQ333" s="413"/>
      <c r="UR333" s="413"/>
      <c r="US333" s="413"/>
      <c r="UT333" s="413"/>
      <c r="UU333" s="413"/>
      <c r="UV333" s="413"/>
      <c r="UW333" s="413"/>
      <c r="UX333" s="413"/>
      <c r="UY333" s="413"/>
      <c r="UZ333" s="413"/>
      <c r="VA333" s="413"/>
      <c r="VB333" s="413"/>
      <c r="VC333" s="413"/>
      <c r="VD333" s="413"/>
      <c r="VE333" s="413"/>
      <c r="VF333" s="413"/>
      <c r="VG333" s="413"/>
      <c r="VH333" s="413"/>
      <c r="VI333" s="413"/>
      <c r="VJ333" s="413"/>
      <c r="VK333" s="413"/>
      <c r="VL333" s="413"/>
      <c r="VM333" s="413"/>
      <c r="VN333" s="414"/>
      <c r="VO333" s="414"/>
      <c r="VP333" s="414"/>
      <c r="VQ333" s="414"/>
      <c r="VR333" s="414"/>
      <c r="VS333" s="413"/>
      <c r="VT333" s="413"/>
      <c r="VU333" s="414"/>
      <c r="VV333" s="414"/>
      <c r="VW333" s="413"/>
      <c r="VX333" s="413"/>
      <c r="VY333" s="414"/>
      <c r="VZ333" s="414"/>
      <c r="WA333" s="413"/>
      <c r="WB333" s="413"/>
      <c r="WC333" s="413"/>
      <c r="WD333" s="413"/>
      <c r="WE333" s="413"/>
      <c r="WF333" s="413"/>
      <c r="WG333" s="413"/>
      <c r="WH333" s="414"/>
      <c r="WI333" s="414"/>
      <c r="WJ333" s="413"/>
      <c r="WK333" s="413"/>
      <c r="WL333" s="414"/>
      <c r="WM333" s="414"/>
      <c r="WN333" s="413"/>
      <c r="WO333" s="413"/>
      <c r="WP333" s="413"/>
      <c r="WQ333" s="413"/>
      <c r="WR333" s="413"/>
      <c r="WS333" s="407"/>
      <c r="WT333" s="439"/>
      <c r="WU333" s="413"/>
      <c r="WV333" s="413"/>
      <c r="WW333" s="413"/>
      <c r="WX333" s="413"/>
      <c r="WY333" s="413"/>
      <c r="WZ333" s="413"/>
      <c r="XA333" s="413"/>
      <c r="XB333" s="412"/>
      <c r="XC333" s="412"/>
      <c r="XD333" s="412"/>
      <c r="XE333" s="412"/>
      <c r="XF333" s="412"/>
      <c r="XG333" s="412"/>
      <c r="XH333" s="412"/>
      <c r="XI333" s="412"/>
      <c r="XJ333" s="412"/>
      <c r="XK333" s="412"/>
      <c r="XL333" s="412"/>
      <c r="XM333" s="412"/>
      <c r="XN333" s="412"/>
      <c r="XO333" s="412"/>
      <c r="XP333" s="412"/>
      <c r="XQ333" s="412"/>
      <c r="XR333" s="412"/>
      <c r="XS333" s="412"/>
      <c r="XT333" s="412"/>
      <c r="XU333" s="412"/>
      <c r="XV333" s="412"/>
      <c r="XW333" s="412"/>
      <c r="XX333" s="412"/>
      <c r="XY333" s="412"/>
      <c r="XZ333" s="412"/>
      <c r="YA333" s="412"/>
      <c r="YB333" s="412"/>
      <c r="YC333" s="412"/>
      <c r="YD333" s="412"/>
      <c r="YE333" s="412"/>
      <c r="YF333" s="412"/>
      <c r="YG333" s="412"/>
      <c r="YH333" s="412"/>
      <c r="YI333" s="412"/>
      <c r="YJ333" s="412"/>
      <c r="YK333" s="412"/>
      <c r="YL333" s="412"/>
      <c r="YM333" s="412"/>
      <c r="YN333" s="412"/>
      <c r="YO333" s="412"/>
      <c r="YP333" s="412"/>
      <c r="YQ333" s="412"/>
      <c r="YR333" s="412"/>
      <c r="YS333" s="412"/>
      <c r="YT333" s="413"/>
      <c r="YU333" s="413"/>
      <c r="YV333" s="413"/>
      <c r="YW333" s="413"/>
      <c r="YX333" s="413"/>
      <c r="YY333" s="413"/>
      <c r="YZ333" s="413"/>
      <c r="ZA333" s="413"/>
      <c r="ZB333" s="413"/>
      <c r="ZC333" s="413"/>
      <c r="ZD333" s="413"/>
      <c r="ZE333" s="413"/>
      <c r="ZF333" s="413"/>
      <c r="ZG333" s="413"/>
      <c r="ZH333" s="413"/>
      <c r="ZI333" s="413"/>
      <c r="ZJ333" s="413"/>
      <c r="ZK333" s="413"/>
      <c r="ZL333" s="413"/>
      <c r="ZM333" s="413"/>
      <c r="ZN333" s="413"/>
      <c r="ZO333" s="413"/>
      <c r="ZP333" s="413"/>
      <c r="ZQ333" s="413"/>
      <c r="ZR333" s="414"/>
      <c r="ZS333" s="414"/>
      <c r="ZT333" s="414"/>
      <c r="ZU333" s="414"/>
      <c r="ZV333" s="414"/>
      <c r="ZW333" s="413"/>
      <c r="ZX333" s="413"/>
      <c r="ZY333" s="414"/>
      <c r="ZZ333" s="414"/>
      <c r="AAA333" s="413"/>
      <c r="AAB333" s="413"/>
      <c r="AAC333" s="414"/>
      <c r="AAD333" s="414"/>
      <c r="AAE333" s="413"/>
      <c r="AAF333" s="413"/>
      <c r="AAG333" s="413"/>
      <c r="AAH333" s="413"/>
      <c r="AAI333" s="413"/>
      <c r="AAJ333" s="413"/>
      <c r="AAK333" s="413"/>
      <c r="AAL333" s="414"/>
      <c r="AAM333" s="414"/>
      <c r="AAN333" s="413"/>
      <c r="AAO333" s="413"/>
      <c r="AAP333" s="414"/>
      <c r="AAQ333" s="414"/>
      <c r="AAR333" s="413"/>
      <c r="AAS333" s="413"/>
      <c r="AAT333" s="413"/>
      <c r="AAU333" s="413"/>
      <c r="AAV333" s="413"/>
      <c r="AAW333" s="407"/>
      <c r="AAX333" s="439"/>
      <c r="AAY333" s="413"/>
      <c r="AAZ333" s="413"/>
      <c r="ABA333" s="413"/>
      <c r="ABB333" s="413"/>
      <c r="ABC333" s="413"/>
      <c r="ABD333" s="413"/>
      <c r="ABE333" s="413"/>
      <c r="ABF333" s="412"/>
      <c r="ABG333" s="412"/>
      <c r="ABH333" s="412"/>
      <c r="ABI333" s="412"/>
      <c r="ABJ333" s="412"/>
      <c r="ABK333" s="412"/>
      <c r="ABL333" s="412"/>
      <c r="ABM333" s="412"/>
      <c r="ABN333" s="412"/>
      <c r="ABO333" s="412"/>
      <c r="ABP333" s="412"/>
      <c r="ABQ333" s="412"/>
      <c r="ABR333" s="412"/>
      <c r="ABS333" s="412"/>
      <c r="ABT333" s="412"/>
      <c r="ABU333" s="412"/>
      <c r="ABV333" s="412"/>
      <c r="ABW333" s="412"/>
      <c r="ABX333" s="412"/>
      <c r="ABY333" s="412"/>
      <c r="ABZ333" s="412"/>
      <c r="ACA333" s="412"/>
      <c r="ACB333" s="412"/>
      <c r="ACC333" s="412"/>
      <c r="ACD333" s="412"/>
      <c r="ACE333" s="412"/>
      <c r="ACF333" s="412"/>
      <c r="ACG333" s="412"/>
      <c r="ACH333" s="412"/>
      <c r="ACI333" s="412"/>
      <c r="ACJ333" s="412"/>
      <c r="ACK333" s="412"/>
      <c r="ACL333" s="412"/>
      <c r="ACM333" s="412"/>
      <c r="ACN333" s="412"/>
      <c r="ACO333" s="412"/>
      <c r="ACP333" s="412"/>
      <c r="ACQ333" s="412"/>
      <c r="ACR333" s="412"/>
      <c r="ACS333" s="412"/>
      <c r="ACT333" s="412"/>
      <c r="ACU333" s="412"/>
      <c r="ACV333" s="412"/>
      <c r="ACW333" s="412"/>
      <c r="ACX333" s="413"/>
      <c r="ACY333" s="413"/>
      <c r="ACZ333" s="413"/>
      <c r="ADA333" s="413"/>
      <c r="ADB333" s="413"/>
      <c r="ADC333" s="413"/>
      <c r="ADD333" s="413"/>
      <c r="ADE333" s="413"/>
      <c r="ADF333" s="413"/>
      <c r="ADG333" s="413"/>
      <c r="ADH333" s="413"/>
      <c r="ADI333" s="413"/>
      <c r="ADJ333" s="413"/>
      <c r="ADK333" s="413"/>
      <c r="ADL333" s="413"/>
      <c r="ADM333" s="413"/>
      <c r="ADN333" s="413"/>
      <c r="ADO333" s="413"/>
      <c r="ADP333" s="413"/>
      <c r="ADQ333" s="413"/>
      <c r="ADR333" s="413"/>
      <c r="ADS333" s="413"/>
      <c r="ADT333" s="413"/>
      <c r="ADU333" s="413"/>
      <c r="ADV333" s="414"/>
      <c r="ADW333" s="414"/>
      <c r="ADX333" s="414"/>
      <c r="ADY333" s="414"/>
      <c r="ADZ333" s="414"/>
      <c r="AEA333" s="413"/>
      <c r="AEB333" s="413"/>
      <c r="AEC333" s="414"/>
      <c r="AED333" s="414"/>
      <c r="AEE333" s="413"/>
      <c r="AEF333" s="413"/>
      <c r="AEG333" s="414"/>
      <c r="AEH333" s="414"/>
      <c r="AEI333" s="413"/>
      <c r="AEJ333" s="413"/>
      <c r="AEK333" s="413"/>
      <c r="AEL333" s="413"/>
      <c r="AEM333" s="413"/>
      <c r="AEN333" s="413"/>
      <c r="AEO333" s="413"/>
      <c r="AEP333" s="414"/>
      <c r="AEQ333" s="414"/>
      <c r="AER333" s="413"/>
      <c r="AES333" s="413"/>
      <c r="AET333" s="414"/>
      <c r="AEU333" s="414"/>
      <c r="AEV333" s="413"/>
      <c r="AEW333" s="413"/>
      <c r="AEX333" s="413"/>
      <c r="AEY333" s="413"/>
      <c r="AEZ333" s="413"/>
      <c r="AFA333" s="407"/>
      <c r="AFB333" s="439"/>
      <c r="AFC333" s="413"/>
      <c r="AFD333" s="413"/>
      <c r="AFE333" s="413"/>
      <c r="AFF333" s="413"/>
      <c r="AFG333" s="413"/>
      <c r="AFH333" s="413"/>
      <c r="AFI333" s="413"/>
      <c r="AFJ333" s="412"/>
      <c r="AFK333" s="412"/>
      <c r="AFL333" s="412"/>
      <c r="AFM333" s="412"/>
      <c r="AFN333" s="412"/>
      <c r="AFO333" s="412"/>
      <c r="AFP333" s="412"/>
      <c r="AFQ333" s="412"/>
      <c r="AFR333" s="412"/>
      <c r="AFS333" s="412"/>
      <c r="AFT333" s="412"/>
      <c r="AFU333" s="412"/>
      <c r="AFV333" s="412"/>
      <c r="AFW333" s="412"/>
      <c r="AFX333" s="412"/>
      <c r="AFY333" s="412"/>
      <c r="AFZ333" s="412"/>
      <c r="AGA333" s="412"/>
      <c r="AGB333" s="412"/>
      <c r="AGC333" s="412"/>
      <c r="AGD333" s="412"/>
      <c r="AGE333" s="412"/>
      <c r="AGF333" s="412"/>
      <c r="AGG333" s="412"/>
      <c r="AGH333" s="412"/>
      <c r="AGI333" s="412"/>
      <c r="AGJ333" s="412"/>
      <c r="AGK333" s="412"/>
      <c r="AGL333" s="412"/>
      <c r="AGM333" s="412"/>
      <c r="AGN333" s="412"/>
      <c r="AGO333" s="412"/>
      <c r="AGP333" s="412"/>
      <c r="AGQ333" s="412"/>
      <c r="AGR333" s="412"/>
      <c r="AGS333" s="412"/>
      <c r="AGT333" s="412"/>
      <c r="AGU333" s="412"/>
      <c r="AGV333" s="412"/>
      <c r="AGW333" s="412"/>
      <c r="AGX333" s="412"/>
      <c r="AGY333" s="412"/>
      <c r="AGZ333" s="412"/>
      <c r="AHA333" s="412"/>
      <c r="AHB333" s="413"/>
      <c r="AHC333" s="413"/>
      <c r="AHD333" s="413"/>
      <c r="AHE333" s="413"/>
      <c r="AHF333" s="413"/>
      <c r="AHG333" s="413"/>
      <c r="AHH333" s="413"/>
      <c r="AHI333" s="413"/>
      <c r="AHJ333" s="413"/>
      <c r="AHK333" s="413"/>
      <c r="AHL333" s="413"/>
      <c r="AHM333" s="413"/>
      <c r="AHN333" s="413"/>
      <c r="AHO333" s="413"/>
      <c r="AHP333" s="413"/>
      <c r="AHQ333" s="413"/>
      <c r="AHR333" s="413"/>
      <c r="AHS333" s="413"/>
      <c r="AHT333" s="413"/>
      <c r="AHU333" s="413"/>
      <c r="AHV333" s="413"/>
      <c r="AHW333" s="413"/>
      <c r="AHX333" s="413"/>
      <c r="AHY333" s="413"/>
      <c r="AHZ333" s="414"/>
      <c r="AIA333" s="414"/>
      <c r="AIB333" s="414"/>
      <c r="AIC333" s="414"/>
      <c r="AID333" s="414"/>
      <c r="AIE333" s="413"/>
      <c r="AIF333" s="413"/>
      <c r="AIG333" s="414"/>
      <c r="AIH333" s="414"/>
      <c r="AII333" s="413"/>
      <c r="AIJ333" s="413"/>
      <c r="AIK333" s="414"/>
      <c r="AIL333" s="414"/>
      <c r="AIM333" s="413"/>
      <c r="AIN333" s="413"/>
      <c r="AIO333" s="413"/>
      <c r="AIP333" s="413"/>
      <c r="AIQ333" s="413"/>
      <c r="AIR333" s="413"/>
      <c r="AIS333" s="413"/>
      <c r="AIT333" s="414"/>
      <c r="AIU333" s="414"/>
      <c r="AIV333" s="413"/>
      <c r="AIW333" s="413"/>
      <c r="AIX333" s="414"/>
      <c r="AIY333" s="414"/>
      <c r="AIZ333" s="413"/>
      <c r="AJA333" s="413"/>
      <c r="AJB333" s="413"/>
      <c r="AJC333" s="413"/>
      <c r="AJD333" s="413"/>
      <c r="AJE333" s="407"/>
      <c r="AJF333" s="439"/>
      <c r="AJG333" s="413"/>
      <c r="AJH333" s="413"/>
      <c r="AJI333" s="413"/>
      <c r="AJJ333" s="413"/>
      <c r="AJK333" s="413"/>
      <c r="AJL333" s="413"/>
      <c r="AJM333" s="413"/>
      <c r="AJN333" s="412"/>
      <c r="AJO333" s="412"/>
      <c r="AJP333" s="412"/>
      <c r="AJQ333" s="412"/>
      <c r="AJR333" s="412"/>
      <c r="AJS333" s="412"/>
      <c r="AJT333" s="412"/>
      <c r="AJU333" s="412"/>
      <c r="AJV333" s="412"/>
      <c r="AJW333" s="412"/>
      <c r="AJX333" s="412"/>
      <c r="AJY333" s="412"/>
      <c r="AJZ333" s="412"/>
      <c r="AKA333" s="412"/>
      <c r="AKB333" s="412"/>
      <c r="AKC333" s="412"/>
      <c r="AKD333" s="412"/>
      <c r="AKE333" s="412"/>
      <c r="AKF333" s="412"/>
      <c r="AKG333" s="412"/>
      <c r="AKH333" s="412"/>
      <c r="AKI333" s="412"/>
      <c r="AKJ333" s="412"/>
      <c r="AKK333" s="412"/>
      <c r="AKL333" s="412"/>
      <c r="AKM333" s="412"/>
      <c r="AKN333" s="412"/>
      <c r="AKO333" s="412"/>
      <c r="AKP333" s="412"/>
      <c r="AKQ333" s="412"/>
      <c r="AKR333" s="412"/>
      <c r="AKS333" s="412"/>
      <c r="AKT333" s="412"/>
      <c r="AKU333" s="412"/>
      <c r="AKV333" s="412"/>
      <c r="AKW333" s="412"/>
      <c r="AKX333" s="412"/>
      <c r="AKY333" s="412"/>
      <c r="AKZ333" s="412"/>
      <c r="ALA333" s="412"/>
      <c r="ALB333" s="412"/>
      <c r="ALC333" s="412"/>
      <c r="ALD333" s="412"/>
      <c r="ALE333" s="412"/>
      <c r="ALF333" s="413"/>
      <c r="ALG333" s="413"/>
      <c r="ALH333" s="413"/>
      <c r="ALI333" s="413"/>
      <c r="ALJ333" s="413"/>
      <c r="ALK333" s="413"/>
      <c r="ALL333" s="413"/>
      <c r="ALM333" s="413"/>
      <c r="ALN333" s="413"/>
      <c r="ALO333" s="413"/>
      <c r="ALP333" s="413"/>
      <c r="ALQ333" s="413"/>
      <c r="ALR333" s="413"/>
      <c r="ALS333" s="413"/>
      <c r="ALT333" s="413"/>
      <c r="ALU333" s="413"/>
      <c r="ALV333" s="413"/>
      <c r="ALW333" s="413"/>
      <c r="ALX333" s="413"/>
      <c r="ALY333" s="413"/>
      <c r="ALZ333" s="413"/>
      <c r="AMA333" s="413"/>
      <c r="AMB333" s="413"/>
      <c r="AMC333" s="413"/>
      <c r="AMD333" s="414"/>
      <c r="AME333" s="414"/>
      <c r="AMF333" s="414"/>
      <c r="AMG333" s="414"/>
      <c r="AMH333" s="414"/>
      <c r="AMI333" s="413"/>
      <c r="AMJ333" s="413"/>
      <c r="AMK333" s="414"/>
      <c r="AML333" s="414"/>
      <c r="AMM333" s="413"/>
      <c r="AMN333" s="413"/>
      <c r="AMO333" s="414"/>
      <c r="AMP333" s="414"/>
      <c r="AMQ333" s="413"/>
      <c r="AMR333" s="413"/>
      <c r="AMS333" s="413"/>
      <c r="AMT333" s="413"/>
      <c r="AMU333" s="413"/>
      <c r="AMV333" s="413"/>
      <c r="AMW333" s="413"/>
      <c r="AMX333" s="414"/>
      <c r="AMY333" s="414"/>
      <c r="AMZ333" s="413"/>
      <c r="ANA333" s="413"/>
      <c r="ANB333" s="414"/>
      <c r="ANC333" s="414"/>
      <c r="AND333" s="413"/>
      <c r="ANE333" s="413"/>
      <c r="ANF333" s="413"/>
      <c r="ANG333" s="413"/>
      <c r="ANH333" s="413"/>
      <c r="ANI333" s="407"/>
      <c r="ANJ333" s="439"/>
      <c r="ANK333" s="413"/>
      <c r="ANL333" s="413"/>
      <c r="ANM333" s="413"/>
      <c r="ANN333" s="413"/>
      <c r="ANO333" s="413"/>
      <c r="ANP333" s="413"/>
      <c r="ANQ333" s="413"/>
      <c r="ANR333" s="412"/>
      <c r="ANS333" s="412"/>
      <c r="ANT333" s="412"/>
      <c r="ANU333" s="412"/>
      <c r="ANV333" s="412"/>
      <c r="ANW333" s="412"/>
      <c r="ANX333" s="412"/>
      <c r="ANY333" s="412"/>
      <c r="ANZ333" s="412"/>
      <c r="AOA333" s="412"/>
      <c r="AOB333" s="412"/>
      <c r="AOC333" s="412"/>
      <c r="AOD333" s="412"/>
      <c r="AOE333" s="412"/>
      <c r="AOF333" s="412"/>
      <c r="AOG333" s="412"/>
      <c r="AOH333" s="412"/>
      <c r="AOI333" s="412"/>
      <c r="AOJ333" s="412"/>
      <c r="AOK333" s="412"/>
      <c r="AOL333" s="412"/>
      <c r="AOM333" s="412"/>
      <c r="AON333" s="412"/>
      <c r="AOO333" s="412"/>
      <c r="AOP333" s="412"/>
      <c r="AOQ333" s="412"/>
      <c r="AOR333" s="412"/>
      <c r="AOS333" s="412"/>
      <c r="AOT333" s="412"/>
      <c r="AOU333" s="412"/>
      <c r="AOV333" s="412"/>
      <c r="AOW333" s="412"/>
      <c r="AOX333" s="412"/>
      <c r="AOY333" s="412"/>
      <c r="AOZ333" s="412"/>
      <c r="APA333" s="412"/>
      <c r="APB333" s="412"/>
      <c r="APC333" s="412"/>
      <c r="APD333" s="412"/>
      <c r="APE333" s="412"/>
      <c r="APF333" s="412"/>
      <c r="APG333" s="412"/>
      <c r="APH333" s="412"/>
      <c r="API333" s="412"/>
      <c r="APJ333" s="413"/>
      <c r="APK333" s="413"/>
      <c r="APL333" s="413"/>
      <c r="APM333" s="413"/>
      <c r="APN333" s="413"/>
      <c r="APO333" s="413"/>
      <c r="APP333" s="413"/>
      <c r="APQ333" s="413"/>
      <c r="APR333" s="413"/>
      <c r="APS333" s="413"/>
      <c r="APT333" s="413"/>
      <c r="APU333" s="413"/>
      <c r="APV333" s="413"/>
      <c r="APW333" s="413"/>
      <c r="APX333" s="413"/>
      <c r="APY333" s="413"/>
      <c r="APZ333" s="413"/>
      <c r="AQA333" s="413"/>
      <c r="AQB333" s="413"/>
      <c r="AQC333" s="413"/>
      <c r="AQD333" s="413"/>
      <c r="AQE333" s="413"/>
      <c r="AQF333" s="413"/>
      <c r="AQG333" s="413"/>
      <c r="AQH333" s="414"/>
      <c r="AQI333" s="414"/>
      <c r="AQJ333" s="414"/>
      <c r="AQK333" s="414"/>
      <c r="AQL333" s="414"/>
      <c r="AQM333" s="413"/>
      <c r="AQN333" s="413"/>
      <c r="AQO333" s="414"/>
      <c r="AQP333" s="414"/>
      <c r="AQQ333" s="413"/>
      <c r="AQR333" s="413"/>
      <c r="AQS333" s="414"/>
      <c r="AQT333" s="414"/>
      <c r="AQU333" s="413"/>
      <c r="AQV333" s="413"/>
      <c r="AQW333" s="413"/>
      <c r="AQX333" s="413"/>
      <c r="AQY333" s="413"/>
      <c r="AQZ333" s="413"/>
      <c r="ARA333" s="413"/>
      <c r="ARB333" s="414"/>
      <c r="ARC333" s="414"/>
      <c r="ARD333" s="413"/>
      <c r="ARE333" s="413"/>
      <c r="ARF333" s="414"/>
      <c r="ARG333" s="414"/>
      <c r="ARH333" s="413"/>
      <c r="ARI333" s="413"/>
      <c r="ARJ333" s="413"/>
      <c r="ARK333" s="413"/>
      <c r="ARL333" s="413"/>
      <c r="ARM333" s="407"/>
      <c r="ARN333" s="439"/>
      <c r="ARO333" s="413"/>
      <c r="ARP333" s="413"/>
      <c r="ARQ333" s="413"/>
      <c r="ARR333" s="413"/>
      <c r="ARS333" s="413"/>
      <c r="ART333" s="413"/>
      <c r="ARU333" s="413"/>
      <c r="ARV333" s="412"/>
      <c r="ARW333" s="412"/>
      <c r="ARX333" s="412"/>
      <c r="ARY333" s="412"/>
      <c r="ARZ333" s="412"/>
      <c r="ASA333" s="412"/>
      <c r="ASB333" s="412"/>
      <c r="ASC333" s="412"/>
      <c r="ASD333" s="412"/>
      <c r="ASE333" s="412"/>
      <c r="ASF333" s="412"/>
      <c r="ASG333" s="412"/>
      <c r="ASH333" s="412"/>
      <c r="ASI333" s="412"/>
      <c r="ASJ333" s="412"/>
      <c r="ASK333" s="412"/>
      <c r="ASL333" s="412"/>
      <c r="ASM333" s="412"/>
      <c r="ASN333" s="412"/>
      <c r="ASO333" s="412"/>
      <c r="ASP333" s="412"/>
      <c r="ASQ333" s="412"/>
      <c r="ASR333" s="412"/>
      <c r="ASS333" s="412"/>
      <c r="AST333" s="412"/>
      <c r="ASU333" s="412"/>
      <c r="ASV333" s="412"/>
      <c r="ASW333" s="412"/>
      <c r="ASX333" s="412"/>
      <c r="ASY333" s="412"/>
      <c r="ASZ333" s="412"/>
      <c r="ATA333" s="412"/>
      <c r="ATB333" s="412"/>
      <c r="ATC333" s="412"/>
      <c r="ATD333" s="412"/>
      <c r="ATE333" s="412"/>
      <c r="ATF333" s="412"/>
      <c r="ATG333" s="412"/>
      <c r="ATH333" s="412"/>
      <c r="ATI333" s="412"/>
      <c r="ATJ333" s="412"/>
      <c r="ATK333" s="412"/>
      <c r="ATL333" s="412"/>
      <c r="ATM333" s="412"/>
      <c r="ATN333" s="413"/>
      <c r="ATO333" s="413"/>
      <c r="ATP333" s="413"/>
      <c r="ATQ333" s="413"/>
      <c r="ATR333" s="413"/>
      <c r="ATS333" s="413"/>
      <c r="ATT333" s="413"/>
      <c r="ATU333" s="413"/>
      <c r="ATV333" s="413"/>
      <c r="ATW333" s="413"/>
      <c r="ATX333" s="413"/>
      <c r="ATY333" s="413"/>
      <c r="ATZ333" s="413"/>
      <c r="AUA333" s="413"/>
      <c r="AUB333" s="413"/>
      <c r="AUC333" s="413"/>
      <c r="AUD333" s="413"/>
      <c r="AUE333" s="413"/>
      <c r="AUF333" s="413"/>
      <c r="AUG333" s="413"/>
      <c r="AUH333" s="413"/>
      <c r="AUI333" s="413"/>
      <c r="AUJ333" s="413"/>
      <c r="AUK333" s="413"/>
      <c r="AUL333" s="414"/>
      <c r="AUM333" s="414"/>
      <c r="AUN333" s="414"/>
      <c r="AUO333" s="414"/>
      <c r="AUP333" s="414"/>
      <c r="AUQ333" s="413"/>
      <c r="AUR333" s="413"/>
      <c r="AUS333" s="414"/>
      <c r="AUT333" s="414"/>
      <c r="AUU333" s="413"/>
      <c r="AUV333" s="413"/>
      <c r="AUW333" s="414"/>
      <c r="AUX333" s="414"/>
      <c r="AUY333" s="413"/>
      <c r="AUZ333" s="413"/>
      <c r="AVA333" s="413"/>
      <c r="AVB333" s="413"/>
      <c r="AVC333" s="413"/>
      <c r="AVD333" s="413"/>
      <c r="AVE333" s="413"/>
      <c r="AVF333" s="414"/>
      <c r="AVG333" s="414"/>
      <c r="AVH333" s="413"/>
      <c r="AVI333" s="413"/>
      <c r="AVJ333" s="414"/>
      <c r="AVK333" s="414"/>
      <c r="AVL333" s="413"/>
      <c r="AVM333" s="413"/>
      <c r="AVN333" s="413"/>
      <c r="AVO333" s="413"/>
      <c r="AVP333" s="413"/>
      <c r="AVQ333" s="407"/>
      <c r="AVR333" s="439"/>
      <c r="AVS333" s="413"/>
      <c r="AVT333" s="413"/>
      <c r="AVU333" s="413"/>
      <c r="AVV333" s="413"/>
      <c r="AVW333" s="413"/>
      <c r="AVX333" s="413"/>
      <c r="AVY333" s="413"/>
      <c r="AVZ333" s="412"/>
      <c r="AWA333" s="412"/>
      <c r="AWB333" s="412"/>
      <c r="AWC333" s="412"/>
      <c r="AWD333" s="412"/>
      <c r="AWE333" s="412"/>
      <c r="AWF333" s="412"/>
      <c r="AWG333" s="412"/>
      <c r="AWH333" s="412"/>
      <c r="AWI333" s="412"/>
      <c r="AWJ333" s="412"/>
      <c r="AWK333" s="412"/>
      <c r="AWL333" s="412"/>
      <c r="AWM333" s="412"/>
      <c r="AWN333" s="412"/>
      <c r="AWO333" s="412"/>
      <c r="AWP333" s="412"/>
      <c r="AWQ333" s="412"/>
      <c r="AWR333" s="412"/>
      <c r="AWS333" s="412"/>
      <c r="AWT333" s="412"/>
      <c r="AWU333" s="412"/>
      <c r="AWV333" s="412"/>
      <c r="AWW333" s="412"/>
      <c r="AWX333" s="412"/>
      <c r="AWY333" s="412"/>
      <c r="AWZ333" s="412"/>
      <c r="AXA333" s="412"/>
      <c r="AXB333" s="412"/>
      <c r="AXC333" s="412"/>
      <c r="AXD333" s="412"/>
      <c r="AXE333" s="412"/>
      <c r="AXF333" s="412"/>
      <c r="AXG333" s="412"/>
      <c r="AXH333" s="412"/>
      <c r="AXI333" s="412"/>
      <c r="AXJ333" s="412"/>
      <c r="AXK333" s="412"/>
      <c r="AXL333" s="412"/>
      <c r="AXM333" s="412"/>
      <c r="AXN333" s="412"/>
      <c r="AXO333" s="412"/>
      <c r="AXP333" s="412"/>
      <c r="AXQ333" s="412"/>
      <c r="AXR333" s="413"/>
      <c r="AXS333" s="413"/>
      <c r="AXT333" s="413"/>
      <c r="AXU333" s="413"/>
      <c r="AXV333" s="413"/>
      <c r="AXW333" s="413"/>
      <c r="AXX333" s="413"/>
      <c r="AXY333" s="413"/>
      <c r="AXZ333" s="413"/>
      <c r="AYA333" s="413"/>
      <c r="AYB333" s="413"/>
      <c r="AYC333" s="413"/>
      <c r="AYD333" s="413"/>
      <c r="AYE333" s="413"/>
      <c r="AYF333" s="413"/>
      <c r="AYG333" s="413"/>
      <c r="AYH333" s="413"/>
      <c r="AYI333" s="413"/>
      <c r="AYJ333" s="413"/>
      <c r="AYK333" s="413"/>
      <c r="AYL333" s="413"/>
      <c r="AYM333" s="413"/>
      <c r="AYN333" s="413"/>
      <c r="AYO333" s="413"/>
      <c r="AYP333" s="414"/>
      <c r="AYQ333" s="414"/>
      <c r="AYR333" s="414"/>
      <c r="AYS333" s="414"/>
      <c r="AYT333" s="414"/>
      <c r="AYU333" s="413"/>
      <c r="AYV333" s="413"/>
      <c r="AYW333" s="414"/>
      <c r="AYX333" s="414"/>
      <c r="AYY333" s="413"/>
      <c r="AYZ333" s="413"/>
      <c r="AZA333" s="414"/>
      <c r="AZB333" s="414"/>
      <c r="AZC333" s="413"/>
      <c r="AZD333" s="413"/>
      <c r="AZE333" s="413"/>
      <c r="AZF333" s="413"/>
      <c r="AZG333" s="413"/>
      <c r="AZH333" s="413"/>
      <c r="AZI333" s="413"/>
      <c r="AZJ333" s="414"/>
      <c r="AZK333" s="414"/>
      <c r="AZL333" s="413"/>
      <c r="AZM333" s="413"/>
      <c r="AZN333" s="414"/>
      <c r="AZO333" s="414"/>
      <c r="AZP333" s="413"/>
      <c r="AZQ333" s="413"/>
      <c r="AZR333" s="413"/>
      <c r="AZS333" s="413"/>
      <c r="AZT333" s="413"/>
      <c r="AZU333" s="407"/>
      <c r="AZV333" s="439"/>
      <c r="AZW333" s="413"/>
      <c r="AZX333" s="413"/>
      <c r="AZY333" s="413"/>
      <c r="AZZ333" s="413"/>
      <c r="BAA333" s="413"/>
      <c r="BAB333" s="413"/>
      <c r="BAC333" s="413"/>
      <c r="BAD333" s="412"/>
      <c r="BAE333" s="412"/>
      <c r="BAF333" s="412"/>
      <c r="BAG333" s="412"/>
      <c r="BAH333" s="412"/>
      <c r="BAI333" s="412"/>
      <c r="BAJ333" s="412"/>
      <c r="BAK333" s="412"/>
      <c r="BAL333" s="412"/>
      <c r="BAM333" s="412"/>
      <c r="BAN333" s="412"/>
      <c r="BAO333" s="412"/>
      <c r="BAP333" s="412"/>
      <c r="BAQ333" s="412"/>
      <c r="BAR333" s="412"/>
      <c r="BAS333" s="412"/>
      <c r="BAT333" s="412"/>
      <c r="BAU333" s="412"/>
      <c r="BAV333" s="412"/>
      <c r="BAW333" s="412"/>
      <c r="BAX333" s="412"/>
      <c r="BAY333" s="412"/>
      <c r="BAZ333" s="412"/>
      <c r="BBA333" s="412"/>
      <c r="BBB333" s="412"/>
      <c r="BBC333" s="412"/>
      <c r="BBD333" s="412"/>
      <c r="BBE333" s="412"/>
      <c r="BBF333" s="412"/>
      <c r="BBG333" s="412"/>
      <c r="BBH333" s="412"/>
      <c r="BBI333" s="412"/>
      <c r="BBJ333" s="412"/>
      <c r="BBK333" s="412"/>
      <c r="BBL333" s="412"/>
      <c r="BBM333" s="412"/>
      <c r="BBN333" s="412"/>
      <c r="BBO333" s="412"/>
      <c r="BBP333" s="412"/>
      <c r="BBQ333" s="412"/>
      <c r="BBR333" s="412"/>
      <c r="BBS333" s="412"/>
      <c r="BBT333" s="412"/>
      <c r="BBU333" s="412"/>
      <c r="BBV333" s="413"/>
      <c r="BBW333" s="413"/>
      <c r="BBX333" s="413"/>
      <c r="BBY333" s="413"/>
      <c r="BBZ333" s="413"/>
      <c r="BCA333" s="413"/>
      <c r="BCB333" s="413"/>
      <c r="BCC333" s="413"/>
      <c r="BCD333" s="413"/>
      <c r="BCE333" s="413"/>
      <c r="BCF333" s="413"/>
      <c r="BCG333" s="413"/>
      <c r="BCH333" s="413"/>
      <c r="BCI333" s="413"/>
      <c r="BCJ333" s="413"/>
      <c r="BCK333" s="413"/>
      <c r="BCL333" s="413"/>
      <c r="BCM333" s="413"/>
      <c r="BCN333" s="413"/>
      <c r="BCO333" s="413"/>
      <c r="BCP333" s="413"/>
      <c r="BCQ333" s="413"/>
      <c r="BCR333" s="413"/>
      <c r="BCS333" s="413"/>
      <c r="BCT333" s="414"/>
      <c r="BCU333" s="414"/>
      <c r="BCV333" s="414"/>
      <c r="BCW333" s="414"/>
      <c r="BCX333" s="414"/>
      <c r="BCY333" s="413"/>
      <c r="BCZ333" s="413"/>
      <c r="BDA333" s="414"/>
      <c r="BDB333" s="414"/>
      <c r="BDC333" s="413"/>
      <c r="BDD333" s="413"/>
      <c r="BDE333" s="414"/>
      <c r="BDF333" s="414"/>
      <c r="BDG333" s="413"/>
      <c r="BDH333" s="413"/>
      <c r="BDI333" s="413"/>
      <c r="BDJ333" s="413"/>
      <c r="BDK333" s="413"/>
      <c r="BDL333" s="413"/>
      <c r="BDM333" s="413"/>
      <c r="BDN333" s="414"/>
      <c r="BDO333" s="414"/>
      <c r="BDP333" s="413"/>
      <c r="BDQ333" s="413"/>
      <c r="BDR333" s="414"/>
      <c r="BDS333" s="414"/>
      <c r="BDT333" s="413"/>
      <c r="BDU333" s="413"/>
      <c r="BDV333" s="413"/>
      <c r="BDW333" s="413"/>
      <c r="BDX333" s="413"/>
      <c r="BDY333" s="407"/>
      <c r="BDZ333" s="439"/>
      <c r="BEA333" s="413"/>
      <c r="BEB333" s="413"/>
      <c r="BEC333" s="413"/>
      <c r="BED333" s="413"/>
      <c r="BEE333" s="413"/>
      <c r="BEF333" s="413"/>
      <c r="BEG333" s="413"/>
      <c r="BEH333" s="412"/>
      <c r="BEI333" s="412"/>
      <c r="BEJ333" s="412"/>
      <c r="BEK333" s="412"/>
      <c r="BEL333" s="412"/>
      <c r="BEM333" s="412"/>
      <c r="BEN333" s="412"/>
      <c r="BEO333" s="412"/>
      <c r="BEP333" s="412"/>
      <c r="BEQ333" s="412"/>
      <c r="BER333" s="412"/>
      <c r="BES333" s="412"/>
      <c r="BET333" s="412"/>
      <c r="BEU333" s="412"/>
      <c r="BEV333" s="412"/>
      <c r="BEW333" s="412"/>
      <c r="BEX333" s="412"/>
      <c r="BEY333" s="412"/>
      <c r="BEZ333" s="412"/>
      <c r="BFA333" s="412"/>
      <c r="BFB333" s="412"/>
      <c r="BFC333" s="412"/>
      <c r="BFD333" s="412"/>
      <c r="BFE333" s="412"/>
      <c r="BFF333" s="412"/>
      <c r="BFG333" s="412"/>
      <c r="BFH333" s="412"/>
      <c r="BFI333" s="412"/>
      <c r="BFJ333" s="412"/>
      <c r="BFK333" s="412"/>
      <c r="BFL333" s="412"/>
      <c r="BFM333" s="412"/>
      <c r="BFN333" s="412"/>
      <c r="BFO333" s="412"/>
      <c r="BFP333" s="412"/>
      <c r="BFQ333" s="412"/>
      <c r="BFR333" s="412"/>
      <c r="BFS333" s="412"/>
      <c r="BFT333" s="412"/>
      <c r="BFU333" s="412"/>
      <c r="BFV333" s="412"/>
      <c r="BFW333" s="412"/>
      <c r="BFX333" s="412"/>
      <c r="BFY333" s="412"/>
      <c r="BFZ333" s="413"/>
      <c r="BGA333" s="413"/>
      <c r="BGB333" s="413"/>
      <c r="BGC333" s="413"/>
      <c r="BGD333" s="413"/>
      <c r="BGE333" s="413"/>
      <c r="BGF333" s="413"/>
      <c r="BGG333" s="413"/>
      <c r="BGH333" s="413"/>
      <c r="BGI333" s="413"/>
      <c r="BGJ333" s="413"/>
      <c r="BGK333" s="413"/>
      <c r="BGL333" s="413"/>
      <c r="BGM333" s="413"/>
      <c r="BGN333" s="413"/>
      <c r="BGO333" s="413"/>
      <c r="BGP333" s="413"/>
      <c r="BGQ333" s="413"/>
      <c r="BGR333" s="413"/>
      <c r="BGS333" s="413"/>
      <c r="BGT333" s="413"/>
      <c r="BGU333" s="413"/>
      <c r="BGV333" s="413"/>
      <c r="BGW333" s="413"/>
      <c r="BGX333" s="414"/>
      <c r="BGY333" s="414"/>
      <c r="BGZ333" s="414"/>
      <c r="BHA333" s="414"/>
      <c r="BHB333" s="414"/>
      <c r="BHC333" s="413"/>
      <c r="BHD333" s="413"/>
      <c r="BHE333" s="414"/>
      <c r="BHF333" s="414"/>
      <c r="BHG333" s="413"/>
      <c r="BHH333" s="413"/>
      <c r="BHI333" s="414"/>
      <c r="BHJ333" s="414"/>
      <c r="BHK333" s="413"/>
      <c r="BHL333" s="413"/>
      <c r="BHM333" s="413"/>
      <c r="BHN333" s="413"/>
      <c r="BHO333" s="413"/>
      <c r="BHP333" s="413"/>
      <c r="BHQ333" s="413"/>
      <c r="BHR333" s="414"/>
      <c r="BHS333" s="414"/>
      <c r="BHT333" s="413"/>
      <c r="BHU333" s="413"/>
      <c r="BHV333" s="414"/>
      <c r="BHW333" s="414"/>
      <c r="BHX333" s="413"/>
      <c r="BHY333" s="413"/>
      <c r="BHZ333" s="413"/>
      <c r="BIA333" s="413"/>
      <c r="BIB333" s="413"/>
      <c r="BIC333" s="407"/>
      <c r="BID333" s="439"/>
      <c r="BIE333" s="413"/>
      <c r="BIF333" s="413"/>
      <c r="BIG333" s="413"/>
      <c r="BIH333" s="413"/>
      <c r="BII333" s="413"/>
      <c r="BIJ333" s="413"/>
      <c r="BIK333" s="413"/>
      <c r="BIL333" s="412"/>
      <c r="BIM333" s="412"/>
      <c r="BIN333" s="412"/>
      <c r="BIO333" s="412"/>
      <c r="BIP333" s="412"/>
      <c r="BIQ333" s="412"/>
      <c r="BIR333" s="412"/>
      <c r="BIS333" s="412"/>
      <c r="BIT333" s="412"/>
      <c r="BIU333" s="412"/>
      <c r="BIV333" s="412"/>
      <c r="BIW333" s="412"/>
      <c r="BIX333" s="412"/>
      <c r="BIY333" s="412"/>
      <c r="BIZ333" s="412"/>
      <c r="BJA333" s="412"/>
      <c r="BJB333" s="412"/>
      <c r="BJC333" s="412"/>
      <c r="BJD333" s="412"/>
      <c r="BJE333" s="412"/>
      <c r="BJF333" s="412"/>
      <c r="BJG333" s="412"/>
      <c r="BJH333" s="412"/>
      <c r="BJI333" s="412"/>
      <c r="BJJ333" s="412"/>
      <c r="BJK333" s="412"/>
      <c r="BJL333" s="412"/>
      <c r="BJM333" s="412"/>
      <c r="BJN333" s="412"/>
      <c r="BJO333" s="412"/>
      <c r="BJP333" s="412"/>
      <c r="BJQ333" s="412"/>
      <c r="BJR333" s="412"/>
      <c r="BJS333" s="412"/>
      <c r="BJT333" s="412"/>
      <c r="BJU333" s="412"/>
      <c r="BJV333" s="412"/>
      <c r="BJW333" s="412"/>
      <c r="BJX333" s="412"/>
      <c r="BJY333" s="412"/>
      <c r="BJZ333" s="412"/>
      <c r="BKA333" s="412"/>
      <c r="BKB333" s="412"/>
      <c r="BKC333" s="412"/>
      <c r="BKD333" s="413"/>
      <c r="BKE333" s="413"/>
      <c r="BKF333" s="413"/>
      <c r="BKG333" s="413"/>
      <c r="BKH333" s="413"/>
      <c r="BKI333" s="413"/>
      <c r="BKJ333" s="413"/>
      <c r="BKK333" s="413"/>
      <c r="BKL333" s="413"/>
      <c r="BKM333" s="413"/>
      <c r="BKN333" s="413"/>
      <c r="BKO333" s="413"/>
      <c r="BKP333" s="413"/>
      <c r="BKQ333" s="413"/>
      <c r="BKR333" s="413"/>
      <c r="BKS333" s="413"/>
      <c r="BKT333" s="413"/>
      <c r="BKU333" s="413"/>
      <c r="BKV333" s="413"/>
      <c r="BKW333" s="413"/>
      <c r="BKX333" s="413"/>
      <c r="BKY333" s="413"/>
      <c r="BKZ333" s="413"/>
      <c r="BLA333" s="413"/>
      <c r="BLB333" s="414"/>
      <c r="BLC333" s="414"/>
      <c r="BLD333" s="414"/>
      <c r="BLE333" s="414"/>
      <c r="BLF333" s="414"/>
      <c r="BLG333" s="413"/>
      <c r="BLH333" s="413"/>
      <c r="BLI333" s="414"/>
      <c r="BLJ333" s="414"/>
      <c r="BLK333" s="413"/>
      <c r="BLL333" s="413"/>
      <c r="BLM333" s="414"/>
      <c r="BLN333" s="414"/>
      <c r="BLO333" s="413"/>
      <c r="BLP333" s="413"/>
      <c r="BLQ333" s="413"/>
      <c r="BLR333" s="413"/>
      <c r="BLS333" s="413"/>
      <c r="BLT333" s="413"/>
      <c r="BLU333" s="413"/>
      <c r="BLV333" s="414"/>
      <c r="BLW333" s="414"/>
      <c r="BLX333" s="413"/>
      <c r="BLY333" s="413"/>
      <c r="BLZ333" s="414"/>
      <c r="BMA333" s="414"/>
      <c r="BMB333" s="413"/>
      <c r="BMC333" s="413"/>
      <c r="BMD333" s="413"/>
      <c r="BME333" s="413"/>
      <c r="BMF333" s="413"/>
      <c r="BMG333" s="407"/>
      <c r="BMH333" s="439"/>
      <c r="BMI333" s="413"/>
      <c r="BMJ333" s="413"/>
      <c r="BMK333" s="413"/>
      <c r="BML333" s="413"/>
      <c r="BMM333" s="413"/>
      <c r="BMN333" s="413"/>
      <c r="BMO333" s="413"/>
      <c r="BMP333" s="412"/>
      <c r="BMQ333" s="412"/>
      <c r="BMR333" s="412"/>
      <c r="BMS333" s="412"/>
      <c r="BMT333" s="412"/>
      <c r="BMU333" s="412"/>
      <c r="BMV333" s="412"/>
      <c r="BMW333" s="412"/>
      <c r="BMX333" s="412"/>
      <c r="BMY333" s="412"/>
      <c r="BMZ333" s="412"/>
      <c r="BNA333" s="412"/>
      <c r="BNB333" s="412"/>
      <c r="BNC333" s="412"/>
      <c r="BND333" s="412"/>
      <c r="BNE333" s="412"/>
      <c r="BNF333" s="412"/>
      <c r="BNG333" s="412"/>
      <c r="BNH333" s="412"/>
      <c r="BNI333" s="412"/>
      <c r="BNJ333" s="412"/>
      <c r="BNK333" s="412"/>
      <c r="BNL333" s="412"/>
      <c r="BNM333" s="412"/>
      <c r="BNN333" s="412"/>
      <c r="BNO333" s="412"/>
      <c r="BNP333" s="412"/>
      <c r="BNQ333" s="412"/>
      <c r="BNR333" s="412"/>
      <c r="BNS333" s="412"/>
      <c r="BNT333" s="412"/>
      <c r="BNU333" s="412"/>
      <c r="BNV333" s="412"/>
      <c r="BNW333" s="412"/>
      <c r="BNX333" s="412"/>
      <c r="BNY333" s="412"/>
      <c r="BNZ333" s="412"/>
      <c r="BOA333" s="412"/>
      <c r="BOB333" s="412"/>
      <c r="BOC333" s="412"/>
      <c r="BOD333" s="412"/>
      <c r="BOE333" s="412"/>
      <c r="BOF333" s="412"/>
      <c r="BOG333" s="412"/>
      <c r="BOH333" s="413"/>
      <c r="BOI333" s="413"/>
      <c r="BOJ333" s="413"/>
      <c r="BOK333" s="413"/>
      <c r="BOL333" s="413"/>
      <c r="BOM333" s="413"/>
      <c r="BON333" s="413"/>
      <c r="BOO333" s="413"/>
      <c r="BOP333" s="413"/>
      <c r="BOQ333" s="413"/>
      <c r="BOR333" s="413"/>
      <c r="BOS333" s="413"/>
      <c r="BOT333" s="413"/>
      <c r="BOU333" s="413"/>
      <c r="BOV333" s="413"/>
      <c r="BOW333" s="413"/>
      <c r="BOX333" s="413"/>
      <c r="BOY333" s="413"/>
      <c r="BOZ333" s="413"/>
      <c r="BPA333" s="413"/>
      <c r="BPB333" s="413"/>
      <c r="BPC333" s="413"/>
      <c r="BPD333" s="413"/>
      <c r="BPE333" s="413"/>
      <c r="BPF333" s="414"/>
      <c r="BPG333" s="414"/>
      <c r="BPH333" s="414"/>
      <c r="BPI333" s="414"/>
      <c r="BPJ333" s="414"/>
      <c r="BPK333" s="413"/>
      <c r="BPL333" s="413"/>
      <c r="BPM333" s="414"/>
      <c r="BPN333" s="414"/>
      <c r="BPO333" s="413"/>
      <c r="BPP333" s="413"/>
      <c r="BPQ333" s="414"/>
      <c r="BPR333" s="414"/>
      <c r="BPS333" s="413"/>
      <c r="BPT333" s="413"/>
      <c r="BPU333" s="413"/>
      <c r="BPV333" s="413"/>
      <c r="BPW333" s="413"/>
      <c r="BPX333" s="413"/>
      <c r="BPY333" s="413"/>
      <c r="BPZ333" s="414"/>
      <c r="BQA333" s="414"/>
      <c r="BQB333" s="413"/>
      <c r="BQC333" s="413"/>
      <c r="BQD333" s="414"/>
      <c r="BQE333" s="414"/>
      <c r="BQF333" s="413"/>
      <c r="BQG333" s="413"/>
      <c r="BQH333" s="413"/>
      <c r="BQI333" s="413"/>
      <c r="BQJ333" s="413"/>
      <c r="BQK333" s="407"/>
      <c r="BQL333" s="439"/>
      <c r="BQM333" s="413"/>
      <c r="BQN333" s="413"/>
      <c r="BQO333" s="413"/>
      <c r="BQP333" s="413"/>
      <c r="BQQ333" s="413"/>
      <c r="BQR333" s="413"/>
      <c r="BQS333" s="413"/>
      <c r="BQT333" s="412"/>
      <c r="BQU333" s="412"/>
      <c r="BQV333" s="412"/>
      <c r="BQW333" s="412"/>
      <c r="BQX333" s="412"/>
      <c r="BQY333" s="412"/>
      <c r="BQZ333" s="412"/>
      <c r="BRA333" s="412"/>
      <c r="BRB333" s="412"/>
      <c r="BRC333" s="412"/>
      <c r="BRD333" s="412"/>
      <c r="BRE333" s="412"/>
      <c r="BRF333" s="412"/>
      <c r="BRG333" s="412"/>
      <c r="BRH333" s="412"/>
      <c r="BRI333" s="412"/>
      <c r="BRJ333" s="412"/>
      <c r="BRK333" s="412"/>
      <c r="BRL333" s="412"/>
      <c r="BRM333" s="412"/>
      <c r="BRN333" s="412"/>
      <c r="BRO333" s="412"/>
      <c r="BRP333" s="412"/>
      <c r="BRQ333" s="412"/>
      <c r="BRR333" s="412"/>
      <c r="BRS333" s="412"/>
      <c r="BRT333" s="412"/>
      <c r="BRU333" s="412"/>
      <c r="BRV333" s="412"/>
      <c r="BRW333" s="412"/>
      <c r="BRX333" s="412"/>
      <c r="BRY333" s="412"/>
      <c r="BRZ333" s="412"/>
      <c r="BSA333" s="412"/>
      <c r="BSB333" s="412"/>
      <c r="BSC333" s="412"/>
      <c r="BSD333" s="412"/>
      <c r="BSE333" s="412"/>
      <c r="BSF333" s="412"/>
      <c r="BSG333" s="412"/>
      <c r="BSH333" s="412"/>
      <c r="BSI333" s="412"/>
      <c r="BSJ333" s="412"/>
      <c r="BSK333" s="412"/>
      <c r="BSL333" s="413"/>
      <c r="BSM333" s="413"/>
      <c r="BSN333" s="413"/>
      <c r="BSO333" s="413"/>
      <c r="BSP333" s="413"/>
      <c r="BSQ333" s="413"/>
      <c r="BSR333" s="413"/>
      <c r="BSS333" s="413"/>
      <c r="BST333" s="413"/>
      <c r="BSU333" s="413"/>
      <c r="BSV333" s="413"/>
      <c r="BSW333" s="413"/>
      <c r="BSX333" s="413"/>
      <c r="BSY333" s="413"/>
      <c r="BSZ333" s="413"/>
      <c r="BTA333" s="413"/>
      <c r="BTB333" s="413"/>
      <c r="BTC333" s="413"/>
      <c r="BTD333" s="413"/>
      <c r="BTE333" s="413"/>
      <c r="BTF333" s="413"/>
      <c r="BTG333" s="413"/>
      <c r="BTH333" s="413"/>
      <c r="BTI333" s="413"/>
      <c r="BTJ333" s="414"/>
      <c r="BTK333" s="414"/>
      <c r="BTL333" s="414"/>
      <c r="BTM333" s="414"/>
      <c r="BTN333" s="414"/>
      <c r="BTO333" s="413"/>
      <c r="BTP333" s="413"/>
      <c r="BTQ333" s="414"/>
      <c r="BTR333" s="414"/>
      <c r="BTS333" s="413"/>
      <c r="BTT333" s="413"/>
      <c r="BTU333" s="414"/>
      <c r="BTV333" s="414"/>
      <c r="BTW333" s="413"/>
      <c r="BTX333" s="413"/>
      <c r="BTY333" s="413"/>
      <c r="BTZ333" s="413"/>
      <c r="BUA333" s="413"/>
      <c r="BUB333" s="413"/>
      <c r="BUC333" s="413"/>
      <c r="BUD333" s="414"/>
      <c r="BUE333" s="414"/>
      <c r="BUF333" s="413"/>
      <c r="BUG333" s="413"/>
      <c r="BUH333" s="414"/>
      <c r="BUI333" s="414"/>
      <c r="BUJ333" s="413"/>
      <c r="BUK333" s="413"/>
      <c r="BUL333" s="413"/>
      <c r="BUM333" s="413"/>
      <c r="BUN333" s="413"/>
      <c r="BUO333" s="407"/>
      <c r="BUP333" s="439"/>
      <c r="BUQ333" s="413"/>
      <c r="BUR333" s="413"/>
      <c r="BUS333" s="413"/>
      <c r="BUT333" s="413"/>
      <c r="BUU333" s="413"/>
      <c r="BUV333" s="413"/>
      <c r="BUW333" s="413"/>
      <c r="BUX333" s="412"/>
      <c r="BUY333" s="412"/>
      <c r="BUZ333" s="412"/>
      <c r="BVA333" s="412"/>
      <c r="BVB333" s="412"/>
      <c r="BVC333" s="412"/>
      <c r="BVD333" s="412"/>
      <c r="BVE333" s="412"/>
      <c r="BVF333" s="412"/>
      <c r="BVG333" s="412"/>
      <c r="BVH333" s="412"/>
      <c r="BVI333" s="412"/>
      <c r="BVJ333" s="412"/>
      <c r="BVK333" s="412"/>
      <c r="BVL333" s="412"/>
      <c r="BVM333" s="412"/>
      <c r="BVN333" s="412"/>
      <c r="BVO333" s="412"/>
      <c r="BVP333" s="412"/>
      <c r="BVQ333" s="412"/>
      <c r="BVR333" s="412"/>
      <c r="BVS333" s="412"/>
      <c r="BVT333" s="412"/>
      <c r="BVU333" s="412"/>
      <c r="BVV333" s="412"/>
      <c r="BVW333" s="412"/>
      <c r="BVX333" s="412"/>
      <c r="BVY333" s="412"/>
      <c r="BVZ333" s="412"/>
      <c r="BWA333" s="412"/>
      <c r="BWB333" s="412"/>
      <c r="BWC333" s="412"/>
      <c r="BWD333" s="412"/>
      <c r="BWE333" s="412"/>
      <c r="BWF333" s="412"/>
      <c r="BWG333" s="412"/>
      <c r="BWH333" s="412"/>
      <c r="BWI333" s="412"/>
      <c r="BWJ333" s="412"/>
      <c r="BWK333" s="412"/>
      <c r="BWL333" s="412"/>
      <c r="BWM333" s="412"/>
      <c r="BWN333" s="412"/>
      <c r="BWO333" s="412"/>
      <c r="BWP333" s="413"/>
      <c r="BWQ333" s="413"/>
      <c r="BWR333" s="413"/>
      <c r="BWS333" s="413"/>
      <c r="BWT333" s="413"/>
      <c r="BWU333" s="413"/>
      <c r="BWV333" s="413"/>
      <c r="BWW333" s="413"/>
      <c r="BWX333" s="413"/>
      <c r="BWY333" s="413"/>
      <c r="BWZ333" s="413"/>
      <c r="BXA333" s="413"/>
      <c r="BXB333" s="413"/>
      <c r="BXC333" s="413"/>
      <c r="BXD333" s="413"/>
      <c r="BXE333" s="413"/>
      <c r="BXF333" s="413"/>
      <c r="BXG333" s="413"/>
      <c r="BXH333" s="413"/>
      <c r="BXI333" s="413"/>
      <c r="BXJ333" s="413"/>
      <c r="BXK333" s="413"/>
      <c r="BXL333" s="413"/>
      <c r="BXM333" s="413"/>
      <c r="BXN333" s="414"/>
      <c r="BXO333" s="414"/>
      <c r="BXP333" s="414"/>
      <c r="BXQ333" s="414"/>
      <c r="BXR333" s="414"/>
      <c r="BXS333" s="413"/>
      <c r="BXT333" s="413"/>
      <c r="BXU333" s="414"/>
      <c r="BXV333" s="414"/>
      <c r="BXW333" s="413"/>
      <c r="BXX333" s="413"/>
      <c r="BXY333" s="414"/>
      <c r="BXZ333" s="414"/>
      <c r="BYA333" s="413"/>
      <c r="BYB333" s="413"/>
      <c r="BYC333" s="413"/>
      <c r="BYD333" s="413"/>
      <c r="BYE333" s="413"/>
      <c r="BYF333" s="413"/>
      <c r="BYG333" s="413"/>
      <c r="BYH333" s="414"/>
      <c r="BYI333" s="414"/>
      <c r="BYJ333" s="413"/>
      <c r="BYK333" s="413"/>
      <c r="BYL333" s="414"/>
      <c r="BYM333" s="414"/>
      <c r="BYN333" s="413"/>
      <c r="BYO333" s="413"/>
      <c r="BYP333" s="413"/>
      <c r="BYQ333" s="413"/>
      <c r="BYR333" s="413"/>
      <c r="BYS333" s="407"/>
      <c r="BYT333" s="439"/>
      <c r="BYU333" s="413"/>
      <c r="BYV333" s="413"/>
      <c r="BYW333" s="413"/>
      <c r="BYX333" s="413"/>
      <c r="BYY333" s="413"/>
      <c r="BYZ333" s="413"/>
      <c r="BZA333" s="413"/>
      <c r="BZB333" s="412"/>
      <c r="BZC333" s="412"/>
      <c r="BZD333" s="412"/>
      <c r="BZE333" s="412"/>
      <c r="BZF333" s="412"/>
      <c r="BZG333" s="412"/>
      <c r="BZH333" s="412"/>
      <c r="BZI333" s="412"/>
      <c r="BZJ333" s="412"/>
      <c r="BZK333" s="412"/>
      <c r="BZL333" s="412"/>
      <c r="BZM333" s="412"/>
      <c r="BZN333" s="412"/>
      <c r="BZO333" s="412"/>
      <c r="BZP333" s="412"/>
      <c r="BZQ333" s="412"/>
      <c r="BZR333" s="412"/>
      <c r="BZS333" s="412"/>
      <c r="BZT333" s="412"/>
      <c r="BZU333" s="412"/>
      <c r="BZV333" s="412"/>
      <c r="BZW333" s="412"/>
      <c r="BZX333" s="412"/>
      <c r="BZY333" s="412"/>
      <c r="BZZ333" s="412"/>
      <c r="CAA333" s="412"/>
      <c r="CAB333" s="412"/>
      <c r="CAC333" s="412"/>
      <c r="CAD333" s="412"/>
      <c r="CAE333" s="412"/>
      <c r="CAF333" s="412"/>
      <c r="CAG333" s="412"/>
      <c r="CAH333" s="412"/>
      <c r="CAI333" s="412"/>
      <c r="CAJ333" s="412"/>
      <c r="CAK333" s="412"/>
      <c r="CAL333" s="412"/>
      <c r="CAM333" s="412"/>
      <c r="CAN333" s="412"/>
      <c r="CAO333" s="412"/>
      <c r="CAP333" s="412"/>
      <c r="CAQ333" s="412"/>
      <c r="CAR333" s="412"/>
      <c r="CAS333" s="412"/>
      <c r="CAT333" s="413"/>
      <c r="CAU333" s="413"/>
      <c r="CAV333" s="413"/>
      <c r="CAW333" s="413"/>
      <c r="CAX333" s="413"/>
      <c r="CAY333" s="413"/>
      <c r="CAZ333" s="413"/>
      <c r="CBA333" s="413"/>
      <c r="CBB333" s="413"/>
      <c r="CBC333" s="413"/>
      <c r="CBD333" s="413"/>
      <c r="CBE333" s="413"/>
      <c r="CBF333" s="413"/>
      <c r="CBG333" s="413"/>
      <c r="CBH333" s="413"/>
      <c r="CBI333" s="413"/>
      <c r="CBJ333" s="413"/>
      <c r="CBK333" s="413"/>
      <c r="CBL333" s="413"/>
      <c r="CBM333" s="413"/>
      <c r="CBN333" s="413"/>
      <c r="CBO333" s="413"/>
      <c r="CBP333" s="413"/>
      <c r="CBQ333" s="413"/>
      <c r="CBR333" s="414"/>
      <c r="CBS333" s="414"/>
      <c r="CBT333" s="414"/>
      <c r="CBU333" s="414"/>
      <c r="CBV333" s="414"/>
      <c r="CBW333" s="413"/>
      <c r="CBX333" s="413"/>
      <c r="CBY333" s="414"/>
      <c r="CBZ333" s="414"/>
      <c r="CCA333" s="413"/>
      <c r="CCB333" s="413"/>
      <c r="CCC333" s="414"/>
      <c r="CCD333" s="414"/>
      <c r="CCE333" s="413"/>
      <c r="CCF333" s="413"/>
      <c r="CCG333" s="413"/>
      <c r="CCH333" s="413"/>
      <c r="CCI333" s="413"/>
      <c r="CCJ333" s="413"/>
      <c r="CCK333" s="413"/>
      <c r="CCL333" s="414"/>
      <c r="CCM333" s="414"/>
      <c r="CCN333" s="413"/>
      <c r="CCO333" s="413"/>
      <c r="CCP333" s="414"/>
      <c r="CCQ333" s="414"/>
      <c r="CCR333" s="413"/>
      <c r="CCS333" s="413"/>
      <c r="CCT333" s="413"/>
      <c r="CCU333" s="413"/>
      <c r="CCV333" s="413"/>
      <c r="CCW333" s="407"/>
      <c r="CCX333" s="439"/>
      <c r="CCY333" s="413"/>
      <c r="CCZ333" s="413"/>
      <c r="CDA333" s="413"/>
      <c r="CDB333" s="413"/>
      <c r="CDC333" s="413"/>
      <c r="CDD333" s="413"/>
      <c r="CDE333" s="413"/>
      <c r="CDF333" s="412"/>
      <c r="CDG333" s="412"/>
      <c r="CDH333" s="412"/>
      <c r="CDI333" s="412"/>
      <c r="CDJ333" s="412"/>
      <c r="CDK333" s="412"/>
      <c r="CDL333" s="412"/>
      <c r="CDM333" s="412"/>
      <c r="CDN333" s="412"/>
      <c r="CDO333" s="412"/>
      <c r="CDP333" s="412"/>
      <c r="CDQ333" s="412"/>
      <c r="CDR333" s="412"/>
      <c r="CDS333" s="412"/>
      <c r="CDT333" s="412"/>
      <c r="CDU333" s="412"/>
      <c r="CDV333" s="412"/>
      <c r="CDW333" s="412"/>
      <c r="CDX333" s="412"/>
      <c r="CDY333" s="412"/>
      <c r="CDZ333" s="412"/>
      <c r="CEA333" s="412"/>
      <c r="CEB333" s="412"/>
      <c r="CEC333" s="412"/>
      <c r="CED333" s="412"/>
      <c r="CEE333" s="412"/>
      <c r="CEF333" s="412"/>
      <c r="CEG333" s="412"/>
      <c r="CEH333" s="412"/>
      <c r="CEI333" s="412"/>
      <c r="CEJ333" s="412"/>
      <c r="CEK333" s="412"/>
      <c r="CEL333" s="412"/>
      <c r="CEM333" s="412"/>
      <c r="CEN333" s="412"/>
      <c r="CEO333" s="412"/>
      <c r="CEP333" s="412"/>
      <c r="CEQ333" s="412"/>
      <c r="CER333" s="412"/>
      <c r="CES333" s="412"/>
      <c r="CET333" s="412"/>
      <c r="CEU333" s="412"/>
      <c r="CEV333" s="412"/>
      <c r="CEW333" s="412"/>
      <c r="CEX333" s="413"/>
      <c r="CEY333" s="413"/>
      <c r="CEZ333" s="413"/>
      <c r="CFA333" s="413"/>
      <c r="CFB333" s="413"/>
      <c r="CFC333" s="413"/>
      <c r="CFD333" s="413"/>
      <c r="CFE333" s="413"/>
      <c r="CFF333" s="413"/>
      <c r="CFG333" s="413"/>
      <c r="CFH333" s="413"/>
      <c r="CFI333" s="413"/>
      <c r="CFJ333" s="413"/>
      <c r="CFK333" s="413"/>
      <c r="CFL333" s="413"/>
      <c r="CFM333" s="413"/>
      <c r="CFN333" s="413"/>
      <c r="CFO333" s="413"/>
      <c r="CFP333" s="413"/>
      <c r="CFQ333" s="413"/>
      <c r="CFR333" s="413"/>
      <c r="CFS333" s="413"/>
      <c r="CFT333" s="413"/>
      <c r="CFU333" s="413"/>
      <c r="CFV333" s="414"/>
      <c r="CFW333" s="414"/>
      <c r="CFX333" s="414"/>
      <c r="CFY333" s="414"/>
      <c r="CFZ333" s="414"/>
      <c r="CGA333" s="413"/>
      <c r="CGB333" s="413"/>
      <c r="CGC333" s="414"/>
      <c r="CGD333" s="414"/>
      <c r="CGE333" s="413"/>
      <c r="CGF333" s="413"/>
      <c r="CGG333" s="414"/>
      <c r="CGH333" s="414"/>
      <c r="CGI333" s="413"/>
      <c r="CGJ333" s="413"/>
      <c r="CGK333" s="413"/>
      <c r="CGL333" s="413"/>
      <c r="CGM333" s="413"/>
      <c r="CGN333" s="413"/>
      <c r="CGO333" s="413"/>
      <c r="CGP333" s="414"/>
      <c r="CGQ333" s="414"/>
      <c r="CGR333" s="413"/>
      <c r="CGS333" s="413"/>
      <c r="CGT333" s="414"/>
      <c r="CGU333" s="414"/>
      <c r="CGV333" s="413"/>
      <c r="CGW333" s="413"/>
      <c r="CGX333" s="413"/>
      <c r="CGY333" s="413"/>
      <c r="CGZ333" s="413"/>
      <c r="CHA333" s="407"/>
      <c r="CHB333" s="439"/>
      <c r="CHC333" s="413"/>
      <c r="CHD333" s="413"/>
      <c r="CHE333" s="413"/>
      <c r="CHF333" s="413"/>
      <c r="CHG333" s="413"/>
      <c r="CHH333" s="413"/>
      <c r="CHI333" s="413"/>
      <c r="CHJ333" s="412"/>
      <c r="CHK333" s="412"/>
      <c r="CHL333" s="412"/>
      <c r="CHM333" s="412"/>
      <c r="CHN333" s="412"/>
      <c r="CHO333" s="412"/>
      <c r="CHP333" s="412"/>
      <c r="CHQ333" s="412"/>
      <c r="CHR333" s="412"/>
      <c r="CHS333" s="412"/>
      <c r="CHT333" s="412"/>
      <c r="CHU333" s="412"/>
      <c r="CHV333" s="412"/>
      <c r="CHW333" s="412"/>
      <c r="CHX333" s="412"/>
      <c r="CHY333" s="412"/>
      <c r="CHZ333" s="412"/>
      <c r="CIA333" s="412"/>
      <c r="CIB333" s="412"/>
      <c r="CIC333" s="412"/>
      <c r="CID333" s="412"/>
      <c r="CIE333" s="412"/>
      <c r="CIF333" s="412"/>
      <c r="CIG333" s="412"/>
      <c r="CIH333" s="412"/>
      <c r="CII333" s="412"/>
      <c r="CIJ333" s="412"/>
      <c r="CIK333" s="412"/>
      <c r="CIL333" s="412"/>
      <c r="CIM333" s="412"/>
      <c r="CIN333" s="412"/>
      <c r="CIO333" s="412"/>
      <c r="CIP333" s="412"/>
      <c r="CIQ333" s="412"/>
      <c r="CIR333" s="412"/>
      <c r="CIS333" s="412"/>
      <c r="CIT333" s="412"/>
      <c r="CIU333" s="412"/>
      <c r="CIV333" s="412"/>
      <c r="CIW333" s="412"/>
      <c r="CIX333" s="412"/>
      <c r="CIY333" s="412"/>
      <c r="CIZ333" s="412"/>
      <c r="CJA333" s="412"/>
      <c r="CJB333" s="413"/>
      <c r="CJC333" s="413"/>
      <c r="CJD333" s="413"/>
      <c r="CJE333" s="413"/>
      <c r="CJF333" s="413"/>
      <c r="CJG333" s="413"/>
      <c r="CJH333" s="413"/>
      <c r="CJI333" s="413"/>
      <c r="CJJ333" s="413"/>
      <c r="CJK333" s="413"/>
      <c r="CJL333" s="413"/>
      <c r="CJM333" s="413"/>
      <c r="CJN333" s="413"/>
      <c r="CJO333" s="413"/>
      <c r="CJP333" s="413"/>
      <c r="CJQ333" s="413"/>
      <c r="CJR333" s="413"/>
      <c r="CJS333" s="413"/>
      <c r="CJT333" s="413"/>
      <c r="CJU333" s="413"/>
      <c r="CJV333" s="413"/>
      <c r="CJW333" s="413"/>
      <c r="CJX333" s="413"/>
      <c r="CJY333" s="413"/>
      <c r="CJZ333" s="414"/>
      <c r="CKA333" s="414"/>
      <c r="CKB333" s="414"/>
      <c r="CKC333" s="414"/>
      <c r="CKD333" s="414"/>
      <c r="CKE333" s="413"/>
      <c r="CKF333" s="413"/>
      <c r="CKG333" s="414"/>
      <c r="CKH333" s="414"/>
      <c r="CKI333" s="413"/>
      <c r="CKJ333" s="413"/>
      <c r="CKK333" s="414"/>
      <c r="CKL333" s="414"/>
      <c r="CKM333" s="413"/>
      <c r="CKN333" s="413"/>
      <c r="CKO333" s="413"/>
      <c r="CKP333" s="413"/>
      <c r="CKQ333" s="413"/>
      <c r="CKR333" s="413"/>
      <c r="CKS333" s="413"/>
      <c r="CKT333" s="414"/>
      <c r="CKU333" s="414"/>
      <c r="CKV333" s="413"/>
      <c r="CKW333" s="413"/>
      <c r="CKX333" s="414"/>
      <c r="CKY333" s="414"/>
      <c r="CKZ333" s="413"/>
      <c r="CLA333" s="413"/>
      <c r="CLB333" s="413"/>
      <c r="CLC333" s="413"/>
      <c r="CLD333" s="413"/>
      <c r="CLE333" s="407"/>
      <c r="CLF333" s="439"/>
      <c r="CLG333" s="413"/>
      <c r="CLH333" s="413"/>
      <c r="CLI333" s="413"/>
      <c r="CLJ333" s="413"/>
      <c r="CLK333" s="413"/>
      <c r="CLL333" s="413"/>
      <c r="CLM333" s="413"/>
      <c r="CLN333" s="412"/>
      <c r="CLO333" s="412"/>
      <c r="CLP333" s="412"/>
      <c r="CLQ333" s="412"/>
      <c r="CLR333" s="412"/>
      <c r="CLS333" s="412"/>
      <c r="CLT333" s="412"/>
      <c r="CLU333" s="412"/>
      <c r="CLV333" s="412"/>
      <c r="CLW333" s="412"/>
      <c r="CLX333" s="412"/>
      <c r="CLY333" s="412"/>
      <c r="CLZ333" s="412"/>
      <c r="CMA333" s="412"/>
      <c r="CMB333" s="412"/>
      <c r="CMC333" s="412"/>
      <c r="CMD333" s="412"/>
      <c r="CME333" s="412"/>
      <c r="CMF333" s="412"/>
      <c r="CMG333" s="412"/>
      <c r="CMH333" s="412"/>
      <c r="CMI333" s="412"/>
      <c r="CMJ333" s="412"/>
      <c r="CMK333" s="412"/>
      <c r="CML333" s="412"/>
      <c r="CMM333" s="412"/>
      <c r="CMN333" s="412"/>
      <c r="CMO333" s="412"/>
      <c r="CMP333" s="412"/>
      <c r="CMQ333" s="412"/>
      <c r="CMR333" s="412"/>
      <c r="CMS333" s="412"/>
      <c r="CMT333" s="412"/>
      <c r="CMU333" s="412"/>
      <c r="CMV333" s="412"/>
      <c r="CMW333" s="412"/>
      <c r="CMX333" s="412"/>
      <c r="CMY333" s="412"/>
      <c r="CMZ333" s="412"/>
      <c r="CNA333" s="412"/>
      <c r="CNB333" s="412"/>
      <c r="CNC333" s="412"/>
      <c r="CND333" s="412"/>
      <c r="CNE333" s="412"/>
      <c r="CNF333" s="413"/>
      <c r="CNG333" s="413"/>
      <c r="CNH333" s="413"/>
      <c r="CNI333" s="413"/>
      <c r="CNJ333" s="413"/>
      <c r="CNK333" s="413"/>
      <c r="CNL333" s="413"/>
      <c r="CNM333" s="413"/>
      <c r="CNN333" s="413"/>
      <c r="CNO333" s="413"/>
      <c r="CNP333" s="413"/>
      <c r="CNQ333" s="413"/>
      <c r="CNR333" s="413"/>
      <c r="CNS333" s="413"/>
      <c r="CNT333" s="413"/>
      <c r="CNU333" s="413"/>
      <c r="CNV333" s="413"/>
      <c r="CNW333" s="413"/>
      <c r="CNX333" s="413"/>
      <c r="CNY333" s="413"/>
      <c r="CNZ333" s="413"/>
      <c r="COA333" s="413"/>
      <c r="COB333" s="413"/>
      <c r="COC333" s="413"/>
      <c r="COD333" s="414"/>
      <c r="COE333" s="414"/>
      <c r="COF333" s="414"/>
      <c r="COG333" s="414"/>
      <c r="COH333" s="414"/>
      <c r="COI333" s="413"/>
      <c r="COJ333" s="413"/>
      <c r="COK333" s="414"/>
      <c r="COL333" s="414"/>
      <c r="COM333" s="413"/>
      <c r="CON333" s="413"/>
      <c r="COO333" s="414"/>
      <c r="COP333" s="414"/>
      <c r="COQ333" s="413"/>
      <c r="COR333" s="413"/>
      <c r="COS333" s="413"/>
      <c r="COT333" s="413"/>
      <c r="COU333" s="413"/>
      <c r="COV333" s="413"/>
      <c r="COW333" s="413"/>
      <c r="COX333" s="414"/>
      <c r="COY333" s="414"/>
      <c r="COZ333" s="413"/>
      <c r="CPA333" s="413"/>
      <c r="CPB333" s="414"/>
      <c r="CPC333" s="414"/>
      <c r="CPD333" s="413"/>
      <c r="CPE333" s="413"/>
      <c r="CPF333" s="413"/>
      <c r="CPG333" s="413"/>
      <c r="CPH333" s="413"/>
      <c r="CPI333" s="407"/>
      <c r="CPJ333" s="439"/>
      <c r="CPK333" s="413"/>
      <c r="CPL333" s="413"/>
      <c r="CPM333" s="413"/>
      <c r="CPN333" s="413"/>
      <c r="CPO333" s="413"/>
      <c r="CPP333" s="413"/>
      <c r="CPQ333" s="413"/>
      <c r="CPR333" s="412"/>
      <c r="CPS333" s="412"/>
      <c r="CPT333" s="412"/>
      <c r="CPU333" s="412"/>
      <c r="CPV333" s="412"/>
      <c r="CPW333" s="412"/>
      <c r="CPX333" s="412"/>
      <c r="CPY333" s="412"/>
      <c r="CPZ333" s="412"/>
      <c r="CQA333" s="412"/>
      <c r="CQB333" s="412"/>
      <c r="CQC333" s="412"/>
      <c r="CQD333" s="412"/>
      <c r="CQE333" s="412"/>
      <c r="CQF333" s="412"/>
      <c r="CQG333" s="412"/>
      <c r="CQH333" s="412"/>
      <c r="CQI333" s="412"/>
      <c r="CQJ333" s="412"/>
      <c r="CQK333" s="412"/>
      <c r="CQL333" s="412"/>
      <c r="CQM333" s="412"/>
      <c r="CQN333" s="412"/>
      <c r="CQO333" s="412"/>
      <c r="CQP333" s="412"/>
      <c r="CQQ333" s="412"/>
      <c r="CQR333" s="412"/>
      <c r="CQS333" s="412"/>
      <c r="CQT333" s="412"/>
      <c r="CQU333" s="412"/>
      <c r="CQV333" s="412"/>
      <c r="CQW333" s="412"/>
      <c r="CQX333" s="412"/>
      <c r="CQY333" s="412"/>
      <c r="CQZ333" s="412"/>
      <c r="CRA333" s="412"/>
      <c r="CRB333" s="412"/>
      <c r="CRC333" s="412"/>
      <c r="CRD333" s="412"/>
      <c r="CRE333" s="412"/>
      <c r="CRF333" s="412"/>
      <c r="CRG333" s="412"/>
      <c r="CRH333" s="412"/>
      <c r="CRI333" s="412"/>
      <c r="CRJ333" s="413"/>
      <c r="CRK333" s="413"/>
      <c r="CRL333" s="413"/>
      <c r="CRM333" s="413"/>
      <c r="CRN333" s="413"/>
      <c r="CRO333" s="413"/>
      <c r="CRP333" s="413"/>
      <c r="CRQ333" s="413"/>
      <c r="CRR333" s="413"/>
      <c r="CRS333" s="413"/>
      <c r="CRT333" s="413"/>
      <c r="CRU333" s="413"/>
      <c r="CRV333" s="413"/>
      <c r="CRW333" s="413"/>
      <c r="CRX333" s="413"/>
      <c r="CRY333" s="413"/>
      <c r="CRZ333" s="413"/>
      <c r="CSA333" s="413"/>
      <c r="CSB333" s="413"/>
      <c r="CSC333" s="413"/>
      <c r="CSD333" s="413"/>
      <c r="CSE333" s="413"/>
      <c r="CSF333" s="413"/>
      <c r="CSG333" s="413"/>
      <c r="CSH333" s="414"/>
      <c r="CSI333" s="414"/>
      <c r="CSJ333" s="414"/>
      <c r="CSK333" s="414"/>
      <c r="CSL333" s="414"/>
      <c r="CSM333" s="413"/>
      <c r="CSN333" s="413"/>
      <c r="CSO333" s="414"/>
      <c r="CSP333" s="414"/>
      <c r="CSQ333" s="413"/>
      <c r="CSR333" s="413"/>
      <c r="CSS333" s="414"/>
      <c r="CST333" s="414"/>
      <c r="CSU333" s="413"/>
      <c r="CSV333" s="413"/>
      <c r="CSW333" s="413"/>
      <c r="CSX333" s="413"/>
      <c r="CSY333" s="413"/>
      <c r="CSZ333" s="413"/>
      <c r="CTA333" s="413"/>
      <c r="CTB333" s="414"/>
      <c r="CTC333" s="414"/>
      <c r="CTD333" s="413"/>
      <c r="CTE333" s="413"/>
      <c r="CTF333" s="414"/>
      <c r="CTG333" s="414"/>
      <c r="CTH333" s="413"/>
      <c r="CTI333" s="413"/>
      <c r="CTJ333" s="413"/>
      <c r="CTK333" s="413"/>
      <c r="CTL333" s="413"/>
      <c r="CTM333" s="407"/>
      <c r="CTN333" s="439"/>
      <c r="CTO333" s="413"/>
      <c r="CTP333" s="413"/>
      <c r="CTQ333" s="413"/>
      <c r="CTR333" s="413"/>
      <c r="CTS333" s="413"/>
      <c r="CTT333" s="413"/>
      <c r="CTU333" s="413"/>
      <c r="CTV333" s="412"/>
      <c r="CTW333" s="412"/>
      <c r="CTX333" s="412"/>
      <c r="CTY333" s="412"/>
      <c r="CTZ333" s="412"/>
      <c r="CUA333" s="412"/>
      <c r="CUB333" s="412"/>
      <c r="CUC333" s="412"/>
      <c r="CUD333" s="412"/>
      <c r="CUE333" s="412"/>
      <c r="CUF333" s="412"/>
      <c r="CUG333" s="412"/>
      <c r="CUH333" s="412"/>
      <c r="CUI333" s="412"/>
      <c r="CUJ333" s="412"/>
      <c r="CUK333" s="412"/>
      <c r="CUL333" s="412"/>
      <c r="CUM333" s="412"/>
      <c r="CUN333" s="412"/>
      <c r="CUO333" s="412"/>
      <c r="CUP333" s="412"/>
      <c r="CUQ333" s="412"/>
      <c r="CUR333" s="412"/>
      <c r="CUS333" s="412"/>
      <c r="CUT333" s="412"/>
      <c r="CUU333" s="412"/>
      <c r="CUV333" s="412"/>
      <c r="CUW333" s="412"/>
      <c r="CUX333" s="412"/>
      <c r="CUY333" s="412"/>
      <c r="CUZ333" s="412"/>
      <c r="CVA333" s="412"/>
      <c r="CVB333" s="412"/>
      <c r="CVC333" s="412"/>
      <c r="CVD333" s="412"/>
      <c r="CVE333" s="412"/>
      <c r="CVF333" s="412"/>
      <c r="CVG333" s="412"/>
      <c r="CVH333" s="412"/>
      <c r="CVI333" s="412"/>
      <c r="CVJ333" s="412"/>
      <c r="CVK333" s="412"/>
      <c r="CVL333" s="412"/>
      <c r="CVM333" s="412"/>
      <c r="CVN333" s="413"/>
      <c r="CVO333" s="413"/>
      <c r="CVP333" s="413"/>
      <c r="CVQ333" s="413"/>
      <c r="CVR333" s="413"/>
      <c r="CVS333" s="413"/>
      <c r="CVT333" s="413"/>
      <c r="CVU333" s="413"/>
      <c r="CVV333" s="413"/>
      <c r="CVW333" s="413"/>
      <c r="CVX333" s="413"/>
      <c r="CVY333" s="413"/>
      <c r="CVZ333" s="413"/>
      <c r="CWA333" s="413"/>
      <c r="CWB333" s="413"/>
      <c r="CWC333" s="413"/>
      <c r="CWD333" s="413"/>
      <c r="CWE333" s="413"/>
      <c r="CWF333" s="413"/>
      <c r="CWG333" s="413"/>
      <c r="CWH333" s="413"/>
      <c r="CWI333" s="413"/>
      <c r="CWJ333" s="413"/>
      <c r="CWK333" s="413"/>
      <c r="CWL333" s="414"/>
      <c r="CWM333" s="414"/>
      <c r="CWN333" s="414"/>
      <c r="CWO333" s="414"/>
      <c r="CWP333" s="414"/>
      <c r="CWQ333" s="413"/>
      <c r="CWR333" s="413"/>
      <c r="CWS333" s="414"/>
      <c r="CWT333" s="414"/>
      <c r="CWU333" s="413"/>
      <c r="CWV333" s="413"/>
      <c r="CWW333" s="414"/>
      <c r="CWX333" s="414"/>
      <c r="CWY333" s="413"/>
      <c r="CWZ333" s="413"/>
      <c r="CXA333" s="413"/>
      <c r="CXB333" s="413"/>
      <c r="CXC333" s="413"/>
      <c r="CXD333" s="413"/>
      <c r="CXE333" s="413"/>
      <c r="CXF333" s="414"/>
      <c r="CXG333" s="414"/>
      <c r="CXH333" s="413"/>
      <c r="CXI333" s="413"/>
      <c r="CXJ333" s="414"/>
      <c r="CXK333" s="414"/>
      <c r="CXL333" s="413"/>
      <c r="CXM333" s="413"/>
      <c r="CXN333" s="413"/>
      <c r="CXO333" s="413"/>
      <c r="CXP333" s="413"/>
      <c r="CXQ333" s="407"/>
      <c r="CXR333" s="439"/>
      <c r="CXS333" s="413"/>
      <c r="CXT333" s="413"/>
      <c r="CXU333" s="413"/>
      <c r="CXV333" s="413"/>
      <c r="CXW333" s="413"/>
      <c r="CXX333" s="413"/>
      <c r="CXY333" s="413"/>
      <c r="CXZ333" s="412"/>
      <c r="CYA333" s="412"/>
      <c r="CYB333" s="412"/>
      <c r="CYC333" s="412"/>
      <c r="CYD333" s="412"/>
      <c r="CYE333" s="412"/>
      <c r="CYF333" s="412"/>
      <c r="CYG333" s="412"/>
      <c r="CYH333" s="412"/>
      <c r="CYI333" s="412"/>
      <c r="CYJ333" s="412"/>
      <c r="CYK333" s="412"/>
      <c r="CYL333" s="412"/>
      <c r="CYM333" s="412"/>
      <c r="CYN333" s="412"/>
      <c r="CYO333" s="412"/>
      <c r="CYP333" s="412"/>
      <c r="CYQ333" s="412"/>
      <c r="CYR333" s="412"/>
      <c r="CYS333" s="412"/>
      <c r="CYT333" s="412"/>
      <c r="CYU333" s="412"/>
      <c r="CYV333" s="412"/>
      <c r="CYW333" s="412"/>
      <c r="CYX333" s="412"/>
      <c r="CYY333" s="412"/>
      <c r="CYZ333" s="412"/>
      <c r="CZA333" s="412"/>
      <c r="CZB333" s="412"/>
      <c r="CZC333" s="412"/>
      <c r="CZD333" s="412"/>
      <c r="CZE333" s="412"/>
      <c r="CZF333" s="412"/>
      <c r="CZG333" s="412"/>
      <c r="CZH333" s="412"/>
      <c r="CZI333" s="412"/>
      <c r="CZJ333" s="412"/>
      <c r="CZK333" s="412"/>
      <c r="CZL333" s="412"/>
      <c r="CZM333" s="412"/>
      <c r="CZN333" s="412"/>
      <c r="CZO333" s="412"/>
      <c r="CZP333" s="412"/>
      <c r="CZQ333" s="412"/>
      <c r="CZR333" s="413"/>
      <c r="CZS333" s="413"/>
      <c r="CZT333" s="413"/>
      <c r="CZU333" s="413"/>
      <c r="CZV333" s="413"/>
      <c r="CZW333" s="413"/>
      <c r="CZX333" s="413"/>
      <c r="CZY333" s="413"/>
      <c r="CZZ333" s="413"/>
      <c r="DAA333" s="413"/>
      <c r="DAB333" s="413"/>
      <c r="DAC333" s="413"/>
      <c r="DAD333" s="413"/>
      <c r="DAE333" s="413"/>
      <c r="DAF333" s="413"/>
      <c r="DAG333" s="413"/>
      <c r="DAH333" s="413"/>
      <c r="DAI333" s="413"/>
      <c r="DAJ333" s="413"/>
      <c r="DAK333" s="413"/>
      <c r="DAL333" s="413"/>
      <c r="DAM333" s="413"/>
      <c r="DAN333" s="413"/>
      <c r="DAO333" s="413"/>
      <c r="DAP333" s="414"/>
      <c r="DAQ333" s="414"/>
      <c r="DAR333" s="414"/>
      <c r="DAS333" s="414"/>
      <c r="DAT333" s="414"/>
      <c r="DAU333" s="413"/>
      <c r="DAV333" s="413"/>
      <c r="DAW333" s="414"/>
      <c r="DAX333" s="414"/>
      <c r="DAY333" s="413"/>
      <c r="DAZ333" s="413"/>
      <c r="DBA333" s="414"/>
      <c r="DBB333" s="414"/>
      <c r="DBC333" s="413"/>
      <c r="DBD333" s="413"/>
      <c r="DBE333" s="413"/>
      <c r="DBF333" s="413"/>
      <c r="DBG333" s="413"/>
      <c r="DBH333" s="413"/>
      <c r="DBI333" s="413"/>
      <c r="DBJ333" s="414"/>
      <c r="DBK333" s="414"/>
      <c r="DBL333" s="413"/>
      <c r="DBM333" s="413"/>
      <c r="DBN333" s="414"/>
      <c r="DBO333" s="414"/>
      <c r="DBP333" s="413"/>
      <c r="DBQ333" s="413"/>
      <c r="DBR333" s="413"/>
      <c r="DBS333" s="413"/>
      <c r="DBT333" s="413"/>
      <c r="DBU333" s="407"/>
      <c r="DBV333" s="439"/>
      <c r="DBW333" s="413"/>
      <c r="DBX333" s="413"/>
      <c r="DBY333" s="413"/>
      <c r="DBZ333" s="413"/>
      <c r="DCA333" s="413"/>
      <c r="DCB333" s="413"/>
      <c r="DCC333" s="413"/>
      <c r="DCD333" s="412"/>
      <c r="DCE333" s="412"/>
      <c r="DCF333" s="412"/>
      <c r="DCG333" s="412"/>
      <c r="DCH333" s="412"/>
      <c r="DCI333" s="412"/>
      <c r="DCJ333" s="412"/>
      <c r="DCK333" s="412"/>
      <c r="DCL333" s="412"/>
      <c r="DCM333" s="412"/>
      <c r="DCN333" s="412"/>
      <c r="DCO333" s="412"/>
      <c r="DCP333" s="412"/>
      <c r="DCQ333" s="412"/>
      <c r="DCR333" s="412"/>
      <c r="DCS333" s="412"/>
      <c r="DCT333" s="412"/>
      <c r="DCU333" s="412"/>
      <c r="DCV333" s="412"/>
      <c r="DCW333" s="412"/>
      <c r="DCX333" s="412"/>
      <c r="DCY333" s="412"/>
      <c r="DCZ333" s="412"/>
      <c r="DDA333" s="412"/>
      <c r="DDB333" s="412"/>
      <c r="DDC333" s="412"/>
      <c r="DDD333" s="412"/>
      <c r="DDE333" s="412"/>
      <c r="DDF333" s="412"/>
      <c r="DDG333" s="412"/>
      <c r="DDH333" s="412"/>
      <c r="DDI333" s="412"/>
      <c r="DDJ333" s="412"/>
      <c r="DDK333" s="412"/>
      <c r="DDL333" s="412"/>
      <c r="DDM333" s="412"/>
      <c r="DDN333" s="412"/>
      <c r="DDO333" s="412"/>
      <c r="DDP333" s="412"/>
      <c r="DDQ333" s="412"/>
      <c r="DDR333" s="412"/>
      <c r="DDS333" s="412"/>
      <c r="DDT333" s="412"/>
      <c r="DDU333" s="412"/>
      <c r="DDV333" s="413"/>
      <c r="DDW333" s="413"/>
      <c r="DDX333" s="413"/>
      <c r="DDY333" s="413"/>
      <c r="DDZ333" s="413"/>
      <c r="DEA333" s="413"/>
      <c r="DEB333" s="413"/>
      <c r="DEC333" s="413"/>
      <c r="DED333" s="413"/>
      <c r="DEE333" s="413"/>
      <c r="DEF333" s="413"/>
      <c r="DEG333" s="413"/>
      <c r="DEH333" s="413"/>
      <c r="DEI333" s="413"/>
      <c r="DEJ333" s="413"/>
      <c r="DEK333" s="413"/>
      <c r="DEL333" s="413"/>
      <c r="DEM333" s="413"/>
      <c r="DEN333" s="413"/>
      <c r="DEO333" s="413"/>
      <c r="DEP333" s="413"/>
      <c r="DEQ333" s="413"/>
      <c r="DER333" s="413"/>
      <c r="DES333" s="413"/>
      <c r="DET333" s="414"/>
      <c r="DEU333" s="414"/>
      <c r="DEV333" s="414"/>
      <c r="DEW333" s="414"/>
      <c r="DEX333" s="414"/>
      <c r="DEY333" s="413"/>
      <c r="DEZ333" s="413"/>
      <c r="DFA333" s="414"/>
      <c r="DFB333" s="414"/>
      <c r="DFC333" s="413"/>
      <c r="DFD333" s="413"/>
      <c r="DFE333" s="414"/>
      <c r="DFF333" s="414"/>
      <c r="DFG333" s="413"/>
      <c r="DFH333" s="413"/>
      <c r="DFI333" s="413"/>
      <c r="DFJ333" s="413"/>
      <c r="DFK333" s="413"/>
      <c r="DFL333" s="413"/>
      <c r="DFM333" s="413"/>
      <c r="DFN333" s="414"/>
      <c r="DFO333" s="414"/>
      <c r="DFP333" s="413"/>
      <c r="DFQ333" s="413"/>
      <c r="DFR333" s="414"/>
      <c r="DFS333" s="414"/>
      <c r="DFT333" s="413"/>
      <c r="DFU333" s="413"/>
      <c r="DFV333" s="413"/>
      <c r="DFW333" s="413"/>
      <c r="DFX333" s="413"/>
      <c r="DFY333" s="407"/>
      <c r="DFZ333" s="439"/>
      <c r="DGA333" s="413"/>
      <c r="DGB333" s="413"/>
      <c r="DGC333" s="413"/>
      <c r="DGD333" s="413"/>
      <c r="DGE333" s="413"/>
      <c r="DGF333" s="413"/>
      <c r="DGG333" s="413"/>
      <c r="DGH333" s="412"/>
      <c r="DGI333" s="412"/>
      <c r="DGJ333" s="412"/>
      <c r="DGK333" s="412"/>
      <c r="DGL333" s="412"/>
      <c r="DGM333" s="412"/>
      <c r="DGN333" s="412"/>
      <c r="DGO333" s="412"/>
      <c r="DGP333" s="412"/>
      <c r="DGQ333" s="412"/>
      <c r="DGR333" s="412"/>
      <c r="DGS333" s="412"/>
      <c r="DGT333" s="412"/>
      <c r="DGU333" s="412"/>
      <c r="DGV333" s="412"/>
      <c r="DGW333" s="412"/>
      <c r="DGX333" s="412"/>
      <c r="DGY333" s="412"/>
      <c r="DGZ333" s="412"/>
      <c r="DHA333" s="412"/>
      <c r="DHB333" s="412"/>
      <c r="DHC333" s="412"/>
      <c r="DHD333" s="412"/>
      <c r="DHE333" s="412"/>
      <c r="DHF333" s="412"/>
      <c r="DHG333" s="412"/>
      <c r="DHH333" s="412"/>
      <c r="DHI333" s="412"/>
      <c r="DHJ333" s="412"/>
      <c r="DHK333" s="412"/>
      <c r="DHL333" s="412"/>
      <c r="DHM333" s="412"/>
      <c r="DHN333" s="412"/>
      <c r="DHO333" s="412"/>
      <c r="DHP333" s="412"/>
      <c r="DHQ333" s="412"/>
      <c r="DHR333" s="412"/>
      <c r="DHS333" s="412"/>
      <c r="DHT333" s="412"/>
      <c r="DHU333" s="412"/>
      <c r="DHV333" s="412"/>
      <c r="DHW333" s="412"/>
      <c r="DHX333" s="412"/>
      <c r="DHY333" s="412"/>
      <c r="DHZ333" s="413"/>
      <c r="DIA333" s="413"/>
      <c r="DIB333" s="413"/>
      <c r="DIC333" s="413"/>
      <c r="DID333" s="413"/>
      <c r="DIE333" s="413"/>
      <c r="DIF333" s="413"/>
      <c r="DIG333" s="413"/>
      <c r="DIH333" s="413"/>
      <c r="DII333" s="413"/>
      <c r="DIJ333" s="413"/>
      <c r="DIK333" s="413"/>
      <c r="DIL333" s="413"/>
      <c r="DIM333" s="413"/>
      <c r="DIN333" s="413"/>
      <c r="DIO333" s="413"/>
      <c r="DIP333" s="413"/>
      <c r="DIQ333" s="413"/>
      <c r="DIR333" s="413"/>
      <c r="DIS333" s="413"/>
      <c r="DIT333" s="413"/>
      <c r="DIU333" s="413"/>
      <c r="DIV333" s="413"/>
      <c r="DIW333" s="413"/>
      <c r="DIX333" s="414"/>
      <c r="DIY333" s="414"/>
      <c r="DIZ333" s="414"/>
      <c r="DJA333" s="414"/>
      <c r="DJB333" s="414"/>
      <c r="DJC333" s="413"/>
      <c r="DJD333" s="413"/>
      <c r="DJE333" s="414"/>
      <c r="DJF333" s="414"/>
      <c r="DJG333" s="413"/>
      <c r="DJH333" s="413"/>
      <c r="DJI333" s="414"/>
      <c r="DJJ333" s="414"/>
      <c r="DJK333" s="413"/>
      <c r="DJL333" s="413"/>
      <c r="DJM333" s="413"/>
      <c r="DJN333" s="413"/>
      <c r="DJO333" s="413"/>
      <c r="DJP333" s="413"/>
      <c r="DJQ333" s="413"/>
      <c r="DJR333" s="414"/>
      <c r="DJS333" s="414"/>
      <c r="DJT333" s="413"/>
      <c r="DJU333" s="413"/>
      <c r="DJV333" s="414"/>
      <c r="DJW333" s="414"/>
      <c r="DJX333" s="413"/>
      <c r="DJY333" s="413"/>
      <c r="DJZ333" s="413"/>
      <c r="DKA333" s="413"/>
      <c r="DKB333" s="413"/>
      <c r="DKC333" s="407"/>
      <c r="DKD333" s="439"/>
      <c r="DKE333" s="413"/>
      <c r="DKF333" s="413"/>
      <c r="DKG333" s="413"/>
      <c r="DKH333" s="413"/>
      <c r="DKI333" s="413"/>
      <c r="DKJ333" s="413"/>
      <c r="DKK333" s="413"/>
      <c r="DKL333" s="412"/>
      <c r="DKM333" s="412"/>
      <c r="DKN333" s="412"/>
      <c r="DKO333" s="412"/>
      <c r="DKP333" s="412"/>
      <c r="DKQ333" s="412"/>
      <c r="DKR333" s="412"/>
      <c r="DKS333" s="412"/>
      <c r="DKT333" s="412"/>
      <c r="DKU333" s="412"/>
      <c r="DKV333" s="412"/>
      <c r="DKW333" s="412"/>
      <c r="DKX333" s="412"/>
      <c r="DKY333" s="412"/>
      <c r="DKZ333" s="412"/>
      <c r="DLA333" s="412"/>
      <c r="DLB333" s="412"/>
      <c r="DLC333" s="412"/>
      <c r="DLD333" s="412"/>
      <c r="DLE333" s="412"/>
      <c r="DLF333" s="412"/>
      <c r="DLG333" s="412"/>
      <c r="DLH333" s="412"/>
      <c r="DLI333" s="412"/>
      <c r="DLJ333" s="412"/>
      <c r="DLK333" s="412"/>
      <c r="DLL333" s="412"/>
      <c r="DLM333" s="412"/>
      <c r="DLN333" s="412"/>
      <c r="DLO333" s="412"/>
      <c r="DLP333" s="412"/>
      <c r="DLQ333" s="412"/>
      <c r="DLR333" s="412"/>
      <c r="DLS333" s="412"/>
      <c r="DLT333" s="412"/>
      <c r="DLU333" s="412"/>
      <c r="DLV333" s="412"/>
      <c r="DLW333" s="412"/>
      <c r="DLX333" s="412"/>
      <c r="DLY333" s="412"/>
      <c r="DLZ333" s="412"/>
      <c r="DMA333" s="412"/>
      <c r="DMB333" s="412"/>
      <c r="DMC333" s="412"/>
      <c r="DMD333" s="413"/>
      <c r="DME333" s="413"/>
      <c r="DMF333" s="413"/>
      <c r="DMG333" s="413"/>
      <c r="DMH333" s="413"/>
      <c r="DMI333" s="413"/>
      <c r="DMJ333" s="413"/>
      <c r="DMK333" s="413"/>
      <c r="DML333" s="413"/>
      <c r="DMM333" s="413"/>
      <c r="DMN333" s="413"/>
      <c r="DMO333" s="413"/>
      <c r="DMP333" s="413"/>
      <c r="DMQ333" s="413"/>
      <c r="DMR333" s="413"/>
      <c r="DMS333" s="413"/>
      <c r="DMT333" s="413"/>
      <c r="DMU333" s="413"/>
      <c r="DMV333" s="413"/>
      <c r="DMW333" s="413"/>
      <c r="DMX333" s="413"/>
      <c r="DMY333" s="413"/>
      <c r="DMZ333" s="413"/>
      <c r="DNA333" s="413"/>
      <c r="DNB333" s="414"/>
      <c r="DNC333" s="414"/>
      <c r="DND333" s="414"/>
      <c r="DNE333" s="414"/>
      <c r="DNF333" s="414"/>
      <c r="DNG333" s="413"/>
      <c r="DNH333" s="413"/>
      <c r="DNI333" s="414"/>
      <c r="DNJ333" s="414"/>
      <c r="DNK333" s="413"/>
      <c r="DNL333" s="413"/>
      <c r="DNM333" s="414"/>
      <c r="DNN333" s="414"/>
      <c r="DNO333" s="413"/>
      <c r="DNP333" s="413"/>
      <c r="DNQ333" s="413"/>
      <c r="DNR333" s="413"/>
      <c r="DNS333" s="413"/>
      <c r="DNT333" s="413"/>
      <c r="DNU333" s="413"/>
      <c r="DNV333" s="414"/>
      <c r="DNW333" s="414"/>
      <c r="DNX333" s="413"/>
      <c r="DNY333" s="413"/>
      <c r="DNZ333" s="414"/>
      <c r="DOA333" s="414"/>
      <c r="DOB333" s="413"/>
      <c r="DOC333" s="413"/>
      <c r="DOD333" s="413"/>
      <c r="DOE333" s="413"/>
      <c r="DOF333" s="413"/>
      <c r="DOG333" s="407"/>
      <c r="DOH333" s="439"/>
      <c r="DOI333" s="413"/>
      <c r="DOJ333" s="413"/>
      <c r="DOK333" s="413"/>
      <c r="DOL333" s="413"/>
      <c r="DOM333" s="413"/>
      <c r="DON333" s="413"/>
      <c r="DOO333" s="413"/>
      <c r="DOP333" s="412"/>
      <c r="DOQ333" s="412"/>
      <c r="DOR333" s="412"/>
      <c r="DOS333" s="412"/>
      <c r="DOT333" s="412"/>
      <c r="DOU333" s="412"/>
      <c r="DOV333" s="412"/>
      <c r="DOW333" s="412"/>
      <c r="DOX333" s="412"/>
      <c r="DOY333" s="412"/>
      <c r="DOZ333" s="412"/>
      <c r="DPA333" s="412"/>
      <c r="DPB333" s="412"/>
      <c r="DPC333" s="412"/>
      <c r="DPD333" s="412"/>
      <c r="DPE333" s="412"/>
      <c r="DPF333" s="412"/>
      <c r="DPG333" s="412"/>
      <c r="DPH333" s="412"/>
      <c r="DPI333" s="412"/>
      <c r="DPJ333" s="412"/>
      <c r="DPK333" s="412"/>
      <c r="DPL333" s="412"/>
      <c r="DPM333" s="412"/>
      <c r="DPN333" s="412"/>
      <c r="DPO333" s="412"/>
      <c r="DPP333" s="412"/>
      <c r="DPQ333" s="412"/>
      <c r="DPR333" s="412"/>
      <c r="DPS333" s="412"/>
      <c r="DPT333" s="412"/>
      <c r="DPU333" s="412"/>
      <c r="DPV333" s="412"/>
      <c r="DPW333" s="412"/>
      <c r="DPX333" s="412"/>
      <c r="DPY333" s="412"/>
      <c r="DPZ333" s="412"/>
      <c r="DQA333" s="412"/>
      <c r="DQB333" s="412"/>
      <c r="DQC333" s="412"/>
      <c r="DQD333" s="412"/>
      <c r="DQE333" s="412"/>
      <c r="DQF333" s="412"/>
      <c r="DQG333" s="412"/>
      <c r="DQH333" s="413"/>
      <c r="DQI333" s="413"/>
      <c r="DQJ333" s="413"/>
      <c r="DQK333" s="413"/>
      <c r="DQL333" s="413"/>
      <c r="DQM333" s="413"/>
      <c r="DQN333" s="413"/>
      <c r="DQO333" s="413"/>
      <c r="DQP333" s="413"/>
      <c r="DQQ333" s="413"/>
      <c r="DQR333" s="413"/>
      <c r="DQS333" s="413"/>
      <c r="DQT333" s="413"/>
      <c r="DQU333" s="413"/>
      <c r="DQV333" s="413"/>
      <c r="DQW333" s="413"/>
      <c r="DQX333" s="413"/>
      <c r="DQY333" s="413"/>
      <c r="DQZ333" s="413"/>
      <c r="DRA333" s="413"/>
      <c r="DRB333" s="413"/>
      <c r="DRC333" s="413"/>
      <c r="DRD333" s="413"/>
      <c r="DRE333" s="413"/>
      <c r="DRF333" s="414"/>
      <c r="DRG333" s="414"/>
      <c r="DRH333" s="414"/>
      <c r="DRI333" s="414"/>
      <c r="DRJ333" s="414"/>
      <c r="DRK333" s="413"/>
      <c r="DRL333" s="413"/>
      <c r="DRM333" s="414"/>
      <c r="DRN333" s="414"/>
      <c r="DRO333" s="413"/>
      <c r="DRP333" s="413"/>
      <c r="DRQ333" s="414"/>
      <c r="DRR333" s="414"/>
      <c r="DRS333" s="413"/>
      <c r="DRT333" s="413"/>
      <c r="DRU333" s="413"/>
      <c r="DRV333" s="413"/>
      <c r="DRW333" s="413"/>
      <c r="DRX333" s="413"/>
      <c r="DRY333" s="413"/>
      <c r="DRZ333" s="414"/>
      <c r="DSA333" s="414"/>
      <c r="DSB333" s="413"/>
      <c r="DSC333" s="413"/>
      <c r="DSD333" s="414"/>
      <c r="DSE333" s="414"/>
      <c r="DSF333" s="413"/>
      <c r="DSG333" s="413"/>
      <c r="DSH333" s="413"/>
      <c r="DSI333" s="413"/>
      <c r="DSJ333" s="413"/>
      <c r="DSK333" s="407"/>
      <c r="DSL333" s="439"/>
      <c r="DSM333" s="413"/>
      <c r="DSN333" s="413"/>
      <c r="DSO333" s="413"/>
      <c r="DSP333" s="413"/>
      <c r="DSQ333" s="413"/>
      <c r="DSR333" s="413"/>
      <c r="DSS333" s="413"/>
      <c r="DST333" s="412"/>
      <c r="DSU333" s="412"/>
      <c r="DSV333" s="412"/>
      <c r="DSW333" s="412"/>
      <c r="DSX333" s="412"/>
      <c r="DSY333" s="412"/>
      <c r="DSZ333" s="412"/>
      <c r="DTA333" s="412"/>
      <c r="DTB333" s="412"/>
      <c r="DTC333" s="412"/>
      <c r="DTD333" s="412"/>
      <c r="DTE333" s="412"/>
      <c r="DTF333" s="412"/>
      <c r="DTG333" s="412"/>
      <c r="DTH333" s="412"/>
      <c r="DTI333" s="412"/>
      <c r="DTJ333" s="412"/>
      <c r="DTK333" s="412"/>
      <c r="DTL333" s="412"/>
      <c r="DTM333" s="412"/>
      <c r="DTN333" s="412"/>
      <c r="DTO333" s="412"/>
      <c r="DTP333" s="412"/>
      <c r="DTQ333" s="412"/>
      <c r="DTR333" s="412"/>
      <c r="DTS333" s="412"/>
      <c r="DTT333" s="412"/>
      <c r="DTU333" s="412"/>
      <c r="DTV333" s="412"/>
      <c r="DTW333" s="412"/>
      <c r="DTX333" s="412"/>
      <c r="DTY333" s="412"/>
      <c r="DTZ333" s="412"/>
      <c r="DUA333" s="412"/>
      <c r="DUB333" s="412"/>
      <c r="DUC333" s="412"/>
      <c r="DUD333" s="412"/>
      <c r="DUE333" s="412"/>
      <c r="DUF333" s="412"/>
      <c r="DUG333" s="412"/>
      <c r="DUH333" s="412"/>
      <c r="DUI333" s="412"/>
      <c r="DUJ333" s="412"/>
      <c r="DUK333" s="412"/>
      <c r="DUL333" s="413"/>
      <c r="DUM333" s="413"/>
      <c r="DUN333" s="413"/>
      <c r="DUO333" s="413"/>
      <c r="DUP333" s="413"/>
      <c r="DUQ333" s="413"/>
      <c r="DUR333" s="413"/>
      <c r="DUS333" s="413"/>
      <c r="DUT333" s="413"/>
      <c r="DUU333" s="413"/>
      <c r="DUV333" s="413"/>
      <c r="DUW333" s="413"/>
      <c r="DUX333" s="413"/>
      <c r="DUY333" s="413"/>
      <c r="DUZ333" s="413"/>
      <c r="DVA333" s="413"/>
      <c r="DVB333" s="413"/>
      <c r="DVC333" s="413"/>
      <c r="DVD333" s="413"/>
      <c r="DVE333" s="413"/>
      <c r="DVF333" s="413"/>
      <c r="DVG333" s="413"/>
      <c r="DVH333" s="413"/>
      <c r="DVI333" s="413"/>
      <c r="DVJ333" s="414"/>
      <c r="DVK333" s="414"/>
      <c r="DVL333" s="414"/>
      <c r="DVM333" s="414"/>
      <c r="DVN333" s="414"/>
      <c r="DVO333" s="413"/>
      <c r="DVP333" s="413"/>
      <c r="DVQ333" s="414"/>
      <c r="DVR333" s="414"/>
      <c r="DVS333" s="413"/>
      <c r="DVT333" s="413"/>
      <c r="DVU333" s="414"/>
      <c r="DVV333" s="414"/>
      <c r="DVW333" s="413"/>
      <c r="DVX333" s="413"/>
      <c r="DVY333" s="413"/>
      <c r="DVZ333" s="413"/>
      <c r="DWA333" s="413"/>
      <c r="DWB333" s="413"/>
      <c r="DWC333" s="413"/>
      <c r="DWD333" s="414"/>
      <c r="DWE333" s="414"/>
      <c r="DWF333" s="413"/>
      <c r="DWG333" s="413"/>
      <c r="DWH333" s="414"/>
      <c r="DWI333" s="414"/>
      <c r="DWJ333" s="413"/>
      <c r="DWK333" s="413"/>
      <c r="DWL333" s="413"/>
      <c r="DWM333" s="413"/>
      <c r="DWN333" s="413"/>
      <c r="DWO333" s="407"/>
      <c r="DWP333" s="439"/>
      <c r="DWQ333" s="413"/>
      <c r="DWR333" s="413"/>
      <c r="DWS333" s="413"/>
      <c r="DWT333" s="413"/>
      <c r="DWU333" s="413"/>
      <c r="DWV333" s="413"/>
      <c r="DWW333" s="413"/>
      <c r="DWX333" s="412"/>
      <c r="DWY333" s="412"/>
      <c r="DWZ333" s="412"/>
      <c r="DXA333" s="412"/>
      <c r="DXB333" s="412"/>
      <c r="DXC333" s="412"/>
      <c r="DXD333" s="412"/>
      <c r="DXE333" s="412"/>
      <c r="DXF333" s="412"/>
      <c r="DXG333" s="412"/>
      <c r="DXH333" s="412"/>
      <c r="DXI333" s="412"/>
      <c r="DXJ333" s="412"/>
      <c r="DXK333" s="412"/>
      <c r="DXL333" s="412"/>
      <c r="DXM333" s="412"/>
      <c r="DXN333" s="412"/>
      <c r="DXO333" s="412"/>
      <c r="DXP333" s="412"/>
      <c r="DXQ333" s="412"/>
      <c r="DXR333" s="412"/>
      <c r="DXS333" s="412"/>
      <c r="DXT333" s="412"/>
      <c r="DXU333" s="412"/>
      <c r="DXV333" s="412"/>
      <c r="DXW333" s="412"/>
      <c r="DXX333" s="412"/>
      <c r="DXY333" s="412"/>
      <c r="DXZ333" s="412"/>
      <c r="DYA333" s="412"/>
      <c r="DYB333" s="412"/>
      <c r="DYC333" s="412"/>
      <c r="DYD333" s="412"/>
      <c r="DYE333" s="412"/>
      <c r="DYF333" s="412"/>
      <c r="DYG333" s="412"/>
      <c r="DYH333" s="412"/>
      <c r="DYI333" s="412"/>
      <c r="DYJ333" s="412"/>
      <c r="DYK333" s="412"/>
      <c r="DYL333" s="412"/>
      <c r="DYM333" s="412"/>
      <c r="DYN333" s="412"/>
      <c r="DYO333" s="412"/>
      <c r="DYP333" s="413"/>
      <c r="DYQ333" s="413"/>
      <c r="DYR333" s="413"/>
      <c r="DYS333" s="413"/>
      <c r="DYT333" s="413"/>
      <c r="DYU333" s="413"/>
      <c r="DYV333" s="413"/>
      <c r="DYW333" s="413"/>
      <c r="DYX333" s="413"/>
      <c r="DYY333" s="413"/>
      <c r="DYZ333" s="413"/>
      <c r="DZA333" s="413"/>
      <c r="DZB333" s="413"/>
      <c r="DZC333" s="413"/>
      <c r="DZD333" s="413"/>
      <c r="DZE333" s="413"/>
      <c r="DZF333" s="413"/>
      <c r="DZG333" s="413"/>
      <c r="DZH333" s="413"/>
      <c r="DZI333" s="413"/>
      <c r="DZJ333" s="413"/>
      <c r="DZK333" s="413"/>
      <c r="DZL333" s="413"/>
      <c r="DZM333" s="413"/>
      <c r="DZN333" s="414"/>
      <c r="DZO333" s="414"/>
      <c r="DZP333" s="414"/>
      <c r="DZQ333" s="414"/>
      <c r="DZR333" s="414"/>
      <c r="DZS333" s="413"/>
      <c r="DZT333" s="413"/>
      <c r="DZU333" s="414"/>
      <c r="DZV333" s="414"/>
      <c r="DZW333" s="413"/>
      <c r="DZX333" s="413"/>
      <c r="DZY333" s="414"/>
      <c r="DZZ333" s="414"/>
      <c r="EAA333" s="413"/>
      <c r="EAB333" s="413"/>
      <c r="EAC333" s="413"/>
      <c r="EAD333" s="413"/>
      <c r="EAE333" s="413"/>
      <c r="EAF333" s="413"/>
      <c r="EAG333" s="413"/>
      <c r="EAH333" s="414"/>
      <c r="EAI333" s="414"/>
      <c r="EAJ333" s="413"/>
      <c r="EAK333" s="413"/>
      <c r="EAL333" s="414"/>
      <c r="EAM333" s="414"/>
      <c r="EAN333" s="413"/>
      <c r="EAO333" s="413"/>
      <c r="EAP333" s="413"/>
      <c r="EAQ333" s="413"/>
      <c r="EAR333" s="413"/>
      <c r="EAS333" s="407"/>
      <c r="EAT333" s="439"/>
      <c r="EAU333" s="413"/>
      <c r="EAV333" s="413"/>
      <c r="EAW333" s="413"/>
      <c r="EAX333" s="413"/>
      <c r="EAY333" s="413"/>
      <c r="EAZ333" s="413"/>
      <c r="EBA333" s="413"/>
      <c r="EBB333" s="412"/>
      <c r="EBC333" s="412"/>
      <c r="EBD333" s="412"/>
      <c r="EBE333" s="412"/>
      <c r="EBF333" s="412"/>
      <c r="EBG333" s="412"/>
      <c r="EBH333" s="412"/>
      <c r="EBI333" s="412"/>
      <c r="EBJ333" s="412"/>
      <c r="EBK333" s="412"/>
      <c r="EBL333" s="412"/>
      <c r="EBM333" s="412"/>
      <c r="EBN333" s="412"/>
      <c r="EBO333" s="412"/>
      <c r="EBP333" s="412"/>
      <c r="EBQ333" s="412"/>
      <c r="EBR333" s="412"/>
      <c r="EBS333" s="412"/>
      <c r="EBT333" s="412"/>
      <c r="EBU333" s="412"/>
      <c r="EBV333" s="412"/>
      <c r="EBW333" s="412"/>
      <c r="EBX333" s="412"/>
      <c r="EBY333" s="412"/>
      <c r="EBZ333" s="412"/>
      <c r="ECA333" s="412"/>
      <c r="ECB333" s="412"/>
      <c r="ECC333" s="412"/>
      <c r="ECD333" s="412"/>
      <c r="ECE333" s="412"/>
      <c r="ECF333" s="412"/>
      <c r="ECG333" s="412"/>
      <c r="ECH333" s="412"/>
      <c r="ECI333" s="412"/>
      <c r="ECJ333" s="412"/>
      <c r="ECK333" s="412"/>
      <c r="ECL333" s="412"/>
      <c r="ECM333" s="412"/>
      <c r="ECN333" s="412"/>
      <c r="ECO333" s="412"/>
      <c r="ECP333" s="412"/>
      <c r="ECQ333" s="412"/>
      <c r="ECR333" s="412"/>
      <c r="ECS333" s="412"/>
      <c r="ECT333" s="413"/>
      <c r="ECU333" s="413"/>
      <c r="ECV333" s="413"/>
      <c r="ECW333" s="413"/>
      <c r="ECX333" s="413"/>
      <c r="ECY333" s="413"/>
      <c r="ECZ333" s="413"/>
      <c r="EDA333" s="413"/>
      <c r="EDB333" s="413"/>
      <c r="EDC333" s="413"/>
      <c r="EDD333" s="413"/>
      <c r="EDE333" s="413"/>
      <c r="EDF333" s="413"/>
      <c r="EDG333" s="413"/>
      <c r="EDH333" s="413"/>
      <c r="EDI333" s="413"/>
      <c r="EDJ333" s="413"/>
      <c r="EDK333" s="413"/>
      <c r="EDL333" s="413"/>
      <c r="EDM333" s="413"/>
      <c r="EDN333" s="413"/>
      <c r="EDO333" s="413"/>
      <c r="EDP333" s="413"/>
      <c r="EDQ333" s="413"/>
      <c r="EDR333" s="414"/>
      <c r="EDS333" s="414"/>
      <c r="EDT333" s="414"/>
      <c r="EDU333" s="414"/>
      <c r="EDV333" s="414"/>
      <c r="EDW333" s="413"/>
      <c r="EDX333" s="413"/>
      <c r="EDY333" s="414"/>
      <c r="EDZ333" s="414"/>
      <c r="EEA333" s="413"/>
      <c r="EEB333" s="413"/>
      <c r="EEC333" s="414"/>
      <c r="EED333" s="414"/>
      <c r="EEE333" s="413"/>
      <c r="EEF333" s="413"/>
      <c r="EEG333" s="413"/>
      <c r="EEH333" s="413"/>
      <c r="EEI333" s="413"/>
      <c r="EEJ333" s="413"/>
      <c r="EEK333" s="413"/>
      <c r="EEL333" s="414"/>
      <c r="EEM333" s="414"/>
      <c r="EEN333" s="413"/>
      <c r="EEO333" s="413"/>
      <c r="EEP333" s="414"/>
      <c r="EEQ333" s="414"/>
      <c r="EER333" s="413"/>
      <c r="EES333" s="413"/>
      <c r="EET333" s="413"/>
      <c r="EEU333" s="413"/>
      <c r="EEV333" s="413"/>
      <c r="EEW333" s="407"/>
      <c r="EEX333" s="439"/>
      <c r="EEY333" s="413"/>
      <c r="EEZ333" s="413"/>
      <c r="EFA333" s="413"/>
      <c r="EFB333" s="413"/>
      <c r="EFC333" s="413"/>
      <c r="EFD333" s="413"/>
      <c r="EFE333" s="413"/>
      <c r="EFF333" s="412"/>
      <c r="EFG333" s="412"/>
      <c r="EFH333" s="412"/>
      <c r="EFI333" s="412"/>
      <c r="EFJ333" s="412"/>
      <c r="EFK333" s="412"/>
      <c r="EFL333" s="412"/>
      <c r="EFM333" s="412"/>
      <c r="EFN333" s="412"/>
      <c r="EFO333" s="412"/>
      <c r="EFP333" s="412"/>
      <c r="EFQ333" s="412"/>
      <c r="EFR333" s="412"/>
      <c r="EFS333" s="412"/>
      <c r="EFT333" s="412"/>
      <c r="EFU333" s="412"/>
      <c r="EFV333" s="412"/>
      <c r="EFW333" s="412"/>
      <c r="EFX333" s="412"/>
      <c r="EFY333" s="412"/>
      <c r="EFZ333" s="412"/>
      <c r="EGA333" s="412"/>
      <c r="EGB333" s="412"/>
      <c r="EGC333" s="412"/>
      <c r="EGD333" s="412"/>
      <c r="EGE333" s="412"/>
      <c r="EGF333" s="412"/>
      <c r="EGG333" s="412"/>
      <c r="EGH333" s="412"/>
      <c r="EGI333" s="412"/>
      <c r="EGJ333" s="412"/>
      <c r="EGK333" s="412"/>
      <c r="EGL333" s="412"/>
      <c r="EGM333" s="412"/>
      <c r="EGN333" s="412"/>
      <c r="EGO333" s="412"/>
      <c r="EGP333" s="412"/>
      <c r="EGQ333" s="412"/>
      <c r="EGR333" s="412"/>
      <c r="EGS333" s="412"/>
      <c r="EGT333" s="412"/>
      <c r="EGU333" s="412"/>
      <c r="EGV333" s="412"/>
      <c r="EGW333" s="412"/>
      <c r="EGX333" s="413"/>
      <c r="EGY333" s="413"/>
      <c r="EGZ333" s="413"/>
      <c r="EHA333" s="413"/>
      <c r="EHB333" s="413"/>
      <c r="EHC333" s="413"/>
      <c r="EHD333" s="413"/>
      <c r="EHE333" s="413"/>
      <c r="EHF333" s="413"/>
      <c r="EHG333" s="413"/>
      <c r="EHH333" s="413"/>
      <c r="EHI333" s="413"/>
      <c r="EHJ333" s="413"/>
      <c r="EHK333" s="413"/>
      <c r="EHL333" s="413"/>
      <c r="EHM333" s="413"/>
      <c r="EHN333" s="413"/>
      <c r="EHO333" s="413"/>
      <c r="EHP333" s="413"/>
      <c r="EHQ333" s="413"/>
      <c r="EHR333" s="413"/>
      <c r="EHS333" s="413"/>
      <c r="EHT333" s="413"/>
      <c r="EHU333" s="413"/>
      <c r="EHV333" s="414"/>
      <c r="EHW333" s="414"/>
      <c r="EHX333" s="414"/>
      <c r="EHY333" s="414"/>
      <c r="EHZ333" s="414"/>
      <c r="EIA333" s="413"/>
      <c r="EIB333" s="413"/>
      <c r="EIC333" s="414"/>
      <c r="EID333" s="414"/>
      <c r="EIE333" s="413"/>
      <c r="EIF333" s="413"/>
      <c r="EIG333" s="414"/>
      <c r="EIH333" s="414"/>
      <c r="EII333" s="413"/>
      <c r="EIJ333" s="413"/>
      <c r="EIK333" s="413"/>
      <c r="EIL333" s="413"/>
      <c r="EIM333" s="413"/>
      <c r="EIN333" s="413"/>
      <c r="EIO333" s="413"/>
      <c r="EIP333" s="414"/>
      <c r="EIQ333" s="414"/>
      <c r="EIR333" s="413"/>
      <c r="EIS333" s="413"/>
      <c r="EIT333" s="414"/>
      <c r="EIU333" s="414"/>
      <c r="EIV333" s="413"/>
      <c r="EIW333" s="413"/>
      <c r="EIX333" s="413"/>
      <c r="EIY333" s="413"/>
      <c r="EIZ333" s="413"/>
      <c r="EJA333" s="407"/>
      <c r="EJB333" s="439"/>
      <c r="EJC333" s="413"/>
      <c r="EJD333" s="413"/>
      <c r="EJE333" s="413"/>
      <c r="EJF333" s="413"/>
      <c r="EJG333" s="413"/>
      <c r="EJH333" s="413"/>
      <c r="EJI333" s="413"/>
      <c r="EJJ333" s="412"/>
      <c r="EJK333" s="412"/>
      <c r="EJL333" s="412"/>
      <c r="EJM333" s="412"/>
      <c r="EJN333" s="412"/>
      <c r="EJO333" s="412"/>
      <c r="EJP333" s="412"/>
      <c r="EJQ333" s="412"/>
      <c r="EJR333" s="412"/>
      <c r="EJS333" s="412"/>
      <c r="EJT333" s="412"/>
      <c r="EJU333" s="412"/>
      <c r="EJV333" s="412"/>
      <c r="EJW333" s="412"/>
      <c r="EJX333" s="412"/>
      <c r="EJY333" s="412"/>
      <c r="EJZ333" s="412"/>
      <c r="EKA333" s="412"/>
      <c r="EKB333" s="412"/>
      <c r="EKC333" s="412"/>
      <c r="EKD333" s="412"/>
      <c r="EKE333" s="412"/>
      <c r="EKF333" s="412"/>
      <c r="EKG333" s="412"/>
      <c r="EKH333" s="412"/>
      <c r="EKI333" s="412"/>
      <c r="EKJ333" s="412"/>
      <c r="EKK333" s="412"/>
      <c r="EKL333" s="412"/>
      <c r="EKM333" s="412"/>
      <c r="EKN333" s="412"/>
      <c r="EKO333" s="412"/>
      <c r="EKP333" s="412"/>
      <c r="EKQ333" s="412"/>
      <c r="EKR333" s="412"/>
      <c r="EKS333" s="412"/>
      <c r="EKT333" s="412"/>
      <c r="EKU333" s="412"/>
      <c r="EKV333" s="412"/>
      <c r="EKW333" s="412"/>
      <c r="EKX333" s="412"/>
      <c r="EKY333" s="412"/>
      <c r="EKZ333" s="412"/>
      <c r="ELA333" s="412"/>
      <c r="ELB333" s="413"/>
      <c r="ELC333" s="413"/>
      <c r="ELD333" s="413"/>
      <c r="ELE333" s="413"/>
      <c r="ELF333" s="413"/>
      <c r="ELG333" s="413"/>
      <c r="ELH333" s="413"/>
      <c r="ELI333" s="413"/>
      <c r="ELJ333" s="413"/>
      <c r="ELK333" s="413"/>
      <c r="ELL333" s="413"/>
      <c r="ELM333" s="413"/>
      <c r="ELN333" s="413"/>
      <c r="ELO333" s="413"/>
      <c r="ELP333" s="413"/>
      <c r="ELQ333" s="413"/>
      <c r="ELR333" s="413"/>
      <c r="ELS333" s="413"/>
      <c r="ELT333" s="413"/>
      <c r="ELU333" s="413"/>
      <c r="ELV333" s="413"/>
      <c r="ELW333" s="413"/>
      <c r="ELX333" s="413"/>
      <c r="ELY333" s="413"/>
      <c r="ELZ333" s="414"/>
      <c r="EMA333" s="414"/>
      <c r="EMB333" s="414"/>
      <c r="EMC333" s="414"/>
      <c r="EMD333" s="414"/>
      <c r="EME333" s="413"/>
      <c r="EMF333" s="413"/>
      <c r="EMG333" s="414"/>
      <c r="EMH333" s="414"/>
      <c r="EMI333" s="413"/>
      <c r="EMJ333" s="413"/>
      <c r="EMK333" s="414"/>
      <c r="EML333" s="414"/>
      <c r="EMM333" s="413"/>
      <c r="EMN333" s="413"/>
      <c r="EMO333" s="413"/>
      <c r="EMP333" s="413"/>
      <c r="EMQ333" s="413"/>
      <c r="EMR333" s="413"/>
      <c r="EMS333" s="413"/>
      <c r="EMT333" s="414"/>
      <c r="EMU333" s="414"/>
      <c r="EMV333" s="413"/>
      <c r="EMW333" s="413"/>
      <c r="EMX333" s="414"/>
      <c r="EMY333" s="414"/>
      <c r="EMZ333" s="413"/>
      <c r="ENA333" s="413"/>
      <c r="ENB333" s="413"/>
      <c r="ENC333" s="413"/>
      <c r="END333" s="413"/>
      <c r="ENE333" s="407"/>
      <c r="ENF333" s="439"/>
      <c r="ENG333" s="413"/>
      <c r="ENH333" s="413"/>
      <c r="ENI333" s="413"/>
      <c r="ENJ333" s="413"/>
      <c r="ENK333" s="413"/>
      <c r="ENL333" s="413"/>
      <c r="ENM333" s="413"/>
      <c r="ENN333" s="412"/>
      <c r="ENO333" s="412"/>
      <c r="ENP333" s="412"/>
      <c r="ENQ333" s="412"/>
      <c r="ENR333" s="412"/>
      <c r="ENS333" s="412"/>
      <c r="ENT333" s="412"/>
      <c r="ENU333" s="412"/>
      <c r="ENV333" s="412"/>
      <c r="ENW333" s="412"/>
      <c r="ENX333" s="412"/>
      <c r="ENY333" s="412"/>
      <c r="ENZ333" s="412"/>
      <c r="EOA333" s="412"/>
      <c r="EOB333" s="412"/>
      <c r="EOC333" s="412"/>
      <c r="EOD333" s="412"/>
      <c r="EOE333" s="412"/>
      <c r="EOF333" s="412"/>
      <c r="EOG333" s="412"/>
      <c r="EOH333" s="412"/>
      <c r="EOI333" s="412"/>
      <c r="EOJ333" s="412"/>
      <c r="EOK333" s="412"/>
      <c r="EOL333" s="412"/>
      <c r="EOM333" s="412"/>
      <c r="EON333" s="412"/>
      <c r="EOO333" s="412"/>
      <c r="EOP333" s="412"/>
      <c r="EOQ333" s="412"/>
      <c r="EOR333" s="412"/>
      <c r="EOS333" s="412"/>
      <c r="EOT333" s="412"/>
      <c r="EOU333" s="412"/>
      <c r="EOV333" s="412"/>
      <c r="EOW333" s="412"/>
      <c r="EOX333" s="412"/>
      <c r="EOY333" s="412"/>
      <c r="EOZ333" s="412"/>
      <c r="EPA333" s="412"/>
      <c r="EPB333" s="412"/>
      <c r="EPC333" s="412"/>
      <c r="EPD333" s="412"/>
      <c r="EPE333" s="412"/>
      <c r="EPF333" s="413"/>
      <c r="EPG333" s="413"/>
      <c r="EPH333" s="413"/>
      <c r="EPI333" s="413"/>
      <c r="EPJ333" s="413"/>
      <c r="EPK333" s="413"/>
      <c r="EPL333" s="413"/>
      <c r="EPM333" s="413"/>
      <c r="EPN333" s="413"/>
      <c r="EPO333" s="413"/>
      <c r="EPP333" s="413"/>
      <c r="EPQ333" s="413"/>
      <c r="EPR333" s="413"/>
      <c r="EPS333" s="413"/>
      <c r="EPT333" s="413"/>
      <c r="EPU333" s="413"/>
      <c r="EPV333" s="413"/>
      <c r="EPW333" s="413"/>
      <c r="EPX333" s="413"/>
      <c r="EPY333" s="413"/>
      <c r="EPZ333" s="413"/>
      <c r="EQA333" s="413"/>
      <c r="EQB333" s="413"/>
      <c r="EQC333" s="413"/>
      <c r="EQD333" s="414"/>
      <c r="EQE333" s="414"/>
      <c r="EQF333" s="414"/>
      <c r="EQG333" s="414"/>
      <c r="EQH333" s="414"/>
      <c r="EQI333" s="413"/>
      <c r="EQJ333" s="413"/>
      <c r="EQK333" s="414"/>
      <c r="EQL333" s="414"/>
      <c r="EQM333" s="413"/>
      <c r="EQN333" s="413"/>
      <c r="EQO333" s="414"/>
      <c r="EQP333" s="414"/>
      <c r="EQQ333" s="413"/>
      <c r="EQR333" s="413"/>
      <c r="EQS333" s="413"/>
      <c r="EQT333" s="413"/>
      <c r="EQU333" s="413"/>
      <c r="EQV333" s="413"/>
      <c r="EQW333" s="413"/>
      <c r="EQX333" s="414"/>
      <c r="EQY333" s="414"/>
      <c r="EQZ333" s="413"/>
      <c r="ERA333" s="413"/>
      <c r="ERB333" s="414"/>
      <c r="ERC333" s="414"/>
      <c r="ERD333" s="413"/>
      <c r="ERE333" s="413"/>
      <c r="ERF333" s="413"/>
      <c r="ERG333" s="413"/>
      <c r="ERH333" s="413"/>
      <c r="ERI333" s="407"/>
      <c r="ERJ333" s="439"/>
      <c r="ERK333" s="413"/>
      <c r="ERL333" s="413"/>
      <c r="ERM333" s="413"/>
      <c r="ERN333" s="413"/>
      <c r="ERO333" s="413"/>
      <c r="ERP333" s="413"/>
      <c r="ERQ333" s="413"/>
      <c r="ERR333" s="412"/>
      <c r="ERS333" s="412"/>
      <c r="ERT333" s="412"/>
      <c r="ERU333" s="412"/>
      <c r="ERV333" s="412"/>
      <c r="ERW333" s="412"/>
      <c r="ERX333" s="412"/>
      <c r="ERY333" s="412"/>
      <c r="ERZ333" s="412"/>
      <c r="ESA333" s="412"/>
      <c r="ESB333" s="412"/>
      <c r="ESC333" s="412"/>
      <c r="ESD333" s="412"/>
      <c r="ESE333" s="412"/>
      <c r="ESF333" s="412"/>
      <c r="ESG333" s="412"/>
      <c r="ESH333" s="412"/>
      <c r="ESI333" s="412"/>
      <c r="ESJ333" s="412"/>
      <c r="ESK333" s="412"/>
      <c r="ESL333" s="412"/>
      <c r="ESM333" s="412"/>
      <c r="ESN333" s="412"/>
      <c r="ESO333" s="412"/>
      <c r="ESP333" s="412"/>
      <c r="ESQ333" s="412"/>
      <c r="ESR333" s="412"/>
      <c r="ESS333" s="412"/>
      <c r="EST333" s="412"/>
      <c r="ESU333" s="412"/>
      <c r="ESV333" s="412"/>
      <c r="ESW333" s="412"/>
      <c r="ESX333" s="412"/>
      <c r="ESY333" s="412"/>
      <c r="ESZ333" s="412"/>
      <c r="ETA333" s="412"/>
      <c r="ETB333" s="412"/>
      <c r="ETC333" s="412"/>
      <c r="ETD333" s="412"/>
      <c r="ETE333" s="412"/>
      <c r="ETF333" s="412"/>
      <c r="ETG333" s="412"/>
      <c r="ETH333" s="412"/>
      <c r="ETI333" s="412"/>
      <c r="ETJ333" s="413"/>
      <c r="ETK333" s="413"/>
      <c r="ETL333" s="413"/>
      <c r="ETM333" s="413"/>
      <c r="ETN333" s="413"/>
      <c r="ETO333" s="413"/>
      <c r="ETP333" s="413"/>
      <c r="ETQ333" s="413"/>
      <c r="ETR333" s="413"/>
      <c r="ETS333" s="413"/>
      <c r="ETT333" s="413"/>
      <c r="ETU333" s="413"/>
      <c r="ETV333" s="413"/>
      <c r="ETW333" s="413"/>
      <c r="ETX333" s="413"/>
      <c r="ETY333" s="413"/>
      <c r="ETZ333" s="413"/>
      <c r="EUA333" s="413"/>
      <c r="EUB333" s="413"/>
      <c r="EUC333" s="413"/>
      <c r="EUD333" s="413"/>
      <c r="EUE333" s="413"/>
      <c r="EUF333" s="413"/>
      <c r="EUG333" s="413"/>
      <c r="EUH333" s="414"/>
      <c r="EUI333" s="414"/>
      <c r="EUJ333" s="414"/>
      <c r="EUK333" s="414"/>
      <c r="EUL333" s="414"/>
      <c r="EUM333" s="413"/>
      <c r="EUN333" s="413"/>
      <c r="EUO333" s="414"/>
      <c r="EUP333" s="414"/>
      <c r="EUQ333" s="413"/>
      <c r="EUR333" s="413"/>
      <c r="EUS333" s="414"/>
      <c r="EUT333" s="414"/>
      <c r="EUU333" s="413"/>
      <c r="EUV333" s="413"/>
      <c r="EUW333" s="413"/>
      <c r="EUX333" s="413"/>
      <c r="EUY333" s="413"/>
      <c r="EUZ333" s="413"/>
      <c r="EVA333" s="413"/>
      <c r="EVB333" s="414"/>
      <c r="EVC333" s="414"/>
      <c r="EVD333" s="413"/>
      <c r="EVE333" s="413"/>
      <c r="EVF333" s="414"/>
      <c r="EVG333" s="414"/>
      <c r="EVH333" s="413"/>
      <c r="EVI333" s="413"/>
      <c r="EVJ333" s="413"/>
      <c r="EVK333" s="413"/>
      <c r="EVL333" s="413"/>
      <c r="EVM333" s="407"/>
      <c r="EVN333" s="439"/>
      <c r="EVO333" s="413"/>
      <c r="EVP333" s="413"/>
      <c r="EVQ333" s="413"/>
      <c r="EVR333" s="413"/>
      <c r="EVS333" s="413"/>
      <c r="EVT333" s="413"/>
      <c r="EVU333" s="413"/>
      <c r="EVV333" s="412"/>
      <c r="EVW333" s="412"/>
      <c r="EVX333" s="412"/>
      <c r="EVY333" s="412"/>
      <c r="EVZ333" s="412"/>
      <c r="EWA333" s="412"/>
      <c r="EWB333" s="412"/>
      <c r="EWC333" s="412"/>
      <c r="EWD333" s="412"/>
      <c r="EWE333" s="412"/>
      <c r="EWF333" s="412"/>
      <c r="EWG333" s="412"/>
      <c r="EWH333" s="412"/>
      <c r="EWI333" s="412"/>
      <c r="EWJ333" s="412"/>
      <c r="EWK333" s="412"/>
      <c r="EWL333" s="412"/>
      <c r="EWM333" s="412"/>
      <c r="EWN333" s="412"/>
      <c r="EWO333" s="412"/>
      <c r="EWP333" s="412"/>
      <c r="EWQ333" s="412"/>
      <c r="EWR333" s="412"/>
      <c r="EWS333" s="412"/>
      <c r="EWT333" s="412"/>
      <c r="EWU333" s="412"/>
      <c r="EWV333" s="412"/>
      <c r="EWW333" s="412"/>
      <c r="EWX333" s="412"/>
      <c r="EWY333" s="412"/>
      <c r="EWZ333" s="412"/>
      <c r="EXA333" s="412"/>
      <c r="EXB333" s="412"/>
      <c r="EXC333" s="412"/>
      <c r="EXD333" s="412"/>
      <c r="EXE333" s="412"/>
      <c r="EXF333" s="412"/>
      <c r="EXG333" s="412"/>
      <c r="EXH333" s="412"/>
      <c r="EXI333" s="412"/>
      <c r="EXJ333" s="412"/>
      <c r="EXK333" s="412"/>
      <c r="EXL333" s="412"/>
      <c r="EXM333" s="412"/>
      <c r="EXN333" s="413"/>
      <c r="EXO333" s="413"/>
      <c r="EXP333" s="413"/>
      <c r="EXQ333" s="413"/>
      <c r="EXR333" s="413"/>
      <c r="EXS333" s="413"/>
      <c r="EXT333" s="413"/>
      <c r="EXU333" s="413"/>
      <c r="EXV333" s="413"/>
      <c r="EXW333" s="413"/>
      <c r="EXX333" s="413"/>
      <c r="EXY333" s="413"/>
      <c r="EXZ333" s="413"/>
      <c r="EYA333" s="413"/>
      <c r="EYB333" s="413"/>
      <c r="EYC333" s="413"/>
      <c r="EYD333" s="413"/>
      <c r="EYE333" s="413"/>
      <c r="EYF333" s="413"/>
      <c r="EYG333" s="413"/>
      <c r="EYH333" s="413"/>
      <c r="EYI333" s="413"/>
      <c r="EYJ333" s="413"/>
      <c r="EYK333" s="413"/>
      <c r="EYL333" s="414"/>
      <c r="EYM333" s="414"/>
      <c r="EYN333" s="414"/>
      <c r="EYO333" s="414"/>
      <c r="EYP333" s="414"/>
      <c r="EYQ333" s="413"/>
      <c r="EYR333" s="413"/>
      <c r="EYS333" s="414"/>
      <c r="EYT333" s="414"/>
      <c r="EYU333" s="413"/>
      <c r="EYV333" s="413"/>
      <c r="EYW333" s="414"/>
      <c r="EYX333" s="414"/>
      <c r="EYY333" s="413"/>
      <c r="EYZ333" s="413"/>
      <c r="EZA333" s="413"/>
      <c r="EZB333" s="413"/>
      <c r="EZC333" s="413"/>
      <c r="EZD333" s="413"/>
      <c r="EZE333" s="413"/>
      <c r="EZF333" s="414"/>
      <c r="EZG333" s="414"/>
      <c r="EZH333" s="413"/>
      <c r="EZI333" s="413"/>
      <c r="EZJ333" s="414"/>
      <c r="EZK333" s="414"/>
      <c r="EZL333" s="413"/>
      <c r="EZM333" s="413"/>
      <c r="EZN333" s="413"/>
      <c r="EZO333" s="413"/>
      <c r="EZP333" s="413"/>
      <c r="EZQ333" s="407"/>
      <c r="EZR333" s="439"/>
      <c r="EZS333" s="413"/>
      <c r="EZT333" s="413"/>
      <c r="EZU333" s="413"/>
      <c r="EZV333" s="413"/>
      <c r="EZW333" s="413"/>
      <c r="EZX333" s="413"/>
      <c r="EZY333" s="413"/>
      <c r="EZZ333" s="412"/>
      <c r="FAA333" s="412"/>
      <c r="FAB333" s="412"/>
      <c r="FAC333" s="412"/>
      <c r="FAD333" s="412"/>
      <c r="FAE333" s="412"/>
      <c r="FAF333" s="412"/>
      <c r="FAG333" s="412"/>
      <c r="FAH333" s="412"/>
      <c r="FAI333" s="412"/>
      <c r="FAJ333" s="412"/>
      <c r="FAK333" s="412"/>
      <c r="FAL333" s="412"/>
      <c r="FAM333" s="412"/>
      <c r="FAN333" s="412"/>
      <c r="FAO333" s="412"/>
      <c r="FAP333" s="412"/>
      <c r="FAQ333" s="412"/>
      <c r="FAR333" s="412"/>
      <c r="FAS333" s="412"/>
      <c r="FAT333" s="412"/>
      <c r="FAU333" s="412"/>
      <c r="FAV333" s="412"/>
      <c r="FAW333" s="412"/>
      <c r="FAX333" s="412"/>
      <c r="FAY333" s="412"/>
      <c r="FAZ333" s="412"/>
      <c r="FBA333" s="412"/>
      <c r="FBB333" s="412"/>
      <c r="FBC333" s="412"/>
      <c r="FBD333" s="412"/>
      <c r="FBE333" s="412"/>
      <c r="FBF333" s="412"/>
      <c r="FBG333" s="412"/>
      <c r="FBH333" s="412"/>
      <c r="FBI333" s="412"/>
      <c r="FBJ333" s="412"/>
      <c r="FBK333" s="412"/>
      <c r="FBL333" s="412"/>
      <c r="FBM333" s="412"/>
      <c r="FBN333" s="412"/>
      <c r="FBO333" s="412"/>
      <c r="FBP333" s="412"/>
      <c r="FBQ333" s="412"/>
      <c r="FBR333" s="413"/>
      <c r="FBS333" s="413"/>
      <c r="FBT333" s="413"/>
      <c r="FBU333" s="413"/>
      <c r="FBV333" s="413"/>
      <c r="FBW333" s="413"/>
      <c r="FBX333" s="413"/>
      <c r="FBY333" s="413"/>
      <c r="FBZ333" s="413"/>
      <c r="FCA333" s="413"/>
      <c r="FCB333" s="413"/>
      <c r="FCC333" s="413"/>
      <c r="FCD333" s="413"/>
      <c r="FCE333" s="413"/>
      <c r="FCF333" s="413"/>
      <c r="FCG333" s="413"/>
      <c r="FCH333" s="413"/>
      <c r="FCI333" s="413"/>
      <c r="FCJ333" s="413"/>
      <c r="FCK333" s="413"/>
      <c r="FCL333" s="413"/>
      <c r="FCM333" s="413"/>
      <c r="FCN333" s="413"/>
      <c r="FCO333" s="413"/>
      <c r="FCP333" s="414"/>
      <c r="FCQ333" s="414"/>
      <c r="FCR333" s="414"/>
      <c r="FCS333" s="414"/>
      <c r="FCT333" s="414"/>
      <c r="FCU333" s="413"/>
      <c r="FCV333" s="413"/>
      <c r="FCW333" s="414"/>
      <c r="FCX333" s="414"/>
      <c r="FCY333" s="413"/>
      <c r="FCZ333" s="413"/>
      <c r="FDA333" s="414"/>
      <c r="FDB333" s="414"/>
      <c r="FDC333" s="413"/>
      <c r="FDD333" s="413"/>
      <c r="FDE333" s="413"/>
      <c r="FDF333" s="413"/>
      <c r="FDG333" s="413"/>
      <c r="FDH333" s="413"/>
      <c r="FDI333" s="413"/>
      <c r="FDJ333" s="414"/>
      <c r="FDK333" s="414"/>
      <c r="FDL333" s="413"/>
      <c r="FDM333" s="413"/>
      <c r="FDN333" s="414"/>
      <c r="FDO333" s="414"/>
      <c r="FDP333" s="413"/>
      <c r="FDQ333" s="413"/>
      <c r="FDR333" s="413"/>
      <c r="FDS333" s="413"/>
      <c r="FDT333" s="413"/>
      <c r="FDU333" s="407"/>
      <c r="FDV333" s="439"/>
      <c r="FDW333" s="413"/>
      <c r="FDX333" s="413"/>
      <c r="FDY333" s="413"/>
      <c r="FDZ333" s="413"/>
      <c r="FEA333" s="413"/>
      <c r="FEB333" s="413"/>
      <c r="FEC333" s="413"/>
      <c r="FED333" s="412"/>
      <c r="FEE333" s="412"/>
      <c r="FEF333" s="412"/>
      <c r="FEG333" s="412"/>
      <c r="FEH333" s="412"/>
      <c r="FEI333" s="412"/>
      <c r="FEJ333" s="412"/>
      <c r="FEK333" s="412"/>
      <c r="FEL333" s="412"/>
      <c r="FEM333" s="412"/>
      <c r="FEN333" s="412"/>
      <c r="FEO333" s="412"/>
      <c r="FEP333" s="412"/>
      <c r="FEQ333" s="412"/>
      <c r="FER333" s="412"/>
      <c r="FES333" s="412"/>
      <c r="FET333" s="412"/>
      <c r="FEU333" s="412"/>
      <c r="FEV333" s="412"/>
      <c r="FEW333" s="412"/>
      <c r="FEX333" s="412"/>
      <c r="FEY333" s="412"/>
      <c r="FEZ333" s="412"/>
      <c r="FFA333" s="412"/>
      <c r="FFB333" s="412"/>
      <c r="FFC333" s="412"/>
      <c r="FFD333" s="412"/>
      <c r="FFE333" s="412"/>
      <c r="FFF333" s="412"/>
      <c r="FFG333" s="412"/>
      <c r="FFH333" s="412"/>
      <c r="FFI333" s="412"/>
      <c r="FFJ333" s="412"/>
      <c r="FFK333" s="412"/>
      <c r="FFL333" s="412"/>
      <c r="FFM333" s="412"/>
      <c r="FFN333" s="412"/>
      <c r="FFO333" s="412"/>
      <c r="FFP333" s="412"/>
      <c r="FFQ333" s="412"/>
      <c r="FFR333" s="412"/>
      <c r="FFS333" s="412"/>
      <c r="FFT333" s="412"/>
      <c r="FFU333" s="412"/>
      <c r="FFV333" s="413"/>
      <c r="FFW333" s="413"/>
      <c r="FFX333" s="413"/>
      <c r="FFY333" s="413"/>
      <c r="FFZ333" s="413"/>
      <c r="FGA333" s="413"/>
      <c r="FGB333" s="413"/>
      <c r="FGC333" s="413"/>
      <c r="FGD333" s="413"/>
      <c r="FGE333" s="413"/>
      <c r="FGF333" s="413"/>
      <c r="FGG333" s="413"/>
      <c r="FGH333" s="413"/>
      <c r="FGI333" s="413"/>
      <c r="FGJ333" s="413"/>
      <c r="FGK333" s="413"/>
      <c r="FGL333" s="413"/>
      <c r="FGM333" s="413"/>
      <c r="FGN333" s="413"/>
      <c r="FGO333" s="413"/>
      <c r="FGP333" s="413"/>
      <c r="FGQ333" s="413"/>
      <c r="FGR333" s="413"/>
      <c r="FGS333" s="413"/>
      <c r="FGT333" s="414"/>
      <c r="FGU333" s="414"/>
      <c r="FGV333" s="414"/>
      <c r="FGW333" s="414"/>
      <c r="FGX333" s="414"/>
      <c r="FGY333" s="413"/>
      <c r="FGZ333" s="413"/>
      <c r="FHA333" s="414"/>
      <c r="FHB333" s="414"/>
      <c r="FHC333" s="413"/>
      <c r="FHD333" s="413"/>
      <c r="FHE333" s="414"/>
      <c r="FHF333" s="414"/>
      <c r="FHG333" s="413"/>
      <c r="FHH333" s="413"/>
      <c r="FHI333" s="413"/>
      <c r="FHJ333" s="413"/>
      <c r="FHK333" s="413"/>
      <c r="FHL333" s="413"/>
      <c r="FHM333" s="413"/>
      <c r="FHN333" s="414"/>
      <c r="FHO333" s="414"/>
      <c r="FHP333" s="413"/>
      <c r="FHQ333" s="413"/>
      <c r="FHR333" s="414"/>
      <c r="FHS333" s="414"/>
      <c r="FHT333" s="413"/>
      <c r="FHU333" s="413"/>
      <c r="FHV333" s="413"/>
      <c r="FHW333" s="413"/>
      <c r="FHX333" s="413"/>
      <c r="FHY333" s="407"/>
      <c r="FHZ333" s="439"/>
      <c r="FIA333" s="413"/>
      <c r="FIB333" s="413"/>
      <c r="FIC333" s="413"/>
      <c r="FID333" s="413"/>
      <c r="FIE333" s="413"/>
      <c r="FIF333" s="413"/>
      <c r="FIG333" s="413"/>
      <c r="FIH333" s="412"/>
      <c r="FII333" s="412"/>
      <c r="FIJ333" s="412"/>
      <c r="FIK333" s="412"/>
      <c r="FIL333" s="412"/>
      <c r="FIM333" s="412"/>
      <c r="FIN333" s="412"/>
      <c r="FIO333" s="412"/>
      <c r="FIP333" s="412"/>
      <c r="FIQ333" s="412"/>
      <c r="FIR333" s="412"/>
      <c r="FIS333" s="412"/>
      <c r="FIT333" s="412"/>
      <c r="FIU333" s="412"/>
      <c r="FIV333" s="412"/>
      <c r="FIW333" s="412"/>
      <c r="FIX333" s="412"/>
      <c r="FIY333" s="412"/>
      <c r="FIZ333" s="412"/>
      <c r="FJA333" s="412"/>
      <c r="FJB333" s="412"/>
      <c r="FJC333" s="412"/>
      <c r="FJD333" s="412"/>
      <c r="FJE333" s="412"/>
      <c r="FJF333" s="412"/>
      <c r="FJG333" s="412"/>
      <c r="FJH333" s="412"/>
      <c r="FJI333" s="412"/>
      <c r="FJJ333" s="412"/>
      <c r="FJK333" s="412"/>
      <c r="FJL333" s="412"/>
      <c r="FJM333" s="412"/>
      <c r="FJN333" s="412"/>
      <c r="FJO333" s="412"/>
      <c r="FJP333" s="412"/>
      <c r="FJQ333" s="412"/>
      <c r="FJR333" s="412"/>
      <c r="FJS333" s="412"/>
      <c r="FJT333" s="412"/>
      <c r="FJU333" s="412"/>
      <c r="FJV333" s="412"/>
      <c r="FJW333" s="412"/>
      <c r="FJX333" s="412"/>
      <c r="FJY333" s="412"/>
      <c r="FJZ333" s="413"/>
      <c r="FKA333" s="413"/>
      <c r="FKB333" s="413"/>
      <c r="FKC333" s="413"/>
      <c r="FKD333" s="413"/>
      <c r="FKE333" s="413"/>
      <c r="FKF333" s="413"/>
      <c r="FKG333" s="413"/>
      <c r="FKH333" s="413"/>
      <c r="FKI333" s="413"/>
      <c r="FKJ333" s="413"/>
      <c r="FKK333" s="413"/>
      <c r="FKL333" s="413"/>
      <c r="FKM333" s="413"/>
      <c r="FKN333" s="413"/>
      <c r="FKO333" s="413"/>
      <c r="FKP333" s="413"/>
      <c r="FKQ333" s="413"/>
      <c r="FKR333" s="413"/>
      <c r="FKS333" s="413"/>
      <c r="FKT333" s="413"/>
      <c r="FKU333" s="413"/>
      <c r="FKV333" s="413"/>
      <c r="FKW333" s="413"/>
      <c r="FKX333" s="414"/>
      <c r="FKY333" s="414"/>
      <c r="FKZ333" s="414"/>
      <c r="FLA333" s="414"/>
      <c r="FLB333" s="414"/>
      <c r="FLC333" s="413"/>
      <c r="FLD333" s="413"/>
      <c r="FLE333" s="414"/>
      <c r="FLF333" s="414"/>
      <c r="FLG333" s="413"/>
      <c r="FLH333" s="413"/>
      <c r="FLI333" s="414"/>
      <c r="FLJ333" s="414"/>
      <c r="FLK333" s="413"/>
      <c r="FLL333" s="413"/>
      <c r="FLM333" s="413"/>
      <c r="FLN333" s="413"/>
      <c r="FLO333" s="413"/>
      <c r="FLP333" s="413"/>
      <c r="FLQ333" s="413"/>
      <c r="FLR333" s="414"/>
      <c r="FLS333" s="414"/>
      <c r="FLT333" s="413"/>
      <c r="FLU333" s="413"/>
      <c r="FLV333" s="414"/>
      <c r="FLW333" s="414"/>
      <c r="FLX333" s="413"/>
      <c r="FLY333" s="413"/>
      <c r="FLZ333" s="413"/>
      <c r="FMA333" s="413"/>
      <c r="FMB333" s="413"/>
      <c r="FMC333" s="407"/>
      <c r="FMD333" s="439"/>
      <c r="FME333" s="413"/>
      <c r="FMF333" s="413"/>
      <c r="FMG333" s="413"/>
      <c r="FMH333" s="413"/>
      <c r="FMI333" s="413"/>
      <c r="FMJ333" s="413"/>
      <c r="FMK333" s="413"/>
      <c r="FML333" s="412"/>
      <c r="FMM333" s="412"/>
      <c r="FMN333" s="412"/>
      <c r="FMO333" s="412"/>
      <c r="FMP333" s="412"/>
      <c r="FMQ333" s="412"/>
      <c r="FMR333" s="412"/>
      <c r="FMS333" s="412"/>
      <c r="FMT333" s="412"/>
      <c r="FMU333" s="412"/>
      <c r="FMV333" s="412"/>
      <c r="FMW333" s="412"/>
      <c r="FMX333" s="412"/>
      <c r="FMY333" s="412"/>
      <c r="FMZ333" s="412"/>
      <c r="FNA333" s="412"/>
      <c r="FNB333" s="412"/>
      <c r="FNC333" s="412"/>
      <c r="FND333" s="412"/>
      <c r="FNE333" s="412"/>
      <c r="FNF333" s="412"/>
      <c r="FNG333" s="412"/>
      <c r="FNH333" s="412"/>
      <c r="FNI333" s="412"/>
      <c r="FNJ333" s="412"/>
      <c r="FNK333" s="412"/>
      <c r="FNL333" s="412"/>
      <c r="FNM333" s="412"/>
      <c r="FNN333" s="412"/>
      <c r="FNO333" s="412"/>
      <c r="FNP333" s="412"/>
      <c r="FNQ333" s="412"/>
      <c r="FNR333" s="412"/>
      <c r="FNS333" s="412"/>
      <c r="FNT333" s="412"/>
      <c r="FNU333" s="412"/>
      <c r="FNV333" s="412"/>
      <c r="FNW333" s="412"/>
      <c r="FNX333" s="412"/>
      <c r="FNY333" s="412"/>
      <c r="FNZ333" s="412"/>
      <c r="FOA333" s="412"/>
      <c r="FOB333" s="412"/>
      <c r="FOC333" s="412"/>
      <c r="FOD333" s="413"/>
      <c r="FOE333" s="413"/>
      <c r="FOF333" s="413"/>
      <c r="FOG333" s="413"/>
      <c r="FOH333" s="413"/>
      <c r="FOI333" s="413"/>
      <c r="FOJ333" s="413"/>
      <c r="FOK333" s="413"/>
      <c r="FOL333" s="413"/>
      <c r="FOM333" s="413"/>
      <c r="FON333" s="413"/>
      <c r="FOO333" s="413"/>
      <c r="FOP333" s="413"/>
      <c r="FOQ333" s="413"/>
      <c r="FOR333" s="413"/>
      <c r="FOS333" s="413"/>
      <c r="FOT333" s="413"/>
      <c r="FOU333" s="413"/>
      <c r="FOV333" s="413"/>
      <c r="FOW333" s="413"/>
      <c r="FOX333" s="413"/>
      <c r="FOY333" s="413"/>
      <c r="FOZ333" s="413"/>
      <c r="FPA333" s="413"/>
      <c r="FPB333" s="414"/>
      <c r="FPC333" s="414"/>
      <c r="FPD333" s="414"/>
      <c r="FPE333" s="414"/>
      <c r="FPF333" s="414"/>
      <c r="FPG333" s="413"/>
      <c r="FPH333" s="413"/>
      <c r="FPI333" s="414"/>
      <c r="FPJ333" s="414"/>
      <c r="FPK333" s="413"/>
      <c r="FPL333" s="413"/>
      <c r="FPM333" s="414"/>
      <c r="FPN333" s="414"/>
      <c r="FPO333" s="413"/>
      <c r="FPP333" s="413"/>
      <c r="FPQ333" s="413"/>
      <c r="FPR333" s="413"/>
      <c r="FPS333" s="413"/>
      <c r="FPT333" s="413"/>
      <c r="FPU333" s="413"/>
      <c r="FPV333" s="414"/>
      <c r="FPW333" s="414"/>
      <c r="FPX333" s="413"/>
      <c r="FPY333" s="413"/>
      <c r="FPZ333" s="414"/>
      <c r="FQA333" s="414"/>
      <c r="FQB333" s="413"/>
      <c r="FQC333" s="413"/>
      <c r="FQD333" s="413"/>
      <c r="FQE333" s="413"/>
      <c r="FQF333" s="413"/>
      <c r="FQG333" s="407"/>
      <c r="FQH333" s="439"/>
      <c r="FQI333" s="413"/>
      <c r="FQJ333" s="413"/>
      <c r="FQK333" s="413"/>
      <c r="FQL333" s="413"/>
      <c r="FQM333" s="413"/>
      <c r="FQN333" s="413"/>
      <c r="FQO333" s="413"/>
      <c r="FQP333" s="412"/>
      <c r="FQQ333" s="412"/>
      <c r="FQR333" s="412"/>
      <c r="FQS333" s="412"/>
      <c r="FQT333" s="412"/>
      <c r="FQU333" s="412"/>
      <c r="FQV333" s="412"/>
      <c r="FQW333" s="412"/>
      <c r="FQX333" s="412"/>
      <c r="FQY333" s="412"/>
      <c r="FQZ333" s="412"/>
      <c r="FRA333" s="412"/>
      <c r="FRB333" s="412"/>
      <c r="FRC333" s="412"/>
      <c r="FRD333" s="412"/>
      <c r="FRE333" s="412"/>
      <c r="FRF333" s="412"/>
      <c r="FRG333" s="412"/>
      <c r="FRH333" s="412"/>
      <c r="FRI333" s="412"/>
      <c r="FRJ333" s="412"/>
      <c r="FRK333" s="412"/>
      <c r="FRL333" s="412"/>
      <c r="FRM333" s="412"/>
      <c r="FRN333" s="412"/>
      <c r="FRO333" s="412"/>
      <c r="FRP333" s="412"/>
      <c r="FRQ333" s="412"/>
      <c r="FRR333" s="412"/>
      <c r="FRS333" s="412"/>
      <c r="FRT333" s="412"/>
      <c r="FRU333" s="412"/>
      <c r="FRV333" s="412"/>
      <c r="FRW333" s="412"/>
      <c r="FRX333" s="412"/>
      <c r="FRY333" s="412"/>
      <c r="FRZ333" s="412"/>
      <c r="FSA333" s="412"/>
      <c r="FSB333" s="412"/>
      <c r="FSC333" s="412"/>
      <c r="FSD333" s="412"/>
      <c r="FSE333" s="412"/>
      <c r="FSF333" s="412"/>
      <c r="FSG333" s="412"/>
      <c r="FSH333" s="413"/>
      <c r="FSI333" s="413"/>
      <c r="FSJ333" s="413"/>
      <c r="FSK333" s="413"/>
      <c r="FSL333" s="413"/>
      <c r="FSM333" s="413"/>
      <c r="FSN333" s="413"/>
      <c r="FSO333" s="413"/>
      <c r="FSP333" s="413"/>
      <c r="FSQ333" s="413"/>
      <c r="FSR333" s="413"/>
      <c r="FSS333" s="413"/>
      <c r="FST333" s="413"/>
      <c r="FSU333" s="413"/>
      <c r="FSV333" s="413"/>
      <c r="FSW333" s="413"/>
      <c r="FSX333" s="413"/>
      <c r="FSY333" s="413"/>
      <c r="FSZ333" s="413"/>
      <c r="FTA333" s="413"/>
      <c r="FTB333" s="413"/>
      <c r="FTC333" s="413"/>
      <c r="FTD333" s="413"/>
      <c r="FTE333" s="413"/>
      <c r="FTF333" s="414"/>
      <c r="FTG333" s="414"/>
      <c r="FTH333" s="414"/>
      <c r="FTI333" s="414"/>
      <c r="FTJ333" s="414"/>
      <c r="FTK333" s="413"/>
      <c r="FTL333" s="413"/>
      <c r="FTM333" s="414"/>
      <c r="FTN333" s="414"/>
      <c r="FTO333" s="413"/>
      <c r="FTP333" s="413"/>
      <c r="FTQ333" s="414"/>
      <c r="FTR333" s="414"/>
      <c r="FTS333" s="413"/>
      <c r="FTT333" s="413"/>
      <c r="FTU333" s="413"/>
      <c r="FTV333" s="413"/>
      <c r="FTW333" s="413"/>
      <c r="FTX333" s="413"/>
      <c r="FTY333" s="413"/>
      <c r="FTZ333" s="414"/>
      <c r="FUA333" s="414"/>
      <c r="FUB333" s="413"/>
      <c r="FUC333" s="413"/>
      <c r="FUD333" s="414"/>
      <c r="FUE333" s="414"/>
      <c r="FUF333" s="413"/>
      <c r="FUG333" s="413"/>
      <c r="FUH333" s="413"/>
      <c r="FUI333" s="413"/>
      <c r="FUJ333" s="413"/>
      <c r="FUK333" s="407"/>
      <c r="FUL333" s="439"/>
      <c r="FUM333" s="413"/>
      <c r="FUN333" s="413"/>
      <c r="FUO333" s="413"/>
      <c r="FUP333" s="413"/>
      <c r="FUQ333" s="413"/>
      <c r="FUR333" s="413"/>
      <c r="FUS333" s="413"/>
      <c r="FUT333" s="412"/>
      <c r="FUU333" s="412"/>
      <c r="FUV333" s="412"/>
      <c r="FUW333" s="412"/>
      <c r="FUX333" s="412"/>
      <c r="FUY333" s="412"/>
      <c r="FUZ333" s="412"/>
      <c r="FVA333" s="412"/>
      <c r="FVB333" s="412"/>
      <c r="FVC333" s="412"/>
      <c r="FVD333" s="412"/>
      <c r="FVE333" s="412"/>
      <c r="FVF333" s="412"/>
      <c r="FVG333" s="412"/>
      <c r="FVH333" s="412"/>
      <c r="FVI333" s="412"/>
      <c r="FVJ333" s="412"/>
      <c r="FVK333" s="412"/>
      <c r="FVL333" s="412"/>
      <c r="FVM333" s="412"/>
      <c r="FVN333" s="412"/>
      <c r="FVO333" s="412"/>
      <c r="FVP333" s="412"/>
      <c r="FVQ333" s="412"/>
      <c r="FVR333" s="412"/>
      <c r="FVS333" s="412"/>
      <c r="FVT333" s="412"/>
      <c r="FVU333" s="412"/>
      <c r="FVV333" s="412"/>
      <c r="FVW333" s="412"/>
      <c r="FVX333" s="412"/>
      <c r="FVY333" s="412"/>
      <c r="FVZ333" s="412"/>
      <c r="FWA333" s="412"/>
      <c r="FWB333" s="412"/>
      <c r="FWC333" s="412"/>
      <c r="FWD333" s="412"/>
      <c r="FWE333" s="412"/>
      <c r="FWF333" s="412"/>
      <c r="FWG333" s="412"/>
      <c r="FWH333" s="412"/>
      <c r="FWI333" s="412"/>
      <c r="FWJ333" s="412"/>
      <c r="FWK333" s="412"/>
      <c r="FWL333" s="413"/>
      <c r="FWM333" s="413"/>
      <c r="FWN333" s="413"/>
      <c r="FWO333" s="413"/>
      <c r="FWP333" s="413"/>
      <c r="FWQ333" s="413"/>
      <c r="FWR333" s="413"/>
      <c r="FWS333" s="413"/>
      <c r="FWT333" s="413"/>
      <c r="FWU333" s="413"/>
      <c r="FWV333" s="413"/>
      <c r="FWW333" s="413"/>
      <c r="FWX333" s="413"/>
      <c r="FWY333" s="413"/>
      <c r="FWZ333" s="413"/>
      <c r="FXA333" s="413"/>
      <c r="FXB333" s="413"/>
      <c r="FXC333" s="413"/>
      <c r="FXD333" s="413"/>
      <c r="FXE333" s="413"/>
      <c r="FXF333" s="413"/>
      <c r="FXG333" s="413"/>
      <c r="FXH333" s="413"/>
      <c r="FXI333" s="413"/>
      <c r="FXJ333" s="414"/>
      <c r="FXK333" s="414"/>
      <c r="FXL333" s="414"/>
      <c r="FXM333" s="414"/>
      <c r="FXN333" s="414"/>
      <c r="FXO333" s="413"/>
      <c r="FXP333" s="413"/>
      <c r="FXQ333" s="414"/>
      <c r="FXR333" s="414"/>
      <c r="FXS333" s="413"/>
      <c r="FXT333" s="413"/>
      <c r="FXU333" s="414"/>
      <c r="FXV333" s="414"/>
      <c r="FXW333" s="413"/>
      <c r="FXX333" s="413"/>
      <c r="FXY333" s="413"/>
      <c r="FXZ333" s="413"/>
      <c r="FYA333" s="413"/>
      <c r="FYB333" s="413"/>
      <c r="FYC333" s="413"/>
      <c r="FYD333" s="414"/>
      <c r="FYE333" s="414"/>
      <c r="FYF333" s="413"/>
      <c r="FYG333" s="413"/>
      <c r="FYH333" s="414"/>
      <c r="FYI333" s="414"/>
      <c r="FYJ333" s="413"/>
      <c r="FYK333" s="413"/>
      <c r="FYL333" s="413"/>
      <c r="FYM333" s="413"/>
      <c r="FYN333" s="413"/>
      <c r="FYO333" s="407"/>
      <c r="FYP333" s="439"/>
      <c r="FYQ333" s="413"/>
      <c r="FYR333" s="413"/>
      <c r="FYS333" s="413"/>
      <c r="FYT333" s="413"/>
      <c r="FYU333" s="413"/>
      <c r="FYV333" s="413"/>
      <c r="FYW333" s="413"/>
      <c r="FYX333" s="412"/>
      <c r="FYY333" s="412"/>
      <c r="FYZ333" s="412"/>
      <c r="FZA333" s="412"/>
      <c r="FZB333" s="412"/>
      <c r="FZC333" s="412"/>
      <c r="FZD333" s="412"/>
      <c r="FZE333" s="412"/>
      <c r="FZF333" s="412"/>
      <c r="FZG333" s="412"/>
      <c r="FZH333" s="412"/>
      <c r="FZI333" s="412"/>
      <c r="FZJ333" s="412"/>
      <c r="FZK333" s="412"/>
      <c r="FZL333" s="412"/>
      <c r="FZM333" s="412"/>
      <c r="FZN333" s="412"/>
      <c r="FZO333" s="412"/>
      <c r="FZP333" s="412"/>
      <c r="FZQ333" s="412"/>
      <c r="FZR333" s="412"/>
      <c r="FZS333" s="412"/>
      <c r="FZT333" s="412"/>
      <c r="FZU333" s="412"/>
      <c r="FZV333" s="412"/>
      <c r="FZW333" s="412"/>
      <c r="FZX333" s="412"/>
      <c r="FZY333" s="412"/>
      <c r="FZZ333" s="412"/>
      <c r="GAA333" s="412"/>
      <c r="GAB333" s="412"/>
      <c r="GAC333" s="412"/>
      <c r="GAD333" s="412"/>
      <c r="GAE333" s="412"/>
      <c r="GAF333" s="412"/>
      <c r="GAG333" s="412"/>
      <c r="GAH333" s="412"/>
      <c r="GAI333" s="412"/>
      <c r="GAJ333" s="412"/>
      <c r="GAK333" s="412"/>
      <c r="GAL333" s="412"/>
      <c r="GAM333" s="412"/>
      <c r="GAN333" s="412"/>
      <c r="GAO333" s="412"/>
      <c r="GAP333" s="413"/>
      <c r="GAQ333" s="413"/>
      <c r="GAR333" s="413"/>
      <c r="GAS333" s="413"/>
      <c r="GAT333" s="413"/>
      <c r="GAU333" s="413"/>
      <c r="GAV333" s="413"/>
      <c r="GAW333" s="413"/>
      <c r="GAX333" s="413"/>
      <c r="GAY333" s="413"/>
      <c r="GAZ333" s="413"/>
      <c r="GBA333" s="413"/>
      <c r="GBB333" s="413"/>
      <c r="GBC333" s="413"/>
      <c r="GBD333" s="413"/>
      <c r="GBE333" s="413"/>
      <c r="GBF333" s="413"/>
      <c r="GBG333" s="413"/>
      <c r="GBH333" s="413"/>
      <c r="GBI333" s="413"/>
      <c r="GBJ333" s="413"/>
      <c r="GBK333" s="413"/>
      <c r="GBL333" s="413"/>
      <c r="GBM333" s="413"/>
      <c r="GBN333" s="414"/>
      <c r="GBO333" s="414"/>
      <c r="GBP333" s="414"/>
      <c r="GBQ333" s="414"/>
      <c r="GBR333" s="414"/>
      <c r="GBS333" s="413"/>
      <c r="GBT333" s="413"/>
      <c r="GBU333" s="414"/>
      <c r="GBV333" s="414"/>
      <c r="GBW333" s="413"/>
      <c r="GBX333" s="413"/>
      <c r="GBY333" s="414"/>
      <c r="GBZ333" s="414"/>
      <c r="GCA333" s="413"/>
      <c r="GCB333" s="413"/>
      <c r="GCC333" s="413"/>
      <c r="GCD333" s="413"/>
      <c r="GCE333" s="413"/>
      <c r="GCF333" s="413"/>
      <c r="GCG333" s="413"/>
      <c r="GCH333" s="414"/>
      <c r="GCI333" s="414"/>
      <c r="GCJ333" s="413"/>
      <c r="GCK333" s="413"/>
      <c r="GCL333" s="414"/>
      <c r="GCM333" s="414"/>
      <c r="GCN333" s="413"/>
      <c r="GCO333" s="413"/>
      <c r="GCP333" s="413"/>
      <c r="GCQ333" s="413"/>
      <c r="GCR333" s="413"/>
      <c r="GCS333" s="407"/>
      <c r="GCT333" s="439"/>
      <c r="GCU333" s="413"/>
      <c r="GCV333" s="413"/>
      <c r="GCW333" s="413"/>
      <c r="GCX333" s="413"/>
      <c r="GCY333" s="413"/>
      <c r="GCZ333" s="413"/>
      <c r="GDA333" s="413"/>
      <c r="GDB333" s="412"/>
      <c r="GDC333" s="412"/>
      <c r="GDD333" s="412"/>
      <c r="GDE333" s="412"/>
      <c r="GDF333" s="412"/>
      <c r="GDG333" s="412"/>
      <c r="GDH333" s="412"/>
      <c r="GDI333" s="412"/>
      <c r="GDJ333" s="412"/>
      <c r="GDK333" s="412"/>
      <c r="GDL333" s="412"/>
      <c r="GDM333" s="412"/>
      <c r="GDN333" s="412"/>
      <c r="GDO333" s="412"/>
      <c r="GDP333" s="412"/>
      <c r="GDQ333" s="412"/>
      <c r="GDR333" s="412"/>
      <c r="GDS333" s="412"/>
      <c r="GDT333" s="412"/>
      <c r="GDU333" s="412"/>
      <c r="GDV333" s="412"/>
      <c r="GDW333" s="412"/>
      <c r="GDX333" s="412"/>
      <c r="GDY333" s="412"/>
      <c r="GDZ333" s="412"/>
      <c r="GEA333" s="412"/>
      <c r="GEB333" s="412"/>
      <c r="GEC333" s="412"/>
      <c r="GED333" s="412"/>
      <c r="GEE333" s="412"/>
      <c r="GEF333" s="412"/>
      <c r="GEG333" s="412"/>
      <c r="GEH333" s="412"/>
      <c r="GEI333" s="412"/>
      <c r="GEJ333" s="412"/>
      <c r="GEK333" s="412"/>
      <c r="GEL333" s="412"/>
      <c r="GEM333" s="412"/>
      <c r="GEN333" s="412"/>
      <c r="GEO333" s="412"/>
      <c r="GEP333" s="412"/>
      <c r="GEQ333" s="412"/>
      <c r="GER333" s="412"/>
      <c r="GES333" s="412"/>
      <c r="GET333" s="413"/>
      <c r="GEU333" s="413"/>
      <c r="GEV333" s="413"/>
      <c r="GEW333" s="413"/>
      <c r="GEX333" s="413"/>
      <c r="GEY333" s="413"/>
      <c r="GEZ333" s="413"/>
      <c r="GFA333" s="413"/>
      <c r="GFB333" s="413"/>
      <c r="GFC333" s="413"/>
      <c r="GFD333" s="413"/>
      <c r="GFE333" s="413"/>
      <c r="GFF333" s="413"/>
      <c r="GFG333" s="413"/>
      <c r="GFH333" s="413"/>
      <c r="GFI333" s="413"/>
      <c r="GFJ333" s="413"/>
      <c r="GFK333" s="413"/>
      <c r="GFL333" s="413"/>
      <c r="GFM333" s="413"/>
      <c r="GFN333" s="413"/>
      <c r="GFO333" s="413"/>
      <c r="GFP333" s="413"/>
      <c r="GFQ333" s="413"/>
      <c r="GFR333" s="414"/>
      <c r="GFS333" s="414"/>
      <c r="GFT333" s="414"/>
      <c r="GFU333" s="414"/>
      <c r="GFV333" s="414"/>
      <c r="GFW333" s="413"/>
      <c r="GFX333" s="413"/>
      <c r="GFY333" s="414"/>
      <c r="GFZ333" s="414"/>
      <c r="GGA333" s="413"/>
      <c r="GGB333" s="413"/>
      <c r="GGC333" s="414"/>
      <c r="GGD333" s="414"/>
      <c r="GGE333" s="413"/>
      <c r="GGF333" s="413"/>
      <c r="GGG333" s="413"/>
      <c r="GGH333" s="413"/>
      <c r="GGI333" s="413"/>
      <c r="GGJ333" s="413"/>
      <c r="GGK333" s="413"/>
      <c r="GGL333" s="414"/>
      <c r="GGM333" s="414"/>
      <c r="GGN333" s="413"/>
      <c r="GGO333" s="413"/>
      <c r="GGP333" s="414"/>
      <c r="GGQ333" s="414"/>
      <c r="GGR333" s="413"/>
      <c r="GGS333" s="413"/>
      <c r="GGT333" s="413"/>
      <c r="GGU333" s="413"/>
      <c r="GGV333" s="413"/>
      <c r="GGW333" s="407"/>
      <c r="GGX333" s="439"/>
      <c r="GGY333" s="413"/>
      <c r="GGZ333" s="413"/>
      <c r="GHA333" s="413"/>
      <c r="GHB333" s="413"/>
      <c r="GHC333" s="413"/>
      <c r="GHD333" s="413"/>
      <c r="GHE333" s="413"/>
      <c r="GHF333" s="412"/>
      <c r="GHG333" s="412"/>
      <c r="GHH333" s="412"/>
      <c r="GHI333" s="412"/>
      <c r="GHJ333" s="412"/>
      <c r="GHK333" s="412"/>
      <c r="GHL333" s="412"/>
      <c r="GHM333" s="412"/>
      <c r="GHN333" s="412"/>
      <c r="GHO333" s="412"/>
      <c r="GHP333" s="412"/>
      <c r="GHQ333" s="412"/>
      <c r="GHR333" s="412"/>
      <c r="GHS333" s="412"/>
      <c r="GHT333" s="412"/>
      <c r="GHU333" s="412"/>
      <c r="GHV333" s="412"/>
      <c r="GHW333" s="412"/>
      <c r="GHX333" s="412"/>
      <c r="GHY333" s="412"/>
      <c r="GHZ333" s="412"/>
      <c r="GIA333" s="412"/>
      <c r="GIB333" s="412"/>
      <c r="GIC333" s="412"/>
      <c r="GID333" s="412"/>
      <c r="GIE333" s="412"/>
      <c r="GIF333" s="412"/>
      <c r="GIG333" s="412"/>
      <c r="GIH333" s="412"/>
      <c r="GII333" s="412"/>
      <c r="GIJ333" s="412"/>
      <c r="GIK333" s="412"/>
      <c r="GIL333" s="412"/>
      <c r="GIM333" s="412"/>
      <c r="GIN333" s="412"/>
      <c r="GIO333" s="412"/>
      <c r="GIP333" s="412"/>
      <c r="GIQ333" s="412"/>
      <c r="GIR333" s="412"/>
      <c r="GIS333" s="412"/>
      <c r="GIT333" s="412"/>
      <c r="GIU333" s="412"/>
      <c r="GIV333" s="412"/>
      <c r="GIW333" s="412"/>
      <c r="GIX333" s="413"/>
      <c r="GIY333" s="413"/>
      <c r="GIZ333" s="413"/>
      <c r="GJA333" s="413"/>
      <c r="GJB333" s="413"/>
      <c r="GJC333" s="413"/>
      <c r="GJD333" s="413"/>
      <c r="GJE333" s="413"/>
      <c r="GJF333" s="413"/>
      <c r="GJG333" s="413"/>
      <c r="GJH333" s="413"/>
      <c r="GJI333" s="413"/>
      <c r="GJJ333" s="413"/>
      <c r="GJK333" s="413"/>
      <c r="GJL333" s="413"/>
      <c r="GJM333" s="413"/>
      <c r="GJN333" s="413"/>
      <c r="GJO333" s="413"/>
      <c r="GJP333" s="413"/>
      <c r="GJQ333" s="413"/>
      <c r="GJR333" s="413"/>
      <c r="GJS333" s="413"/>
      <c r="GJT333" s="413"/>
      <c r="GJU333" s="413"/>
      <c r="GJV333" s="414"/>
      <c r="GJW333" s="414"/>
      <c r="GJX333" s="414"/>
      <c r="GJY333" s="414"/>
      <c r="GJZ333" s="414"/>
      <c r="GKA333" s="413"/>
      <c r="GKB333" s="413"/>
      <c r="GKC333" s="414"/>
      <c r="GKD333" s="414"/>
      <c r="GKE333" s="413"/>
      <c r="GKF333" s="413"/>
      <c r="GKG333" s="414"/>
      <c r="GKH333" s="414"/>
      <c r="GKI333" s="413"/>
      <c r="GKJ333" s="413"/>
      <c r="GKK333" s="413"/>
      <c r="GKL333" s="413"/>
      <c r="GKM333" s="413"/>
      <c r="GKN333" s="413"/>
      <c r="GKO333" s="413"/>
      <c r="GKP333" s="414"/>
      <c r="GKQ333" s="414"/>
      <c r="GKR333" s="413"/>
      <c r="GKS333" s="413"/>
      <c r="GKT333" s="414"/>
      <c r="GKU333" s="414"/>
      <c r="GKV333" s="413"/>
      <c r="GKW333" s="413"/>
      <c r="GKX333" s="413"/>
      <c r="GKY333" s="413"/>
      <c r="GKZ333" s="413"/>
      <c r="GLA333" s="407"/>
      <c r="GLB333" s="439"/>
      <c r="GLC333" s="413"/>
      <c r="GLD333" s="413"/>
      <c r="GLE333" s="413"/>
      <c r="GLF333" s="413"/>
      <c r="GLG333" s="413"/>
      <c r="GLH333" s="413"/>
      <c r="GLI333" s="413"/>
      <c r="GLJ333" s="412"/>
      <c r="GLK333" s="412"/>
      <c r="GLL333" s="412"/>
      <c r="GLM333" s="412"/>
      <c r="GLN333" s="412"/>
      <c r="GLO333" s="412"/>
      <c r="GLP333" s="412"/>
      <c r="GLQ333" s="412"/>
      <c r="GLR333" s="412"/>
      <c r="GLS333" s="412"/>
      <c r="GLT333" s="412"/>
      <c r="GLU333" s="412"/>
      <c r="GLV333" s="412"/>
      <c r="GLW333" s="412"/>
      <c r="GLX333" s="412"/>
      <c r="GLY333" s="412"/>
      <c r="GLZ333" s="412"/>
      <c r="GMA333" s="412"/>
      <c r="GMB333" s="412"/>
      <c r="GMC333" s="412"/>
      <c r="GMD333" s="412"/>
      <c r="GME333" s="412"/>
      <c r="GMF333" s="412"/>
      <c r="GMG333" s="412"/>
      <c r="GMH333" s="412"/>
      <c r="GMI333" s="412"/>
      <c r="GMJ333" s="412"/>
      <c r="GMK333" s="412"/>
      <c r="GML333" s="412"/>
      <c r="GMM333" s="412"/>
      <c r="GMN333" s="412"/>
      <c r="GMO333" s="412"/>
      <c r="GMP333" s="412"/>
      <c r="GMQ333" s="412"/>
      <c r="GMR333" s="412"/>
      <c r="GMS333" s="412"/>
      <c r="GMT333" s="412"/>
      <c r="GMU333" s="412"/>
      <c r="GMV333" s="412"/>
      <c r="GMW333" s="412"/>
      <c r="GMX333" s="412"/>
      <c r="GMY333" s="412"/>
      <c r="GMZ333" s="412"/>
      <c r="GNA333" s="412"/>
      <c r="GNB333" s="413"/>
      <c r="GNC333" s="413"/>
      <c r="GND333" s="413"/>
      <c r="GNE333" s="413"/>
      <c r="GNF333" s="413"/>
      <c r="GNG333" s="413"/>
      <c r="GNH333" s="413"/>
      <c r="GNI333" s="413"/>
      <c r="GNJ333" s="413"/>
      <c r="GNK333" s="413"/>
      <c r="GNL333" s="413"/>
      <c r="GNM333" s="413"/>
      <c r="GNN333" s="413"/>
      <c r="GNO333" s="413"/>
      <c r="GNP333" s="413"/>
      <c r="GNQ333" s="413"/>
      <c r="GNR333" s="413"/>
      <c r="GNS333" s="413"/>
      <c r="GNT333" s="413"/>
      <c r="GNU333" s="413"/>
      <c r="GNV333" s="413"/>
      <c r="GNW333" s="413"/>
      <c r="GNX333" s="413"/>
      <c r="GNY333" s="413"/>
      <c r="GNZ333" s="414"/>
      <c r="GOA333" s="414"/>
      <c r="GOB333" s="414"/>
      <c r="GOC333" s="414"/>
      <c r="GOD333" s="414"/>
      <c r="GOE333" s="413"/>
      <c r="GOF333" s="413"/>
      <c r="GOG333" s="414"/>
      <c r="GOH333" s="414"/>
      <c r="GOI333" s="413"/>
      <c r="GOJ333" s="413"/>
      <c r="GOK333" s="414"/>
      <c r="GOL333" s="414"/>
      <c r="GOM333" s="413"/>
      <c r="GON333" s="413"/>
      <c r="GOO333" s="413"/>
      <c r="GOP333" s="413"/>
      <c r="GOQ333" s="413"/>
      <c r="GOR333" s="413"/>
      <c r="GOS333" s="413"/>
      <c r="GOT333" s="414"/>
      <c r="GOU333" s="414"/>
      <c r="GOV333" s="413"/>
      <c r="GOW333" s="413"/>
      <c r="GOX333" s="414"/>
      <c r="GOY333" s="414"/>
      <c r="GOZ333" s="413"/>
      <c r="GPA333" s="413"/>
      <c r="GPB333" s="413"/>
      <c r="GPC333" s="413"/>
      <c r="GPD333" s="413"/>
      <c r="GPE333" s="407"/>
      <c r="GPF333" s="439"/>
      <c r="GPG333" s="413"/>
      <c r="GPH333" s="413"/>
      <c r="GPI333" s="413"/>
      <c r="GPJ333" s="413"/>
      <c r="GPK333" s="413"/>
      <c r="GPL333" s="413"/>
      <c r="GPM333" s="413"/>
      <c r="GPN333" s="412"/>
      <c r="GPO333" s="412"/>
      <c r="GPP333" s="412"/>
      <c r="GPQ333" s="412"/>
      <c r="GPR333" s="412"/>
      <c r="GPS333" s="412"/>
      <c r="GPT333" s="412"/>
      <c r="GPU333" s="412"/>
      <c r="GPV333" s="412"/>
      <c r="GPW333" s="412"/>
      <c r="GPX333" s="412"/>
      <c r="GPY333" s="412"/>
      <c r="GPZ333" s="412"/>
      <c r="GQA333" s="412"/>
      <c r="GQB333" s="412"/>
      <c r="GQC333" s="412"/>
      <c r="GQD333" s="412"/>
      <c r="GQE333" s="412"/>
      <c r="GQF333" s="412"/>
      <c r="GQG333" s="412"/>
      <c r="GQH333" s="412"/>
      <c r="GQI333" s="412"/>
      <c r="GQJ333" s="412"/>
      <c r="GQK333" s="412"/>
      <c r="GQL333" s="412"/>
      <c r="GQM333" s="412"/>
      <c r="GQN333" s="412"/>
      <c r="GQO333" s="412"/>
      <c r="GQP333" s="412"/>
      <c r="GQQ333" s="412"/>
      <c r="GQR333" s="412"/>
      <c r="GQS333" s="412"/>
      <c r="GQT333" s="412"/>
      <c r="GQU333" s="412"/>
      <c r="GQV333" s="412"/>
      <c r="GQW333" s="412"/>
      <c r="GQX333" s="412"/>
      <c r="GQY333" s="412"/>
      <c r="GQZ333" s="412"/>
      <c r="GRA333" s="412"/>
      <c r="GRB333" s="412"/>
      <c r="GRC333" s="412"/>
      <c r="GRD333" s="412"/>
      <c r="GRE333" s="412"/>
      <c r="GRF333" s="413"/>
      <c r="GRG333" s="413"/>
      <c r="GRH333" s="413"/>
      <c r="GRI333" s="413"/>
      <c r="GRJ333" s="413"/>
      <c r="GRK333" s="413"/>
      <c r="GRL333" s="413"/>
      <c r="GRM333" s="413"/>
      <c r="GRN333" s="413"/>
      <c r="GRO333" s="413"/>
      <c r="GRP333" s="413"/>
      <c r="GRQ333" s="413"/>
      <c r="GRR333" s="413"/>
      <c r="GRS333" s="413"/>
      <c r="GRT333" s="413"/>
      <c r="GRU333" s="413"/>
      <c r="GRV333" s="413"/>
      <c r="GRW333" s="413"/>
      <c r="GRX333" s="413"/>
      <c r="GRY333" s="413"/>
      <c r="GRZ333" s="413"/>
      <c r="GSA333" s="413"/>
      <c r="GSB333" s="413"/>
      <c r="GSC333" s="413"/>
      <c r="GSD333" s="414"/>
      <c r="GSE333" s="414"/>
      <c r="GSF333" s="414"/>
      <c r="GSG333" s="414"/>
      <c r="GSH333" s="414"/>
      <c r="GSI333" s="413"/>
      <c r="GSJ333" s="413"/>
      <c r="GSK333" s="414"/>
      <c r="GSL333" s="414"/>
      <c r="GSM333" s="413"/>
      <c r="GSN333" s="413"/>
      <c r="GSO333" s="414"/>
      <c r="GSP333" s="414"/>
      <c r="GSQ333" s="413"/>
      <c r="GSR333" s="413"/>
      <c r="GSS333" s="413"/>
      <c r="GST333" s="413"/>
      <c r="GSU333" s="413"/>
      <c r="GSV333" s="413"/>
      <c r="GSW333" s="413"/>
      <c r="GSX333" s="414"/>
      <c r="GSY333" s="414"/>
      <c r="GSZ333" s="413"/>
      <c r="GTA333" s="413"/>
      <c r="GTB333" s="414"/>
      <c r="GTC333" s="414"/>
      <c r="GTD333" s="413"/>
      <c r="GTE333" s="413"/>
      <c r="GTF333" s="413"/>
      <c r="GTG333" s="413"/>
      <c r="GTH333" s="413"/>
      <c r="GTI333" s="407"/>
      <c r="GTJ333" s="439"/>
      <c r="GTK333" s="413"/>
      <c r="GTL333" s="413"/>
      <c r="GTM333" s="413"/>
      <c r="GTN333" s="413"/>
      <c r="GTO333" s="413"/>
      <c r="GTP333" s="413"/>
      <c r="GTQ333" s="413"/>
      <c r="GTR333" s="412"/>
      <c r="GTS333" s="412"/>
      <c r="GTT333" s="412"/>
      <c r="GTU333" s="412"/>
      <c r="GTV333" s="412"/>
      <c r="GTW333" s="412"/>
      <c r="GTX333" s="412"/>
      <c r="GTY333" s="412"/>
      <c r="GTZ333" s="412"/>
      <c r="GUA333" s="412"/>
      <c r="GUB333" s="412"/>
      <c r="GUC333" s="412"/>
      <c r="GUD333" s="412"/>
      <c r="GUE333" s="412"/>
      <c r="GUF333" s="412"/>
      <c r="GUG333" s="412"/>
      <c r="GUH333" s="412"/>
      <c r="GUI333" s="412"/>
      <c r="GUJ333" s="412"/>
      <c r="GUK333" s="412"/>
      <c r="GUL333" s="412"/>
      <c r="GUM333" s="412"/>
      <c r="GUN333" s="412"/>
      <c r="GUO333" s="412"/>
      <c r="GUP333" s="412"/>
      <c r="GUQ333" s="412"/>
      <c r="GUR333" s="412"/>
      <c r="GUS333" s="412"/>
      <c r="GUT333" s="412"/>
      <c r="GUU333" s="412"/>
      <c r="GUV333" s="412"/>
      <c r="GUW333" s="412"/>
      <c r="GUX333" s="412"/>
      <c r="GUY333" s="412"/>
      <c r="GUZ333" s="412"/>
      <c r="GVA333" s="412"/>
      <c r="GVB333" s="412"/>
      <c r="GVC333" s="412"/>
      <c r="GVD333" s="412"/>
      <c r="GVE333" s="412"/>
      <c r="GVF333" s="412"/>
      <c r="GVG333" s="412"/>
      <c r="GVH333" s="412"/>
      <c r="GVI333" s="412"/>
      <c r="GVJ333" s="413"/>
      <c r="GVK333" s="413"/>
      <c r="GVL333" s="413"/>
      <c r="GVM333" s="413"/>
      <c r="GVN333" s="413"/>
      <c r="GVO333" s="413"/>
      <c r="GVP333" s="413"/>
      <c r="GVQ333" s="413"/>
      <c r="GVR333" s="413"/>
      <c r="GVS333" s="413"/>
      <c r="GVT333" s="413"/>
      <c r="GVU333" s="413"/>
      <c r="GVV333" s="413"/>
      <c r="GVW333" s="413"/>
      <c r="GVX333" s="413"/>
      <c r="GVY333" s="413"/>
      <c r="GVZ333" s="413"/>
      <c r="GWA333" s="413"/>
      <c r="GWB333" s="413"/>
      <c r="GWC333" s="413"/>
      <c r="GWD333" s="413"/>
      <c r="GWE333" s="413"/>
      <c r="GWF333" s="413"/>
      <c r="GWG333" s="413"/>
      <c r="GWH333" s="414"/>
      <c r="GWI333" s="414"/>
      <c r="GWJ333" s="414"/>
      <c r="GWK333" s="414"/>
      <c r="GWL333" s="414"/>
      <c r="GWM333" s="413"/>
      <c r="GWN333" s="413"/>
      <c r="GWO333" s="414"/>
      <c r="GWP333" s="414"/>
      <c r="GWQ333" s="413"/>
      <c r="GWR333" s="413"/>
      <c r="GWS333" s="414"/>
      <c r="GWT333" s="414"/>
      <c r="GWU333" s="413"/>
      <c r="GWV333" s="413"/>
      <c r="GWW333" s="413"/>
      <c r="GWX333" s="413"/>
      <c r="GWY333" s="413"/>
      <c r="GWZ333" s="413"/>
      <c r="GXA333" s="413"/>
      <c r="GXB333" s="414"/>
      <c r="GXC333" s="414"/>
      <c r="GXD333" s="413"/>
      <c r="GXE333" s="413"/>
      <c r="GXF333" s="414"/>
      <c r="GXG333" s="414"/>
      <c r="GXH333" s="413"/>
      <c r="GXI333" s="413"/>
      <c r="GXJ333" s="413"/>
      <c r="GXK333" s="413"/>
      <c r="GXL333" s="413"/>
      <c r="GXM333" s="407"/>
      <c r="GXN333" s="439"/>
      <c r="GXO333" s="413"/>
      <c r="GXP333" s="413"/>
      <c r="GXQ333" s="413"/>
      <c r="GXR333" s="413"/>
      <c r="GXS333" s="413"/>
      <c r="GXT333" s="413"/>
      <c r="GXU333" s="413"/>
      <c r="GXV333" s="412"/>
      <c r="GXW333" s="412"/>
      <c r="GXX333" s="412"/>
      <c r="GXY333" s="412"/>
      <c r="GXZ333" s="412"/>
      <c r="GYA333" s="412"/>
      <c r="GYB333" s="412"/>
      <c r="GYC333" s="412"/>
      <c r="GYD333" s="412"/>
      <c r="GYE333" s="412"/>
      <c r="GYF333" s="412"/>
      <c r="GYG333" s="412"/>
      <c r="GYH333" s="412"/>
      <c r="GYI333" s="412"/>
      <c r="GYJ333" s="412"/>
      <c r="GYK333" s="412"/>
      <c r="GYL333" s="412"/>
      <c r="GYM333" s="412"/>
      <c r="GYN333" s="412"/>
      <c r="GYO333" s="412"/>
      <c r="GYP333" s="412"/>
      <c r="GYQ333" s="412"/>
      <c r="GYR333" s="412"/>
      <c r="GYS333" s="412"/>
      <c r="GYT333" s="412"/>
      <c r="GYU333" s="412"/>
      <c r="GYV333" s="412"/>
      <c r="GYW333" s="412"/>
      <c r="GYX333" s="412"/>
      <c r="GYY333" s="412"/>
      <c r="GYZ333" s="412"/>
      <c r="GZA333" s="412"/>
      <c r="GZB333" s="412"/>
      <c r="GZC333" s="412"/>
      <c r="GZD333" s="412"/>
      <c r="GZE333" s="412"/>
      <c r="GZF333" s="412"/>
      <c r="GZG333" s="412"/>
      <c r="GZH333" s="412"/>
      <c r="GZI333" s="412"/>
      <c r="GZJ333" s="412"/>
      <c r="GZK333" s="412"/>
      <c r="GZL333" s="412"/>
      <c r="GZM333" s="412"/>
      <c r="GZN333" s="413"/>
      <c r="GZO333" s="413"/>
      <c r="GZP333" s="413"/>
      <c r="GZQ333" s="413"/>
      <c r="GZR333" s="413"/>
      <c r="GZS333" s="413"/>
      <c r="GZT333" s="413"/>
      <c r="GZU333" s="413"/>
      <c r="GZV333" s="413"/>
      <c r="GZW333" s="413"/>
      <c r="GZX333" s="413"/>
      <c r="GZY333" s="413"/>
      <c r="GZZ333" s="413"/>
      <c r="HAA333" s="413"/>
      <c r="HAB333" s="413"/>
      <c r="HAC333" s="413"/>
      <c r="HAD333" s="413"/>
      <c r="HAE333" s="413"/>
      <c r="HAF333" s="413"/>
      <c r="HAG333" s="413"/>
      <c r="HAH333" s="413"/>
      <c r="HAI333" s="413"/>
      <c r="HAJ333" s="413"/>
      <c r="HAK333" s="413"/>
      <c r="HAL333" s="414"/>
      <c r="HAM333" s="414"/>
      <c r="HAN333" s="414"/>
      <c r="HAO333" s="414"/>
      <c r="HAP333" s="414"/>
      <c r="HAQ333" s="413"/>
      <c r="HAR333" s="413"/>
      <c r="HAS333" s="414"/>
      <c r="HAT333" s="414"/>
      <c r="HAU333" s="413"/>
      <c r="HAV333" s="413"/>
      <c r="HAW333" s="414"/>
      <c r="HAX333" s="414"/>
      <c r="HAY333" s="413"/>
      <c r="HAZ333" s="413"/>
      <c r="HBA333" s="413"/>
      <c r="HBB333" s="413"/>
      <c r="HBC333" s="413"/>
      <c r="HBD333" s="413"/>
      <c r="HBE333" s="413"/>
      <c r="HBF333" s="414"/>
      <c r="HBG333" s="414"/>
      <c r="HBH333" s="413"/>
      <c r="HBI333" s="413"/>
      <c r="HBJ333" s="414"/>
      <c r="HBK333" s="414"/>
      <c r="HBL333" s="413"/>
      <c r="HBM333" s="413"/>
      <c r="HBN333" s="413"/>
      <c r="HBO333" s="413"/>
      <c r="HBP333" s="413"/>
      <c r="HBQ333" s="407"/>
      <c r="HBR333" s="439"/>
      <c r="HBS333" s="413"/>
      <c r="HBT333" s="413"/>
      <c r="HBU333" s="413"/>
      <c r="HBV333" s="413"/>
      <c r="HBW333" s="413"/>
      <c r="HBX333" s="413"/>
      <c r="HBY333" s="413"/>
      <c r="HBZ333" s="412"/>
      <c r="HCA333" s="412"/>
      <c r="HCB333" s="412"/>
      <c r="HCC333" s="412"/>
      <c r="HCD333" s="412"/>
      <c r="HCE333" s="412"/>
      <c r="HCF333" s="412"/>
      <c r="HCG333" s="412"/>
      <c r="HCH333" s="412"/>
      <c r="HCI333" s="412"/>
      <c r="HCJ333" s="412"/>
      <c r="HCK333" s="412"/>
      <c r="HCL333" s="412"/>
      <c r="HCM333" s="412"/>
      <c r="HCN333" s="412"/>
      <c r="HCO333" s="412"/>
      <c r="HCP333" s="412"/>
      <c r="HCQ333" s="412"/>
      <c r="HCR333" s="412"/>
      <c r="HCS333" s="412"/>
      <c r="HCT333" s="412"/>
      <c r="HCU333" s="412"/>
      <c r="HCV333" s="412"/>
      <c r="HCW333" s="412"/>
      <c r="HCX333" s="412"/>
      <c r="HCY333" s="412"/>
      <c r="HCZ333" s="412"/>
      <c r="HDA333" s="412"/>
      <c r="HDB333" s="412"/>
      <c r="HDC333" s="412"/>
      <c r="HDD333" s="412"/>
      <c r="HDE333" s="412"/>
      <c r="HDF333" s="412"/>
      <c r="HDG333" s="412"/>
      <c r="HDH333" s="412"/>
      <c r="HDI333" s="412"/>
      <c r="HDJ333" s="412"/>
      <c r="HDK333" s="412"/>
      <c r="HDL333" s="412"/>
      <c r="HDM333" s="412"/>
      <c r="HDN333" s="412"/>
      <c r="HDO333" s="412"/>
      <c r="HDP333" s="412"/>
      <c r="HDQ333" s="412"/>
      <c r="HDR333" s="413"/>
      <c r="HDS333" s="413"/>
      <c r="HDT333" s="413"/>
      <c r="HDU333" s="413"/>
      <c r="HDV333" s="413"/>
      <c r="HDW333" s="413"/>
      <c r="HDX333" s="413"/>
      <c r="HDY333" s="413"/>
      <c r="HDZ333" s="413"/>
      <c r="HEA333" s="413"/>
      <c r="HEB333" s="413"/>
      <c r="HEC333" s="413"/>
      <c r="HED333" s="413"/>
      <c r="HEE333" s="413"/>
      <c r="HEF333" s="413"/>
      <c r="HEG333" s="413"/>
      <c r="HEH333" s="413"/>
      <c r="HEI333" s="413"/>
      <c r="HEJ333" s="413"/>
      <c r="HEK333" s="413"/>
      <c r="HEL333" s="413"/>
      <c r="HEM333" s="413"/>
      <c r="HEN333" s="413"/>
      <c r="HEO333" s="413"/>
      <c r="HEP333" s="414"/>
      <c r="HEQ333" s="414"/>
      <c r="HER333" s="414"/>
      <c r="HES333" s="414"/>
      <c r="HET333" s="414"/>
      <c r="HEU333" s="413"/>
      <c r="HEV333" s="413"/>
      <c r="HEW333" s="414"/>
      <c r="HEX333" s="414"/>
      <c r="HEY333" s="413"/>
      <c r="HEZ333" s="413"/>
      <c r="HFA333" s="414"/>
      <c r="HFB333" s="414"/>
      <c r="HFC333" s="413"/>
      <c r="HFD333" s="413"/>
      <c r="HFE333" s="413"/>
      <c r="HFF333" s="413"/>
      <c r="HFG333" s="413"/>
      <c r="HFH333" s="413"/>
      <c r="HFI333" s="413"/>
      <c r="HFJ333" s="414"/>
      <c r="HFK333" s="414"/>
      <c r="HFL333" s="413"/>
      <c r="HFM333" s="413"/>
      <c r="HFN333" s="414"/>
      <c r="HFO333" s="414"/>
      <c r="HFP333" s="413"/>
      <c r="HFQ333" s="413"/>
      <c r="HFR333" s="413"/>
      <c r="HFS333" s="413"/>
      <c r="HFT333" s="413"/>
      <c r="HFU333" s="407"/>
      <c r="HFV333" s="439"/>
      <c r="HFW333" s="413"/>
      <c r="HFX333" s="413"/>
      <c r="HFY333" s="413"/>
      <c r="HFZ333" s="413"/>
      <c r="HGA333" s="413"/>
      <c r="HGB333" s="413"/>
      <c r="HGC333" s="413"/>
      <c r="HGD333" s="412"/>
      <c r="HGE333" s="412"/>
      <c r="HGF333" s="412"/>
      <c r="HGG333" s="412"/>
      <c r="HGH333" s="412"/>
      <c r="HGI333" s="412"/>
      <c r="HGJ333" s="412"/>
      <c r="HGK333" s="412"/>
      <c r="HGL333" s="412"/>
      <c r="HGM333" s="412"/>
      <c r="HGN333" s="412"/>
      <c r="HGO333" s="412"/>
      <c r="HGP333" s="412"/>
      <c r="HGQ333" s="412"/>
      <c r="HGR333" s="412"/>
      <c r="HGS333" s="412"/>
      <c r="HGT333" s="412"/>
      <c r="HGU333" s="412"/>
      <c r="HGV333" s="412"/>
      <c r="HGW333" s="412"/>
      <c r="HGX333" s="412"/>
      <c r="HGY333" s="412"/>
      <c r="HGZ333" s="412"/>
      <c r="HHA333" s="412"/>
      <c r="HHB333" s="412"/>
      <c r="HHC333" s="412"/>
      <c r="HHD333" s="412"/>
      <c r="HHE333" s="412"/>
      <c r="HHF333" s="412"/>
      <c r="HHG333" s="412"/>
      <c r="HHH333" s="412"/>
      <c r="HHI333" s="412"/>
      <c r="HHJ333" s="412"/>
      <c r="HHK333" s="412"/>
      <c r="HHL333" s="412"/>
      <c r="HHM333" s="412"/>
      <c r="HHN333" s="412"/>
      <c r="HHO333" s="412"/>
      <c r="HHP333" s="412"/>
      <c r="HHQ333" s="412"/>
      <c r="HHR333" s="412"/>
      <c r="HHS333" s="412"/>
      <c r="HHT333" s="412"/>
      <c r="HHU333" s="412"/>
      <c r="HHV333" s="413"/>
      <c r="HHW333" s="413"/>
      <c r="HHX333" s="413"/>
      <c r="HHY333" s="413"/>
      <c r="HHZ333" s="413"/>
      <c r="HIA333" s="413"/>
      <c r="HIB333" s="413"/>
      <c r="HIC333" s="413"/>
      <c r="HID333" s="413"/>
      <c r="HIE333" s="413"/>
      <c r="HIF333" s="413"/>
      <c r="HIG333" s="413"/>
      <c r="HIH333" s="413"/>
      <c r="HII333" s="413"/>
      <c r="HIJ333" s="413"/>
      <c r="HIK333" s="413"/>
      <c r="HIL333" s="413"/>
      <c r="HIM333" s="413"/>
      <c r="HIN333" s="413"/>
      <c r="HIO333" s="413"/>
      <c r="HIP333" s="413"/>
      <c r="HIQ333" s="413"/>
      <c r="HIR333" s="413"/>
      <c r="HIS333" s="413"/>
      <c r="HIT333" s="414"/>
      <c r="HIU333" s="414"/>
      <c r="HIV333" s="414"/>
      <c r="HIW333" s="414"/>
      <c r="HIX333" s="414"/>
      <c r="HIY333" s="413"/>
      <c r="HIZ333" s="413"/>
      <c r="HJA333" s="414"/>
      <c r="HJB333" s="414"/>
      <c r="HJC333" s="413"/>
      <c r="HJD333" s="413"/>
      <c r="HJE333" s="414"/>
      <c r="HJF333" s="414"/>
      <c r="HJG333" s="413"/>
      <c r="HJH333" s="413"/>
      <c r="HJI333" s="413"/>
      <c r="HJJ333" s="413"/>
      <c r="HJK333" s="413"/>
      <c r="HJL333" s="413"/>
      <c r="HJM333" s="413"/>
      <c r="HJN333" s="414"/>
      <c r="HJO333" s="414"/>
      <c r="HJP333" s="413"/>
      <c r="HJQ333" s="413"/>
      <c r="HJR333" s="414"/>
      <c r="HJS333" s="414"/>
      <c r="HJT333" s="413"/>
      <c r="HJU333" s="413"/>
      <c r="HJV333" s="413"/>
      <c r="HJW333" s="413"/>
      <c r="HJX333" s="413"/>
      <c r="HJY333" s="407"/>
      <c r="HJZ333" s="439"/>
      <c r="HKA333" s="413"/>
      <c r="HKB333" s="413"/>
      <c r="HKC333" s="413"/>
      <c r="HKD333" s="413"/>
      <c r="HKE333" s="413"/>
      <c r="HKF333" s="413"/>
      <c r="HKG333" s="413"/>
      <c r="HKH333" s="412"/>
      <c r="HKI333" s="412"/>
      <c r="HKJ333" s="412"/>
      <c r="HKK333" s="412"/>
      <c r="HKL333" s="412"/>
      <c r="HKM333" s="412"/>
      <c r="HKN333" s="412"/>
      <c r="HKO333" s="412"/>
      <c r="HKP333" s="412"/>
      <c r="HKQ333" s="412"/>
      <c r="HKR333" s="412"/>
      <c r="HKS333" s="412"/>
      <c r="HKT333" s="412"/>
      <c r="HKU333" s="412"/>
      <c r="HKV333" s="412"/>
      <c r="HKW333" s="412"/>
      <c r="HKX333" s="412"/>
      <c r="HKY333" s="412"/>
      <c r="HKZ333" s="412"/>
      <c r="HLA333" s="412"/>
      <c r="HLB333" s="412"/>
      <c r="HLC333" s="412"/>
      <c r="HLD333" s="412"/>
      <c r="HLE333" s="412"/>
      <c r="HLF333" s="412"/>
      <c r="HLG333" s="412"/>
      <c r="HLH333" s="412"/>
      <c r="HLI333" s="412"/>
      <c r="HLJ333" s="412"/>
      <c r="HLK333" s="412"/>
      <c r="HLL333" s="412"/>
      <c r="HLM333" s="412"/>
      <c r="HLN333" s="412"/>
      <c r="HLO333" s="412"/>
      <c r="HLP333" s="412"/>
      <c r="HLQ333" s="412"/>
      <c r="HLR333" s="412"/>
      <c r="HLS333" s="412"/>
      <c r="HLT333" s="412"/>
      <c r="HLU333" s="412"/>
      <c r="HLV333" s="412"/>
      <c r="HLW333" s="412"/>
      <c r="HLX333" s="412"/>
      <c r="HLY333" s="412"/>
      <c r="HLZ333" s="413"/>
      <c r="HMA333" s="413"/>
      <c r="HMB333" s="413"/>
      <c r="HMC333" s="413"/>
      <c r="HMD333" s="413"/>
      <c r="HME333" s="413"/>
      <c r="HMF333" s="413"/>
      <c r="HMG333" s="413"/>
      <c r="HMH333" s="413"/>
      <c r="HMI333" s="413"/>
      <c r="HMJ333" s="413"/>
      <c r="HMK333" s="413"/>
      <c r="HML333" s="413"/>
      <c r="HMM333" s="413"/>
      <c r="HMN333" s="413"/>
      <c r="HMO333" s="413"/>
      <c r="HMP333" s="413"/>
      <c r="HMQ333" s="413"/>
      <c r="HMR333" s="413"/>
      <c r="HMS333" s="413"/>
      <c r="HMT333" s="413"/>
      <c r="HMU333" s="413"/>
      <c r="HMV333" s="413"/>
      <c r="HMW333" s="413"/>
      <c r="HMX333" s="414"/>
      <c r="HMY333" s="414"/>
      <c r="HMZ333" s="414"/>
      <c r="HNA333" s="414"/>
      <c r="HNB333" s="414"/>
      <c r="HNC333" s="413"/>
      <c r="HND333" s="413"/>
      <c r="HNE333" s="414"/>
      <c r="HNF333" s="414"/>
      <c r="HNG333" s="413"/>
      <c r="HNH333" s="413"/>
      <c r="HNI333" s="414"/>
      <c r="HNJ333" s="414"/>
      <c r="HNK333" s="413"/>
      <c r="HNL333" s="413"/>
      <c r="HNM333" s="413"/>
      <c r="HNN333" s="413"/>
      <c r="HNO333" s="413"/>
      <c r="HNP333" s="413"/>
      <c r="HNQ333" s="413"/>
      <c r="HNR333" s="414"/>
      <c r="HNS333" s="414"/>
      <c r="HNT333" s="413"/>
      <c r="HNU333" s="413"/>
      <c r="HNV333" s="414"/>
      <c r="HNW333" s="414"/>
      <c r="HNX333" s="413"/>
      <c r="HNY333" s="413"/>
      <c r="HNZ333" s="413"/>
      <c r="HOA333" s="413"/>
      <c r="HOB333" s="413"/>
      <c r="HOC333" s="407"/>
      <c r="HOD333" s="439"/>
      <c r="HOE333" s="413"/>
      <c r="HOF333" s="413"/>
      <c r="HOG333" s="413"/>
      <c r="HOH333" s="413"/>
      <c r="HOI333" s="413"/>
      <c r="HOJ333" s="413"/>
      <c r="HOK333" s="413"/>
      <c r="HOL333" s="412"/>
      <c r="HOM333" s="412"/>
      <c r="HON333" s="412"/>
      <c r="HOO333" s="412"/>
      <c r="HOP333" s="412"/>
      <c r="HOQ333" s="412"/>
      <c r="HOR333" s="412"/>
      <c r="HOS333" s="412"/>
      <c r="HOT333" s="412"/>
      <c r="HOU333" s="412"/>
      <c r="HOV333" s="412"/>
      <c r="HOW333" s="412"/>
      <c r="HOX333" s="412"/>
      <c r="HOY333" s="412"/>
      <c r="HOZ333" s="412"/>
      <c r="HPA333" s="412"/>
      <c r="HPB333" s="412"/>
      <c r="HPC333" s="412"/>
      <c r="HPD333" s="412"/>
      <c r="HPE333" s="412"/>
      <c r="HPF333" s="412"/>
      <c r="HPG333" s="412"/>
      <c r="HPH333" s="412"/>
      <c r="HPI333" s="412"/>
      <c r="HPJ333" s="412"/>
      <c r="HPK333" s="412"/>
      <c r="HPL333" s="412"/>
      <c r="HPM333" s="412"/>
      <c r="HPN333" s="412"/>
      <c r="HPO333" s="412"/>
      <c r="HPP333" s="412"/>
      <c r="HPQ333" s="412"/>
      <c r="HPR333" s="412"/>
      <c r="HPS333" s="412"/>
      <c r="HPT333" s="412"/>
      <c r="HPU333" s="412"/>
      <c r="HPV333" s="412"/>
      <c r="HPW333" s="412"/>
      <c r="HPX333" s="412"/>
      <c r="HPY333" s="412"/>
      <c r="HPZ333" s="412"/>
      <c r="HQA333" s="412"/>
      <c r="HQB333" s="412"/>
      <c r="HQC333" s="412"/>
      <c r="HQD333" s="413"/>
      <c r="HQE333" s="413"/>
      <c r="HQF333" s="413"/>
      <c r="HQG333" s="413"/>
      <c r="HQH333" s="413"/>
      <c r="HQI333" s="413"/>
      <c r="HQJ333" s="413"/>
      <c r="HQK333" s="413"/>
      <c r="HQL333" s="413"/>
      <c r="HQM333" s="413"/>
      <c r="HQN333" s="413"/>
      <c r="HQO333" s="413"/>
      <c r="HQP333" s="413"/>
      <c r="HQQ333" s="413"/>
      <c r="HQR333" s="413"/>
      <c r="HQS333" s="413"/>
      <c r="HQT333" s="413"/>
      <c r="HQU333" s="413"/>
      <c r="HQV333" s="413"/>
      <c r="HQW333" s="413"/>
      <c r="HQX333" s="413"/>
      <c r="HQY333" s="413"/>
      <c r="HQZ333" s="413"/>
      <c r="HRA333" s="413"/>
      <c r="HRB333" s="414"/>
      <c r="HRC333" s="414"/>
      <c r="HRD333" s="414"/>
      <c r="HRE333" s="414"/>
      <c r="HRF333" s="414"/>
      <c r="HRG333" s="413"/>
      <c r="HRH333" s="413"/>
      <c r="HRI333" s="414"/>
      <c r="HRJ333" s="414"/>
      <c r="HRK333" s="413"/>
      <c r="HRL333" s="413"/>
      <c r="HRM333" s="414"/>
      <c r="HRN333" s="414"/>
      <c r="HRO333" s="413"/>
      <c r="HRP333" s="413"/>
      <c r="HRQ333" s="413"/>
      <c r="HRR333" s="413"/>
      <c r="HRS333" s="413"/>
      <c r="HRT333" s="413"/>
      <c r="HRU333" s="413"/>
      <c r="HRV333" s="414"/>
      <c r="HRW333" s="414"/>
      <c r="HRX333" s="413"/>
      <c r="HRY333" s="413"/>
      <c r="HRZ333" s="414"/>
      <c r="HSA333" s="414"/>
      <c r="HSB333" s="413"/>
      <c r="HSC333" s="413"/>
      <c r="HSD333" s="413"/>
      <c r="HSE333" s="413"/>
      <c r="HSF333" s="413"/>
      <c r="HSG333" s="407"/>
      <c r="HSH333" s="439"/>
      <c r="HSI333" s="413"/>
      <c r="HSJ333" s="413"/>
      <c r="HSK333" s="413"/>
      <c r="HSL333" s="413"/>
      <c r="HSM333" s="413"/>
      <c r="HSN333" s="413"/>
      <c r="HSO333" s="413"/>
      <c r="HSP333" s="412"/>
      <c r="HSQ333" s="412"/>
      <c r="HSR333" s="412"/>
      <c r="HSS333" s="412"/>
      <c r="HST333" s="412"/>
      <c r="HSU333" s="412"/>
      <c r="HSV333" s="412"/>
      <c r="HSW333" s="412"/>
      <c r="HSX333" s="412"/>
      <c r="HSY333" s="412"/>
      <c r="HSZ333" s="412"/>
      <c r="HTA333" s="412"/>
      <c r="HTB333" s="412"/>
      <c r="HTC333" s="412"/>
      <c r="HTD333" s="412"/>
      <c r="HTE333" s="412"/>
      <c r="HTF333" s="412"/>
      <c r="HTG333" s="412"/>
      <c r="HTH333" s="412"/>
      <c r="HTI333" s="412"/>
      <c r="HTJ333" s="412"/>
      <c r="HTK333" s="412"/>
      <c r="HTL333" s="412"/>
      <c r="HTM333" s="412"/>
      <c r="HTN333" s="412"/>
      <c r="HTO333" s="412"/>
      <c r="HTP333" s="412"/>
      <c r="HTQ333" s="412"/>
      <c r="HTR333" s="412"/>
      <c r="HTS333" s="412"/>
      <c r="HTT333" s="412"/>
      <c r="HTU333" s="412"/>
      <c r="HTV333" s="412"/>
      <c r="HTW333" s="412"/>
      <c r="HTX333" s="412"/>
      <c r="HTY333" s="412"/>
      <c r="HTZ333" s="412"/>
      <c r="HUA333" s="412"/>
      <c r="HUB333" s="412"/>
      <c r="HUC333" s="412"/>
      <c r="HUD333" s="412"/>
      <c r="HUE333" s="412"/>
      <c r="HUF333" s="412"/>
      <c r="HUG333" s="412"/>
      <c r="HUH333" s="413"/>
      <c r="HUI333" s="413"/>
      <c r="HUJ333" s="413"/>
      <c r="HUK333" s="413"/>
      <c r="HUL333" s="413"/>
      <c r="HUM333" s="413"/>
      <c r="HUN333" s="413"/>
      <c r="HUO333" s="413"/>
      <c r="HUP333" s="413"/>
      <c r="HUQ333" s="413"/>
      <c r="HUR333" s="413"/>
      <c r="HUS333" s="413"/>
      <c r="HUT333" s="413"/>
      <c r="HUU333" s="413"/>
      <c r="HUV333" s="413"/>
      <c r="HUW333" s="413"/>
      <c r="HUX333" s="413"/>
      <c r="HUY333" s="413"/>
      <c r="HUZ333" s="413"/>
      <c r="HVA333" s="413"/>
      <c r="HVB333" s="413"/>
      <c r="HVC333" s="413"/>
      <c r="HVD333" s="413"/>
      <c r="HVE333" s="413"/>
      <c r="HVF333" s="414"/>
      <c r="HVG333" s="414"/>
      <c r="HVH333" s="414"/>
      <c r="HVI333" s="414"/>
      <c r="HVJ333" s="414"/>
      <c r="HVK333" s="413"/>
      <c r="HVL333" s="413"/>
      <c r="HVM333" s="414"/>
      <c r="HVN333" s="414"/>
      <c r="HVO333" s="413"/>
      <c r="HVP333" s="413"/>
      <c r="HVQ333" s="414"/>
      <c r="HVR333" s="414"/>
      <c r="HVS333" s="413"/>
      <c r="HVT333" s="413"/>
      <c r="HVU333" s="413"/>
      <c r="HVV333" s="413"/>
      <c r="HVW333" s="413"/>
      <c r="HVX333" s="413"/>
      <c r="HVY333" s="413"/>
      <c r="HVZ333" s="414"/>
      <c r="HWA333" s="414"/>
      <c r="HWB333" s="413"/>
      <c r="HWC333" s="413"/>
      <c r="HWD333" s="414"/>
      <c r="HWE333" s="414"/>
      <c r="HWF333" s="413"/>
      <c r="HWG333" s="413"/>
      <c r="HWH333" s="413"/>
      <c r="HWI333" s="413"/>
      <c r="HWJ333" s="413"/>
      <c r="HWK333" s="407"/>
      <c r="HWL333" s="439"/>
      <c r="HWM333" s="413"/>
      <c r="HWN333" s="413"/>
      <c r="HWO333" s="413"/>
      <c r="HWP333" s="413"/>
      <c r="HWQ333" s="413"/>
      <c r="HWR333" s="413"/>
      <c r="HWS333" s="413"/>
      <c r="HWT333" s="412"/>
      <c r="HWU333" s="412"/>
      <c r="HWV333" s="412"/>
      <c r="HWW333" s="412"/>
      <c r="HWX333" s="412"/>
      <c r="HWY333" s="412"/>
      <c r="HWZ333" s="412"/>
      <c r="HXA333" s="412"/>
      <c r="HXB333" s="412"/>
      <c r="HXC333" s="412"/>
      <c r="HXD333" s="412"/>
      <c r="HXE333" s="412"/>
      <c r="HXF333" s="412"/>
      <c r="HXG333" s="412"/>
      <c r="HXH333" s="412"/>
      <c r="HXI333" s="412"/>
      <c r="HXJ333" s="412"/>
      <c r="HXK333" s="412"/>
      <c r="HXL333" s="412"/>
      <c r="HXM333" s="412"/>
      <c r="HXN333" s="412"/>
      <c r="HXO333" s="412"/>
      <c r="HXP333" s="412"/>
      <c r="HXQ333" s="412"/>
      <c r="HXR333" s="412"/>
      <c r="HXS333" s="412"/>
      <c r="HXT333" s="412"/>
      <c r="HXU333" s="412"/>
      <c r="HXV333" s="412"/>
      <c r="HXW333" s="412"/>
      <c r="HXX333" s="412"/>
      <c r="HXY333" s="412"/>
      <c r="HXZ333" s="412"/>
      <c r="HYA333" s="412"/>
      <c r="HYB333" s="412"/>
      <c r="HYC333" s="412"/>
      <c r="HYD333" s="412"/>
      <c r="HYE333" s="412"/>
      <c r="HYF333" s="412"/>
      <c r="HYG333" s="412"/>
      <c r="HYH333" s="412"/>
      <c r="HYI333" s="412"/>
      <c r="HYJ333" s="412"/>
      <c r="HYK333" s="412"/>
      <c r="HYL333" s="413"/>
      <c r="HYM333" s="413"/>
      <c r="HYN333" s="413"/>
      <c r="HYO333" s="413"/>
      <c r="HYP333" s="413"/>
      <c r="HYQ333" s="413"/>
      <c r="HYR333" s="413"/>
      <c r="HYS333" s="413"/>
      <c r="HYT333" s="413"/>
      <c r="HYU333" s="413"/>
      <c r="HYV333" s="413"/>
      <c r="HYW333" s="413"/>
      <c r="HYX333" s="413"/>
      <c r="HYY333" s="413"/>
      <c r="HYZ333" s="413"/>
      <c r="HZA333" s="413"/>
      <c r="HZB333" s="413"/>
      <c r="HZC333" s="413"/>
      <c r="HZD333" s="413"/>
      <c r="HZE333" s="413"/>
      <c r="HZF333" s="413"/>
      <c r="HZG333" s="413"/>
      <c r="HZH333" s="413"/>
      <c r="HZI333" s="413"/>
      <c r="HZJ333" s="414"/>
      <c r="HZK333" s="414"/>
      <c r="HZL333" s="414"/>
      <c r="HZM333" s="414"/>
      <c r="HZN333" s="414"/>
      <c r="HZO333" s="413"/>
      <c r="HZP333" s="413"/>
      <c r="HZQ333" s="414"/>
      <c r="HZR333" s="414"/>
      <c r="HZS333" s="413"/>
      <c r="HZT333" s="413"/>
      <c r="HZU333" s="414"/>
      <c r="HZV333" s="414"/>
      <c r="HZW333" s="413"/>
      <c r="HZX333" s="413"/>
      <c r="HZY333" s="413"/>
      <c r="HZZ333" s="413"/>
      <c r="IAA333" s="413"/>
      <c r="IAB333" s="413"/>
      <c r="IAC333" s="413"/>
      <c r="IAD333" s="414"/>
      <c r="IAE333" s="414"/>
      <c r="IAF333" s="413"/>
      <c r="IAG333" s="413"/>
      <c r="IAH333" s="414"/>
      <c r="IAI333" s="414"/>
      <c r="IAJ333" s="413"/>
      <c r="IAK333" s="413"/>
      <c r="IAL333" s="413"/>
      <c r="IAM333" s="413"/>
      <c r="IAN333" s="413"/>
      <c r="IAO333" s="407"/>
      <c r="IAP333" s="439"/>
      <c r="IAQ333" s="413"/>
      <c r="IAR333" s="413"/>
      <c r="IAS333" s="413"/>
      <c r="IAT333" s="413"/>
      <c r="IAU333" s="413"/>
      <c r="IAV333" s="413"/>
      <c r="IAW333" s="413"/>
      <c r="IAX333" s="412"/>
      <c r="IAY333" s="412"/>
      <c r="IAZ333" s="412"/>
      <c r="IBA333" s="412"/>
      <c r="IBB333" s="412"/>
      <c r="IBC333" s="412"/>
      <c r="IBD333" s="412"/>
      <c r="IBE333" s="412"/>
      <c r="IBF333" s="412"/>
      <c r="IBG333" s="412"/>
      <c r="IBH333" s="412"/>
      <c r="IBI333" s="412"/>
      <c r="IBJ333" s="412"/>
      <c r="IBK333" s="412"/>
      <c r="IBL333" s="412"/>
      <c r="IBM333" s="412"/>
      <c r="IBN333" s="412"/>
      <c r="IBO333" s="412"/>
      <c r="IBP333" s="412"/>
      <c r="IBQ333" s="412"/>
      <c r="IBR333" s="412"/>
      <c r="IBS333" s="412"/>
      <c r="IBT333" s="412"/>
      <c r="IBU333" s="412"/>
      <c r="IBV333" s="412"/>
      <c r="IBW333" s="412"/>
      <c r="IBX333" s="412"/>
      <c r="IBY333" s="412"/>
      <c r="IBZ333" s="412"/>
      <c r="ICA333" s="412"/>
      <c r="ICB333" s="412"/>
      <c r="ICC333" s="412"/>
      <c r="ICD333" s="412"/>
      <c r="ICE333" s="412"/>
      <c r="ICF333" s="412"/>
      <c r="ICG333" s="412"/>
      <c r="ICH333" s="412"/>
      <c r="ICI333" s="412"/>
      <c r="ICJ333" s="412"/>
      <c r="ICK333" s="412"/>
      <c r="ICL333" s="412"/>
      <c r="ICM333" s="412"/>
      <c r="ICN333" s="412"/>
      <c r="ICO333" s="412"/>
      <c r="ICP333" s="413"/>
      <c r="ICQ333" s="413"/>
      <c r="ICR333" s="413"/>
      <c r="ICS333" s="413"/>
      <c r="ICT333" s="413"/>
      <c r="ICU333" s="413"/>
      <c r="ICV333" s="413"/>
      <c r="ICW333" s="413"/>
      <c r="ICX333" s="413"/>
      <c r="ICY333" s="413"/>
      <c r="ICZ333" s="413"/>
      <c r="IDA333" s="413"/>
      <c r="IDB333" s="413"/>
      <c r="IDC333" s="413"/>
      <c r="IDD333" s="413"/>
      <c r="IDE333" s="413"/>
      <c r="IDF333" s="413"/>
      <c r="IDG333" s="413"/>
      <c r="IDH333" s="413"/>
      <c r="IDI333" s="413"/>
      <c r="IDJ333" s="413"/>
      <c r="IDK333" s="413"/>
      <c r="IDL333" s="413"/>
      <c r="IDM333" s="413"/>
      <c r="IDN333" s="414"/>
      <c r="IDO333" s="414"/>
      <c r="IDP333" s="414"/>
      <c r="IDQ333" s="414"/>
      <c r="IDR333" s="414"/>
      <c r="IDS333" s="413"/>
      <c r="IDT333" s="413"/>
      <c r="IDU333" s="414"/>
      <c r="IDV333" s="414"/>
      <c r="IDW333" s="413"/>
      <c r="IDX333" s="413"/>
      <c r="IDY333" s="414"/>
      <c r="IDZ333" s="414"/>
      <c r="IEA333" s="413"/>
      <c r="IEB333" s="413"/>
      <c r="IEC333" s="413"/>
      <c r="IED333" s="413"/>
      <c r="IEE333" s="413"/>
      <c r="IEF333" s="413"/>
      <c r="IEG333" s="413"/>
      <c r="IEH333" s="414"/>
      <c r="IEI333" s="414"/>
      <c r="IEJ333" s="413"/>
      <c r="IEK333" s="413"/>
      <c r="IEL333" s="414"/>
      <c r="IEM333" s="414"/>
      <c r="IEN333" s="413"/>
      <c r="IEO333" s="413"/>
      <c r="IEP333" s="413"/>
      <c r="IEQ333" s="413"/>
      <c r="IER333" s="413"/>
      <c r="IES333" s="407"/>
      <c r="IET333" s="439"/>
      <c r="IEU333" s="413"/>
      <c r="IEV333" s="413"/>
      <c r="IEW333" s="413"/>
      <c r="IEX333" s="413"/>
      <c r="IEY333" s="413"/>
      <c r="IEZ333" s="413"/>
      <c r="IFA333" s="413"/>
      <c r="IFB333" s="412"/>
      <c r="IFC333" s="412"/>
      <c r="IFD333" s="412"/>
      <c r="IFE333" s="412"/>
      <c r="IFF333" s="412"/>
      <c r="IFG333" s="412"/>
      <c r="IFH333" s="412"/>
      <c r="IFI333" s="412"/>
      <c r="IFJ333" s="412"/>
      <c r="IFK333" s="412"/>
      <c r="IFL333" s="412"/>
      <c r="IFM333" s="412"/>
      <c r="IFN333" s="412"/>
      <c r="IFO333" s="412"/>
      <c r="IFP333" s="412"/>
      <c r="IFQ333" s="412"/>
      <c r="IFR333" s="412"/>
      <c r="IFS333" s="412"/>
      <c r="IFT333" s="412"/>
      <c r="IFU333" s="412"/>
      <c r="IFV333" s="412"/>
      <c r="IFW333" s="412"/>
      <c r="IFX333" s="412"/>
      <c r="IFY333" s="412"/>
      <c r="IFZ333" s="412"/>
      <c r="IGA333" s="412"/>
      <c r="IGB333" s="412"/>
      <c r="IGC333" s="412"/>
      <c r="IGD333" s="412"/>
      <c r="IGE333" s="412"/>
      <c r="IGF333" s="412"/>
      <c r="IGG333" s="412"/>
      <c r="IGH333" s="412"/>
      <c r="IGI333" s="412"/>
      <c r="IGJ333" s="412"/>
      <c r="IGK333" s="412"/>
      <c r="IGL333" s="412"/>
      <c r="IGM333" s="412"/>
      <c r="IGN333" s="412"/>
      <c r="IGO333" s="412"/>
      <c r="IGP333" s="412"/>
      <c r="IGQ333" s="412"/>
      <c r="IGR333" s="412"/>
      <c r="IGS333" s="412"/>
      <c r="IGT333" s="413"/>
      <c r="IGU333" s="413"/>
      <c r="IGV333" s="413"/>
      <c r="IGW333" s="413"/>
      <c r="IGX333" s="413"/>
      <c r="IGY333" s="413"/>
      <c r="IGZ333" s="413"/>
      <c r="IHA333" s="413"/>
      <c r="IHB333" s="413"/>
      <c r="IHC333" s="413"/>
      <c r="IHD333" s="413"/>
      <c r="IHE333" s="413"/>
      <c r="IHF333" s="413"/>
      <c r="IHG333" s="413"/>
      <c r="IHH333" s="413"/>
      <c r="IHI333" s="413"/>
      <c r="IHJ333" s="413"/>
      <c r="IHK333" s="413"/>
      <c r="IHL333" s="413"/>
      <c r="IHM333" s="413"/>
      <c r="IHN333" s="413"/>
      <c r="IHO333" s="413"/>
      <c r="IHP333" s="413"/>
      <c r="IHQ333" s="413"/>
      <c r="IHR333" s="414"/>
      <c r="IHS333" s="414"/>
      <c r="IHT333" s="414"/>
      <c r="IHU333" s="414"/>
      <c r="IHV333" s="414"/>
      <c r="IHW333" s="413"/>
      <c r="IHX333" s="413"/>
      <c r="IHY333" s="414"/>
      <c r="IHZ333" s="414"/>
      <c r="IIA333" s="413"/>
      <c r="IIB333" s="413"/>
      <c r="IIC333" s="414"/>
      <c r="IID333" s="414"/>
      <c r="IIE333" s="413"/>
      <c r="IIF333" s="413"/>
      <c r="IIG333" s="413"/>
      <c r="IIH333" s="413"/>
      <c r="III333" s="413"/>
      <c r="IIJ333" s="413"/>
      <c r="IIK333" s="413"/>
      <c r="IIL333" s="414"/>
      <c r="IIM333" s="414"/>
      <c r="IIN333" s="413"/>
      <c r="IIO333" s="413"/>
      <c r="IIP333" s="414"/>
      <c r="IIQ333" s="414"/>
      <c r="IIR333" s="413"/>
      <c r="IIS333" s="413"/>
      <c r="IIT333" s="413"/>
      <c r="IIU333" s="413"/>
      <c r="IIV333" s="413"/>
      <c r="IIW333" s="407"/>
      <c r="IIX333" s="439"/>
      <c r="IIY333" s="413"/>
      <c r="IIZ333" s="413"/>
      <c r="IJA333" s="413"/>
      <c r="IJB333" s="413"/>
      <c r="IJC333" s="413"/>
      <c r="IJD333" s="413"/>
      <c r="IJE333" s="413"/>
      <c r="IJF333" s="412"/>
      <c r="IJG333" s="412"/>
      <c r="IJH333" s="412"/>
      <c r="IJI333" s="412"/>
      <c r="IJJ333" s="412"/>
      <c r="IJK333" s="412"/>
      <c r="IJL333" s="412"/>
      <c r="IJM333" s="412"/>
      <c r="IJN333" s="412"/>
      <c r="IJO333" s="412"/>
      <c r="IJP333" s="412"/>
      <c r="IJQ333" s="412"/>
      <c r="IJR333" s="412"/>
      <c r="IJS333" s="412"/>
      <c r="IJT333" s="412"/>
      <c r="IJU333" s="412"/>
      <c r="IJV333" s="412"/>
      <c r="IJW333" s="412"/>
      <c r="IJX333" s="412"/>
      <c r="IJY333" s="412"/>
      <c r="IJZ333" s="412"/>
      <c r="IKA333" s="412"/>
      <c r="IKB333" s="412"/>
      <c r="IKC333" s="412"/>
      <c r="IKD333" s="412"/>
      <c r="IKE333" s="412"/>
      <c r="IKF333" s="412"/>
      <c r="IKG333" s="412"/>
      <c r="IKH333" s="412"/>
      <c r="IKI333" s="412"/>
      <c r="IKJ333" s="412"/>
      <c r="IKK333" s="412"/>
      <c r="IKL333" s="412"/>
      <c r="IKM333" s="412"/>
      <c r="IKN333" s="412"/>
      <c r="IKO333" s="412"/>
      <c r="IKP333" s="412"/>
      <c r="IKQ333" s="412"/>
      <c r="IKR333" s="412"/>
      <c r="IKS333" s="412"/>
      <c r="IKT333" s="412"/>
      <c r="IKU333" s="412"/>
      <c r="IKV333" s="412"/>
      <c r="IKW333" s="412"/>
      <c r="IKX333" s="413"/>
      <c r="IKY333" s="413"/>
      <c r="IKZ333" s="413"/>
      <c r="ILA333" s="413"/>
      <c r="ILB333" s="413"/>
      <c r="ILC333" s="413"/>
      <c r="ILD333" s="413"/>
      <c r="ILE333" s="413"/>
      <c r="ILF333" s="413"/>
      <c r="ILG333" s="413"/>
      <c r="ILH333" s="413"/>
      <c r="ILI333" s="413"/>
      <c r="ILJ333" s="413"/>
      <c r="ILK333" s="413"/>
      <c r="ILL333" s="413"/>
      <c r="ILM333" s="413"/>
      <c r="ILN333" s="413"/>
      <c r="ILO333" s="413"/>
      <c r="ILP333" s="413"/>
      <c r="ILQ333" s="413"/>
      <c r="ILR333" s="413"/>
      <c r="ILS333" s="413"/>
      <c r="ILT333" s="413"/>
      <c r="ILU333" s="413"/>
      <c r="ILV333" s="414"/>
      <c r="ILW333" s="414"/>
      <c r="ILX333" s="414"/>
      <c r="ILY333" s="414"/>
      <c r="ILZ333" s="414"/>
      <c r="IMA333" s="413"/>
      <c r="IMB333" s="413"/>
      <c r="IMC333" s="414"/>
      <c r="IMD333" s="414"/>
      <c r="IME333" s="413"/>
      <c r="IMF333" s="413"/>
      <c r="IMG333" s="414"/>
      <c r="IMH333" s="414"/>
      <c r="IMI333" s="413"/>
      <c r="IMJ333" s="413"/>
      <c r="IMK333" s="413"/>
      <c r="IML333" s="413"/>
      <c r="IMM333" s="413"/>
      <c r="IMN333" s="413"/>
      <c r="IMO333" s="413"/>
      <c r="IMP333" s="414"/>
      <c r="IMQ333" s="414"/>
      <c r="IMR333" s="413"/>
      <c r="IMS333" s="413"/>
      <c r="IMT333" s="414"/>
      <c r="IMU333" s="414"/>
      <c r="IMV333" s="413"/>
      <c r="IMW333" s="413"/>
      <c r="IMX333" s="413"/>
      <c r="IMY333" s="413"/>
      <c r="IMZ333" s="413"/>
      <c r="INA333" s="407"/>
      <c r="INB333" s="439"/>
      <c r="INC333" s="413"/>
      <c r="IND333" s="413"/>
      <c r="INE333" s="413"/>
      <c r="INF333" s="413"/>
      <c r="ING333" s="413"/>
      <c r="INH333" s="413"/>
      <c r="INI333" s="413"/>
      <c r="INJ333" s="412"/>
      <c r="INK333" s="412"/>
      <c r="INL333" s="412"/>
      <c r="INM333" s="412"/>
      <c r="INN333" s="412"/>
      <c r="INO333" s="412"/>
      <c r="INP333" s="412"/>
      <c r="INQ333" s="412"/>
      <c r="INR333" s="412"/>
      <c r="INS333" s="412"/>
      <c r="INT333" s="412"/>
      <c r="INU333" s="412"/>
      <c r="INV333" s="412"/>
      <c r="INW333" s="412"/>
      <c r="INX333" s="412"/>
      <c r="INY333" s="412"/>
      <c r="INZ333" s="412"/>
      <c r="IOA333" s="412"/>
      <c r="IOB333" s="412"/>
      <c r="IOC333" s="412"/>
      <c r="IOD333" s="412"/>
      <c r="IOE333" s="412"/>
      <c r="IOF333" s="412"/>
      <c r="IOG333" s="412"/>
      <c r="IOH333" s="412"/>
      <c r="IOI333" s="412"/>
      <c r="IOJ333" s="412"/>
      <c r="IOK333" s="412"/>
      <c r="IOL333" s="412"/>
      <c r="IOM333" s="412"/>
      <c r="ION333" s="412"/>
      <c r="IOO333" s="412"/>
      <c r="IOP333" s="412"/>
      <c r="IOQ333" s="412"/>
      <c r="IOR333" s="412"/>
      <c r="IOS333" s="412"/>
      <c r="IOT333" s="412"/>
      <c r="IOU333" s="412"/>
      <c r="IOV333" s="412"/>
      <c r="IOW333" s="412"/>
      <c r="IOX333" s="412"/>
      <c r="IOY333" s="412"/>
      <c r="IOZ333" s="412"/>
      <c r="IPA333" s="412"/>
      <c r="IPB333" s="413"/>
      <c r="IPC333" s="413"/>
      <c r="IPD333" s="413"/>
      <c r="IPE333" s="413"/>
      <c r="IPF333" s="413"/>
      <c r="IPG333" s="413"/>
      <c r="IPH333" s="413"/>
      <c r="IPI333" s="413"/>
      <c r="IPJ333" s="413"/>
      <c r="IPK333" s="413"/>
      <c r="IPL333" s="413"/>
      <c r="IPM333" s="413"/>
      <c r="IPN333" s="413"/>
      <c r="IPO333" s="413"/>
      <c r="IPP333" s="413"/>
      <c r="IPQ333" s="413"/>
      <c r="IPR333" s="413"/>
      <c r="IPS333" s="413"/>
      <c r="IPT333" s="413"/>
      <c r="IPU333" s="413"/>
      <c r="IPV333" s="413"/>
      <c r="IPW333" s="413"/>
      <c r="IPX333" s="413"/>
      <c r="IPY333" s="413"/>
      <c r="IPZ333" s="414"/>
      <c r="IQA333" s="414"/>
      <c r="IQB333" s="414"/>
      <c r="IQC333" s="414"/>
      <c r="IQD333" s="414"/>
      <c r="IQE333" s="413"/>
      <c r="IQF333" s="413"/>
      <c r="IQG333" s="414"/>
      <c r="IQH333" s="414"/>
      <c r="IQI333" s="413"/>
      <c r="IQJ333" s="413"/>
      <c r="IQK333" s="414"/>
      <c r="IQL333" s="414"/>
      <c r="IQM333" s="413"/>
      <c r="IQN333" s="413"/>
      <c r="IQO333" s="413"/>
      <c r="IQP333" s="413"/>
      <c r="IQQ333" s="413"/>
      <c r="IQR333" s="413"/>
      <c r="IQS333" s="413"/>
      <c r="IQT333" s="414"/>
      <c r="IQU333" s="414"/>
      <c r="IQV333" s="413"/>
      <c r="IQW333" s="413"/>
      <c r="IQX333" s="414"/>
      <c r="IQY333" s="414"/>
      <c r="IQZ333" s="413"/>
      <c r="IRA333" s="413"/>
      <c r="IRB333" s="413"/>
      <c r="IRC333" s="413"/>
      <c r="IRD333" s="413"/>
      <c r="IRE333" s="407"/>
      <c r="IRF333" s="439"/>
      <c r="IRG333" s="413"/>
      <c r="IRH333" s="413"/>
      <c r="IRI333" s="413"/>
      <c r="IRJ333" s="413"/>
      <c r="IRK333" s="413"/>
      <c r="IRL333" s="413"/>
      <c r="IRM333" s="413"/>
      <c r="IRN333" s="412"/>
      <c r="IRO333" s="412"/>
      <c r="IRP333" s="412"/>
      <c r="IRQ333" s="412"/>
      <c r="IRR333" s="412"/>
      <c r="IRS333" s="412"/>
      <c r="IRT333" s="412"/>
      <c r="IRU333" s="412"/>
      <c r="IRV333" s="412"/>
      <c r="IRW333" s="412"/>
      <c r="IRX333" s="412"/>
      <c r="IRY333" s="412"/>
      <c r="IRZ333" s="412"/>
      <c r="ISA333" s="412"/>
      <c r="ISB333" s="412"/>
      <c r="ISC333" s="412"/>
      <c r="ISD333" s="412"/>
      <c r="ISE333" s="412"/>
      <c r="ISF333" s="412"/>
      <c r="ISG333" s="412"/>
      <c r="ISH333" s="412"/>
      <c r="ISI333" s="412"/>
      <c r="ISJ333" s="412"/>
      <c r="ISK333" s="412"/>
      <c r="ISL333" s="412"/>
      <c r="ISM333" s="412"/>
      <c r="ISN333" s="412"/>
      <c r="ISO333" s="412"/>
      <c r="ISP333" s="412"/>
      <c r="ISQ333" s="412"/>
      <c r="ISR333" s="412"/>
      <c r="ISS333" s="412"/>
      <c r="IST333" s="412"/>
      <c r="ISU333" s="412"/>
      <c r="ISV333" s="412"/>
      <c r="ISW333" s="412"/>
      <c r="ISX333" s="412"/>
      <c r="ISY333" s="412"/>
      <c r="ISZ333" s="412"/>
      <c r="ITA333" s="412"/>
      <c r="ITB333" s="412"/>
      <c r="ITC333" s="412"/>
      <c r="ITD333" s="412"/>
      <c r="ITE333" s="412"/>
      <c r="ITF333" s="413"/>
      <c r="ITG333" s="413"/>
      <c r="ITH333" s="413"/>
      <c r="ITI333" s="413"/>
      <c r="ITJ333" s="413"/>
      <c r="ITK333" s="413"/>
      <c r="ITL333" s="413"/>
      <c r="ITM333" s="413"/>
      <c r="ITN333" s="413"/>
      <c r="ITO333" s="413"/>
      <c r="ITP333" s="413"/>
      <c r="ITQ333" s="413"/>
      <c r="ITR333" s="413"/>
      <c r="ITS333" s="413"/>
      <c r="ITT333" s="413"/>
      <c r="ITU333" s="413"/>
      <c r="ITV333" s="413"/>
      <c r="ITW333" s="413"/>
      <c r="ITX333" s="413"/>
      <c r="ITY333" s="413"/>
      <c r="ITZ333" s="413"/>
      <c r="IUA333" s="413"/>
      <c r="IUB333" s="413"/>
      <c r="IUC333" s="413"/>
      <c r="IUD333" s="414"/>
      <c r="IUE333" s="414"/>
      <c r="IUF333" s="414"/>
      <c r="IUG333" s="414"/>
      <c r="IUH333" s="414"/>
      <c r="IUI333" s="413"/>
      <c r="IUJ333" s="413"/>
      <c r="IUK333" s="414"/>
      <c r="IUL333" s="414"/>
      <c r="IUM333" s="413"/>
      <c r="IUN333" s="413"/>
      <c r="IUO333" s="414"/>
      <c r="IUP333" s="414"/>
      <c r="IUQ333" s="413"/>
      <c r="IUR333" s="413"/>
      <c r="IUS333" s="413"/>
      <c r="IUT333" s="413"/>
      <c r="IUU333" s="413"/>
      <c r="IUV333" s="413"/>
      <c r="IUW333" s="413"/>
      <c r="IUX333" s="414"/>
      <c r="IUY333" s="414"/>
      <c r="IUZ333" s="413"/>
      <c r="IVA333" s="413"/>
      <c r="IVB333" s="414"/>
      <c r="IVC333" s="414"/>
      <c r="IVD333" s="413"/>
      <c r="IVE333" s="413"/>
      <c r="IVF333" s="413"/>
      <c r="IVG333" s="413"/>
      <c r="IVH333" s="413"/>
      <c r="IVI333" s="407"/>
      <c r="IVJ333" s="439"/>
      <c r="IVK333" s="413"/>
      <c r="IVL333" s="413"/>
      <c r="IVM333" s="413"/>
      <c r="IVN333" s="413"/>
      <c r="IVO333" s="413"/>
      <c r="IVP333" s="413"/>
      <c r="IVQ333" s="413"/>
      <c r="IVR333" s="412"/>
      <c r="IVS333" s="412"/>
      <c r="IVT333" s="412"/>
      <c r="IVU333" s="412"/>
      <c r="IVV333" s="412"/>
      <c r="IVW333" s="412"/>
      <c r="IVX333" s="412"/>
      <c r="IVY333" s="412"/>
      <c r="IVZ333" s="412"/>
      <c r="IWA333" s="412"/>
      <c r="IWB333" s="412"/>
      <c r="IWC333" s="412"/>
      <c r="IWD333" s="412"/>
      <c r="IWE333" s="412"/>
      <c r="IWF333" s="412"/>
      <c r="IWG333" s="412"/>
      <c r="IWH333" s="412"/>
      <c r="IWI333" s="412"/>
      <c r="IWJ333" s="412"/>
      <c r="IWK333" s="412"/>
      <c r="IWL333" s="412"/>
      <c r="IWM333" s="412"/>
      <c r="IWN333" s="412"/>
      <c r="IWO333" s="412"/>
      <c r="IWP333" s="412"/>
      <c r="IWQ333" s="412"/>
      <c r="IWR333" s="412"/>
      <c r="IWS333" s="412"/>
      <c r="IWT333" s="412"/>
      <c r="IWU333" s="412"/>
      <c r="IWV333" s="412"/>
      <c r="IWW333" s="412"/>
      <c r="IWX333" s="412"/>
      <c r="IWY333" s="412"/>
      <c r="IWZ333" s="412"/>
      <c r="IXA333" s="412"/>
      <c r="IXB333" s="412"/>
      <c r="IXC333" s="412"/>
      <c r="IXD333" s="412"/>
      <c r="IXE333" s="412"/>
      <c r="IXF333" s="412"/>
      <c r="IXG333" s="412"/>
      <c r="IXH333" s="412"/>
      <c r="IXI333" s="412"/>
      <c r="IXJ333" s="413"/>
      <c r="IXK333" s="413"/>
      <c r="IXL333" s="413"/>
      <c r="IXM333" s="413"/>
      <c r="IXN333" s="413"/>
      <c r="IXO333" s="413"/>
      <c r="IXP333" s="413"/>
      <c r="IXQ333" s="413"/>
      <c r="IXR333" s="413"/>
      <c r="IXS333" s="413"/>
      <c r="IXT333" s="413"/>
      <c r="IXU333" s="413"/>
      <c r="IXV333" s="413"/>
      <c r="IXW333" s="413"/>
      <c r="IXX333" s="413"/>
      <c r="IXY333" s="413"/>
      <c r="IXZ333" s="413"/>
      <c r="IYA333" s="413"/>
      <c r="IYB333" s="413"/>
      <c r="IYC333" s="413"/>
      <c r="IYD333" s="413"/>
      <c r="IYE333" s="413"/>
      <c r="IYF333" s="413"/>
      <c r="IYG333" s="413"/>
      <c r="IYH333" s="414"/>
      <c r="IYI333" s="414"/>
      <c r="IYJ333" s="414"/>
      <c r="IYK333" s="414"/>
      <c r="IYL333" s="414"/>
      <c r="IYM333" s="413"/>
      <c r="IYN333" s="413"/>
      <c r="IYO333" s="414"/>
      <c r="IYP333" s="414"/>
      <c r="IYQ333" s="413"/>
      <c r="IYR333" s="413"/>
      <c r="IYS333" s="414"/>
      <c r="IYT333" s="414"/>
      <c r="IYU333" s="413"/>
      <c r="IYV333" s="413"/>
      <c r="IYW333" s="413"/>
      <c r="IYX333" s="413"/>
      <c r="IYY333" s="413"/>
      <c r="IYZ333" s="413"/>
      <c r="IZA333" s="413"/>
      <c r="IZB333" s="414"/>
      <c r="IZC333" s="414"/>
      <c r="IZD333" s="413"/>
      <c r="IZE333" s="413"/>
      <c r="IZF333" s="414"/>
      <c r="IZG333" s="414"/>
      <c r="IZH333" s="413"/>
      <c r="IZI333" s="413"/>
      <c r="IZJ333" s="413"/>
      <c r="IZK333" s="413"/>
      <c r="IZL333" s="413"/>
      <c r="IZM333" s="407"/>
      <c r="IZN333" s="439"/>
      <c r="IZO333" s="413"/>
      <c r="IZP333" s="413"/>
      <c r="IZQ333" s="413"/>
      <c r="IZR333" s="413"/>
      <c r="IZS333" s="413"/>
      <c r="IZT333" s="413"/>
      <c r="IZU333" s="413"/>
      <c r="IZV333" s="412"/>
      <c r="IZW333" s="412"/>
      <c r="IZX333" s="412"/>
      <c r="IZY333" s="412"/>
      <c r="IZZ333" s="412"/>
      <c r="JAA333" s="412"/>
      <c r="JAB333" s="412"/>
      <c r="JAC333" s="412"/>
      <c r="JAD333" s="412"/>
      <c r="JAE333" s="412"/>
      <c r="JAF333" s="412"/>
      <c r="JAG333" s="412"/>
      <c r="JAH333" s="412"/>
      <c r="JAI333" s="412"/>
      <c r="JAJ333" s="412"/>
      <c r="JAK333" s="412"/>
      <c r="JAL333" s="412"/>
      <c r="JAM333" s="412"/>
      <c r="JAN333" s="412"/>
      <c r="JAO333" s="412"/>
      <c r="JAP333" s="412"/>
      <c r="JAQ333" s="412"/>
      <c r="JAR333" s="412"/>
      <c r="JAS333" s="412"/>
      <c r="JAT333" s="412"/>
      <c r="JAU333" s="412"/>
      <c r="JAV333" s="412"/>
      <c r="JAW333" s="412"/>
      <c r="JAX333" s="412"/>
      <c r="JAY333" s="412"/>
      <c r="JAZ333" s="412"/>
      <c r="JBA333" s="412"/>
      <c r="JBB333" s="412"/>
      <c r="JBC333" s="412"/>
      <c r="JBD333" s="412"/>
      <c r="JBE333" s="412"/>
      <c r="JBF333" s="412"/>
      <c r="JBG333" s="412"/>
      <c r="JBH333" s="412"/>
      <c r="JBI333" s="412"/>
      <c r="JBJ333" s="412"/>
      <c r="JBK333" s="412"/>
      <c r="JBL333" s="412"/>
      <c r="JBM333" s="412"/>
      <c r="JBN333" s="413"/>
      <c r="JBO333" s="413"/>
      <c r="JBP333" s="413"/>
      <c r="JBQ333" s="413"/>
      <c r="JBR333" s="413"/>
      <c r="JBS333" s="413"/>
      <c r="JBT333" s="413"/>
      <c r="JBU333" s="413"/>
      <c r="JBV333" s="413"/>
      <c r="JBW333" s="413"/>
      <c r="JBX333" s="413"/>
      <c r="JBY333" s="413"/>
      <c r="JBZ333" s="413"/>
      <c r="JCA333" s="413"/>
      <c r="JCB333" s="413"/>
      <c r="JCC333" s="413"/>
      <c r="JCD333" s="413"/>
      <c r="JCE333" s="413"/>
      <c r="JCF333" s="413"/>
      <c r="JCG333" s="413"/>
      <c r="JCH333" s="413"/>
      <c r="JCI333" s="413"/>
      <c r="JCJ333" s="413"/>
      <c r="JCK333" s="413"/>
      <c r="JCL333" s="414"/>
      <c r="JCM333" s="414"/>
      <c r="JCN333" s="414"/>
      <c r="JCO333" s="414"/>
      <c r="JCP333" s="414"/>
      <c r="JCQ333" s="413"/>
      <c r="JCR333" s="413"/>
      <c r="JCS333" s="414"/>
      <c r="JCT333" s="414"/>
      <c r="JCU333" s="413"/>
      <c r="JCV333" s="413"/>
      <c r="JCW333" s="414"/>
      <c r="JCX333" s="414"/>
      <c r="JCY333" s="413"/>
      <c r="JCZ333" s="413"/>
      <c r="JDA333" s="413"/>
      <c r="JDB333" s="413"/>
      <c r="JDC333" s="413"/>
      <c r="JDD333" s="413"/>
      <c r="JDE333" s="413"/>
      <c r="JDF333" s="414"/>
      <c r="JDG333" s="414"/>
      <c r="JDH333" s="413"/>
      <c r="JDI333" s="413"/>
      <c r="JDJ333" s="414"/>
      <c r="JDK333" s="414"/>
      <c r="JDL333" s="413"/>
      <c r="JDM333" s="413"/>
      <c r="JDN333" s="413"/>
      <c r="JDO333" s="413"/>
      <c r="JDP333" s="413"/>
      <c r="JDQ333" s="407"/>
      <c r="JDR333" s="439"/>
      <c r="JDS333" s="413"/>
      <c r="JDT333" s="413"/>
      <c r="JDU333" s="413"/>
      <c r="JDV333" s="413"/>
      <c r="JDW333" s="413"/>
      <c r="JDX333" s="413"/>
      <c r="JDY333" s="413"/>
      <c r="JDZ333" s="412"/>
      <c r="JEA333" s="412"/>
      <c r="JEB333" s="412"/>
      <c r="JEC333" s="412"/>
      <c r="JED333" s="412"/>
      <c r="JEE333" s="412"/>
      <c r="JEF333" s="412"/>
      <c r="JEG333" s="412"/>
      <c r="JEH333" s="412"/>
      <c r="JEI333" s="412"/>
      <c r="JEJ333" s="412"/>
      <c r="JEK333" s="412"/>
      <c r="JEL333" s="412"/>
      <c r="JEM333" s="412"/>
      <c r="JEN333" s="412"/>
      <c r="JEO333" s="412"/>
      <c r="JEP333" s="412"/>
      <c r="JEQ333" s="412"/>
      <c r="JER333" s="412"/>
      <c r="JES333" s="412"/>
      <c r="JET333" s="412"/>
      <c r="JEU333" s="412"/>
      <c r="JEV333" s="412"/>
      <c r="JEW333" s="412"/>
      <c r="JEX333" s="412"/>
      <c r="JEY333" s="412"/>
      <c r="JEZ333" s="412"/>
      <c r="JFA333" s="412"/>
      <c r="JFB333" s="412"/>
      <c r="JFC333" s="412"/>
      <c r="JFD333" s="412"/>
      <c r="JFE333" s="412"/>
      <c r="JFF333" s="412"/>
      <c r="JFG333" s="412"/>
      <c r="JFH333" s="412"/>
      <c r="JFI333" s="412"/>
      <c r="JFJ333" s="412"/>
      <c r="JFK333" s="412"/>
      <c r="JFL333" s="412"/>
      <c r="JFM333" s="412"/>
      <c r="JFN333" s="412"/>
      <c r="JFO333" s="412"/>
      <c r="JFP333" s="412"/>
      <c r="JFQ333" s="412"/>
      <c r="JFR333" s="413"/>
      <c r="JFS333" s="413"/>
      <c r="JFT333" s="413"/>
      <c r="JFU333" s="413"/>
      <c r="JFV333" s="413"/>
      <c r="JFW333" s="413"/>
      <c r="JFX333" s="413"/>
      <c r="JFY333" s="413"/>
      <c r="JFZ333" s="413"/>
      <c r="JGA333" s="413"/>
      <c r="JGB333" s="413"/>
      <c r="JGC333" s="413"/>
      <c r="JGD333" s="413"/>
      <c r="JGE333" s="413"/>
      <c r="JGF333" s="413"/>
      <c r="JGG333" s="413"/>
      <c r="JGH333" s="413"/>
      <c r="JGI333" s="413"/>
      <c r="JGJ333" s="413"/>
      <c r="JGK333" s="413"/>
      <c r="JGL333" s="413"/>
      <c r="JGM333" s="413"/>
      <c r="JGN333" s="413"/>
      <c r="JGO333" s="413"/>
      <c r="JGP333" s="414"/>
      <c r="JGQ333" s="414"/>
      <c r="JGR333" s="414"/>
      <c r="JGS333" s="414"/>
      <c r="JGT333" s="414"/>
      <c r="JGU333" s="413"/>
      <c r="JGV333" s="413"/>
      <c r="JGW333" s="414"/>
      <c r="JGX333" s="414"/>
      <c r="JGY333" s="413"/>
      <c r="JGZ333" s="413"/>
      <c r="JHA333" s="414"/>
      <c r="JHB333" s="414"/>
      <c r="JHC333" s="413"/>
      <c r="JHD333" s="413"/>
      <c r="JHE333" s="413"/>
      <c r="JHF333" s="413"/>
      <c r="JHG333" s="413"/>
      <c r="JHH333" s="413"/>
      <c r="JHI333" s="413"/>
      <c r="JHJ333" s="414"/>
      <c r="JHK333" s="414"/>
      <c r="JHL333" s="413"/>
      <c r="JHM333" s="413"/>
      <c r="JHN333" s="414"/>
      <c r="JHO333" s="414"/>
      <c r="JHP333" s="413"/>
      <c r="JHQ333" s="413"/>
      <c r="JHR333" s="413"/>
      <c r="JHS333" s="413"/>
      <c r="JHT333" s="413"/>
      <c r="JHU333" s="407"/>
      <c r="JHV333" s="439"/>
      <c r="JHW333" s="413"/>
      <c r="JHX333" s="413"/>
      <c r="JHY333" s="413"/>
      <c r="JHZ333" s="413"/>
      <c r="JIA333" s="413"/>
      <c r="JIB333" s="413"/>
      <c r="JIC333" s="413"/>
      <c r="JID333" s="412"/>
      <c r="JIE333" s="412"/>
      <c r="JIF333" s="412"/>
      <c r="JIG333" s="412"/>
      <c r="JIH333" s="412"/>
      <c r="JII333" s="412"/>
      <c r="JIJ333" s="412"/>
      <c r="JIK333" s="412"/>
      <c r="JIL333" s="412"/>
      <c r="JIM333" s="412"/>
      <c r="JIN333" s="412"/>
      <c r="JIO333" s="412"/>
      <c r="JIP333" s="412"/>
      <c r="JIQ333" s="412"/>
      <c r="JIR333" s="412"/>
      <c r="JIS333" s="412"/>
      <c r="JIT333" s="412"/>
      <c r="JIU333" s="412"/>
      <c r="JIV333" s="412"/>
      <c r="JIW333" s="412"/>
      <c r="JIX333" s="412"/>
      <c r="JIY333" s="412"/>
      <c r="JIZ333" s="412"/>
      <c r="JJA333" s="412"/>
      <c r="JJB333" s="412"/>
      <c r="JJC333" s="412"/>
      <c r="JJD333" s="412"/>
      <c r="JJE333" s="412"/>
      <c r="JJF333" s="412"/>
      <c r="JJG333" s="412"/>
      <c r="JJH333" s="412"/>
      <c r="JJI333" s="412"/>
      <c r="JJJ333" s="412"/>
      <c r="JJK333" s="412"/>
      <c r="JJL333" s="412"/>
      <c r="JJM333" s="412"/>
      <c r="JJN333" s="412"/>
      <c r="JJO333" s="412"/>
      <c r="JJP333" s="412"/>
      <c r="JJQ333" s="412"/>
      <c r="JJR333" s="412"/>
      <c r="JJS333" s="412"/>
      <c r="JJT333" s="412"/>
      <c r="JJU333" s="412"/>
      <c r="JJV333" s="413"/>
      <c r="JJW333" s="413"/>
      <c r="JJX333" s="413"/>
      <c r="JJY333" s="413"/>
      <c r="JJZ333" s="413"/>
      <c r="JKA333" s="413"/>
      <c r="JKB333" s="413"/>
      <c r="JKC333" s="413"/>
      <c r="JKD333" s="413"/>
      <c r="JKE333" s="413"/>
      <c r="JKF333" s="413"/>
      <c r="JKG333" s="413"/>
      <c r="JKH333" s="413"/>
      <c r="JKI333" s="413"/>
      <c r="JKJ333" s="413"/>
      <c r="JKK333" s="413"/>
      <c r="JKL333" s="413"/>
      <c r="JKM333" s="413"/>
      <c r="JKN333" s="413"/>
      <c r="JKO333" s="413"/>
      <c r="JKP333" s="413"/>
      <c r="JKQ333" s="413"/>
      <c r="JKR333" s="413"/>
      <c r="JKS333" s="413"/>
      <c r="JKT333" s="414"/>
      <c r="JKU333" s="414"/>
      <c r="JKV333" s="414"/>
      <c r="JKW333" s="414"/>
      <c r="JKX333" s="414"/>
      <c r="JKY333" s="413"/>
      <c r="JKZ333" s="413"/>
      <c r="JLA333" s="414"/>
      <c r="JLB333" s="414"/>
      <c r="JLC333" s="413"/>
      <c r="JLD333" s="413"/>
      <c r="JLE333" s="414"/>
      <c r="JLF333" s="414"/>
      <c r="JLG333" s="413"/>
      <c r="JLH333" s="413"/>
      <c r="JLI333" s="413"/>
      <c r="JLJ333" s="413"/>
      <c r="JLK333" s="413"/>
      <c r="JLL333" s="413"/>
      <c r="JLM333" s="413"/>
      <c r="JLN333" s="414"/>
      <c r="JLO333" s="414"/>
      <c r="JLP333" s="413"/>
      <c r="JLQ333" s="413"/>
      <c r="JLR333" s="414"/>
      <c r="JLS333" s="414"/>
      <c r="JLT333" s="413"/>
      <c r="JLU333" s="413"/>
      <c r="JLV333" s="413"/>
      <c r="JLW333" s="413"/>
      <c r="JLX333" s="413"/>
      <c r="JLY333" s="407"/>
      <c r="JLZ333" s="439"/>
      <c r="JMA333" s="413"/>
      <c r="JMB333" s="413"/>
      <c r="JMC333" s="413"/>
      <c r="JMD333" s="413"/>
      <c r="JME333" s="413"/>
      <c r="JMF333" s="413"/>
      <c r="JMG333" s="413"/>
      <c r="JMH333" s="412"/>
      <c r="JMI333" s="412"/>
      <c r="JMJ333" s="412"/>
      <c r="JMK333" s="412"/>
      <c r="JML333" s="412"/>
      <c r="JMM333" s="412"/>
      <c r="JMN333" s="412"/>
      <c r="JMO333" s="412"/>
      <c r="JMP333" s="412"/>
      <c r="JMQ333" s="412"/>
      <c r="JMR333" s="412"/>
      <c r="JMS333" s="412"/>
      <c r="JMT333" s="412"/>
      <c r="JMU333" s="412"/>
      <c r="JMV333" s="412"/>
      <c r="JMW333" s="412"/>
      <c r="JMX333" s="412"/>
      <c r="JMY333" s="412"/>
      <c r="JMZ333" s="412"/>
      <c r="JNA333" s="412"/>
      <c r="JNB333" s="412"/>
      <c r="JNC333" s="412"/>
      <c r="JND333" s="412"/>
      <c r="JNE333" s="412"/>
      <c r="JNF333" s="412"/>
      <c r="JNG333" s="412"/>
      <c r="JNH333" s="412"/>
      <c r="JNI333" s="412"/>
      <c r="JNJ333" s="412"/>
      <c r="JNK333" s="412"/>
      <c r="JNL333" s="412"/>
      <c r="JNM333" s="412"/>
      <c r="JNN333" s="412"/>
      <c r="JNO333" s="412"/>
      <c r="JNP333" s="412"/>
      <c r="JNQ333" s="412"/>
      <c r="JNR333" s="412"/>
      <c r="JNS333" s="412"/>
      <c r="JNT333" s="412"/>
      <c r="JNU333" s="412"/>
      <c r="JNV333" s="412"/>
      <c r="JNW333" s="412"/>
      <c r="JNX333" s="412"/>
      <c r="JNY333" s="412"/>
      <c r="JNZ333" s="413"/>
      <c r="JOA333" s="413"/>
      <c r="JOB333" s="413"/>
      <c r="JOC333" s="413"/>
      <c r="JOD333" s="413"/>
      <c r="JOE333" s="413"/>
      <c r="JOF333" s="413"/>
      <c r="JOG333" s="413"/>
      <c r="JOH333" s="413"/>
      <c r="JOI333" s="413"/>
      <c r="JOJ333" s="413"/>
      <c r="JOK333" s="413"/>
      <c r="JOL333" s="413"/>
      <c r="JOM333" s="413"/>
      <c r="JON333" s="413"/>
      <c r="JOO333" s="413"/>
      <c r="JOP333" s="413"/>
      <c r="JOQ333" s="413"/>
      <c r="JOR333" s="413"/>
      <c r="JOS333" s="413"/>
      <c r="JOT333" s="413"/>
      <c r="JOU333" s="413"/>
      <c r="JOV333" s="413"/>
      <c r="JOW333" s="413"/>
      <c r="JOX333" s="414"/>
      <c r="JOY333" s="414"/>
      <c r="JOZ333" s="414"/>
      <c r="JPA333" s="414"/>
      <c r="JPB333" s="414"/>
      <c r="JPC333" s="413"/>
      <c r="JPD333" s="413"/>
      <c r="JPE333" s="414"/>
      <c r="JPF333" s="414"/>
      <c r="JPG333" s="413"/>
      <c r="JPH333" s="413"/>
      <c r="JPI333" s="414"/>
      <c r="JPJ333" s="414"/>
      <c r="JPK333" s="413"/>
      <c r="JPL333" s="413"/>
      <c r="JPM333" s="413"/>
      <c r="JPN333" s="413"/>
      <c r="JPO333" s="413"/>
      <c r="JPP333" s="413"/>
      <c r="JPQ333" s="413"/>
      <c r="JPR333" s="414"/>
      <c r="JPS333" s="414"/>
      <c r="JPT333" s="413"/>
      <c r="JPU333" s="413"/>
      <c r="JPV333" s="414"/>
      <c r="JPW333" s="414"/>
      <c r="JPX333" s="413"/>
      <c r="JPY333" s="413"/>
      <c r="JPZ333" s="413"/>
      <c r="JQA333" s="413"/>
      <c r="JQB333" s="413"/>
      <c r="JQC333" s="407"/>
      <c r="JQD333" s="439"/>
      <c r="JQE333" s="413"/>
      <c r="JQF333" s="413"/>
      <c r="JQG333" s="413"/>
      <c r="JQH333" s="413"/>
      <c r="JQI333" s="413"/>
      <c r="JQJ333" s="413"/>
      <c r="JQK333" s="413"/>
      <c r="JQL333" s="412"/>
      <c r="JQM333" s="412"/>
      <c r="JQN333" s="412"/>
      <c r="JQO333" s="412"/>
      <c r="JQP333" s="412"/>
      <c r="JQQ333" s="412"/>
      <c r="JQR333" s="412"/>
      <c r="JQS333" s="412"/>
      <c r="JQT333" s="412"/>
      <c r="JQU333" s="412"/>
      <c r="JQV333" s="412"/>
      <c r="JQW333" s="412"/>
      <c r="JQX333" s="412"/>
      <c r="JQY333" s="412"/>
      <c r="JQZ333" s="412"/>
      <c r="JRA333" s="412"/>
      <c r="JRB333" s="412"/>
      <c r="JRC333" s="412"/>
      <c r="JRD333" s="412"/>
      <c r="JRE333" s="412"/>
      <c r="JRF333" s="412"/>
      <c r="JRG333" s="412"/>
      <c r="JRH333" s="412"/>
      <c r="JRI333" s="412"/>
      <c r="JRJ333" s="412"/>
      <c r="JRK333" s="412"/>
      <c r="JRL333" s="412"/>
      <c r="JRM333" s="412"/>
      <c r="JRN333" s="412"/>
      <c r="JRO333" s="412"/>
      <c r="JRP333" s="412"/>
      <c r="JRQ333" s="412"/>
      <c r="JRR333" s="412"/>
      <c r="JRS333" s="412"/>
      <c r="JRT333" s="412"/>
      <c r="JRU333" s="412"/>
      <c r="JRV333" s="412"/>
      <c r="JRW333" s="412"/>
      <c r="JRX333" s="412"/>
      <c r="JRY333" s="412"/>
      <c r="JRZ333" s="412"/>
      <c r="JSA333" s="412"/>
      <c r="JSB333" s="412"/>
      <c r="JSC333" s="412"/>
      <c r="JSD333" s="413"/>
      <c r="JSE333" s="413"/>
      <c r="JSF333" s="413"/>
      <c r="JSG333" s="413"/>
      <c r="JSH333" s="413"/>
      <c r="JSI333" s="413"/>
      <c r="JSJ333" s="413"/>
      <c r="JSK333" s="413"/>
      <c r="JSL333" s="413"/>
      <c r="JSM333" s="413"/>
      <c r="JSN333" s="413"/>
      <c r="JSO333" s="413"/>
      <c r="JSP333" s="413"/>
      <c r="JSQ333" s="413"/>
      <c r="JSR333" s="413"/>
      <c r="JSS333" s="413"/>
      <c r="JST333" s="413"/>
      <c r="JSU333" s="413"/>
      <c r="JSV333" s="413"/>
      <c r="JSW333" s="413"/>
      <c r="JSX333" s="413"/>
      <c r="JSY333" s="413"/>
      <c r="JSZ333" s="413"/>
      <c r="JTA333" s="413"/>
      <c r="JTB333" s="414"/>
      <c r="JTC333" s="414"/>
      <c r="JTD333" s="414"/>
      <c r="JTE333" s="414"/>
      <c r="JTF333" s="414"/>
      <c r="JTG333" s="413"/>
      <c r="JTH333" s="413"/>
      <c r="JTI333" s="414"/>
      <c r="JTJ333" s="414"/>
      <c r="JTK333" s="413"/>
      <c r="JTL333" s="413"/>
      <c r="JTM333" s="414"/>
      <c r="JTN333" s="414"/>
      <c r="JTO333" s="413"/>
      <c r="JTP333" s="413"/>
      <c r="JTQ333" s="413"/>
      <c r="JTR333" s="413"/>
      <c r="JTS333" s="413"/>
      <c r="JTT333" s="413"/>
      <c r="JTU333" s="413"/>
      <c r="JTV333" s="414"/>
      <c r="JTW333" s="414"/>
      <c r="JTX333" s="413"/>
      <c r="JTY333" s="413"/>
      <c r="JTZ333" s="414"/>
      <c r="JUA333" s="414"/>
      <c r="JUB333" s="413"/>
      <c r="JUC333" s="413"/>
      <c r="JUD333" s="413"/>
      <c r="JUE333" s="413"/>
      <c r="JUF333" s="413"/>
      <c r="JUG333" s="407"/>
      <c r="JUH333" s="439"/>
      <c r="JUI333" s="413"/>
      <c r="JUJ333" s="413"/>
      <c r="JUK333" s="413"/>
      <c r="JUL333" s="413"/>
      <c r="JUM333" s="413"/>
      <c r="JUN333" s="413"/>
      <c r="JUO333" s="413"/>
      <c r="JUP333" s="412"/>
      <c r="JUQ333" s="412"/>
      <c r="JUR333" s="412"/>
      <c r="JUS333" s="412"/>
      <c r="JUT333" s="412"/>
      <c r="JUU333" s="412"/>
      <c r="JUV333" s="412"/>
      <c r="JUW333" s="412"/>
      <c r="JUX333" s="412"/>
      <c r="JUY333" s="412"/>
      <c r="JUZ333" s="412"/>
      <c r="JVA333" s="412"/>
      <c r="JVB333" s="412"/>
      <c r="JVC333" s="412"/>
      <c r="JVD333" s="412"/>
      <c r="JVE333" s="412"/>
      <c r="JVF333" s="412"/>
      <c r="JVG333" s="412"/>
      <c r="JVH333" s="412"/>
      <c r="JVI333" s="412"/>
      <c r="JVJ333" s="412"/>
      <c r="JVK333" s="412"/>
      <c r="JVL333" s="412"/>
      <c r="JVM333" s="412"/>
      <c r="JVN333" s="412"/>
      <c r="JVO333" s="412"/>
      <c r="JVP333" s="412"/>
      <c r="JVQ333" s="412"/>
      <c r="JVR333" s="412"/>
      <c r="JVS333" s="412"/>
      <c r="JVT333" s="412"/>
      <c r="JVU333" s="412"/>
      <c r="JVV333" s="412"/>
      <c r="JVW333" s="412"/>
      <c r="JVX333" s="412"/>
      <c r="JVY333" s="412"/>
      <c r="JVZ333" s="412"/>
      <c r="JWA333" s="412"/>
      <c r="JWB333" s="412"/>
      <c r="JWC333" s="412"/>
      <c r="JWD333" s="412"/>
      <c r="JWE333" s="412"/>
      <c r="JWF333" s="412"/>
      <c r="JWG333" s="412"/>
      <c r="JWH333" s="413"/>
      <c r="JWI333" s="413"/>
      <c r="JWJ333" s="413"/>
      <c r="JWK333" s="413"/>
      <c r="JWL333" s="413"/>
      <c r="JWM333" s="413"/>
      <c r="JWN333" s="413"/>
      <c r="JWO333" s="413"/>
      <c r="JWP333" s="413"/>
      <c r="JWQ333" s="413"/>
      <c r="JWR333" s="413"/>
      <c r="JWS333" s="413"/>
      <c r="JWT333" s="413"/>
      <c r="JWU333" s="413"/>
      <c r="JWV333" s="413"/>
      <c r="JWW333" s="413"/>
      <c r="JWX333" s="413"/>
      <c r="JWY333" s="413"/>
      <c r="JWZ333" s="413"/>
      <c r="JXA333" s="413"/>
      <c r="JXB333" s="413"/>
      <c r="JXC333" s="413"/>
      <c r="JXD333" s="413"/>
      <c r="JXE333" s="413"/>
      <c r="JXF333" s="414"/>
      <c r="JXG333" s="414"/>
      <c r="JXH333" s="414"/>
      <c r="JXI333" s="414"/>
      <c r="JXJ333" s="414"/>
      <c r="JXK333" s="413"/>
      <c r="JXL333" s="413"/>
      <c r="JXM333" s="414"/>
      <c r="JXN333" s="414"/>
      <c r="JXO333" s="413"/>
      <c r="JXP333" s="413"/>
      <c r="JXQ333" s="414"/>
      <c r="JXR333" s="414"/>
      <c r="JXS333" s="413"/>
      <c r="JXT333" s="413"/>
      <c r="JXU333" s="413"/>
      <c r="JXV333" s="413"/>
      <c r="JXW333" s="413"/>
      <c r="JXX333" s="413"/>
      <c r="JXY333" s="413"/>
      <c r="JXZ333" s="414"/>
      <c r="JYA333" s="414"/>
      <c r="JYB333" s="413"/>
      <c r="JYC333" s="413"/>
      <c r="JYD333" s="414"/>
      <c r="JYE333" s="414"/>
      <c r="JYF333" s="413"/>
      <c r="JYG333" s="413"/>
      <c r="JYH333" s="413"/>
      <c r="JYI333" s="413"/>
      <c r="JYJ333" s="413"/>
      <c r="JYK333" s="407"/>
      <c r="JYL333" s="439"/>
      <c r="JYM333" s="413"/>
      <c r="JYN333" s="413"/>
      <c r="JYO333" s="413"/>
      <c r="JYP333" s="413"/>
      <c r="JYQ333" s="413"/>
      <c r="JYR333" s="413"/>
      <c r="JYS333" s="413"/>
      <c r="JYT333" s="412"/>
      <c r="JYU333" s="412"/>
      <c r="JYV333" s="412"/>
      <c r="JYW333" s="412"/>
      <c r="JYX333" s="412"/>
      <c r="JYY333" s="412"/>
      <c r="JYZ333" s="412"/>
      <c r="JZA333" s="412"/>
      <c r="JZB333" s="412"/>
      <c r="JZC333" s="412"/>
      <c r="JZD333" s="412"/>
      <c r="JZE333" s="412"/>
      <c r="JZF333" s="412"/>
      <c r="JZG333" s="412"/>
      <c r="JZH333" s="412"/>
      <c r="JZI333" s="412"/>
      <c r="JZJ333" s="412"/>
      <c r="JZK333" s="412"/>
      <c r="JZL333" s="412"/>
      <c r="JZM333" s="412"/>
      <c r="JZN333" s="412"/>
      <c r="JZO333" s="412"/>
      <c r="JZP333" s="412"/>
      <c r="JZQ333" s="412"/>
      <c r="JZR333" s="412"/>
      <c r="JZS333" s="412"/>
      <c r="JZT333" s="412"/>
      <c r="JZU333" s="412"/>
      <c r="JZV333" s="412"/>
      <c r="JZW333" s="412"/>
      <c r="JZX333" s="412"/>
      <c r="JZY333" s="412"/>
      <c r="JZZ333" s="412"/>
      <c r="KAA333" s="412"/>
      <c r="KAB333" s="412"/>
      <c r="KAC333" s="412"/>
      <c r="KAD333" s="412"/>
      <c r="KAE333" s="412"/>
      <c r="KAF333" s="412"/>
      <c r="KAG333" s="412"/>
      <c r="KAH333" s="412"/>
      <c r="KAI333" s="412"/>
      <c r="KAJ333" s="412"/>
      <c r="KAK333" s="412"/>
      <c r="KAL333" s="413"/>
      <c r="KAM333" s="413"/>
      <c r="KAN333" s="413"/>
      <c r="KAO333" s="413"/>
      <c r="KAP333" s="413"/>
      <c r="KAQ333" s="413"/>
      <c r="KAR333" s="413"/>
      <c r="KAS333" s="413"/>
      <c r="KAT333" s="413"/>
      <c r="KAU333" s="413"/>
      <c r="KAV333" s="413"/>
      <c r="KAW333" s="413"/>
      <c r="KAX333" s="413"/>
      <c r="KAY333" s="413"/>
      <c r="KAZ333" s="413"/>
      <c r="KBA333" s="413"/>
      <c r="KBB333" s="413"/>
      <c r="KBC333" s="413"/>
      <c r="KBD333" s="413"/>
      <c r="KBE333" s="413"/>
      <c r="KBF333" s="413"/>
      <c r="KBG333" s="413"/>
      <c r="KBH333" s="413"/>
      <c r="KBI333" s="413"/>
      <c r="KBJ333" s="414"/>
      <c r="KBK333" s="414"/>
      <c r="KBL333" s="414"/>
      <c r="KBM333" s="414"/>
      <c r="KBN333" s="414"/>
      <c r="KBO333" s="413"/>
      <c r="KBP333" s="413"/>
      <c r="KBQ333" s="414"/>
      <c r="KBR333" s="414"/>
      <c r="KBS333" s="413"/>
      <c r="KBT333" s="413"/>
      <c r="KBU333" s="414"/>
      <c r="KBV333" s="414"/>
      <c r="KBW333" s="413"/>
      <c r="KBX333" s="413"/>
      <c r="KBY333" s="413"/>
      <c r="KBZ333" s="413"/>
      <c r="KCA333" s="413"/>
      <c r="KCB333" s="413"/>
      <c r="KCC333" s="413"/>
      <c r="KCD333" s="414"/>
      <c r="KCE333" s="414"/>
      <c r="KCF333" s="413"/>
      <c r="KCG333" s="413"/>
      <c r="KCH333" s="414"/>
      <c r="KCI333" s="414"/>
      <c r="KCJ333" s="413"/>
      <c r="KCK333" s="413"/>
      <c r="KCL333" s="413"/>
      <c r="KCM333" s="413"/>
      <c r="KCN333" s="413"/>
      <c r="KCO333" s="407"/>
      <c r="KCP333" s="439"/>
      <c r="KCQ333" s="413"/>
      <c r="KCR333" s="413"/>
      <c r="KCS333" s="413"/>
      <c r="KCT333" s="413"/>
      <c r="KCU333" s="413"/>
      <c r="KCV333" s="413"/>
      <c r="KCW333" s="413"/>
      <c r="KCX333" s="412"/>
      <c r="KCY333" s="412"/>
      <c r="KCZ333" s="412"/>
      <c r="KDA333" s="412"/>
      <c r="KDB333" s="412"/>
      <c r="KDC333" s="412"/>
      <c r="KDD333" s="412"/>
      <c r="KDE333" s="412"/>
      <c r="KDF333" s="412"/>
      <c r="KDG333" s="412"/>
      <c r="KDH333" s="412"/>
      <c r="KDI333" s="412"/>
      <c r="KDJ333" s="412"/>
      <c r="KDK333" s="412"/>
      <c r="KDL333" s="412"/>
      <c r="KDM333" s="412"/>
      <c r="KDN333" s="412"/>
      <c r="KDO333" s="412"/>
      <c r="KDP333" s="412"/>
      <c r="KDQ333" s="412"/>
      <c r="KDR333" s="412"/>
      <c r="KDS333" s="412"/>
      <c r="KDT333" s="412"/>
      <c r="KDU333" s="412"/>
      <c r="KDV333" s="412"/>
      <c r="KDW333" s="412"/>
      <c r="KDX333" s="412"/>
      <c r="KDY333" s="412"/>
      <c r="KDZ333" s="412"/>
      <c r="KEA333" s="412"/>
      <c r="KEB333" s="412"/>
      <c r="KEC333" s="412"/>
      <c r="KED333" s="412"/>
      <c r="KEE333" s="412"/>
      <c r="KEF333" s="412"/>
      <c r="KEG333" s="412"/>
      <c r="KEH333" s="412"/>
      <c r="KEI333" s="412"/>
      <c r="KEJ333" s="412"/>
      <c r="KEK333" s="412"/>
      <c r="KEL333" s="412"/>
      <c r="KEM333" s="412"/>
      <c r="KEN333" s="412"/>
      <c r="KEO333" s="412"/>
      <c r="KEP333" s="413"/>
      <c r="KEQ333" s="413"/>
      <c r="KER333" s="413"/>
      <c r="KES333" s="413"/>
      <c r="KET333" s="413"/>
      <c r="KEU333" s="413"/>
      <c r="KEV333" s="413"/>
      <c r="KEW333" s="413"/>
      <c r="KEX333" s="413"/>
      <c r="KEY333" s="413"/>
      <c r="KEZ333" s="413"/>
      <c r="KFA333" s="413"/>
      <c r="KFB333" s="413"/>
      <c r="KFC333" s="413"/>
      <c r="KFD333" s="413"/>
      <c r="KFE333" s="413"/>
      <c r="KFF333" s="413"/>
      <c r="KFG333" s="413"/>
      <c r="KFH333" s="413"/>
      <c r="KFI333" s="413"/>
      <c r="KFJ333" s="413"/>
      <c r="KFK333" s="413"/>
      <c r="KFL333" s="413"/>
      <c r="KFM333" s="413"/>
      <c r="KFN333" s="414"/>
      <c r="KFO333" s="414"/>
      <c r="KFP333" s="414"/>
      <c r="KFQ333" s="414"/>
      <c r="KFR333" s="414"/>
      <c r="KFS333" s="413"/>
      <c r="KFT333" s="413"/>
      <c r="KFU333" s="414"/>
      <c r="KFV333" s="414"/>
      <c r="KFW333" s="413"/>
      <c r="KFX333" s="413"/>
      <c r="KFY333" s="414"/>
      <c r="KFZ333" s="414"/>
      <c r="KGA333" s="413"/>
      <c r="KGB333" s="413"/>
      <c r="KGC333" s="413"/>
      <c r="KGD333" s="413"/>
      <c r="KGE333" s="413"/>
      <c r="KGF333" s="413"/>
      <c r="KGG333" s="413"/>
      <c r="KGH333" s="414"/>
      <c r="KGI333" s="414"/>
      <c r="KGJ333" s="413"/>
      <c r="KGK333" s="413"/>
      <c r="KGL333" s="414"/>
      <c r="KGM333" s="414"/>
      <c r="KGN333" s="413"/>
      <c r="KGO333" s="413"/>
      <c r="KGP333" s="413"/>
      <c r="KGQ333" s="413"/>
      <c r="KGR333" s="413"/>
      <c r="KGS333" s="407"/>
      <c r="KGT333" s="439"/>
      <c r="KGU333" s="413"/>
      <c r="KGV333" s="413"/>
      <c r="KGW333" s="413"/>
      <c r="KGX333" s="413"/>
      <c r="KGY333" s="413"/>
      <c r="KGZ333" s="413"/>
      <c r="KHA333" s="413"/>
      <c r="KHB333" s="412"/>
      <c r="KHC333" s="412"/>
      <c r="KHD333" s="412"/>
      <c r="KHE333" s="412"/>
      <c r="KHF333" s="412"/>
      <c r="KHG333" s="412"/>
      <c r="KHH333" s="412"/>
      <c r="KHI333" s="412"/>
      <c r="KHJ333" s="412"/>
      <c r="KHK333" s="412"/>
      <c r="KHL333" s="412"/>
      <c r="KHM333" s="412"/>
      <c r="KHN333" s="412"/>
      <c r="KHO333" s="412"/>
      <c r="KHP333" s="412"/>
      <c r="KHQ333" s="412"/>
      <c r="KHR333" s="412"/>
      <c r="KHS333" s="412"/>
      <c r="KHT333" s="412"/>
      <c r="KHU333" s="412"/>
      <c r="KHV333" s="412"/>
      <c r="KHW333" s="412"/>
      <c r="KHX333" s="412"/>
      <c r="KHY333" s="412"/>
      <c r="KHZ333" s="412"/>
      <c r="KIA333" s="412"/>
      <c r="KIB333" s="412"/>
      <c r="KIC333" s="412"/>
      <c r="KID333" s="412"/>
      <c r="KIE333" s="412"/>
      <c r="KIF333" s="412"/>
      <c r="KIG333" s="412"/>
      <c r="KIH333" s="412"/>
      <c r="KII333" s="412"/>
      <c r="KIJ333" s="412"/>
      <c r="KIK333" s="412"/>
      <c r="KIL333" s="412"/>
      <c r="KIM333" s="412"/>
      <c r="KIN333" s="412"/>
      <c r="KIO333" s="412"/>
      <c r="KIP333" s="412"/>
      <c r="KIQ333" s="412"/>
      <c r="KIR333" s="412"/>
      <c r="KIS333" s="412"/>
      <c r="KIT333" s="413"/>
      <c r="KIU333" s="413"/>
      <c r="KIV333" s="413"/>
      <c r="KIW333" s="413"/>
      <c r="KIX333" s="413"/>
      <c r="KIY333" s="413"/>
      <c r="KIZ333" s="413"/>
      <c r="KJA333" s="413"/>
      <c r="KJB333" s="413"/>
      <c r="KJC333" s="413"/>
      <c r="KJD333" s="413"/>
      <c r="KJE333" s="413"/>
      <c r="KJF333" s="413"/>
      <c r="KJG333" s="413"/>
      <c r="KJH333" s="413"/>
      <c r="KJI333" s="413"/>
      <c r="KJJ333" s="413"/>
      <c r="KJK333" s="413"/>
      <c r="KJL333" s="413"/>
      <c r="KJM333" s="413"/>
      <c r="KJN333" s="413"/>
      <c r="KJO333" s="413"/>
      <c r="KJP333" s="413"/>
      <c r="KJQ333" s="413"/>
      <c r="KJR333" s="414"/>
      <c r="KJS333" s="414"/>
      <c r="KJT333" s="414"/>
      <c r="KJU333" s="414"/>
      <c r="KJV333" s="414"/>
      <c r="KJW333" s="413"/>
      <c r="KJX333" s="413"/>
      <c r="KJY333" s="414"/>
      <c r="KJZ333" s="414"/>
      <c r="KKA333" s="413"/>
      <c r="KKB333" s="413"/>
      <c r="KKC333" s="414"/>
      <c r="KKD333" s="414"/>
      <c r="KKE333" s="413"/>
      <c r="KKF333" s="413"/>
      <c r="KKG333" s="413"/>
      <c r="KKH333" s="413"/>
      <c r="KKI333" s="413"/>
      <c r="KKJ333" s="413"/>
      <c r="KKK333" s="413"/>
      <c r="KKL333" s="414"/>
      <c r="KKM333" s="414"/>
      <c r="KKN333" s="413"/>
      <c r="KKO333" s="413"/>
      <c r="KKP333" s="414"/>
      <c r="KKQ333" s="414"/>
      <c r="KKR333" s="413"/>
      <c r="KKS333" s="413"/>
      <c r="KKT333" s="413"/>
      <c r="KKU333" s="413"/>
      <c r="KKV333" s="413"/>
      <c r="KKW333" s="407"/>
      <c r="KKX333" s="439"/>
      <c r="KKY333" s="413"/>
      <c r="KKZ333" s="413"/>
      <c r="KLA333" s="413"/>
      <c r="KLB333" s="413"/>
      <c r="KLC333" s="413"/>
      <c r="KLD333" s="413"/>
      <c r="KLE333" s="413"/>
      <c r="KLF333" s="412"/>
      <c r="KLG333" s="412"/>
      <c r="KLH333" s="412"/>
      <c r="KLI333" s="412"/>
      <c r="KLJ333" s="412"/>
      <c r="KLK333" s="412"/>
      <c r="KLL333" s="412"/>
      <c r="KLM333" s="412"/>
      <c r="KLN333" s="412"/>
      <c r="KLO333" s="412"/>
      <c r="KLP333" s="412"/>
      <c r="KLQ333" s="412"/>
      <c r="KLR333" s="412"/>
      <c r="KLS333" s="412"/>
      <c r="KLT333" s="412"/>
      <c r="KLU333" s="412"/>
      <c r="KLV333" s="412"/>
      <c r="KLW333" s="412"/>
      <c r="KLX333" s="412"/>
      <c r="KLY333" s="412"/>
      <c r="KLZ333" s="412"/>
      <c r="KMA333" s="412"/>
      <c r="KMB333" s="412"/>
      <c r="KMC333" s="412"/>
      <c r="KMD333" s="412"/>
      <c r="KME333" s="412"/>
      <c r="KMF333" s="412"/>
      <c r="KMG333" s="412"/>
      <c r="KMH333" s="412"/>
      <c r="KMI333" s="412"/>
      <c r="KMJ333" s="412"/>
      <c r="KMK333" s="412"/>
      <c r="KML333" s="412"/>
      <c r="KMM333" s="412"/>
      <c r="KMN333" s="412"/>
      <c r="KMO333" s="412"/>
      <c r="KMP333" s="412"/>
      <c r="KMQ333" s="412"/>
      <c r="KMR333" s="412"/>
      <c r="KMS333" s="412"/>
      <c r="KMT333" s="412"/>
      <c r="KMU333" s="412"/>
      <c r="KMV333" s="412"/>
      <c r="KMW333" s="412"/>
      <c r="KMX333" s="413"/>
      <c r="KMY333" s="413"/>
      <c r="KMZ333" s="413"/>
      <c r="KNA333" s="413"/>
      <c r="KNB333" s="413"/>
      <c r="KNC333" s="413"/>
      <c r="KND333" s="413"/>
      <c r="KNE333" s="413"/>
      <c r="KNF333" s="413"/>
      <c r="KNG333" s="413"/>
      <c r="KNH333" s="413"/>
      <c r="KNI333" s="413"/>
      <c r="KNJ333" s="413"/>
      <c r="KNK333" s="413"/>
      <c r="KNL333" s="413"/>
      <c r="KNM333" s="413"/>
      <c r="KNN333" s="413"/>
      <c r="KNO333" s="413"/>
      <c r="KNP333" s="413"/>
      <c r="KNQ333" s="413"/>
      <c r="KNR333" s="413"/>
      <c r="KNS333" s="413"/>
      <c r="KNT333" s="413"/>
      <c r="KNU333" s="413"/>
      <c r="KNV333" s="414"/>
      <c r="KNW333" s="414"/>
      <c r="KNX333" s="414"/>
      <c r="KNY333" s="414"/>
      <c r="KNZ333" s="414"/>
      <c r="KOA333" s="413"/>
      <c r="KOB333" s="413"/>
      <c r="KOC333" s="414"/>
      <c r="KOD333" s="414"/>
      <c r="KOE333" s="413"/>
      <c r="KOF333" s="413"/>
      <c r="KOG333" s="414"/>
      <c r="KOH333" s="414"/>
      <c r="KOI333" s="413"/>
      <c r="KOJ333" s="413"/>
      <c r="KOK333" s="413"/>
      <c r="KOL333" s="413"/>
      <c r="KOM333" s="413"/>
      <c r="KON333" s="413"/>
      <c r="KOO333" s="413"/>
      <c r="KOP333" s="414"/>
      <c r="KOQ333" s="414"/>
      <c r="KOR333" s="413"/>
      <c r="KOS333" s="413"/>
      <c r="KOT333" s="414"/>
      <c r="KOU333" s="414"/>
      <c r="KOV333" s="413"/>
      <c r="KOW333" s="413"/>
      <c r="KOX333" s="413"/>
      <c r="KOY333" s="413"/>
      <c r="KOZ333" s="413"/>
      <c r="KPA333" s="407"/>
      <c r="KPB333" s="439"/>
      <c r="KPC333" s="413"/>
      <c r="KPD333" s="413"/>
      <c r="KPE333" s="413"/>
      <c r="KPF333" s="413"/>
      <c r="KPG333" s="413"/>
      <c r="KPH333" s="413"/>
      <c r="KPI333" s="413"/>
      <c r="KPJ333" s="412"/>
      <c r="KPK333" s="412"/>
      <c r="KPL333" s="412"/>
      <c r="KPM333" s="412"/>
      <c r="KPN333" s="412"/>
      <c r="KPO333" s="412"/>
      <c r="KPP333" s="412"/>
      <c r="KPQ333" s="412"/>
      <c r="KPR333" s="412"/>
      <c r="KPS333" s="412"/>
      <c r="KPT333" s="412"/>
      <c r="KPU333" s="412"/>
      <c r="KPV333" s="412"/>
      <c r="KPW333" s="412"/>
      <c r="KPX333" s="412"/>
      <c r="KPY333" s="412"/>
      <c r="KPZ333" s="412"/>
      <c r="KQA333" s="412"/>
      <c r="KQB333" s="412"/>
      <c r="KQC333" s="412"/>
      <c r="KQD333" s="412"/>
      <c r="KQE333" s="412"/>
      <c r="KQF333" s="412"/>
      <c r="KQG333" s="412"/>
      <c r="KQH333" s="412"/>
      <c r="KQI333" s="412"/>
      <c r="KQJ333" s="412"/>
      <c r="KQK333" s="412"/>
      <c r="KQL333" s="412"/>
      <c r="KQM333" s="412"/>
      <c r="KQN333" s="412"/>
      <c r="KQO333" s="412"/>
      <c r="KQP333" s="412"/>
      <c r="KQQ333" s="412"/>
      <c r="KQR333" s="412"/>
      <c r="KQS333" s="412"/>
      <c r="KQT333" s="412"/>
      <c r="KQU333" s="412"/>
      <c r="KQV333" s="412"/>
      <c r="KQW333" s="412"/>
      <c r="KQX333" s="412"/>
      <c r="KQY333" s="412"/>
      <c r="KQZ333" s="412"/>
      <c r="KRA333" s="412"/>
      <c r="KRB333" s="413"/>
      <c r="KRC333" s="413"/>
      <c r="KRD333" s="413"/>
      <c r="KRE333" s="413"/>
      <c r="KRF333" s="413"/>
      <c r="KRG333" s="413"/>
      <c r="KRH333" s="413"/>
      <c r="KRI333" s="413"/>
      <c r="KRJ333" s="413"/>
      <c r="KRK333" s="413"/>
      <c r="KRL333" s="413"/>
      <c r="KRM333" s="413"/>
      <c r="KRN333" s="413"/>
      <c r="KRO333" s="413"/>
      <c r="KRP333" s="413"/>
      <c r="KRQ333" s="413"/>
      <c r="KRR333" s="413"/>
      <c r="KRS333" s="413"/>
      <c r="KRT333" s="413"/>
      <c r="KRU333" s="413"/>
      <c r="KRV333" s="413"/>
      <c r="KRW333" s="413"/>
      <c r="KRX333" s="413"/>
      <c r="KRY333" s="413"/>
      <c r="KRZ333" s="414"/>
      <c r="KSA333" s="414"/>
      <c r="KSB333" s="414"/>
      <c r="KSC333" s="414"/>
      <c r="KSD333" s="414"/>
      <c r="KSE333" s="413"/>
      <c r="KSF333" s="413"/>
      <c r="KSG333" s="414"/>
      <c r="KSH333" s="414"/>
      <c r="KSI333" s="413"/>
      <c r="KSJ333" s="413"/>
      <c r="KSK333" s="414"/>
      <c r="KSL333" s="414"/>
      <c r="KSM333" s="413"/>
      <c r="KSN333" s="413"/>
      <c r="KSO333" s="413"/>
      <c r="KSP333" s="413"/>
      <c r="KSQ333" s="413"/>
      <c r="KSR333" s="413"/>
      <c r="KSS333" s="413"/>
      <c r="KST333" s="414"/>
      <c r="KSU333" s="414"/>
      <c r="KSV333" s="413"/>
      <c r="KSW333" s="413"/>
      <c r="KSX333" s="414"/>
      <c r="KSY333" s="414"/>
      <c r="KSZ333" s="413"/>
      <c r="KTA333" s="413"/>
      <c r="KTB333" s="413"/>
      <c r="KTC333" s="413"/>
      <c r="KTD333" s="413"/>
      <c r="KTE333" s="407"/>
      <c r="KTF333" s="439"/>
      <c r="KTG333" s="413"/>
      <c r="KTH333" s="413"/>
      <c r="KTI333" s="413"/>
      <c r="KTJ333" s="413"/>
      <c r="KTK333" s="413"/>
      <c r="KTL333" s="413"/>
      <c r="KTM333" s="413"/>
      <c r="KTN333" s="412"/>
      <c r="KTO333" s="412"/>
      <c r="KTP333" s="412"/>
      <c r="KTQ333" s="412"/>
      <c r="KTR333" s="412"/>
      <c r="KTS333" s="412"/>
      <c r="KTT333" s="412"/>
      <c r="KTU333" s="412"/>
      <c r="KTV333" s="412"/>
      <c r="KTW333" s="412"/>
      <c r="KTX333" s="412"/>
      <c r="KTY333" s="412"/>
      <c r="KTZ333" s="412"/>
      <c r="KUA333" s="412"/>
      <c r="KUB333" s="412"/>
      <c r="KUC333" s="412"/>
      <c r="KUD333" s="412"/>
      <c r="KUE333" s="412"/>
      <c r="KUF333" s="412"/>
      <c r="KUG333" s="412"/>
      <c r="KUH333" s="412"/>
      <c r="KUI333" s="412"/>
      <c r="KUJ333" s="412"/>
      <c r="KUK333" s="412"/>
      <c r="KUL333" s="412"/>
      <c r="KUM333" s="412"/>
      <c r="KUN333" s="412"/>
      <c r="KUO333" s="412"/>
      <c r="KUP333" s="412"/>
      <c r="KUQ333" s="412"/>
      <c r="KUR333" s="412"/>
      <c r="KUS333" s="412"/>
      <c r="KUT333" s="412"/>
      <c r="KUU333" s="412"/>
      <c r="KUV333" s="412"/>
      <c r="KUW333" s="412"/>
      <c r="KUX333" s="412"/>
      <c r="KUY333" s="412"/>
      <c r="KUZ333" s="412"/>
      <c r="KVA333" s="412"/>
      <c r="KVB333" s="412"/>
      <c r="KVC333" s="412"/>
      <c r="KVD333" s="412"/>
      <c r="KVE333" s="412"/>
      <c r="KVF333" s="413"/>
      <c r="KVG333" s="413"/>
      <c r="KVH333" s="413"/>
      <c r="KVI333" s="413"/>
      <c r="KVJ333" s="413"/>
      <c r="KVK333" s="413"/>
      <c r="KVL333" s="413"/>
      <c r="KVM333" s="413"/>
      <c r="KVN333" s="413"/>
      <c r="KVO333" s="413"/>
      <c r="KVP333" s="413"/>
      <c r="KVQ333" s="413"/>
      <c r="KVR333" s="413"/>
      <c r="KVS333" s="413"/>
      <c r="KVT333" s="413"/>
      <c r="KVU333" s="413"/>
      <c r="KVV333" s="413"/>
      <c r="KVW333" s="413"/>
      <c r="KVX333" s="413"/>
      <c r="KVY333" s="413"/>
      <c r="KVZ333" s="413"/>
      <c r="KWA333" s="413"/>
      <c r="KWB333" s="413"/>
      <c r="KWC333" s="413"/>
      <c r="KWD333" s="414"/>
      <c r="KWE333" s="414"/>
      <c r="KWF333" s="414"/>
      <c r="KWG333" s="414"/>
      <c r="KWH333" s="414"/>
      <c r="KWI333" s="413"/>
      <c r="KWJ333" s="413"/>
      <c r="KWK333" s="414"/>
      <c r="KWL333" s="414"/>
      <c r="KWM333" s="413"/>
      <c r="KWN333" s="413"/>
      <c r="KWO333" s="414"/>
      <c r="KWP333" s="414"/>
      <c r="KWQ333" s="413"/>
      <c r="KWR333" s="413"/>
      <c r="KWS333" s="413"/>
      <c r="KWT333" s="413"/>
      <c r="KWU333" s="413"/>
      <c r="KWV333" s="413"/>
      <c r="KWW333" s="413"/>
      <c r="KWX333" s="414"/>
      <c r="KWY333" s="414"/>
      <c r="KWZ333" s="413"/>
      <c r="KXA333" s="413"/>
      <c r="KXB333" s="414"/>
      <c r="KXC333" s="414"/>
      <c r="KXD333" s="413"/>
      <c r="KXE333" s="413"/>
      <c r="KXF333" s="413"/>
      <c r="KXG333" s="413"/>
      <c r="KXH333" s="413"/>
      <c r="KXI333" s="407"/>
      <c r="KXJ333" s="439"/>
      <c r="KXK333" s="413"/>
      <c r="KXL333" s="413"/>
      <c r="KXM333" s="413"/>
      <c r="KXN333" s="413"/>
      <c r="KXO333" s="413"/>
      <c r="KXP333" s="413"/>
      <c r="KXQ333" s="413"/>
      <c r="KXR333" s="412"/>
      <c r="KXS333" s="412"/>
      <c r="KXT333" s="412"/>
      <c r="KXU333" s="412"/>
      <c r="KXV333" s="412"/>
      <c r="KXW333" s="412"/>
      <c r="KXX333" s="412"/>
      <c r="KXY333" s="412"/>
      <c r="KXZ333" s="412"/>
      <c r="KYA333" s="412"/>
      <c r="KYB333" s="412"/>
      <c r="KYC333" s="412"/>
      <c r="KYD333" s="412"/>
      <c r="KYE333" s="412"/>
      <c r="KYF333" s="412"/>
      <c r="KYG333" s="412"/>
      <c r="KYH333" s="412"/>
      <c r="KYI333" s="412"/>
      <c r="KYJ333" s="412"/>
      <c r="KYK333" s="412"/>
      <c r="KYL333" s="412"/>
      <c r="KYM333" s="412"/>
      <c r="KYN333" s="412"/>
      <c r="KYO333" s="412"/>
      <c r="KYP333" s="412"/>
      <c r="KYQ333" s="412"/>
      <c r="KYR333" s="412"/>
      <c r="KYS333" s="412"/>
      <c r="KYT333" s="412"/>
      <c r="KYU333" s="412"/>
      <c r="KYV333" s="412"/>
      <c r="KYW333" s="412"/>
      <c r="KYX333" s="412"/>
      <c r="KYY333" s="412"/>
      <c r="KYZ333" s="412"/>
      <c r="KZA333" s="412"/>
      <c r="KZB333" s="412"/>
      <c r="KZC333" s="412"/>
      <c r="KZD333" s="412"/>
      <c r="KZE333" s="412"/>
      <c r="KZF333" s="412"/>
      <c r="KZG333" s="412"/>
      <c r="KZH333" s="412"/>
      <c r="KZI333" s="412"/>
      <c r="KZJ333" s="413"/>
      <c r="KZK333" s="413"/>
      <c r="KZL333" s="413"/>
      <c r="KZM333" s="413"/>
      <c r="KZN333" s="413"/>
      <c r="KZO333" s="413"/>
      <c r="KZP333" s="413"/>
      <c r="KZQ333" s="413"/>
      <c r="KZR333" s="413"/>
      <c r="KZS333" s="413"/>
      <c r="KZT333" s="413"/>
      <c r="KZU333" s="413"/>
      <c r="KZV333" s="413"/>
      <c r="KZW333" s="413"/>
      <c r="KZX333" s="413"/>
      <c r="KZY333" s="413"/>
      <c r="KZZ333" s="413"/>
      <c r="LAA333" s="413"/>
      <c r="LAB333" s="413"/>
      <c r="LAC333" s="413"/>
      <c r="LAD333" s="413"/>
      <c r="LAE333" s="413"/>
      <c r="LAF333" s="413"/>
      <c r="LAG333" s="413"/>
      <c r="LAH333" s="414"/>
      <c r="LAI333" s="414"/>
      <c r="LAJ333" s="414"/>
      <c r="LAK333" s="414"/>
      <c r="LAL333" s="414"/>
      <c r="LAM333" s="413"/>
      <c r="LAN333" s="413"/>
      <c r="LAO333" s="414"/>
      <c r="LAP333" s="414"/>
      <c r="LAQ333" s="413"/>
      <c r="LAR333" s="413"/>
      <c r="LAS333" s="414"/>
      <c r="LAT333" s="414"/>
      <c r="LAU333" s="413"/>
      <c r="LAV333" s="413"/>
      <c r="LAW333" s="413"/>
      <c r="LAX333" s="413"/>
      <c r="LAY333" s="413"/>
      <c r="LAZ333" s="413"/>
      <c r="LBA333" s="413"/>
      <c r="LBB333" s="414"/>
      <c r="LBC333" s="414"/>
      <c r="LBD333" s="413"/>
      <c r="LBE333" s="413"/>
      <c r="LBF333" s="414"/>
      <c r="LBG333" s="414"/>
      <c r="LBH333" s="413"/>
      <c r="LBI333" s="413"/>
      <c r="LBJ333" s="413"/>
      <c r="LBK333" s="413"/>
      <c r="LBL333" s="413"/>
      <c r="LBM333" s="407"/>
      <c r="LBN333" s="439"/>
      <c r="LBO333" s="413"/>
      <c r="LBP333" s="413"/>
      <c r="LBQ333" s="413"/>
      <c r="LBR333" s="413"/>
      <c r="LBS333" s="413"/>
      <c r="LBT333" s="413"/>
      <c r="LBU333" s="413"/>
      <c r="LBV333" s="412"/>
      <c r="LBW333" s="412"/>
      <c r="LBX333" s="412"/>
      <c r="LBY333" s="412"/>
      <c r="LBZ333" s="412"/>
      <c r="LCA333" s="412"/>
      <c r="LCB333" s="412"/>
      <c r="LCC333" s="412"/>
      <c r="LCD333" s="412"/>
      <c r="LCE333" s="412"/>
      <c r="LCF333" s="412"/>
      <c r="LCG333" s="412"/>
      <c r="LCH333" s="412"/>
      <c r="LCI333" s="412"/>
      <c r="LCJ333" s="412"/>
      <c r="LCK333" s="412"/>
      <c r="LCL333" s="412"/>
      <c r="LCM333" s="412"/>
      <c r="LCN333" s="412"/>
      <c r="LCO333" s="412"/>
      <c r="LCP333" s="412"/>
      <c r="LCQ333" s="412"/>
      <c r="LCR333" s="412"/>
      <c r="LCS333" s="412"/>
      <c r="LCT333" s="412"/>
      <c r="LCU333" s="412"/>
      <c r="LCV333" s="412"/>
      <c r="LCW333" s="412"/>
      <c r="LCX333" s="412"/>
      <c r="LCY333" s="412"/>
      <c r="LCZ333" s="412"/>
      <c r="LDA333" s="412"/>
      <c r="LDB333" s="412"/>
      <c r="LDC333" s="412"/>
      <c r="LDD333" s="412"/>
      <c r="LDE333" s="412"/>
      <c r="LDF333" s="412"/>
      <c r="LDG333" s="412"/>
      <c r="LDH333" s="412"/>
      <c r="LDI333" s="412"/>
      <c r="LDJ333" s="412"/>
      <c r="LDK333" s="412"/>
      <c r="LDL333" s="412"/>
      <c r="LDM333" s="412"/>
      <c r="LDN333" s="413"/>
      <c r="LDO333" s="413"/>
      <c r="LDP333" s="413"/>
      <c r="LDQ333" s="413"/>
      <c r="LDR333" s="413"/>
      <c r="LDS333" s="413"/>
      <c r="LDT333" s="413"/>
      <c r="LDU333" s="413"/>
      <c r="LDV333" s="413"/>
      <c r="LDW333" s="413"/>
      <c r="LDX333" s="413"/>
      <c r="LDY333" s="413"/>
      <c r="LDZ333" s="413"/>
      <c r="LEA333" s="413"/>
      <c r="LEB333" s="413"/>
      <c r="LEC333" s="413"/>
      <c r="LED333" s="413"/>
      <c r="LEE333" s="413"/>
      <c r="LEF333" s="413"/>
      <c r="LEG333" s="413"/>
      <c r="LEH333" s="413"/>
      <c r="LEI333" s="413"/>
      <c r="LEJ333" s="413"/>
      <c r="LEK333" s="413"/>
      <c r="LEL333" s="414"/>
      <c r="LEM333" s="414"/>
      <c r="LEN333" s="414"/>
      <c r="LEO333" s="414"/>
      <c r="LEP333" s="414"/>
      <c r="LEQ333" s="413"/>
      <c r="LER333" s="413"/>
      <c r="LES333" s="414"/>
      <c r="LET333" s="414"/>
      <c r="LEU333" s="413"/>
      <c r="LEV333" s="413"/>
      <c r="LEW333" s="414"/>
      <c r="LEX333" s="414"/>
      <c r="LEY333" s="413"/>
      <c r="LEZ333" s="413"/>
      <c r="LFA333" s="413"/>
      <c r="LFB333" s="413"/>
      <c r="LFC333" s="413"/>
      <c r="LFD333" s="413"/>
      <c r="LFE333" s="413"/>
      <c r="LFF333" s="414"/>
      <c r="LFG333" s="414"/>
      <c r="LFH333" s="413"/>
      <c r="LFI333" s="413"/>
      <c r="LFJ333" s="414"/>
      <c r="LFK333" s="414"/>
      <c r="LFL333" s="413"/>
      <c r="LFM333" s="413"/>
      <c r="LFN333" s="413"/>
      <c r="LFO333" s="413"/>
      <c r="LFP333" s="413"/>
      <c r="LFQ333" s="407"/>
      <c r="LFR333" s="439"/>
      <c r="LFS333" s="413"/>
      <c r="LFT333" s="413"/>
      <c r="LFU333" s="413"/>
      <c r="LFV333" s="413"/>
      <c r="LFW333" s="413"/>
      <c r="LFX333" s="413"/>
      <c r="LFY333" s="413"/>
      <c r="LFZ333" s="412"/>
      <c r="LGA333" s="412"/>
      <c r="LGB333" s="412"/>
      <c r="LGC333" s="412"/>
      <c r="LGD333" s="412"/>
      <c r="LGE333" s="412"/>
      <c r="LGF333" s="412"/>
      <c r="LGG333" s="412"/>
      <c r="LGH333" s="412"/>
      <c r="LGI333" s="412"/>
      <c r="LGJ333" s="412"/>
      <c r="LGK333" s="412"/>
      <c r="LGL333" s="412"/>
      <c r="LGM333" s="412"/>
      <c r="LGN333" s="412"/>
      <c r="LGO333" s="412"/>
      <c r="LGP333" s="412"/>
      <c r="LGQ333" s="412"/>
      <c r="LGR333" s="412"/>
      <c r="LGS333" s="412"/>
      <c r="LGT333" s="412"/>
      <c r="LGU333" s="412"/>
      <c r="LGV333" s="412"/>
      <c r="LGW333" s="412"/>
      <c r="LGX333" s="412"/>
      <c r="LGY333" s="412"/>
      <c r="LGZ333" s="412"/>
      <c r="LHA333" s="412"/>
      <c r="LHB333" s="412"/>
      <c r="LHC333" s="412"/>
      <c r="LHD333" s="412"/>
      <c r="LHE333" s="412"/>
      <c r="LHF333" s="412"/>
      <c r="LHG333" s="412"/>
      <c r="LHH333" s="412"/>
      <c r="LHI333" s="412"/>
      <c r="LHJ333" s="412"/>
      <c r="LHK333" s="412"/>
      <c r="LHL333" s="412"/>
      <c r="LHM333" s="412"/>
      <c r="LHN333" s="412"/>
      <c r="LHO333" s="412"/>
      <c r="LHP333" s="412"/>
      <c r="LHQ333" s="412"/>
      <c r="LHR333" s="413"/>
      <c r="LHS333" s="413"/>
      <c r="LHT333" s="413"/>
      <c r="LHU333" s="413"/>
      <c r="LHV333" s="413"/>
      <c r="LHW333" s="413"/>
      <c r="LHX333" s="413"/>
      <c r="LHY333" s="413"/>
      <c r="LHZ333" s="413"/>
      <c r="LIA333" s="413"/>
      <c r="LIB333" s="413"/>
      <c r="LIC333" s="413"/>
      <c r="LID333" s="413"/>
      <c r="LIE333" s="413"/>
      <c r="LIF333" s="413"/>
      <c r="LIG333" s="413"/>
      <c r="LIH333" s="413"/>
      <c r="LII333" s="413"/>
      <c r="LIJ333" s="413"/>
      <c r="LIK333" s="413"/>
      <c r="LIL333" s="413"/>
      <c r="LIM333" s="413"/>
      <c r="LIN333" s="413"/>
      <c r="LIO333" s="413"/>
      <c r="LIP333" s="414"/>
      <c r="LIQ333" s="414"/>
      <c r="LIR333" s="414"/>
      <c r="LIS333" s="414"/>
      <c r="LIT333" s="414"/>
      <c r="LIU333" s="413"/>
      <c r="LIV333" s="413"/>
      <c r="LIW333" s="414"/>
      <c r="LIX333" s="414"/>
      <c r="LIY333" s="413"/>
      <c r="LIZ333" s="413"/>
      <c r="LJA333" s="414"/>
      <c r="LJB333" s="414"/>
      <c r="LJC333" s="413"/>
      <c r="LJD333" s="413"/>
      <c r="LJE333" s="413"/>
      <c r="LJF333" s="413"/>
      <c r="LJG333" s="413"/>
      <c r="LJH333" s="413"/>
      <c r="LJI333" s="413"/>
      <c r="LJJ333" s="414"/>
      <c r="LJK333" s="414"/>
      <c r="LJL333" s="413"/>
      <c r="LJM333" s="413"/>
      <c r="LJN333" s="414"/>
      <c r="LJO333" s="414"/>
      <c r="LJP333" s="413"/>
      <c r="LJQ333" s="413"/>
      <c r="LJR333" s="413"/>
      <c r="LJS333" s="413"/>
      <c r="LJT333" s="413"/>
      <c r="LJU333" s="407"/>
      <c r="LJV333" s="439"/>
      <c r="LJW333" s="413"/>
      <c r="LJX333" s="413"/>
      <c r="LJY333" s="413"/>
      <c r="LJZ333" s="413"/>
      <c r="LKA333" s="413"/>
      <c r="LKB333" s="413"/>
      <c r="LKC333" s="413"/>
      <c r="LKD333" s="412"/>
      <c r="LKE333" s="412"/>
      <c r="LKF333" s="412"/>
      <c r="LKG333" s="412"/>
      <c r="LKH333" s="412"/>
      <c r="LKI333" s="412"/>
      <c r="LKJ333" s="412"/>
      <c r="LKK333" s="412"/>
      <c r="LKL333" s="412"/>
      <c r="LKM333" s="412"/>
      <c r="LKN333" s="412"/>
      <c r="LKO333" s="412"/>
      <c r="LKP333" s="412"/>
      <c r="LKQ333" s="412"/>
      <c r="LKR333" s="412"/>
      <c r="LKS333" s="412"/>
      <c r="LKT333" s="412"/>
      <c r="LKU333" s="412"/>
      <c r="LKV333" s="412"/>
      <c r="LKW333" s="412"/>
      <c r="LKX333" s="412"/>
      <c r="LKY333" s="412"/>
      <c r="LKZ333" s="412"/>
      <c r="LLA333" s="412"/>
      <c r="LLB333" s="412"/>
      <c r="LLC333" s="412"/>
      <c r="LLD333" s="412"/>
      <c r="LLE333" s="412"/>
      <c r="LLF333" s="412"/>
      <c r="LLG333" s="412"/>
      <c r="LLH333" s="412"/>
      <c r="LLI333" s="412"/>
      <c r="LLJ333" s="412"/>
      <c r="LLK333" s="412"/>
      <c r="LLL333" s="412"/>
      <c r="LLM333" s="412"/>
      <c r="LLN333" s="412"/>
      <c r="LLO333" s="412"/>
      <c r="LLP333" s="412"/>
      <c r="LLQ333" s="412"/>
      <c r="LLR333" s="412"/>
      <c r="LLS333" s="412"/>
      <c r="LLT333" s="412"/>
      <c r="LLU333" s="412"/>
      <c r="LLV333" s="413"/>
      <c r="LLW333" s="413"/>
      <c r="LLX333" s="413"/>
      <c r="LLY333" s="413"/>
      <c r="LLZ333" s="413"/>
      <c r="LMA333" s="413"/>
      <c r="LMB333" s="413"/>
      <c r="LMC333" s="413"/>
      <c r="LMD333" s="413"/>
      <c r="LME333" s="413"/>
      <c r="LMF333" s="413"/>
      <c r="LMG333" s="413"/>
      <c r="LMH333" s="413"/>
      <c r="LMI333" s="413"/>
      <c r="LMJ333" s="413"/>
      <c r="LMK333" s="413"/>
      <c r="LML333" s="413"/>
      <c r="LMM333" s="413"/>
      <c r="LMN333" s="413"/>
      <c r="LMO333" s="413"/>
      <c r="LMP333" s="413"/>
      <c r="LMQ333" s="413"/>
      <c r="LMR333" s="413"/>
      <c r="LMS333" s="413"/>
      <c r="LMT333" s="414"/>
      <c r="LMU333" s="414"/>
      <c r="LMV333" s="414"/>
      <c r="LMW333" s="414"/>
      <c r="LMX333" s="414"/>
      <c r="LMY333" s="413"/>
      <c r="LMZ333" s="413"/>
      <c r="LNA333" s="414"/>
      <c r="LNB333" s="414"/>
      <c r="LNC333" s="413"/>
      <c r="LND333" s="413"/>
      <c r="LNE333" s="414"/>
      <c r="LNF333" s="414"/>
      <c r="LNG333" s="413"/>
      <c r="LNH333" s="413"/>
      <c r="LNI333" s="413"/>
      <c r="LNJ333" s="413"/>
      <c r="LNK333" s="413"/>
      <c r="LNL333" s="413"/>
      <c r="LNM333" s="413"/>
      <c r="LNN333" s="414"/>
      <c r="LNO333" s="414"/>
      <c r="LNP333" s="413"/>
      <c r="LNQ333" s="413"/>
      <c r="LNR333" s="414"/>
      <c r="LNS333" s="414"/>
      <c r="LNT333" s="413"/>
      <c r="LNU333" s="413"/>
      <c r="LNV333" s="413"/>
      <c r="LNW333" s="413"/>
      <c r="LNX333" s="413"/>
      <c r="LNY333" s="407"/>
      <c r="LNZ333" s="439"/>
      <c r="LOA333" s="413"/>
      <c r="LOB333" s="413"/>
      <c r="LOC333" s="413"/>
      <c r="LOD333" s="413"/>
      <c r="LOE333" s="413"/>
      <c r="LOF333" s="413"/>
      <c r="LOG333" s="413"/>
      <c r="LOH333" s="412"/>
      <c r="LOI333" s="412"/>
      <c r="LOJ333" s="412"/>
      <c r="LOK333" s="412"/>
      <c r="LOL333" s="412"/>
      <c r="LOM333" s="412"/>
      <c r="LON333" s="412"/>
      <c r="LOO333" s="412"/>
      <c r="LOP333" s="412"/>
      <c r="LOQ333" s="412"/>
      <c r="LOR333" s="412"/>
      <c r="LOS333" s="412"/>
      <c r="LOT333" s="412"/>
      <c r="LOU333" s="412"/>
      <c r="LOV333" s="412"/>
      <c r="LOW333" s="412"/>
      <c r="LOX333" s="412"/>
      <c r="LOY333" s="412"/>
      <c r="LOZ333" s="412"/>
      <c r="LPA333" s="412"/>
      <c r="LPB333" s="412"/>
      <c r="LPC333" s="412"/>
      <c r="LPD333" s="412"/>
      <c r="LPE333" s="412"/>
      <c r="LPF333" s="412"/>
      <c r="LPG333" s="412"/>
      <c r="LPH333" s="412"/>
      <c r="LPI333" s="412"/>
      <c r="LPJ333" s="412"/>
      <c r="LPK333" s="412"/>
      <c r="LPL333" s="412"/>
      <c r="LPM333" s="412"/>
      <c r="LPN333" s="412"/>
      <c r="LPO333" s="412"/>
      <c r="LPP333" s="412"/>
      <c r="LPQ333" s="412"/>
      <c r="LPR333" s="412"/>
      <c r="LPS333" s="412"/>
      <c r="LPT333" s="412"/>
      <c r="LPU333" s="412"/>
      <c r="LPV333" s="412"/>
      <c r="LPW333" s="412"/>
      <c r="LPX333" s="412"/>
      <c r="LPY333" s="412"/>
      <c r="LPZ333" s="413"/>
      <c r="LQA333" s="413"/>
      <c r="LQB333" s="413"/>
      <c r="LQC333" s="413"/>
      <c r="LQD333" s="413"/>
      <c r="LQE333" s="413"/>
      <c r="LQF333" s="413"/>
      <c r="LQG333" s="413"/>
      <c r="LQH333" s="413"/>
      <c r="LQI333" s="413"/>
      <c r="LQJ333" s="413"/>
      <c r="LQK333" s="413"/>
      <c r="LQL333" s="413"/>
      <c r="LQM333" s="413"/>
      <c r="LQN333" s="413"/>
      <c r="LQO333" s="413"/>
      <c r="LQP333" s="413"/>
      <c r="LQQ333" s="413"/>
      <c r="LQR333" s="413"/>
      <c r="LQS333" s="413"/>
      <c r="LQT333" s="413"/>
      <c r="LQU333" s="413"/>
      <c r="LQV333" s="413"/>
      <c r="LQW333" s="413"/>
      <c r="LQX333" s="414"/>
      <c r="LQY333" s="414"/>
      <c r="LQZ333" s="414"/>
      <c r="LRA333" s="414"/>
      <c r="LRB333" s="414"/>
      <c r="LRC333" s="413"/>
      <c r="LRD333" s="413"/>
      <c r="LRE333" s="414"/>
      <c r="LRF333" s="414"/>
      <c r="LRG333" s="413"/>
      <c r="LRH333" s="413"/>
      <c r="LRI333" s="414"/>
      <c r="LRJ333" s="414"/>
      <c r="LRK333" s="413"/>
      <c r="LRL333" s="413"/>
      <c r="LRM333" s="413"/>
      <c r="LRN333" s="413"/>
      <c r="LRO333" s="413"/>
      <c r="LRP333" s="413"/>
      <c r="LRQ333" s="413"/>
      <c r="LRR333" s="414"/>
      <c r="LRS333" s="414"/>
      <c r="LRT333" s="413"/>
      <c r="LRU333" s="413"/>
      <c r="LRV333" s="414"/>
      <c r="LRW333" s="414"/>
      <c r="LRX333" s="413"/>
      <c r="LRY333" s="413"/>
      <c r="LRZ333" s="413"/>
      <c r="LSA333" s="413"/>
      <c r="LSB333" s="413"/>
      <c r="LSC333" s="407"/>
      <c r="LSD333" s="439"/>
      <c r="LSE333" s="413"/>
      <c r="LSF333" s="413"/>
      <c r="LSG333" s="413"/>
      <c r="LSH333" s="413"/>
      <c r="LSI333" s="413"/>
      <c r="LSJ333" s="413"/>
      <c r="LSK333" s="413"/>
      <c r="LSL333" s="412"/>
      <c r="LSM333" s="412"/>
      <c r="LSN333" s="412"/>
      <c r="LSO333" s="412"/>
      <c r="LSP333" s="412"/>
      <c r="LSQ333" s="412"/>
      <c r="LSR333" s="412"/>
      <c r="LSS333" s="412"/>
      <c r="LST333" s="412"/>
      <c r="LSU333" s="412"/>
      <c r="LSV333" s="412"/>
      <c r="LSW333" s="412"/>
      <c r="LSX333" s="412"/>
      <c r="LSY333" s="412"/>
      <c r="LSZ333" s="412"/>
      <c r="LTA333" s="412"/>
      <c r="LTB333" s="412"/>
      <c r="LTC333" s="412"/>
      <c r="LTD333" s="412"/>
      <c r="LTE333" s="412"/>
      <c r="LTF333" s="412"/>
      <c r="LTG333" s="412"/>
      <c r="LTH333" s="412"/>
      <c r="LTI333" s="412"/>
      <c r="LTJ333" s="412"/>
      <c r="LTK333" s="412"/>
      <c r="LTL333" s="412"/>
      <c r="LTM333" s="412"/>
      <c r="LTN333" s="412"/>
      <c r="LTO333" s="412"/>
      <c r="LTP333" s="412"/>
      <c r="LTQ333" s="412"/>
      <c r="LTR333" s="412"/>
      <c r="LTS333" s="412"/>
      <c r="LTT333" s="412"/>
      <c r="LTU333" s="412"/>
      <c r="LTV333" s="412"/>
      <c r="LTW333" s="412"/>
      <c r="LTX333" s="412"/>
      <c r="LTY333" s="412"/>
      <c r="LTZ333" s="412"/>
      <c r="LUA333" s="412"/>
      <c r="LUB333" s="412"/>
      <c r="LUC333" s="412"/>
      <c r="LUD333" s="413"/>
      <c r="LUE333" s="413"/>
      <c r="LUF333" s="413"/>
      <c r="LUG333" s="413"/>
      <c r="LUH333" s="413"/>
      <c r="LUI333" s="413"/>
      <c r="LUJ333" s="413"/>
      <c r="LUK333" s="413"/>
      <c r="LUL333" s="413"/>
      <c r="LUM333" s="413"/>
      <c r="LUN333" s="413"/>
      <c r="LUO333" s="413"/>
      <c r="LUP333" s="413"/>
      <c r="LUQ333" s="413"/>
      <c r="LUR333" s="413"/>
      <c r="LUS333" s="413"/>
      <c r="LUT333" s="413"/>
      <c r="LUU333" s="413"/>
      <c r="LUV333" s="413"/>
      <c r="LUW333" s="413"/>
      <c r="LUX333" s="413"/>
      <c r="LUY333" s="413"/>
      <c r="LUZ333" s="413"/>
      <c r="LVA333" s="413"/>
      <c r="LVB333" s="414"/>
      <c r="LVC333" s="414"/>
      <c r="LVD333" s="414"/>
      <c r="LVE333" s="414"/>
      <c r="LVF333" s="414"/>
      <c r="LVG333" s="413"/>
      <c r="LVH333" s="413"/>
      <c r="LVI333" s="414"/>
      <c r="LVJ333" s="414"/>
      <c r="LVK333" s="413"/>
      <c r="LVL333" s="413"/>
      <c r="LVM333" s="414"/>
      <c r="LVN333" s="414"/>
      <c r="LVO333" s="413"/>
      <c r="LVP333" s="413"/>
      <c r="LVQ333" s="413"/>
      <c r="LVR333" s="413"/>
      <c r="LVS333" s="413"/>
      <c r="LVT333" s="413"/>
      <c r="LVU333" s="413"/>
      <c r="LVV333" s="414"/>
      <c r="LVW333" s="414"/>
      <c r="LVX333" s="413"/>
      <c r="LVY333" s="413"/>
      <c r="LVZ333" s="414"/>
      <c r="LWA333" s="414"/>
      <c r="LWB333" s="413"/>
      <c r="LWC333" s="413"/>
      <c r="LWD333" s="413"/>
      <c r="LWE333" s="413"/>
      <c r="LWF333" s="413"/>
      <c r="LWG333" s="407"/>
      <c r="LWH333" s="439"/>
      <c r="LWI333" s="413"/>
      <c r="LWJ333" s="413"/>
      <c r="LWK333" s="413"/>
      <c r="LWL333" s="413"/>
      <c r="LWM333" s="413"/>
      <c r="LWN333" s="413"/>
      <c r="LWO333" s="413"/>
      <c r="LWP333" s="412"/>
      <c r="LWQ333" s="412"/>
      <c r="LWR333" s="412"/>
      <c r="LWS333" s="412"/>
      <c r="LWT333" s="412"/>
      <c r="LWU333" s="412"/>
      <c r="LWV333" s="412"/>
      <c r="LWW333" s="412"/>
      <c r="LWX333" s="412"/>
      <c r="LWY333" s="412"/>
      <c r="LWZ333" s="412"/>
      <c r="LXA333" s="412"/>
      <c r="LXB333" s="412"/>
      <c r="LXC333" s="412"/>
      <c r="LXD333" s="412"/>
      <c r="LXE333" s="412"/>
      <c r="LXF333" s="412"/>
      <c r="LXG333" s="412"/>
      <c r="LXH333" s="412"/>
      <c r="LXI333" s="412"/>
      <c r="LXJ333" s="412"/>
      <c r="LXK333" s="412"/>
      <c r="LXL333" s="412"/>
      <c r="LXM333" s="412"/>
      <c r="LXN333" s="412"/>
      <c r="LXO333" s="412"/>
      <c r="LXP333" s="412"/>
      <c r="LXQ333" s="412"/>
      <c r="LXR333" s="412"/>
      <c r="LXS333" s="412"/>
      <c r="LXT333" s="412"/>
      <c r="LXU333" s="412"/>
      <c r="LXV333" s="412"/>
      <c r="LXW333" s="412"/>
      <c r="LXX333" s="412"/>
      <c r="LXY333" s="412"/>
      <c r="LXZ333" s="412"/>
      <c r="LYA333" s="412"/>
      <c r="LYB333" s="412"/>
      <c r="LYC333" s="412"/>
      <c r="LYD333" s="412"/>
      <c r="LYE333" s="412"/>
      <c r="LYF333" s="412"/>
      <c r="LYG333" s="412"/>
      <c r="LYH333" s="413"/>
      <c r="LYI333" s="413"/>
      <c r="LYJ333" s="413"/>
      <c r="LYK333" s="413"/>
      <c r="LYL333" s="413"/>
      <c r="LYM333" s="413"/>
      <c r="LYN333" s="413"/>
      <c r="LYO333" s="413"/>
      <c r="LYP333" s="413"/>
      <c r="LYQ333" s="413"/>
      <c r="LYR333" s="413"/>
      <c r="LYS333" s="413"/>
      <c r="LYT333" s="413"/>
      <c r="LYU333" s="413"/>
      <c r="LYV333" s="413"/>
      <c r="LYW333" s="413"/>
      <c r="LYX333" s="413"/>
      <c r="LYY333" s="413"/>
      <c r="LYZ333" s="413"/>
      <c r="LZA333" s="413"/>
      <c r="LZB333" s="413"/>
      <c r="LZC333" s="413"/>
      <c r="LZD333" s="413"/>
      <c r="LZE333" s="413"/>
      <c r="LZF333" s="414"/>
      <c r="LZG333" s="414"/>
      <c r="LZH333" s="414"/>
      <c r="LZI333" s="414"/>
      <c r="LZJ333" s="414"/>
      <c r="LZK333" s="413"/>
      <c r="LZL333" s="413"/>
      <c r="LZM333" s="414"/>
      <c r="LZN333" s="414"/>
      <c r="LZO333" s="413"/>
      <c r="LZP333" s="413"/>
      <c r="LZQ333" s="414"/>
      <c r="LZR333" s="414"/>
      <c r="LZS333" s="413"/>
      <c r="LZT333" s="413"/>
      <c r="LZU333" s="413"/>
      <c r="LZV333" s="413"/>
      <c r="LZW333" s="413"/>
      <c r="LZX333" s="413"/>
      <c r="LZY333" s="413"/>
      <c r="LZZ333" s="414"/>
      <c r="MAA333" s="414"/>
      <c r="MAB333" s="413"/>
      <c r="MAC333" s="413"/>
      <c r="MAD333" s="414"/>
      <c r="MAE333" s="414"/>
      <c r="MAF333" s="413"/>
      <c r="MAG333" s="413"/>
      <c r="MAH333" s="413"/>
      <c r="MAI333" s="413"/>
      <c r="MAJ333" s="413"/>
      <c r="MAK333" s="407"/>
      <c r="MAL333" s="439"/>
      <c r="MAM333" s="413"/>
      <c r="MAN333" s="413"/>
      <c r="MAO333" s="413"/>
      <c r="MAP333" s="413"/>
      <c r="MAQ333" s="413"/>
      <c r="MAR333" s="413"/>
      <c r="MAS333" s="413"/>
      <c r="MAT333" s="412"/>
      <c r="MAU333" s="412"/>
      <c r="MAV333" s="412"/>
      <c r="MAW333" s="412"/>
      <c r="MAX333" s="412"/>
      <c r="MAY333" s="412"/>
      <c r="MAZ333" s="412"/>
      <c r="MBA333" s="412"/>
      <c r="MBB333" s="412"/>
      <c r="MBC333" s="412"/>
      <c r="MBD333" s="412"/>
      <c r="MBE333" s="412"/>
      <c r="MBF333" s="412"/>
      <c r="MBG333" s="412"/>
      <c r="MBH333" s="412"/>
      <c r="MBI333" s="412"/>
      <c r="MBJ333" s="412"/>
      <c r="MBK333" s="412"/>
      <c r="MBL333" s="412"/>
      <c r="MBM333" s="412"/>
      <c r="MBN333" s="412"/>
      <c r="MBO333" s="412"/>
      <c r="MBP333" s="412"/>
      <c r="MBQ333" s="412"/>
      <c r="MBR333" s="412"/>
      <c r="MBS333" s="412"/>
      <c r="MBT333" s="412"/>
      <c r="MBU333" s="412"/>
      <c r="MBV333" s="412"/>
      <c r="MBW333" s="412"/>
      <c r="MBX333" s="412"/>
      <c r="MBY333" s="412"/>
      <c r="MBZ333" s="412"/>
      <c r="MCA333" s="412"/>
      <c r="MCB333" s="412"/>
      <c r="MCC333" s="412"/>
      <c r="MCD333" s="412"/>
      <c r="MCE333" s="412"/>
      <c r="MCF333" s="412"/>
      <c r="MCG333" s="412"/>
      <c r="MCH333" s="412"/>
      <c r="MCI333" s="412"/>
      <c r="MCJ333" s="412"/>
      <c r="MCK333" s="412"/>
      <c r="MCL333" s="413"/>
      <c r="MCM333" s="413"/>
      <c r="MCN333" s="413"/>
      <c r="MCO333" s="413"/>
      <c r="MCP333" s="413"/>
      <c r="MCQ333" s="413"/>
      <c r="MCR333" s="413"/>
      <c r="MCS333" s="413"/>
      <c r="MCT333" s="413"/>
      <c r="MCU333" s="413"/>
      <c r="MCV333" s="413"/>
      <c r="MCW333" s="413"/>
      <c r="MCX333" s="413"/>
      <c r="MCY333" s="413"/>
      <c r="MCZ333" s="413"/>
      <c r="MDA333" s="413"/>
      <c r="MDB333" s="413"/>
      <c r="MDC333" s="413"/>
      <c r="MDD333" s="413"/>
      <c r="MDE333" s="413"/>
      <c r="MDF333" s="413"/>
      <c r="MDG333" s="413"/>
      <c r="MDH333" s="413"/>
      <c r="MDI333" s="413"/>
      <c r="MDJ333" s="414"/>
      <c r="MDK333" s="414"/>
      <c r="MDL333" s="414"/>
      <c r="MDM333" s="414"/>
      <c r="MDN333" s="414"/>
      <c r="MDO333" s="413"/>
      <c r="MDP333" s="413"/>
      <c r="MDQ333" s="414"/>
      <c r="MDR333" s="414"/>
      <c r="MDS333" s="413"/>
      <c r="MDT333" s="413"/>
      <c r="MDU333" s="414"/>
      <c r="MDV333" s="414"/>
      <c r="MDW333" s="413"/>
      <c r="MDX333" s="413"/>
      <c r="MDY333" s="413"/>
      <c r="MDZ333" s="413"/>
      <c r="MEA333" s="413"/>
      <c r="MEB333" s="413"/>
      <c r="MEC333" s="413"/>
      <c r="MED333" s="414"/>
      <c r="MEE333" s="414"/>
      <c r="MEF333" s="413"/>
      <c r="MEG333" s="413"/>
      <c r="MEH333" s="414"/>
      <c r="MEI333" s="414"/>
      <c r="MEJ333" s="413"/>
      <c r="MEK333" s="413"/>
      <c r="MEL333" s="413"/>
      <c r="MEM333" s="413"/>
      <c r="MEN333" s="413"/>
      <c r="MEO333" s="407"/>
      <c r="MEP333" s="439"/>
      <c r="MEQ333" s="413"/>
      <c r="MER333" s="413"/>
      <c r="MES333" s="413"/>
      <c r="MET333" s="413"/>
      <c r="MEU333" s="413"/>
      <c r="MEV333" s="413"/>
      <c r="MEW333" s="413"/>
      <c r="MEX333" s="412"/>
      <c r="MEY333" s="412"/>
      <c r="MEZ333" s="412"/>
      <c r="MFA333" s="412"/>
      <c r="MFB333" s="412"/>
      <c r="MFC333" s="412"/>
      <c r="MFD333" s="412"/>
      <c r="MFE333" s="412"/>
      <c r="MFF333" s="412"/>
      <c r="MFG333" s="412"/>
      <c r="MFH333" s="412"/>
      <c r="MFI333" s="412"/>
      <c r="MFJ333" s="412"/>
      <c r="MFK333" s="412"/>
      <c r="MFL333" s="412"/>
      <c r="MFM333" s="412"/>
      <c r="MFN333" s="412"/>
      <c r="MFO333" s="412"/>
      <c r="MFP333" s="412"/>
      <c r="MFQ333" s="412"/>
      <c r="MFR333" s="412"/>
      <c r="MFS333" s="412"/>
      <c r="MFT333" s="412"/>
      <c r="MFU333" s="412"/>
      <c r="MFV333" s="412"/>
      <c r="MFW333" s="412"/>
      <c r="MFX333" s="412"/>
      <c r="MFY333" s="412"/>
      <c r="MFZ333" s="412"/>
      <c r="MGA333" s="412"/>
      <c r="MGB333" s="412"/>
      <c r="MGC333" s="412"/>
      <c r="MGD333" s="412"/>
      <c r="MGE333" s="412"/>
      <c r="MGF333" s="412"/>
      <c r="MGG333" s="412"/>
      <c r="MGH333" s="412"/>
      <c r="MGI333" s="412"/>
      <c r="MGJ333" s="412"/>
      <c r="MGK333" s="412"/>
      <c r="MGL333" s="412"/>
      <c r="MGM333" s="412"/>
      <c r="MGN333" s="412"/>
      <c r="MGO333" s="412"/>
      <c r="MGP333" s="413"/>
      <c r="MGQ333" s="413"/>
      <c r="MGR333" s="413"/>
      <c r="MGS333" s="413"/>
      <c r="MGT333" s="413"/>
      <c r="MGU333" s="413"/>
      <c r="MGV333" s="413"/>
      <c r="MGW333" s="413"/>
      <c r="MGX333" s="413"/>
      <c r="MGY333" s="413"/>
      <c r="MGZ333" s="413"/>
      <c r="MHA333" s="413"/>
      <c r="MHB333" s="413"/>
      <c r="MHC333" s="413"/>
      <c r="MHD333" s="413"/>
      <c r="MHE333" s="413"/>
      <c r="MHF333" s="413"/>
      <c r="MHG333" s="413"/>
      <c r="MHH333" s="413"/>
      <c r="MHI333" s="413"/>
      <c r="MHJ333" s="413"/>
      <c r="MHK333" s="413"/>
      <c r="MHL333" s="413"/>
      <c r="MHM333" s="413"/>
      <c r="MHN333" s="414"/>
      <c r="MHO333" s="414"/>
      <c r="MHP333" s="414"/>
      <c r="MHQ333" s="414"/>
      <c r="MHR333" s="414"/>
      <c r="MHS333" s="413"/>
      <c r="MHT333" s="413"/>
      <c r="MHU333" s="414"/>
      <c r="MHV333" s="414"/>
      <c r="MHW333" s="413"/>
      <c r="MHX333" s="413"/>
      <c r="MHY333" s="414"/>
      <c r="MHZ333" s="414"/>
      <c r="MIA333" s="413"/>
      <c r="MIB333" s="413"/>
      <c r="MIC333" s="413"/>
      <c r="MID333" s="413"/>
      <c r="MIE333" s="413"/>
      <c r="MIF333" s="413"/>
      <c r="MIG333" s="413"/>
      <c r="MIH333" s="414"/>
      <c r="MII333" s="414"/>
      <c r="MIJ333" s="413"/>
      <c r="MIK333" s="413"/>
      <c r="MIL333" s="414"/>
      <c r="MIM333" s="414"/>
      <c r="MIN333" s="413"/>
      <c r="MIO333" s="413"/>
      <c r="MIP333" s="413"/>
      <c r="MIQ333" s="413"/>
      <c r="MIR333" s="413"/>
      <c r="MIS333" s="407"/>
      <c r="MIT333" s="439"/>
      <c r="MIU333" s="413"/>
      <c r="MIV333" s="413"/>
      <c r="MIW333" s="413"/>
      <c r="MIX333" s="413"/>
      <c r="MIY333" s="413"/>
      <c r="MIZ333" s="413"/>
      <c r="MJA333" s="413"/>
      <c r="MJB333" s="412"/>
      <c r="MJC333" s="412"/>
      <c r="MJD333" s="412"/>
      <c r="MJE333" s="412"/>
      <c r="MJF333" s="412"/>
      <c r="MJG333" s="412"/>
      <c r="MJH333" s="412"/>
      <c r="MJI333" s="412"/>
      <c r="MJJ333" s="412"/>
      <c r="MJK333" s="412"/>
      <c r="MJL333" s="412"/>
      <c r="MJM333" s="412"/>
      <c r="MJN333" s="412"/>
      <c r="MJO333" s="412"/>
      <c r="MJP333" s="412"/>
      <c r="MJQ333" s="412"/>
      <c r="MJR333" s="412"/>
      <c r="MJS333" s="412"/>
      <c r="MJT333" s="412"/>
      <c r="MJU333" s="412"/>
      <c r="MJV333" s="412"/>
      <c r="MJW333" s="412"/>
      <c r="MJX333" s="412"/>
      <c r="MJY333" s="412"/>
      <c r="MJZ333" s="412"/>
      <c r="MKA333" s="412"/>
      <c r="MKB333" s="412"/>
      <c r="MKC333" s="412"/>
      <c r="MKD333" s="412"/>
      <c r="MKE333" s="412"/>
      <c r="MKF333" s="412"/>
      <c r="MKG333" s="412"/>
      <c r="MKH333" s="412"/>
      <c r="MKI333" s="412"/>
      <c r="MKJ333" s="412"/>
      <c r="MKK333" s="412"/>
      <c r="MKL333" s="412"/>
      <c r="MKM333" s="412"/>
      <c r="MKN333" s="412"/>
      <c r="MKO333" s="412"/>
      <c r="MKP333" s="412"/>
      <c r="MKQ333" s="412"/>
      <c r="MKR333" s="412"/>
      <c r="MKS333" s="412"/>
      <c r="MKT333" s="413"/>
      <c r="MKU333" s="413"/>
      <c r="MKV333" s="413"/>
      <c r="MKW333" s="413"/>
      <c r="MKX333" s="413"/>
      <c r="MKY333" s="413"/>
      <c r="MKZ333" s="413"/>
      <c r="MLA333" s="413"/>
      <c r="MLB333" s="413"/>
      <c r="MLC333" s="413"/>
      <c r="MLD333" s="413"/>
      <c r="MLE333" s="413"/>
      <c r="MLF333" s="413"/>
      <c r="MLG333" s="413"/>
      <c r="MLH333" s="413"/>
      <c r="MLI333" s="413"/>
      <c r="MLJ333" s="413"/>
      <c r="MLK333" s="413"/>
      <c r="MLL333" s="413"/>
      <c r="MLM333" s="413"/>
      <c r="MLN333" s="413"/>
      <c r="MLO333" s="413"/>
      <c r="MLP333" s="413"/>
      <c r="MLQ333" s="413"/>
      <c r="MLR333" s="414"/>
      <c r="MLS333" s="414"/>
      <c r="MLT333" s="414"/>
      <c r="MLU333" s="414"/>
      <c r="MLV333" s="414"/>
      <c r="MLW333" s="413"/>
      <c r="MLX333" s="413"/>
      <c r="MLY333" s="414"/>
      <c r="MLZ333" s="414"/>
      <c r="MMA333" s="413"/>
      <c r="MMB333" s="413"/>
      <c r="MMC333" s="414"/>
      <c r="MMD333" s="414"/>
      <c r="MME333" s="413"/>
      <c r="MMF333" s="413"/>
      <c r="MMG333" s="413"/>
      <c r="MMH333" s="413"/>
      <c r="MMI333" s="413"/>
      <c r="MMJ333" s="413"/>
      <c r="MMK333" s="413"/>
      <c r="MML333" s="414"/>
      <c r="MMM333" s="414"/>
      <c r="MMN333" s="413"/>
      <c r="MMO333" s="413"/>
      <c r="MMP333" s="414"/>
      <c r="MMQ333" s="414"/>
      <c r="MMR333" s="413"/>
      <c r="MMS333" s="413"/>
      <c r="MMT333" s="413"/>
      <c r="MMU333" s="413"/>
      <c r="MMV333" s="413"/>
      <c r="MMW333" s="407"/>
      <c r="MMX333" s="439"/>
      <c r="MMY333" s="413"/>
      <c r="MMZ333" s="413"/>
      <c r="MNA333" s="413"/>
      <c r="MNB333" s="413"/>
      <c r="MNC333" s="413"/>
      <c r="MND333" s="413"/>
      <c r="MNE333" s="413"/>
      <c r="MNF333" s="412"/>
      <c r="MNG333" s="412"/>
      <c r="MNH333" s="412"/>
      <c r="MNI333" s="412"/>
      <c r="MNJ333" s="412"/>
      <c r="MNK333" s="412"/>
      <c r="MNL333" s="412"/>
      <c r="MNM333" s="412"/>
      <c r="MNN333" s="412"/>
      <c r="MNO333" s="412"/>
      <c r="MNP333" s="412"/>
      <c r="MNQ333" s="412"/>
      <c r="MNR333" s="412"/>
      <c r="MNS333" s="412"/>
      <c r="MNT333" s="412"/>
      <c r="MNU333" s="412"/>
      <c r="MNV333" s="412"/>
      <c r="MNW333" s="412"/>
      <c r="MNX333" s="412"/>
      <c r="MNY333" s="412"/>
      <c r="MNZ333" s="412"/>
      <c r="MOA333" s="412"/>
      <c r="MOB333" s="412"/>
      <c r="MOC333" s="412"/>
      <c r="MOD333" s="412"/>
      <c r="MOE333" s="412"/>
      <c r="MOF333" s="412"/>
      <c r="MOG333" s="412"/>
      <c r="MOH333" s="412"/>
      <c r="MOI333" s="412"/>
      <c r="MOJ333" s="412"/>
      <c r="MOK333" s="412"/>
      <c r="MOL333" s="412"/>
      <c r="MOM333" s="412"/>
      <c r="MON333" s="412"/>
      <c r="MOO333" s="412"/>
      <c r="MOP333" s="412"/>
      <c r="MOQ333" s="412"/>
      <c r="MOR333" s="412"/>
      <c r="MOS333" s="412"/>
      <c r="MOT333" s="412"/>
      <c r="MOU333" s="412"/>
      <c r="MOV333" s="412"/>
      <c r="MOW333" s="412"/>
      <c r="MOX333" s="413"/>
      <c r="MOY333" s="413"/>
      <c r="MOZ333" s="413"/>
      <c r="MPA333" s="413"/>
      <c r="MPB333" s="413"/>
      <c r="MPC333" s="413"/>
      <c r="MPD333" s="413"/>
      <c r="MPE333" s="413"/>
      <c r="MPF333" s="413"/>
      <c r="MPG333" s="413"/>
      <c r="MPH333" s="413"/>
      <c r="MPI333" s="413"/>
      <c r="MPJ333" s="413"/>
      <c r="MPK333" s="413"/>
      <c r="MPL333" s="413"/>
      <c r="MPM333" s="413"/>
      <c r="MPN333" s="413"/>
      <c r="MPO333" s="413"/>
      <c r="MPP333" s="413"/>
      <c r="MPQ333" s="413"/>
      <c r="MPR333" s="413"/>
      <c r="MPS333" s="413"/>
      <c r="MPT333" s="413"/>
      <c r="MPU333" s="413"/>
      <c r="MPV333" s="414"/>
      <c r="MPW333" s="414"/>
      <c r="MPX333" s="414"/>
      <c r="MPY333" s="414"/>
      <c r="MPZ333" s="414"/>
      <c r="MQA333" s="413"/>
      <c r="MQB333" s="413"/>
      <c r="MQC333" s="414"/>
      <c r="MQD333" s="414"/>
      <c r="MQE333" s="413"/>
      <c r="MQF333" s="413"/>
      <c r="MQG333" s="414"/>
      <c r="MQH333" s="414"/>
      <c r="MQI333" s="413"/>
      <c r="MQJ333" s="413"/>
      <c r="MQK333" s="413"/>
      <c r="MQL333" s="413"/>
      <c r="MQM333" s="413"/>
      <c r="MQN333" s="413"/>
      <c r="MQO333" s="413"/>
      <c r="MQP333" s="414"/>
      <c r="MQQ333" s="414"/>
      <c r="MQR333" s="413"/>
      <c r="MQS333" s="413"/>
      <c r="MQT333" s="414"/>
      <c r="MQU333" s="414"/>
      <c r="MQV333" s="413"/>
      <c r="MQW333" s="413"/>
      <c r="MQX333" s="413"/>
      <c r="MQY333" s="413"/>
      <c r="MQZ333" s="413"/>
      <c r="MRA333" s="407"/>
      <c r="MRB333" s="439"/>
      <c r="MRC333" s="413"/>
      <c r="MRD333" s="413"/>
      <c r="MRE333" s="413"/>
      <c r="MRF333" s="413"/>
      <c r="MRG333" s="413"/>
      <c r="MRH333" s="413"/>
      <c r="MRI333" s="413"/>
      <c r="MRJ333" s="412"/>
      <c r="MRK333" s="412"/>
      <c r="MRL333" s="412"/>
      <c r="MRM333" s="412"/>
      <c r="MRN333" s="412"/>
      <c r="MRO333" s="412"/>
      <c r="MRP333" s="412"/>
      <c r="MRQ333" s="412"/>
      <c r="MRR333" s="412"/>
      <c r="MRS333" s="412"/>
      <c r="MRT333" s="412"/>
      <c r="MRU333" s="412"/>
      <c r="MRV333" s="412"/>
      <c r="MRW333" s="412"/>
      <c r="MRX333" s="412"/>
      <c r="MRY333" s="412"/>
      <c r="MRZ333" s="412"/>
      <c r="MSA333" s="412"/>
      <c r="MSB333" s="412"/>
      <c r="MSC333" s="412"/>
      <c r="MSD333" s="412"/>
      <c r="MSE333" s="412"/>
      <c r="MSF333" s="412"/>
      <c r="MSG333" s="412"/>
      <c r="MSH333" s="412"/>
      <c r="MSI333" s="412"/>
      <c r="MSJ333" s="412"/>
      <c r="MSK333" s="412"/>
      <c r="MSL333" s="412"/>
      <c r="MSM333" s="412"/>
      <c r="MSN333" s="412"/>
      <c r="MSO333" s="412"/>
      <c r="MSP333" s="412"/>
      <c r="MSQ333" s="412"/>
      <c r="MSR333" s="412"/>
      <c r="MSS333" s="412"/>
      <c r="MST333" s="412"/>
      <c r="MSU333" s="412"/>
      <c r="MSV333" s="412"/>
      <c r="MSW333" s="412"/>
      <c r="MSX333" s="412"/>
      <c r="MSY333" s="412"/>
      <c r="MSZ333" s="412"/>
      <c r="MTA333" s="412"/>
      <c r="MTB333" s="413"/>
      <c r="MTC333" s="413"/>
      <c r="MTD333" s="413"/>
      <c r="MTE333" s="413"/>
      <c r="MTF333" s="413"/>
      <c r="MTG333" s="413"/>
      <c r="MTH333" s="413"/>
      <c r="MTI333" s="413"/>
      <c r="MTJ333" s="413"/>
      <c r="MTK333" s="413"/>
      <c r="MTL333" s="413"/>
      <c r="MTM333" s="413"/>
      <c r="MTN333" s="413"/>
      <c r="MTO333" s="413"/>
      <c r="MTP333" s="413"/>
      <c r="MTQ333" s="413"/>
      <c r="MTR333" s="413"/>
      <c r="MTS333" s="413"/>
      <c r="MTT333" s="413"/>
      <c r="MTU333" s="413"/>
      <c r="MTV333" s="413"/>
      <c r="MTW333" s="413"/>
      <c r="MTX333" s="413"/>
      <c r="MTY333" s="413"/>
      <c r="MTZ333" s="414"/>
      <c r="MUA333" s="414"/>
      <c r="MUB333" s="414"/>
      <c r="MUC333" s="414"/>
      <c r="MUD333" s="414"/>
      <c r="MUE333" s="413"/>
      <c r="MUF333" s="413"/>
      <c r="MUG333" s="414"/>
      <c r="MUH333" s="414"/>
      <c r="MUI333" s="413"/>
      <c r="MUJ333" s="413"/>
      <c r="MUK333" s="414"/>
      <c r="MUL333" s="414"/>
      <c r="MUM333" s="413"/>
      <c r="MUN333" s="413"/>
      <c r="MUO333" s="413"/>
      <c r="MUP333" s="413"/>
      <c r="MUQ333" s="413"/>
      <c r="MUR333" s="413"/>
      <c r="MUS333" s="413"/>
      <c r="MUT333" s="414"/>
      <c r="MUU333" s="414"/>
      <c r="MUV333" s="413"/>
      <c r="MUW333" s="413"/>
      <c r="MUX333" s="414"/>
      <c r="MUY333" s="414"/>
      <c r="MUZ333" s="413"/>
      <c r="MVA333" s="413"/>
      <c r="MVB333" s="413"/>
      <c r="MVC333" s="413"/>
      <c r="MVD333" s="413"/>
      <c r="MVE333" s="407"/>
      <c r="MVF333" s="439"/>
      <c r="MVG333" s="413"/>
      <c r="MVH333" s="413"/>
      <c r="MVI333" s="413"/>
      <c r="MVJ333" s="413"/>
      <c r="MVK333" s="413"/>
      <c r="MVL333" s="413"/>
      <c r="MVM333" s="413"/>
      <c r="MVN333" s="412"/>
      <c r="MVO333" s="412"/>
      <c r="MVP333" s="412"/>
      <c r="MVQ333" s="412"/>
      <c r="MVR333" s="412"/>
      <c r="MVS333" s="412"/>
      <c r="MVT333" s="412"/>
      <c r="MVU333" s="412"/>
      <c r="MVV333" s="412"/>
      <c r="MVW333" s="412"/>
      <c r="MVX333" s="412"/>
      <c r="MVY333" s="412"/>
      <c r="MVZ333" s="412"/>
      <c r="MWA333" s="412"/>
      <c r="MWB333" s="412"/>
      <c r="MWC333" s="412"/>
      <c r="MWD333" s="412"/>
      <c r="MWE333" s="412"/>
      <c r="MWF333" s="412"/>
      <c r="MWG333" s="412"/>
      <c r="MWH333" s="412"/>
      <c r="MWI333" s="412"/>
      <c r="MWJ333" s="412"/>
      <c r="MWK333" s="412"/>
      <c r="MWL333" s="412"/>
      <c r="MWM333" s="412"/>
      <c r="MWN333" s="412"/>
      <c r="MWO333" s="412"/>
      <c r="MWP333" s="412"/>
      <c r="MWQ333" s="412"/>
      <c r="MWR333" s="412"/>
      <c r="MWS333" s="412"/>
      <c r="MWT333" s="412"/>
      <c r="MWU333" s="412"/>
      <c r="MWV333" s="412"/>
      <c r="MWW333" s="412"/>
      <c r="MWX333" s="412"/>
      <c r="MWY333" s="412"/>
      <c r="MWZ333" s="412"/>
      <c r="MXA333" s="412"/>
      <c r="MXB333" s="412"/>
      <c r="MXC333" s="412"/>
      <c r="MXD333" s="412"/>
      <c r="MXE333" s="412"/>
      <c r="MXF333" s="413"/>
      <c r="MXG333" s="413"/>
      <c r="MXH333" s="413"/>
      <c r="MXI333" s="413"/>
      <c r="MXJ333" s="413"/>
      <c r="MXK333" s="413"/>
      <c r="MXL333" s="413"/>
      <c r="MXM333" s="413"/>
      <c r="MXN333" s="413"/>
      <c r="MXO333" s="413"/>
      <c r="MXP333" s="413"/>
      <c r="MXQ333" s="413"/>
      <c r="MXR333" s="413"/>
      <c r="MXS333" s="413"/>
      <c r="MXT333" s="413"/>
      <c r="MXU333" s="413"/>
      <c r="MXV333" s="413"/>
      <c r="MXW333" s="413"/>
      <c r="MXX333" s="413"/>
      <c r="MXY333" s="413"/>
      <c r="MXZ333" s="413"/>
      <c r="MYA333" s="413"/>
      <c r="MYB333" s="413"/>
      <c r="MYC333" s="413"/>
      <c r="MYD333" s="414"/>
      <c r="MYE333" s="414"/>
      <c r="MYF333" s="414"/>
      <c r="MYG333" s="414"/>
      <c r="MYH333" s="414"/>
      <c r="MYI333" s="413"/>
      <c r="MYJ333" s="413"/>
      <c r="MYK333" s="414"/>
      <c r="MYL333" s="414"/>
      <c r="MYM333" s="413"/>
      <c r="MYN333" s="413"/>
      <c r="MYO333" s="414"/>
      <c r="MYP333" s="414"/>
      <c r="MYQ333" s="413"/>
      <c r="MYR333" s="413"/>
      <c r="MYS333" s="413"/>
      <c r="MYT333" s="413"/>
      <c r="MYU333" s="413"/>
      <c r="MYV333" s="413"/>
      <c r="MYW333" s="413"/>
      <c r="MYX333" s="414"/>
      <c r="MYY333" s="414"/>
      <c r="MYZ333" s="413"/>
      <c r="MZA333" s="413"/>
      <c r="MZB333" s="414"/>
      <c r="MZC333" s="414"/>
      <c r="MZD333" s="413"/>
      <c r="MZE333" s="413"/>
      <c r="MZF333" s="413"/>
      <c r="MZG333" s="413"/>
      <c r="MZH333" s="413"/>
      <c r="MZI333" s="407"/>
      <c r="MZJ333" s="439"/>
      <c r="MZK333" s="413"/>
      <c r="MZL333" s="413"/>
      <c r="MZM333" s="413"/>
      <c r="MZN333" s="413"/>
      <c r="MZO333" s="413"/>
      <c r="MZP333" s="413"/>
      <c r="MZQ333" s="413"/>
      <c r="MZR333" s="412"/>
      <c r="MZS333" s="412"/>
      <c r="MZT333" s="412"/>
      <c r="MZU333" s="412"/>
      <c r="MZV333" s="412"/>
      <c r="MZW333" s="412"/>
      <c r="MZX333" s="412"/>
      <c r="MZY333" s="412"/>
      <c r="MZZ333" s="412"/>
      <c r="NAA333" s="412"/>
      <c r="NAB333" s="412"/>
      <c r="NAC333" s="412"/>
      <c r="NAD333" s="412"/>
      <c r="NAE333" s="412"/>
      <c r="NAF333" s="412"/>
      <c r="NAG333" s="412"/>
      <c r="NAH333" s="412"/>
      <c r="NAI333" s="412"/>
      <c r="NAJ333" s="412"/>
      <c r="NAK333" s="412"/>
      <c r="NAL333" s="412"/>
      <c r="NAM333" s="412"/>
      <c r="NAN333" s="412"/>
      <c r="NAO333" s="412"/>
      <c r="NAP333" s="412"/>
      <c r="NAQ333" s="412"/>
      <c r="NAR333" s="412"/>
      <c r="NAS333" s="412"/>
      <c r="NAT333" s="412"/>
      <c r="NAU333" s="412"/>
      <c r="NAV333" s="412"/>
      <c r="NAW333" s="412"/>
      <c r="NAX333" s="412"/>
      <c r="NAY333" s="412"/>
      <c r="NAZ333" s="412"/>
      <c r="NBA333" s="412"/>
      <c r="NBB333" s="412"/>
      <c r="NBC333" s="412"/>
      <c r="NBD333" s="412"/>
      <c r="NBE333" s="412"/>
      <c r="NBF333" s="412"/>
      <c r="NBG333" s="412"/>
      <c r="NBH333" s="412"/>
      <c r="NBI333" s="412"/>
      <c r="NBJ333" s="413"/>
      <c r="NBK333" s="413"/>
      <c r="NBL333" s="413"/>
      <c r="NBM333" s="413"/>
      <c r="NBN333" s="413"/>
      <c r="NBO333" s="413"/>
      <c r="NBP333" s="413"/>
      <c r="NBQ333" s="413"/>
      <c r="NBR333" s="413"/>
      <c r="NBS333" s="413"/>
      <c r="NBT333" s="413"/>
      <c r="NBU333" s="413"/>
      <c r="NBV333" s="413"/>
      <c r="NBW333" s="413"/>
      <c r="NBX333" s="413"/>
      <c r="NBY333" s="413"/>
      <c r="NBZ333" s="413"/>
      <c r="NCA333" s="413"/>
      <c r="NCB333" s="413"/>
      <c r="NCC333" s="413"/>
      <c r="NCD333" s="413"/>
      <c r="NCE333" s="413"/>
      <c r="NCF333" s="413"/>
      <c r="NCG333" s="413"/>
      <c r="NCH333" s="414"/>
      <c r="NCI333" s="414"/>
      <c r="NCJ333" s="414"/>
      <c r="NCK333" s="414"/>
      <c r="NCL333" s="414"/>
      <c r="NCM333" s="413"/>
      <c r="NCN333" s="413"/>
      <c r="NCO333" s="414"/>
      <c r="NCP333" s="414"/>
      <c r="NCQ333" s="413"/>
      <c r="NCR333" s="413"/>
      <c r="NCS333" s="414"/>
      <c r="NCT333" s="414"/>
      <c r="NCU333" s="413"/>
      <c r="NCV333" s="413"/>
      <c r="NCW333" s="413"/>
      <c r="NCX333" s="413"/>
      <c r="NCY333" s="413"/>
      <c r="NCZ333" s="413"/>
      <c r="NDA333" s="413"/>
      <c r="NDB333" s="414"/>
      <c r="NDC333" s="414"/>
      <c r="NDD333" s="413"/>
      <c r="NDE333" s="413"/>
      <c r="NDF333" s="414"/>
      <c r="NDG333" s="414"/>
      <c r="NDH333" s="413"/>
      <c r="NDI333" s="413"/>
      <c r="NDJ333" s="413"/>
      <c r="NDK333" s="413"/>
      <c r="NDL333" s="413"/>
      <c r="NDM333" s="407"/>
      <c r="NDN333" s="439"/>
      <c r="NDO333" s="413"/>
      <c r="NDP333" s="413"/>
      <c r="NDQ333" s="413"/>
      <c r="NDR333" s="413"/>
      <c r="NDS333" s="413"/>
      <c r="NDT333" s="413"/>
      <c r="NDU333" s="413"/>
      <c r="NDV333" s="412"/>
      <c r="NDW333" s="412"/>
      <c r="NDX333" s="412"/>
      <c r="NDY333" s="412"/>
      <c r="NDZ333" s="412"/>
      <c r="NEA333" s="412"/>
      <c r="NEB333" s="412"/>
      <c r="NEC333" s="412"/>
      <c r="NED333" s="412"/>
      <c r="NEE333" s="412"/>
      <c r="NEF333" s="412"/>
      <c r="NEG333" s="412"/>
      <c r="NEH333" s="412"/>
      <c r="NEI333" s="412"/>
      <c r="NEJ333" s="412"/>
      <c r="NEK333" s="412"/>
      <c r="NEL333" s="412"/>
      <c r="NEM333" s="412"/>
      <c r="NEN333" s="412"/>
      <c r="NEO333" s="412"/>
      <c r="NEP333" s="412"/>
      <c r="NEQ333" s="412"/>
      <c r="NER333" s="412"/>
      <c r="NES333" s="412"/>
      <c r="NET333" s="412"/>
      <c r="NEU333" s="412"/>
      <c r="NEV333" s="412"/>
      <c r="NEW333" s="412"/>
      <c r="NEX333" s="412"/>
      <c r="NEY333" s="412"/>
      <c r="NEZ333" s="412"/>
      <c r="NFA333" s="412"/>
      <c r="NFB333" s="412"/>
      <c r="NFC333" s="412"/>
      <c r="NFD333" s="412"/>
      <c r="NFE333" s="412"/>
      <c r="NFF333" s="412"/>
      <c r="NFG333" s="412"/>
      <c r="NFH333" s="412"/>
      <c r="NFI333" s="412"/>
      <c r="NFJ333" s="412"/>
      <c r="NFK333" s="412"/>
      <c r="NFL333" s="412"/>
      <c r="NFM333" s="412"/>
      <c r="NFN333" s="413"/>
      <c r="NFO333" s="413"/>
      <c r="NFP333" s="413"/>
      <c r="NFQ333" s="413"/>
      <c r="NFR333" s="413"/>
      <c r="NFS333" s="413"/>
      <c r="NFT333" s="413"/>
      <c r="NFU333" s="413"/>
      <c r="NFV333" s="413"/>
      <c r="NFW333" s="413"/>
      <c r="NFX333" s="413"/>
      <c r="NFY333" s="413"/>
      <c r="NFZ333" s="413"/>
      <c r="NGA333" s="413"/>
      <c r="NGB333" s="413"/>
      <c r="NGC333" s="413"/>
      <c r="NGD333" s="413"/>
      <c r="NGE333" s="413"/>
      <c r="NGF333" s="413"/>
      <c r="NGG333" s="413"/>
      <c r="NGH333" s="413"/>
      <c r="NGI333" s="413"/>
      <c r="NGJ333" s="413"/>
      <c r="NGK333" s="413"/>
      <c r="NGL333" s="414"/>
      <c r="NGM333" s="414"/>
      <c r="NGN333" s="414"/>
      <c r="NGO333" s="414"/>
      <c r="NGP333" s="414"/>
      <c r="NGQ333" s="413"/>
      <c r="NGR333" s="413"/>
      <c r="NGS333" s="414"/>
      <c r="NGT333" s="414"/>
      <c r="NGU333" s="413"/>
      <c r="NGV333" s="413"/>
      <c r="NGW333" s="414"/>
      <c r="NGX333" s="414"/>
      <c r="NGY333" s="413"/>
      <c r="NGZ333" s="413"/>
      <c r="NHA333" s="413"/>
      <c r="NHB333" s="413"/>
      <c r="NHC333" s="413"/>
      <c r="NHD333" s="413"/>
      <c r="NHE333" s="413"/>
      <c r="NHF333" s="414"/>
      <c r="NHG333" s="414"/>
      <c r="NHH333" s="413"/>
      <c r="NHI333" s="413"/>
      <c r="NHJ333" s="414"/>
      <c r="NHK333" s="414"/>
      <c r="NHL333" s="413"/>
      <c r="NHM333" s="413"/>
      <c r="NHN333" s="413"/>
      <c r="NHO333" s="413"/>
      <c r="NHP333" s="413"/>
      <c r="NHQ333" s="407"/>
      <c r="NHR333" s="439"/>
      <c r="NHS333" s="413"/>
      <c r="NHT333" s="413"/>
      <c r="NHU333" s="413"/>
      <c r="NHV333" s="413"/>
      <c r="NHW333" s="413"/>
      <c r="NHX333" s="413"/>
      <c r="NHY333" s="413"/>
      <c r="NHZ333" s="412"/>
      <c r="NIA333" s="412"/>
      <c r="NIB333" s="412"/>
      <c r="NIC333" s="412"/>
      <c r="NID333" s="412"/>
      <c r="NIE333" s="412"/>
      <c r="NIF333" s="412"/>
      <c r="NIG333" s="412"/>
      <c r="NIH333" s="412"/>
      <c r="NII333" s="412"/>
      <c r="NIJ333" s="412"/>
      <c r="NIK333" s="412"/>
      <c r="NIL333" s="412"/>
      <c r="NIM333" s="412"/>
      <c r="NIN333" s="412"/>
      <c r="NIO333" s="412"/>
      <c r="NIP333" s="412"/>
      <c r="NIQ333" s="412"/>
      <c r="NIR333" s="412"/>
      <c r="NIS333" s="412"/>
      <c r="NIT333" s="412"/>
      <c r="NIU333" s="412"/>
      <c r="NIV333" s="412"/>
      <c r="NIW333" s="412"/>
      <c r="NIX333" s="412"/>
      <c r="NIY333" s="412"/>
      <c r="NIZ333" s="412"/>
      <c r="NJA333" s="412"/>
      <c r="NJB333" s="412"/>
      <c r="NJC333" s="412"/>
      <c r="NJD333" s="412"/>
      <c r="NJE333" s="412"/>
      <c r="NJF333" s="412"/>
      <c r="NJG333" s="412"/>
      <c r="NJH333" s="412"/>
      <c r="NJI333" s="412"/>
      <c r="NJJ333" s="412"/>
      <c r="NJK333" s="412"/>
      <c r="NJL333" s="412"/>
      <c r="NJM333" s="412"/>
      <c r="NJN333" s="412"/>
      <c r="NJO333" s="412"/>
      <c r="NJP333" s="412"/>
      <c r="NJQ333" s="412"/>
      <c r="NJR333" s="413"/>
      <c r="NJS333" s="413"/>
      <c r="NJT333" s="413"/>
      <c r="NJU333" s="413"/>
      <c r="NJV333" s="413"/>
      <c r="NJW333" s="413"/>
      <c r="NJX333" s="413"/>
      <c r="NJY333" s="413"/>
      <c r="NJZ333" s="413"/>
      <c r="NKA333" s="413"/>
      <c r="NKB333" s="413"/>
      <c r="NKC333" s="413"/>
      <c r="NKD333" s="413"/>
      <c r="NKE333" s="413"/>
      <c r="NKF333" s="413"/>
      <c r="NKG333" s="413"/>
      <c r="NKH333" s="413"/>
      <c r="NKI333" s="413"/>
      <c r="NKJ333" s="413"/>
      <c r="NKK333" s="413"/>
      <c r="NKL333" s="413"/>
      <c r="NKM333" s="413"/>
      <c r="NKN333" s="413"/>
      <c r="NKO333" s="413"/>
      <c r="NKP333" s="414"/>
      <c r="NKQ333" s="414"/>
      <c r="NKR333" s="414"/>
      <c r="NKS333" s="414"/>
      <c r="NKT333" s="414"/>
      <c r="NKU333" s="413"/>
      <c r="NKV333" s="413"/>
      <c r="NKW333" s="414"/>
      <c r="NKX333" s="414"/>
      <c r="NKY333" s="413"/>
      <c r="NKZ333" s="413"/>
      <c r="NLA333" s="414"/>
      <c r="NLB333" s="414"/>
      <c r="NLC333" s="413"/>
      <c r="NLD333" s="413"/>
      <c r="NLE333" s="413"/>
      <c r="NLF333" s="413"/>
      <c r="NLG333" s="413"/>
      <c r="NLH333" s="413"/>
      <c r="NLI333" s="413"/>
      <c r="NLJ333" s="414"/>
      <c r="NLK333" s="414"/>
      <c r="NLL333" s="413"/>
      <c r="NLM333" s="413"/>
      <c r="NLN333" s="414"/>
      <c r="NLO333" s="414"/>
      <c r="NLP333" s="413"/>
      <c r="NLQ333" s="413"/>
      <c r="NLR333" s="413"/>
      <c r="NLS333" s="413"/>
      <c r="NLT333" s="413"/>
      <c r="NLU333" s="407"/>
      <c r="NLV333" s="439"/>
      <c r="NLW333" s="413"/>
      <c r="NLX333" s="413"/>
      <c r="NLY333" s="413"/>
      <c r="NLZ333" s="413"/>
      <c r="NMA333" s="413"/>
      <c r="NMB333" s="413"/>
      <c r="NMC333" s="413"/>
      <c r="NMD333" s="412"/>
      <c r="NME333" s="412"/>
      <c r="NMF333" s="412"/>
      <c r="NMG333" s="412"/>
      <c r="NMH333" s="412"/>
      <c r="NMI333" s="412"/>
      <c r="NMJ333" s="412"/>
      <c r="NMK333" s="412"/>
      <c r="NML333" s="412"/>
      <c r="NMM333" s="412"/>
      <c r="NMN333" s="412"/>
      <c r="NMO333" s="412"/>
      <c r="NMP333" s="412"/>
      <c r="NMQ333" s="412"/>
      <c r="NMR333" s="412"/>
      <c r="NMS333" s="412"/>
      <c r="NMT333" s="412"/>
      <c r="NMU333" s="412"/>
      <c r="NMV333" s="412"/>
      <c r="NMW333" s="412"/>
      <c r="NMX333" s="412"/>
      <c r="NMY333" s="412"/>
      <c r="NMZ333" s="412"/>
      <c r="NNA333" s="412"/>
      <c r="NNB333" s="412"/>
      <c r="NNC333" s="412"/>
      <c r="NND333" s="412"/>
      <c r="NNE333" s="412"/>
      <c r="NNF333" s="412"/>
      <c r="NNG333" s="412"/>
      <c r="NNH333" s="412"/>
      <c r="NNI333" s="412"/>
      <c r="NNJ333" s="412"/>
      <c r="NNK333" s="412"/>
      <c r="NNL333" s="412"/>
      <c r="NNM333" s="412"/>
      <c r="NNN333" s="412"/>
      <c r="NNO333" s="412"/>
      <c r="NNP333" s="412"/>
      <c r="NNQ333" s="412"/>
      <c r="NNR333" s="412"/>
      <c r="NNS333" s="412"/>
      <c r="NNT333" s="412"/>
      <c r="NNU333" s="412"/>
      <c r="NNV333" s="413"/>
      <c r="NNW333" s="413"/>
      <c r="NNX333" s="413"/>
      <c r="NNY333" s="413"/>
      <c r="NNZ333" s="413"/>
      <c r="NOA333" s="413"/>
      <c r="NOB333" s="413"/>
      <c r="NOC333" s="413"/>
      <c r="NOD333" s="413"/>
      <c r="NOE333" s="413"/>
      <c r="NOF333" s="413"/>
      <c r="NOG333" s="413"/>
      <c r="NOH333" s="413"/>
      <c r="NOI333" s="413"/>
      <c r="NOJ333" s="413"/>
      <c r="NOK333" s="413"/>
      <c r="NOL333" s="413"/>
      <c r="NOM333" s="413"/>
      <c r="NON333" s="413"/>
      <c r="NOO333" s="413"/>
      <c r="NOP333" s="413"/>
      <c r="NOQ333" s="413"/>
      <c r="NOR333" s="413"/>
      <c r="NOS333" s="413"/>
      <c r="NOT333" s="414"/>
      <c r="NOU333" s="414"/>
      <c r="NOV333" s="414"/>
      <c r="NOW333" s="414"/>
      <c r="NOX333" s="414"/>
      <c r="NOY333" s="413"/>
      <c r="NOZ333" s="413"/>
      <c r="NPA333" s="414"/>
      <c r="NPB333" s="414"/>
      <c r="NPC333" s="413"/>
      <c r="NPD333" s="413"/>
      <c r="NPE333" s="414"/>
      <c r="NPF333" s="414"/>
      <c r="NPG333" s="413"/>
      <c r="NPH333" s="413"/>
      <c r="NPI333" s="413"/>
      <c r="NPJ333" s="413"/>
      <c r="NPK333" s="413"/>
      <c r="NPL333" s="413"/>
      <c r="NPM333" s="413"/>
      <c r="NPN333" s="414"/>
      <c r="NPO333" s="414"/>
      <c r="NPP333" s="413"/>
      <c r="NPQ333" s="413"/>
      <c r="NPR333" s="414"/>
      <c r="NPS333" s="414"/>
      <c r="NPT333" s="413"/>
      <c r="NPU333" s="413"/>
      <c r="NPV333" s="413"/>
      <c r="NPW333" s="413"/>
      <c r="NPX333" s="413"/>
      <c r="NPY333" s="407"/>
      <c r="NPZ333" s="439"/>
      <c r="NQA333" s="413"/>
      <c r="NQB333" s="413"/>
      <c r="NQC333" s="413"/>
      <c r="NQD333" s="413"/>
      <c r="NQE333" s="413"/>
      <c r="NQF333" s="413"/>
      <c r="NQG333" s="413"/>
      <c r="NQH333" s="412"/>
      <c r="NQI333" s="412"/>
      <c r="NQJ333" s="412"/>
      <c r="NQK333" s="412"/>
      <c r="NQL333" s="412"/>
      <c r="NQM333" s="412"/>
      <c r="NQN333" s="412"/>
      <c r="NQO333" s="412"/>
      <c r="NQP333" s="412"/>
      <c r="NQQ333" s="412"/>
      <c r="NQR333" s="412"/>
      <c r="NQS333" s="412"/>
      <c r="NQT333" s="412"/>
      <c r="NQU333" s="412"/>
      <c r="NQV333" s="412"/>
      <c r="NQW333" s="412"/>
      <c r="NQX333" s="412"/>
      <c r="NQY333" s="412"/>
      <c r="NQZ333" s="412"/>
      <c r="NRA333" s="412"/>
      <c r="NRB333" s="412"/>
      <c r="NRC333" s="412"/>
      <c r="NRD333" s="412"/>
      <c r="NRE333" s="412"/>
      <c r="NRF333" s="412"/>
      <c r="NRG333" s="412"/>
      <c r="NRH333" s="412"/>
      <c r="NRI333" s="412"/>
      <c r="NRJ333" s="412"/>
      <c r="NRK333" s="412"/>
      <c r="NRL333" s="412"/>
      <c r="NRM333" s="412"/>
      <c r="NRN333" s="412"/>
      <c r="NRO333" s="412"/>
      <c r="NRP333" s="412"/>
      <c r="NRQ333" s="412"/>
      <c r="NRR333" s="412"/>
      <c r="NRS333" s="412"/>
      <c r="NRT333" s="412"/>
      <c r="NRU333" s="412"/>
      <c r="NRV333" s="412"/>
      <c r="NRW333" s="412"/>
      <c r="NRX333" s="412"/>
      <c r="NRY333" s="412"/>
      <c r="NRZ333" s="413"/>
      <c r="NSA333" s="413"/>
      <c r="NSB333" s="413"/>
      <c r="NSC333" s="413"/>
      <c r="NSD333" s="413"/>
      <c r="NSE333" s="413"/>
      <c r="NSF333" s="413"/>
      <c r="NSG333" s="413"/>
      <c r="NSH333" s="413"/>
      <c r="NSI333" s="413"/>
      <c r="NSJ333" s="413"/>
      <c r="NSK333" s="413"/>
      <c r="NSL333" s="413"/>
      <c r="NSM333" s="413"/>
      <c r="NSN333" s="413"/>
      <c r="NSO333" s="413"/>
      <c r="NSP333" s="413"/>
      <c r="NSQ333" s="413"/>
      <c r="NSR333" s="413"/>
      <c r="NSS333" s="413"/>
      <c r="NST333" s="413"/>
      <c r="NSU333" s="413"/>
      <c r="NSV333" s="413"/>
      <c r="NSW333" s="413"/>
      <c r="NSX333" s="414"/>
      <c r="NSY333" s="414"/>
      <c r="NSZ333" s="414"/>
      <c r="NTA333" s="414"/>
      <c r="NTB333" s="414"/>
      <c r="NTC333" s="413"/>
      <c r="NTD333" s="413"/>
      <c r="NTE333" s="414"/>
      <c r="NTF333" s="414"/>
      <c r="NTG333" s="413"/>
      <c r="NTH333" s="413"/>
      <c r="NTI333" s="414"/>
      <c r="NTJ333" s="414"/>
      <c r="NTK333" s="413"/>
      <c r="NTL333" s="413"/>
      <c r="NTM333" s="413"/>
      <c r="NTN333" s="413"/>
      <c r="NTO333" s="413"/>
      <c r="NTP333" s="413"/>
      <c r="NTQ333" s="413"/>
      <c r="NTR333" s="414"/>
      <c r="NTS333" s="414"/>
      <c r="NTT333" s="413"/>
      <c r="NTU333" s="413"/>
      <c r="NTV333" s="414"/>
      <c r="NTW333" s="414"/>
      <c r="NTX333" s="413"/>
      <c r="NTY333" s="413"/>
      <c r="NTZ333" s="413"/>
      <c r="NUA333" s="413"/>
      <c r="NUB333" s="413"/>
      <c r="NUC333" s="407"/>
      <c r="NUD333" s="439"/>
      <c r="NUE333" s="413"/>
      <c r="NUF333" s="413"/>
      <c r="NUG333" s="413"/>
      <c r="NUH333" s="413"/>
      <c r="NUI333" s="413"/>
      <c r="NUJ333" s="413"/>
      <c r="NUK333" s="413"/>
      <c r="NUL333" s="412"/>
      <c r="NUM333" s="412"/>
      <c r="NUN333" s="412"/>
      <c r="NUO333" s="412"/>
      <c r="NUP333" s="412"/>
      <c r="NUQ333" s="412"/>
      <c r="NUR333" s="412"/>
      <c r="NUS333" s="412"/>
      <c r="NUT333" s="412"/>
      <c r="NUU333" s="412"/>
      <c r="NUV333" s="412"/>
      <c r="NUW333" s="412"/>
      <c r="NUX333" s="412"/>
      <c r="NUY333" s="412"/>
      <c r="NUZ333" s="412"/>
      <c r="NVA333" s="412"/>
      <c r="NVB333" s="412"/>
      <c r="NVC333" s="412"/>
      <c r="NVD333" s="412"/>
      <c r="NVE333" s="412"/>
      <c r="NVF333" s="412"/>
      <c r="NVG333" s="412"/>
      <c r="NVH333" s="412"/>
      <c r="NVI333" s="412"/>
      <c r="NVJ333" s="412"/>
      <c r="NVK333" s="412"/>
      <c r="NVL333" s="412"/>
      <c r="NVM333" s="412"/>
      <c r="NVN333" s="412"/>
      <c r="NVO333" s="412"/>
      <c r="NVP333" s="412"/>
      <c r="NVQ333" s="412"/>
      <c r="NVR333" s="412"/>
      <c r="NVS333" s="412"/>
      <c r="NVT333" s="412"/>
      <c r="NVU333" s="412"/>
      <c r="NVV333" s="412"/>
      <c r="NVW333" s="412"/>
      <c r="NVX333" s="412"/>
      <c r="NVY333" s="412"/>
      <c r="NVZ333" s="412"/>
      <c r="NWA333" s="412"/>
      <c r="NWB333" s="412"/>
      <c r="NWC333" s="412"/>
      <c r="NWD333" s="413"/>
      <c r="NWE333" s="413"/>
      <c r="NWF333" s="413"/>
      <c r="NWG333" s="413"/>
      <c r="NWH333" s="413"/>
      <c r="NWI333" s="413"/>
      <c r="NWJ333" s="413"/>
      <c r="NWK333" s="413"/>
      <c r="NWL333" s="413"/>
      <c r="NWM333" s="413"/>
      <c r="NWN333" s="413"/>
      <c r="NWO333" s="413"/>
      <c r="NWP333" s="413"/>
      <c r="NWQ333" s="413"/>
      <c r="NWR333" s="413"/>
      <c r="NWS333" s="413"/>
      <c r="NWT333" s="413"/>
      <c r="NWU333" s="413"/>
      <c r="NWV333" s="413"/>
      <c r="NWW333" s="413"/>
      <c r="NWX333" s="413"/>
      <c r="NWY333" s="413"/>
      <c r="NWZ333" s="413"/>
      <c r="NXA333" s="413"/>
      <c r="NXB333" s="414"/>
      <c r="NXC333" s="414"/>
      <c r="NXD333" s="414"/>
      <c r="NXE333" s="414"/>
      <c r="NXF333" s="414"/>
      <c r="NXG333" s="413"/>
      <c r="NXH333" s="413"/>
      <c r="NXI333" s="414"/>
      <c r="NXJ333" s="414"/>
      <c r="NXK333" s="413"/>
      <c r="NXL333" s="413"/>
      <c r="NXM333" s="414"/>
      <c r="NXN333" s="414"/>
      <c r="NXO333" s="413"/>
      <c r="NXP333" s="413"/>
      <c r="NXQ333" s="413"/>
      <c r="NXR333" s="413"/>
      <c r="NXS333" s="413"/>
      <c r="NXT333" s="413"/>
      <c r="NXU333" s="413"/>
      <c r="NXV333" s="414"/>
      <c r="NXW333" s="414"/>
      <c r="NXX333" s="413"/>
      <c r="NXY333" s="413"/>
      <c r="NXZ333" s="414"/>
      <c r="NYA333" s="414"/>
      <c r="NYB333" s="413"/>
      <c r="NYC333" s="413"/>
      <c r="NYD333" s="413"/>
      <c r="NYE333" s="413"/>
      <c r="NYF333" s="413"/>
      <c r="NYG333" s="407"/>
      <c r="NYH333" s="439"/>
      <c r="NYI333" s="413"/>
      <c r="NYJ333" s="413"/>
      <c r="NYK333" s="413"/>
      <c r="NYL333" s="413"/>
      <c r="NYM333" s="413"/>
      <c r="NYN333" s="413"/>
      <c r="NYO333" s="413"/>
      <c r="NYP333" s="412"/>
      <c r="NYQ333" s="412"/>
      <c r="NYR333" s="412"/>
      <c r="NYS333" s="412"/>
      <c r="NYT333" s="412"/>
      <c r="NYU333" s="412"/>
      <c r="NYV333" s="412"/>
      <c r="NYW333" s="412"/>
      <c r="NYX333" s="412"/>
      <c r="NYY333" s="412"/>
      <c r="NYZ333" s="412"/>
      <c r="NZA333" s="412"/>
      <c r="NZB333" s="412"/>
      <c r="NZC333" s="412"/>
      <c r="NZD333" s="412"/>
      <c r="NZE333" s="412"/>
      <c r="NZF333" s="412"/>
      <c r="NZG333" s="412"/>
      <c r="NZH333" s="412"/>
      <c r="NZI333" s="412"/>
      <c r="NZJ333" s="412"/>
      <c r="NZK333" s="412"/>
      <c r="NZL333" s="412"/>
      <c r="NZM333" s="412"/>
      <c r="NZN333" s="412"/>
      <c r="NZO333" s="412"/>
      <c r="NZP333" s="412"/>
      <c r="NZQ333" s="412"/>
      <c r="NZR333" s="412"/>
      <c r="NZS333" s="412"/>
      <c r="NZT333" s="412"/>
      <c r="NZU333" s="412"/>
      <c r="NZV333" s="412"/>
      <c r="NZW333" s="412"/>
      <c r="NZX333" s="412"/>
      <c r="NZY333" s="412"/>
      <c r="NZZ333" s="412"/>
      <c r="OAA333" s="412"/>
      <c r="OAB333" s="412"/>
      <c r="OAC333" s="412"/>
      <c r="OAD333" s="412"/>
      <c r="OAE333" s="412"/>
      <c r="OAF333" s="412"/>
      <c r="OAG333" s="412"/>
      <c r="OAH333" s="413"/>
      <c r="OAI333" s="413"/>
      <c r="OAJ333" s="413"/>
      <c r="OAK333" s="413"/>
      <c r="OAL333" s="413"/>
      <c r="OAM333" s="413"/>
      <c r="OAN333" s="413"/>
      <c r="OAO333" s="413"/>
      <c r="OAP333" s="413"/>
      <c r="OAQ333" s="413"/>
      <c r="OAR333" s="413"/>
      <c r="OAS333" s="413"/>
      <c r="OAT333" s="413"/>
      <c r="OAU333" s="413"/>
      <c r="OAV333" s="413"/>
      <c r="OAW333" s="413"/>
      <c r="OAX333" s="413"/>
      <c r="OAY333" s="413"/>
      <c r="OAZ333" s="413"/>
      <c r="OBA333" s="413"/>
      <c r="OBB333" s="413"/>
      <c r="OBC333" s="413"/>
      <c r="OBD333" s="413"/>
      <c r="OBE333" s="413"/>
      <c r="OBF333" s="414"/>
      <c r="OBG333" s="414"/>
      <c r="OBH333" s="414"/>
      <c r="OBI333" s="414"/>
      <c r="OBJ333" s="414"/>
      <c r="OBK333" s="413"/>
      <c r="OBL333" s="413"/>
      <c r="OBM333" s="414"/>
      <c r="OBN333" s="414"/>
      <c r="OBO333" s="413"/>
      <c r="OBP333" s="413"/>
      <c r="OBQ333" s="414"/>
      <c r="OBR333" s="414"/>
      <c r="OBS333" s="413"/>
      <c r="OBT333" s="413"/>
      <c r="OBU333" s="413"/>
      <c r="OBV333" s="413"/>
      <c r="OBW333" s="413"/>
      <c r="OBX333" s="413"/>
      <c r="OBY333" s="413"/>
      <c r="OBZ333" s="414"/>
      <c r="OCA333" s="414"/>
      <c r="OCB333" s="413"/>
      <c r="OCC333" s="413"/>
      <c r="OCD333" s="414"/>
      <c r="OCE333" s="414"/>
      <c r="OCF333" s="413"/>
      <c r="OCG333" s="413"/>
      <c r="OCH333" s="413"/>
      <c r="OCI333" s="413"/>
      <c r="OCJ333" s="413"/>
      <c r="OCK333" s="407"/>
      <c r="OCL333" s="439"/>
      <c r="OCM333" s="413"/>
      <c r="OCN333" s="413"/>
      <c r="OCO333" s="413"/>
      <c r="OCP333" s="413"/>
      <c r="OCQ333" s="413"/>
      <c r="OCR333" s="413"/>
      <c r="OCS333" s="413"/>
      <c r="OCT333" s="412"/>
      <c r="OCU333" s="412"/>
      <c r="OCV333" s="412"/>
      <c r="OCW333" s="412"/>
      <c r="OCX333" s="412"/>
      <c r="OCY333" s="412"/>
      <c r="OCZ333" s="412"/>
      <c r="ODA333" s="412"/>
      <c r="ODB333" s="412"/>
      <c r="ODC333" s="412"/>
      <c r="ODD333" s="412"/>
      <c r="ODE333" s="412"/>
      <c r="ODF333" s="412"/>
      <c r="ODG333" s="412"/>
      <c r="ODH333" s="412"/>
      <c r="ODI333" s="412"/>
      <c r="ODJ333" s="412"/>
      <c r="ODK333" s="412"/>
      <c r="ODL333" s="412"/>
      <c r="ODM333" s="412"/>
      <c r="ODN333" s="412"/>
      <c r="ODO333" s="412"/>
      <c r="ODP333" s="412"/>
      <c r="ODQ333" s="412"/>
      <c r="ODR333" s="412"/>
      <c r="ODS333" s="412"/>
      <c r="ODT333" s="412"/>
      <c r="ODU333" s="412"/>
      <c r="ODV333" s="412"/>
      <c r="ODW333" s="412"/>
      <c r="ODX333" s="412"/>
      <c r="ODY333" s="412"/>
      <c r="ODZ333" s="412"/>
      <c r="OEA333" s="412"/>
      <c r="OEB333" s="412"/>
      <c r="OEC333" s="412"/>
      <c r="OED333" s="412"/>
      <c r="OEE333" s="412"/>
      <c r="OEF333" s="412"/>
      <c r="OEG333" s="412"/>
      <c r="OEH333" s="412"/>
      <c r="OEI333" s="412"/>
      <c r="OEJ333" s="412"/>
      <c r="OEK333" s="412"/>
      <c r="OEL333" s="413"/>
      <c r="OEM333" s="413"/>
      <c r="OEN333" s="413"/>
      <c r="OEO333" s="413"/>
      <c r="OEP333" s="413"/>
      <c r="OEQ333" s="413"/>
      <c r="OER333" s="413"/>
      <c r="OES333" s="413"/>
      <c r="OET333" s="413"/>
      <c r="OEU333" s="413"/>
      <c r="OEV333" s="413"/>
      <c r="OEW333" s="413"/>
      <c r="OEX333" s="413"/>
      <c r="OEY333" s="413"/>
      <c r="OEZ333" s="413"/>
      <c r="OFA333" s="413"/>
      <c r="OFB333" s="413"/>
      <c r="OFC333" s="413"/>
      <c r="OFD333" s="413"/>
      <c r="OFE333" s="413"/>
      <c r="OFF333" s="413"/>
      <c r="OFG333" s="413"/>
      <c r="OFH333" s="413"/>
      <c r="OFI333" s="413"/>
      <c r="OFJ333" s="414"/>
      <c r="OFK333" s="414"/>
      <c r="OFL333" s="414"/>
      <c r="OFM333" s="414"/>
      <c r="OFN333" s="414"/>
      <c r="OFO333" s="413"/>
      <c r="OFP333" s="413"/>
      <c r="OFQ333" s="414"/>
      <c r="OFR333" s="414"/>
      <c r="OFS333" s="413"/>
      <c r="OFT333" s="413"/>
      <c r="OFU333" s="414"/>
      <c r="OFV333" s="414"/>
      <c r="OFW333" s="413"/>
      <c r="OFX333" s="413"/>
      <c r="OFY333" s="413"/>
      <c r="OFZ333" s="413"/>
      <c r="OGA333" s="413"/>
      <c r="OGB333" s="413"/>
      <c r="OGC333" s="413"/>
      <c r="OGD333" s="414"/>
      <c r="OGE333" s="414"/>
      <c r="OGF333" s="413"/>
      <c r="OGG333" s="413"/>
      <c r="OGH333" s="414"/>
      <c r="OGI333" s="414"/>
      <c r="OGJ333" s="413"/>
      <c r="OGK333" s="413"/>
      <c r="OGL333" s="413"/>
      <c r="OGM333" s="413"/>
      <c r="OGN333" s="413"/>
      <c r="OGO333" s="407"/>
      <c r="OGP333" s="439"/>
      <c r="OGQ333" s="413"/>
      <c r="OGR333" s="413"/>
      <c r="OGS333" s="413"/>
      <c r="OGT333" s="413"/>
      <c r="OGU333" s="413"/>
      <c r="OGV333" s="413"/>
      <c r="OGW333" s="413"/>
      <c r="OGX333" s="412"/>
      <c r="OGY333" s="412"/>
      <c r="OGZ333" s="412"/>
      <c r="OHA333" s="412"/>
      <c r="OHB333" s="412"/>
      <c r="OHC333" s="412"/>
      <c r="OHD333" s="412"/>
      <c r="OHE333" s="412"/>
      <c r="OHF333" s="412"/>
      <c r="OHG333" s="412"/>
      <c r="OHH333" s="412"/>
      <c r="OHI333" s="412"/>
      <c r="OHJ333" s="412"/>
      <c r="OHK333" s="412"/>
      <c r="OHL333" s="412"/>
      <c r="OHM333" s="412"/>
      <c r="OHN333" s="412"/>
      <c r="OHO333" s="412"/>
      <c r="OHP333" s="412"/>
      <c r="OHQ333" s="412"/>
      <c r="OHR333" s="412"/>
      <c r="OHS333" s="412"/>
      <c r="OHT333" s="412"/>
      <c r="OHU333" s="412"/>
      <c r="OHV333" s="412"/>
      <c r="OHW333" s="412"/>
      <c r="OHX333" s="412"/>
      <c r="OHY333" s="412"/>
      <c r="OHZ333" s="412"/>
      <c r="OIA333" s="412"/>
      <c r="OIB333" s="412"/>
      <c r="OIC333" s="412"/>
      <c r="OID333" s="412"/>
      <c r="OIE333" s="412"/>
      <c r="OIF333" s="412"/>
      <c r="OIG333" s="412"/>
      <c r="OIH333" s="412"/>
      <c r="OII333" s="412"/>
      <c r="OIJ333" s="412"/>
      <c r="OIK333" s="412"/>
      <c r="OIL333" s="412"/>
      <c r="OIM333" s="412"/>
      <c r="OIN333" s="412"/>
      <c r="OIO333" s="412"/>
      <c r="OIP333" s="413"/>
      <c r="OIQ333" s="413"/>
      <c r="OIR333" s="413"/>
      <c r="OIS333" s="413"/>
      <c r="OIT333" s="413"/>
      <c r="OIU333" s="413"/>
      <c r="OIV333" s="413"/>
      <c r="OIW333" s="413"/>
      <c r="OIX333" s="413"/>
      <c r="OIY333" s="413"/>
      <c r="OIZ333" s="413"/>
      <c r="OJA333" s="413"/>
      <c r="OJB333" s="413"/>
      <c r="OJC333" s="413"/>
      <c r="OJD333" s="413"/>
      <c r="OJE333" s="413"/>
      <c r="OJF333" s="413"/>
      <c r="OJG333" s="413"/>
      <c r="OJH333" s="413"/>
      <c r="OJI333" s="413"/>
      <c r="OJJ333" s="413"/>
      <c r="OJK333" s="413"/>
      <c r="OJL333" s="413"/>
      <c r="OJM333" s="413"/>
      <c r="OJN333" s="414"/>
      <c r="OJO333" s="414"/>
      <c r="OJP333" s="414"/>
      <c r="OJQ333" s="414"/>
      <c r="OJR333" s="414"/>
      <c r="OJS333" s="413"/>
      <c r="OJT333" s="413"/>
      <c r="OJU333" s="414"/>
      <c r="OJV333" s="414"/>
      <c r="OJW333" s="413"/>
      <c r="OJX333" s="413"/>
      <c r="OJY333" s="414"/>
      <c r="OJZ333" s="414"/>
      <c r="OKA333" s="413"/>
      <c r="OKB333" s="413"/>
      <c r="OKC333" s="413"/>
      <c r="OKD333" s="413"/>
      <c r="OKE333" s="413"/>
      <c r="OKF333" s="413"/>
      <c r="OKG333" s="413"/>
      <c r="OKH333" s="414"/>
      <c r="OKI333" s="414"/>
      <c r="OKJ333" s="413"/>
      <c r="OKK333" s="413"/>
      <c r="OKL333" s="414"/>
      <c r="OKM333" s="414"/>
      <c r="OKN333" s="413"/>
      <c r="OKO333" s="413"/>
      <c r="OKP333" s="413"/>
      <c r="OKQ333" s="413"/>
      <c r="OKR333" s="413"/>
      <c r="OKS333" s="407"/>
      <c r="OKT333" s="439"/>
      <c r="OKU333" s="413"/>
      <c r="OKV333" s="413"/>
      <c r="OKW333" s="413"/>
      <c r="OKX333" s="413"/>
      <c r="OKY333" s="413"/>
      <c r="OKZ333" s="413"/>
      <c r="OLA333" s="413"/>
      <c r="OLB333" s="412"/>
      <c r="OLC333" s="412"/>
      <c r="OLD333" s="412"/>
      <c r="OLE333" s="412"/>
      <c r="OLF333" s="412"/>
      <c r="OLG333" s="412"/>
      <c r="OLH333" s="412"/>
      <c r="OLI333" s="412"/>
      <c r="OLJ333" s="412"/>
      <c r="OLK333" s="412"/>
      <c r="OLL333" s="412"/>
      <c r="OLM333" s="412"/>
      <c r="OLN333" s="412"/>
      <c r="OLO333" s="412"/>
      <c r="OLP333" s="412"/>
      <c r="OLQ333" s="412"/>
      <c r="OLR333" s="412"/>
      <c r="OLS333" s="412"/>
      <c r="OLT333" s="412"/>
      <c r="OLU333" s="412"/>
      <c r="OLV333" s="412"/>
      <c r="OLW333" s="412"/>
      <c r="OLX333" s="412"/>
      <c r="OLY333" s="412"/>
      <c r="OLZ333" s="412"/>
      <c r="OMA333" s="412"/>
      <c r="OMB333" s="412"/>
      <c r="OMC333" s="412"/>
      <c r="OMD333" s="412"/>
      <c r="OME333" s="412"/>
      <c r="OMF333" s="412"/>
      <c r="OMG333" s="412"/>
      <c r="OMH333" s="412"/>
      <c r="OMI333" s="412"/>
      <c r="OMJ333" s="412"/>
      <c r="OMK333" s="412"/>
      <c r="OML333" s="412"/>
      <c r="OMM333" s="412"/>
      <c r="OMN333" s="412"/>
      <c r="OMO333" s="412"/>
      <c r="OMP333" s="412"/>
      <c r="OMQ333" s="412"/>
      <c r="OMR333" s="412"/>
      <c r="OMS333" s="412"/>
      <c r="OMT333" s="413"/>
      <c r="OMU333" s="413"/>
      <c r="OMV333" s="413"/>
      <c r="OMW333" s="413"/>
      <c r="OMX333" s="413"/>
      <c r="OMY333" s="413"/>
      <c r="OMZ333" s="413"/>
      <c r="ONA333" s="413"/>
      <c r="ONB333" s="413"/>
      <c r="ONC333" s="413"/>
      <c r="OND333" s="413"/>
      <c r="ONE333" s="413"/>
      <c r="ONF333" s="413"/>
      <c r="ONG333" s="413"/>
      <c r="ONH333" s="413"/>
      <c r="ONI333" s="413"/>
      <c r="ONJ333" s="413"/>
      <c r="ONK333" s="413"/>
      <c r="ONL333" s="413"/>
      <c r="ONM333" s="413"/>
      <c r="ONN333" s="413"/>
      <c r="ONO333" s="413"/>
      <c r="ONP333" s="413"/>
      <c r="ONQ333" s="413"/>
      <c r="ONR333" s="414"/>
      <c r="ONS333" s="414"/>
      <c r="ONT333" s="414"/>
      <c r="ONU333" s="414"/>
      <c r="ONV333" s="414"/>
      <c r="ONW333" s="413"/>
      <c r="ONX333" s="413"/>
      <c r="ONY333" s="414"/>
      <c r="ONZ333" s="414"/>
      <c r="OOA333" s="413"/>
      <c r="OOB333" s="413"/>
      <c r="OOC333" s="414"/>
      <c r="OOD333" s="414"/>
      <c r="OOE333" s="413"/>
      <c r="OOF333" s="413"/>
      <c r="OOG333" s="413"/>
      <c r="OOH333" s="413"/>
      <c r="OOI333" s="413"/>
      <c r="OOJ333" s="413"/>
      <c r="OOK333" s="413"/>
      <c r="OOL333" s="414"/>
      <c r="OOM333" s="414"/>
      <c r="OON333" s="413"/>
      <c r="OOO333" s="413"/>
      <c r="OOP333" s="414"/>
      <c r="OOQ333" s="414"/>
      <c r="OOR333" s="413"/>
      <c r="OOS333" s="413"/>
      <c r="OOT333" s="413"/>
      <c r="OOU333" s="413"/>
      <c r="OOV333" s="413"/>
      <c r="OOW333" s="407"/>
      <c r="OOX333" s="439"/>
      <c r="OOY333" s="413"/>
      <c r="OOZ333" s="413"/>
      <c r="OPA333" s="413"/>
      <c r="OPB333" s="413"/>
      <c r="OPC333" s="413"/>
      <c r="OPD333" s="413"/>
      <c r="OPE333" s="413"/>
      <c r="OPF333" s="412"/>
      <c r="OPG333" s="412"/>
      <c r="OPH333" s="412"/>
      <c r="OPI333" s="412"/>
      <c r="OPJ333" s="412"/>
      <c r="OPK333" s="412"/>
      <c r="OPL333" s="412"/>
      <c r="OPM333" s="412"/>
      <c r="OPN333" s="412"/>
      <c r="OPO333" s="412"/>
      <c r="OPP333" s="412"/>
      <c r="OPQ333" s="412"/>
      <c r="OPR333" s="412"/>
      <c r="OPS333" s="412"/>
      <c r="OPT333" s="412"/>
      <c r="OPU333" s="412"/>
      <c r="OPV333" s="412"/>
      <c r="OPW333" s="412"/>
      <c r="OPX333" s="412"/>
      <c r="OPY333" s="412"/>
      <c r="OPZ333" s="412"/>
      <c r="OQA333" s="412"/>
      <c r="OQB333" s="412"/>
      <c r="OQC333" s="412"/>
      <c r="OQD333" s="412"/>
      <c r="OQE333" s="412"/>
      <c r="OQF333" s="412"/>
      <c r="OQG333" s="412"/>
      <c r="OQH333" s="412"/>
      <c r="OQI333" s="412"/>
      <c r="OQJ333" s="412"/>
      <c r="OQK333" s="412"/>
      <c r="OQL333" s="412"/>
      <c r="OQM333" s="412"/>
      <c r="OQN333" s="412"/>
      <c r="OQO333" s="412"/>
      <c r="OQP333" s="412"/>
      <c r="OQQ333" s="412"/>
      <c r="OQR333" s="412"/>
      <c r="OQS333" s="412"/>
      <c r="OQT333" s="412"/>
      <c r="OQU333" s="412"/>
      <c r="OQV333" s="412"/>
      <c r="OQW333" s="412"/>
      <c r="OQX333" s="413"/>
      <c r="OQY333" s="413"/>
      <c r="OQZ333" s="413"/>
      <c r="ORA333" s="413"/>
      <c r="ORB333" s="413"/>
      <c r="ORC333" s="413"/>
      <c r="ORD333" s="413"/>
      <c r="ORE333" s="413"/>
      <c r="ORF333" s="413"/>
      <c r="ORG333" s="413"/>
      <c r="ORH333" s="413"/>
      <c r="ORI333" s="413"/>
      <c r="ORJ333" s="413"/>
      <c r="ORK333" s="413"/>
      <c r="ORL333" s="413"/>
      <c r="ORM333" s="413"/>
      <c r="ORN333" s="413"/>
      <c r="ORO333" s="413"/>
      <c r="ORP333" s="413"/>
      <c r="ORQ333" s="413"/>
      <c r="ORR333" s="413"/>
      <c r="ORS333" s="413"/>
      <c r="ORT333" s="413"/>
      <c r="ORU333" s="413"/>
      <c r="ORV333" s="414"/>
      <c r="ORW333" s="414"/>
      <c r="ORX333" s="414"/>
      <c r="ORY333" s="414"/>
      <c r="ORZ333" s="414"/>
      <c r="OSA333" s="413"/>
      <c r="OSB333" s="413"/>
      <c r="OSC333" s="414"/>
      <c r="OSD333" s="414"/>
      <c r="OSE333" s="413"/>
      <c r="OSF333" s="413"/>
      <c r="OSG333" s="414"/>
      <c r="OSH333" s="414"/>
      <c r="OSI333" s="413"/>
      <c r="OSJ333" s="413"/>
      <c r="OSK333" s="413"/>
      <c r="OSL333" s="413"/>
      <c r="OSM333" s="413"/>
      <c r="OSN333" s="413"/>
      <c r="OSO333" s="413"/>
      <c r="OSP333" s="414"/>
      <c r="OSQ333" s="414"/>
      <c r="OSR333" s="413"/>
      <c r="OSS333" s="413"/>
      <c r="OST333" s="414"/>
      <c r="OSU333" s="414"/>
      <c r="OSV333" s="413"/>
      <c r="OSW333" s="413"/>
      <c r="OSX333" s="413"/>
      <c r="OSY333" s="413"/>
      <c r="OSZ333" s="413"/>
      <c r="OTA333" s="407"/>
      <c r="OTB333" s="439"/>
      <c r="OTC333" s="413"/>
      <c r="OTD333" s="413"/>
      <c r="OTE333" s="413"/>
      <c r="OTF333" s="413"/>
      <c r="OTG333" s="413"/>
      <c r="OTH333" s="413"/>
      <c r="OTI333" s="413"/>
      <c r="OTJ333" s="412"/>
      <c r="OTK333" s="412"/>
      <c r="OTL333" s="412"/>
      <c r="OTM333" s="412"/>
      <c r="OTN333" s="412"/>
      <c r="OTO333" s="412"/>
      <c r="OTP333" s="412"/>
      <c r="OTQ333" s="412"/>
      <c r="OTR333" s="412"/>
      <c r="OTS333" s="412"/>
      <c r="OTT333" s="412"/>
      <c r="OTU333" s="412"/>
      <c r="OTV333" s="412"/>
      <c r="OTW333" s="412"/>
      <c r="OTX333" s="412"/>
      <c r="OTY333" s="412"/>
      <c r="OTZ333" s="412"/>
      <c r="OUA333" s="412"/>
      <c r="OUB333" s="412"/>
      <c r="OUC333" s="412"/>
      <c r="OUD333" s="412"/>
      <c r="OUE333" s="412"/>
      <c r="OUF333" s="412"/>
      <c r="OUG333" s="412"/>
      <c r="OUH333" s="412"/>
      <c r="OUI333" s="412"/>
      <c r="OUJ333" s="412"/>
      <c r="OUK333" s="412"/>
      <c r="OUL333" s="412"/>
      <c r="OUM333" s="412"/>
      <c r="OUN333" s="412"/>
      <c r="OUO333" s="412"/>
      <c r="OUP333" s="412"/>
      <c r="OUQ333" s="412"/>
      <c r="OUR333" s="412"/>
      <c r="OUS333" s="412"/>
      <c r="OUT333" s="412"/>
      <c r="OUU333" s="412"/>
      <c r="OUV333" s="412"/>
      <c r="OUW333" s="412"/>
      <c r="OUX333" s="412"/>
      <c r="OUY333" s="412"/>
      <c r="OUZ333" s="412"/>
      <c r="OVA333" s="412"/>
      <c r="OVB333" s="413"/>
      <c r="OVC333" s="413"/>
      <c r="OVD333" s="413"/>
      <c r="OVE333" s="413"/>
      <c r="OVF333" s="413"/>
      <c r="OVG333" s="413"/>
      <c r="OVH333" s="413"/>
      <c r="OVI333" s="413"/>
      <c r="OVJ333" s="413"/>
      <c r="OVK333" s="413"/>
      <c r="OVL333" s="413"/>
      <c r="OVM333" s="413"/>
      <c r="OVN333" s="413"/>
      <c r="OVO333" s="413"/>
      <c r="OVP333" s="413"/>
      <c r="OVQ333" s="413"/>
      <c r="OVR333" s="413"/>
      <c r="OVS333" s="413"/>
      <c r="OVT333" s="413"/>
      <c r="OVU333" s="413"/>
      <c r="OVV333" s="413"/>
      <c r="OVW333" s="413"/>
      <c r="OVX333" s="413"/>
      <c r="OVY333" s="413"/>
      <c r="OVZ333" s="414"/>
      <c r="OWA333" s="414"/>
      <c r="OWB333" s="414"/>
      <c r="OWC333" s="414"/>
      <c r="OWD333" s="414"/>
      <c r="OWE333" s="413"/>
      <c r="OWF333" s="413"/>
      <c r="OWG333" s="414"/>
      <c r="OWH333" s="414"/>
      <c r="OWI333" s="413"/>
      <c r="OWJ333" s="413"/>
      <c r="OWK333" s="414"/>
      <c r="OWL333" s="414"/>
      <c r="OWM333" s="413"/>
      <c r="OWN333" s="413"/>
      <c r="OWO333" s="413"/>
      <c r="OWP333" s="413"/>
      <c r="OWQ333" s="413"/>
      <c r="OWR333" s="413"/>
      <c r="OWS333" s="413"/>
      <c r="OWT333" s="414"/>
      <c r="OWU333" s="414"/>
      <c r="OWV333" s="413"/>
      <c r="OWW333" s="413"/>
      <c r="OWX333" s="414"/>
      <c r="OWY333" s="414"/>
      <c r="OWZ333" s="413"/>
      <c r="OXA333" s="413"/>
      <c r="OXB333" s="413"/>
      <c r="OXC333" s="413"/>
      <c r="OXD333" s="413"/>
      <c r="OXE333" s="407"/>
      <c r="OXF333" s="439"/>
      <c r="OXG333" s="413"/>
      <c r="OXH333" s="413"/>
      <c r="OXI333" s="413"/>
      <c r="OXJ333" s="413"/>
      <c r="OXK333" s="413"/>
      <c r="OXL333" s="413"/>
      <c r="OXM333" s="413"/>
      <c r="OXN333" s="412"/>
      <c r="OXO333" s="412"/>
      <c r="OXP333" s="412"/>
      <c r="OXQ333" s="412"/>
      <c r="OXR333" s="412"/>
      <c r="OXS333" s="412"/>
      <c r="OXT333" s="412"/>
      <c r="OXU333" s="412"/>
      <c r="OXV333" s="412"/>
      <c r="OXW333" s="412"/>
      <c r="OXX333" s="412"/>
      <c r="OXY333" s="412"/>
      <c r="OXZ333" s="412"/>
      <c r="OYA333" s="412"/>
      <c r="OYB333" s="412"/>
      <c r="OYC333" s="412"/>
      <c r="OYD333" s="412"/>
      <c r="OYE333" s="412"/>
      <c r="OYF333" s="412"/>
      <c r="OYG333" s="412"/>
      <c r="OYH333" s="412"/>
      <c r="OYI333" s="412"/>
      <c r="OYJ333" s="412"/>
      <c r="OYK333" s="412"/>
      <c r="OYL333" s="412"/>
      <c r="OYM333" s="412"/>
      <c r="OYN333" s="412"/>
      <c r="OYO333" s="412"/>
      <c r="OYP333" s="412"/>
      <c r="OYQ333" s="412"/>
      <c r="OYR333" s="412"/>
      <c r="OYS333" s="412"/>
      <c r="OYT333" s="412"/>
      <c r="OYU333" s="412"/>
      <c r="OYV333" s="412"/>
      <c r="OYW333" s="412"/>
      <c r="OYX333" s="412"/>
      <c r="OYY333" s="412"/>
      <c r="OYZ333" s="412"/>
      <c r="OZA333" s="412"/>
      <c r="OZB333" s="412"/>
      <c r="OZC333" s="412"/>
      <c r="OZD333" s="412"/>
      <c r="OZE333" s="412"/>
      <c r="OZF333" s="413"/>
      <c r="OZG333" s="413"/>
      <c r="OZH333" s="413"/>
      <c r="OZI333" s="413"/>
      <c r="OZJ333" s="413"/>
      <c r="OZK333" s="413"/>
      <c r="OZL333" s="413"/>
      <c r="OZM333" s="413"/>
      <c r="OZN333" s="413"/>
      <c r="OZO333" s="413"/>
      <c r="OZP333" s="413"/>
      <c r="OZQ333" s="413"/>
      <c r="OZR333" s="413"/>
      <c r="OZS333" s="413"/>
      <c r="OZT333" s="413"/>
      <c r="OZU333" s="413"/>
      <c r="OZV333" s="413"/>
      <c r="OZW333" s="413"/>
      <c r="OZX333" s="413"/>
      <c r="OZY333" s="413"/>
      <c r="OZZ333" s="413"/>
      <c r="PAA333" s="413"/>
      <c r="PAB333" s="413"/>
      <c r="PAC333" s="413"/>
      <c r="PAD333" s="414"/>
      <c r="PAE333" s="414"/>
      <c r="PAF333" s="414"/>
      <c r="PAG333" s="414"/>
      <c r="PAH333" s="414"/>
      <c r="PAI333" s="413"/>
      <c r="PAJ333" s="413"/>
      <c r="PAK333" s="414"/>
      <c r="PAL333" s="414"/>
      <c r="PAM333" s="413"/>
      <c r="PAN333" s="413"/>
      <c r="PAO333" s="414"/>
      <c r="PAP333" s="414"/>
      <c r="PAQ333" s="413"/>
      <c r="PAR333" s="413"/>
      <c r="PAS333" s="413"/>
      <c r="PAT333" s="413"/>
      <c r="PAU333" s="413"/>
      <c r="PAV333" s="413"/>
      <c r="PAW333" s="413"/>
      <c r="PAX333" s="414"/>
      <c r="PAY333" s="414"/>
      <c r="PAZ333" s="413"/>
      <c r="PBA333" s="413"/>
      <c r="PBB333" s="414"/>
      <c r="PBC333" s="414"/>
      <c r="PBD333" s="413"/>
      <c r="PBE333" s="413"/>
      <c r="PBF333" s="413"/>
      <c r="PBG333" s="413"/>
      <c r="PBH333" s="413"/>
      <c r="PBI333" s="407"/>
      <c r="PBJ333" s="439"/>
      <c r="PBK333" s="413"/>
      <c r="PBL333" s="413"/>
      <c r="PBM333" s="413"/>
      <c r="PBN333" s="413"/>
      <c r="PBO333" s="413"/>
      <c r="PBP333" s="413"/>
      <c r="PBQ333" s="413"/>
      <c r="PBR333" s="412"/>
      <c r="PBS333" s="412"/>
      <c r="PBT333" s="412"/>
      <c r="PBU333" s="412"/>
      <c r="PBV333" s="412"/>
      <c r="PBW333" s="412"/>
      <c r="PBX333" s="412"/>
      <c r="PBY333" s="412"/>
      <c r="PBZ333" s="412"/>
      <c r="PCA333" s="412"/>
      <c r="PCB333" s="412"/>
      <c r="PCC333" s="412"/>
      <c r="PCD333" s="412"/>
      <c r="PCE333" s="412"/>
      <c r="PCF333" s="412"/>
      <c r="PCG333" s="412"/>
      <c r="PCH333" s="412"/>
      <c r="PCI333" s="412"/>
      <c r="PCJ333" s="412"/>
      <c r="PCK333" s="412"/>
      <c r="PCL333" s="412"/>
      <c r="PCM333" s="412"/>
      <c r="PCN333" s="412"/>
      <c r="PCO333" s="412"/>
      <c r="PCP333" s="412"/>
      <c r="PCQ333" s="412"/>
      <c r="PCR333" s="412"/>
      <c r="PCS333" s="412"/>
      <c r="PCT333" s="412"/>
      <c r="PCU333" s="412"/>
      <c r="PCV333" s="412"/>
      <c r="PCW333" s="412"/>
      <c r="PCX333" s="412"/>
      <c r="PCY333" s="412"/>
      <c r="PCZ333" s="412"/>
      <c r="PDA333" s="412"/>
      <c r="PDB333" s="412"/>
      <c r="PDC333" s="412"/>
      <c r="PDD333" s="412"/>
      <c r="PDE333" s="412"/>
      <c r="PDF333" s="412"/>
      <c r="PDG333" s="412"/>
      <c r="PDH333" s="412"/>
      <c r="PDI333" s="412"/>
      <c r="PDJ333" s="413"/>
      <c r="PDK333" s="413"/>
      <c r="PDL333" s="413"/>
      <c r="PDM333" s="413"/>
      <c r="PDN333" s="413"/>
      <c r="PDO333" s="413"/>
      <c r="PDP333" s="413"/>
      <c r="PDQ333" s="413"/>
      <c r="PDR333" s="413"/>
      <c r="PDS333" s="413"/>
      <c r="PDT333" s="413"/>
      <c r="PDU333" s="413"/>
      <c r="PDV333" s="413"/>
      <c r="PDW333" s="413"/>
      <c r="PDX333" s="413"/>
      <c r="PDY333" s="413"/>
      <c r="PDZ333" s="413"/>
      <c r="PEA333" s="413"/>
      <c r="PEB333" s="413"/>
      <c r="PEC333" s="413"/>
      <c r="PED333" s="413"/>
      <c r="PEE333" s="413"/>
      <c r="PEF333" s="413"/>
      <c r="PEG333" s="413"/>
      <c r="PEH333" s="414"/>
      <c r="PEI333" s="414"/>
      <c r="PEJ333" s="414"/>
      <c r="PEK333" s="414"/>
      <c r="PEL333" s="414"/>
      <c r="PEM333" s="413"/>
      <c r="PEN333" s="413"/>
      <c r="PEO333" s="414"/>
      <c r="PEP333" s="414"/>
      <c r="PEQ333" s="413"/>
      <c r="PER333" s="413"/>
      <c r="PES333" s="414"/>
      <c r="PET333" s="414"/>
      <c r="PEU333" s="413"/>
      <c r="PEV333" s="413"/>
      <c r="PEW333" s="413"/>
      <c r="PEX333" s="413"/>
      <c r="PEY333" s="413"/>
      <c r="PEZ333" s="413"/>
      <c r="PFA333" s="413"/>
      <c r="PFB333" s="414"/>
      <c r="PFC333" s="414"/>
      <c r="PFD333" s="413"/>
      <c r="PFE333" s="413"/>
      <c r="PFF333" s="414"/>
      <c r="PFG333" s="414"/>
      <c r="PFH333" s="413"/>
      <c r="PFI333" s="413"/>
      <c r="PFJ333" s="413"/>
      <c r="PFK333" s="413"/>
      <c r="PFL333" s="413"/>
      <c r="PFM333" s="407"/>
      <c r="PFN333" s="439"/>
      <c r="PFO333" s="413"/>
      <c r="PFP333" s="413"/>
      <c r="PFQ333" s="413"/>
      <c r="PFR333" s="413"/>
      <c r="PFS333" s="413"/>
      <c r="PFT333" s="413"/>
      <c r="PFU333" s="413"/>
      <c r="PFV333" s="412"/>
      <c r="PFW333" s="412"/>
      <c r="PFX333" s="412"/>
      <c r="PFY333" s="412"/>
      <c r="PFZ333" s="412"/>
      <c r="PGA333" s="412"/>
      <c r="PGB333" s="412"/>
      <c r="PGC333" s="412"/>
      <c r="PGD333" s="412"/>
      <c r="PGE333" s="412"/>
      <c r="PGF333" s="412"/>
      <c r="PGG333" s="412"/>
      <c r="PGH333" s="412"/>
      <c r="PGI333" s="412"/>
      <c r="PGJ333" s="412"/>
      <c r="PGK333" s="412"/>
      <c r="PGL333" s="412"/>
      <c r="PGM333" s="412"/>
      <c r="PGN333" s="412"/>
      <c r="PGO333" s="412"/>
      <c r="PGP333" s="412"/>
      <c r="PGQ333" s="412"/>
      <c r="PGR333" s="412"/>
      <c r="PGS333" s="412"/>
      <c r="PGT333" s="412"/>
      <c r="PGU333" s="412"/>
      <c r="PGV333" s="412"/>
      <c r="PGW333" s="412"/>
      <c r="PGX333" s="412"/>
      <c r="PGY333" s="412"/>
      <c r="PGZ333" s="412"/>
      <c r="PHA333" s="412"/>
      <c r="PHB333" s="412"/>
      <c r="PHC333" s="412"/>
      <c r="PHD333" s="412"/>
      <c r="PHE333" s="412"/>
      <c r="PHF333" s="412"/>
      <c r="PHG333" s="412"/>
      <c r="PHH333" s="412"/>
      <c r="PHI333" s="412"/>
      <c r="PHJ333" s="412"/>
      <c r="PHK333" s="412"/>
      <c r="PHL333" s="412"/>
      <c r="PHM333" s="412"/>
      <c r="PHN333" s="413"/>
      <c r="PHO333" s="413"/>
      <c r="PHP333" s="413"/>
      <c r="PHQ333" s="413"/>
      <c r="PHR333" s="413"/>
      <c r="PHS333" s="413"/>
      <c r="PHT333" s="413"/>
      <c r="PHU333" s="413"/>
      <c r="PHV333" s="413"/>
      <c r="PHW333" s="413"/>
      <c r="PHX333" s="413"/>
      <c r="PHY333" s="413"/>
      <c r="PHZ333" s="413"/>
      <c r="PIA333" s="413"/>
      <c r="PIB333" s="413"/>
      <c r="PIC333" s="413"/>
      <c r="PID333" s="413"/>
      <c r="PIE333" s="413"/>
      <c r="PIF333" s="413"/>
      <c r="PIG333" s="413"/>
      <c r="PIH333" s="413"/>
      <c r="PII333" s="413"/>
      <c r="PIJ333" s="413"/>
      <c r="PIK333" s="413"/>
      <c r="PIL333" s="414"/>
      <c r="PIM333" s="414"/>
      <c r="PIN333" s="414"/>
      <c r="PIO333" s="414"/>
      <c r="PIP333" s="414"/>
      <c r="PIQ333" s="413"/>
      <c r="PIR333" s="413"/>
      <c r="PIS333" s="414"/>
      <c r="PIT333" s="414"/>
      <c r="PIU333" s="413"/>
      <c r="PIV333" s="413"/>
      <c r="PIW333" s="414"/>
      <c r="PIX333" s="414"/>
      <c r="PIY333" s="413"/>
      <c r="PIZ333" s="413"/>
      <c r="PJA333" s="413"/>
      <c r="PJB333" s="413"/>
      <c r="PJC333" s="413"/>
      <c r="PJD333" s="413"/>
      <c r="PJE333" s="413"/>
      <c r="PJF333" s="414"/>
      <c r="PJG333" s="414"/>
      <c r="PJH333" s="413"/>
      <c r="PJI333" s="413"/>
      <c r="PJJ333" s="414"/>
      <c r="PJK333" s="414"/>
      <c r="PJL333" s="413"/>
      <c r="PJM333" s="413"/>
      <c r="PJN333" s="413"/>
      <c r="PJO333" s="413"/>
      <c r="PJP333" s="413"/>
      <c r="PJQ333" s="407"/>
      <c r="PJR333" s="439"/>
      <c r="PJS333" s="413"/>
      <c r="PJT333" s="413"/>
      <c r="PJU333" s="413"/>
      <c r="PJV333" s="413"/>
      <c r="PJW333" s="413"/>
      <c r="PJX333" s="413"/>
      <c r="PJY333" s="413"/>
      <c r="PJZ333" s="412"/>
      <c r="PKA333" s="412"/>
      <c r="PKB333" s="412"/>
      <c r="PKC333" s="412"/>
      <c r="PKD333" s="412"/>
      <c r="PKE333" s="412"/>
      <c r="PKF333" s="412"/>
      <c r="PKG333" s="412"/>
      <c r="PKH333" s="412"/>
      <c r="PKI333" s="412"/>
      <c r="PKJ333" s="412"/>
      <c r="PKK333" s="412"/>
      <c r="PKL333" s="412"/>
      <c r="PKM333" s="412"/>
      <c r="PKN333" s="412"/>
      <c r="PKO333" s="412"/>
      <c r="PKP333" s="412"/>
      <c r="PKQ333" s="412"/>
      <c r="PKR333" s="412"/>
      <c r="PKS333" s="412"/>
      <c r="PKT333" s="412"/>
      <c r="PKU333" s="412"/>
      <c r="PKV333" s="412"/>
      <c r="PKW333" s="412"/>
      <c r="PKX333" s="412"/>
      <c r="PKY333" s="412"/>
      <c r="PKZ333" s="412"/>
      <c r="PLA333" s="412"/>
      <c r="PLB333" s="412"/>
      <c r="PLC333" s="412"/>
      <c r="PLD333" s="412"/>
      <c r="PLE333" s="412"/>
      <c r="PLF333" s="412"/>
      <c r="PLG333" s="412"/>
      <c r="PLH333" s="412"/>
      <c r="PLI333" s="412"/>
      <c r="PLJ333" s="412"/>
      <c r="PLK333" s="412"/>
      <c r="PLL333" s="412"/>
      <c r="PLM333" s="412"/>
      <c r="PLN333" s="412"/>
      <c r="PLO333" s="412"/>
      <c r="PLP333" s="412"/>
      <c r="PLQ333" s="412"/>
      <c r="PLR333" s="413"/>
      <c r="PLS333" s="413"/>
      <c r="PLT333" s="413"/>
      <c r="PLU333" s="413"/>
      <c r="PLV333" s="413"/>
      <c r="PLW333" s="413"/>
      <c r="PLX333" s="413"/>
      <c r="PLY333" s="413"/>
      <c r="PLZ333" s="413"/>
      <c r="PMA333" s="413"/>
      <c r="PMB333" s="413"/>
      <c r="PMC333" s="413"/>
      <c r="PMD333" s="413"/>
      <c r="PME333" s="413"/>
      <c r="PMF333" s="413"/>
      <c r="PMG333" s="413"/>
      <c r="PMH333" s="413"/>
      <c r="PMI333" s="413"/>
      <c r="PMJ333" s="413"/>
      <c r="PMK333" s="413"/>
      <c r="PML333" s="413"/>
      <c r="PMM333" s="413"/>
      <c r="PMN333" s="413"/>
      <c r="PMO333" s="413"/>
      <c r="PMP333" s="414"/>
      <c r="PMQ333" s="414"/>
      <c r="PMR333" s="414"/>
      <c r="PMS333" s="414"/>
      <c r="PMT333" s="414"/>
      <c r="PMU333" s="413"/>
      <c r="PMV333" s="413"/>
      <c r="PMW333" s="414"/>
      <c r="PMX333" s="414"/>
      <c r="PMY333" s="413"/>
      <c r="PMZ333" s="413"/>
      <c r="PNA333" s="414"/>
      <c r="PNB333" s="414"/>
      <c r="PNC333" s="413"/>
      <c r="PND333" s="413"/>
      <c r="PNE333" s="413"/>
      <c r="PNF333" s="413"/>
      <c r="PNG333" s="413"/>
      <c r="PNH333" s="413"/>
      <c r="PNI333" s="413"/>
      <c r="PNJ333" s="414"/>
      <c r="PNK333" s="414"/>
      <c r="PNL333" s="413"/>
      <c r="PNM333" s="413"/>
      <c r="PNN333" s="414"/>
      <c r="PNO333" s="414"/>
      <c r="PNP333" s="413"/>
      <c r="PNQ333" s="413"/>
      <c r="PNR333" s="413"/>
      <c r="PNS333" s="413"/>
      <c r="PNT333" s="413"/>
      <c r="PNU333" s="407"/>
      <c r="PNV333" s="439"/>
      <c r="PNW333" s="413"/>
      <c r="PNX333" s="413"/>
      <c r="PNY333" s="413"/>
      <c r="PNZ333" s="413"/>
      <c r="POA333" s="413"/>
      <c r="POB333" s="413"/>
      <c r="POC333" s="413"/>
      <c r="POD333" s="412"/>
      <c r="POE333" s="412"/>
      <c r="POF333" s="412"/>
      <c r="POG333" s="412"/>
      <c r="POH333" s="412"/>
      <c r="POI333" s="412"/>
      <c r="POJ333" s="412"/>
      <c r="POK333" s="412"/>
      <c r="POL333" s="412"/>
      <c r="POM333" s="412"/>
      <c r="PON333" s="412"/>
      <c r="POO333" s="412"/>
      <c r="POP333" s="412"/>
      <c r="POQ333" s="412"/>
      <c r="POR333" s="412"/>
      <c r="POS333" s="412"/>
      <c r="POT333" s="412"/>
      <c r="POU333" s="412"/>
      <c r="POV333" s="412"/>
      <c r="POW333" s="412"/>
      <c r="POX333" s="412"/>
      <c r="POY333" s="412"/>
      <c r="POZ333" s="412"/>
      <c r="PPA333" s="412"/>
      <c r="PPB333" s="412"/>
      <c r="PPC333" s="412"/>
      <c r="PPD333" s="412"/>
      <c r="PPE333" s="412"/>
      <c r="PPF333" s="412"/>
      <c r="PPG333" s="412"/>
      <c r="PPH333" s="412"/>
      <c r="PPI333" s="412"/>
      <c r="PPJ333" s="412"/>
      <c r="PPK333" s="412"/>
      <c r="PPL333" s="412"/>
      <c r="PPM333" s="412"/>
      <c r="PPN333" s="412"/>
      <c r="PPO333" s="412"/>
      <c r="PPP333" s="412"/>
      <c r="PPQ333" s="412"/>
      <c r="PPR333" s="412"/>
      <c r="PPS333" s="412"/>
      <c r="PPT333" s="412"/>
      <c r="PPU333" s="412"/>
      <c r="PPV333" s="413"/>
      <c r="PPW333" s="413"/>
      <c r="PPX333" s="413"/>
      <c r="PPY333" s="413"/>
      <c r="PPZ333" s="413"/>
      <c r="PQA333" s="413"/>
      <c r="PQB333" s="413"/>
      <c r="PQC333" s="413"/>
      <c r="PQD333" s="413"/>
      <c r="PQE333" s="413"/>
      <c r="PQF333" s="413"/>
      <c r="PQG333" s="413"/>
      <c r="PQH333" s="413"/>
      <c r="PQI333" s="413"/>
      <c r="PQJ333" s="413"/>
      <c r="PQK333" s="413"/>
      <c r="PQL333" s="413"/>
      <c r="PQM333" s="413"/>
      <c r="PQN333" s="413"/>
      <c r="PQO333" s="413"/>
      <c r="PQP333" s="413"/>
      <c r="PQQ333" s="413"/>
      <c r="PQR333" s="413"/>
      <c r="PQS333" s="413"/>
      <c r="PQT333" s="414"/>
      <c r="PQU333" s="414"/>
      <c r="PQV333" s="414"/>
      <c r="PQW333" s="414"/>
      <c r="PQX333" s="414"/>
      <c r="PQY333" s="413"/>
      <c r="PQZ333" s="413"/>
      <c r="PRA333" s="414"/>
      <c r="PRB333" s="414"/>
      <c r="PRC333" s="413"/>
      <c r="PRD333" s="413"/>
      <c r="PRE333" s="414"/>
      <c r="PRF333" s="414"/>
      <c r="PRG333" s="413"/>
      <c r="PRH333" s="413"/>
      <c r="PRI333" s="413"/>
      <c r="PRJ333" s="413"/>
      <c r="PRK333" s="413"/>
      <c r="PRL333" s="413"/>
      <c r="PRM333" s="413"/>
      <c r="PRN333" s="414"/>
      <c r="PRO333" s="414"/>
      <c r="PRP333" s="413"/>
      <c r="PRQ333" s="413"/>
      <c r="PRR333" s="414"/>
      <c r="PRS333" s="414"/>
      <c r="PRT333" s="413"/>
      <c r="PRU333" s="413"/>
      <c r="PRV333" s="413"/>
      <c r="PRW333" s="413"/>
      <c r="PRX333" s="413"/>
      <c r="PRY333" s="407"/>
      <c r="PRZ333" s="439"/>
      <c r="PSA333" s="413"/>
      <c r="PSB333" s="413"/>
      <c r="PSC333" s="413"/>
      <c r="PSD333" s="413"/>
      <c r="PSE333" s="413"/>
      <c r="PSF333" s="413"/>
      <c r="PSG333" s="413"/>
      <c r="PSH333" s="412"/>
      <c r="PSI333" s="412"/>
      <c r="PSJ333" s="412"/>
      <c r="PSK333" s="412"/>
      <c r="PSL333" s="412"/>
      <c r="PSM333" s="412"/>
      <c r="PSN333" s="412"/>
      <c r="PSO333" s="412"/>
      <c r="PSP333" s="412"/>
      <c r="PSQ333" s="412"/>
      <c r="PSR333" s="412"/>
      <c r="PSS333" s="412"/>
      <c r="PST333" s="412"/>
      <c r="PSU333" s="412"/>
      <c r="PSV333" s="412"/>
      <c r="PSW333" s="412"/>
      <c r="PSX333" s="412"/>
      <c r="PSY333" s="412"/>
      <c r="PSZ333" s="412"/>
      <c r="PTA333" s="412"/>
      <c r="PTB333" s="412"/>
      <c r="PTC333" s="412"/>
      <c r="PTD333" s="412"/>
      <c r="PTE333" s="412"/>
      <c r="PTF333" s="412"/>
      <c r="PTG333" s="412"/>
      <c r="PTH333" s="412"/>
      <c r="PTI333" s="412"/>
      <c r="PTJ333" s="412"/>
      <c r="PTK333" s="412"/>
      <c r="PTL333" s="412"/>
      <c r="PTM333" s="412"/>
      <c r="PTN333" s="412"/>
      <c r="PTO333" s="412"/>
      <c r="PTP333" s="412"/>
      <c r="PTQ333" s="412"/>
      <c r="PTR333" s="412"/>
      <c r="PTS333" s="412"/>
      <c r="PTT333" s="412"/>
      <c r="PTU333" s="412"/>
      <c r="PTV333" s="412"/>
      <c r="PTW333" s="412"/>
      <c r="PTX333" s="412"/>
      <c r="PTY333" s="412"/>
      <c r="PTZ333" s="413"/>
      <c r="PUA333" s="413"/>
      <c r="PUB333" s="413"/>
      <c r="PUC333" s="413"/>
      <c r="PUD333" s="413"/>
      <c r="PUE333" s="413"/>
      <c r="PUF333" s="413"/>
      <c r="PUG333" s="413"/>
      <c r="PUH333" s="413"/>
      <c r="PUI333" s="413"/>
      <c r="PUJ333" s="413"/>
      <c r="PUK333" s="413"/>
      <c r="PUL333" s="413"/>
      <c r="PUM333" s="413"/>
      <c r="PUN333" s="413"/>
      <c r="PUO333" s="413"/>
      <c r="PUP333" s="413"/>
      <c r="PUQ333" s="413"/>
      <c r="PUR333" s="413"/>
      <c r="PUS333" s="413"/>
      <c r="PUT333" s="413"/>
      <c r="PUU333" s="413"/>
      <c r="PUV333" s="413"/>
      <c r="PUW333" s="413"/>
      <c r="PUX333" s="414"/>
      <c r="PUY333" s="414"/>
      <c r="PUZ333" s="414"/>
      <c r="PVA333" s="414"/>
      <c r="PVB333" s="414"/>
      <c r="PVC333" s="413"/>
      <c r="PVD333" s="413"/>
      <c r="PVE333" s="414"/>
      <c r="PVF333" s="414"/>
      <c r="PVG333" s="413"/>
      <c r="PVH333" s="413"/>
      <c r="PVI333" s="414"/>
      <c r="PVJ333" s="414"/>
      <c r="PVK333" s="413"/>
      <c r="PVL333" s="413"/>
      <c r="PVM333" s="413"/>
      <c r="PVN333" s="413"/>
      <c r="PVO333" s="413"/>
      <c r="PVP333" s="413"/>
      <c r="PVQ333" s="413"/>
      <c r="PVR333" s="414"/>
      <c r="PVS333" s="414"/>
      <c r="PVT333" s="413"/>
      <c r="PVU333" s="413"/>
      <c r="PVV333" s="414"/>
      <c r="PVW333" s="414"/>
      <c r="PVX333" s="413"/>
      <c r="PVY333" s="413"/>
      <c r="PVZ333" s="413"/>
      <c r="PWA333" s="413"/>
      <c r="PWB333" s="413"/>
      <c r="PWC333" s="407"/>
      <c r="PWD333" s="439"/>
      <c r="PWE333" s="413"/>
      <c r="PWF333" s="413"/>
      <c r="PWG333" s="413"/>
      <c r="PWH333" s="413"/>
      <c r="PWI333" s="413"/>
      <c r="PWJ333" s="413"/>
      <c r="PWK333" s="413"/>
      <c r="PWL333" s="412"/>
      <c r="PWM333" s="412"/>
      <c r="PWN333" s="412"/>
      <c r="PWO333" s="412"/>
      <c r="PWP333" s="412"/>
      <c r="PWQ333" s="412"/>
      <c r="PWR333" s="412"/>
      <c r="PWS333" s="412"/>
      <c r="PWT333" s="412"/>
      <c r="PWU333" s="412"/>
      <c r="PWV333" s="412"/>
      <c r="PWW333" s="412"/>
      <c r="PWX333" s="412"/>
      <c r="PWY333" s="412"/>
      <c r="PWZ333" s="412"/>
      <c r="PXA333" s="412"/>
      <c r="PXB333" s="412"/>
      <c r="PXC333" s="412"/>
      <c r="PXD333" s="412"/>
      <c r="PXE333" s="412"/>
      <c r="PXF333" s="412"/>
      <c r="PXG333" s="412"/>
      <c r="PXH333" s="412"/>
      <c r="PXI333" s="412"/>
      <c r="PXJ333" s="412"/>
      <c r="PXK333" s="412"/>
      <c r="PXL333" s="412"/>
      <c r="PXM333" s="412"/>
      <c r="PXN333" s="412"/>
      <c r="PXO333" s="412"/>
      <c r="PXP333" s="412"/>
      <c r="PXQ333" s="412"/>
      <c r="PXR333" s="412"/>
      <c r="PXS333" s="412"/>
      <c r="PXT333" s="412"/>
      <c r="PXU333" s="412"/>
      <c r="PXV333" s="412"/>
      <c r="PXW333" s="412"/>
      <c r="PXX333" s="412"/>
      <c r="PXY333" s="412"/>
      <c r="PXZ333" s="412"/>
      <c r="PYA333" s="412"/>
      <c r="PYB333" s="412"/>
      <c r="PYC333" s="412"/>
      <c r="PYD333" s="413"/>
      <c r="PYE333" s="413"/>
      <c r="PYF333" s="413"/>
      <c r="PYG333" s="413"/>
      <c r="PYH333" s="413"/>
      <c r="PYI333" s="413"/>
      <c r="PYJ333" s="413"/>
      <c r="PYK333" s="413"/>
      <c r="PYL333" s="413"/>
      <c r="PYM333" s="413"/>
      <c r="PYN333" s="413"/>
      <c r="PYO333" s="413"/>
      <c r="PYP333" s="413"/>
      <c r="PYQ333" s="413"/>
      <c r="PYR333" s="413"/>
      <c r="PYS333" s="413"/>
      <c r="PYT333" s="413"/>
      <c r="PYU333" s="413"/>
      <c r="PYV333" s="413"/>
      <c r="PYW333" s="413"/>
      <c r="PYX333" s="413"/>
      <c r="PYY333" s="413"/>
      <c r="PYZ333" s="413"/>
      <c r="PZA333" s="413"/>
      <c r="PZB333" s="414"/>
      <c r="PZC333" s="414"/>
      <c r="PZD333" s="414"/>
      <c r="PZE333" s="414"/>
      <c r="PZF333" s="414"/>
      <c r="PZG333" s="413"/>
      <c r="PZH333" s="413"/>
      <c r="PZI333" s="414"/>
      <c r="PZJ333" s="414"/>
      <c r="PZK333" s="413"/>
      <c r="PZL333" s="413"/>
      <c r="PZM333" s="414"/>
      <c r="PZN333" s="414"/>
      <c r="PZO333" s="413"/>
      <c r="PZP333" s="413"/>
      <c r="PZQ333" s="413"/>
      <c r="PZR333" s="413"/>
      <c r="PZS333" s="413"/>
      <c r="PZT333" s="413"/>
      <c r="PZU333" s="413"/>
      <c r="PZV333" s="414"/>
      <c r="PZW333" s="414"/>
      <c r="PZX333" s="413"/>
      <c r="PZY333" s="413"/>
      <c r="PZZ333" s="414"/>
      <c r="QAA333" s="414"/>
      <c r="QAB333" s="413"/>
      <c r="QAC333" s="413"/>
      <c r="QAD333" s="413"/>
      <c r="QAE333" s="413"/>
      <c r="QAF333" s="413"/>
      <c r="QAG333" s="407"/>
      <c r="QAH333" s="439"/>
      <c r="QAI333" s="413"/>
      <c r="QAJ333" s="413"/>
      <c r="QAK333" s="413"/>
      <c r="QAL333" s="413"/>
      <c r="QAM333" s="413"/>
      <c r="QAN333" s="413"/>
      <c r="QAO333" s="413"/>
      <c r="QAP333" s="412"/>
      <c r="QAQ333" s="412"/>
      <c r="QAR333" s="412"/>
      <c r="QAS333" s="412"/>
      <c r="QAT333" s="412"/>
      <c r="QAU333" s="412"/>
      <c r="QAV333" s="412"/>
      <c r="QAW333" s="412"/>
      <c r="QAX333" s="412"/>
      <c r="QAY333" s="412"/>
      <c r="QAZ333" s="412"/>
      <c r="QBA333" s="412"/>
      <c r="QBB333" s="412"/>
      <c r="QBC333" s="412"/>
      <c r="QBD333" s="412"/>
      <c r="QBE333" s="412"/>
      <c r="QBF333" s="412"/>
      <c r="QBG333" s="412"/>
      <c r="QBH333" s="412"/>
      <c r="QBI333" s="412"/>
      <c r="QBJ333" s="412"/>
      <c r="QBK333" s="412"/>
      <c r="QBL333" s="412"/>
      <c r="QBM333" s="412"/>
      <c r="QBN333" s="412"/>
      <c r="QBO333" s="412"/>
      <c r="QBP333" s="412"/>
      <c r="QBQ333" s="412"/>
      <c r="QBR333" s="412"/>
      <c r="QBS333" s="412"/>
      <c r="QBT333" s="412"/>
      <c r="QBU333" s="412"/>
      <c r="QBV333" s="412"/>
      <c r="QBW333" s="412"/>
      <c r="QBX333" s="412"/>
      <c r="QBY333" s="412"/>
      <c r="QBZ333" s="412"/>
      <c r="QCA333" s="412"/>
      <c r="QCB333" s="412"/>
      <c r="QCC333" s="412"/>
      <c r="QCD333" s="412"/>
      <c r="QCE333" s="412"/>
      <c r="QCF333" s="412"/>
      <c r="QCG333" s="412"/>
      <c r="QCH333" s="413"/>
      <c r="QCI333" s="413"/>
      <c r="QCJ333" s="413"/>
      <c r="QCK333" s="413"/>
      <c r="QCL333" s="413"/>
      <c r="QCM333" s="413"/>
      <c r="QCN333" s="413"/>
      <c r="QCO333" s="413"/>
      <c r="QCP333" s="413"/>
      <c r="QCQ333" s="413"/>
      <c r="QCR333" s="413"/>
      <c r="QCS333" s="413"/>
      <c r="QCT333" s="413"/>
      <c r="QCU333" s="413"/>
      <c r="QCV333" s="413"/>
      <c r="QCW333" s="413"/>
      <c r="QCX333" s="413"/>
      <c r="QCY333" s="413"/>
      <c r="QCZ333" s="413"/>
      <c r="QDA333" s="413"/>
      <c r="QDB333" s="413"/>
      <c r="QDC333" s="413"/>
      <c r="QDD333" s="413"/>
      <c r="QDE333" s="413"/>
      <c r="QDF333" s="414"/>
      <c r="QDG333" s="414"/>
      <c r="QDH333" s="414"/>
      <c r="QDI333" s="414"/>
      <c r="QDJ333" s="414"/>
      <c r="QDK333" s="413"/>
      <c r="QDL333" s="413"/>
      <c r="QDM333" s="414"/>
      <c r="QDN333" s="414"/>
      <c r="QDO333" s="413"/>
      <c r="QDP333" s="413"/>
      <c r="QDQ333" s="414"/>
      <c r="QDR333" s="414"/>
      <c r="QDS333" s="413"/>
      <c r="QDT333" s="413"/>
      <c r="QDU333" s="413"/>
      <c r="QDV333" s="413"/>
      <c r="QDW333" s="413"/>
      <c r="QDX333" s="413"/>
      <c r="QDY333" s="413"/>
      <c r="QDZ333" s="414"/>
      <c r="QEA333" s="414"/>
      <c r="QEB333" s="413"/>
      <c r="QEC333" s="413"/>
      <c r="QED333" s="414"/>
      <c r="QEE333" s="414"/>
      <c r="QEF333" s="413"/>
      <c r="QEG333" s="413"/>
      <c r="QEH333" s="413"/>
      <c r="QEI333" s="413"/>
      <c r="QEJ333" s="413"/>
      <c r="QEK333" s="407"/>
      <c r="QEL333" s="439"/>
      <c r="QEM333" s="413"/>
      <c r="QEN333" s="413"/>
      <c r="QEO333" s="413"/>
      <c r="QEP333" s="413"/>
      <c r="QEQ333" s="413"/>
      <c r="QER333" s="413"/>
      <c r="QES333" s="413"/>
      <c r="QET333" s="412"/>
      <c r="QEU333" s="412"/>
      <c r="QEV333" s="412"/>
      <c r="QEW333" s="412"/>
      <c r="QEX333" s="412"/>
      <c r="QEY333" s="412"/>
      <c r="QEZ333" s="412"/>
      <c r="QFA333" s="412"/>
      <c r="QFB333" s="412"/>
      <c r="QFC333" s="412"/>
      <c r="QFD333" s="412"/>
      <c r="QFE333" s="412"/>
      <c r="QFF333" s="412"/>
      <c r="QFG333" s="412"/>
      <c r="QFH333" s="412"/>
      <c r="QFI333" s="412"/>
      <c r="QFJ333" s="412"/>
      <c r="QFK333" s="412"/>
      <c r="QFL333" s="412"/>
      <c r="QFM333" s="412"/>
      <c r="QFN333" s="412"/>
      <c r="QFO333" s="412"/>
      <c r="QFP333" s="412"/>
      <c r="QFQ333" s="412"/>
      <c r="QFR333" s="412"/>
      <c r="QFS333" s="412"/>
      <c r="QFT333" s="412"/>
      <c r="QFU333" s="412"/>
      <c r="QFV333" s="412"/>
      <c r="QFW333" s="412"/>
      <c r="QFX333" s="412"/>
      <c r="QFY333" s="412"/>
      <c r="QFZ333" s="412"/>
      <c r="QGA333" s="412"/>
      <c r="QGB333" s="412"/>
      <c r="QGC333" s="412"/>
      <c r="QGD333" s="412"/>
      <c r="QGE333" s="412"/>
      <c r="QGF333" s="412"/>
      <c r="QGG333" s="412"/>
      <c r="QGH333" s="412"/>
      <c r="QGI333" s="412"/>
      <c r="QGJ333" s="412"/>
      <c r="QGK333" s="412"/>
      <c r="QGL333" s="413"/>
      <c r="QGM333" s="413"/>
      <c r="QGN333" s="413"/>
      <c r="QGO333" s="413"/>
      <c r="QGP333" s="413"/>
      <c r="QGQ333" s="413"/>
      <c r="QGR333" s="413"/>
      <c r="QGS333" s="413"/>
      <c r="QGT333" s="413"/>
      <c r="QGU333" s="413"/>
      <c r="QGV333" s="413"/>
      <c r="QGW333" s="413"/>
      <c r="QGX333" s="413"/>
      <c r="QGY333" s="413"/>
      <c r="QGZ333" s="413"/>
      <c r="QHA333" s="413"/>
      <c r="QHB333" s="413"/>
      <c r="QHC333" s="413"/>
      <c r="QHD333" s="413"/>
      <c r="QHE333" s="413"/>
      <c r="QHF333" s="413"/>
      <c r="QHG333" s="413"/>
      <c r="QHH333" s="413"/>
      <c r="QHI333" s="413"/>
      <c r="QHJ333" s="414"/>
      <c r="QHK333" s="414"/>
      <c r="QHL333" s="414"/>
      <c r="QHM333" s="414"/>
      <c r="QHN333" s="414"/>
      <c r="QHO333" s="413"/>
      <c r="QHP333" s="413"/>
      <c r="QHQ333" s="414"/>
      <c r="QHR333" s="414"/>
      <c r="QHS333" s="413"/>
      <c r="QHT333" s="413"/>
      <c r="QHU333" s="414"/>
      <c r="QHV333" s="414"/>
      <c r="QHW333" s="413"/>
      <c r="QHX333" s="413"/>
      <c r="QHY333" s="413"/>
      <c r="QHZ333" s="413"/>
      <c r="QIA333" s="413"/>
      <c r="QIB333" s="413"/>
      <c r="QIC333" s="413"/>
      <c r="QID333" s="414"/>
      <c r="QIE333" s="414"/>
      <c r="QIF333" s="413"/>
      <c r="QIG333" s="413"/>
      <c r="QIH333" s="414"/>
      <c r="QII333" s="414"/>
      <c r="QIJ333" s="413"/>
      <c r="QIK333" s="413"/>
      <c r="QIL333" s="413"/>
      <c r="QIM333" s="413"/>
      <c r="QIN333" s="413"/>
      <c r="QIO333" s="407"/>
      <c r="QIP333" s="439"/>
      <c r="QIQ333" s="413"/>
      <c r="QIR333" s="413"/>
      <c r="QIS333" s="413"/>
      <c r="QIT333" s="413"/>
      <c r="QIU333" s="413"/>
      <c r="QIV333" s="413"/>
      <c r="QIW333" s="413"/>
      <c r="QIX333" s="412"/>
      <c r="QIY333" s="412"/>
      <c r="QIZ333" s="412"/>
      <c r="QJA333" s="412"/>
      <c r="QJB333" s="412"/>
      <c r="QJC333" s="412"/>
      <c r="QJD333" s="412"/>
      <c r="QJE333" s="412"/>
      <c r="QJF333" s="412"/>
      <c r="QJG333" s="412"/>
      <c r="QJH333" s="412"/>
      <c r="QJI333" s="412"/>
      <c r="QJJ333" s="412"/>
      <c r="QJK333" s="412"/>
      <c r="QJL333" s="412"/>
      <c r="QJM333" s="412"/>
      <c r="QJN333" s="412"/>
      <c r="QJO333" s="412"/>
      <c r="QJP333" s="412"/>
      <c r="QJQ333" s="412"/>
      <c r="QJR333" s="412"/>
      <c r="QJS333" s="412"/>
      <c r="QJT333" s="412"/>
      <c r="QJU333" s="412"/>
      <c r="QJV333" s="412"/>
      <c r="QJW333" s="412"/>
      <c r="QJX333" s="412"/>
      <c r="QJY333" s="412"/>
      <c r="QJZ333" s="412"/>
      <c r="QKA333" s="412"/>
      <c r="QKB333" s="412"/>
      <c r="QKC333" s="412"/>
      <c r="QKD333" s="412"/>
      <c r="QKE333" s="412"/>
      <c r="QKF333" s="412"/>
      <c r="QKG333" s="412"/>
      <c r="QKH333" s="412"/>
      <c r="QKI333" s="412"/>
      <c r="QKJ333" s="412"/>
      <c r="QKK333" s="412"/>
      <c r="QKL333" s="412"/>
      <c r="QKM333" s="412"/>
      <c r="QKN333" s="412"/>
      <c r="QKO333" s="412"/>
      <c r="QKP333" s="413"/>
      <c r="QKQ333" s="413"/>
      <c r="QKR333" s="413"/>
      <c r="QKS333" s="413"/>
      <c r="QKT333" s="413"/>
      <c r="QKU333" s="413"/>
      <c r="QKV333" s="413"/>
      <c r="QKW333" s="413"/>
      <c r="QKX333" s="413"/>
      <c r="QKY333" s="413"/>
      <c r="QKZ333" s="413"/>
      <c r="QLA333" s="413"/>
      <c r="QLB333" s="413"/>
      <c r="QLC333" s="413"/>
      <c r="QLD333" s="413"/>
      <c r="QLE333" s="413"/>
      <c r="QLF333" s="413"/>
      <c r="QLG333" s="413"/>
      <c r="QLH333" s="413"/>
      <c r="QLI333" s="413"/>
      <c r="QLJ333" s="413"/>
      <c r="QLK333" s="413"/>
      <c r="QLL333" s="413"/>
      <c r="QLM333" s="413"/>
      <c r="QLN333" s="414"/>
      <c r="QLO333" s="414"/>
      <c r="QLP333" s="414"/>
      <c r="QLQ333" s="414"/>
      <c r="QLR333" s="414"/>
      <c r="QLS333" s="413"/>
      <c r="QLT333" s="413"/>
      <c r="QLU333" s="414"/>
      <c r="QLV333" s="414"/>
      <c r="QLW333" s="413"/>
      <c r="QLX333" s="413"/>
      <c r="QLY333" s="414"/>
      <c r="QLZ333" s="414"/>
      <c r="QMA333" s="413"/>
      <c r="QMB333" s="413"/>
      <c r="QMC333" s="413"/>
      <c r="QMD333" s="413"/>
      <c r="QME333" s="413"/>
      <c r="QMF333" s="413"/>
      <c r="QMG333" s="413"/>
      <c r="QMH333" s="414"/>
      <c r="QMI333" s="414"/>
      <c r="QMJ333" s="413"/>
      <c r="QMK333" s="413"/>
      <c r="QML333" s="414"/>
      <c r="QMM333" s="414"/>
      <c r="QMN333" s="413"/>
      <c r="QMO333" s="413"/>
      <c r="QMP333" s="413"/>
      <c r="QMQ333" s="413"/>
      <c r="QMR333" s="413"/>
      <c r="QMS333" s="407"/>
      <c r="QMT333" s="439"/>
      <c r="QMU333" s="413"/>
      <c r="QMV333" s="413"/>
      <c r="QMW333" s="413"/>
      <c r="QMX333" s="413"/>
      <c r="QMY333" s="413"/>
      <c r="QMZ333" s="413"/>
      <c r="QNA333" s="413"/>
      <c r="QNB333" s="412"/>
      <c r="QNC333" s="412"/>
      <c r="QND333" s="412"/>
      <c r="QNE333" s="412"/>
      <c r="QNF333" s="412"/>
      <c r="QNG333" s="412"/>
      <c r="QNH333" s="412"/>
      <c r="QNI333" s="412"/>
      <c r="QNJ333" s="412"/>
      <c r="QNK333" s="412"/>
      <c r="QNL333" s="412"/>
      <c r="QNM333" s="412"/>
      <c r="QNN333" s="412"/>
      <c r="QNO333" s="412"/>
      <c r="QNP333" s="412"/>
      <c r="QNQ333" s="412"/>
      <c r="QNR333" s="412"/>
      <c r="QNS333" s="412"/>
      <c r="QNT333" s="412"/>
      <c r="QNU333" s="412"/>
      <c r="QNV333" s="412"/>
      <c r="QNW333" s="412"/>
      <c r="QNX333" s="412"/>
      <c r="QNY333" s="412"/>
      <c r="QNZ333" s="412"/>
      <c r="QOA333" s="412"/>
      <c r="QOB333" s="412"/>
      <c r="QOC333" s="412"/>
      <c r="QOD333" s="412"/>
      <c r="QOE333" s="412"/>
      <c r="QOF333" s="412"/>
      <c r="QOG333" s="412"/>
      <c r="QOH333" s="412"/>
      <c r="QOI333" s="412"/>
      <c r="QOJ333" s="412"/>
      <c r="QOK333" s="412"/>
      <c r="QOL333" s="412"/>
      <c r="QOM333" s="412"/>
      <c r="QON333" s="412"/>
      <c r="QOO333" s="412"/>
      <c r="QOP333" s="412"/>
      <c r="QOQ333" s="412"/>
      <c r="QOR333" s="412"/>
      <c r="QOS333" s="412"/>
      <c r="QOT333" s="413"/>
      <c r="QOU333" s="413"/>
      <c r="QOV333" s="413"/>
      <c r="QOW333" s="413"/>
      <c r="QOX333" s="413"/>
      <c r="QOY333" s="413"/>
      <c r="QOZ333" s="413"/>
      <c r="QPA333" s="413"/>
      <c r="QPB333" s="413"/>
      <c r="QPC333" s="413"/>
      <c r="QPD333" s="413"/>
      <c r="QPE333" s="413"/>
      <c r="QPF333" s="413"/>
      <c r="QPG333" s="413"/>
      <c r="QPH333" s="413"/>
      <c r="QPI333" s="413"/>
      <c r="QPJ333" s="413"/>
      <c r="QPK333" s="413"/>
      <c r="QPL333" s="413"/>
      <c r="QPM333" s="413"/>
      <c r="QPN333" s="413"/>
      <c r="QPO333" s="413"/>
      <c r="QPP333" s="413"/>
      <c r="QPQ333" s="413"/>
      <c r="QPR333" s="414"/>
      <c r="QPS333" s="414"/>
      <c r="QPT333" s="414"/>
      <c r="QPU333" s="414"/>
      <c r="QPV333" s="414"/>
      <c r="QPW333" s="413"/>
      <c r="QPX333" s="413"/>
      <c r="QPY333" s="414"/>
      <c r="QPZ333" s="414"/>
      <c r="QQA333" s="413"/>
      <c r="QQB333" s="413"/>
      <c r="QQC333" s="414"/>
      <c r="QQD333" s="414"/>
      <c r="QQE333" s="413"/>
      <c r="QQF333" s="413"/>
      <c r="QQG333" s="413"/>
      <c r="QQH333" s="413"/>
      <c r="QQI333" s="413"/>
      <c r="QQJ333" s="413"/>
      <c r="QQK333" s="413"/>
      <c r="QQL333" s="414"/>
      <c r="QQM333" s="414"/>
      <c r="QQN333" s="413"/>
      <c r="QQO333" s="413"/>
      <c r="QQP333" s="414"/>
      <c r="QQQ333" s="414"/>
      <c r="QQR333" s="413"/>
      <c r="QQS333" s="413"/>
      <c r="QQT333" s="413"/>
      <c r="QQU333" s="413"/>
      <c r="QQV333" s="413"/>
      <c r="QQW333" s="407"/>
      <c r="QQX333" s="439"/>
      <c r="QQY333" s="413"/>
      <c r="QQZ333" s="413"/>
      <c r="QRA333" s="413"/>
      <c r="QRB333" s="413"/>
      <c r="QRC333" s="413"/>
      <c r="QRD333" s="413"/>
      <c r="QRE333" s="413"/>
      <c r="QRF333" s="412"/>
      <c r="QRG333" s="412"/>
      <c r="QRH333" s="412"/>
      <c r="QRI333" s="412"/>
      <c r="QRJ333" s="412"/>
      <c r="QRK333" s="412"/>
      <c r="QRL333" s="412"/>
      <c r="QRM333" s="412"/>
      <c r="QRN333" s="412"/>
      <c r="QRO333" s="412"/>
      <c r="QRP333" s="412"/>
      <c r="QRQ333" s="412"/>
      <c r="QRR333" s="412"/>
      <c r="QRS333" s="412"/>
      <c r="QRT333" s="412"/>
      <c r="QRU333" s="412"/>
      <c r="QRV333" s="412"/>
      <c r="QRW333" s="412"/>
      <c r="QRX333" s="412"/>
      <c r="QRY333" s="412"/>
      <c r="QRZ333" s="412"/>
      <c r="QSA333" s="412"/>
      <c r="QSB333" s="412"/>
      <c r="QSC333" s="412"/>
      <c r="QSD333" s="412"/>
      <c r="QSE333" s="412"/>
      <c r="QSF333" s="412"/>
      <c r="QSG333" s="412"/>
      <c r="QSH333" s="412"/>
      <c r="QSI333" s="412"/>
      <c r="QSJ333" s="412"/>
      <c r="QSK333" s="412"/>
      <c r="QSL333" s="412"/>
      <c r="QSM333" s="412"/>
      <c r="QSN333" s="412"/>
      <c r="QSO333" s="412"/>
      <c r="QSP333" s="412"/>
      <c r="QSQ333" s="412"/>
      <c r="QSR333" s="412"/>
      <c r="QSS333" s="412"/>
      <c r="QST333" s="412"/>
      <c r="QSU333" s="412"/>
      <c r="QSV333" s="412"/>
      <c r="QSW333" s="412"/>
      <c r="QSX333" s="413"/>
      <c r="QSY333" s="413"/>
      <c r="QSZ333" s="413"/>
      <c r="QTA333" s="413"/>
      <c r="QTB333" s="413"/>
      <c r="QTC333" s="413"/>
      <c r="QTD333" s="413"/>
      <c r="QTE333" s="413"/>
      <c r="QTF333" s="413"/>
      <c r="QTG333" s="413"/>
      <c r="QTH333" s="413"/>
      <c r="QTI333" s="413"/>
      <c r="QTJ333" s="413"/>
      <c r="QTK333" s="413"/>
      <c r="QTL333" s="413"/>
      <c r="QTM333" s="413"/>
      <c r="QTN333" s="413"/>
      <c r="QTO333" s="413"/>
      <c r="QTP333" s="413"/>
      <c r="QTQ333" s="413"/>
      <c r="QTR333" s="413"/>
      <c r="QTS333" s="413"/>
      <c r="QTT333" s="413"/>
      <c r="QTU333" s="413"/>
      <c r="QTV333" s="414"/>
      <c r="QTW333" s="414"/>
      <c r="QTX333" s="414"/>
      <c r="QTY333" s="414"/>
      <c r="QTZ333" s="414"/>
      <c r="QUA333" s="413"/>
      <c r="QUB333" s="413"/>
      <c r="QUC333" s="414"/>
      <c r="QUD333" s="414"/>
      <c r="QUE333" s="413"/>
      <c r="QUF333" s="413"/>
      <c r="QUG333" s="414"/>
      <c r="QUH333" s="414"/>
      <c r="QUI333" s="413"/>
      <c r="QUJ333" s="413"/>
      <c r="QUK333" s="413"/>
      <c r="QUL333" s="413"/>
      <c r="QUM333" s="413"/>
      <c r="QUN333" s="413"/>
      <c r="QUO333" s="413"/>
      <c r="QUP333" s="414"/>
      <c r="QUQ333" s="414"/>
      <c r="QUR333" s="413"/>
      <c r="QUS333" s="413"/>
      <c r="QUT333" s="414"/>
      <c r="QUU333" s="414"/>
      <c r="QUV333" s="413"/>
      <c r="QUW333" s="413"/>
      <c r="QUX333" s="413"/>
      <c r="QUY333" s="413"/>
      <c r="QUZ333" s="413"/>
      <c r="QVA333" s="407"/>
      <c r="QVB333" s="439"/>
      <c r="QVC333" s="413"/>
      <c r="QVD333" s="413"/>
      <c r="QVE333" s="413"/>
      <c r="QVF333" s="413"/>
      <c r="QVG333" s="413"/>
      <c r="QVH333" s="413"/>
      <c r="QVI333" s="413"/>
      <c r="QVJ333" s="412"/>
      <c r="QVK333" s="412"/>
      <c r="QVL333" s="412"/>
      <c r="QVM333" s="412"/>
      <c r="QVN333" s="412"/>
      <c r="QVO333" s="412"/>
      <c r="QVP333" s="412"/>
      <c r="QVQ333" s="412"/>
      <c r="QVR333" s="412"/>
      <c r="QVS333" s="412"/>
      <c r="QVT333" s="412"/>
      <c r="QVU333" s="412"/>
      <c r="QVV333" s="412"/>
      <c r="QVW333" s="412"/>
      <c r="QVX333" s="412"/>
      <c r="QVY333" s="412"/>
      <c r="QVZ333" s="412"/>
      <c r="QWA333" s="412"/>
      <c r="QWB333" s="412"/>
      <c r="QWC333" s="412"/>
      <c r="QWD333" s="412"/>
      <c r="QWE333" s="412"/>
      <c r="QWF333" s="412"/>
      <c r="QWG333" s="412"/>
      <c r="QWH333" s="412"/>
      <c r="QWI333" s="412"/>
      <c r="QWJ333" s="412"/>
      <c r="QWK333" s="412"/>
      <c r="QWL333" s="412"/>
      <c r="QWM333" s="412"/>
      <c r="QWN333" s="412"/>
      <c r="QWO333" s="412"/>
      <c r="QWP333" s="412"/>
      <c r="QWQ333" s="412"/>
      <c r="QWR333" s="412"/>
      <c r="QWS333" s="412"/>
      <c r="QWT333" s="412"/>
      <c r="QWU333" s="412"/>
      <c r="QWV333" s="412"/>
      <c r="QWW333" s="412"/>
      <c r="QWX333" s="412"/>
      <c r="QWY333" s="412"/>
      <c r="QWZ333" s="412"/>
      <c r="QXA333" s="412"/>
      <c r="QXB333" s="413"/>
      <c r="QXC333" s="413"/>
      <c r="QXD333" s="413"/>
      <c r="QXE333" s="413"/>
      <c r="QXF333" s="413"/>
      <c r="QXG333" s="413"/>
      <c r="QXH333" s="413"/>
      <c r="QXI333" s="413"/>
      <c r="QXJ333" s="413"/>
      <c r="QXK333" s="413"/>
      <c r="QXL333" s="413"/>
      <c r="QXM333" s="413"/>
      <c r="QXN333" s="413"/>
      <c r="QXO333" s="413"/>
      <c r="QXP333" s="413"/>
      <c r="QXQ333" s="413"/>
      <c r="QXR333" s="413"/>
      <c r="QXS333" s="413"/>
      <c r="QXT333" s="413"/>
      <c r="QXU333" s="413"/>
      <c r="QXV333" s="413"/>
      <c r="QXW333" s="413"/>
      <c r="QXX333" s="413"/>
      <c r="QXY333" s="413"/>
      <c r="QXZ333" s="414"/>
      <c r="QYA333" s="414"/>
      <c r="QYB333" s="414"/>
      <c r="QYC333" s="414"/>
      <c r="QYD333" s="414"/>
      <c r="QYE333" s="413"/>
      <c r="QYF333" s="413"/>
      <c r="QYG333" s="414"/>
      <c r="QYH333" s="414"/>
      <c r="QYI333" s="413"/>
      <c r="QYJ333" s="413"/>
      <c r="QYK333" s="414"/>
      <c r="QYL333" s="414"/>
      <c r="QYM333" s="413"/>
      <c r="QYN333" s="413"/>
      <c r="QYO333" s="413"/>
      <c r="QYP333" s="413"/>
      <c r="QYQ333" s="413"/>
      <c r="QYR333" s="413"/>
      <c r="QYS333" s="413"/>
      <c r="QYT333" s="414"/>
      <c r="QYU333" s="414"/>
      <c r="QYV333" s="413"/>
      <c r="QYW333" s="413"/>
      <c r="QYX333" s="414"/>
      <c r="QYY333" s="414"/>
      <c r="QYZ333" s="413"/>
      <c r="QZA333" s="413"/>
      <c r="QZB333" s="413"/>
      <c r="QZC333" s="413"/>
      <c r="QZD333" s="413"/>
      <c r="QZE333" s="407"/>
      <c r="QZF333" s="439"/>
      <c r="QZG333" s="413"/>
      <c r="QZH333" s="413"/>
      <c r="QZI333" s="413"/>
      <c r="QZJ333" s="413"/>
      <c r="QZK333" s="413"/>
      <c r="QZL333" s="413"/>
      <c r="QZM333" s="413"/>
      <c r="QZN333" s="412"/>
      <c r="QZO333" s="412"/>
      <c r="QZP333" s="412"/>
      <c r="QZQ333" s="412"/>
      <c r="QZR333" s="412"/>
      <c r="QZS333" s="412"/>
      <c r="QZT333" s="412"/>
      <c r="QZU333" s="412"/>
      <c r="QZV333" s="412"/>
      <c r="QZW333" s="412"/>
      <c r="QZX333" s="412"/>
      <c r="QZY333" s="412"/>
      <c r="QZZ333" s="412"/>
      <c r="RAA333" s="412"/>
      <c r="RAB333" s="412"/>
      <c r="RAC333" s="412"/>
      <c r="RAD333" s="412"/>
      <c r="RAE333" s="412"/>
      <c r="RAF333" s="412"/>
      <c r="RAG333" s="412"/>
      <c r="RAH333" s="412"/>
      <c r="RAI333" s="412"/>
      <c r="RAJ333" s="412"/>
      <c r="RAK333" s="412"/>
      <c r="RAL333" s="412"/>
      <c r="RAM333" s="412"/>
      <c r="RAN333" s="412"/>
      <c r="RAO333" s="412"/>
      <c r="RAP333" s="412"/>
      <c r="RAQ333" s="412"/>
      <c r="RAR333" s="412"/>
      <c r="RAS333" s="412"/>
      <c r="RAT333" s="412"/>
      <c r="RAU333" s="412"/>
      <c r="RAV333" s="412"/>
      <c r="RAW333" s="412"/>
      <c r="RAX333" s="412"/>
      <c r="RAY333" s="412"/>
      <c r="RAZ333" s="412"/>
      <c r="RBA333" s="412"/>
      <c r="RBB333" s="412"/>
      <c r="RBC333" s="412"/>
      <c r="RBD333" s="412"/>
      <c r="RBE333" s="412"/>
      <c r="RBF333" s="413"/>
      <c r="RBG333" s="413"/>
      <c r="RBH333" s="413"/>
      <c r="RBI333" s="413"/>
      <c r="RBJ333" s="413"/>
      <c r="RBK333" s="413"/>
      <c r="RBL333" s="413"/>
      <c r="RBM333" s="413"/>
      <c r="RBN333" s="413"/>
      <c r="RBO333" s="413"/>
      <c r="RBP333" s="413"/>
      <c r="RBQ333" s="413"/>
      <c r="RBR333" s="413"/>
      <c r="RBS333" s="413"/>
      <c r="RBT333" s="413"/>
      <c r="RBU333" s="413"/>
      <c r="RBV333" s="413"/>
      <c r="RBW333" s="413"/>
      <c r="RBX333" s="413"/>
      <c r="RBY333" s="413"/>
      <c r="RBZ333" s="413"/>
      <c r="RCA333" s="413"/>
      <c r="RCB333" s="413"/>
    </row>
    <row r="334" spans="1:12248" s="22" customFormat="1" ht="69" customHeight="1" x14ac:dyDescent="0.25">
      <c r="B334" s="206"/>
      <c r="C334" s="111" t="s">
        <v>31</v>
      </c>
      <c r="D334" s="193">
        <f>E334+F334+G334+H334</f>
        <v>1295904.2631599999</v>
      </c>
      <c r="E334" s="193">
        <v>0</v>
      </c>
      <c r="F334" s="193">
        <f>F355+F411+F416+F423+F429+F441+F443+F451+F456+F488+F496+F500+F504+F508+F512+F516</f>
        <v>1295904.2631599999</v>
      </c>
      <c r="G334" s="193">
        <f t="shared" ref="G334:H334" si="1209">G338+G343+G357+G362+G398+G412+G417+G421+G424+G427+G430+G435+G442+G444+G452+G457+G483+G486+G489</f>
        <v>0</v>
      </c>
      <c r="H334" s="193">
        <f t="shared" si="1209"/>
        <v>0</v>
      </c>
      <c r="I334" s="193">
        <f>M334</f>
        <v>228743.47256999998</v>
      </c>
      <c r="J334" s="569">
        <f>I334/D334</f>
        <v>0.17651263220032945</v>
      </c>
      <c r="K334" s="112"/>
      <c r="L334" s="569"/>
      <c r="M334" s="193">
        <f>M355+M411+M416+M423+M429+M441+M443+M451+M456+M488+M496+M500+M504+M508+M512+M516</f>
        <v>228743.47256999998</v>
      </c>
      <c r="N334" s="569">
        <f>M334/F334</f>
        <v>0.17651263220032945</v>
      </c>
      <c r="O334" s="112"/>
      <c r="P334" s="112"/>
      <c r="Q334" s="112"/>
      <c r="R334" s="112"/>
      <c r="S334" s="193">
        <f>S357+S412+S416+S420+S423+S426+S429+S437+S441+S443+S451+S457+S488+S496+S500+S504+S508+S512+S516</f>
        <v>299760.56751999998</v>
      </c>
      <c r="T334" s="668">
        <f>S334/D334</f>
        <v>0.23131382158512878</v>
      </c>
      <c r="U334" s="112"/>
      <c r="V334" s="629"/>
      <c r="W334" s="193">
        <f>W355+W411+W416+W423+W429+W441+W443+W451+W456+W488+W496+W500+W504+W508+W512+W516</f>
        <v>299760.56751999998</v>
      </c>
      <c r="X334" s="668">
        <f t="shared" si="1090"/>
        <v>0.23131382158512878</v>
      </c>
      <c r="Y334" s="112"/>
      <c r="Z334" s="629"/>
      <c r="AA334" s="112"/>
      <c r="AB334" s="112"/>
      <c r="AC334" s="193">
        <f t="shared" ref="AC334:AC397" si="1210">AE334+AG334+AI334+AK334</f>
        <v>586144.78058000002</v>
      </c>
      <c r="AD334" s="575">
        <f t="shared" ref="AD334:AD397" si="1211">AC334/D334</f>
        <v>0.45230561951444959</v>
      </c>
      <c r="AE334" s="112">
        <v>0</v>
      </c>
      <c r="AF334" s="622"/>
      <c r="AG334" s="193">
        <f>AG355+AG411+AG416+AG423+AG429+AG441+AG443+AG451+AG456+AG488+AG496+AG500+AG504+AG508+AG512+AG516</f>
        <v>586144.78058000002</v>
      </c>
      <c r="AH334" s="622">
        <f t="shared" si="1095"/>
        <v>0.45230561951444959</v>
      </c>
      <c r="AI334" s="112"/>
      <c r="AJ334" s="112"/>
      <c r="AK334" s="193">
        <f t="shared" ref="AK334" si="1212">AK338+AK343+AK357+AK362+AK398+AK412+AK417+AK421+AK424+AK427+AK430+AK435+AK442+AK444+AK452+AK457+AK483+AK486+AK489</f>
        <v>0</v>
      </c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>
        <f>SUM(AU355+AU411+AU416+AU420+AU423+AU426+AU429+AU437+AU441+AU443+AU451+AU456+AU482+AU485+AU488+AU492+AU496+AU500+AU504+AU508+AU512)</f>
        <v>6154.6596300000001</v>
      </c>
      <c r="AV334" s="112">
        <f>AW334+AX334+AY334+AZ334</f>
        <v>1295904.2631599996</v>
      </c>
      <c r="AW334" s="112">
        <v>0</v>
      </c>
      <c r="AX334" s="193">
        <f>AX355+AX411+AX416+AX420+AX423+AX426+AX429+AX437+AX441+AX443+AX451+AX456+AX482+AX485+AX488+AX492+AX496+AX500+AX504+AX508+AX512</f>
        <v>1295904.2631599996</v>
      </c>
      <c r="AY334" s="112">
        <f t="shared" ref="AY334:AZ334" si="1213">AY338+AY343+AY357+AY362+AY398+AY412+AY417+AY421+AY424+AY427+AY430+AY435+AY442+AY444+AY452+AY457+AY483+AY486+AY489</f>
        <v>0</v>
      </c>
      <c r="AZ334" s="112">
        <f t="shared" si="1213"/>
        <v>0</v>
      </c>
      <c r="BA334" s="112">
        <f>BB334</f>
        <v>0</v>
      </c>
      <c r="BB334" s="112">
        <f>BB338+BB343+BB357+BB361+BB373+BB397+BB411+BB416+BB420+BB423+BB426+BB441</f>
        <v>0</v>
      </c>
      <c r="BC334" s="307"/>
      <c r="BD334" s="307"/>
      <c r="BE334" s="112" t="e">
        <f>BF334</f>
        <v>#REF!</v>
      </c>
      <c r="BF334" s="112" t="e">
        <f>BF338+BF343+BF357+BF361+BF373+BF397+BF411+BF416+BF420+BF423+BF426+BF441</f>
        <v>#REF!</v>
      </c>
      <c r="BG334" s="307"/>
      <c r="BH334" s="307"/>
      <c r="BI334" s="112">
        <f>BJ334+BK334+BL334+BM334</f>
        <v>1452409.1095199999</v>
      </c>
      <c r="BJ334" s="112">
        <v>0</v>
      </c>
      <c r="BK334" s="112">
        <f>BK338+BK343+BK357+BK362+BK398+BK412+BK417+BK421+BK424+BK427+BK430+BK435+BK442+BK444+BK452+BK457+BK483+BK486+BK489+BK438</f>
        <v>1452409.1095199999</v>
      </c>
      <c r="BL334" s="112">
        <f t="shared" ref="BL334:BM334" si="1214">BL338+BL343+BL357+BL362+BL398+BL412+BL417+BL421+BL424+BL427+BL430+BL435+BL442+BL444+BL452+BL457+BL483+BL486+BL489</f>
        <v>0</v>
      </c>
      <c r="BM334" s="112">
        <f t="shared" si="1214"/>
        <v>0</v>
      </c>
      <c r="BN334" s="112">
        <f>BQ334-BK334</f>
        <v>170023.91894</v>
      </c>
      <c r="BO334" s="112">
        <f>BP334+BQ334+BR334+BS334</f>
        <v>1622433.0284599999</v>
      </c>
      <c r="BP334" s="112">
        <v>0</v>
      </c>
      <c r="BQ334" s="193">
        <f>BQ355+BQ411+BQ416+BQ420+BQ423+BQ426+BQ429+BQ437+BQ441+BQ443+BQ451+BQ456+BQ482+BQ485+BQ488+BQ492+BQ496+BQ500+BQ504+BQ508+BQ512</f>
        <v>1622433.0284599999</v>
      </c>
      <c r="BR334" s="112">
        <f t="shared" ref="BR334:BS334" si="1215">BR338+BR343+BR357+BR362+BR398+BR412+BR417+BR421+BR424+BR427+BR430+BR435+BR442+BR444+BR452+BR457+BR483+BR486+BR489</f>
        <v>0</v>
      </c>
      <c r="BS334" s="112">
        <f t="shared" si="1215"/>
        <v>0</v>
      </c>
      <c r="BT334" s="194">
        <f t="shared" si="1202"/>
        <v>0</v>
      </c>
      <c r="BU334" s="194"/>
      <c r="BV334" s="112">
        <f>BW334+BX334+BY334+BZ334</f>
        <v>2432943.6934799999</v>
      </c>
      <c r="BW334" s="112">
        <f>BW338+BW343+BW357+BW362+BW398+BW412+BW417+BW421+BW424+BW427+BW430+BW435+BW442+BW444+BW452+BW457+BW483+BW486+BW489</f>
        <v>0</v>
      </c>
      <c r="BX334" s="112">
        <f>BX338+BX343+BX357+BX362+BX398+BX412+BX417+BX421+BX424+BX427+BX430+BX435+BX442+BX444+BX452+BX457+BX483+BX486+BX489+BX438</f>
        <v>2432943.6934799999</v>
      </c>
      <c r="BY334" s="112">
        <f t="shared" ref="BY334:BZ334" si="1216">BY338+BY343+BY357+BY362+BY398+BY412+BY417+BY421+BY424+BY427+BY430+BY435+BY442+BY444+BY452+BY457+BY483+BY486+BY489</f>
        <v>0</v>
      </c>
      <c r="BZ334" s="112">
        <f t="shared" si="1216"/>
        <v>0</v>
      </c>
      <c r="CA334" s="112">
        <f>CB334</f>
        <v>0</v>
      </c>
      <c r="CB334" s="193">
        <f>CB338+CB343+CB357+CB361+CB373+CB397+CB411+CB416+CB420+CB423+CB426+CB441</f>
        <v>0</v>
      </c>
      <c r="CC334" s="194"/>
      <c r="CD334" s="194"/>
      <c r="CE334" s="112">
        <f>CG334</f>
        <v>1293063.6934799999</v>
      </c>
      <c r="CF334" s="193">
        <f>CF338+CF343+CF357+CF361+CF373+CF397+CF411+CF416+CF420+CF423+CF426+CF441</f>
        <v>0</v>
      </c>
      <c r="CG334" s="112">
        <f>CG429+CG437+CG441+CG443+CG451+CG456+CG482+CG485+CG488+CG492+CG496+CG500+CG504+CG508</f>
        <v>1293063.6934799999</v>
      </c>
      <c r="CH334" s="194">
        <f t="shared" si="1206"/>
        <v>0</v>
      </c>
      <c r="CI334" s="194"/>
      <c r="CJ334" s="112">
        <f>CM334-CG334</f>
        <v>0</v>
      </c>
      <c r="CK334" s="112">
        <f>CL334+CM334+CN334+CO334</f>
        <v>1293063.6934799999</v>
      </c>
      <c r="CL334" s="112">
        <f>CL338+CL343+CL357+CL362+CL398+CL412+CL417+CL421+CL424+CL427+CL430+CL435+CL442+CL444+CL452+CL457+CL483+CL486+CL489</f>
        <v>0</v>
      </c>
      <c r="CM334" s="112">
        <f>CM429+CM437+CM441+CM443+CM451+CM456+CM482+CM485+CM488+CM492+CM496+CM500+CM504+CM508+CM512</f>
        <v>1293063.6934799999</v>
      </c>
      <c r="CN334" s="112">
        <f t="shared" ref="CN334:CO334" si="1217">CN338+CN343+CN357+CN362+CN398+CN412+CN417+CN421+CN424+CN427+CN430+CN435+CN442+CN444+CN452+CN457+CN483+CN486+CN489</f>
        <v>0</v>
      </c>
      <c r="CO334" s="112">
        <f t="shared" si="1217"/>
        <v>0</v>
      </c>
    </row>
    <row r="335" spans="1:12248" s="25" customFormat="1" ht="63.75" hidden="1" customHeight="1" x14ac:dyDescent="0.25">
      <c r="B335" s="207"/>
      <c r="C335" s="115" t="s">
        <v>32</v>
      </c>
      <c r="D335" s="183">
        <f>E335+F335+G335+H335</f>
        <v>0</v>
      </c>
      <c r="E335" s="183">
        <f>E347+E354+E356+E391</f>
        <v>0</v>
      </c>
      <c r="F335" s="183">
        <f t="shared" ref="F335:H335" si="1218">F347+F354+F356+F391</f>
        <v>0</v>
      </c>
      <c r="G335" s="183">
        <f t="shared" si="1218"/>
        <v>0</v>
      </c>
      <c r="H335" s="183">
        <f t="shared" si="1218"/>
        <v>0</v>
      </c>
      <c r="I335" s="183"/>
      <c r="J335" s="116"/>
      <c r="K335" s="116">
        <f>K347+K354+K356+K391</f>
        <v>0</v>
      </c>
      <c r="L335" s="116"/>
      <c r="M335" s="183">
        <f t="shared" ref="M335" si="1219">M347+M354+M356+M391</f>
        <v>0</v>
      </c>
      <c r="N335" s="116"/>
      <c r="O335" s="116"/>
      <c r="P335" s="116"/>
      <c r="Q335" s="116">
        <f t="shared" ref="Q335" si="1220">Q347+Q354+Q356+Q391</f>
        <v>0</v>
      </c>
      <c r="R335" s="116"/>
      <c r="S335" s="183"/>
      <c r="T335" s="116"/>
      <c r="U335" s="116"/>
      <c r="V335" s="629"/>
      <c r="W335" s="183"/>
      <c r="X335" s="629" t="e">
        <f t="shared" si="1090"/>
        <v>#DIV/0!</v>
      </c>
      <c r="Y335" s="116"/>
      <c r="Z335" s="629"/>
      <c r="AA335" s="116"/>
      <c r="AB335" s="116"/>
      <c r="AC335" s="183">
        <f t="shared" si="1210"/>
        <v>0</v>
      </c>
      <c r="AD335" s="575" t="e">
        <f t="shared" si="1211"/>
        <v>#DIV/0!</v>
      </c>
      <c r="AE335" s="116">
        <f>AE347+AE354+AE356+AE391</f>
        <v>0</v>
      </c>
      <c r="AF335" s="622"/>
      <c r="AG335" s="183"/>
      <c r="AH335" s="622" t="e">
        <f t="shared" si="1095"/>
        <v>#DIV/0!</v>
      </c>
      <c r="AI335" s="116"/>
      <c r="AJ335" s="116"/>
      <c r="AK335" s="183">
        <f t="shared" ref="AK335" si="1221">AK347+AK354+AK356+AK391</f>
        <v>0</v>
      </c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>
        <f>AV335</f>
        <v>0</v>
      </c>
      <c r="AV335" s="552">
        <f>AW335+AX335+AY335+AZ335</f>
        <v>0</v>
      </c>
      <c r="AW335" s="116">
        <f>AW347+AW354+AW356+AW391</f>
        <v>0</v>
      </c>
      <c r="AX335" s="116">
        <f t="shared" ref="AX335:AZ335" si="1222">AX347+AX354+AX356+AX391</f>
        <v>0</v>
      </c>
      <c r="AY335" s="116">
        <f t="shared" si="1222"/>
        <v>0</v>
      </c>
      <c r="AZ335" s="116">
        <f t="shared" si="1222"/>
        <v>0</v>
      </c>
      <c r="BA335" s="102">
        <f t="shared" ref="BA335:BA397" si="1223">BB335+BC335+BD335</f>
        <v>0</v>
      </c>
      <c r="BB335" s="24"/>
      <c r="BC335" s="24"/>
      <c r="BD335" s="24"/>
      <c r="BE335" s="24">
        <f t="shared" ref="BE335:BE396" si="1224">BF335+BG335+BH335</f>
        <v>0</v>
      </c>
      <c r="BF335" s="116">
        <f>E335</f>
        <v>0</v>
      </c>
      <c r="BG335" s="24"/>
      <c r="BH335" s="24"/>
      <c r="BI335" s="183">
        <f>BJ335+BK335+BL335+BM335</f>
        <v>0</v>
      </c>
      <c r="BJ335" s="116">
        <f>BJ347+BJ354+BJ356+BJ391</f>
        <v>0</v>
      </c>
      <c r="BK335" s="116">
        <f t="shared" ref="BK335:BM335" si="1225">BK347+BK354+BK356+BK391</f>
        <v>0</v>
      </c>
      <c r="BL335" s="116">
        <f t="shared" si="1225"/>
        <v>0</v>
      </c>
      <c r="BM335" s="116">
        <f t="shared" si="1225"/>
        <v>0</v>
      </c>
      <c r="BN335" s="24"/>
      <c r="BO335" s="183">
        <f>BP335+BQ335+BR335+BS335</f>
        <v>0</v>
      </c>
      <c r="BP335" s="116">
        <f>BP347+BP354+BP356+BP391</f>
        <v>0</v>
      </c>
      <c r="BQ335" s="116">
        <f t="shared" ref="BQ335:BS335" si="1226">BQ347+BQ354+BQ356+BQ391</f>
        <v>0</v>
      </c>
      <c r="BR335" s="116">
        <f t="shared" si="1226"/>
        <v>0</v>
      </c>
      <c r="BS335" s="116">
        <f t="shared" si="1226"/>
        <v>0</v>
      </c>
      <c r="BT335" s="195">
        <f t="shared" si="1202"/>
        <v>0</v>
      </c>
      <c r="BU335" s="195"/>
      <c r="BV335" s="183">
        <f>BW335+BX335+BY335+BZ335</f>
        <v>0</v>
      </c>
      <c r="BW335" s="116">
        <f>BW347+BW354+BW356+BW391</f>
        <v>0</v>
      </c>
      <c r="BX335" s="116">
        <f t="shared" ref="BX335" si="1227">BX347+BX354+BX356+BX391</f>
        <v>0</v>
      </c>
      <c r="BY335" s="116">
        <f t="shared" ref="BY335:BZ335" si="1228">BY347+BY354+BY356+BY391</f>
        <v>0</v>
      </c>
      <c r="BZ335" s="116">
        <f t="shared" si="1228"/>
        <v>0</v>
      </c>
      <c r="CA335" s="24">
        <f t="shared" ref="CA335" si="1229">CB335+CC335+CD335</f>
        <v>0</v>
      </c>
      <c r="CB335" s="183"/>
      <c r="CC335" s="195"/>
      <c r="CD335" s="195"/>
      <c r="CE335" s="24">
        <f t="shared" ref="CE335" si="1230">CF335+CH335+CI335</f>
        <v>0</v>
      </c>
      <c r="CF335" s="183">
        <f t="shared" ref="CF335" si="1231">BW335</f>
        <v>0</v>
      </c>
      <c r="CG335" s="183"/>
      <c r="CH335" s="195">
        <f t="shared" si="1206"/>
        <v>0</v>
      </c>
      <c r="CI335" s="195"/>
      <c r="CJ335" s="24"/>
      <c r="CK335" s="183">
        <f>CL335+CM335+CN335+CO335</f>
        <v>0</v>
      </c>
      <c r="CL335" s="116">
        <f>CL347+CL354+CL356+CL391</f>
        <v>0</v>
      </c>
      <c r="CM335" s="116">
        <f t="shared" ref="CM335:CO335" si="1232">CM347+CM354+CM356+CM391</f>
        <v>0</v>
      </c>
      <c r="CN335" s="116">
        <f t="shared" si="1232"/>
        <v>0</v>
      </c>
      <c r="CO335" s="116">
        <f t="shared" si="1232"/>
        <v>0</v>
      </c>
    </row>
    <row r="336" spans="1:12248" s="34" customFormat="1" ht="24.75" customHeight="1" x14ac:dyDescent="0.2">
      <c r="B336" s="206"/>
      <c r="C336" s="111" t="s">
        <v>37</v>
      </c>
      <c r="D336" s="248"/>
      <c r="E336" s="248"/>
      <c r="F336" s="248"/>
      <c r="G336" s="248"/>
      <c r="H336" s="248"/>
      <c r="I336" s="248"/>
      <c r="J336" s="21"/>
      <c r="K336" s="21"/>
      <c r="L336" s="21"/>
      <c r="M336" s="248"/>
      <c r="N336" s="21"/>
      <c r="O336" s="21"/>
      <c r="P336" s="21"/>
      <c r="Q336" s="21"/>
      <c r="R336" s="21"/>
      <c r="S336" s="248"/>
      <c r="T336" s="21"/>
      <c r="U336" s="21"/>
      <c r="V336" s="629"/>
      <c r="W336" s="248"/>
      <c r="X336" s="629"/>
      <c r="Y336" s="21"/>
      <c r="Z336" s="629"/>
      <c r="AA336" s="21"/>
      <c r="AB336" s="21"/>
      <c r="AC336" s="248"/>
      <c r="AD336" s="575"/>
      <c r="AE336" s="21"/>
      <c r="AF336" s="622"/>
      <c r="AG336" s="248"/>
      <c r="AH336" s="622"/>
      <c r="AI336" s="21"/>
      <c r="AJ336" s="21"/>
      <c r="AK336" s="248"/>
      <c r="AL336" s="21"/>
      <c r="AM336" s="21"/>
      <c r="AN336" s="21"/>
      <c r="AO336" s="21"/>
      <c r="AP336" s="21"/>
      <c r="AQ336" s="21"/>
      <c r="AR336" s="21"/>
      <c r="AS336" s="21"/>
      <c r="AT336" s="21"/>
      <c r="AU336" s="559"/>
      <c r="AV336" s="21"/>
      <c r="AW336" s="21"/>
      <c r="AX336" s="21"/>
      <c r="AY336" s="21"/>
      <c r="AZ336" s="21"/>
      <c r="BA336" s="102"/>
      <c r="BB336" s="21"/>
      <c r="BC336" s="21"/>
      <c r="BD336" s="21"/>
      <c r="BE336" s="21"/>
      <c r="BF336" s="21"/>
      <c r="BG336" s="21"/>
      <c r="BH336" s="21"/>
      <c r="BI336" s="21"/>
      <c r="BJ336" s="248"/>
      <c r="BK336" s="248"/>
      <c r="BL336" s="248"/>
      <c r="BM336" s="248"/>
      <c r="BN336" s="21"/>
      <c r="BO336" s="21"/>
      <c r="BP336" s="248"/>
      <c r="BQ336" s="248"/>
      <c r="BR336" s="248"/>
      <c r="BS336" s="248"/>
      <c r="BT336" s="248">
        <f t="shared" si="1202"/>
        <v>0</v>
      </c>
      <c r="BU336" s="248"/>
      <c r="BV336" s="21"/>
      <c r="BW336" s="248"/>
      <c r="BX336" s="248"/>
      <c r="BY336" s="248"/>
      <c r="BZ336" s="248"/>
      <c r="CA336" s="21"/>
      <c r="CB336" s="248"/>
      <c r="CC336" s="248"/>
      <c r="CD336" s="248"/>
      <c r="CE336" s="21"/>
      <c r="CF336" s="248"/>
      <c r="CG336" s="248"/>
      <c r="CH336" s="248"/>
      <c r="CI336" s="248"/>
      <c r="CJ336" s="21"/>
      <c r="CK336" s="21"/>
      <c r="CL336" s="248"/>
      <c r="CM336" s="248"/>
      <c r="CN336" s="248"/>
      <c r="CO336" s="248"/>
    </row>
    <row r="337" spans="2:93" s="22" customFormat="1" ht="155.25" hidden="1" customHeight="1" x14ac:dyDescent="0.25">
      <c r="B337" s="206" t="s">
        <v>34</v>
      </c>
      <c r="C337" s="111" t="s">
        <v>38</v>
      </c>
      <c r="D337" s="193">
        <f>E337+F337+G337+H337</f>
        <v>0</v>
      </c>
      <c r="E337" s="193">
        <f>E339+E340</f>
        <v>0</v>
      </c>
      <c r="F337" s="193">
        <f>F339+F340</f>
        <v>0</v>
      </c>
      <c r="G337" s="194"/>
      <c r="H337" s="194"/>
      <c r="I337" s="193"/>
      <c r="J337" s="307"/>
      <c r="K337" s="112">
        <f>K339+K340</f>
        <v>0</v>
      </c>
      <c r="L337" s="307"/>
      <c r="M337" s="193">
        <f>M339+M340</f>
        <v>0</v>
      </c>
      <c r="N337" s="307"/>
      <c r="O337" s="307"/>
      <c r="P337" s="307"/>
      <c r="Q337" s="307"/>
      <c r="R337" s="307"/>
      <c r="S337" s="193"/>
      <c r="T337" s="307"/>
      <c r="U337" s="112"/>
      <c r="V337" s="629"/>
      <c r="W337" s="193"/>
      <c r="X337" s="629" t="e">
        <f t="shared" si="1090"/>
        <v>#DIV/0!</v>
      </c>
      <c r="Y337" s="307"/>
      <c r="Z337" s="629"/>
      <c r="AA337" s="307"/>
      <c r="AB337" s="307"/>
      <c r="AC337" s="193">
        <f t="shared" si="1210"/>
        <v>0</v>
      </c>
      <c r="AD337" s="575" t="e">
        <f t="shared" si="1211"/>
        <v>#DIV/0!</v>
      </c>
      <c r="AE337" s="112">
        <f>AE339+AE340</f>
        <v>0</v>
      </c>
      <c r="AF337" s="622"/>
      <c r="AG337" s="193"/>
      <c r="AH337" s="622" t="e">
        <f t="shared" si="1095"/>
        <v>#DIV/0!</v>
      </c>
      <c r="AI337" s="307"/>
      <c r="AJ337" s="307"/>
      <c r="AK337" s="193"/>
      <c r="AL337" s="307"/>
      <c r="AM337" s="307"/>
      <c r="AN337" s="307"/>
      <c r="AO337" s="307"/>
      <c r="AP337" s="307"/>
      <c r="AQ337" s="307"/>
      <c r="AR337" s="307"/>
      <c r="AS337" s="307"/>
      <c r="AT337" s="307"/>
      <c r="AU337" s="112">
        <f>AV337</f>
        <v>0</v>
      </c>
      <c r="AV337" s="112">
        <f>AW337+AX337+AY337+AZ337</f>
        <v>0</v>
      </c>
      <c r="AW337" s="112">
        <f>AW339+AW340</f>
        <v>0</v>
      </c>
      <c r="AX337" s="112">
        <f>AX339+AX340</f>
        <v>0</v>
      </c>
      <c r="AY337" s="307"/>
      <c r="AZ337" s="307"/>
      <c r="BA337" s="128">
        <f t="shared" si="1223"/>
        <v>0</v>
      </c>
      <c r="BB337" s="307"/>
      <c r="BC337" s="307"/>
      <c r="BD337" s="307"/>
      <c r="BE337" s="112">
        <f t="shared" si="1224"/>
        <v>0</v>
      </c>
      <c r="BF337" s="112">
        <f t="shared" ref="BF337:BF368" si="1233">E337</f>
        <v>0</v>
      </c>
      <c r="BG337" s="307"/>
      <c r="BH337" s="307"/>
      <c r="BI337" s="112">
        <f>BJ337+BK337+BL337+BM337</f>
        <v>0</v>
      </c>
      <c r="BJ337" s="193">
        <f>BJ339</f>
        <v>0</v>
      </c>
      <c r="BK337" s="193"/>
      <c r="BL337" s="194"/>
      <c r="BM337" s="194"/>
      <c r="BN337" s="112"/>
      <c r="BO337" s="112">
        <f>BP337+BQ337+BR337+BS337</f>
        <v>0</v>
      </c>
      <c r="BP337" s="193">
        <f>BP339</f>
        <v>0</v>
      </c>
      <c r="BQ337" s="193"/>
      <c r="BR337" s="194"/>
      <c r="BS337" s="194"/>
      <c r="BT337" s="194">
        <f t="shared" si="1202"/>
        <v>0</v>
      </c>
      <c r="BU337" s="194"/>
      <c r="BV337" s="112">
        <f>BW337+BX337+BY337+BZ337</f>
        <v>0</v>
      </c>
      <c r="BW337" s="193">
        <f>BW339</f>
        <v>0</v>
      </c>
      <c r="BX337" s="193"/>
      <c r="BY337" s="194"/>
      <c r="BZ337" s="194"/>
      <c r="CA337" s="112">
        <f t="shared" ref="CA337:CA401" si="1234">CB337+CC337+CD337</f>
        <v>0</v>
      </c>
      <c r="CB337" s="193">
        <f>CB338</f>
        <v>0</v>
      </c>
      <c r="CC337" s="194"/>
      <c r="CD337" s="194"/>
      <c r="CE337" s="112">
        <f t="shared" ref="CE337:CE401" si="1235">CF337+CH337+CI337</f>
        <v>0</v>
      </c>
      <c r="CF337" s="193">
        <f>CF338</f>
        <v>0</v>
      </c>
      <c r="CG337" s="193"/>
      <c r="CH337" s="194">
        <f t="shared" si="1206"/>
        <v>0</v>
      </c>
      <c r="CI337" s="194"/>
      <c r="CJ337" s="112"/>
      <c r="CK337" s="112">
        <f>CL337+CM337+CN337+CO337</f>
        <v>0</v>
      </c>
      <c r="CL337" s="193">
        <f>CL339</f>
        <v>0</v>
      </c>
      <c r="CM337" s="193"/>
      <c r="CN337" s="194"/>
      <c r="CO337" s="194"/>
    </row>
    <row r="338" spans="2:93" s="22" customFormat="1" ht="41.25" hidden="1" customHeight="1" x14ac:dyDescent="0.25">
      <c r="B338" s="206"/>
      <c r="C338" s="111" t="s">
        <v>31</v>
      </c>
      <c r="D338" s="193">
        <f>E338+F338+G338+H338</f>
        <v>0</v>
      </c>
      <c r="E338" s="193">
        <f>SUM(E339:E341)</f>
        <v>0</v>
      </c>
      <c r="F338" s="193">
        <f>SUM(F339:F341)</f>
        <v>0</v>
      </c>
      <c r="G338" s="194"/>
      <c r="H338" s="194"/>
      <c r="I338" s="193"/>
      <c r="J338" s="307"/>
      <c r="K338" s="112">
        <f>SUM(K339:K341)</f>
        <v>0</v>
      </c>
      <c r="L338" s="307"/>
      <c r="M338" s="193">
        <f>SUM(M339:M341)</f>
        <v>0</v>
      </c>
      <c r="N338" s="307"/>
      <c r="O338" s="307"/>
      <c r="P338" s="307"/>
      <c r="Q338" s="307"/>
      <c r="R338" s="307"/>
      <c r="S338" s="193"/>
      <c r="T338" s="307"/>
      <c r="U338" s="112"/>
      <c r="V338" s="629"/>
      <c r="W338" s="193"/>
      <c r="X338" s="629" t="e">
        <f t="shared" si="1090"/>
        <v>#DIV/0!</v>
      </c>
      <c r="Y338" s="307"/>
      <c r="Z338" s="629"/>
      <c r="AA338" s="307"/>
      <c r="AB338" s="307"/>
      <c r="AC338" s="193">
        <f t="shared" si="1210"/>
        <v>0</v>
      </c>
      <c r="AD338" s="575" t="e">
        <f t="shared" si="1211"/>
        <v>#DIV/0!</v>
      </c>
      <c r="AE338" s="112">
        <f>SUM(AE339:AE341)</f>
        <v>0</v>
      </c>
      <c r="AF338" s="622"/>
      <c r="AG338" s="193"/>
      <c r="AH338" s="622" t="e">
        <f t="shared" si="1095"/>
        <v>#DIV/0!</v>
      </c>
      <c r="AI338" s="307"/>
      <c r="AJ338" s="307"/>
      <c r="AK338" s="193"/>
      <c r="AL338" s="307"/>
      <c r="AM338" s="307"/>
      <c r="AN338" s="307"/>
      <c r="AO338" s="307"/>
      <c r="AP338" s="307"/>
      <c r="AQ338" s="307"/>
      <c r="AR338" s="307"/>
      <c r="AS338" s="307"/>
      <c r="AT338" s="307"/>
      <c r="AU338" s="112">
        <f t="shared" ref="AU338" si="1236">AV338</f>
        <v>0</v>
      </c>
      <c r="AV338" s="112">
        <f>AW338+AX338+AY338+AZ338</f>
        <v>0</v>
      </c>
      <c r="AW338" s="112">
        <f>SUM(AW339:AW341)</f>
        <v>0</v>
      </c>
      <c r="AX338" s="112">
        <f>SUM(AX339:AX341)</f>
        <v>0</v>
      </c>
      <c r="AY338" s="307"/>
      <c r="AZ338" s="307"/>
      <c r="BA338" s="128">
        <f t="shared" si="1223"/>
        <v>0</v>
      </c>
      <c r="BB338" s="307"/>
      <c r="BC338" s="307"/>
      <c r="BD338" s="307"/>
      <c r="BE338" s="112">
        <f t="shared" si="1224"/>
        <v>0</v>
      </c>
      <c r="BF338" s="112">
        <f t="shared" si="1233"/>
        <v>0</v>
      </c>
      <c r="BG338" s="307"/>
      <c r="BH338" s="307"/>
      <c r="BI338" s="112">
        <f>BJ338+BK338+BL338+BM338</f>
        <v>0</v>
      </c>
      <c r="BJ338" s="193">
        <v>0</v>
      </c>
      <c r="BK338" s="193"/>
      <c r="BL338" s="194"/>
      <c r="BM338" s="194"/>
      <c r="BN338" s="112"/>
      <c r="BO338" s="112">
        <f>BP338+BQ338+BR338+BS338</f>
        <v>0</v>
      </c>
      <c r="BP338" s="193">
        <v>0</v>
      </c>
      <c r="BQ338" s="193"/>
      <c r="BR338" s="194"/>
      <c r="BS338" s="194"/>
      <c r="BT338" s="194">
        <f t="shared" si="1202"/>
        <v>0</v>
      </c>
      <c r="BU338" s="194"/>
      <c r="BV338" s="112">
        <f>BW338+BX338+BY338+BZ338</f>
        <v>0</v>
      </c>
      <c r="BW338" s="193">
        <v>0</v>
      </c>
      <c r="BX338" s="193"/>
      <c r="BY338" s="194"/>
      <c r="BZ338" s="194"/>
      <c r="CA338" s="112">
        <f t="shared" si="1234"/>
        <v>0</v>
      </c>
      <c r="CB338" s="193">
        <f>CF338-BW338</f>
        <v>0</v>
      </c>
      <c r="CC338" s="194"/>
      <c r="CD338" s="194"/>
      <c r="CE338" s="112">
        <f t="shared" si="1235"/>
        <v>0</v>
      </c>
      <c r="CF338" s="193">
        <v>0</v>
      </c>
      <c r="CG338" s="193"/>
      <c r="CH338" s="194">
        <f t="shared" si="1206"/>
        <v>0</v>
      </c>
      <c r="CI338" s="194"/>
      <c r="CJ338" s="112"/>
      <c r="CK338" s="112">
        <f>CL338+CM338+CN338+CO338</f>
        <v>0</v>
      </c>
      <c r="CL338" s="193">
        <v>0</v>
      </c>
      <c r="CM338" s="193"/>
      <c r="CN338" s="194"/>
      <c r="CO338" s="194"/>
    </row>
    <row r="339" spans="2:93" s="39" customFormat="1" ht="24" hidden="1" customHeight="1" x14ac:dyDescent="0.25">
      <c r="B339" s="209"/>
      <c r="C339" s="124" t="s">
        <v>39</v>
      </c>
      <c r="D339" s="188">
        <f>E339</f>
        <v>0</v>
      </c>
      <c r="E339" s="188">
        <v>0</v>
      </c>
      <c r="F339" s="188"/>
      <c r="G339" s="189"/>
      <c r="H339" s="189"/>
      <c r="I339" s="188"/>
      <c r="J339" s="37"/>
      <c r="K339" s="130">
        <v>0</v>
      </c>
      <c r="L339" s="37"/>
      <c r="M339" s="188"/>
      <c r="N339" s="37"/>
      <c r="O339" s="37"/>
      <c r="P339" s="37"/>
      <c r="Q339" s="37"/>
      <c r="R339" s="37"/>
      <c r="S339" s="188"/>
      <c r="T339" s="37"/>
      <c r="U339" s="130"/>
      <c r="V339" s="629"/>
      <c r="W339" s="188"/>
      <c r="X339" s="629" t="e">
        <f t="shared" si="1090"/>
        <v>#DIV/0!</v>
      </c>
      <c r="Y339" s="37"/>
      <c r="Z339" s="629"/>
      <c r="AA339" s="37"/>
      <c r="AB339" s="37"/>
      <c r="AC339" s="188">
        <f t="shared" si="1210"/>
        <v>0</v>
      </c>
      <c r="AD339" s="575" t="e">
        <f t="shared" si="1211"/>
        <v>#DIV/0!</v>
      </c>
      <c r="AE339" s="130">
        <v>0</v>
      </c>
      <c r="AF339" s="622"/>
      <c r="AG339" s="188"/>
      <c r="AH339" s="622" t="e">
        <f t="shared" si="1095"/>
        <v>#DIV/0!</v>
      </c>
      <c r="AI339" s="37"/>
      <c r="AJ339" s="37"/>
      <c r="AK339" s="188"/>
      <c r="AL339" s="37"/>
      <c r="AM339" s="37"/>
      <c r="AN339" s="37"/>
      <c r="AO339" s="37"/>
      <c r="AP339" s="37"/>
      <c r="AQ339" s="37"/>
      <c r="AR339" s="37"/>
      <c r="AS339" s="37"/>
      <c r="AT339" s="37"/>
      <c r="AU339" s="130">
        <f>AV339</f>
        <v>0</v>
      </c>
      <c r="AV339" s="130">
        <f>AW339</f>
        <v>0</v>
      </c>
      <c r="AW339" s="130">
        <v>0</v>
      </c>
      <c r="AX339" s="130"/>
      <c r="AY339" s="37"/>
      <c r="AZ339" s="37"/>
      <c r="BA339" s="128">
        <f t="shared" si="1223"/>
        <v>0</v>
      </c>
      <c r="BB339" s="37"/>
      <c r="BC339" s="37"/>
      <c r="BD339" s="37"/>
      <c r="BE339" s="130">
        <f t="shared" si="1224"/>
        <v>0</v>
      </c>
      <c r="BF339" s="130">
        <f t="shared" si="1233"/>
        <v>0</v>
      </c>
      <c r="BG339" s="37"/>
      <c r="BH339" s="37"/>
      <c r="BI339" s="130">
        <f>BJ339</f>
        <v>0</v>
      </c>
      <c r="BJ339" s="188">
        <v>0</v>
      </c>
      <c r="BK339" s="188"/>
      <c r="BL339" s="189"/>
      <c r="BM339" s="189"/>
      <c r="BN339" s="130"/>
      <c r="BO339" s="130">
        <f>BP339</f>
        <v>0</v>
      </c>
      <c r="BP339" s="188">
        <v>0</v>
      </c>
      <c r="BQ339" s="188"/>
      <c r="BR339" s="189"/>
      <c r="BS339" s="189"/>
      <c r="BT339" s="189">
        <f t="shared" si="1202"/>
        <v>0</v>
      </c>
      <c r="BU339" s="189"/>
      <c r="BV339" s="130">
        <f>BW339</f>
        <v>0</v>
      </c>
      <c r="BW339" s="188">
        <v>0</v>
      </c>
      <c r="BX339" s="188"/>
      <c r="BY339" s="189"/>
      <c r="BZ339" s="189"/>
      <c r="CA339" s="130">
        <f t="shared" si="1234"/>
        <v>0</v>
      </c>
      <c r="CB339" s="188"/>
      <c r="CC339" s="189"/>
      <c r="CD339" s="189"/>
      <c r="CE339" s="130">
        <f t="shared" si="1235"/>
        <v>0</v>
      </c>
      <c r="CF339" s="188">
        <f t="shared" ref="CF339:CF403" si="1237">BW339</f>
        <v>0</v>
      </c>
      <c r="CG339" s="188"/>
      <c r="CH339" s="189">
        <f t="shared" si="1206"/>
        <v>0</v>
      </c>
      <c r="CI339" s="189"/>
      <c r="CJ339" s="130"/>
      <c r="CK339" s="130">
        <f>CL339</f>
        <v>0</v>
      </c>
      <c r="CL339" s="188">
        <v>0</v>
      </c>
      <c r="CM339" s="188"/>
      <c r="CN339" s="189"/>
      <c r="CO339" s="189"/>
    </row>
    <row r="340" spans="2:93" s="39" customFormat="1" ht="30.75" hidden="1" customHeight="1" x14ac:dyDescent="0.25">
      <c r="B340" s="209"/>
      <c r="C340" s="124" t="s">
        <v>40</v>
      </c>
      <c r="D340" s="188">
        <f t="shared" ref="D340:D341" si="1238">E340</f>
        <v>0</v>
      </c>
      <c r="E340" s="188">
        <v>0</v>
      </c>
      <c r="F340" s="188"/>
      <c r="G340" s="189"/>
      <c r="H340" s="189"/>
      <c r="I340" s="188"/>
      <c r="J340" s="37"/>
      <c r="K340" s="130">
        <v>0</v>
      </c>
      <c r="L340" s="37"/>
      <c r="M340" s="188"/>
      <c r="N340" s="37"/>
      <c r="O340" s="37"/>
      <c r="P340" s="37"/>
      <c r="Q340" s="37"/>
      <c r="R340" s="37"/>
      <c r="S340" s="188"/>
      <c r="T340" s="37"/>
      <c r="U340" s="130"/>
      <c r="V340" s="629"/>
      <c r="W340" s="188"/>
      <c r="X340" s="629" t="e">
        <f t="shared" si="1090"/>
        <v>#DIV/0!</v>
      </c>
      <c r="Y340" s="37"/>
      <c r="Z340" s="629"/>
      <c r="AA340" s="37"/>
      <c r="AB340" s="37"/>
      <c r="AC340" s="188">
        <f t="shared" si="1210"/>
        <v>0</v>
      </c>
      <c r="AD340" s="575" t="e">
        <f t="shared" si="1211"/>
        <v>#DIV/0!</v>
      </c>
      <c r="AE340" s="130">
        <v>0</v>
      </c>
      <c r="AF340" s="622"/>
      <c r="AG340" s="188"/>
      <c r="AH340" s="622" t="e">
        <f t="shared" si="1095"/>
        <v>#DIV/0!</v>
      </c>
      <c r="AI340" s="37"/>
      <c r="AJ340" s="37"/>
      <c r="AK340" s="188"/>
      <c r="AL340" s="37"/>
      <c r="AM340" s="37"/>
      <c r="AN340" s="37"/>
      <c r="AO340" s="37"/>
      <c r="AP340" s="37"/>
      <c r="AQ340" s="37"/>
      <c r="AR340" s="37"/>
      <c r="AS340" s="37"/>
      <c r="AT340" s="37"/>
      <c r="AU340" s="130"/>
      <c r="AV340" s="130">
        <f t="shared" ref="AV340:AV341" si="1239">AW340</f>
        <v>0</v>
      </c>
      <c r="AW340" s="130">
        <v>0</v>
      </c>
      <c r="AX340" s="130"/>
      <c r="AY340" s="37"/>
      <c r="AZ340" s="37"/>
      <c r="BA340" s="128">
        <f t="shared" si="1223"/>
        <v>0</v>
      </c>
      <c r="BB340" s="37"/>
      <c r="BC340" s="37"/>
      <c r="BD340" s="37"/>
      <c r="BE340" s="130">
        <f t="shared" si="1224"/>
        <v>0</v>
      </c>
      <c r="BF340" s="130">
        <f t="shared" si="1233"/>
        <v>0</v>
      </c>
      <c r="BG340" s="37"/>
      <c r="BH340" s="37"/>
      <c r="BI340" s="37"/>
      <c r="BJ340" s="189"/>
      <c r="BK340" s="189"/>
      <c r="BL340" s="189"/>
      <c r="BM340" s="189"/>
      <c r="BN340" s="37"/>
      <c r="BO340" s="37"/>
      <c r="BP340" s="189"/>
      <c r="BQ340" s="189"/>
      <c r="BR340" s="189"/>
      <c r="BS340" s="189"/>
      <c r="BT340" s="189">
        <f t="shared" si="1202"/>
        <v>0</v>
      </c>
      <c r="BU340" s="189"/>
      <c r="BV340" s="37"/>
      <c r="BW340" s="189"/>
      <c r="BX340" s="189"/>
      <c r="BY340" s="189"/>
      <c r="BZ340" s="189"/>
      <c r="CA340" s="37">
        <f t="shared" si="1234"/>
        <v>0</v>
      </c>
      <c r="CB340" s="189"/>
      <c r="CC340" s="189"/>
      <c r="CD340" s="189"/>
      <c r="CE340" s="37">
        <f t="shared" si="1235"/>
        <v>0</v>
      </c>
      <c r="CF340" s="189">
        <f t="shared" si="1237"/>
        <v>0</v>
      </c>
      <c r="CG340" s="189"/>
      <c r="CH340" s="189">
        <f t="shared" si="1206"/>
        <v>0</v>
      </c>
      <c r="CI340" s="189"/>
      <c r="CJ340" s="37"/>
      <c r="CK340" s="37"/>
      <c r="CL340" s="189"/>
      <c r="CM340" s="189"/>
      <c r="CN340" s="189"/>
      <c r="CO340" s="189"/>
    </row>
    <row r="341" spans="2:93" s="39" customFormat="1" ht="60.75" hidden="1" customHeight="1" x14ac:dyDescent="0.25">
      <c r="B341" s="209"/>
      <c r="C341" s="124" t="s">
        <v>43</v>
      </c>
      <c r="D341" s="188">
        <f t="shared" si="1238"/>
        <v>0</v>
      </c>
      <c r="E341" s="189"/>
      <c r="F341" s="189"/>
      <c r="G341" s="189"/>
      <c r="H341" s="189"/>
      <c r="I341" s="188"/>
      <c r="J341" s="37"/>
      <c r="K341" s="37"/>
      <c r="L341" s="37"/>
      <c r="M341" s="188"/>
      <c r="N341" s="37"/>
      <c r="O341" s="37"/>
      <c r="P341" s="37"/>
      <c r="Q341" s="37"/>
      <c r="R341" s="37"/>
      <c r="S341" s="188"/>
      <c r="T341" s="37"/>
      <c r="U341" s="37"/>
      <c r="V341" s="629"/>
      <c r="W341" s="188"/>
      <c r="X341" s="629" t="e">
        <f t="shared" si="1090"/>
        <v>#DIV/0!</v>
      </c>
      <c r="Y341" s="37"/>
      <c r="Z341" s="629"/>
      <c r="AA341" s="37"/>
      <c r="AB341" s="37"/>
      <c r="AC341" s="188">
        <f t="shared" si="1210"/>
        <v>0</v>
      </c>
      <c r="AD341" s="575" t="e">
        <f t="shared" si="1211"/>
        <v>#DIV/0!</v>
      </c>
      <c r="AE341" s="37"/>
      <c r="AF341" s="622"/>
      <c r="AG341" s="188"/>
      <c r="AH341" s="622" t="e">
        <f t="shared" si="1095"/>
        <v>#DIV/0!</v>
      </c>
      <c r="AI341" s="37"/>
      <c r="AJ341" s="37"/>
      <c r="AK341" s="188"/>
      <c r="AL341" s="37"/>
      <c r="AM341" s="37"/>
      <c r="AN341" s="37"/>
      <c r="AO341" s="37"/>
      <c r="AP341" s="37"/>
      <c r="AQ341" s="37"/>
      <c r="AR341" s="37"/>
      <c r="AS341" s="37"/>
      <c r="AT341" s="37"/>
      <c r="AU341" s="130"/>
      <c r="AV341" s="130">
        <f t="shared" si="1239"/>
        <v>0</v>
      </c>
      <c r="AW341" s="37"/>
      <c r="AX341" s="37"/>
      <c r="AY341" s="37"/>
      <c r="AZ341" s="37"/>
      <c r="BA341" s="128">
        <f t="shared" si="1223"/>
        <v>0</v>
      </c>
      <c r="BB341" s="37"/>
      <c r="BC341" s="37"/>
      <c r="BD341" s="37"/>
      <c r="BE341" s="130">
        <f t="shared" si="1224"/>
        <v>0</v>
      </c>
      <c r="BF341" s="37">
        <f t="shared" si="1233"/>
        <v>0</v>
      </c>
      <c r="BG341" s="37"/>
      <c r="BH341" s="37"/>
      <c r="BI341" s="37"/>
      <c r="BJ341" s="189"/>
      <c r="BK341" s="189"/>
      <c r="BL341" s="189"/>
      <c r="BM341" s="189"/>
      <c r="BN341" s="37"/>
      <c r="BO341" s="37"/>
      <c r="BP341" s="189"/>
      <c r="BQ341" s="189"/>
      <c r="BR341" s="189"/>
      <c r="BS341" s="189"/>
      <c r="BT341" s="189">
        <f t="shared" si="1202"/>
        <v>0</v>
      </c>
      <c r="BU341" s="189"/>
      <c r="BV341" s="37"/>
      <c r="BW341" s="189"/>
      <c r="BX341" s="189"/>
      <c r="BY341" s="189"/>
      <c r="BZ341" s="189"/>
      <c r="CA341" s="37">
        <f t="shared" si="1234"/>
        <v>0</v>
      </c>
      <c r="CB341" s="189"/>
      <c r="CC341" s="189"/>
      <c r="CD341" s="189"/>
      <c r="CE341" s="37">
        <f t="shared" si="1235"/>
        <v>0</v>
      </c>
      <c r="CF341" s="189">
        <f t="shared" si="1237"/>
        <v>0</v>
      </c>
      <c r="CG341" s="189"/>
      <c r="CH341" s="189">
        <f t="shared" si="1206"/>
        <v>0</v>
      </c>
      <c r="CI341" s="189"/>
      <c r="CJ341" s="37"/>
      <c r="CK341" s="37"/>
      <c r="CL341" s="189"/>
      <c r="CM341" s="189"/>
      <c r="CN341" s="189"/>
      <c r="CO341" s="189"/>
    </row>
    <row r="342" spans="2:93" s="22" customFormat="1" ht="116.25" hidden="1" customHeight="1" x14ac:dyDescent="0.25">
      <c r="B342" s="206" t="s">
        <v>62</v>
      </c>
      <c r="C342" s="111" t="s">
        <v>41</v>
      </c>
      <c r="D342" s="193" t="e">
        <f>E342+F342+G342+H342</f>
        <v>#REF!</v>
      </c>
      <c r="E342" s="193" t="e">
        <f>E343+E347</f>
        <v>#REF!</v>
      </c>
      <c r="F342" s="193"/>
      <c r="G342" s="194"/>
      <c r="H342" s="194"/>
      <c r="I342" s="193"/>
      <c r="J342" s="307"/>
      <c r="K342" s="112" t="e">
        <f>K343+K347</f>
        <v>#REF!</v>
      </c>
      <c r="L342" s="307"/>
      <c r="M342" s="193"/>
      <c r="N342" s="307"/>
      <c r="O342" s="307"/>
      <c r="P342" s="307"/>
      <c r="Q342" s="307"/>
      <c r="R342" s="307"/>
      <c r="S342" s="193"/>
      <c r="T342" s="307"/>
      <c r="U342" s="112"/>
      <c r="V342" s="629"/>
      <c r="W342" s="193"/>
      <c r="X342" s="629" t="e">
        <f t="shared" si="1090"/>
        <v>#DIV/0!</v>
      </c>
      <c r="Y342" s="307"/>
      <c r="Z342" s="629"/>
      <c r="AA342" s="307"/>
      <c r="AB342" s="307"/>
      <c r="AC342" s="193" t="e">
        <f t="shared" si="1210"/>
        <v>#REF!</v>
      </c>
      <c r="AD342" s="575" t="e">
        <f t="shared" si="1211"/>
        <v>#REF!</v>
      </c>
      <c r="AE342" s="112" t="e">
        <f>AE343+AE347</f>
        <v>#REF!</v>
      </c>
      <c r="AF342" s="622"/>
      <c r="AG342" s="193"/>
      <c r="AH342" s="622" t="e">
        <f t="shared" si="1095"/>
        <v>#DIV/0!</v>
      </c>
      <c r="AI342" s="307"/>
      <c r="AJ342" s="307"/>
      <c r="AK342" s="193"/>
      <c r="AL342" s="307"/>
      <c r="AM342" s="307"/>
      <c r="AN342" s="307"/>
      <c r="AO342" s="307"/>
      <c r="AP342" s="307"/>
      <c r="AQ342" s="307"/>
      <c r="AR342" s="307"/>
      <c r="AS342" s="307"/>
      <c r="AT342" s="307"/>
      <c r="AU342" s="112" t="e">
        <f t="shared" ref="AU342:AU343" si="1240">AV342</f>
        <v>#REF!</v>
      </c>
      <c r="AV342" s="112" t="e">
        <f>AW342+AX342+AY342+AZ342</f>
        <v>#REF!</v>
      </c>
      <c r="AW342" s="112" t="e">
        <f>AW343+AW347</f>
        <v>#REF!</v>
      </c>
      <c r="AX342" s="112"/>
      <c r="AY342" s="307"/>
      <c r="AZ342" s="307"/>
      <c r="BA342" s="128">
        <f t="shared" si="1223"/>
        <v>0</v>
      </c>
      <c r="BB342" s="307"/>
      <c r="BC342" s="307"/>
      <c r="BD342" s="307"/>
      <c r="BE342" s="112" t="e">
        <f t="shared" si="1224"/>
        <v>#REF!</v>
      </c>
      <c r="BF342" s="112" t="e">
        <f t="shared" si="1233"/>
        <v>#REF!</v>
      </c>
      <c r="BG342" s="307"/>
      <c r="BH342" s="307"/>
      <c r="BI342" s="112" t="e">
        <f>BJ342+BK342+BL342+BM342</f>
        <v>#REF!</v>
      </c>
      <c r="BJ342" s="193" t="e">
        <f>BJ343+BJ347</f>
        <v>#REF!</v>
      </c>
      <c r="BK342" s="193"/>
      <c r="BL342" s="194"/>
      <c r="BM342" s="194"/>
      <c r="BN342" s="112"/>
      <c r="BO342" s="112" t="e">
        <f>BP342+BQ342+BR342+BS342</f>
        <v>#REF!</v>
      </c>
      <c r="BP342" s="193" t="e">
        <f>BP343+BP347</f>
        <v>#REF!</v>
      </c>
      <c r="BQ342" s="193"/>
      <c r="BR342" s="194"/>
      <c r="BS342" s="194"/>
      <c r="BT342" s="194">
        <f t="shared" si="1202"/>
        <v>0</v>
      </c>
      <c r="BU342" s="194"/>
      <c r="BV342" s="112">
        <f>BW342+BX342+BY342+BZ342</f>
        <v>0</v>
      </c>
      <c r="BW342" s="193">
        <f>BW343+BW347</f>
        <v>0</v>
      </c>
      <c r="BX342" s="193"/>
      <c r="BY342" s="194"/>
      <c r="BZ342" s="194"/>
      <c r="CA342" s="112">
        <f t="shared" si="1234"/>
        <v>0</v>
      </c>
      <c r="CB342" s="193"/>
      <c r="CC342" s="194"/>
      <c r="CD342" s="194"/>
      <c r="CE342" s="112">
        <f t="shared" si="1235"/>
        <v>0</v>
      </c>
      <c r="CF342" s="193">
        <f t="shared" si="1237"/>
        <v>0</v>
      </c>
      <c r="CG342" s="193"/>
      <c r="CH342" s="194">
        <f t="shared" si="1206"/>
        <v>0</v>
      </c>
      <c r="CI342" s="194"/>
      <c r="CJ342" s="112"/>
      <c r="CK342" s="112">
        <f>CL342+CM342+CN342+CO342</f>
        <v>0</v>
      </c>
      <c r="CL342" s="193">
        <f>CL343+CL347</f>
        <v>0</v>
      </c>
      <c r="CM342" s="193"/>
      <c r="CN342" s="194"/>
      <c r="CO342" s="194"/>
    </row>
    <row r="343" spans="2:93" s="22" customFormat="1" ht="41.25" hidden="1" customHeight="1" x14ac:dyDescent="0.25">
      <c r="B343" s="206"/>
      <c r="C343" s="111" t="s">
        <v>31</v>
      </c>
      <c r="D343" s="193" t="e">
        <f>E343+F343+G343+H343</f>
        <v>#REF!</v>
      </c>
      <c r="E343" s="193" t="e">
        <f>E344+E345</f>
        <v>#REF!</v>
      </c>
      <c r="F343" s="193"/>
      <c r="G343" s="194"/>
      <c r="H343" s="194"/>
      <c r="I343" s="193"/>
      <c r="J343" s="307"/>
      <c r="K343" s="112" t="e">
        <f>K344+K345</f>
        <v>#REF!</v>
      </c>
      <c r="L343" s="307"/>
      <c r="M343" s="193"/>
      <c r="N343" s="307"/>
      <c r="O343" s="307"/>
      <c r="P343" s="307"/>
      <c r="Q343" s="307"/>
      <c r="R343" s="307"/>
      <c r="S343" s="193"/>
      <c r="T343" s="307"/>
      <c r="U343" s="112"/>
      <c r="V343" s="629"/>
      <c r="W343" s="193"/>
      <c r="X343" s="629" t="e">
        <f t="shared" si="1090"/>
        <v>#DIV/0!</v>
      </c>
      <c r="Y343" s="307"/>
      <c r="Z343" s="629"/>
      <c r="AA343" s="307"/>
      <c r="AB343" s="307"/>
      <c r="AC343" s="193" t="e">
        <f t="shared" si="1210"/>
        <v>#REF!</v>
      </c>
      <c r="AD343" s="575" t="e">
        <f t="shared" si="1211"/>
        <v>#REF!</v>
      </c>
      <c r="AE343" s="112" t="e">
        <f>AE344+AE345</f>
        <v>#REF!</v>
      </c>
      <c r="AF343" s="622"/>
      <c r="AG343" s="193"/>
      <c r="AH343" s="622" t="e">
        <f t="shared" si="1095"/>
        <v>#DIV/0!</v>
      </c>
      <c r="AI343" s="307"/>
      <c r="AJ343" s="307"/>
      <c r="AK343" s="193"/>
      <c r="AL343" s="307"/>
      <c r="AM343" s="307"/>
      <c r="AN343" s="307"/>
      <c r="AO343" s="307"/>
      <c r="AP343" s="307"/>
      <c r="AQ343" s="307"/>
      <c r="AR343" s="307"/>
      <c r="AS343" s="307"/>
      <c r="AT343" s="307"/>
      <c r="AU343" s="112" t="e">
        <f t="shared" si="1240"/>
        <v>#REF!</v>
      </c>
      <c r="AV343" s="112" t="e">
        <f>AW343+AX343+AY343+AZ343</f>
        <v>#REF!</v>
      </c>
      <c r="AW343" s="112" t="e">
        <f>AW344+AW345</f>
        <v>#REF!</v>
      </c>
      <c r="AX343" s="112"/>
      <c r="AY343" s="307"/>
      <c r="AZ343" s="307"/>
      <c r="BA343" s="102">
        <f t="shared" si="1223"/>
        <v>0</v>
      </c>
      <c r="BB343" s="307"/>
      <c r="BC343" s="307"/>
      <c r="BD343" s="307"/>
      <c r="BE343" s="112" t="e">
        <f t="shared" si="1224"/>
        <v>#REF!</v>
      </c>
      <c r="BF343" s="112" t="e">
        <f t="shared" si="1233"/>
        <v>#REF!</v>
      </c>
      <c r="BG343" s="307"/>
      <c r="BH343" s="307"/>
      <c r="BI343" s="112" t="e">
        <f>BJ343+BK343+BL343+BM343</f>
        <v>#REF!</v>
      </c>
      <c r="BJ343" s="193" t="e">
        <f>SUM(BJ344:BJ346)</f>
        <v>#REF!</v>
      </c>
      <c r="BK343" s="193"/>
      <c r="BL343" s="194"/>
      <c r="BM343" s="194"/>
      <c r="BN343" s="112"/>
      <c r="BO343" s="112" t="e">
        <f>BP343+BQ343+BR343+BS343</f>
        <v>#REF!</v>
      </c>
      <c r="BP343" s="193" t="e">
        <f>SUM(BP344:BP346)</f>
        <v>#REF!</v>
      </c>
      <c r="BQ343" s="193"/>
      <c r="BR343" s="194"/>
      <c r="BS343" s="194"/>
      <c r="BT343" s="194">
        <f t="shared" si="1202"/>
        <v>0</v>
      </c>
      <c r="BU343" s="194"/>
      <c r="BV343" s="112">
        <f>BW343+BX343+BY343+BZ343</f>
        <v>0</v>
      </c>
      <c r="BW343" s="193">
        <f>SUM(BW344:BW346)</f>
        <v>0</v>
      </c>
      <c r="BX343" s="193"/>
      <c r="BY343" s="194"/>
      <c r="BZ343" s="194"/>
      <c r="CA343" s="112">
        <f t="shared" si="1234"/>
        <v>0</v>
      </c>
      <c r="CB343" s="193"/>
      <c r="CC343" s="194"/>
      <c r="CD343" s="194"/>
      <c r="CE343" s="112">
        <f t="shared" si="1235"/>
        <v>0</v>
      </c>
      <c r="CF343" s="193">
        <f t="shared" si="1237"/>
        <v>0</v>
      </c>
      <c r="CG343" s="193"/>
      <c r="CH343" s="194">
        <f t="shared" si="1206"/>
        <v>0</v>
      </c>
      <c r="CI343" s="194"/>
      <c r="CJ343" s="112"/>
      <c r="CK343" s="112">
        <f>CL343+CM343+CN343+CO343</f>
        <v>0</v>
      </c>
      <c r="CL343" s="193">
        <f>SUM(CL344:CL346)</f>
        <v>0</v>
      </c>
      <c r="CM343" s="193"/>
      <c r="CN343" s="194"/>
      <c r="CO343" s="194"/>
    </row>
    <row r="344" spans="2:93" s="39" customFormat="1" ht="33" hidden="1" customHeight="1" x14ac:dyDescent="0.25">
      <c r="B344" s="209"/>
      <c r="C344" s="135" t="s">
        <v>42</v>
      </c>
      <c r="D344" s="189" t="e">
        <f>E344</f>
        <v>#REF!</v>
      </c>
      <c r="E344" s="189" t="e">
        <f>#REF!</f>
        <v>#REF!</v>
      </c>
      <c r="F344" s="189"/>
      <c r="G344" s="189"/>
      <c r="H344" s="189"/>
      <c r="I344" s="189"/>
      <c r="J344" s="37"/>
      <c r="K344" s="37" t="e">
        <f>#REF!</f>
        <v>#REF!</v>
      </c>
      <c r="L344" s="37"/>
      <c r="M344" s="189"/>
      <c r="N344" s="37"/>
      <c r="O344" s="37"/>
      <c r="P344" s="37"/>
      <c r="Q344" s="37"/>
      <c r="R344" s="37"/>
      <c r="S344" s="189"/>
      <c r="T344" s="37"/>
      <c r="U344" s="37"/>
      <c r="V344" s="629"/>
      <c r="W344" s="189"/>
      <c r="X344" s="629" t="e">
        <f t="shared" si="1090"/>
        <v>#DIV/0!</v>
      </c>
      <c r="Y344" s="37"/>
      <c r="Z344" s="629"/>
      <c r="AA344" s="37"/>
      <c r="AB344" s="37"/>
      <c r="AC344" s="189" t="e">
        <f t="shared" si="1210"/>
        <v>#REF!</v>
      </c>
      <c r="AD344" s="575" t="e">
        <f t="shared" si="1211"/>
        <v>#REF!</v>
      </c>
      <c r="AE344" s="37" t="e">
        <f>#REF!</f>
        <v>#REF!</v>
      </c>
      <c r="AF344" s="622"/>
      <c r="AG344" s="189"/>
      <c r="AH344" s="622" t="e">
        <f t="shared" si="1095"/>
        <v>#DIV/0!</v>
      </c>
      <c r="AI344" s="37"/>
      <c r="AJ344" s="37"/>
      <c r="AK344" s="189"/>
      <c r="AL344" s="37"/>
      <c r="AM344" s="37"/>
      <c r="AN344" s="37"/>
      <c r="AO344" s="37"/>
      <c r="AP344" s="37"/>
      <c r="AQ344" s="37"/>
      <c r="AR344" s="37"/>
      <c r="AS344" s="37"/>
      <c r="AT344" s="37"/>
      <c r="AU344" s="130" t="e">
        <f>AV344</f>
        <v>#REF!</v>
      </c>
      <c r="AV344" s="37" t="e">
        <f>AW344</f>
        <v>#REF!</v>
      </c>
      <c r="AW344" s="37" t="e">
        <f>#REF!</f>
        <v>#REF!</v>
      </c>
      <c r="AX344" s="37"/>
      <c r="AY344" s="37"/>
      <c r="AZ344" s="37"/>
      <c r="BA344" s="102">
        <f t="shared" si="1223"/>
        <v>0</v>
      </c>
      <c r="BB344" s="37"/>
      <c r="BC344" s="37"/>
      <c r="BD344" s="37"/>
      <c r="BE344" s="37" t="e">
        <f t="shared" si="1224"/>
        <v>#REF!</v>
      </c>
      <c r="BF344" s="37" t="e">
        <f t="shared" si="1233"/>
        <v>#REF!</v>
      </c>
      <c r="BG344" s="37"/>
      <c r="BH344" s="37"/>
      <c r="BI344" s="37" t="e">
        <f>BJ344</f>
        <v>#REF!</v>
      </c>
      <c r="BJ344" s="189" t="e">
        <f>AV344</f>
        <v>#REF!</v>
      </c>
      <c r="BK344" s="189"/>
      <c r="BL344" s="189"/>
      <c r="BM344" s="189"/>
      <c r="BN344" s="37"/>
      <c r="BO344" s="37" t="e">
        <f>BP344</f>
        <v>#REF!</v>
      </c>
      <c r="BP344" s="189" t="e">
        <f>#REF!</f>
        <v>#REF!</v>
      </c>
      <c r="BQ344" s="189"/>
      <c r="BR344" s="189"/>
      <c r="BS344" s="189"/>
      <c r="BT344" s="189">
        <f t="shared" si="1202"/>
        <v>0</v>
      </c>
      <c r="BU344" s="189"/>
      <c r="BV344" s="37">
        <f>BW344</f>
        <v>0</v>
      </c>
      <c r="BW344" s="189">
        <f>BC344</f>
        <v>0</v>
      </c>
      <c r="BX344" s="189"/>
      <c r="BY344" s="189"/>
      <c r="BZ344" s="189"/>
      <c r="CA344" s="37">
        <f t="shared" si="1234"/>
        <v>0</v>
      </c>
      <c r="CB344" s="189"/>
      <c r="CC344" s="189"/>
      <c r="CD344" s="189"/>
      <c r="CE344" s="37">
        <f t="shared" si="1235"/>
        <v>0</v>
      </c>
      <c r="CF344" s="189">
        <f t="shared" si="1237"/>
        <v>0</v>
      </c>
      <c r="CG344" s="189"/>
      <c r="CH344" s="189">
        <f t="shared" si="1206"/>
        <v>0</v>
      </c>
      <c r="CI344" s="189"/>
      <c r="CJ344" s="37"/>
      <c r="CK344" s="37">
        <f>CL344</f>
        <v>0</v>
      </c>
      <c r="CL344" s="189">
        <f>BY344</f>
        <v>0</v>
      </c>
      <c r="CM344" s="189"/>
      <c r="CN344" s="189"/>
      <c r="CO344" s="189"/>
    </row>
    <row r="345" spans="2:93" s="39" customFormat="1" ht="64.5" hidden="1" customHeight="1" x14ac:dyDescent="0.25">
      <c r="B345" s="209"/>
      <c r="C345" s="124" t="s">
        <v>40</v>
      </c>
      <c r="D345" s="189">
        <f>E345</f>
        <v>0</v>
      </c>
      <c r="E345" s="189">
        <v>0</v>
      </c>
      <c r="F345" s="189"/>
      <c r="G345" s="189"/>
      <c r="H345" s="189"/>
      <c r="I345" s="189"/>
      <c r="J345" s="37"/>
      <c r="K345" s="37">
        <v>0</v>
      </c>
      <c r="L345" s="37"/>
      <c r="M345" s="189"/>
      <c r="N345" s="37"/>
      <c r="O345" s="37"/>
      <c r="P345" s="37"/>
      <c r="Q345" s="37"/>
      <c r="R345" s="37"/>
      <c r="S345" s="189"/>
      <c r="T345" s="37"/>
      <c r="U345" s="37"/>
      <c r="V345" s="629"/>
      <c r="W345" s="189"/>
      <c r="X345" s="629" t="e">
        <f t="shared" si="1090"/>
        <v>#DIV/0!</v>
      </c>
      <c r="Y345" s="37"/>
      <c r="Z345" s="629"/>
      <c r="AA345" s="37"/>
      <c r="AB345" s="37"/>
      <c r="AC345" s="189">
        <f t="shared" si="1210"/>
        <v>0</v>
      </c>
      <c r="AD345" s="575" t="e">
        <f t="shared" si="1211"/>
        <v>#DIV/0!</v>
      </c>
      <c r="AE345" s="37">
        <v>0</v>
      </c>
      <c r="AF345" s="622"/>
      <c r="AG345" s="189"/>
      <c r="AH345" s="622" t="e">
        <f t="shared" si="1095"/>
        <v>#DIV/0!</v>
      </c>
      <c r="AI345" s="37"/>
      <c r="AJ345" s="37"/>
      <c r="AK345" s="189"/>
      <c r="AL345" s="37"/>
      <c r="AM345" s="37"/>
      <c r="AN345" s="37"/>
      <c r="AO345" s="37"/>
      <c r="AP345" s="37"/>
      <c r="AQ345" s="37"/>
      <c r="AR345" s="37"/>
      <c r="AS345" s="37"/>
      <c r="AT345" s="37"/>
      <c r="AU345" s="130"/>
      <c r="AV345" s="37">
        <f>AW345</f>
        <v>0</v>
      </c>
      <c r="AW345" s="37">
        <v>0</v>
      </c>
      <c r="AX345" s="37"/>
      <c r="AY345" s="37"/>
      <c r="AZ345" s="37"/>
      <c r="BA345" s="102">
        <f t="shared" si="1223"/>
        <v>0</v>
      </c>
      <c r="BB345" s="37"/>
      <c r="BC345" s="37"/>
      <c r="BD345" s="37"/>
      <c r="BE345" s="37">
        <f t="shared" si="1224"/>
        <v>0</v>
      </c>
      <c r="BF345" s="37">
        <f t="shared" si="1233"/>
        <v>0</v>
      </c>
      <c r="BG345" s="37"/>
      <c r="BH345" s="37"/>
      <c r="BI345" s="37"/>
      <c r="BJ345" s="189"/>
      <c r="BK345" s="189"/>
      <c r="BL345" s="189"/>
      <c r="BM345" s="189"/>
      <c r="BN345" s="37"/>
      <c r="BO345" s="37"/>
      <c r="BP345" s="189"/>
      <c r="BQ345" s="189"/>
      <c r="BR345" s="189"/>
      <c r="BS345" s="189"/>
      <c r="BT345" s="189">
        <f t="shared" si="1202"/>
        <v>0</v>
      </c>
      <c r="BU345" s="189"/>
      <c r="BV345" s="37"/>
      <c r="BW345" s="189"/>
      <c r="BX345" s="189"/>
      <c r="BY345" s="189"/>
      <c r="BZ345" s="189"/>
      <c r="CA345" s="37">
        <f t="shared" si="1234"/>
        <v>0</v>
      </c>
      <c r="CB345" s="189"/>
      <c r="CC345" s="189"/>
      <c r="CD345" s="189"/>
      <c r="CE345" s="37">
        <f t="shared" si="1235"/>
        <v>0</v>
      </c>
      <c r="CF345" s="189">
        <f t="shared" si="1237"/>
        <v>0</v>
      </c>
      <c r="CG345" s="189"/>
      <c r="CH345" s="189">
        <f t="shared" si="1206"/>
        <v>0</v>
      </c>
      <c r="CI345" s="189"/>
      <c r="CJ345" s="37"/>
      <c r="CK345" s="37"/>
      <c r="CL345" s="189"/>
      <c r="CM345" s="189"/>
      <c r="CN345" s="189"/>
      <c r="CO345" s="189"/>
    </row>
    <row r="346" spans="2:93" s="39" customFormat="1" ht="31.5" hidden="1" customHeight="1" x14ac:dyDescent="0.25">
      <c r="B346" s="209"/>
      <c r="C346" s="124" t="s">
        <v>40</v>
      </c>
      <c r="D346" s="189">
        <f>E346</f>
        <v>0</v>
      </c>
      <c r="E346" s="189">
        <v>0</v>
      </c>
      <c r="F346" s="189"/>
      <c r="G346" s="189"/>
      <c r="H346" s="189"/>
      <c r="I346" s="189"/>
      <c r="J346" s="37"/>
      <c r="K346" s="37">
        <v>0</v>
      </c>
      <c r="L346" s="37"/>
      <c r="M346" s="189"/>
      <c r="N346" s="37"/>
      <c r="O346" s="37"/>
      <c r="P346" s="37"/>
      <c r="Q346" s="37"/>
      <c r="R346" s="37"/>
      <c r="S346" s="189"/>
      <c r="T346" s="37"/>
      <c r="U346" s="37"/>
      <c r="V346" s="629"/>
      <c r="W346" s="189"/>
      <c r="X346" s="629" t="e">
        <f t="shared" si="1090"/>
        <v>#DIV/0!</v>
      </c>
      <c r="Y346" s="37"/>
      <c r="Z346" s="629"/>
      <c r="AA346" s="37"/>
      <c r="AB346" s="37"/>
      <c r="AC346" s="189">
        <f t="shared" si="1210"/>
        <v>0</v>
      </c>
      <c r="AD346" s="575" t="e">
        <f t="shared" si="1211"/>
        <v>#DIV/0!</v>
      </c>
      <c r="AE346" s="37">
        <v>0</v>
      </c>
      <c r="AF346" s="622"/>
      <c r="AG346" s="189"/>
      <c r="AH346" s="622" t="e">
        <f t="shared" si="1095"/>
        <v>#DIV/0!</v>
      </c>
      <c r="AI346" s="37"/>
      <c r="AJ346" s="37"/>
      <c r="AK346" s="189"/>
      <c r="AL346" s="37"/>
      <c r="AM346" s="37"/>
      <c r="AN346" s="37"/>
      <c r="AO346" s="37"/>
      <c r="AP346" s="37"/>
      <c r="AQ346" s="37"/>
      <c r="AR346" s="37"/>
      <c r="AS346" s="37"/>
      <c r="AT346" s="37"/>
      <c r="AU346" s="130">
        <f>AV346</f>
        <v>0</v>
      </c>
      <c r="AV346" s="37">
        <f>AW346</f>
        <v>0</v>
      </c>
      <c r="AW346" s="37">
        <v>0</v>
      </c>
      <c r="AX346" s="37"/>
      <c r="AY346" s="37"/>
      <c r="AZ346" s="37"/>
      <c r="BA346" s="102">
        <f t="shared" si="1223"/>
        <v>0</v>
      </c>
      <c r="BB346" s="37"/>
      <c r="BC346" s="37"/>
      <c r="BD346" s="37"/>
      <c r="BE346" s="37">
        <f t="shared" si="1224"/>
        <v>0</v>
      </c>
      <c r="BF346" s="37">
        <f t="shared" si="1233"/>
        <v>0</v>
      </c>
      <c r="BG346" s="37"/>
      <c r="BH346" s="37"/>
      <c r="BI346" s="37">
        <f>BJ346</f>
        <v>0</v>
      </c>
      <c r="BJ346" s="189">
        <f>AV346</f>
        <v>0</v>
      </c>
      <c r="BK346" s="189"/>
      <c r="BL346" s="189"/>
      <c r="BM346" s="189"/>
      <c r="BN346" s="37"/>
      <c r="BO346" s="37" t="e">
        <f>BP346</f>
        <v>#REF!</v>
      </c>
      <c r="BP346" s="189" t="e">
        <f>#REF!</f>
        <v>#REF!</v>
      </c>
      <c r="BQ346" s="189"/>
      <c r="BR346" s="189"/>
      <c r="BS346" s="189"/>
      <c r="BT346" s="189">
        <f t="shared" si="1202"/>
        <v>0</v>
      </c>
      <c r="BU346" s="189"/>
      <c r="BV346" s="37">
        <f>BW346</f>
        <v>0</v>
      </c>
      <c r="BW346" s="189">
        <f>BC346</f>
        <v>0</v>
      </c>
      <c r="BX346" s="189"/>
      <c r="BY346" s="189"/>
      <c r="BZ346" s="189"/>
      <c r="CA346" s="37">
        <f t="shared" si="1234"/>
        <v>0</v>
      </c>
      <c r="CB346" s="189"/>
      <c r="CC346" s="189"/>
      <c r="CD346" s="189"/>
      <c r="CE346" s="37">
        <f t="shared" si="1235"/>
        <v>0</v>
      </c>
      <c r="CF346" s="189">
        <f t="shared" si="1237"/>
        <v>0</v>
      </c>
      <c r="CG346" s="189"/>
      <c r="CH346" s="189">
        <f t="shared" si="1206"/>
        <v>0</v>
      </c>
      <c r="CI346" s="189"/>
      <c r="CJ346" s="37"/>
      <c r="CK346" s="37">
        <f>CL346</f>
        <v>0</v>
      </c>
      <c r="CL346" s="189">
        <f>BY346</f>
        <v>0</v>
      </c>
      <c r="CM346" s="189"/>
      <c r="CN346" s="189"/>
      <c r="CO346" s="189"/>
    </row>
    <row r="347" spans="2:93" s="25" customFormat="1" ht="46.5" hidden="1" customHeight="1" x14ac:dyDescent="0.25">
      <c r="B347" s="207"/>
      <c r="C347" s="115" t="s">
        <v>32</v>
      </c>
      <c r="D347" s="195">
        <f>E347</f>
        <v>0</v>
      </c>
      <c r="E347" s="195">
        <v>0</v>
      </c>
      <c r="F347" s="195"/>
      <c r="G347" s="195"/>
      <c r="H347" s="195"/>
      <c r="I347" s="195"/>
      <c r="J347" s="24"/>
      <c r="K347" s="24">
        <v>0</v>
      </c>
      <c r="L347" s="24"/>
      <c r="M347" s="195"/>
      <c r="N347" s="24"/>
      <c r="O347" s="24"/>
      <c r="P347" s="24"/>
      <c r="Q347" s="24"/>
      <c r="R347" s="24"/>
      <c r="S347" s="195"/>
      <c r="T347" s="24"/>
      <c r="U347" s="24"/>
      <c r="V347" s="629"/>
      <c r="W347" s="195"/>
      <c r="X347" s="629" t="e">
        <f t="shared" si="1090"/>
        <v>#DIV/0!</v>
      </c>
      <c r="Y347" s="24"/>
      <c r="Z347" s="629"/>
      <c r="AA347" s="24"/>
      <c r="AB347" s="24"/>
      <c r="AC347" s="195">
        <f t="shared" si="1210"/>
        <v>0</v>
      </c>
      <c r="AD347" s="575" t="e">
        <f t="shared" si="1211"/>
        <v>#DIV/0!</v>
      </c>
      <c r="AE347" s="24">
        <v>0</v>
      </c>
      <c r="AF347" s="622"/>
      <c r="AG347" s="195"/>
      <c r="AH347" s="622" t="e">
        <f t="shared" si="1095"/>
        <v>#DIV/0!</v>
      </c>
      <c r="AI347" s="24"/>
      <c r="AJ347" s="24"/>
      <c r="AK347" s="195"/>
      <c r="AL347" s="24"/>
      <c r="AM347" s="24"/>
      <c r="AN347" s="24"/>
      <c r="AO347" s="24"/>
      <c r="AP347" s="24"/>
      <c r="AQ347" s="24"/>
      <c r="AR347" s="24"/>
      <c r="AS347" s="24"/>
      <c r="AT347" s="24"/>
      <c r="AU347" s="116">
        <f>AV347</f>
        <v>0</v>
      </c>
      <c r="AV347" s="43">
        <f>AW347</f>
        <v>0</v>
      </c>
      <c r="AW347" s="24">
        <v>0</v>
      </c>
      <c r="AX347" s="24"/>
      <c r="AY347" s="24"/>
      <c r="AZ347" s="24"/>
      <c r="BA347" s="102">
        <f t="shared" si="1223"/>
        <v>0</v>
      </c>
      <c r="BB347" s="24"/>
      <c r="BC347" s="24"/>
      <c r="BD347" s="24"/>
      <c r="BE347" s="24">
        <f t="shared" si="1224"/>
        <v>0</v>
      </c>
      <c r="BF347" s="24">
        <f t="shared" si="1233"/>
        <v>0</v>
      </c>
      <c r="BG347" s="24"/>
      <c r="BH347" s="24"/>
      <c r="BI347" s="24">
        <f>BJ347</f>
        <v>0</v>
      </c>
      <c r="BJ347" s="195">
        <v>0</v>
      </c>
      <c r="BK347" s="195"/>
      <c r="BL347" s="195"/>
      <c r="BM347" s="195"/>
      <c r="BN347" s="24"/>
      <c r="BO347" s="24">
        <f>BP347</f>
        <v>0</v>
      </c>
      <c r="BP347" s="195">
        <v>0</v>
      </c>
      <c r="BQ347" s="195"/>
      <c r="BR347" s="195"/>
      <c r="BS347" s="195"/>
      <c r="BT347" s="195">
        <f t="shared" si="1202"/>
        <v>0</v>
      </c>
      <c r="BU347" s="195"/>
      <c r="BV347" s="24">
        <f>BW347</f>
        <v>0</v>
      </c>
      <c r="BW347" s="195">
        <v>0</v>
      </c>
      <c r="BX347" s="195"/>
      <c r="BY347" s="195"/>
      <c r="BZ347" s="195"/>
      <c r="CA347" s="24">
        <f t="shared" si="1234"/>
        <v>0</v>
      </c>
      <c r="CB347" s="195"/>
      <c r="CC347" s="195"/>
      <c r="CD347" s="195"/>
      <c r="CE347" s="24">
        <f t="shared" si="1235"/>
        <v>0</v>
      </c>
      <c r="CF347" s="195">
        <f t="shared" si="1237"/>
        <v>0</v>
      </c>
      <c r="CG347" s="195"/>
      <c r="CH347" s="195">
        <f t="shared" si="1206"/>
        <v>0</v>
      </c>
      <c r="CI347" s="195"/>
      <c r="CJ347" s="24"/>
      <c r="CK347" s="24">
        <f>CL347</f>
        <v>0</v>
      </c>
      <c r="CL347" s="195">
        <v>0</v>
      </c>
      <c r="CM347" s="195"/>
      <c r="CN347" s="195"/>
      <c r="CO347" s="195"/>
    </row>
    <row r="348" spans="2:93" s="22" customFormat="1" ht="129.75" hidden="1" customHeight="1" x14ac:dyDescent="0.25">
      <c r="B348" s="222" t="s">
        <v>177</v>
      </c>
      <c r="C348" s="111" t="s">
        <v>45</v>
      </c>
      <c r="D348" s="194">
        <f>E348+H348</f>
        <v>0</v>
      </c>
      <c r="E348" s="194">
        <f>E349+E354</f>
        <v>0</v>
      </c>
      <c r="F348" s="194"/>
      <c r="G348" s="258"/>
      <c r="H348" s="258"/>
      <c r="I348" s="194"/>
      <c r="J348" s="314"/>
      <c r="K348" s="307">
        <f>K349+K354</f>
        <v>0</v>
      </c>
      <c r="L348" s="314"/>
      <c r="M348" s="194"/>
      <c r="N348" s="314"/>
      <c r="O348" s="314"/>
      <c r="P348" s="314"/>
      <c r="Q348" s="314"/>
      <c r="R348" s="314"/>
      <c r="S348" s="194"/>
      <c r="T348" s="314"/>
      <c r="U348" s="307"/>
      <c r="V348" s="629"/>
      <c r="W348" s="194"/>
      <c r="X348" s="629" t="e">
        <f t="shared" si="1090"/>
        <v>#DIV/0!</v>
      </c>
      <c r="Y348" s="314"/>
      <c r="Z348" s="629"/>
      <c r="AA348" s="314"/>
      <c r="AB348" s="314"/>
      <c r="AC348" s="194">
        <f t="shared" si="1210"/>
        <v>0</v>
      </c>
      <c r="AD348" s="575" t="e">
        <f t="shared" si="1211"/>
        <v>#DIV/0!</v>
      </c>
      <c r="AE348" s="307">
        <f>AE349+AE354</f>
        <v>0</v>
      </c>
      <c r="AF348" s="622"/>
      <c r="AG348" s="194"/>
      <c r="AH348" s="622" t="e">
        <f t="shared" si="1095"/>
        <v>#DIV/0!</v>
      </c>
      <c r="AI348" s="314"/>
      <c r="AJ348" s="314"/>
      <c r="AK348" s="194"/>
      <c r="AL348" s="314"/>
      <c r="AM348" s="314"/>
      <c r="AN348" s="314"/>
      <c r="AO348" s="314"/>
      <c r="AP348" s="314"/>
      <c r="AQ348" s="314"/>
      <c r="AR348" s="314"/>
      <c r="AS348" s="314"/>
      <c r="AT348" s="314"/>
      <c r="AU348" s="112">
        <f>AV348+AX348</f>
        <v>0</v>
      </c>
      <c r="AV348" s="307">
        <f>AW348+AZ348</f>
        <v>0</v>
      </c>
      <c r="AW348" s="307">
        <f>AW349+AW354</f>
        <v>0</v>
      </c>
      <c r="AX348" s="307"/>
      <c r="AY348" s="314"/>
      <c r="AZ348" s="314"/>
      <c r="BA348" s="102">
        <f t="shared" si="1223"/>
        <v>0</v>
      </c>
      <c r="BB348" s="314"/>
      <c r="BC348" s="314"/>
      <c r="BD348" s="314"/>
      <c r="BE348" s="307">
        <f t="shared" si="1224"/>
        <v>0</v>
      </c>
      <c r="BF348" s="307">
        <f t="shared" si="1233"/>
        <v>0</v>
      </c>
      <c r="BG348" s="314"/>
      <c r="BH348" s="314"/>
      <c r="BI348" s="307">
        <f>BJ348+BM348</f>
        <v>0</v>
      </c>
      <c r="BJ348" s="194">
        <f>BJ349+BJ354</f>
        <v>0</v>
      </c>
      <c r="BK348" s="194"/>
      <c r="BL348" s="258"/>
      <c r="BM348" s="258"/>
      <c r="BN348" s="307"/>
      <c r="BO348" s="307">
        <f>BP348+BS348</f>
        <v>0</v>
      </c>
      <c r="BP348" s="194">
        <f>BP349+BP354</f>
        <v>0</v>
      </c>
      <c r="BQ348" s="194"/>
      <c r="BR348" s="258"/>
      <c r="BS348" s="258"/>
      <c r="BT348" s="258">
        <f t="shared" si="1202"/>
        <v>0</v>
      </c>
      <c r="BU348" s="258"/>
      <c r="BV348" s="307">
        <f>BW348+BZ348</f>
        <v>0</v>
      </c>
      <c r="BW348" s="194">
        <f>BW349+BW354</f>
        <v>0</v>
      </c>
      <c r="BX348" s="194"/>
      <c r="BY348" s="258"/>
      <c r="BZ348" s="258"/>
      <c r="CA348" s="307">
        <f t="shared" si="1234"/>
        <v>0</v>
      </c>
      <c r="CB348" s="194"/>
      <c r="CC348" s="258"/>
      <c r="CD348" s="258"/>
      <c r="CE348" s="307">
        <f t="shared" si="1235"/>
        <v>0</v>
      </c>
      <c r="CF348" s="194">
        <f t="shared" si="1237"/>
        <v>0</v>
      </c>
      <c r="CG348" s="194"/>
      <c r="CH348" s="258">
        <f t="shared" si="1206"/>
        <v>0</v>
      </c>
      <c r="CI348" s="258"/>
      <c r="CJ348" s="307"/>
      <c r="CK348" s="307">
        <f>CL348+CO348</f>
        <v>0</v>
      </c>
      <c r="CL348" s="194">
        <f>CL349+CL354</f>
        <v>0</v>
      </c>
      <c r="CM348" s="194"/>
      <c r="CN348" s="258"/>
      <c r="CO348" s="258"/>
    </row>
    <row r="349" spans="2:93" s="22" customFormat="1" ht="41.25" hidden="1" customHeight="1" x14ac:dyDescent="0.25">
      <c r="B349" s="206"/>
      <c r="C349" s="111" t="s">
        <v>31</v>
      </c>
      <c r="D349" s="194"/>
      <c r="E349" s="194"/>
      <c r="F349" s="194"/>
      <c r="G349" s="194"/>
      <c r="H349" s="194"/>
      <c r="I349" s="194"/>
      <c r="J349" s="307"/>
      <c r="K349" s="307"/>
      <c r="L349" s="307"/>
      <c r="M349" s="194"/>
      <c r="N349" s="307"/>
      <c r="O349" s="307"/>
      <c r="P349" s="307"/>
      <c r="Q349" s="307"/>
      <c r="R349" s="307"/>
      <c r="S349" s="194"/>
      <c r="T349" s="307"/>
      <c r="U349" s="307"/>
      <c r="V349" s="629"/>
      <c r="W349" s="194"/>
      <c r="X349" s="629" t="e">
        <f t="shared" si="1090"/>
        <v>#DIV/0!</v>
      </c>
      <c r="Y349" s="307"/>
      <c r="Z349" s="629"/>
      <c r="AA349" s="307"/>
      <c r="AB349" s="307"/>
      <c r="AC349" s="194">
        <f t="shared" si="1210"/>
        <v>0</v>
      </c>
      <c r="AD349" s="575" t="e">
        <f t="shared" si="1211"/>
        <v>#DIV/0!</v>
      </c>
      <c r="AE349" s="307"/>
      <c r="AF349" s="622"/>
      <c r="AG349" s="194"/>
      <c r="AH349" s="622" t="e">
        <f t="shared" si="1095"/>
        <v>#DIV/0!</v>
      </c>
      <c r="AI349" s="307"/>
      <c r="AJ349" s="307"/>
      <c r="AK349" s="194"/>
      <c r="AL349" s="307"/>
      <c r="AM349" s="307"/>
      <c r="AN349" s="307"/>
      <c r="AO349" s="307"/>
      <c r="AP349" s="307"/>
      <c r="AQ349" s="307"/>
      <c r="AR349" s="307"/>
      <c r="AS349" s="307"/>
      <c r="AT349" s="307"/>
      <c r="AU349" s="112"/>
      <c r="AV349" s="307"/>
      <c r="AW349" s="307"/>
      <c r="AX349" s="307"/>
      <c r="AY349" s="307"/>
      <c r="AZ349" s="307"/>
      <c r="BA349" s="102">
        <f t="shared" si="1223"/>
        <v>0</v>
      </c>
      <c r="BB349" s="307"/>
      <c r="BC349" s="307"/>
      <c r="BD349" s="307"/>
      <c r="BE349" s="307">
        <f t="shared" si="1224"/>
        <v>0</v>
      </c>
      <c r="BF349" s="307">
        <f t="shared" si="1233"/>
        <v>0</v>
      </c>
      <c r="BG349" s="307"/>
      <c r="BH349" s="307"/>
      <c r="BI349" s="307"/>
      <c r="BJ349" s="194"/>
      <c r="BK349" s="194"/>
      <c r="BL349" s="194"/>
      <c r="BM349" s="194"/>
      <c r="BN349" s="307"/>
      <c r="BO349" s="307"/>
      <c r="BP349" s="194"/>
      <c r="BQ349" s="194"/>
      <c r="BR349" s="194"/>
      <c r="BS349" s="194"/>
      <c r="BT349" s="194">
        <f t="shared" ref="BT349:BT397" si="1241">BL349</f>
        <v>0</v>
      </c>
      <c r="BU349" s="194"/>
      <c r="BV349" s="307"/>
      <c r="BW349" s="194"/>
      <c r="BX349" s="194"/>
      <c r="BY349" s="194"/>
      <c r="BZ349" s="194"/>
      <c r="CA349" s="307">
        <f t="shared" si="1234"/>
        <v>0</v>
      </c>
      <c r="CB349" s="194"/>
      <c r="CC349" s="194"/>
      <c r="CD349" s="194"/>
      <c r="CE349" s="307">
        <f t="shared" si="1235"/>
        <v>0</v>
      </c>
      <c r="CF349" s="194">
        <f t="shared" si="1237"/>
        <v>0</v>
      </c>
      <c r="CG349" s="194"/>
      <c r="CH349" s="194">
        <f t="shared" si="1206"/>
        <v>0</v>
      </c>
      <c r="CI349" s="194"/>
      <c r="CJ349" s="307"/>
      <c r="CK349" s="307"/>
      <c r="CL349" s="194"/>
      <c r="CM349" s="194"/>
      <c r="CN349" s="194"/>
      <c r="CO349" s="194"/>
    </row>
    <row r="350" spans="2:93" s="39" customFormat="1" ht="33" hidden="1" customHeight="1" x14ac:dyDescent="0.25">
      <c r="B350" s="209"/>
      <c r="C350" s="124" t="s">
        <v>39</v>
      </c>
      <c r="D350" s="189">
        <f>E350+H350</f>
        <v>0</v>
      </c>
      <c r="E350" s="189">
        <v>0</v>
      </c>
      <c r="F350" s="189"/>
      <c r="G350" s="189"/>
      <c r="H350" s="189"/>
      <c r="I350" s="189"/>
      <c r="J350" s="37"/>
      <c r="K350" s="37">
        <v>0</v>
      </c>
      <c r="L350" s="37"/>
      <c r="M350" s="189"/>
      <c r="N350" s="37"/>
      <c r="O350" s="37"/>
      <c r="P350" s="37"/>
      <c r="Q350" s="37"/>
      <c r="R350" s="37"/>
      <c r="S350" s="189"/>
      <c r="T350" s="37"/>
      <c r="U350" s="37"/>
      <c r="V350" s="629"/>
      <c r="W350" s="189"/>
      <c r="X350" s="629" t="e">
        <f t="shared" si="1090"/>
        <v>#DIV/0!</v>
      </c>
      <c r="Y350" s="37"/>
      <c r="Z350" s="629"/>
      <c r="AA350" s="37"/>
      <c r="AB350" s="37"/>
      <c r="AC350" s="189">
        <f t="shared" si="1210"/>
        <v>0</v>
      </c>
      <c r="AD350" s="575" t="e">
        <f t="shared" si="1211"/>
        <v>#DIV/0!</v>
      </c>
      <c r="AE350" s="37">
        <v>0</v>
      </c>
      <c r="AF350" s="622"/>
      <c r="AG350" s="189"/>
      <c r="AH350" s="622" t="e">
        <f t="shared" si="1095"/>
        <v>#DIV/0!</v>
      </c>
      <c r="AI350" s="37"/>
      <c r="AJ350" s="37"/>
      <c r="AK350" s="189"/>
      <c r="AL350" s="37"/>
      <c r="AM350" s="37"/>
      <c r="AN350" s="37"/>
      <c r="AO350" s="37"/>
      <c r="AP350" s="37"/>
      <c r="AQ350" s="37"/>
      <c r="AR350" s="37"/>
      <c r="AS350" s="37"/>
      <c r="AT350" s="37"/>
      <c r="AU350" s="130">
        <f>AV350+AX350</f>
        <v>0</v>
      </c>
      <c r="AV350" s="37">
        <f>AW350+AZ350</f>
        <v>0</v>
      </c>
      <c r="AW350" s="37">
        <v>0</v>
      </c>
      <c r="AX350" s="37"/>
      <c r="AY350" s="37"/>
      <c r="AZ350" s="37"/>
      <c r="BA350" s="102">
        <f t="shared" si="1223"/>
        <v>0</v>
      </c>
      <c r="BB350" s="37"/>
      <c r="BC350" s="37"/>
      <c r="BD350" s="37"/>
      <c r="BE350" s="37">
        <f t="shared" si="1224"/>
        <v>0</v>
      </c>
      <c r="BF350" s="37">
        <f t="shared" si="1233"/>
        <v>0</v>
      </c>
      <c r="BG350" s="37"/>
      <c r="BH350" s="37"/>
      <c r="BI350" s="37">
        <f>BJ350+BM350</f>
        <v>0</v>
      </c>
      <c r="BJ350" s="189">
        <v>0</v>
      </c>
      <c r="BK350" s="189"/>
      <c r="BL350" s="189"/>
      <c r="BM350" s="189"/>
      <c r="BN350" s="37"/>
      <c r="BO350" s="37">
        <f>BP350+BS350</f>
        <v>0</v>
      </c>
      <c r="BP350" s="189">
        <v>0</v>
      </c>
      <c r="BQ350" s="189"/>
      <c r="BR350" s="189"/>
      <c r="BS350" s="189"/>
      <c r="BT350" s="189">
        <f t="shared" si="1241"/>
        <v>0</v>
      </c>
      <c r="BU350" s="189"/>
      <c r="BV350" s="37">
        <f>BW350+BZ350</f>
        <v>0</v>
      </c>
      <c r="BW350" s="189">
        <v>0</v>
      </c>
      <c r="BX350" s="189"/>
      <c r="BY350" s="189"/>
      <c r="BZ350" s="189"/>
      <c r="CA350" s="37">
        <f t="shared" si="1234"/>
        <v>0</v>
      </c>
      <c r="CB350" s="189"/>
      <c r="CC350" s="189"/>
      <c r="CD350" s="189"/>
      <c r="CE350" s="37">
        <f t="shared" si="1235"/>
        <v>0</v>
      </c>
      <c r="CF350" s="189">
        <f t="shared" si="1237"/>
        <v>0</v>
      </c>
      <c r="CG350" s="189"/>
      <c r="CH350" s="189">
        <f t="shared" si="1206"/>
        <v>0</v>
      </c>
      <c r="CI350" s="189"/>
      <c r="CJ350" s="37"/>
      <c r="CK350" s="37">
        <f>CL350+CO350</f>
        <v>0</v>
      </c>
      <c r="CL350" s="189">
        <v>0</v>
      </c>
      <c r="CM350" s="189"/>
      <c r="CN350" s="189"/>
      <c r="CO350" s="189"/>
    </row>
    <row r="351" spans="2:93" s="39" customFormat="1" ht="31.5" hidden="1" customHeight="1" x14ac:dyDescent="0.25">
      <c r="B351" s="209"/>
      <c r="C351" s="124" t="s">
        <v>40</v>
      </c>
      <c r="D351" s="189">
        <f>E351+H351</f>
        <v>0</v>
      </c>
      <c r="E351" s="189">
        <v>0</v>
      </c>
      <c r="F351" s="189"/>
      <c r="G351" s="189"/>
      <c r="H351" s="189"/>
      <c r="I351" s="189"/>
      <c r="J351" s="37"/>
      <c r="K351" s="37">
        <v>0</v>
      </c>
      <c r="L351" s="37"/>
      <c r="M351" s="189"/>
      <c r="N351" s="37"/>
      <c r="O351" s="37"/>
      <c r="P351" s="37"/>
      <c r="Q351" s="37"/>
      <c r="R351" s="37"/>
      <c r="S351" s="189"/>
      <c r="T351" s="37"/>
      <c r="U351" s="37"/>
      <c r="V351" s="629"/>
      <c r="W351" s="189"/>
      <c r="X351" s="629" t="e">
        <f t="shared" si="1090"/>
        <v>#DIV/0!</v>
      </c>
      <c r="Y351" s="37"/>
      <c r="Z351" s="629"/>
      <c r="AA351" s="37"/>
      <c r="AB351" s="37"/>
      <c r="AC351" s="189">
        <f t="shared" si="1210"/>
        <v>0</v>
      </c>
      <c r="AD351" s="575" t="e">
        <f t="shared" si="1211"/>
        <v>#DIV/0!</v>
      </c>
      <c r="AE351" s="37">
        <v>0</v>
      </c>
      <c r="AF351" s="622"/>
      <c r="AG351" s="189"/>
      <c r="AH351" s="622" t="e">
        <f t="shared" si="1095"/>
        <v>#DIV/0!</v>
      </c>
      <c r="AI351" s="37"/>
      <c r="AJ351" s="37"/>
      <c r="AK351" s="189"/>
      <c r="AL351" s="37"/>
      <c r="AM351" s="37"/>
      <c r="AN351" s="37"/>
      <c r="AO351" s="37"/>
      <c r="AP351" s="37"/>
      <c r="AQ351" s="37"/>
      <c r="AR351" s="37"/>
      <c r="AS351" s="37"/>
      <c r="AT351" s="37"/>
      <c r="AU351" s="130">
        <f>AV351+AX351</f>
        <v>0</v>
      </c>
      <c r="AV351" s="37">
        <f>AW351+AZ351</f>
        <v>0</v>
      </c>
      <c r="AW351" s="37">
        <v>0</v>
      </c>
      <c r="AX351" s="37"/>
      <c r="AY351" s="37"/>
      <c r="AZ351" s="37"/>
      <c r="BA351" s="102">
        <f t="shared" si="1223"/>
        <v>0</v>
      </c>
      <c r="BB351" s="37"/>
      <c r="BC351" s="37"/>
      <c r="BD351" s="37"/>
      <c r="BE351" s="37">
        <f t="shared" si="1224"/>
        <v>0</v>
      </c>
      <c r="BF351" s="37">
        <f t="shared" si="1233"/>
        <v>0</v>
      </c>
      <c r="BG351" s="37"/>
      <c r="BH351" s="37"/>
      <c r="BI351" s="37">
        <f>BJ351+BM351</f>
        <v>0</v>
      </c>
      <c r="BJ351" s="189">
        <v>0</v>
      </c>
      <c r="BK351" s="189"/>
      <c r="BL351" s="189"/>
      <c r="BM351" s="189"/>
      <c r="BN351" s="37"/>
      <c r="BO351" s="37">
        <f>BP351+BS351</f>
        <v>0</v>
      </c>
      <c r="BP351" s="189">
        <v>0</v>
      </c>
      <c r="BQ351" s="189"/>
      <c r="BR351" s="189"/>
      <c r="BS351" s="189"/>
      <c r="BT351" s="189">
        <f t="shared" si="1241"/>
        <v>0</v>
      </c>
      <c r="BU351" s="189"/>
      <c r="BV351" s="37">
        <f>BW351+BZ351</f>
        <v>0</v>
      </c>
      <c r="BW351" s="189">
        <v>0</v>
      </c>
      <c r="BX351" s="189"/>
      <c r="BY351" s="189"/>
      <c r="BZ351" s="189"/>
      <c r="CA351" s="37">
        <f t="shared" si="1234"/>
        <v>0</v>
      </c>
      <c r="CB351" s="189"/>
      <c r="CC351" s="189"/>
      <c r="CD351" s="189"/>
      <c r="CE351" s="37">
        <f t="shared" si="1235"/>
        <v>0</v>
      </c>
      <c r="CF351" s="189">
        <f t="shared" si="1237"/>
        <v>0</v>
      </c>
      <c r="CG351" s="189"/>
      <c r="CH351" s="189">
        <f t="shared" si="1206"/>
        <v>0</v>
      </c>
      <c r="CI351" s="189"/>
      <c r="CJ351" s="37"/>
      <c r="CK351" s="37">
        <f>CL351+CO351</f>
        <v>0</v>
      </c>
      <c r="CL351" s="189">
        <v>0</v>
      </c>
      <c r="CM351" s="189"/>
      <c r="CN351" s="189"/>
      <c r="CO351" s="189"/>
    </row>
    <row r="352" spans="2:93" s="39" customFormat="1" ht="44.25" hidden="1" customHeight="1" x14ac:dyDescent="0.25">
      <c r="B352" s="209"/>
      <c r="C352" s="124" t="s">
        <v>43</v>
      </c>
      <c r="D352" s="189"/>
      <c r="E352" s="189"/>
      <c r="F352" s="189"/>
      <c r="G352" s="189"/>
      <c r="H352" s="189"/>
      <c r="I352" s="189"/>
      <c r="J352" s="37"/>
      <c r="K352" s="37"/>
      <c r="L352" s="37"/>
      <c r="M352" s="189"/>
      <c r="N352" s="37"/>
      <c r="O352" s="37"/>
      <c r="P352" s="37"/>
      <c r="Q352" s="37"/>
      <c r="R352" s="37"/>
      <c r="S352" s="189"/>
      <c r="T352" s="37"/>
      <c r="U352" s="37"/>
      <c r="V352" s="629"/>
      <c r="W352" s="189"/>
      <c r="X352" s="629" t="e">
        <f t="shared" si="1090"/>
        <v>#DIV/0!</v>
      </c>
      <c r="Y352" s="37"/>
      <c r="Z352" s="629"/>
      <c r="AA352" s="37"/>
      <c r="AB352" s="37"/>
      <c r="AC352" s="189">
        <f t="shared" si="1210"/>
        <v>0</v>
      </c>
      <c r="AD352" s="575" t="e">
        <f t="shared" si="1211"/>
        <v>#DIV/0!</v>
      </c>
      <c r="AE352" s="37"/>
      <c r="AF352" s="622"/>
      <c r="AG352" s="189"/>
      <c r="AH352" s="622" t="e">
        <f t="shared" si="1095"/>
        <v>#DIV/0!</v>
      </c>
      <c r="AI352" s="37"/>
      <c r="AJ352" s="37"/>
      <c r="AK352" s="189"/>
      <c r="AL352" s="37"/>
      <c r="AM352" s="37"/>
      <c r="AN352" s="37"/>
      <c r="AO352" s="37"/>
      <c r="AP352" s="37"/>
      <c r="AQ352" s="37"/>
      <c r="AR352" s="37"/>
      <c r="AS352" s="37"/>
      <c r="AT352" s="37"/>
      <c r="AU352" s="130"/>
      <c r="AV352" s="37"/>
      <c r="AW352" s="37"/>
      <c r="AX352" s="37"/>
      <c r="AY352" s="37"/>
      <c r="AZ352" s="37"/>
      <c r="BA352" s="102">
        <f t="shared" si="1223"/>
        <v>0</v>
      </c>
      <c r="BB352" s="37"/>
      <c r="BC352" s="37"/>
      <c r="BD352" s="37"/>
      <c r="BE352" s="37">
        <f t="shared" si="1224"/>
        <v>0</v>
      </c>
      <c r="BF352" s="37">
        <f t="shared" si="1233"/>
        <v>0</v>
      </c>
      <c r="BG352" s="37"/>
      <c r="BH352" s="37"/>
      <c r="BI352" s="37"/>
      <c r="BJ352" s="189"/>
      <c r="BK352" s="189"/>
      <c r="BL352" s="189"/>
      <c r="BM352" s="189"/>
      <c r="BN352" s="37"/>
      <c r="BO352" s="37"/>
      <c r="BP352" s="189"/>
      <c r="BQ352" s="189"/>
      <c r="BR352" s="189"/>
      <c r="BS352" s="189"/>
      <c r="BT352" s="189">
        <f t="shared" si="1241"/>
        <v>0</v>
      </c>
      <c r="BU352" s="189"/>
      <c r="BV352" s="37"/>
      <c r="BW352" s="189"/>
      <c r="BX352" s="189"/>
      <c r="BY352" s="189"/>
      <c r="BZ352" s="189"/>
      <c r="CA352" s="37">
        <f t="shared" si="1234"/>
        <v>0</v>
      </c>
      <c r="CB352" s="189"/>
      <c r="CC352" s="189"/>
      <c r="CD352" s="189"/>
      <c r="CE352" s="37">
        <f t="shared" si="1235"/>
        <v>0</v>
      </c>
      <c r="CF352" s="189">
        <f t="shared" si="1237"/>
        <v>0</v>
      </c>
      <c r="CG352" s="189"/>
      <c r="CH352" s="189">
        <f t="shared" si="1206"/>
        <v>0</v>
      </c>
      <c r="CI352" s="189"/>
      <c r="CJ352" s="37"/>
      <c r="CK352" s="37"/>
      <c r="CL352" s="189"/>
      <c r="CM352" s="189"/>
      <c r="CN352" s="189"/>
      <c r="CO352" s="189"/>
    </row>
    <row r="353" spans="2:93" s="39" customFormat="1" ht="60.75" hidden="1" customHeight="1" x14ac:dyDescent="0.25">
      <c r="B353" s="209"/>
      <c r="C353" s="124" t="s">
        <v>44</v>
      </c>
      <c r="D353" s="189"/>
      <c r="E353" s="189"/>
      <c r="F353" s="189"/>
      <c r="G353" s="189"/>
      <c r="H353" s="189"/>
      <c r="I353" s="189"/>
      <c r="J353" s="37"/>
      <c r="K353" s="37"/>
      <c r="L353" s="37"/>
      <c r="M353" s="189"/>
      <c r="N353" s="37"/>
      <c r="O353" s="37"/>
      <c r="P353" s="37"/>
      <c r="Q353" s="37"/>
      <c r="R353" s="37"/>
      <c r="S353" s="189"/>
      <c r="T353" s="37"/>
      <c r="U353" s="37"/>
      <c r="V353" s="629"/>
      <c r="W353" s="189"/>
      <c r="X353" s="629" t="e">
        <f t="shared" si="1090"/>
        <v>#DIV/0!</v>
      </c>
      <c r="Y353" s="37"/>
      <c r="Z353" s="629"/>
      <c r="AA353" s="37"/>
      <c r="AB353" s="37"/>
      <c r="AC353" s="189">
        <f t="shared" si="1210"/>
        <v>0</v>
      </c>
      <c r="AD353" s="575" t="e">
        <f t="shared" si="1211"/>
        <v>#DIV/0!</v>
      </c>
      <c r="AE353" s="37"/>
      <c r="AF353" s="622"/>
      <c r="AG353" s="189"/>
      <c r="AH353" s="622" t="e">
        <f t="shared" si="1095"/>
        <v>#DIV/0!</v>
      </c>
      <c r="AI353" s="37"/>
      <c r="AJ353" s="37"/>
      <c r="AK353" s="189"/>
      <c r="AL353" s="37"/>
      <c r="AM353" s="37"/>
      <c r="AN353" s="37"/>
      <c r="AO353" s="37"/>
      <c r="AP353" s="37"/>
      <c r="AQ353" s="37"/>
      <c r="AR353" s="37"/>
      <c r="AS353" s="37"/>
      <c r="AT353" s="37"/>
      <c r="AU353" s="130"/>
      <c r="AV353" s="37"/>
      <c r="AW353" s="37"/>
      <c r="AX353" s="37"/>
      <c r="AY353" s="37"/>
      <c r="AZ353" s="37"/>
      <c r="BA353" s="102">
        <f t="shared" si="1223"/>
        <v>0</v>
      </c>
      <c r="BB353" s="37"/>
      <c r="BC353" s="37"/>
      <c r="BD353" s="37"/>
      <c r="BE353" s="37">
        <f t="shared" si="1224"/>
        <v>0</v>
      </c>
      <c r="BF353" s="37">
        <f t="shared" si="1233"/>
        <v>0</v>
      </c>
      <c r="BG353" s="37"/>
      <c r="BH353" s="37"/>
      <c r="BI353" s="37"/>
      <c r="BJ353" s="189"/>
      <c r="BK353" s="189"/>
      <c r="BL353" s="189"/>
      <c r="BM353" s="189"/>
      <c r="BN353" s="37"/>
      <c r="BO353" s="37"/>
      <c r="BP353" s="189"/>
      <c r="BQ353" s="189"/>
      <c r="BR353" s="189"/>
      <c r="BS353" s="189"/>
      <c r="BT353" s="189">
        <f t="shared" si="1241"/>
        <v>0</v>
      </c>
      <c r="BU353" s="189"/>
      <c r="BV353" s="37"/>
      <c r="BW353" s="189"/>
      <c r="BX353" s="189"/>
      <c r="BY353" s="189"/>
      <c r="BZ353" s="189"/>
      <c r="CA353" s="37">
        <f t="shared" si="1234"/>
        <v>0</v>
      </c>
      <c r="CB353" s="189"/>
      <c r="CC353" s="189"/>
      <c r="CD353" s="189"/>
      <c r="CE353" s="37">
        <f t="shared" si="1235"/>
        <v>0</v>
      </c>
      <c r="CF353" s="189">
        <f t="shared" si="1237"/>
        <v>0</v>
      </c>
      <c r="CG353" s="189"/>
      <c r="CH353" s="189">
        <f t="shared" si="1206"/>
        <v>0</v>
      </c>
      <c r="CI353" s="189"/>
      <c r="CJ353" s="37"/>
      <c r="CK353" s="37"/>
      <c r="CL353" s="189"/>
      <c r="CM353" s="189"/>
      <c r="CN353" s="189"/>
      <c r="CO353" s="189"/>
    </row>
    <row r="354" spans="2:93" s="25" customFormat="1" ht="46.5" hidden="1" customHeight="1" x14ac:dyDescent="0.25">
      <c r="B354" s="207"/>
      <c r="C354" s="115" t="s">
        <v>32</v>
      </c>
      <c r="D354" s="195">
        <f t="shared" ref="D354:D364" si="1242">E354</f>
        <v>0</v>
      </c>
      <c r="E354" s="195">
        <v>0</v>
      </c>
      <c r="F354" s="195"/>
      <c r="G354" s="195"/>
      <c r="H354" s="195"/>
      <c r="I354" s="195"/>
      <c r="J354" s="24"/>
      <c r="K354" s="24">
        <v>0</v>
      </c>
      <c r="L354" s="24"/>
      <c r="M354" s="195"/>
      <c r="N354" s="24"/>
      <c r="O354" s="24"/>
      <c r="P354" s="24"/>
      <c r="Q354" s="24"/>
      <c r="R354" s="24"/>
      <c r="S354" s="195"/>
      <c r="T354" s="24"/>
      <c r="U354" s="24"/>
      <c r="V354" s="629"/>
      <c r="W354" s="195"/>
      <c r="X354" s="629" t="e">
        <f t="shared" si="1090"/>
        <v>#DIV/0!</v>
      </c>
      <c r="Y354" s="24"/>
      <c r="Z354" s="629"/>
      <c r="AA354" s="24"/>
      <c r="AB354" s="24"/>
      <c r="AC354" s="195">
        <f t="shared" si="1210"/>
        <v>0</v>
      </c>
      <c r="AD354" s="575" t="e">
        <f t="shared" si="1211"/>
        <v>#DIV/0!</v>
      </c>
      <c r="AE354" s="24">
        <v>0</v>
      </c>
      <c r="AF354" s="622"/>
      <c r="AG354" s="195"/>
      <c r="AH354" s="622" t="e">
        <f t="shared" si="1095"/>
        <v>#DIV/0!</v>
      </c>
      <c r="AI354" s="24"/>
      <c r="AJ354" s="24"/>
      <c r="AK354" s="195"/>
      <c r="AL354" s="24"/>
      <c r="AM354" s="24"/>
      <c r="AN354" s="24"/>
      <c r="AO354" s="24"/>
      <c r="AP354" s="24"/>
      <c r="AQ354" s="24"/>
      <c r="AR354" s="24"/>
      <c r="AS354" s="24"/>
      <c r="AT354" s="24"/>
      <c r="AU354" s="116">
        <f t="shared" ref="AU354" si="1243">AV354</f>
        <v>0</v>
      </c>
      <c r="AV354" s="43">
        <f t="shared" ref="AV354" si="1244">AW354</f>
        <v>0</v>
      </c>
      <c r="AW354" s="24">
        <v>0</v>
      </c>
      <c r="AX354" s="24"/>
      <c r="AY354" s="24"/>
      <c r="AZ354" s="24"/>
      <c r="BA354" s="102">
        <f t="shared" si="1223"/>
        <v>0</v>
      </c>
      <c r="BB354" s="24"/>
      <c r="BC354" s="24"/>
      <c r="BD354" s="24"/>
      <c r="BE354" s="24">
        <f t="shared" si="1224"/>
        <v>0</v>
      </c>
      <c r="BF354" s="24">
        <f t="shared" si="1233"/>
        <v>0</v>
      </c>
      <c r="BG354" s="24"/>
      <c r="BH354" s="24"/>
      <c r="BI354" s="24">
        <f t="shared" ref="BI354:BI364" si="1245">BJ354</f>
        <v>0</v>
      </c>
      <c r="BJ354" s="195">
        <v>0</v>
      </c>
      <c r="BK354" s="195"/>
      <c r="BL354" s="195"/>
      <c r="BM354" s="195"/>
      <c r="BN354" s="24"/>
      <c r="BO354" s="24">
        <f t="shared" ref="BO354" si="1246">BP354</f>
        <v>0</v>
      </c>
      <c r="BP354" s="195">
        <v>0</v>
      </c>
      <c r="BQ354" s="195"/>
      <c r="BR354" s="195"/>
      <c r="BS354" s="195"/>
      <c r="BT354" s="195">
        <f t="shared" si="1241"/>
        <v>0</v>
      </c>
      <c r="BU354" s="195"/>
      <c r="BV354" s="24">
        <f t="shared" ref="BV354:BV364" si="1247">BW354</f>
        <v>0</v>
      </c>
      <c r="BW354" s="195">
        <v>0</v>
      </c>
      <c r="BX354" s="195"/>
      <c r="BY354" s="195"/>
      <c r="BZ354" s="195"/>
      <c r="CA354" s="24">
        <f t="shared" si="1234"/>
        <v>0</v>
      </c>
      <c r="CB354" s="195"/>
      <c r="CC354" s="195"/>
      <c r="CD354" s="195"/>
      <c r="CE354" s="24">
        <f t="shared" si="1235"/>
        <v>0</v>
      </c>
      <c r="CF354" s="195">
        <f t="shared" si="1237"/>
        <v>0</v>
      </c>
      <c r="CG354" s="195"/>
      <c r="CH354" s="195">
        <f t="shared" si="1206"/>
        <v>0</v>
      </c>
      <c r="CI354" s="195"/>
      <c r="CJ354" s="24"/>
      <c r="CK354" s="24">
        <f t="shared" ref="CK354:CK364" si="1248">CL354</f>
        <v>0</v>
      </c>
      <c r="CL354" s="195">
        <v>0</v>
      </c>
      <c r="CM354" s="195"/>
      <c r="CN354" s="195"/>
      <c r="CO354" s="195"/>
    </row>
    <row r="355" spans="2:93" s="42" customFormat="1" ht="168" customHeight="1" x14ac:dyDescent="0.25">
      <c r="B355" s="206" t="s">
        <v>36</v>
      </c>
      <c r="C355" s="122" t="s">
        <v>45</v>
      </c>
      <c r="D355" s="193">
        <f>F355</f>
        <v>37815.5939</v>
      </c>
      <c r="E355" s="193">
        <v>0</v>
      </c>
      <c r="F355" s="193">
        <f>F356+F357</f>
        <v>37815.5939</v>
      </c>
      <c r="G355" s="194"/>
      <c r="H355" s="194"/>
      <c r="I355" s="193">
        <f>M355</f>
        <v>616.59870999999998</v>
      </c>
      <c r="J355" s="569">
        <f>I355/D355</f>
        <v>1.6305408600233565E-2</v>
      </c>
      <c r="K355" s="112">
        <v>0</v>
      </c>
      <c r="L355" s="569"/>
      <c r="M355" s="193">
        <f>M356+M357</f>
        <v>616.59870999999998</v>
      </c>
      <c r="N355" s="569">
        <f>M355/F355</f>
        <v>1.6305408600233565E-2</v>
      </c>
      <c r="O355" s="307"/>
      <c r="P355" s="307"/>
      <c r="Q355" s="307"/>
      <c r="R355" s="307"/>
      <c r="S355" s="193">
        <f>W355</f>
        <v>616.59870999999998</v>
      </c>
      <c r="T355" s="569">
        <f>S355/D355</f>
        <v>1.6305408600233565E-2</v>
      </c>
      <c r="U355" s="112"/>
      <c r="V355" s="629"/>
      <c r="W355" s="193">
        <f>W357</f>
        <v>616.59870999999998</v>
      </c>
      <c r="X355" s="569">
        <f>W355/F355</f>
        <v>1.6305408600233565E-2</v>
      </c>
      <c r="Y355" s="307"/>
      <c r="Z355" s="629"/>
      <c r="AA355" s="307"/>
      <c r="AB355" s="307"/>
      <c r="AC355" s="193">
        <f t="shared" si="1210"/>
        <v>8979.0034899999991</v>
      </c>
      <c r="AD355" s="575">
        <f t="shared" si="1211"/>
        <v>0.23744182132228786</v>
      </c>
      <c r="AE355" s="112">
        <v>0</v>
      </c>
      <c r="AF355" s="622"/>
      <c r="AG355" s="193">
        <f>AG357</f>
        <v>8979.0034899999991</v>
      </c>
      <c r="AH355" s="622">
        <f t="shared" si="1095"/>
        <v>0.23744182132228786</v>
      </c>
      <c r="AI355" s="307"/>
      <c r="AJ355" s="307"/>
      <c r="AK355" s="193"/>
      <c r="AL355" s="307"/>
      <c r="AM355" s="307"/>
      <c r="AN355" s="307"/>
      <c r="AO355" s="307"/>
      <c r="AP355" s="307"/>
      <c r="AQ355" s="307"/>
      <c r="AR355" s="307"/>
      <c r="AS355" s="307"/>
      <c r="AT355" s="307"/>
      <c r="AU355" s="112">
        <f>AX355-F355</f>
        <v>0</v>
      </c>
      <c r="AV355" s="112">
        <f>AW355+AX355+AY355+AZ355</f>
        <v>37815.5939</v>
      </c>
      <c r="AW355" s="112">
        <f>AW356+AW357</f>
        <v>0</v>
      </c>
      <c r="AX355" s="112">
        <f>AX356+AX357</f>
        <v>37815.5939</v>
      </c>
      <c r="AY355" s="307"/>
      <c r="AZ355" s="307"/>
      <c r="BA355" s="128">
        <f t="shared" si="1223"/>
        <v>0</v>
      </c>
      <c r="BB355" s="307"/>
      <c r="BC355" s="307"/>
      <c r="BD355" s="307"/>
      <c r="BE355" s="112">
        <f t="shared" si="1224"/>
        <v>0</v>
      </c>
      <c r="BF355" s="112">
        <f t="shared" si="1233"/>
        <v>0</v>
      </c>
      <c r="BG355" s="307"/>
      <c r="BH355" s="307"/>
      <c r="BI355" s="112">
        <f>BJ355+BK355+BL355+BM355</f>
        <v>0</v>
      </c>
      <c r="BJ355" s="112"/>
      <c r="BK355" s="112"/>
      <c r="BL355" s="307"/>
      <c r="BM355" s="307"/>
      <c r="BN355" s="112"/>
      <c r="BO355" s="112"/>
      <c r="BP355" s="112"/>
      <c r="BQ355" s="112"/>
      <c r="BR355" s="307"/>
      <c r="BS355" s="307"/>
      <c r="BT355" s="307">
        <f t="shared" si="1241"/>
        <v>0</v>
      </c>
      <c r="BU355" s="307"/>
      <c r="BV355" s="112">
        <f>BW355+BX355+BY355+BZ355</f>
        <v>0</v>
      </c>
      <c r="BW355" s="112">
        <f>BW356+BW357</f>
        <v>0</v>
      </c>
      <c r="BX355" s="112"/>
      <c r="BY355" s="307"/>
      <c r="BZ355" s="307"/>
      <c r="CA355" s="112">
        <f t="shared" si="1234"/>
        <v>0</v>
      </c>
      <c r="CB355" s="193"/>
      <c r="CC355" s="194"/>
      <c r="CD355" s="194"/>
      <c r="CE355" s="112">
        <f t="shared" si="1235"/>
        <v>0</v>
      </c>
      <c r="CF355" s="193">
        <f t="shared" si="1237"/>
        <v>0</v>
      </c>
      <c r="CG355" s="193"/>
      <c r="CH355" s="194">
        <f t="shared" si="1206"/>
        <v>0</v>
      </c>
      <c r="CI355" s="194"/>
      <c r="CJ355" s="112"/>
      <c r="CK355" s="112">
        <f>CL355+CM355+CN355+CO355</f>
        <v>0</v>
      </c>
      <c r="CL355" s="112">
        <f>CL356+CL357</f>
        <v>0</v>
      </c>
      <c r="CM355" s="112"/>
      <c r="CN355" s="307"/>
      <c r="CO355" s="307"/>
    </row>
    <row r="356" spans="2:93" s="25" customFormat="1" ht="46.5" hidden="1" customHeight="1" x14ac:dyDescent="0.25">
      <c r="B356" s="207"/>
      <c r="C356" s="115" t="s">
        <v>32</v>
      </c>
      <c r="D356" s="193">
        <f>E356+F356+G356+H356</f>
        <v>0</v>
      </c>
      <c r="E356" s="183">
        <v>0</v>
      </c>
      <c r="F356" s="183"/>
      <c r="G356" s="195"/>
      <c r="H356" s="195"/>
      <c r="I356" s="193"/>
      <c r="J356" s="569" t="e">
        <f t="shared" ref="J356:J419" si="1249">I356/D356</f>
        <v>#DIV/0!</v>
      </c>
      <c r="K356" s="116">
        <v>0</v>
      </c>
      <c r="L356" s="569"/>
      <c r="M356" s="193"/>
      <c r="N356" s="569"/>
      <c r="O356" s="24"/>
      <c r="P356" s="24"/>
      <c r="Q356" s="24"/>
      <c r="R356" s="24"/>
      <c r="S356" s="193"/>
      <c r="T356" s="569"/>
      <c r="U356" s="116"/>
      <c r="V356" s="629"/>
      <c r="W356" s="193"/>
      <c r="X356" s="569"/>
      <c r="Y356" s="24"/>
      <c r="Z356" s="629"/>
      <c r="AA356" s="24"/>
      <c r="AB356" s="24"/>
      <c r="AC356" s="193">
        <f t="shared" si="1210"/>
        <v>0</v>
      </c>
      <c r="AD356" s="575" t="e">
        <f t="shared" si="1211"/>
        <v>#DIV/0!</v>
      </c>
      <c r="AE356" s="116">
        <v>0</v>
      </c>
      <c r="AF356" s="622"/>
      <c r="AG356" s="193"/>
      <c r="AH356" s="622" t="e">
        <f t="shared" si="1095"/>
        <v>#DIV/0!</v>
      </c>
      <c r="AI356" s="24"/>
      <c r="AJ356" s="24"/>
      <c r="AK356" s="193"/>
      <c r="AL356" s="24"/>
      <c r="AM356" s="24"/>
      <c r="AN356" s="24"/>
      <c r="AO356" s="24"/>
      <c r="AP356" s="24"/>
      <c r="AQ356" s="24"/>
      <c r="AR356" s="24"/>
      <c r="AS356" s="24"/>
      <c r="AT356" s="24"/>
      <c r="AU356" s="112">
        <f t="shared" ref="AU356:AU420" si="1250">AX356-F356</f>
        <v>0</v>
      </c>
      <c r="AV356" s="112">
        <f>AW356+AX356+AY356+AZ356</f>
        <v>0</v>
      </c>
      <c r="AW356" s="116">
        <v>0</v>
      </c>
      <c r="AX356" s="116"/>
      <c r="AY356" s="24"/>
      <c r="AZ356" s="24"/>
      <c r="BA356" s="128">
        <f t="shared" si="1223"/>
        <v>0</v>
      </c>
      <c r="BB356" s="24"/>
      <c r="BC356" s="24"/>
      <c r="BD356" s="24"/>
      <c r="BE356" s="116">
        <f t="shared" si="1224"/>
        <v>0</v>
      </c>
      <c r="BF356" s="116">
        <f t="shared" si="1233"/>
        <v>0</v>
      </c>
      <c r="BG356" s="24"/>
      <c r="BH356" s="24"/>
      <c r="BI356" s="112">
        <f>BJ356+BK356+BL356+BM356</f>
        <v>0</v>
      </c>
      <c r="BJ356" s="116"/>
      <c r="BK356" s="116"/>
      <c r="BL356" s="24"/>
      <c r="BM356" s="24"/>
      <c r="BN356" s="116"/>
      <c r="BO356" s="112"/>
      <c r="BP356" s="116"/>
      <c r="BQ356" s="116"/>
      <c r="BR356" s="24"/>
      <c r="BS356" s="24"/>
      <c r="BT356" s="24">
        <f t="shared" si="1241"/>
        <v>0</v>
      </c>
      <c r="BU356" s="24"/>
      <c r="BV356" s="112">
        <f>BW356+BX356+BY356+BZ356</f>
        <v>0</v>
      </c>
      <c r="BW356" s="116">
        <v>0</v>
      </c>
      <c r="BX356" s="116"/>
      <c r="BY356" s="24"/>
      <c r="BZ356" s="24"/>
      <c r="CA356" s="116">
        <f t="shared" si="1234"/>
        <v>0</v>
      </c>
      <c r="CB356" s="183"/>
      <c r="CC356" s="195"/>
      <c r="CD356" s="195"/>
      <c r="CE356" s="116">
        <f t="shared" si="1235"/>
        <v>0</v>
      </c>
      <c r="CF356" s="183">
        <f t="shared" si="1237"/>
        <v>0</v>
      </c>
      <c r="CG356" s="183"/>
      <c r="CH356" s="195">
        <f t="shared" si="1206"/>
        <v>0</v>
      </c>
      <c r="CI356" s="195"/>
      <c r="CJ356" s="116"/>
      <c r="CK356" s="112">
        <f>CL356+CM356+CN356+CO356</f>
        <v>0</v>
      </c>
      <c r="CL356" s="116">
        <v>0</v>
      </c>
      <c r="CM356" s="116"/>
      <c r="CN356" s="24"/>
      <c r="CO356" s="24"/>
    </row>
    <row r="357" spans="2:93" s="44" customFormat="1" ht="46.5" hidden="1" customHeight="1" x14ac:dyDescent="0.25">
      <c r="B357" s="432"/>
      <c r="C357" s="111" t="s">
        <v>31</v>
      </c>
      <c r="D357" s="661">
        <f>F357</f>
        <v>37815.5939</v>
      </c>
      <c r="E357" s="661">
        <v>0</v>
      </c>
      <c r="F357" s="661">
        <f>SUM(F358:F360)</f>
        <v>37815.5939</v>
      </c>
      <c r="G357" s="276"/>
      <c r="H357" s="276"/>
      <c r="I357" s="661">
        <f>M357</f>
        <v>616.59870999999998</v>
      </c>
      <c r="J357" s="569">
        <f t="shared" si="1249"/>
        <v>1.6305408600233565E-2</v>
      </c>
      <c r="K357" s="128">
        <v>0</v>
      </c>
      <c r="L357" s="569"/>
      <c r="M357" s="661">
        <f>SUM(M358:M360)</f>
        <v>616.59870999999998</v>
      </c>
      <c r="N357" s="569">
        <f>M357/F357</f>
        <v>1.6305408600233565E-2</v>
      </c>
      <c r="O357" s="43"/>
      <c r="P357" s="43"/>
      <c r="Q357" s="43"/>
      <c r="R357" s="43"/>
      <c r="S357" s="661">
        <f>W357</f>
        <v>616.59870999999998</v>
      </c>
      <c r="T357" s="569">
        <f>S357/D357</f>
        <v>1.6305408600233565E-2</v>
      </c>
      <c r="U357" s="128"/>
      <c r="V357" s="629"/>
      <c r="W357" s="661">
        <f>W358+W360</f>
        <v>616.59870999999998</v>
      </c>
      <c r="X357" s="569">
        <f>W357/F357</f>
        <v>1.6305408600233565E-2</v>
      </c>
      <c r="Y357" s="43"/>
      <c r="Z357" s="629"/>
      <c r="AA357" s="43"/>
      <c r="AB357" s="43"/>
      <c r="AC357" s="661">
        <f t="shared" si="1210"/>
        <v>8979.0034899999991</v>
      </c>
      <c r="AD357" s="575">
        <f t="shared" si="1211"/>
        <v>0.23744182132228786</v>
      </c>
      <c r="AE357" s="128">
        <v>0</v>
      </c>
      <c r="AF357" s="622"/>
      <c r="AG357" s="661">
        <f>AG358+AG359+AG360</f>
        <v>8979.0034899999991</v>
      </c>
      <c r="AH357" s="622">
        <f t="shared" si="1095"/>
        <v>0.23744182132228786</v>
      </c>
      <c r="AI357" s="43"/>
      <c r="AJ357" s="43"/>
      <c r="AK357" s="661"/>
      <c r="AL357" s="43"/>
      <c r="AM357" s="43"/>
      <c r="AN357" s="43"/>
      <c r="AO357" s="43"/>
      <c r="AP357" s="43"/>
      <c r="AQ357" s="43"/>
      <c r="AR357" s="43"/>
      <c r="AS357" s="43"/>
      <c r="AT357" s="43"/>
      <c r="AU357" s="112">
        <f t="shared" si="1250"/>
        <v>0</v>
      </c>
      <c r="AV357" s="128">
        <f>AX357</f>
        <v>37815.5939</v>
      </c>
      <c r="AW357" s="128">
        <v>0</v>
      </c>
      <c r="AX357" s="128">
        <f>SUM(AX358:AX360)</f>
        <v>37815.5939</v>
      </c>
      <c r="AY357" s="43"/>
      <c r="AZ357" s="43"/>
      <c r="BA357" s="128">
        <f t="shared" si="1223"/>
        <v>0</v>
      </c>
      <c r="BB357" s="43"/>
      <c r="BC357" s="43"/>
      <c r="BD357" s="43"/>
      <c r="BE357" s="128">
        <f t="shared" si="1224"/>
        <v>0</v>
      </c>
      <c r="BF357" s="128">
        <f t="shared" si="1233"/>
        <v>0</v>
      </c>
      <c r="BG357" s="43"/>
      <c r="BH357" s="43"/>
      <c r="BI357" s="128">
        <f t="shared" si="1245"/>
        <v>0</v>
      </c>
      <c r="BJ357" s="128"/>
      <c r="BK357" s="128"/>
      <c r="BL357" s="43"/>
      <c r="BM357" s="43"/>
      <c r="BN357" s="128"/>
      <c r="BO357" s="128"/>
      <c r="BP357" s="128"/>
      <c r="BQ357" s="128"/>
      <c r="BR357" s="43"/>
      <c r="BS357" s="43"/>
      <c r="BT357" s="43">
        <f t="shared" si="1241"/>
        <v>0</v>
      </c>
      <c r="BU357" s="43"/>
      <c r="BV357" s="128">
        <f t="shared" si="1247"/>
        <v>0</v>
      </c>
      <c r="BW357" s="128">
        <f>SUM(BW358:BW360)</f>
        <v>0</v>
      </c>
      <c r="BX357" s="128"/>
      <c r="BY357" s="43"/>
      <c r="BZ357" s="43"/>
      <c r="CA357" s="128">
        <f t="shared" si="1234"/>
        <v>0</v>
      </c>
      <c r="CB357" s="431"/>
      <c r="CC357" s="276"/>
      <c r="CD357" s="276"/>
      <c r="CE357" s="128">
        <f t="shared" si="1235"/>
        <v>0</v>
      </c>
      <c r="CF357" s="431">
        <f t="shared" si="1237"/>
        <v>0</v>
      </c>
      <c r="CG357" s="524"/>
      <c r="CH357" s="276">
        <f t="shared" si="1206"/>
        <v>0</v>
      </c>
      <c r="CI357" s="276"/>
      <c r="CJ357" s="128"/>
      <c r="CK357" s="128">
        <f t="shared" si="1248"/>
        <v>0</v>
      </c>
      <c r="CL357" s="128">
        <f>SUM(CL358:CL360)</f>
        <v>0</v>
      </c>
      <c r="CM357" s="128"/>
      <c r="CN357" s="43"/>
      <c r="CO357" s="43"/>
    </row>
    <row r="358" spans="2:93" s="39" customFormat="1" ht="30.75" hidden="1" customHeight="1" x14ac:dyDescent="0.25">
      <c r="B358" s="209"/>
      <c r="C358" s="124" t="s">
        <v>39</v>
      </c>
      <c r="D358" s="188">
        <f t="shared" si="1242"/>
        <v>0</v>
      </c>
      <c r="E358" s="188">
        <v>0</v>
      </c>
      <c r="F358" s="188">
        <v>6492.2331000000004</v>
      </c>
      <c r="G358" s="189"/>
      <c r="H358" s="189"/>
      <c r="I358" s="188"/>
      <c r="J358" s="569"/>
      <c r="K358" s="130"/>
      <c r="L358" s="569"/>
      <c r="M358" s="188"/>
      <c r="N358" s="569"/>
      <c r="O358" s="37"/>
      <c r="P358" s="37"/>
      <c r="Q358" s="37"/>
      <c r="R358" s="37"/>
      <c r="S358" s="188">
        <f>W358</f>
        <v>0</v>
      </c>
      <c r="T358" s="569">
        <f>S358/F358</f>
        <v>0</v>
      </c>
      <c r="U358" s="130"/>
      <c r="V358" s="629"/>
      <c r="W358" s="188">
        <v>0</v>
      </c>
      <c r="X358" s="569">
        <f>W358/F358</f>
        <v>0</v>
      </c>
      <c r="Y358" s="37"/>
      <c r="Z358" s="629"/>
      <c r="AA358" s="37"/>
      <c r="AB358" s="37"/>
      <c r="AC358" s="188">
        <f t="shared" si="1210"/>
        <v>2015.1978999999999</v>
      </c>
      <c r="AD358" s="575" t="e">
        <f t="shared" si="1211"/>
        <v>#DIV/0!</v>
      </c>
      <c r="AE358" s="130">
        <v>0</v>
      </c>
      <c r="AF358" s="622"/>
      <c r="AG358" s="188">
        <v>2015.1978999999999</v>
      </c>
      <c r="AH358" s="622">
        <f t="shared" si="1095"/>
        <v>0.31040134711121198</v>
      </c>
      <c r="AI358" s="37"/>
      <c r="AJ358" s="37"/>
      <c r="AK358" s="188"/>
      <c r="AL358" s="37"/>
      <c r="AM358" s="37"/>
      <c r="AN358" s="37"/>
      <c r="AO358" s="37"/>
      <c r="AP358" s="37"/>
      <c r="AQ358" s="37"/>
      <c r="AR358" s="37"/>
      <c r="AS358" s="37"/>
      <c r="AT358" s="37"/>
      <c r="AU358" s="112">
        <f t="shared" si="1250"/>
        <v>0</v>
      </c>
      <c r="AV358" s="130">
        <f>AX358</f>
        <v>6492.2331000000004</v>
      </c>
      <c r="AW358" s="130">
        <v>0</v>
      </c>
      <c r="AX358" s="130">
        <v>6492.2331000000004</v>
      </c>
      <c r="AY358" s="37"/>
      <c r="AZ358" s="37"/>
      <c r="BA358" s="128">
        <f t="shared" si="1223"/>
        <v>0</v>
      </c>
      <c r="BB358" s="37"/>
      <c r="BC358" s="37"/>
      <c r="BD358" s="37"/>
      <c r="BE358" s="130">
        <f t="shared" si="1224"/>
        <v>0</v>
      </c>
      <c r="BF358" s="130">
        <f t="shared" si="1233"/>
        <v>0</v>
      </c>
      <c r="BG358" s="37"/>
      <c r="BH358" s="37"/>
      <c r="BI358" s="130">
        <f t="shared" si="1245"/>
        <v>0</v>
      </c>
      <c r="BJ358" s="130"/>
      <c r="BK358" s="130"/>
      <c r="BL358" s="37"/>
      <c r="BM358" s="37"/>
      <c r="BN358" s="130"/>
      <c r="BO358" s="130"/>
      <c r="BP358" s="130"/>
      <c r="BQ358" s="130"/>
      <c r="BR358" s="37"/>
      <c r="BS358" s="37"/>
      <c r="BT358" s="37">
        <f t="shared" si="1241"/>
        <v>0</v>
      </c>
      <c r="BU358" s="37"/>
      <c r="BV358" s="130">
        <f t="shared" si="1247"/>
        <v>0</v>
      </c>
      <c r="BW358" s="130">
        <f>BC358</f>
        <v>0</v>
      </c>
      <c r="BX358" s="130"/>
      <c r="BY358" s="37"/>
      <c r="BZ358" s="37"/>
      <c r="CA358" s="130">
        <f t="shared" si="1234"/>
        <v>0</v>
      </c>
      <c r="CB358" s="188"/>
      <c r="CC358" s="189"/>
      <c r="CD358" s="189"/>
      <c r="CE358" s="130">
        <f t="shared" si="1235"/>
        <v>0</v>
      </c>
      <c r="CF358" s="188">
        <f t="shared" si="1237"/>
        <v>0</v>
      </c>
      <c r="CG358" s="188"/>
      <c r="CH358" s="189">
        <f t="shared" si="1206"/>
        <v>0</v>
      </c>
      <c r="CI358" s="189"/>
      <c r="CJ358" s="130"/>
      <c r="CK358" s="130">
        <f t="shared" si="1248"/>
        <v>0</v>
      </c>
      <c r="CL358" s="130">
        <f>BY358</f>
        <v>0</v>
      </c>
      <c r="CM358" s="130"/>
      <c r="CN358" s="37"/>
      <c r="CO358" s="37"/>
    </row>
    <row r="359" spans="2:93" s="39" customFormat="1" ht="62.25" hidden="1" customHeight="1" x14ac:dyDescent="0.25">
      <c r="B359" s="209"/>
      <c r="C359" s="124" t="s">
        <v>43</v>
      </c>
      <c r="D359" s="188">
        <f>F359</f>
        <v>24044.607540000001</v>
      </c>
      <c r="E359" s="188">
        <v>0</v>
      </c>
      <c r="F359" s="188">
        <v>24044.607540000001</v>
      </c>
      <c r="G359" s="189"/>
      <c r="H359" s="189"/>
      <c r="I359" s="188"/>
      <c r="J359" s="569">
        <f t="shared" si="1249"/>
        <v>0</v>
      </c>
      <c r="K359" s="130">
        <v>0</v>
      </c>
      <c r="L359" s="569"/>
      <c r="M359" s="188"/>
      <c r="N359" s="569"/>
      <c r="O359" s="37"/>
      <c r="P359" s="37"/>
      <c r="Q359" s="37"/>
      <c r="R359" s="37"/>
      <c r="S359" s="188">
        <f t="shared" ref="S359:S360" si="1251">W359</f>
        <v>0</v>
      </c>
      <c r="T359" s="569">
        <f t="shared" ref="T359:T360" si="1252">S359/F359</f>
        <v>0</v>
      </c>
      <c r="U359" s="130"/>
      <c r="V359" s="629"/>
      <c r="W359" s="188"/>
      <c r="X359" s="569">
        <f t="shared" ref="X359:X360" si="1253">W359/F359</f>
        <v>0</v>
      </c>
      <c r="Y359" s="37"/>
      <c r="Z359" s="629"/>
      <c r="AA359" s="37"/>
      <c r="AB359" s="37"/>
      <c r="AC359" s="188">
        <f t="shared" si="1210"/>
        <v>0</v>
      </c>
      <c r="AD359" s="575">
        <f t="shared" si="1211"/>
        <v>0</v>
      </c>
      <c r="AE359" s="130">
        <v>0</v>
      </c>
      <c r="AF359" s="622"/>
      <c r="AG359" s="188">
        <v>0</v>
      </c>
      <c r="AH359" s="622">
        <f t="shared" si="1095"/>
        <v>0</v>
      </c>
      <c r="AI359" s="37"/>
      <c r="AJ359" s="37"/>
      <c r="AK359" s="188"/>
      <c r="AL359" s="37"/>
      <c r="AM359" s="37"/>
      <c r="AN359" s="37"/>
      <c r="AO359" s="37"/>
      <c r="AP359" s="37"/>
      <c r="AQ359" s="37"/>
      <c r="AR359" s="37"/>
      <c r="AS359" s="37"/>
      <c r="AT359" s="37"/>
      <c r="AU359" s="112">
        <f t="shared" si="1250"/>
        <v>0</v>
      </c>
      <c r="AV359" s="130">
        <f>AX359</f>
        <v>24044.607540000001</v>
      </c>
      <c r="AW359" s="130">
        <v>0</v>
      </c>
      <c r="AX359" s="130">
        <v>24044.607540000001</v>
      </c>
      <c r="AY359" s="37"/>
      <c r="AZ359" s="37"/>
      <c r="BA359" s="128">
        <f t="shared" si="1223"/>
        <v>0</v>
      </c>
      <c r="BB359" s="37"/>
      <c r="BC359" s="37"/>
      <c r="BD359" s="37"/>
      <c r="BE359" s="130">
        <f t="shared" si="1224"/>
        <v>0</v>
      </c>
      <c r="BF359" s="130">
        <f t="shared" si="1233"/>
        <v>0</v>
      </c>
      <c r="BG359" s="37"/>
      <c r="BH359" s="37"/>
      <c r="BI359" s="130">
        <f t="shared" si="1245"/>
        <v>0</v>
      </c>
      <c r="BJ359" s="130"/>
      <c r="BK359" s="130"/>
      <c r="BL359" s="37"/>
      <c r="BM359" s="37"/>
      <c r="BN359" s="130"/>
      <c r="BO359" s="130"/>
      <c r="BP359" s="130"/>
      <c r="BQ359" s="130"/>
      <c r="BR359" s="37"/>
      <c r="BS359" s="37"/>
      <c r="BT359" s="37">
        <f t="shared" si="1241"/>
        <v>0</v>
      </c>
      <c r="BU359" s="37"/>
      <c r="BV359" s="130">
        <f t="shared" si="1247"/>
        <v>0</v>
      </c>
      <c r="BW359" s="130">
        <f>BC359</f>
        <v>0</v>
      </c>
      <c r="BX359" s="130"/>
      <c r="BY359" s="37"/>
      <c r="BZ359" s="37"/>
      <c r="CA359" s="130">
        <f t="shared" si="1234"/>
        <v>0</v>
      </c>
      <c r="CB359" s="188"/>
      <c r="CC359" s="189"/>
      <c r="CD359" s="189"/>
      <c r="CE359" s="130">
        <f t="shared" si="1235"/>
        <v>0</v>
      </c>
      <c r="CF359" s="188">
        <f t="shared" si="1237"/>
        <v>0</v>
      </c>
      <c r="CG359" s="188"/>
      <c r="CH359" s="189">
        <f t="shared" si="1206"/>
        <v>0</v>
      </c>
      <c r="CI359" s="189"/>
      <c r="CJ359" s="130"/>
      <c r="CK359" s="130">
        <f t="shared" si="1248"/>
        <v>0</v>
      </c>
      <c r="CL359" s="130">
        <f>BY359</f>
        <v>0</v>
      </c>
      <c r="CM359" s="130"/>
      <c r="CN359" s="37"/>
      <c r="CO359" s="37"/>
    </row>
    <row r="360" spans="2:93" s="39" customFormat="1" ht="27.75" hidden="1" customHeight="1" x14ac:dyDescent="0.25">
      <c r="B360" s="209"/>
      <c r="C360" s="124" t="s">
        <v>40</v>
      </c>
      <c r="D360" s="188">
        <f>F360</f>
        <v>7278.7532600000004</v>
      </c>
      <c r="E360" s="188">
        <v>0</v>
      </c>
      <c r="F360" s="188">
        <v>7278.7532600000004</v>
      </c>
      <c r="G360" s="189"/>
      <c r="H360" s="189"/>
      <c r="I360" s="188">
        <f>M360</f>
        <v>616.59870999999998</v>
      </c>
      <c r="J360" s="569">
        <f t="shared" si="1249"/>
        <v>8.4712132418127875E-2</v>
      </c>
      <c r="K360" s="130">
        <v>0</v>
      </c>
      <c r="L360" s="569"/>
      <c r="M360" s="188">
        <v>616.59870999999998</v>
      </c>
      <c r="N360" s="569">
        <f>M360/F360</f>
        <v>8.4712132418127875E-2</v>
      </c>
      <c r="O360" s="37"/>
      <c r="P360" s="37"/>
      <c r="Q360" s="37"/>
      <c r="R360" s="37"/>
      <c r="S360" s="188">
        <f t="shared" si="1251"/>
        <v>616.59870999999998</v>
      </c>
      <c r="T360" s="569">
        <f t="shared" si="1252"/>
        <v>8.4712132418127875E-2</v>
      </c>
      <c r="U360" s="130"/>
      <c r="V360" s="629"/>
      <c r="W360" s="188">
        <f>M360</f>
        <v>616.59870999999998</v>
      </c>
      <c r="X360" s="569">
        <f t="shared" si="1253"/>
        <v>8.4712132418127875E-2</v>
      </c>
      <c r="Y360" s="37"/>
      <c r="Z360" s="629"/>
      <c r="AA360" s="37"/>
      <c r="AB360" s="37"/>
      <c r="AC360" s="188">
        <f t="shared" si="1210"/>
        <v>6963.8055899999999</v>
      </c>
      <c r="AD360" s="575">
        <f t="shared" si="1211"/>
        <v>0.95673054728606088</v>
      </c>
      <c r="AE360" s="130">
        <v>0</v>
      </c>
      <c r="AF360" s="622"/>
      <c r="AG360" s="188">
        <v>6963.8055899999999</v>
      </c>
      <c r="AH360" s="622">
        <f t="shared" si="1095"/>
        <v>0.95673054728606088</v>
      </c>
      <c r="AI360" s="37"/>
      <c r="AJ360" s="37"/>
      <c r="AK360" s="188"/>
      <c r="AL360" s="37"/>
      <c r="AM360" s="37"/>
      <c r="AN360" s="37"/>
      <c r="AO360" s="37"/>
      <c r="AP360" s="37"/>
      <c r="AQ360" s="37"/>
      <c r="AR360" s="37"/>
      <c r="AS360" s="37"/>
      <c r="AT360" s="37"/>
      <c r="AU360" s="112">
        <f t="shared" si="1250"/>
        <v>0</v>
      </c>
      <c r="AV360" s="130">
        <f>AX360</f>
        <v>7278.7532600000004</v>
      </c>
      <c r="AW360" s="130">
        <v>0</v>
      </c>
      <c r="AX360" s="130">
        <v>7278.7532600000004</v>
      </c>
      <c r="AY360" s="37"/>
      <c r="AZ360" s="37"/>
      <c r="BA360" s="128">
        <f t="shared" si="1223"/>
        <v>0</v>
      </c>
      <c r="BB360" s="37"/>
      <c r="BC360" s="37"/>
      <c r="BD360" s="37"/>
      <c r="BE360" s="130">
        <f t="shared" si="1224"/>
        <v>0</v>
      </c>
      <c r="BF360" s="130">
        <f t="shared" si="1233"/>
        <v>0</v>
      </c>
      <c r="BG360" s="37"/>
      <c r="BH360" s="37"/>
      <c r="BI360" s="130">
        <f t="shared" si="1245"/>
        <v>0</v>
      </c>
      <c r="BJ360" s="130"/>
      <c r="BK360" s="130"/>
      <c r="BL360" s="37"/>
      <c r="BM360" s="37"/>
      <c r="BN360" s="130">
        <f t="shared" ref="BN360:BN397" si="1254">BO360+BP360+BQ360</f>
        <v>0</v>
      </c>
      <c r="BO360" s="130">
        <f t="shared" ref="BO360" si="1255">BP360</f>
        <v>0</v>
      </c>
      <c r="BP360" s="130"/>
      <c r="BQ360" s="130"/>
      <c r="BR360" s="37"/>
      <c r="BS360" s="37"/>
      <c r="BT360" s="37">
        <f t="shared" si="1241"/>
        <v>0</v>
      </c>
      <c r="BU360" s="37"/>
      <c r="BV360" s="130">
        <f t="shared" si="1247"/>
        <v>0</v>
      </c>
      <c r="BW360" s="130"/>
      <c r="BX360" s="130"/>
      <c r="BY360" s="37"/>
      <c r="BZ360" s="37"/>
      <c r="CA360" s="130">
        <f t="shared" si="1234"/>
        <v>0</v>
      </c>
      <c r="CB360" s="188"/>
      <c r="CC360" s="189"/>
      <c r="CD360" s="189"/>
      <c r="CE360" s="130">
        <f t="shared" si="1235"/>
        <v>0</v>
      </c>
      <c r="CF360" s="188">
        <f t="shared" si="1237"/>
        <v>0</v>
      </c>
      <c r="CG360" s="188"/>
      <c r="CH360" s="189">
        <f t="shared" si="1206"/>
        <v>0</v>
      </c>
      <c r="CI360" s="189"/>
      <c r="CJ360" s="130"/>
      <c r="CK360" s="130">
        <f t="shared" si="1248"/>
        <v>0</v>
      </c>
      <c r="CL360" s="130"/>
      <c r="CM360" s="130"/>
      <c r="CN360" s="37"/>
      <c r="CO360" s="37"/>
    </row>
    <row r="361" spans="2:93" s="42" customFormat="1" ht="113.25" hidden="1" customHeight="1" x14ac:dyDescent="0.25">
      <c r="B361" s="206" t="s">
        <v>8</v>
      </c>
      <c r="C361" s="111" t="s">
        <v>46</v>
      </c>
      <c r="D361" s="193">
        <f>E361+F361+G361+H361</f>
        <v>0</v>
      </c>
      <c r="E361" s="193">
        <f>E363+E364</f>
        <v>0</v>
      </c>
      <c r="F361" s="193">
        <f>F363+F364</f>
        <v>0</v>
      </c>
      <c r="G361" s="194"/>
      <c r="H361" s="194"/>
      <c r="I361" s="193"/>
      <c r="J361" s="569" t="e">
        <f t="shared" si="1249"/>
        <v>#DIV/0!</v>
      </c>
      <c r="K361" s="112">
        <f>K363+K364</f>
        <v>0</v>
      </c>
      <c r="L361" s="569"/>
      <c r="M361" s="193">
        <f>M363+M364</f>
        <v>0</v>
      </c>
      <c r="N361" s="569"/>
      <c r="O361" s="307"/>
      <c r="P361" s="307"/>
      <c r="Q361" s="307"/>
      <c r="R361" s="307"/>
      <c r="S361" s="193"/>
      <c r="T361" s="307"/>
      <c r="U361" s="112"/>
      <c r="V361" s="629"/>
      <c r="W361" s="193"/>
      <c r="X361" s="629"/>
      <c r="Y361" s="307"/>
      <c r="Z361" s="629"/>
      <c r="AA361" s="307"/>
      <c r="AB361" s="307"/>
      <c r="AC361" s="193">
        <f t="shared" si="1210"/>
        <v>0</v>
      </c>
      <c r="AD361" s="575" t="e">
        <f t="shared" si="1211"/>
        <v>#DIV/0!</v>
      </c>
      <c r="AE361" s="112">
        <f>AE363+AE364</f>
        <v>0</v>
      </c>
      <c r="AF361" s="622"/>
      <c r="AG361" s="193"/>
      <c r="AH361" s="622" t="e">
        <f t="shared" si="1095"/>
        <v>#DIV/0!</v>
      </c>
      <c r="AI361" s="307"/>
      <c r="AJ361" s="307"/>
      <c r="AK361" s="193"/>
      <c r="AL361" s="307"/>
      <c r="AM361" s="307"/>
      <c r="AN361" s="307"/>
      <c r="AO361" s="307"/>
      <c r="AP361" s="307"/>
      <c r="AQ361" s="307"/>
      <c r="AR361" s="307"/>
      <c r="AS361" s="307"/>
      <c r="AT361" s="307"/>
      <c r="AU361" s="112">
        <f t="shared" si="1250"/>
        <v>0</v>
      </c>
      <c r="AV361" s="112">
        <f>AW361+AX361+AY361+AZ361</f>
        <v>0</v>
      </c>
      <c r="AW361" s="112">
        <f>AW363+AW364</f>
        <v>0</v>
      </c>
      <c r="AX361" s="112">
        <f>AX363+AX364</f>
        <v>0</v>
      </c>
      <c r="AY361" s="307"/>
      <c r="AZ361" s="307"/>
      <c r="BA361" s="128">
        <f t="shared" si="1223"/>
        <v>0</v>
      </c>
      <c r="BB361" s="307"/>
      <c r="BC361" s="307"/>
      <c r="BD361" s="307"/>
      <c r="BE361" s="112">
        <f t="shared" si="1224"/>
        <v>0</v>
      </c>
      <c r="BF361" s="112">
        <f t="shared" si="1233"/>
        <v>0</v>
      </c>
      <c r="BG361" s="307"/>
      <c r="BH361" s="307"/>
      <c r="BI361" s="112">
        <f>BJ361+BK361+BL361+BM361</f>
        <v>0</v>
      </c>
      <c r="BJ361" s="112">
        <f>BJ363+BJ364</f>
        <v>0</v>
      </c>
      <c r="BK361" s="112"/>
      <c r="BL361" s="307"/>
      <c r="BM361" s="307"/>
      <c r="BN361" s="112">
        <f t="shared" si="1254"/>
        <v>0</v>
      </c>
      <c r="BO361" s="112">
        <f>BP361+BQ361+BR361+BS361</f>
        <v>0</v>
      </c>
      <c r="BP361" s="112">
        <f>BP363+BP364</f>
        <v>0</v>
      </c>
      <c r="BQ361" s="112"/>
      <c r="BR361" s="307"/>
      <c r="BS361" s="307"/>
      <c r="BT361" s="307">
        <f t="shared" si="1241"/>
        <v>0</v>
      </c>
      <c r="BU361" s="307"/>
      <c r="BV361" s="112">
        <f>BW361+BX361+BY361+BZ361</f>
        <v>0</v>
      </c>
      <c r="BW361" s="112">
        <f>BW363+BW364</f>
        <v>0</v>
      </c>
      <c r="BX361" s="112"/>
      <c r="BY361" s="307"/>
      <c r="BZ361" s="307"/>
      <c r="CA361" s="112">
        <f t="shared" si="1234"/>
        <v>0</v>
      </c>
      <c r="CB361" s="193"/>
      <c r="CC361" s="194"/>
      <c r="CD361" s="194"/>
      <c r="CE361" s="112">
        <f t="shared" si="1235"/>
        <v>0</v>
      </c>
      <c r="CF361" s="193">
        <f t="shared" si="1237"/>
        <v>0</v>
      </c>
      <c r="CG361" s="193"/>
      <c r="CH361" s="194">
        <f t="shared" si="1206"/>
        <v>0</v>
      </c>
      <c r="CI361" s="194"/>
      <c r="CJ361" s="112"/>
      <c r="CK361" s="112">
        <f>CL361+CM361+CN361+CO361</f>
        <v>0</v>
      </c>
      <c r="CL361" s="112">
        <f>CL363+CL364</f>
        <v>0</v>
      </c>
      <c r="CM361" s="112"/>
      <c r="CN361" s="307"/>
      <c r="CO361" s="307"/>
    </row>
    <row r="362" spans="2:93" s="44" customFormat="1" ht="46.5" hidden="1" customHeight="1" x14ac:dyDescent="0.25">
      <c r="B362" s="432"/>
      <c r="C362" s="111" t="s">
        <v>31</v>
      </c>
      <c r="D362" s="193">
        <v>0</v>
      </c>
      <c r="E362" s="661">
        <v>0</v>
      </c>
      <c r="F362" s="661">
        <f>SUM(F363:F365)</f>
        <v>0</v>
      </c>
      <c r="G362" s="276"/>
      <c r="H362" s="276"/>
      <c r="I362" s="193"/>
      <c r="J362" s="569" t="e">
        <f t="shared" si="1249"/>
        <v>#DIV/0!</v>
      </c>
      <c r="K362" s="128">
        <v>0</v>
      </c>
      <c r="L362" s="569"/>
      <c r="M362" s="193">
        <f>SUM(M363:M365)</f>
        <v>0</v>
      </c>
      <c r="N362" s="569"/>
      <c r="O362" s="43"/>
      <c r="P362" s="43"/>
      <c r="Q362" s="43"/>
      <c r="R362" s="43"/>
      <c r="S362" s="193"/>
      <c r="T362" s="43"/>
      <c r="U362" s="128"/>
      <c r="V362" s="629"/>
      <c r="W362" s="193"/>
      <c r="X362" s="629"/>
      <c r="Y362" s="43"/>
      <c r="Z362" s="629"/>
      <c r="AA362" s="43"/>
      <c r="AB362" s="43"/>
      <c r="AC362" s="193">
        <f t="shared" si="1210"/>
        <v>0</v>
      </c>
      <c r="AD362" s="575" t="e">
        <f t="shared" si="1211"/>
        <v>#DIV/0!</v>
      </c>
      <c r="AE362" s="128">
        <v>0</v>
      </c>
      <c r="AF362" s="622"/>
      <c r="AG362" s="193"/>
      <c r="AH362" s="622" t="e">
        <f t="shared" si="1095"/>
        <v>#DIV/0!</v>
      </c>
      <c r="AI362" s="43"/>
      <c r="AJ362" s="43"/>
      <c r="AK362" s="193"/>
      <c r="AL362" s="43"/>
      <c r="AM362" s="43"/>
      <c r="AN362" s="43"/>
      <c r="AO362" s="43"/>
      <c r="AP362" s="43"/>
      <c r="AQ362" s="43"/>
      <c r="AR362" s="43"/>
      <c r="AS362" s="43"/>
      <c r="AT362" s="43"/>
      <c r="AU362" s="112">
        <f t="shared" si="1250"/>
        <v>0</v>
      </c>
      <c r="AV362" s="112"/>
      <c r="AW362" s="128"/>
      <c r="AX362" s="128">
        <f>SUM(AX363:AX365)</f>
        <v>0</v>
      </c>
      <c r="AY362" s="43"/>
      <c r="AZ362" s="43"/>
      <c r="BA362" s="128">
        <f t="shared" si="1223"/>
        <v>0</v>
      </c>
      <c r="BB362" s="43"/>
      <c r="BC362" s="43"/>
      <c r="BD362" s="43"/>
      <c r="BE362" s="128">
        <f t="shared" si="1224"/>
        <v>0</v>
      </c>
      <c r="BF362" s="128">
        <f t="shared" si="1233"/>
        <v>0</v>
      </c>
      <c r="BG362" s="43"/>
      <c r="BH362" s="43"/>
      <c r="BI362" s="112">
        <f>BJ362+BK362+BL362+BM362</f>
        <v>0</v>
      </c>
      <c r="BJ362" s="128">
        <f>SUM(BJ363:BJ365)</f>
        <v>0</v>
      </c>
      <c r="BK362" s="128"/>
      <c r="BL362" s="43"/>
      <c r="BM362" s="43"/>
      <c r="BN362" s="128" t="e">
        <f t="shared" si="1254"/>
        <v>#REF!</v>
      </c>
      <c r="BO362" s="112" t="e">
        <f>BP362+BQ362+BR362+BS362</f>
        <v>#REF!</v>
      </c>
      <c r="BP362" s="128" t="e">
        <f>SUM(BP363:BP365)</f>
        <v>#REF!</v>
      </c>
      <c r="BQ362" s="128"/>
      <c r="BR362" s="43"/>
      <c r="BS362" s="43"/>
      <c r="BT362" s="43">
        <f t="shared" si="1241"/>
        <v>0</v>
      </c>
      <c r="BU362" s="43"/>
      <c r="BV362" s="112">
        <f>BW362+BX362+BY362+BZ362</f>
        <v>0</v>
      </c>
      <c r="BW362" s="128">
        <f>SUM(BW363:BW365)</f>
        <v>0</v>
      </c>
      <c r="BX362" s="128"/>
      <c r="BY362" s="43"/>
      <c r="BZ362" s="43"/>
      <c r="CA362" s="128">
        <f t="shared" si="1234"/>
        <v>0</v>
      </c>
      <c r="CB362" s="431"/>
      <c r="CC362" s="276"/>
      <c r="CD362" s="276"/>
      <c r="CE362" s="128">
        <f t="shared" si="1235"/>
        <v>0</v>
      </c>
      <c r="CF362" s="431">
        <f t="shared" si="1237"/>
        <v>0</v>
      </c>
      <c r="CG362" s="524"/>
      <c r="CH362" s="276">
        <f t="shared" si="1206"/>
        <v>0</v>
      </c>
      <c r="CI362" s="276"/>
      <c r="CJ362" s="128"/>
      <c r="CK362" s="112">
        <f>CL362+CM362+CN362+CO362</f>
        <v>0</v>
      </c>
      <c r="CL362" s="128">
        <f>SUM(CL363:CL365)</f>
        <v>0</v>
      </c>
      <c r="CM362" s="128"/>
      <c r="CN362" s="43"/>
      <c r="CO362" s="43"/>
    </row>
    <row r="363" spans="2:93" s="39" customFormat="1" ht="30" hidden="1" customHeight="1" x14ac:dyDescent="0.25">
      <c r="B363" s="211"/>
      <c r="C363" s="124" t="s">
        <v>39</v>
      </c>
      <c r="D363" s="188">
        <f t="shared" si="1242"/>
        <v>0</v>
      </c>
      <c r="E363" s="188">
        <v>0</v>
      </c>
      <c r="F363" s="188">
        <v>0</v>
      </c>
      <c r="G363" s="189"/>
      <c r="H363" s="189"/>
      <c r="I363" s="188"/>
      <c r="J363" s="569" t="e">
        <f t="shared" si="1249"/>
        <v>#DIV/0!</v>
      </c>
      <c r="K363" s="130">
        <v>0</v>
      </c>
      <c r="L363" s="569"/>
      <c r="M363" s="188">
        <v>0</v>
      </c>
      <c r="N363" s="569"/>
      <c r="O363" s="37"/>
      <c r="P363" s="37"/>
      <c r="Q363" s="37"/>
      <c r="R363" s="37"/>
      <c r="S363" s="188"/>
      <c r="T363" s="37"/>
      <c r="U363" s="130"/>
      <c r="V363" s="629"/>
      <c r="W363" s="188"/>
      <c r="X363" s="629"/>
      <c r="Y363" s="37"/>
      <c r="Z363" s="629"/>
      <c r="AA363" s="37"/>
      <c r="AB363" s="37"/>
      <c r="AC363" s="188">
        <f t="shared" si="1210"/>
        <v>0</v>
      </c>
      <c r="AD363" s="575" t="e">
        <f t="shared" si="1211"/>
        <v>#DIV/0!</v>
      </c>
      <c r="AE363" s="130">
        <v>0</v>
      </c>
      <c r="AF363" s="622"/>
      <c r="AG363" s="188"/>
      <c r="AH363" s="622" t="e">
        <f t="shared" si="1095"/>
        <v>#DIV/0!</v>
      </c>
      <c r="AI363" s="37"/>
      <c r="AJ363" s="37"/>
      <c r="AK363" s="188"/>
      <c r="AL363" s="37"/>
      <c r="AM363" s="37"/>
      <c r="AN363" s="37"/>
      <c r="AO363" s="37"/>
      <c r="AP363" s="37"/>
      <c r="AQ363" s="37"/>
      <c r="AR363" s="37"/>
      <c r="AS363" s="37"/>
      <c r="AT363" s="37"/>
      <c r="AU363" s="112">
        <f t="shared" si="1250"/>
        <v>0</v>
      </c>
      <c r="AV363" s="130">
        <f t="shared" ref="AV363:AV364" si="1256">AW363</f>
        <v>0</v>
      </c>
      <c r="AW363" s="130">
        <v>0</v>
      </c>
      <c r="AX363" s="130">
        <v>0</v>
      </c>
      <c r="AY363" s="37"/>
      <c r="AZ363" s="37"/>
      <c r="BA363" s="128">
        <f t="shared" si="1223"/>
        <v>0</v>
      </c>
      <c r="BB363" s="37"/>
      <c r="BC363" s="37"/>
      <c r="BD363" s="37"/>
      <c r="BE363" s="130">
        <f t="shared" si="1224"/>
        <v>0</v>
      </c>
      <c r="BF363" s="130">
        <f t="shared" si="1233"/>
        <v>0</v>
      </c>
      <c r="BG363" s="37"/>
      <c r="BH363" s="37"/>
      <c r="BI363" s="130">
        <f t="shared" si="1245"/>
        <v>0</v>
      </c>
      <c r="BJ363" s="130">
        <v>0</v>
      </c>
      <c r="BK363" s="130"/>
      <c r="BL363" s="37"/>
      <c r="BM363" s="37"/>
      <c r="BN363" s="130">
        <f t="shared" si="1254"/>
        <v>0</v>
      </c>
      <c r="BO363" s="130">
        <f t="shared" ref="BO363:BO364" si="1257">BP363</f>
        <v>0</v>
      </c>
      <c r="BP363" s="130">
        <v>0</v>
      </c>
      <c r="BQ363" s="130"/>
      <c r="BR363" s="37"/>
      <c r="BS363" s="37"/>
      <c r="BT363" s="37">
        <f t="shared" si="1241"/>
        <v>0</v>
      </c>
      <c r="BU363" s="37"/>
      <c r="BV363" s="130">
        <f t="shared" si="1247"/>
        <v>0</v>
      </c>
      <c r="BW363" s="130">
        <v>0</v>
      </c>
      <c r="BX363" s="130"/>
      <c r="BY363" s="37"/>
      <c r="BZ363" s="37"/>
      <c r="CA363" s="130">
        <f t="shared" si="1234"/>
        <v>0</v>
      </c>
      <c r="CB363" s="188"/>
      <c r="CC363" s="189"/>
      <c r="CD363" s="189"/>
      <c r="CE363" s="130">
        <f t="shared" si="1235"/>
        <v>0</v>
      </c>
      <c r="CF363" s="188">
        <f t="shared" si="1237"/>
        <v>0</v>
      </c>
      <c r="CG363" s="188"/>
      <c r="CH363" s="189">
        <f t="shared" si="1206"/>
        <v>0</v>
      </c>
      <c r="CI363" s="189"/>
      <c r="CJ363" s="130"/>
      <c r="CK363" s="130">
        <f t="shared" si="1248"/>
        <v>0</v>
      </c>
      <c r="CL363" s="130">
        <v>0</v>
      </c>
      <c r="CM363" s="130"/>
      <c r="CN363" s="37"/>
      <c r="CO363" s="37"/>
    </row>
    <row r="364" spans="2:93" s="39" customFormat="1" ht="31.5" hidden="1" customHeight="1" x14ac:dyDescent="0.25">
      <c r="B364" s="209"/>
      <c r="C364" s="124" t="s">
        <v>47</v>
      </c>
      <c r="D364" s="188">
        <f t="shared" si="1242"/>
        <v>0</v>
      </c>
      <c r="E364" s="188">
        <v>0</v>
      </c>
      <c r="F364" s="188">
        <v>0</v>
      </c>
      <c r="G364" s="189"/>
      <c r="H364" s="189"/>
      <c r="I364" s="188"/>
      <c r="J364" s="569" t="e">
        <f t="shared" si="1249"/>
        <v>#DIV/0!</v>
      </c>
      <c r="K364" s="130">
        <v>0</v>
      </c>
      <c r="L364" s="569"/>
      <c r="M364" s="188">
        <v>0</v>
      </c>
      <c r="N364" s="569"/>
      <c r="O364" s="37"/>
      <c r="P364" s="37"/>
      <c r="Q364" s="37"/>
      <c r="R364" s="37"/>
      <c r="S364" s="188"/>
      <c r="T364" s="37"/>
      <c r="U364" s="130"/>
      <c r="V364" s="629"/>
      <c r="W364" s="188"/>
      <c r="X364" s="629"/>
      <c r="Y364" s="37"/>
      <c r="Z364" s="629"/>
      <c r="AA364" s="37"/>
      <c r="AB364" s="37"/>
      <c r="AC364" s="188">
        <f t="shared" si="1210"/>
        <v>0</v>
      </c>
      <c r="AD364" s="575" t="e">
        <f t="shared" si="1211"/>
        <v>#DIV/0!</v>
      </c>
      <c r="AE364" s="130">
        <v>0</v>
      </c>
      <c r="AF364" s="622"/>
      <c r="AG364" s="188"/>
      <c r="AH364" s="622" t="e">
        <f t="shared" si="1095"/>
        <v>#DIV/0!</v>
      </c>
      <c r="AI364" s="37"/>
      <c r="AJ364" s="37"/>
      <c r="AK364" s="188"/>
      <c r="AL364" s="37"/>
      <c r="AM364" s="37"/>
      <c r="AN364" s="37"/>
      <c r="AO364" s="37"/>
      <c r="AP364" s="37"/>
      <c r="AQ364" s="37"/>
      <c r="AR364" s="37"/>
      <c r="AS364" s="37"/>
      <c r="AT364" s="37"/>
      <c r="AU364" s="112">
        <f t="shared" si="1250"/>
        <v>0</v>
      </c>
      <c r="AV364" s="130">
        <f t="shared" si="1256"/>
        <v>0</v>
      </c>
      <c r="AW364" s="130">
        <v>0</v>
      </c>
      <c r="AX364" s="130">
        <v>0</v>
      </c>
      <c r="AY364" s="37"/>
      <c r="AZ364" s="37"/>
      <c r="BA364" s="128">
        <f t="shared" si="1223"/>
        <v>0</v>
      </c>
      <c r="BB364" s="37"/>
      <c r="BC364" s="37"/>
      <c r="BD364" s="37"/>
      <c r="BE364" s="130">
        <f t="shared" si="1224"/>
        <v>0</v>
      </c>
      <c r="BF364" s="130">
        <f t="shared" si="1233"/>
        <v>0</v>
      </c>
      <c r="BG364" s="37"/>
      <c r="BH364" s="37"/>
      <c r="BI364" s="130">
        <f t="shared" si="1245"/>
        <v>0</v>
      </c>
      <c r="BJ364" s="130"/>
      <c r="BK364" s="130"/>
      <c r="BL364" s="37"/>
      <c r="BM364" s="37"/>
      <c r="BN364" s="130">
        <f t="shared" si="1254"/>
        <v>0</v>
      </c>
      <c r="BO364" s="130">
        <f t="shared" si="1257"/>
        <v>0</v>
      </c>
      <c r="BP364" s="130"/>
      <c r="BQ364" s="130"/>
      <c r="BR364" s="37"/>
      <c r="BS364" s="37"/>
      <c r="BT364" s="37">
        <f t="shared" si="1241"/>
        <v>0</v>
      </c>
      <c r="BU364" s="37"/>
      <c r="BV364" s="130">
        <f t="shared" si="1247"/>
        <v>0</v>
      </c>
      <c r="BW364" s="130"/>
      <c r="BX364" s="130"/>
      <c r="BY364" s="37"/>
      <c r="BZ364" s="37"/>
      <c r="CA364" s="130">
        <f t="shared" si="1234"/>
        <v>0</v>
      </c>
      <c r="CB364" s="188"/>
      <c r="CC364" s="189"/>
      <c r="CD364" s="189"/>
      <c r="CE364" s="130">
        <f t="shared" si="1235"/>
        <v>0</v>
      </c>
      <c r="CF364" s="188">
        <f t="shared" si="1237"/>
        <v>0</v>
      </c>
      <c r="CG364" s="188"/>
      <c r="CH364" s="189">
        <f t="shared" si="1206"/>
        <v>0</v>
      </c>
      <c r="CI364" s="189"/>
      <c r="CJ364" s="130"/>
      <c r="CK364" s="130">
        <f t="shared" si="1248"/>
        <v>0</v>
      </c>
      <c r="CL364" s="130"/>
      <c r="CM364" s="130"/>
      <c r="CN364" s="37"/>
      <c r="CO364" s="37"/>
    </row>
    <row r="365" spans="2:93" s="46" customFormat="1" ht="85.5" hidden="1" customHeight="1" x14ac:dyDescent="0.25">
      <c r="B365" s="432" t="s">
        <v>48</v>
      </c>
      <c r="C365" s="111" t="s">
        <v>49</v>
      </c>
      <c r="D365" s="259"/>
      <c r="E365" s="188"/>
      <c r="F365" s="188"/>
      <c r="G365" s="259"/>
      <c r="H365" s="259"/>
      <c r="I365" s="259"/>
      <c r="J365" s="569" t="e">
        <f t="shared" si="1249"/>
        <v>#DIV/0!</v>
      </c>
      <c r="K365" s="130"/>
      <c r="L365" s="569"/>
      <c r="M365" s="259"/>
      <c r="N365" s="569"/>
      <c r="O365" s="315"/>
      <c r="P365" s="315"/>
      <c r="Q365" s="315"/>
      <c r="R365" s="315"/>
      <c r="S365" s="259"/>
      <c r="T365" s="315"/>
      <c r="U365" s="130"/>
      <c r="V365" s="629"/>
      <c r="W365" s="259"/>
      <c r="X365" s="629"/>
      <c r="Y365" s="315"/>
      <c r="Z365" s="629"/>
      <c r="AA365" s="315"/>
      <c r="AB365" s="315"/>
      <c r="AC365" s="259">
        <f t="shared" si="1210"/>
        <v>0</v>
      </c>
      <c r="AD365" s="575" t="e">
        <f t="shared" si="1211"/>
        <v>#DIV/0!</v>
      </c>
      <c r="AE365" s="130"/>
      <c r="AF365" s="622"/>
      <c r="AG365" s="259"/>
      <c r="AH365" s="622" t="e">
        <f t="shared" si="1095"/>
        <v>#DIV/0!</v>
      </c>
      <c r="AI365" s="315"/>
      <c r="AJ365" s="315"/>
      <c r="AK365" s="259"/>
      <c r="AL365" s="315"/>
      <c r="AM365" s="315"/>
      <c r="AN365" s="315"/>
      <c r="AO365" s="315"/>
      <c r="AP365" s="315"/>
      <c r="AQ365" s="315"/>
      <c r="AR365" s="315"/>
      <c r="AS365" s="315"/>
      <c r="AT365" s="315"/>
      <c r="AU365" s="112">
        <f t="shared" si="1250"/>
        <v>0</v>
      </c>
      <c r="AV365" s="43"/>
      <c r="AW365" s="130"/>
      <c r="AX365" s="130"/>
      <c r="AY365" s="315"/>
      <c r="AZ365" s="315"/>
      <c r="BA365" s="128">
        <f t="shared" si="1223"/>
        <v>0</v>
      </c>
      <c r="BB365" s="315"/>
      <c r="BC365" s="315"/>
      <c r="BD365" s="315"/>
      <c r="BE365" s="315">
        <f t="shared" si="1224"/>
        <v>0</v>
      </c>
      <c r="BF365" s="130">
        <f t="shared" si="1233"/>
        <v>0</v>
      </c>
      <c r="BG365" s="315"/>
      <c r="BH365" s="315"/>
      <c r="BI365" s="315"/>
      <c r="BJ365" s="130">
        <f t="shared" ref="BJ365:BJ372" si="1258">AV365</f>
        <v>0</v>
      </c>
      <c r="BK365" s="130"/>
      <c r="BL365" s="315"/>
      <c r="BM365" s="315"/>
      <c r="BN365" s="315" t="e">
        <f t="shared" si="1254"/>
        <v>#REF!</v>
      </c>
      <c r="BO365" s="315"/>
      <c r="BP365" s="130" t="e">
        <f>#REF!</f>
        <v>#REF!</v>
      </c>
      <c r="BQ365" s="130"/>
      <c r="BR365" s="315"/>
      <c r="BS365" s="315"/>
      <c r="BT365" s="315">
        <f t="shared" si="1241"/>
        <v>0</v>
      </c>
      <c r="BU365" s="315"/>
      <c r="BV365" s="315"/>
      <c r="BW365" s="130">
        <f t="shared" ref="BW365:BW372" si="1259">BC365</f>
        <v>0</v>
      </c>
      <c r="BX365" s="130"/>
      <c r="BY365" s="315"/>
      <c r="BZ365" s="315"/>
      <c r="CA365" s="315">
        <f t="shared" si="1234"/>
        <v>0</v>
      </c>
      <c r="CB365" s="188"/>
      <c r="CC365" s="259"/>
      <c r="CD365" s="259"/>
      <c r="CE365" s="315">
        <f t="shared" si="1235"/>
        <v>0</v>
      </c>
      <c r="CF365" s="188">
        <f t="shared" si="1237"/>
        <v>0</v>
      </c>
      <c r="CG365" s="188"/>
      <c r="CH365" s="259">
        <f t="shared" si="1206"/>
        <v>0</v>
      </c>
      <c r="CI365" s="259"/>
      <c r="CJ365" s="315"/>
      <c r="CK365" s="315"/>
      <c r="CL365" s="130">
        <f t="shared" ref="CL365:CL372" si="1260">BY365</f>
        <v>0</v>
      </c>
      <c r="CM365" s="130"/>
      <c r="CN365" s="315"/>
      <c r="CO365" s="315"/>
    </row>
    <row r="366" spans="2:93" s="39" customFormat="1" ht="15" hidden="1" customHeight="1" x14ac:dyDescent="0.25">
      <c r="B366" s="209"/>
      <c r="C366" s="124" t="s">
        <v>39</v>
      </c>
      <c r="D366" s="189"/>
      <c r="E366" s="188"/>
      <c r="F366" s="188"/>
      <c r="G366" s="189"/>
      <c r="H366" s="189"/>
      <c r="I366" s="189"/>
      <c r="J366" s="569" t="e">
        <f t="shared" si="1249"/>
        <v>#DIV/0!</v>
      </c>
      <c r="K366" s="130"/>
      <c r="L366" s="569"/>
      <c r="M366" s="189"/>
      <c r="N366" s="569"/>
      <c r="O366" s="37"/>
      <c r="P366" s="37"/>
      <c r="Q366" s="37"/>
      <c r="R366" s="37"/>
      <c r="S366" s="189"/>
      <c r="T366" s="37"/>
      <c r="U366" s="130"/>
      <c r="V366" s="629"/>
      <c r="W366" s="189"/>
      <c r="X366" s="629"/>
      <c r="Y366" s="37"/>
      <c r="Z366" s="629"/>
      <c r="AA366" s="37"/>
      <c r="AB366" s="37"/>
      <c r="AC366" s="189">
        <f t="shared" si="1210"/>
        <v>0</v>
      </c>
      <c r="AD366" s="575" t="e">
        <f t="shared" si="1211"/>
        <v>#DIV/0!</v>
      </c>
      <c r="AE366" s="130"/>
      <c r="AF366" s="622"/>
      <c r="AG366" s="189"/>
      <c r="AH366" s="622" t="e">
        <f t="shared" si="1095"/>
        <v>#DIV/0!</v>
      </c>
      <c r="AI366" s="37"/>
      <c r="AJ366" s="37"/>
      <c r="AK366" s="189"/>
      <c r="AL366" s="37"/>
      <c r="AM366" s="37"/>
      <c r="AN366" s="37"/>
      <c r="AO366" s="37"/>
      <c r="AP366" s="37"/>
      <c r="AQ366" s="37"/>
      <c r="AR366" s="37"/>
      <c r="AS366" s="37"/>
      <c r="AT366" s="37"/>
      <c r="AU366" s="112">
        <f t="shared" si="1250"/>
        <v>0</v>
      </c>
      <c r="AV366" s="37"/>
      <c r="AW366" s="130"/>
      <c r="AX366" s="130"/>
      <c r="AY366" s="37"/>
      <c r="AZ366" s="37"/>
      <c r="BA366" s="128">
        <f t="shared" si="1223"/>
        <v>0</v>
      </c>
      <c r="BB366" s="37"/>
      <c r="BC366" s="37"/>
      <c r="BD366" s="37"/>
      <c r="BE366" s="37">
        <f t="shared" si="1224"/>
        <v>0</v>
      </c>
      <c r="BF366" s="130">
        <f t="shared" si="1233"/>
        <v>0</v>
      </c>
      <c r="BG366" s="37"/>
      <c r="BH366" s="37"/>
      <c r="BI366" s="37"/>
      <c r="BJ366" s="130">
        <f t="shared" si="1258"/>
        <v>0</v>
      </c>
      <c r="BK366" s="130"/>
      <c r="BL366" s="37"/>
      <c r="BM366" s="37"/>
      <c r="BN366" s="37" t="e">
        <f t="shared" si="1254"/>
        <v>#REF!</v>
      </c>
      <c r="BO366" s="37"/>
      <c r="BP366" s="130" t="e">
        <f>#REF!</f>
        <v>#REF!</v>
      </c>
      <c r="BQ366" s="130"/>
      <c r="BR366" s="37"/>
      <c r="BS366" s="37"/>
      <c r="BT366" s="37">
        <f t="shared" si="1241"/>
        <v>0</v>
      </c>
      <c r="BU366" s="37"/>
      <c r="BV366" s="37"/>
      <c r="BW366" s="130">
        <f t="shared" si="1259"/>
        <v>0</v>
      </c>
      <c r="BX366" s="130"/>
      <c r="BY366" s="37"/>
      <c r="BZ366" s="37"/>
      <c r="CA366" s="37">
        <f t="shared" si="1234"/>
        <v>0</v>
      </c>
      <c r="CB366" s="188"/>
      <c r="CC366" s="189"/>
      <c r="CD366" s="189"/>
      <c r="CE366" s="37">
        <f t="shared" si="1235"/>
        <v>0</v>
      </c>
      <c r="CF366" s="188">
        <f t="shared" si="1237"/>
        <v>0</v>
      </c>
      <c r="CG366" s="188"/>
      <c r="CH366" s="189">
        <f t="shared" si="1206"/>
        <v>0</v>
      </c>
      <c r="CI366" s="189"/>
      <c r="CJ366" s="37"/>
      <c r="CK366" s="37"/>
      <c r="CL366" s="130">
        <f t="shared" si="1260"/>
        <v>0</v>
      </c>
      <c r="CM366" s="130"/>
      <c r="CN366" s="37"/>
      <c r="CO366" s="37"/>
    </row>
    <row r="367" spans="2:93" s="39" customFormat="1" ht="15" hidden="1" customHeight="1" x14ac:dyDescent="0.25">
      <c r="B367" s="209"/>
      <c r="C367" s="124" t="s">
        <v>47</v>
      </c>
      <c r="D367" s="189"/>
      <c r="E367" s="188"/>
      <c r="F367" s="188"/>
      <c r="G367" s="189"/>
      <c r="H367" s="189"/>
      <c r="I367" s="189"/>
      <c r="J367" s="569" t="e">
        <f t="shared" si="1249"/>
        <v>#DIV/0!</v>
      </c>
      <c r="K367" s="130"/>
      <c r="L367" s="569"/>
      <c r="M367" s="189"/>
      <c r="N367" s="569"/>
      <c r="O367" s="37"/>
      <c r="P367" s="37"/>
      <c r="Q367" s="37"/>
      <c r="R367" s="37"/>
      <c r="S367" s="189"/>
      <c r="T367" s="37"/>
      <c r="U367" s="130"/>
      <c r="V367" s="629"/>
      <c r="W367" s="189"/>
      <c r="X367" s="629"/>
      <c r="Y367" s="37"/>
      <c r="Z367" s="629"/>
      <c r="AA367" s="37"/>
      <c r="AB367" s="37"/>
      <c r="AC367" s="189">
        <f t="shared" si="1210"/>
        <v>0</v>
      </c>
      <c r="AD367" s="575" t="e">
        <f t="shared" si="1211"/>
        <v>#DIV/0!</v>
      </c>
      <c r="AE367" s="130"/>
      <c r="AF367" s="622"/>
      <c r="AG367" s="189"/>
      <c r="AH367" s="622" t="e">
        <f t="shared" si="1095"/>
        <v>#DIV/0!</v>
      </c>
      <c r="AI367" s="37"/>
      <c r="AJ367" s="37"/>
      <c r="AK367" s="189"/>
      <c r="AL367" s="37"/>
      <c r="AM367" s="37"/>
      <c r="AN367" s="37"/>
      <c r="AO367" s="37"/>
      <c r="AP367" s="37"/>
      <c r="AQ367" s="37"/>
      <c r="AR367" s="37"/>
      <c r="AS367" s="37"/>
      <c r="AT367" s="37"/>
      <c r="AU367" s="112">
        <f t="shared" si="1250"/>
        <v>0</v>
      </c>
      <c r="AV367" s="37"/>
      <c r="AW367" s="130"/>
      <c r="AX367" s="130"/>
      <c r="AY367" s="37"/>
      <c r="AZ367" s="37"/>
      <c r="BA367" s="128">
        <f t="shared" si="1223"/>
        <v>0</v>
      </c>
      <c r="BB367" s="37"/>
      <c r="BC367" s="37"/>
      <c r="BD367" s="37"/>
      <c r="BE367" s="37">
        <f t="shared" si="1224"/>
        <v>0</v>
      </c>
      <c r="BF367" s="130">
        <f t="shared" si="1233"/>
        <v>0</v>
      </c>
      <c r="BG367" s="37"/>
      <c r="BH367" s="37"/>
      <c r="BI367" s="37"/>
      <c r="BJ367" s="130">
        <f t="shared" si="1258"/>
        <v>0</v>
      </c>
      <c r="BK367" s="130"/>
      <c r="BL367" s="37"/>
      <c r="BM367" s="37"/>
      <c r="BN367" s="37" t="e">
        <f t="shared" si="1254"/>
        <v>#REF!</v>
      </c>
      <c r="BO367" s="37"/>
      <c r="BP367" s="130" t="e">
        <f>#REF!</f>
        <v>#REF!</v>
      </c>
      <c r="BQ367" s="130"/>
      <c r="BR367" s="37"/>
      <c r="BS367" s="37"/>
      <c r="BT367" s="37">
        <f t="shared" si="1241"/>
        <v>0</v>
      </c>
      <c r="BU367" s="37"/>
      <c r="BV367" s="37"/>
      <c r="BW367" s="130">
        <f t="shared" si="1259"/>
        <v>0</v>
      </c>
      <c r="BX367" s="130"/>
      <c r="BY367" s="37"/>
      <c r="BZ367" s="37"/>
      <c r="CA367" s="37">
        <f t="shared" si="1234"/>
        <v>0</v>
      </c>
      <c r="CB367" s="188"/>
      <c r="CC367" s="189"/>
      <c r="CD367" s="189"/>
      <c r="CE367" s="37">
        <f t="shared" si="1235"/>
        <v>0</v>
      </c>
      <c r="CF367" s="188">
        <f t="shared" si="1237"/>
        <v>0</v>
      </c>
      <c r="CG367" s="188"/>
      <c r="CH367" s="189">
        <f t="shared" si="1206"/>
        <v>0</v>
      </c>
      <c r="CI367" s="189"/>
      <c r="CJ367" s="37"/>
      <c r="CK367" s="37"/>
      <c r="CL367" s="130">
        <f t="shared" si="1260"/>
        <v>0</v>
      </c>
      <c r="CM367" s="130"/>
      <c r="CN367" s="37"/>
      <c r="CO367" s="37"/>
    </row>
    <row r="368" spans="2:93" s="46" customFormat="1" ht="62.25" hidden="1" customHeight="1" x14ac:dyDescent="0.25">
      <c r="B368" s="432" t="s">
        <v>48</v>
      </c>
      <c r="C368" s="111" t="s">
        <v>50</v>
      </c>
      <c r="D368" s="259"/>
      <c r="E368" s="188"/>
      <c r="F368" s="188"/>
      <c r="G368" s="259"/>
      <c r="H368" s="259"/>
      <c r="I368" s="259"/>
      <c r="J368" s="569" t="e">
        <f t="shared" si="1249"/>
        <v>#DIV/0!</v>
      </c>
      <c r="K368" s="130"/>
      <c r="L368" s="569"/>
      <c r="M368" s="259"/>
      <c r="N368" s="569"/>
      <c r="O368" s="315"/>
      <c r="P368" s="315"/>
      <c r="Q368" s="315"/>
      <c r="R368" s="315"/>
      <c r="S368" s="259"/>
      <c r="T368" s="315"/>
      <c r="U368" s="130"/>
      <c r="V368" s="629"/>
      <c r="W368" s="259"/>
      <c r="X368" s="629"/>
      <c r="Y368" s="315"/>
      <c r="Z368" s="629"/>
      <c r="AA368" s="315"/>
      <c r="AB368" s="315"/>
      <c r="AC368" s="259">
        <f t="shared" si="1210"/>
        <v>0</v>
      </c>
      <c r="AD368" s="575" t="e">
        <f t="shared" si="1211"/>
        <v>#DIV/0!</v>
      </c>
      <c r="AE368" s="130"/>
      <c r="AF368" s="622"/>
      <c r="AG368" s="259"/>
      <c r="AH368" s="622" t="e">
        <f t="shared" si="1095"/>
        <v>#DIV/0!</v>
      </c>
      <c r="AI368" s="315"/>
      <c r="AJ368" s="315"/>
      <c r="AK368" s="259"/>
      <c r="AL368" s="315"/>
      <c r="AM368" s="315"/>
      <c r="AN368" s="315"/>
      <c r="AO368" s="315"/>
      <c r="AP368" s="315"/>
      <c r="AQ368" s="315"/>
      <c r="AR368" s="315"/>
      <c r="AS368" s="315"/>
      <c r="AT368" s="315"/>
      <c r="AU368" s="112">
        <f t="shared" si="1250"/>
        <v>0</v>
      </c>
      <c r="AV368" s="43"/>
      <c r="AW368" s="130"/>
      <c r="AX368" s="130"/>
      <c r="AY368" s="315"/>
      <c r="AZ368" s="315"/>
      <c r="BA368" s="128">
        <f t="shared" si="1223"/>
        <v>0</v>
      </c>
      <c r="BB368" s="315"/>
      <c r="BC368" s="315"/>
      <c r="BD368" s="315"/>
      <c r="BE368" s="315">
        <f t="shared" si="1224"/>
        <v>0</v>
      </c>
      <c r="BF368" s="130">
        <f t="shared" si="1233"/>
        <v>0</v>
      </c>
      <c r="BG368" s="315"/>
      <c r="BH368" s="315"/>
      <c r="BI368" s="315"/>
      <c r="BJ368" s="130">
        <f t="shared" si="1258"/>
        <v>0</v>
      </c>
      <c r="BK368" s="130"/>
      <c r="BL368" s="315"/>
      <c r="BM368" s="315"/>
      <c r="BN368" s="315" t="e">
        <f t="shared" si="1254"/>
        <v>#REF!</v>
      </c>
      <c r="BO368" s="315"/>
      <c r="BP368" s="130" t="e">
        <f>#REF!</f>
        <v>#REF!</v>
      </c>
      <c r="BQ368" s="130"/>
      <c r="BR368" s="315"/>
      <c r="BS368" s="315"/>
      <c r="BT368" s="315">
        <f t="shared" si="1241"/>
        <v>0</v>
      </c>
      <c r="BU368" s="315"/>
      <c r="BV368" s="315"/>
      <c r="BW368" s="130">
        <f t="shared" si="1259"/>
        <v>0</v>
      </c>
      <c r="BX368" s="130"/>
      <c r="BY368" s="315"/>
      <c r="BZ368" s="315"/>
      <c r="CA368" s="315">
        <f t="shared" si="1234"/>
        <v>0</v>
      </c>
      <c r="CB368" s="188"/>
      <c r="CC368" s="259"/>
      <c r="CD368" s="259"/>
      <c r="CE368" s="315">
        <f t="shared" si="1235"/>
        <v>0</v>
      </c>
      <c r="CF368" s="188">
        <f t="shared" si="1237"/>
        <v>0</v>
      </c>
      <c r="CG368" s="188"/>
      <c r="CH368" s="259">
        <f t="shared" si="1206"/>
        <v>0</v>
      </c>
      <c r="CI368" s="259"/>
      <c r="CJ368" s="315"/>
      <c r="CK368" s="315"/>
      <c r="CL368" s="130">
        <f t="shared" si="1260"/>
        <v>0</v>
      </c>
      <c r="CM368" s="130"/>
      <c r="CN368" s="315"/>
      <c r="CO368" s="315"/>
    </row>
    <row r="369" spans="2:93" s="39" customFormat="1" ht="15" hidden="1" customHeight="1" x14ac:dyDescent="0.25">
      <c r="B369" s="209"/>
      <c r="C369" s="124" t="s">
        <v>40</v>
      </c>
      <c r="D369" s="189"/>
      <c r="E369" s="188"/>
      <c r="F369" s="188"/>
      <c r="G369" s="189"/>
      <c r="H369" s="189"/>
      <c r="I369" s="189"/>
      <c r="J369" s="569" t="e">
        <f t="shared" si="1249"/>
        <v>#DIV/0!</v>
      </c>
      <c r="K369" s="130"/>
      <c r="L369" s="569"/>
      <c r="M369" s="189"/>
      <c r="N369" s="569"/>
      <c r="O369" s="37"/>
      <c r="P369" s="37"/>
      <c r="Q369" s="37"/>
      <c r="R369" s="37"/>
      <c r="S369" s="189"/>
      <c r="T369" s="37"/>
      <c r="U369" s="130"/>
      <c r="V369" s="629"/>
      <c r="W369" s="189"/>
      <c r="X369" s="629"/>
      <c r="Y369" s="37"/>
      <c r="Z369" s="629"/>
      <c r="AA369" s="37"/>
      <c r="AB369" s="37"/>
      <c r="AC369" s="189">
        <f t="shared" si="1210"/>
        <v>0</v>
      </c>
      <c r="AD369" s="575" t="e">
        <f t="shared" si="1211"/>
        <v>#DIV/0!</v>
      </c>
      <c r="AE369" s="130"/>
      <c r="AF369" s="622"/>
      <c r="AG369" s="189"/>
      <c r="AH369" s="622" t="e">
        <f t="shared" si="1095"/>
        <v>#DIV/0!</v>
      </c>
      <c r="AI369" s="37"/>
      <c r="AJ369" s="37"/>
      <c r="AK369" s="189"/>
      <c r="AL369" s="37"/>
      <c r="AM369" s="37"/>
      <c r="AN369" s="37"/>
      <c r="AO369" s="37"/>
      <c r="AP369" s="37"/>
      <c r="AQ369" s="37"/>
      <c r="AR369" s="37"/>
      <c r="AS369" s="37"/>
      <c r="AT369" s="37"/>
      <c r="AU369" s="112">
        <f t="shared" si="1250"/>
        <v>0</v>
      </c>
      <c r="AV369" s="37"/>
      <c r="AW369" s="130"/>
      <c r="AX369" s="130"/>
      <c r="AY369" s="37"/>
      <c r="AZ369" s="37"/>
      <c r="BA369" s="128">
        <f t="shared" si="1223"/>
        <v>0</v>
      </c>
      <c r="BB369" s="37"/>
      <c r="BC369" s="37"/>
      <c r="BD369" s="37"/>
      <c r="BE369" s="37">
        <f t="shared" si="1224"/>
        <v>0</v>
      </c>
      <c r="BF369" s="130">
        <f t="shared" ref="BF369:BF400" si="1261">E369</f>
        <v>0</v>
      </c>
      <c r="BG369" s="37"/>
      <c r="BH369" s="37"/>
      <c r="BI369" s="37"/>
      <c r="BJ369" s="130">
        <f t="shared" si="1258"/>
        <v>0</v>
      </c>
      <c r="BK369" s="130"/>
      <c r="BL369" s="37"/>
      <c r="BM369" s="37"/>
      <c r="BN369" s="37" t="e">
        <f t="shared" si="1254"/>
        <v>#REF!</v>
      </c>
      <c r="BO369" s="37"/>
      <c r="BP369" s="130" t="e">
        <f>#REF!</f>
        <v>#REF!</v>
      </c>
      <c r="BQ369" s="130"/>
      <c r="BR369" s="37"/>
      <c r="BS369" s="37"/>
      <c r="BT369" s="37">
        <f t="shared" si="1241"/>
        <v>0</v>
      </c>
      <c r="BU369" s="37"/>
      <c r="BV369" s="37"/>
      <c r="BW369" s="130">
        <f t="shared" si="1259"/>
        <v>0</v>
      </c>
      <c r="BX369" s="130"/>
      <c r="BY369" s="37"/>
      <c r="BZ369" s="37"/>
      <c r="CA369" s="37">
        <f t="shared" si="1234"/>
        <v>0</v>
      </c>
      <c r="CB369" s="188"/>
      <c r="CC369" s="189"/>
      <c r="CD369" s="189"/>
      <c r="CE369" s="37">
        <f t="shared" si="1235"/>
        <v>0</v>
      </c>
      <c r="CF369" s="188">
        <f t="shared" si="1237"/>
        <v>0</v>
      </c>
      <c r="CG369" s="188"/>
      <c r="CH369" s="189">
        <f t="shared" si="1206"/>
        <v>0</v>
      </c>
      <c r="CI369" s="189"/>
      <c r="CJ369" s="37"/>
      <c r="CK369" s="37"/>
      <c r="CL369" s="130">
        <f t="shared" si="1260"/>
        <v>0</v>
      </c>
      <c r="CM369" s="130"/>
      <c r="CN369" s="37"/>
      <c r="CO369" s="37"/>
    </row>
    <row r="370" spans="2:93" s="46" customFormat="1" ht="87.75" hidden="1" customHeight="1" x14ac:dyDescent="0.25">
      <c r="B370" s="432" t="s">
        <v>51</v>
      </c>
      <c r="C370" s="111" t="s">
        <v>52</v>
      </c>
      <c r="D370" s="259"/>
      <c r="E370" s="188"/>
      <c r="F370" s="188"/>
      <c r="G370" s="259"/>
      <c r="H370" s="259"/>
      <c r="I370" s="259"/>
      <c r="J370" s="569" t="e">
        <f t="shared" si="1249"/>
        <v>#DIV/0!</v>
      </c>
      <c r="K370" s="130"/>
      <c r="L370" s="569"/>
      <c r="M370" s="259"/>
      <c r="N370" s="569"/>
      <c r="O370" s="315"/>
      <c r="P370" s="315"/>
      <c r="Q370" s="315"/>
      <c r="R370" s="315"/>
      <c r="S370" s="259"/>
      <c r="T370" s="315"/>
      <c r="U370" s="130"/>
      <c r="V370" s="629"/>
      <c r="W370" s="259"/>
      <c r="X370" s="629"/>
      <c r="Y370" s="315"/>
      <c r="Z370" s="629"/>
      <c r="AA370" s="315"/>
      <c r="AB370" s="315"/>
      <c r="AC370" s="259">
        <f t="shared" si="1210"/>
        <v>0</v>
      </c>
      <c r="AD370" s="575" t="e">
        <f t="shared" si="1211"/>
        <v>#DIV/0!</v>
      </c>
      <c r="AE370" s="130"/>
      <c r="AF370" s="622"/>
      <c r="AG370" s="259"/>
      <c r="AH370" s="622" t="e">
        <f t="shared" si="1095"/>
        <v>#DIV/0!</v>
      </c>
      <c r="AI370" s="315"/>
      <c r="AJ370" s="315"/>
      <c r="AK370" s="259"/>
      <c r="AL370" s="315"/>
      <c r="AM370" s="315"/>
      <c r="AN370" s="315"/>
      <c r="AO370" s="315"/>
      <c r="AP370" s="315"/>
      <c r="AQ370" s="315"/>
      <c r="AR370" s="315"/>
      <c r="AS370" s="315"/>
      <c r="AT370" s="315"/>
      <c r="AU370" s="112">
        <f t="shared" si="1250"/>
        <v>0</v>
      </c>
      <c r="AV370" s="43"/>
      <c r="AW370" s="130"/>
      <c r="AX370" s="130"/>
      <c r="AY370" s="315"/>
      <c r="AZ370" s="315"/>
      <c r="BA370" s="128">
        <f t="shared" si="1223"/>
        <v>0</v>
      </c>
      <c r="BB370" s="315"/>
      <c r="BC370" s="315"/>
      <c r="BD370" s="315"/>
      <c r="BE370" s="315">
        <f t="shared" si="1224"/>
        <v>0</v>
      </c>
      <c r="BF370" s="130">
        <f t="shared" si="1261"/>
        <v>0</v>
      </c>
      <c r="BG370" s="315"/>
      <c r="BH370" s="315"/>
      <c r="BI370" s="315"/>
      <c r="BJ370" s="130">
        <f t="shared" si="1258"/>
        <v>0</v>
      </c>
      <c r="BK370" s="130"/>
      <c r="BL370" s="315"/>
      <c r="BM370" s="315"/>
      <c r="BN370" s="315" t="e">
        <f t="shared" si="1254"/>
        <v>#REF!</v>
      </c>
      <c r="BO370" s="315"/>
      <c r="BP370" s="130" t="e">
        <f>#REF!</f>
        <v>#REF!</v>
      </c>
      <c r="BQ370" s="130"/>
      <c r="BR370" s="315"/>
      <c r="BS370" s="315"/>
      <c r="BT370" s="315">
        <f t="shared" si="1241"/>
        <v>0</v>
      </c>
      <c r="BU370" s="315"/>
      <c r="BV370" s="315"/>
      <c r="BW370" s="130">
        <f t="shared" si="1259"/>
        <v>0</v>
      </c>
      <c r="BX370" s="130"/>
      <c r="BY370" s="315"/>
      <c r="BZ370" s="315"/>
      <c r="CA370" s="315">
        <f t="shared" si="1234"/>
        <v>0</v>
      </c>
      <c r="CB370" s="188"/>
      <c r="CC370" s="259"/>
      <c r="CD370" s="259"/>
      <c r="CE370" s="315">
        <f t="shared" si="1235"/>
        <v>0</v>
      </c>
      <c r="CF370" s="188">
        <f t="shared" si="1237"/>
        <v>0</v>
      </c>
      <c r="CG370" s="188"/>
      <c r="CH370" s="259">
        <f t="shared" si="1206"/>
        <v>0</v>
      </c>
      <c r="CI370" s="259"/>
      <c r="CJ370" s="315"/>
      <c r="CK370" s="315"/>
      <c r="CL370" s="130">
        <f t="shared" si="1260"/>
        <v>0</v>
      </c>
      <c r="CM370" s="130"/>
      <c r="CN370" s="315"/>
      <c r="CO370" s="315"/>
    </row>
    <row r="371" spans="2:93" s="46" customFormat="1" ht="56.25" hidden="1" customHeight="1" x14ac:dyDescent="0.25">
      <c r="B371" s="432"/>
      <c r="C371" s="124" t="s">
        <v>43</v>
      </c>
      <c r="D371" s="259"/>
      <c r="E371" s="188"/>
      <c r="F371" s="188"/>
      <c r="G371" s="259"/>
      <c r="H371" s="259"/>
      <c r="I371" s="259"/>
      <c r="J371" s="569" t="e">
        <f t="shared" si="1249"/>
        <v>#DIV/0!</v>
      </c>
      <c r="K371" s="130"/>
      <c r="L371" s="569"/>
      <c r="M371" s="259"/>
      <c r="N371" s="569"/>
      <c r="O371" s="315"/>
      <c r="P371" s="315"/>
      <c r="Q371" s="315"/>
      <c r="R371" s="315"/>
      <c r="S371" s="259"/>
      <c r="T371" s="315"/>
      <c r="U371" s="130"/>
      <c r="V371" s="629"/>
      <c r="W371" s="259"/>
      <c r="X371" s="629"/>
      <c r="Y371" s="315"/>
      <c r="Z371" s="629"/>
      <c r="AA371" s="315"/>
      <c r="AB371" s="315"/>
      <c r="AC371" s="259">
        <f t="shared" si="1210"/>
        <v>0</v>
      </c>
      <c r="AD371" s="575" t="e">
        <f t="shared" si="1211"/>
        <v>#DIV/0!</v>
      </c>
      <c r="AE371" s="130"/>
      <c r="AF371" s="622"/>
      <c r="AG371" s="259"/>
      <c r="AH371" s="622" t="e">
        <f t="shared" si="1095"/>
        <v>#DIV/0!</v>
      </c>
      <c r="AI371" s="315"/>
      <c r="AJ371" s="315"/>
      <c r="AK371" s="259"/>
      <c r="AL371" s="315"/>
      <c r="AM371" s="315"/>
      <c r="AN371" s="315"/>
      <c r="AO371" s="315"/>
      <c r="AP371" s="315"/>
      <c r="AQ371" s="315"/>
      <c r="AR371" s="315"/>
      <c r="AS371" s="315"/>
      <c r="AT371" s="315"/>
      <c r="AU371" s="112">
        <f t="shared" si="1250"/>
        <v>0</v>
      </c>
      <c r="AV371" s="43"/>
      <c r="AW371" s="130"/>
      <c r="AX371" s="130"/>
      <c r="AY371" s="315"/>
      <c r="AZ371" s="315"/>
      <c r="BA371" s="128">
        <f t="shared" si="1223"/>
        <v>0</v>
      </c>
      <c r="BB371" s="315"/>
      <c r="BC371" s="315"/>
      <c r="BD371" s="315"/>
      <c r="BE371" s="315">
        <f t="shared" si="1224"/>
        <v>0</v>
      </c>
      <c r="BF371" s="130">
        <f t="shared" si="1261"/>
        <v>0</v>
      </c>
      <c r="BG371" s="315"/>
      <c r="BH371" s="315"/>
      <c r="BI371" s="315"/>
      <c r="BJ371" s="130">
        <f t="shared" si="1258"/>
        <v>0</v>
      </c>
      <c r="BK371" s="130"/>
      <c r="BL371" s="315"/>
      <c r="BM371" s="315"/>
      <c r="BN371" s="315" t="e">
        <f t="shared" si="1254"/>
        <v>#REF!</v>
      </c>
      <c r="BO371" s="315"/>
      <c r="BP371" s="130" t="e">
        <f>#REF!</f>
        <v>#REF!</v>
      </c>
      <c r="BQ371" s="130"/>
      <c r="BR371" s="315"/>
      <c r="BS371" s="315"/>
      <c r="BT371" s="315">
        <f t="shared" si="1241"/>
        <v>0</v>
      </c>
      <c r="BU371" s="315"/>
      <c r="BV371" s="315"/>
      <c r="BW371" s="130">
        <f t="shared" si="1259"/>
        <v>0</v>
      </c>
      <c r="BX371" s="130"/>
      <c r="BY371" s="315"/>
      <c r="BZ371" s="315"/>
      <c r="CA371" s="315">
        <f t="shared" si="1234"/>
        <v>0</v>
      </c>
      <c r="CB371" s="188"/>
      <c r="CC371" s="259"/>
      <c r="CD371" s="259"/>
      <c r="CE371" s="315">
        <f t="shared" si="1235"/>
        <v>0</v>
      </c>
      <c r="CF371" s="188">
        <f t="shared" si="1237"/>
        <v>0</v>
      </c>
      <c r="CG371" s="188"/>
      <c r="CH371" s="259">
        <f t="shared" si="1206"/>
        <v>0</v>
      </c>
      <c r="CI371" s="259"/>
      <c r="CJ371" s="315"/>
      <c r="CK371" s="315"/>
      <c r="CL371" s="130">
        <f t="shared" si="1260"/>
        <v>0</v>
      </c>
      <c r="CM371" s="130"/>
      <c r="CN371" s="315"/>
      <c r="CO371" s="315"/>
    </row>
    <row r="372" spans="2:93" s="39" customFormat="1" ht="15" hidden="1" customHeight="1" x14ac:dyDescent="0.25">
      <c r="B372" s="209"/>
      <c r="C372" s="124" t="s">
        <v>40</v>
      </c>
      <c r="D372" s="189"/>
      <c r="E372" s="188"/>
      <c r="F372" s="188"/>
      <c r="G372" s="189"/>
      <c r="H372" s="189"/>
      <c r="I372" s="189"/>
      <c r="J372" s="569" t="e">
        <f t="shared" si="1249"/>
        <v>#DIV/0!</v>
      </c>
      <c r="K372" s="130"/>
      <c r="L372" s="569"/>
      <c r="M372" s="189"/>
      <c r="N372" s="569"/>
      <c r="O372" s="37"/>
      <c r="P372" s="37"/>
      <c r="Q372" s="37"/>
      <c r="R372" s="37"/>
      <c r="S372" s="189"/>
      <c r="T372" s="37"/>
      <c r="U372" s="130"/>
      <c r="V372" s="629"/>
      <c r="W372" s="189"/>
      <c r="X372" s="629"/>
      <c r="Y372" s="37"/>
      <c r="Z372" s="629"/>
      <c r="AA372" s="37"/>
      <c r="AB372" s="37"/>
      <c r="AC372" s="189">
        <f t="shared" si="1210"/>
        <v>0</v>
      </c>
      <c r="AD372" s="575" t="e">
        <f t="shared" si="1211"/>
        <v>#DIV/0!</v>
      </c>
      <c r="AE372" s="130"/>
      <c r="AF372" s="622"/>
      <c r="AG372" s="189"/>
      <c r="AH372" s="622" t="e">
        <f t="shared" si="1095"/>
        <v>#DIV/0!</v>
      </c>
      <c r="AI372" s="37"/>
      <c r="AJ372" s="37"/>
      <c r="AK372" s="189"/>
      <c r="AL372" s="37"/>
      <c r="AM372" s="37"/>
      <c r="AN372" s="37"/>
      <c r="AO372" s="37"/>
      <c r="AP372" s="37"/>
      <c r="AQ372" s="37"/>
      <c r="AR372" s="37"/>
      <c r="AS372" s="37"/>
      <c r="AT372" s="37"/>
      <c r="AU372" s="112">
        <f t="shared" si="1250"/>
        <v>0</v>
      </c>
      <c r="AV372" s="37"/>
      <c r="AW372" s="130"/>
      <c r="AX372" s="130"/>
      <c r="AY372" s="37"/>
      <c r="AZ372" s="37"/>
      <c r="BA372" s="128">
        <f t="shared" si="1223"/>
        <v>0</v>
      </c>
      <c r="BB372" s="37"/>
      <c r="BC372" s="37"/>
      <c r="BD372" s="37"/>
      <c r="BE372" s="37">
        <f t="shared" si="1224"/>
        <v>0</v>
      </c>
      <c r="BF372" s="130">
        <f t="shared" si="1261"/>
        <v>0</v>
      </c>
      <c r="BG372" s="37"/>
      <c r="BH372" s="37"/>
      <c r="BI372" s="37"/>
      <c r="BJ372" s="130">
        <f t="shared" si="1258"/>
        <v>0</v>
      </c>
      <c r="BK372" s="130"/>
      <c r="BL372" s="37"/>
      <c r="BM372" s="37"/>
      <c r="BN372" s="37" t="e">
        <f t="shared" si="1254"/>
        <v>#REF!</v>
      </c>
      <c r="BO372" s="37"/>
      <c r="BP372" s="130" t="e">
        <f>#REF!</f>
        <v>#REF!</v>
      </c>
      <c r="BQ372" s="130"/>
      <c r="BR372" s="37"/>
      <c r="BS372" s="37"/>
      <c r="BT372" s="37">
        <f t="shared" si="1241"/>
        <v>0</v>
      </c>
      <c r="BU372" s="37"/>
      <c r="BV372" s="37"/>
      <c r="BW372" s="130">
        <f t="shared" si="1259"/>
        <v>0</v>
      </c>
      <c r="BX372" s="130"/>
      <c r="BY372" s="37"/>
      <c r="BZ372" s="37"/>
      <c r="CA372" s="37">
        <f t="shared" si="1234"/>
        <v>0</v>
      </c>
      <c r="CB372" s="188"/>
      <c r="CC372" s="189"/>
      <c r="CD372" s="189"/>
      <c r="CE372" s="37">
        <f t="shared" si="1235"/>
        <v>0</v>
      </c>
      <c r="CF372" s="188">
        <f t="shared" si="1237"/>
        <v>0</v>
      </c>
      <c r="CG372" s="188"/>
      <c r="CH372" s="189">
        <f t="shared" si="1206"/>
        <v>0</v>
      </c>
      <c r="CI372" s="189"/>
      <c r="CJ372" s="37"/>
      <c r="CK372" s="37"/>
      <c r="CL372" s="130">
        <f t="shared" si="1260"/>
        <v>0</v>
      </c>
      <c r="CM372" s="130"/>
      <c r="CN372" s="37"/>
      <c r="CO372" s="37"/>
    </row>
    <row r="373" spans="2:93" s="44" customFormat="1" ht="123.75" hidden="1" customHeight="1" x14ac:dyDescent="0.25">
      <c r="B373" s="432" t="s">
        <v>200</v>
      </c>
      <c r="C373" s="122" t="s">
        <v>255</v>
      </c>
      <c r="D373" s="661">
        <v>0</v>
      </c>
      <c r="E373" s="661"/>
      <c r="F373" s="661"/>
      <c r="G373" s="276"/>
      <c r="H373" s="276"/>
      <c r="I373" s="661"/>
      <c r="J373" s="569" t="e">
        <f t="shared" si="1249"/>
        <v>#DIV/0!</v>
      </c>
      <c r="K373" s="128"/>
      <c r="L373" s="569"/>
      <c r="M373" s="661"/>
      <c r="N373" s="569"/>
      <c r="O373" s="43"/>
      <c r="P373" s="43"/>
      <c r="Q373" s="43"/>
      <c r="R373" s="43"/>
      <c r="S373" s="661"/>
      <c r="T373" s="43"/>
      <c r="U373" s="128"/>
      <c r="V373" s="629"/>
      <c r="W373" s="661"/>
      <c r="X373" s="629"/>
      <c r="Y373" s="43"/>
      <c r="Z373" s="629"/>
      <c r="AA373" s="43"/>
      <c r="AB373" s="43"/>
      <c r="AC373" s="661">
        <f t="shared" si="1210"/>
        <v>0</v>
      </c>
      <c r="AD373" s="575" t="e">
        <f t="shared" si="1211"/>
        <v>#DIV/0!</v>
      </c>
      <c r="AE373" s="128"/>
      <c r="AF373" s="622"/>
      <c r="AG373" s="661"/>
      <c r="AH373" s="622" t="e">
        <f t="shared" si="1095"/>
        <v>#DIV/0!</v>
      </c>
      <c r="AI373" s="43"/>
      <c r="AJ373" s="43"/>
      <c r="AK373" s="661"/>
      <c r="AL373" s="43"/>
      <c r="AM373" s="43"/>
      <c r="AN373" s="43"/>
      <c r="AO373" s="43"/>
      <c r="AP373" s="43"/>
      <c r="AQ373" s="43"/>
      <c r="AR373" s="43"/>
      <c r="AS373" s="43"/>
      <c r="AT373" s="43"/>
      <c r="AU373" s="112">
        <f t="shared" si="1250"/>
        <v>0</v>
      </c>
      <c r="AV373" s="128">
        <v>0</v>
      </c>
      <c r="AW373" s="128">
        <v>0</v>
      </c>
      <c r="AX373" s="128"/>
      <c r="AY373" s="43"/>
      <c r="AZ373" s="43"/>
      <c r="BA373" s="128">
        <f t="shared" si="1223"/>
        <v>0</v>
      </c>
      <c r="BB373" s="43"/>
      <c r="BC373" s="43"/>
      <c r="BD373" s="43"/>
      <c r="BE373" s="128">
        <f t="shared" si="1224"/>
        <v>0</v>
      </c>
      <c r="BF373" s="128">
        <f t="shared" si="1261"/>
        <v>0</v>
      </c>
      <c r="BG373" s="43"/>
      <c r="BH373" s="43"/>
      <c r="BI373" s="128">
        <f>BJ373</f>
        <v>0</v>
      </c>
      <c r="BJ373" s="128">
        <f>BJ374</f>
        <v>0</v>
      </c>
      <c r="BK373" s="128"/>
      <c r="BL373" s="43"/>
      <c r="BM373" s="43"/>
      <c r="BN373" s="128">
        <f t="shared" si="1254"/>
        <v>0</v>
      </c>
      <c r="BO373" s="128">
        <f>BP373</f>
        <v>0</v>
      </c>
      <c r="BP373" s="128">
        <f>BP374</f>
        <v>0</v>
      </c>
      <c r="BQ373" s="128"/>
      <c r="BR373" s="43"/>
      <c r="BS373" s="43"/>
      <c r="BT373" s="43">
        <f t="shared" si="1241"/>
        <v>0</v>
      </c>
      <c r="BU373" s="43"/>
      <c r="BV373" s="128">
        <f>BW373</f>
        <v>0</v>
      </c>
      <c r="BW373" s="128">
        <f>BW374</f>
        <v>0</v>
      </c>
      <c r="BX373" s="128"/>
      <c r="BY373" s="43"/>
      <c r="BZ373" s="43"/>
      <c r="CA373" s="128">
        <f t="shared" si="1234"/>
        <v>0</v>
      </c>
      <c r="CB373" s="431"/>
      <c r="CC373" s="276"/>
      <c r="CD373" s="276"/>
      <c r="CE373" s="128">
        <f t="shared" si="1235"/>
        <v>0</v>
      </c>
      <c r="CF373" s="431">
        <f t="shared" si="1237"/>
        <v>0</v>
      </c>
      <c r="CG373" s="524"/>
      <c r="CH373" s="276">
        <f t="shared" si="1206"/>
        <v>0</v>
      </c>
      <c r="CI373" s="276"/>
      <c r="CJ373" s="128"/>
      <c r="CK373" s="128">
        <f>CL373</f>
        <v>0</v>
      </c>
      <c r="CL373" s="128">
        <f>CL374</f>
        <v>0</v>
      </c>
      <c r="CM373" s="128"/>
      <c r="CN373" s="43"/>
      <c r="CO373" s="43"/>
    </row>
    <row r="374" spans="2:93" s="39" customFormat="1" ht="33" hidden="1" customHeight="1" x14ac:dyDescent="0.25">
      <c r="B374" s="209"/>
      <c r="C374" s="124" t="s">
        <v>39</v>
      </c>
      <c r="D374" s="661">
        <v>0</v>
      </c>
      <c r="E374" s="188">
        <v>0</v>
      </c>
      <c r="F374" s="188"/>
      <c r="G374" s="189"/>
      <c r="H374" s="189"/>
      <c r="I374" s="661"/>
      <c r="J374" s="569" t="e">
        <f t="shared" si="1249"/>
        <v>#DIV/0!</v>
      </c>
      <c r="K374" s="130">
        <v>0</v>
      </c>
      <c r="L374" s="569"/>
      <c r="M374" s="661"/>
      <c r="N374" s="569"/>
      <c r="O374" s="37"/>
      <c r="P374" s="37"/>
      <c r="Q374" s="37"/>
      <c r="R374" s="37"/>
      <c r="S374" s="661"/>
      <c r="T374" s="37"/>
      <c r="U374" s="130"/>
      <c r="V374" s="629"/>
      <c r="W374" s="661"/>
      <c r="X374" s="629"/>
      <c r="Y374" s="37"/>
      <c r="Z374" s="629"/>
      <c r="AA374" s="37"/>
      <c r="AB374" s="37"/>
      <c r="AC374" s="661">
        <f t="shared" si="1210"/>
        <v>0</v>
      </c>
      <c r="AD374" s="575" t="e">
        <f t="shared" si="1211"/>
        <v>#DIV/0!</v>
      </c>
      <c r="AE374" s="130">
        <v>0</v>
      </c>
      <c r="AF374" s="622"/>
      <c r="AG374" s="661"/>
      <c r="AH374" s="622" t="e">
        <f t="shared" si="1095"/>
        <v>#DIV/0!</v>
      </c>
      <c r="AI374" s="37"/>
      <c r="AJ374" s="37"/>
      <c r="AK374" s="661"/>
      <c r="AL374" s="37"/>
      <c r="AM374" s="37"/>
      <c r="AN374" s="37"/>
      <c r="AO374" s="37"/>
      <c r="AP374" s="37"/>
      <c r="AQ374" s="37"/>
      <c r="AR374" s="37"/>
      <c r="AS374" s="37"/>
      <c r="AT374" s="37"/>
      <c r="AU374" s="112">
        <f t="shared" si="1250"/>
        <v>0</v>
      </c>
      <c r="AV374" s="128">
        <v>0</v>
      </c>
      <c r="AW374" s="130">
        <v>0</v>
      </c>
      <c r="AX374" s="130"/>
      <c r="AY374" s="37"/>
      <c r="AZ374" s="37"/>
      <c r="BA374" s="128">
        <f t="shared" si="1223"/>
        <v>0</v>
      </c>
      <c r="BB374" s="37"/>
      <c r="BC374" s="37"/>
      <c r="BD374" s="37"/>
      <c r="BE374" s="128">
        <f t="shared" si="1224"/>
        <v>0</v>
      </c>
      <c r="BF374" s="130">
        <f t="shared" si="1261"/>
        <v>0</v>
      </c>
      <c r="BG374" s="37"/>
      <c r="BH374" s="37"/>
      <c r="BI374" s="130">
        <f>BJ374</f>
        <v>0</v>
      </c>
      <c r="BJ374" s="130"/>
      <c r="BK374" s="130"/>
      <c r="BL374" s="37"/>
      <c r="BM374" s="37"/>
      <c r="BN374" s="130">
        <f t="shared" si="1254"/>
        <v>0</v>
      </c>
      <c r="BO374" s="130">
        <f>BP374</f>
        <v>0</v>
      </c>
      <c r="BP374" s="130"/>
      <c r="BQ374" s="130"/>
      <c r="BR374" s="37"/>
      <c r="BS374" s="37"/>
      <c r="BT374" s="37">
        <f t="shared" si="1241"/>
        <v>0</v>
      </c>
      <c r="BU374" s="37"/>
      <c r="BV374" s="130">
        <f>BW374</f>
        <v>0</v>
      </c>
      <c r="BW374" s="130"/>
      <c r="BX374" s="130"/>
      <c r="BY374" s="37"/>
      <c r="BZ374" s="37"/>
      <c r="CA374" s="130">
        <f t="shared" si="1234"/>
        <v>0</v>
      </c>
      <c r="CB374" s="188"/>
      <c r="CC374" s="189"/>
      <c r="CD374" s="189"/>
      <c r="CE374" s="130">
        <f t="shared" si="1235"/>
        <v>0</v>
      </c>
      <c r="CF374" s="188">
        <f t="shared" si="1237"/>
        <v>0</v>
      </c>
      <c r="CG374" s="188"/>
      <c r="CH374" s="189">
        <f t="shared" si="1206"/>
        <v>0</v>
      </c>
      <c r="CI374" s="189"/>
      <c r="CJ374" s="130"/>
      <c r="CK374" s="130">
        <f>CL374</f>
        <v>0</v>
      </c>
      <c r="CL374" s="130"/>
      <c r="CM374" s="130"/>
      <c r="CN374" s="37"/>
      <c r="CO374" s="37"/>
    </row>
    <row r="375" spans="2:93" s="39" customFormat="1" ht="52.5" hidden="1" customHeight="1" x14ac:dyDescent="0.25">
      <c r="B375" s="209"/>
      <c r="C375" s="124" t="s">
        <v>40</v>
      </c>
      <c r="D375" s="189"/>
      <c r="E375" s="189"/>
      <c r="F375" s="189"/>
      <c r="G375" s="189"/>
      <c r="H375" s="189"/>
      <c r="I375" s="189"/>
      <c r="J375" s="569" t="e">
        <f t="shared" si="1249"/>
        <v>#DIV/0!</v>
      </c>
      <c r="K375" s="37"/>
      <c r="L375" s="569"/>
      <c r="M375" s="189"/>
      <c r="N375" s="569"/>
      <c r="O375" s="37"/>
      <c r="P375" s="37"/>
      <c r="Q375" s="37"/>
      <c r="R375" s="37"/>
      <c r="S375" s="189"/>
      <c r="T375" s="37"/>
      <c r="U375" s="37"/>
      <c r="V375" s="629"/>
      <c r="W375" s="189"/>
      <c r="X375" s="629"/>
      <c r="Y375" s="37"/>
      <c r="Z375" s="629"/>
      <c r="AA375" s="37"/>
      <c r="AB375" s="37"/>
      <c r="AC375" s="189">
        <f t="shared" si="1210"/>
        <v>0</v>
      </c>
      <c r="AD375" s="575" t="e">
        <f t="shared" si="1211"/>
        <v>#DIV/0!</v>
      </c>
      <c r="AE375" s="37"/>
      <c r="AF375" s="622"/>
      <c r="AG375" s="189"/>
      <c r="AH375" s="622" t="e">
        <f t="shared" si="1095"/>
        <v>#DIV/0!</v>
      </c>
      <c r="AI375" s="37"/>
      <c r="AJ375" s="37"/>
      <c r="AK375" s="189"/>
      <c r="AL375" s="37"/>
      <c r="AM375" s="37"/>
      <c r="AN375" s="37"/>
      <c r="AO375" s="37"/>
      <c r="AP375" s="37"/>
      <c r="AQ375" s="37"/>
      <c r="AR375" s="37"/>
      <c r="AS375" s="37"/>
      <c r="AT375" s="37"/>
      <c r="AU375" s="112">
        <f t="shared" si="1250"/>
        <v>0</v>
      </c>
      <c r="AV375" s="37"/>
      <c r="AW375" s="37"/>
      <c r="AX375" s="37"/>
      <c r="AY375" s="37"/>
      <c r="AZ375" s="37"/>
      <c r="BA375" s="128">
        <f t="shared" si="1223"/>
        <v>0</v>
      </c>
      <c r="BB375" s="37"/>
      <c r="BC375" s="37"/>
      <c r="BD375" s="37"/>
      <c r="BE375" s="37">
        <f t="shared" si="1224"/>
        <v>0</v>
      </c>
      <c r="BF375" s="37">
        <f t="shared" si="1261"/>
        <v>0</v>
      </c>
      <c r="BG375" s="37"/>
      <c r="BH375" s="37"/>
      <c r="BI375" s="37"/>
      <c r="BJ375" s="37"/>
      <c r="BK375" s="37"/>
      <c r="BL375" s="37"/>
      <c r="BM375" s="37"/>
      <c r="BN375" s="37">
        <f t="shared" si="1254"/>
        <v>0</v>
      </c>
      <c r="BO375" s="37"/>
      <c r="BP375" s="37"/>
      <c r="BQ375" s="37"/>
      <c r="BR375" s="37"/>
      <c r="BS375" s="37"/>
      <c r="BT375" s="37">
        <f t="shared" si="1241"/>
        <v>0</v>
      </c>
      <c r="BU375" s="37"/>
      <c r="BV375" s="37"/>
      <c r="BW375" s="37"/>
      <c r="BX375" s="37"/>
      <c r="BY375" s="37"/>
      <c r="BZ375" s="37"/>
      <c r="CA375" s="37">
        <f t="shared" si="1234"/>
        <v>0</v>
      </c>
      <c r="CB375" s="189"/>
      <c r="CC375" s="189"/>
      <c r="CD375" s="189"/>
      <c r="CE375" s="37">
        <f t="shared" si="1235"/>
        <v>0</v>
      </c>
      <c r="CF375" s="189">
        <f t="shared" si="1237"/>
        <v>0</v>
      </c>
      <c r="CG375" s="189"/>
      <c r="CH375" s="189">
        <f t="shared" si="1206"/>
        <v>0</v>
      </c>
      <c r="CI375" s="189"/>
      <c r="CJ375" s="37"/>
      <c r="CK375" s="37"/>
      <c r="CL375" s="37"/>
      <c r="CM375" s="37"/>
      <c r="CN375" s="37"/>
      <c r="CO375" s="37"/>
    </row>
    <row r="376" spans="2:93" s="46" customFormat="1" ht="15" hidden="1" customHeight="1" x14ac:dyDescent="0.25">
      <c r="B376" s="432"/>
      <c r="C376" s="136"/>
      <c r="D376" s="259"/>
      <c r="E376" s="259"/>
      <c r="F376" s="259"/>
      <c r="G376" s="259"/>
      <c r="H376" s="259"/>
      <c r="I376" s="259"/>
      <c r="J376" s="569" t="e">
        <f t="shared" si="1249"/>
        <v>#DIV/0!</v>
      </c>
      <c r="K376" s="315"/>
      <c r="L376" s="569"/>
      <c r="M376" s="259"/>
      <c r="N376" s="569"/>
      <c r="O376" s="315"/>
      <c r="P376" s="315"/>
      <c r="Q376" s="315"/>
      <c r="R376" s="315"/>
      <c r="S376" s="259"/>
      <c r="T376" s="315"/>
      <c r="U376" s="315"/>
      <c r="V376" s="629"/>
      <c r="W376" s="259"/>
      <c r="X376" s="629"/>
      <c r="Y376" s="315"/>
      <c r="Z376" s="629"/>
      <c r="AA376" s="315"/>
      <c r="AB376" s="315"/>
      <c r="AC376" s="259">
        <f t="shared" si="1210"/>
        <v>0</v>
      </c>
      <c r="AD376" s="575" t="e">
        <f t="shared" si="1211"/>
        <v>#DIV/0!</v>
      </c>
      <c r="AE376" s="315"/>
      <c r="AF376" s="622"/>
      <c r="AG376" s="259"/>
      <c r="AH376" s="622" t="e">
        <f t="shared" si="1095"/>
        <v>#DIV/0!</v>
      </c>
      <c r="AI376" s="315"/>
      <c r="AJ376" s="315"/>
      <c r="AK376" s="259"/>
      <c r="AL376" s="315"/>
      <c r="AM376" s="315"/>
      <c r="AN376" s="315"/>
      <c r="AO376" s="315"/>
      <c r="AP376" s="315"/>
      <c r="AQ376" s="315"/>
      <c r="AR376" s="315"/>
      <c r="AS376" s="315"/>
      <c r="AT376" s="315"/>
      <c r="AU376" s="112">
        <f t="shared" si="1250"/>
        <v>0</v>
      </c>
      <c r="AV376" s="43"/>
      <c r="AW376" s="315"/>
      <c r="AX376" s="315"/>
      <c r="AY376" s="315"/>
      <c r="AZ376" s="315"/>
      <c r="BA376" s="128">
        <f t="shared" si="1223"/>
        <v>0</v>
      </c>
      <c r="BB376" s="315"/>
      <c r="BC376" s="315"/>
      <c r="BD376" s="315"/>
      <c r="BE376" s="315">
        <f t="shared" si="1224"/>
        <v>0</v>
      </c>
      <c r="BF376" s="315">
        <f t="shared" si="1261"/>
        <v>0</v>
      </c>
      <c r="BG376" s="315"/>
      <c r="BH376" s="315"/>
      <c r="BI376" s="315"/>
      <c r="BJ376" s="315"/>
      <c r="BK376" s="315"/>
      <c r="BL376" s="315"/>
      <c r="BM376" s="315"/>
      <c r="BN376" s="315">
        <f t="shared" si="1254"/>
        <v>0</v>
      </c>
      <c r="BO376" s="315"/>
      <c r="BP376" s="315"/>
      <c r="BQ376" s="315"/>
      <c r="BR376" s="315"/>
      <c r="BS376" s="315"/>
      <c r="BT376" s="315">
        <f t="shared" si="1241"/>
        <v>0</v>
      </c>
      <c r="BU376" s="315"/>
      <c r="BV376" s="315"/>
      <c r="BW376" s="315"/>
      <c r="BX376" s="315"/>
      <c r="BY376" s="315"/>
      <c r="BZ376" s="315"/>
      <c r="CA376" s="315">
        <f t="shared" si="1234"/>
        <v>0</v>
      </c>
      <c r="CB376" s="259"/>
      <c r="CC376" s="259"/>
      <c r="CD376" s="259"/>
      <c r="CE376" s="315">
        <f t="shared" si="1235"/>
        <v>0</v>
      </c>
      <c r="CF376" s="259">
        <f t="shared" si="1237"/>
        <v>0</v>
      </c>
      <c r="CG376" s="259"/>
      <c r="CH376" s="259">
        <f t="shared" si="1206"/>
        <v>0</v>
      </c>
      <c r="CI376" s="259"/>
      <c r="CJ376" s="315"/>
      <c r="CK376" s="315"/>
      <c r="CL376" s="315"/>
      <c r="CM376" s="315"/>
      <c r="CN376" s="315"/>
      <c r="CO376" s="315"/>
    </row>
    <row r="377" spans="2:93" s="46" customFormat="1" ht="15" hidden="1" customHeight="1" x14ac:dyDescent="0.25">
      <c r="B377" s="432"/>
      <c r="C377" s="136"/>
      <c r="D377" s="259"/>
      <c r="E377" s="259"/>
      <c r="F377" s="259"/>
      <c r="G377" s="259"/>
      <c r="H377" s="259"/>
      <c r="I377" s="259"/>
      <c r="J377" s="569" t="e">
        <f t="shared" si="1249"/>
        <v>#DIV/0!</v>
      </c>
      <c r="K377" s="315"/>
      <c r="L377" s="569"/>
      <c r="M377" s="259"/>
      <c r="N377" s="569"/>
      <c r="O377" s="315"/>
      <c r="P377" s="315"/>
      <c r="Q377" s="315"/>
      <c r="R377" s="315"/>
      <c r="S377" s="259"/>
      <c r="T377" s="315"/>
      <c r="U377" s="315"/>
      <c r="V377" s="629"/>
      <c r="W377" s="259"/>
      <c r="X377" s="629"/>
      <c r="Y377" s="315"/>
      <c r="Z377" s="629"/>
      <c r="AA377" s="315"/>
      <c r="AB377" s="315"/>
      <c r="AC377" s="259">
        <f t="shared" si="1210"/>
        <v>0</v>
      </c>
      <c r="AD377" s="575" t="e">
        <f t="shared" si="1211"/>
        <v>#DIV/0!</v>
      </c>
      <c r="AE377" s="315"/>
      <c r="AF377" s="622"/>
      <c r="AG377" s="259"/>
      <c r="AH377" s="622" t="e">
        <f t="shared" si="1095"/>
        <v>#DIV/0!</v>
      </c>
      <c r="AI377" s="315"/>
      <c r="AJ377" s="315"/>
      <c r="AK377" s="259"/>
      <c r="AL377" s="315"/>
      <c r="AM377" s="315"/>
      <c r="AN377" s="315"/>
      <c r="AO377" s="315"/>
      <c r="AP377" s="315"/>
      <c r="AQ377" s="315"/>
      <c r="AR377" s="315"/>
      <c r="AS377" s="315"/>
      <c r="AT377" s="315"/>
      <c r="AU377" s="112">
        <f t="shared" si="1250"/>
        <v>0</v>
      </c>
      <c r="AV377" s="43"/>
      <c r="AW377" s="315"/>
      <c r="AX377" s="315"/>
      <c r="AY377" s="315"/>
      <c r="AZ377" s="315"/>
      <c r="BA377" s="128">
        <f t="shared" si="1223"/>
        <v>0</v>
      </c>
      <c r="BB377" s="315"/>
      <c r="BC377" s="315"/>
      <c r="BD377" s="315"/>
      <c r="BE377" s="315">
        <f t="shared" si="1224"/>
        <v>0</v>
      </c>
      <c r="BF377" s="315">
        <f t="shared" si="1261"/>
        <v>0</v>
      </c>
      <c r="BG377" s="315"/>
      <c r="BH377" s="315"/>
      <c r="BI377" s="315"/>
      <c r="BJ377" s="315"/>
      <c r="BK377" s="315"/>
      <c r="BL377" s="315"/>
      <c r="BM377" s="315"/>
      <c r="BN377" s="315">
        <f t="shared" si="1254"/>
        <v>0</v>
      </c>
      <c r="BO377" s="315"/>
      <c r="BP377" s="315"/>
      <c r="BQ377" s="315"/>
      <c r="BR377" s="315"/>
      <c r="BS377" s="315"/>
      <c r="BT377" s="315">
        <f t="shared" si="1241"/>
        <v>0</v>
      </c>
      <c r="BU377" s="315"/>
      <c r="BV377" s="315"/>
      <c r="BW377" s="315"/>
      <c r="BX377" s="315"/>
      <c r="BY377" s="315"/>
      <c r="BZ377" s="315"/>
      <c r="CA377" s="315">
        <f t="shared" si="1234"/>
        <v>0</v>
      </c>
      <c r="CB377" s="259"/>
      <c r="CC377" s="259"/>
      <c r="CD377" s="259"/>
      <c r="CE377" s="315">
        <f t="shared" si="1235"/>
        <v>0</v>
      </c>
      <c r="CF377" s="259">
        <f t="shared" si="1237"/>
        <v>0</v>
      </c>
      <c r="CG377" s="259"/>
      <c r="CH377" s="259">
        <f t="shared" si="1206"/>
        <v>0</v>
      </c>
      <c r="CI377" s="259"/>
      <c r="CJ377" s="315"/>
      <c r="CK377" s="315"/>
      <c r="CL377" s="315"/>
      <c r="CM377" s="315"/>
      <c r="CN377" s="315"/>
      <c r="CO377" s="315"/>
    </row>
    <row r="378" spans="2:93" s="46" customFormat="1" ht="15" hidden="1" customHeight="1" x14ac:dyDescent="0.25">
      <c r="B378" s="432"/>
      <c r="C378" s="136"/>
      <c r="D378" s="259"/>
      <c r="E378" s="259"/>
      <c r="F378" s="259"/>
      <c r="G378" s="259"/>
      <c r="H378" s="259"/>
      <c r="I378" s="259"/>
      <c r="J378" s="569" t="e">
        <f t="shared" si="1249"/>
        <v>#DIV/0!</v>
      </c>
      <c r="K378" s="315"/>
      <c r="L378" s="569"/>
      <c r="M378" s="259"/>
      <c r="N378" s="569"/>
      <c r="O378" s="315"/>
      <c r="P378" s="315"/>
      <c r="Q378" s="315"/>
      <c r="R378" s="315"/>
      <c r="S378" s="259"/>
      <c r="T378" s="315"/>
      <c r="U378" s="315"/>
      <c r="V378" s="629"/>
      <c r="W378" s="259"/>
      <c r="X378" s="629"/>
      <c r="Y378" s="315"/>
      <c r="Z378" s="629"/>
      <c r="AA378" s="315"/>
      <c r="AB378" s="315"/>
      <c r="AC378" s="259">
        <f t="shared" si="1210"/>
        <v>0</v>
      </c>
      <c r="AD378" s="575" t="e">
        <f t="shared" si="1211"/>
        <v>#DIV/0!</v>
      </c>
      <c r="AE378" s="315"/>
      <c r="AF378" s="622"/>
      <c r="AG378" s="259"/>
      <c r="AH378" s="622" t="e">
        <f t="shared" si="1095"/>
        <v>#DIV/0!</v>
      </c>
      <c r="AI378" s="315"/>
      <c r="AJ378" s="315"/>
      <c r="AK378" s="259"/>
      <c r="AL378" s="315"/>
      <c r="AM378" s="315"/>
      <c r="AN378" s="315"/>
      <c r="AO378" s="315"/>
      <c r="AP378" s="315"/>
      <c r="AQ378" s="315"/>
      <c r="AR378" s="315"/>
      <c r="AS378" s="315"/>
      <c r="AT378" s="315"/>
      <c r="AU378" s="112">
        <f t="shared" si="1250"/>
        <v>0</v>
      </c>
      <c r="AV378" s="43"/>
      <c r="AW378" s="315"/>
      <c r="AX378" s="315"/>
      <c r="AY378" s="315"/>
      <c r="AZ378" s="315"/>
      <c r="BA378" s="128">
        <f t="shared" si="1223"/>
        <v>0</v>
      </c>
      <c r="BB378" s="315"/>
      <c r="BC378" s="315"/>
      <c r="BD378" s="315"/>
      <c r="BE378" s="315">
        <f t="shared" si="1224"/>
        <v>0</v>
      </c>
      <c r="BF378" s="315">
        <f t="shared" si="1261"/>
        <v>0</v>
      </c>
      <c r="BG378" s="315"/>
      <c r="BH378" s="315"/>
      <c r="BI378" s="315"/>
      <c r="BJ378" s="315"/>
      <c r="BK378" s="315"/>
      <c r="BL378" s="315"/>
      <c r="BM378" s="315"/>
      <c r="BN378" s="315">
        <f t="shared" si="1254"/>
        <v>0</v>
      </c>
      <c r="BO378" s="315"/>
      <c r="BP378" s="315"/>
      <c r="BQ378" s="315"/>
      <c r="BR378" s="315"/>
      <c r="BS378" s="315"/>
      <c r="BT378" s="315">
        <f t="shared" si="1241"/>
        <v>0</v>
      </c>
      <c r="BU378" s="315"/>
      <c r="BV378" s="315"/>
      <c r="BW378" s="315"/>
      <c r="BX378" s="315"/>
      <c r="BY378" s="315"/>
      <c r="BZ378" s="315"/>
      <c r="CA378" s="315">
        <f t="shared" si="1234"/>
        <v>0</v>
      </c>
      <c r="CB378" s="259"/>
      <c r="CC378" s="259"/>
      <c r="CD378" s="259"/>
      <c r="CE378" s="315">
        <f t="shared" si="1235"/>
        <v>0</v>
      </c>
      <c r="CF378" s="259">
        <f t="shared" si="1237"/>
        <v>0</v>
      </c>
      <c r="CG378" s="259"/>
      <c r="CH378" s="259">
        <f t="shared" si="1206"/>
        <v>0</v>
      </c>
      <c r="CI378" s="259"/>
      <c r="CJ378" s="315"/>
      <c r="CK378" s="315"/>
      <c r="CL378" s="315"/>
      <c r="CM378" s="315"/>
      <c r="CN378" s="315"/>
      <c r="CO378" s="315"/>
    </row>
    <row r="379" spans="2:93" s="46" customFormat="1" ht="15" hidden="1" customHeight="1" x14ac:dyDescent="0.25">
      <c r="B379" s="432"/>
      <c r="C379" s="136"/>
      <c r="D379" s="259"/>
      <c r="E379" s="259"/>
      <c r="F379" s="259"/>
      <c r="G379" s="259"/>
      <c r="H379" s="259"/>
      <c r="I379" s="259"/>
      <c r="J379" s="569" t="e">
        <f t="shared" si="1249"/>
        <v>#DIV/0!</v>
      </c>
      <c r="K379" s="315"/>
      <c r="L379" s="569"/>
      <c r="M379" s="259"/>
      <c r="N379" s="569"/>
      <c r="O379" s="315"/>
      <c r="P379" s="315"/>
      <c r="Q379" s="315"/>
      <c r="R379" s="315"/>
      <c r="S379" s="259"/>
      <c r="T379" s="315"/>
      <c r="U379" s="315"/>
      <c r="V379" s="629"/>
      <c r="W379" s="259"/>
      <c r="X379" s="629"/>
      <c r="Y379" s="315"/>
      <c r="Z379" s="629"/>
      <c r="AA379" s="315"/>
      <c r="AB379" s="315"/>
      <c r="AC379" s="259">
        <f t="shared" si="1210"/>
        <v>0</v>
      </c>
      <c r="AD379" s="575" t="e">
        <f t="shared" si="1211"/>
        <v>#DIV/0!</v>
      </c>
      <c r="AE379" s="315"/>
      <c r="AF379" s="622"/>
      <c r="AG379" s="259"/>
      <c r="AH379" s="622" t="e">
        <f t="shared" si="1095"/>
        <v>#DIV/0!</v>
      </c>
      <c r="AI379" s="315"/>
      <c r="AJ379" s="315"/>
      <c r="AK379" s="259"/>
      <c r="AL379" s="315"/>
      <c r="AM379" s="315"/>
      <c r="AN379" s="315"/>
      <c r="AO379" s="315"/>
      <c r="AP379" s="315"/>
      <c r="AQ379" s="315"/>
      <c r="AR379" s="315"/>
      <c r="AS379" s="315"/>
      <c r="AT379" s="315"/>
      <c r="AU379" s="112">
        <f t="shared" si="1250"/>
        <v>0</v>
      </c>
      <c r="AV379" s="43"/>
      <c r="AW379" s="315"/>
      <c r="AX379" s="315"/>
      <c r="AY379" s="315"/>
      <c r="AZ379" s="315"/>
      <c r="BA379" s="128">
        <f t="shared" si="1223"/>
        <v>0</v>
      </c>
      <c r="BB379" s="315"/>
      <c r="BC379" s="315"/>
      <c r="BD379" s="315"/>
      <c r="BE379" s="315">
        <f t="shared" si="1224"/>
        <v>0</v>
      </c>
      <c r="BF379" s="315">
        <f t="shared" si="1261"/>
        <v>0</v>
      </c>
      <c r="BG379" s="315"/>
      <c r="BH379" s="315"/>
      <c r="BI379" s="315"/>
      <c r="BJ379" s="315"/>
      <c r="BK379" s="315"/>
      <c r="BL379" s="315"/>
      <c r="BM379" s="315"/>
      <c r="BN379" s="315">
        <f t="shared" si="1254"/>
        <v>0</v>
      </c>
      <c r="BO379" s="315"/>
      <c r="BP379" s="315"/>
      <c r="BQ379" s="315"/>
      <c r="BR379" s="315"/>
      <c r="BS379" s="315"/>
      <c r="BT379" s="315">
        <f t="shared" si="1241"/>
        <v>0</v>
      </c>
      <c r="BU379" s="315"/>
      <c r="BV379" s="315"/>
      <c r="BW379" s="315"/>
      <c r="BX379" s="315"/>
      <c r="BY379" s="315"/>
      <c r="BZ379" s="315"/>
      <c r="CA379" s="315">
        <f t="shared" si="1234"/>
        <v>0</v>
      </c>
      <c r="CB379" s="259"/>
      <c r="CC379" s="259"/>
      <c r="CD379" s="259"/>
      <c r="CE379" s="315">
        <f t="shared" si="1235"/>
        <v>0</v>
      </c>
      <c r="CF379" s="259">
        <f t="shared" si="1237"/>
        <v>0</v>
      </c>
      <c r="CG379" s="259"/>
      <c r="CH379" s="259">
        <f t="shared" si="1206"/>
        <v>0</v>
      </c>
      <c r="CI379" s="259"/>
      <c r="CJ379" s="315"/>
      <c r="CK379" s="315"/>
      <c r="CL379" s="315"/>
      <c r="CM379" s="315"/>
      <c r="CN379" s="315"/>
      <c r="CO379" s="315"/>
    </row>
    <row r="380" spans="2:93" s="46" customFormat="1" ht="15" hidden="1" customHeight="1" x14ac:dyDescent="0.25">
      <c r="B380" s="432"/>
      <c r="C380" s="136"/>
      <c r="D380" s="259"/>
      <c r="E380" s="259"/>
      <c r="F380" s="259"/>
      <c r="G380" s="259"/>
      <c r="H380" s="259"/>
      <c r="I380" s="259"/>
      <c r="J380" s="569" t="e">
        <f t="shared" si="1249"/>
        <v>#DIV/0!</v>
      </c>
      <c r="K380" s="315"/>
      <c r="L380" s="569"/>
      <c r="M380" s="259"/>
      <c r="N380" s="569"/>
      <c r="O380" s="315"/>
      <c r="P380" s="315"/>
      <c r="Q380" s="315"/>
      <c r="R380" s="315"/>
      <c r="S380" s="259"/>
      <c r="T380" s="315"/>
      <c r="U380" s="315"/>
      <c r="V380" s="629"/>
      <c r="W380" s="259"/>
      <c r="X380" s="629"/>
      <c r="Y380" s="315"/>
      <c r="Z380" s="629"/>
      <c r="AA380" s="315"/>
      <c r="AB380" s="315"/>
      <c r="AC380" s="259">
        <f t="shared" si="1210"/>
        <v>0</v>
      </c>
      <c r="AD380" s="575" t="e">
        <f t="shared" si="1211"/>
        <v>#DIV/0!</v>
      </c>
      <c r="AE380" s="315"/>
      <c r="AF380" s="622"/>
      <c r="AG380" s="259"/>
      <c r="AH380" s="622" t="e">
        <f t="shared" si="1095"/>
        <v>#DIV/0!</v>
      </c>
      <c r="AI380" s="315"/>
      <c r="AJ380" s="315"/>
      <c r="AK380" s="259"/>
      <c r="AL380" s="315"/>
      <c r="AM380" s="315"/>
      <c r="AN380" s="315"/>
      <c r="AO380" s="315"/>
      <c r="AP380" s="315"/>
      <c r="AQ380" s="315"/>
      <c r="AR380" s="315"/>
      <c r="AS380" s="315"/>
      <c r="AT380" s="315"/>
      <c r="AU380" s="112">
        <f t="shared" si="1250"/>
        <v>0</v>
      </c>
      <c r="AV380" s="43"/>
      <c r="AW380" s="315"/>
      <c r="AX380" s="315"/>
      <c r="AY380" s="315"/>
      <c r="AZ380" s="315"/>
      <c r="BA380" s="128">
        <f t="shared" si="1223"/>
        <v>0</v>
      </c>
      <c r="BB380" s="315"/>
      <c r="BC380" s="315"/>
      <c r="BD380" s="315"/>
      <c r="BE380" s="315">
        <f t="shared" si="1224"/>
        <v>0</v>
      </c>
      <c r="BF380" s="315">
        <f t="shared" si="1261"/>
        <v>0</v>
      </c>
      <c r="BG380" s="315"/>
      <c r="BH380" s="315"/>
      <c r="BI380" s="315"/>
      <c r="BJ380" s="315"/>
      <c r="BK380" s="315"/>
      <c r="BL380" s="315"/>
      <c r="BM380" s="315"/>
      <c r="BN380" s="315">
        <f t="shared" si="1254"/>
        <v>0</v>
      </c>
      <c r="BO380" s="315"/>
      <c r="BP380" s="315"/>
      <c r="BQ380" s="315"/>
      <c r="BR380" s="315"/>
      <c r="BS380" s="315"/>
      <c r="BT380" s="315">
        <f t="shared" si="1241"/>
        <v>0</v>
      </c>
      <c r="BU380" s="315"/>
      <c r="BV380" s="315"/>
      <c r="BW380" s="315"/>
      <c r="BX380" s="315"/>
      <c r="BY380" s="315"/>
      <c r="BZ380" s="315"/>
      <c r="CA380" s="315">
        <f t="shared" si="1234"/>
        <v>0</v>
      </c>
      <c r="CB380" s="259"/>
      <c r="CC380" s="259"/>
      <c r="CD380" s="259"/>
      <c r="CE380" s="315">
        <f t="shared" si="1235"/>
        <v>0</v>
      </c>
      <c r="CF380" s="259">
        <f t="shared" si="1237"/>
        <v>0</v>
      </c>
      <c r="CG380" s="259"/>
      <c r="CH380" s="259">
        <f t="shared" si="1206"/>
        <v>0</v>
      </c>
      <c r="CI380" s="259"/>
      <c r="CJ380" s="315"/>
      <c r="CK380" s="315"/>
      <c r="CL380" s="315"/>
      <c r="CM380" s="315"/>
      <c r="CN380" s="315"/>
      <c r="CO380" s="315"/>
    </row>
    <row r="381" spans="2:93" s="46" customFormat="1" ht="15" hidden="1" customHeight="1" x14ac:dyDescent="0.25">
      <c r="B381" s="432"/>
      <c r="C381" s="136"/>
      <c r="D381" s="259"/>
      <c r="E381" s="259"/>
      <c r="F381" s="259"/>
      <c r="G381" s="259"/>
      <c r="H381" s="259"/>
      <c r="I381" s="259"/>
      <c r="J381" s="569" t="e">
        <f t="shared" si="1249"/>
        <v>#DIV/0!</v>
      </c>
      <c r="K381" s="315"/>
      <c r="L381" s="569"/>
      <c r="M381" s="259"/>
      <c r="N381" s="569"/>
      <c r="O381" s="315"/>
      <c r="P381" s="315"/>
      <c r="Q381" s="315"/>
      <c r="R381" s="315"/>
      <c r="S381" s="259"/>
      <c r="T381" s="315"/>
      <c r="U381" s="315"/>
      <c r="V381" s="629"/>
      <c r="W381" s="259"/>
      <c r="X381" s="629"/>
      <c r="Y381" s="315"/>
      <c r="Z381" s="629"/>
      <c r="AA381" s="315"/>
      <c r="AB381" s="315"/>
      <c r="AC381" s="259">
        <f t="shared" si="1210"/>
        <v>0</v>
      </c>
      <c r="AD381" s="575" t="e">
        <f t="shared" si="1211"/>
        <v>#DIV/0!</v>
      </c>
      <c r="AE381" s="315"/>
      <c r="AF381" s="622"/>
      <c r="AG381" s="259"/>
      <c r="AH381" s="622" t="e">
        <f t="shared" si="1095"/>
        <v>#DIV/0!</v>
      </c>
      <c r="AI381" s="315"/>
      <c r="AJ381" s="315"/>
      <c r="AK381" s="259"/>
      <c r="AL381" s="315"/>
      <c r="AM381" s="315"/>
      <c r="AN381" s="315"/>
      <c r="AO381" s="315"/>
      <c r="AP381" s="315"/>
      <c r="AQ381" s="315"/>
      <c r="AR381" s="315"/>
      <c r="AS381" s="315"/>
      <c r="AT381" s="315"/>
      <c r="AU381" s="112">
        <f t="shared" si="1250"/>
        <v>0</v>
      </c>
      <c r="AV381" s="43"/>
      <c r="AW381" s="315"/>
      <c r="AX381" s="315"/>
      <c r="AY381" s="315"/>
      <c r="AZ381" s="315"/>
      <c r="BA381" s="128">
        <f t="shared" si="1223"/>
        <v>0</v>
      </c>
      <c r="BB381" s="315"/>
      <c r="BC381" s="315"/>
      <c r="BD381" s="315"/>
      <c r="BE381" s="315">
        <f t="shared" si="1224"/>
        <v>0</v>
      </c>
      <c r="BF381" s="315">
        <f t="shared" si="1261"/>
        <v>0</v>
      </c>
      <c r="BG381" s="315"/>
      <c r="BH381" s="315"/>
      <c r="BI381" s="315"/>
      <c r="BJ381" s="315"/>
      <c r="BK381" s="315"/>
      <c r="BL381" s="315"/>
      <c r="BM381" s="315"/>
      <c r="BN381" s="315">
        <f t="shared" si="1254"/>
        <v>0</v>
      </c>
      <c r="BO381" s="315"/>
      <c r="BP381" s="315"/>
      <c r="BQ381" s="315"/>
      <c r="BR381" s="315"/>
      <c r="BS381" s="315"/>
      <c r="BT381" s="315">
        <f t="shared" si="1241"/>
        <v>0</v>
      </c>
      <c r="BU381" s="315"/>
      <c r="BV381" s="315"/>
      <c r="BW381" s="315"/>
      <c r="BX381" s="315"/>
      <c r="BY381" s="315"/>
      <c r="BZ381" s="315"/>
      <c r="CA381" s="315">
        <f t="shared" si="1234"/>
        <v>0</v>
      </c>
      <c r="CB381" s="259"/>
      <c r="CC381" s="259"/>
      <c r="CD381" s="259"/>
      <c r="CE381" s="315">
        <f t="shared" si="1235"/>
        <v>0</v>
      </c>
      <c r="CF381" s="259">
        <f t="shared" si="1237"/>
        <v>0</v>
      </c>
      <c r="CG381" s="259"/>
      <c r="CH381" s="259">
        <f t="shared" si="1206"/>
        <v>0</v>
      </c>
      <c r="CI381" s="259"/>
      <c r="CJ381" s="315"/>
      <c r="CK381" s="315"/>
      <c r="CL381" s="315"/>
      <c r="CM381" s="315"/>
      <c r="CN381" s="315"/>
      <c r="CO381" s="315"/>
    </row>
    <row r="382" spans="2:93" s="39" customFormat="1" ht="35.25" hidden="1" customHeight="1" x14ac:dyDescent="0.25">
      <c r="B382" s="209"/>
      <c r="C382" s="124"/>
      <c r="D382" s="189"/>
      <c r="E382" s="189"/>
      <c r="F382" s="189"/>
      <c r="G382" s="189"/>
      <c r="H382" s="189"/>
      <c r="I382" s="189"/>
      <c r="J382" s="569" t="e">
        <f t="shared" si="1249"/>
        <v>#DIV/0!</v>
      </c>
      <c r="K382" s="37"/>
      <c r="L382" s="569"/>
      <c r="M382" s="189"/>
      <c r="N382" s="569"/>
      <c r="O382" s="37"/>
      <c r="P382" s="37"/>
      <c r="Q382" s="37"/>
      <c r="R382" s="37"/>
      <c r="S382" s="189"/>
      <c r="T382" s="37"/>
      <c r="U382" s="37"/>
      <c r="V382" s="629"/>
      <c r="W382" s="189"/>
      <c r="X382" s="629"/>
      <c r="Y382" s="37"/>
      <c r="Z382" s="629"/>
      <c r="AA382" s="37"/>
      <c r="AB382" s="37"/>
      <c r="AC382" s="189">
        <f t="shared" si="1210"/>
        <v>0</v>
      </c>
      <c r="AD382" s="575" t="e">
        <f t="shared" si="1211"/>
        <v>#DIV/0!</v>
      </c>
      <c r="AE382" s="37"/>
      <c r="AF382" s="622"/>
      <c r="AG382" s="189"/>
      <c r="AH382" s="622" t="e">
        <f t="shared" si="1095"/>
        <v>#DIV/0!</v>
      </c>
      <c r="AI382" s="37"/>
      <c r="AJ382" s="37"/>
      <c r="AK382" s="189"/>
      <c r="AL382" s="37"/>
      <c r="AM382" s="37"/>
      <c r="AN382" s="37"/>
      <c r="AO382" s="37"/>
      <c r="AP382" s="37"/>
      <c r="AQ382" s="37"/>
      <c r="AR382" s="37"/>
      <c r="AS382" s="37"/>
      <c r="AT382" s="37"/>
      <c r="AU382" s="112">
        <f t="shared" si="1250"/>
        <v>0</v>
      </c>
      <c r="AV382" s="37"/>
      <c r="AW382" s="37"/>
      <c r="AX382" s="37"/>
      <c r="AY382" s="37"/>
      <c r="AZ382" s="37"/>
      <c r="BA382" s="128">
        <f t="shared" si="1223"/>
        <v>0</v>
      </c>
      <c r="BB382" s="37"/>
      <c r="BC382" s="37"/>
      <c r="BD382" s="37"/>
      <c r="BE382" s="37">
        <f t="shared" si="1224"/>
        <v>0</v>
      </c>
      <c r="BF382" s="37">
        <f t="shared" si="1261"/>
        <v>0</v>
      </c>
      <c r="BG382" s="37"/>
      <c r="BH382" s="37"/>
      <c r="BI382" s="37"/>
      <c r="BJ382" s="37"/>
      <c r="BK382" s="37"/>
      <c r="BL382" s="37"/>
      <c r="BM382" s="37"/>
      <c r="BN382" s="37">
        <f t="shared" si="1254"/>
        <v>0</v>
      </c>
      <c r="BO382" s="37"/>
      <c r="BP382" s="37"/>
      <c r="BQ382" s="37"/>
      <c r="BR382" s="37"/>
      <c r="BS382" s="37"/>
      <c r="BT382" s="37">
        <f t="shared" si="1241"/>
        <v>0</v>
      </c>
      <c r="BU382" s="37"/>
      <c r="BV382" s="37"/>
      <c r="BW382" s="37"/>
      <c r="BX382" s="37"/>
      <c r="BY382" s="37"/>
      <c r="BZ382" s="37"/>
      <c r="CA382" s="37">
        <f t="shared" si="1234"/>
        <v>0</v>
      </c>
      <c r="CB382" s="189"/>
      <c r="CC382" s="189"/>
      <c r="CD382" s="189"/>
      <c r="CE382" s="37">
        <f t="shared" si="1235"/>
        <v>0</v>
      </c>
      <c r="CF382" s="189">
        <f t="shared" si="1237"/>
        <v>0</v>
      </c>
      <c r="CG382" s="189"/>
      <c r="CH382" s="189">
        <f t="shared" si="1206"/>
        <v>0</v>
      </c>
      <c r="CI382" s="189"/>
      <c r="CJ382" s="37"/>
      <c r="CK382" s="37"/>
      <c r="CL382" s="37"/>
      <c r="CM382" s="37"/>
      <c r="CN382" s="37"/>
      <c r="CO382" s="37"/>
    </row>
    <row r="383" spans="2:93" s="42" customFormat="1" ht="90" hidden="1" customHeight="1" x14ac:dyDescent="0.25">
      <c r="B383" s="206" t="s">
        <v>201</v>
      </c>
      <c r="C383" s="111" t="s">
        <v>222</v>
      </c>
      <c r="D383" s="193">
        <f>E383</f>
        <v>0</v>
      </c>
      <c r="E383" s="193">
        <f>E384</f>
        <v>0</v>
      </c>
      <c r="F383" s="193"/>
      <c r="G383" s="194"/>
      <c r="H383" s="194"/>
      <c r="I383" s="193"/>
      <c r="J383" s="569" t="e">
        <f t="shared" si="1249"/>
        <v>#DIV/0!</v>
      </c>
      <c r="K383" s="112">
        <f>K384</f>
        <v>0</v>
      </c>
      <c r="L383" s="569"/>
      <c r="M383" s="193"/>
      <c r="N383" s="569"/>
      <c r="O383" s="307"/>
      <c r="P383" s="307"/>
      <c r="Q383" s="307"/>
      <c r="R383" s="307"/>
      <c r="S383" s="193"/>
      <c r="T383" s="307"/>
      <c r="U383" s="112"/>
      <c r="V383" s="629"/>
      <c r="W383" s="193"/>
      <c r="X383" s="629"/>
      <c r="Y383" s="307"/>
      <c r="Z383" s="629"/>
      <c r="AA383" s="307"/>
      <c r="AB383" s="307"/>
      <c r="AC383" s="193">
        <f t="shared" si="1210"/>
        <v>0</v>
      </c>
      <c r="AD383" s="575" t="e">
        <f t="shared" si="1211"/>
        <v>#DIV/0!</v>
      </c>
      <c r="AE383" s="112">
        <f>AE384</f>
        <v>0</v>
      </c>
      <c r="AF383" s="622"/>
      <c r="AG383" s="193"/>
      <c r="AH383" s="622" t="e">
        <f t="shared" si="1095"/>
        <v>#DIV/0!</v>
      </c>
      <c r="AI383" s="307"/>
      <c r="AJ383" s="307"/>
      <c r="AK383" s="193"/>
      <c r="AL383" s="307"/>
      <c r="AM383" s="307"/>
      <c r="AN383" s="307"/>
      <c r="AO383" s="307"/>
      <c r="AP383" s="307"/>
      <c r="AQ383" s="307"/>
      <c r="AR383" s="307"/>
      <c r="AS383" s="307"/>
      <c r="AT383" s="307"/>
      <c r="AU383" s="112">
        <f t="shared" si="1250"/>
        <v>0</v>
      </c>
      <c r="AV383" s="112">
        <f>AW383</f>
        <v>0</v>
      </c>
      <c r="AW383" s="112">
        <f>AW384</f>
        <v>0</v>
      </c>
      <c r="AX383" s="112"/>
      <c r="AY383" s="307"/>
      <c r="AZ383" s="307"/>
      <c r="BA383" s="128">
        <f t="shared" si="1223"/>
        <v>0</v>
      </c>
      <c r="BB383" s="307"/>
      <c r="BC383" s="307"/>
      <c r="BD383" s="307"/>
      <c r="BE383" s="112">
        <f t="shared" si="1224"/>
        <v>0</v>
      </c>
      <c r="BF383" s="112">
        <f t="shared" si="1261"/>
        <v>0</v>
      </c>
      <c r="BG383" s="307"/>
      <c r="BH383" s="307"/>
      <c r="BI383" s="112">
        <f>BJ383</f>
        <v>0</v>
      </c>
      <c r="BJ383" s="112">
        <f>BJ384</f>
        <v>0</v>
      </c>
      <c r="BK383" s="112"/>
      <c r="BL383" s="307"/>
      <c r="BM383" s="307"/>
      <c r="BN383" s="112">
        <f t="shared" si="1254"/>
        <v>0</v>
      </c>
      <c r="BO383" s="112">
        <f>BP383</f>
        <v>0</v>
      </c>
      <c r="BP383" s="112">
        <f>BP384</f>
        <v>0</v>
      </c>
      <c r="BQ383" s="112"/>
      <c r="BR383" s="307"/>
      <c r="BS383" s="307"/>
      <c r="BT383" s="307">
        <f t="shared" si="1241"/>
        <v>0</v>
      </c>
      <c r="BU383" s="307"/>
      <c r="BV383" s="112">
        <f>BW383</f>
        <v>0</v>
      </c>
      <c r="BW383" s="112">
        <f>BW384</f>
        <v>0</v>
      </c>
      <c r="BX383" s="112"/>
      <c r="BY383" s="307"/>
      <c r="BZ383" s="307"/>
      <c r="CA383" s="112">
        <f t="shared" si="1234"/>
        <v>0</v>
      </c>
      <c r="CB383" s="193"/>
      <c r="CC383" s="194"/>
      <c r="CD383" s="194"/>
      <c r="CE383" s="112">
        <f t="shared" si="1235"/>
        <v>0</v>
      </c>
      <c r="CF383" s="193">
        <f t="shared" si="1237"/>
        <v>0</v>
      </c>
      <c r="CG383" s="193"/>
      <c r="CH383" s="194">
        <f t="shared" si="1206"/>
        <v>0</v>
      </c>
      <c r="CI383" s="194"/>
      <c r="CJ383" s="112"/>
      <c r="CK383" s="112">
        <f>CL383</f>
        <v>0</v>
      </c>
      <c r="CL383" s="112">
        <f>CL384</f>
        <v>0</v>
      </c>
      <c r="CM383" s="112"/>
      <c r="CN383" s="307"/>
      <c r="CO383" s="307"/>
    </row>
    <row r="384" spans="2:93" s="39" customFormat="1" ht="46.5" hidden="1" customHeight="1" x14ac:dyDescent="0.25">
      <c r="B384" s="211"/>
      <c r="C384" s="124" t="s">
        <v>40</v>
      </c>
      <c r="D384" s="188">
        <f>E384</f>
        <v>0</v>
      </c>
      <c r="E384" s="188">
        <v>0</v>
      </c>
      <c r="F384" s="188"/>
      <c r="G384" s="189"/>
      <c r="H384" s="189"/>
      <c r="I384" s="188"/>
      <c r="J384" s="569" t="e">
        <f t="shared" si="1249"/>
        <v>#DIV/0!</v>
      </c>
      <c r="K384" s="130">
        <v>0</v>
      </c>
      <c r="L384" s="569"/>
      <c r="M384" s="188"/>
      <c r="N384" s="569"/>
      <c r="O384" s="37"/>
      <c r="P384" s="37"/>
      <c r="Q384" s="37"/>
      <c r="R384" s="37"/>
      <c r="S384" s="188"/>
      <c r="T384" s="37"/>
      <c r="U384" s="130"/>
      <c r="V384" s="629"/>
      <c r="W384" s="188"/>
      <c r="X384" s="629"/>
      <c r="Y384" s="37"/>
      <c r="Z384" s="629"/>
      <c r="AA384" s="37"/>
      <c r="AB384" s="37"/>
      <c r="AC384" s="188">
        <f t="shared" si="1210"/>
        <v>0</v>
      </c>
      <c r="AD384" s="575" t="e">
        <f t="shared" si="1211"/>
        <v>#DIV/0!</v>
      </c>
      <c r="AE384" s="130">
        <v>0</v>
      </c>
      <c r="AF384" s="622"/>
      <c r="AG384" s="188"/>
      <c r="AH384" s="622" t="e">
        <f t="shared" si="1095"/>
        <v>#DIV/0!</v>
      </c>
      <c r="AI384" s="37"/>
      <c r="AJ384" s="37"/>
      <c r="AK384" s="188"/>
      <c r="AL384" s="37"/>
      <c r="AM384" s="37"/>
      <c r="AN384" s="37"/>
      <c r="AO384" s="37"/>
      <c r="AP384" s="37"/>
      <c r="AQ384" s="37"/>
      <c r="AR384" s="37"/>
      <c r="AS384" s="37"/>
      <c r="AT384" s="37"/>
      <c r="AU384" s="112">
        <f t="shared" si="1250"/>
        <v>0</v>
      </c>
      <c r="AV384" s="130">
        <f>AW384</f>
        <v>0</v>
      </c>
      <c r="AW384" s="130">
        <v>0</v>
      </c>
      <c r="AX384" s="130"/>
      <c r="AY384" s="37"/>
      <c r="AZ384" s="37"/>
      <c r="BA384" s="128">
        <f t="shared" si="1223"/>
        <v>0</v>
      </c>
      <c r="BB384" s="37"/>
      <c r="BC384" s="37"/>
      <c r="BD384" s="37"/>
      <c r="BE384" s="130">
        <f t="shared" si="1224"/>
        <v>0</v>
      </c>
      <c r="BF384" s="130">
        <f t="shared" si="1261"/>
        <v>0</v>
      </c>
      <c r="BG384" s="37"/>
      <c r="BH384" s="37"/>
      <c r="BI384" s="130">
        <f>BJ384</f>
        <v>0</v>
      </c>
      <c r="BJ384" s="130">
        <v>0</v>
      </c>
      <c r="BK384" s="130"/>
      <c r="BL384" s="37"/>
      <c r="BM384" s="37"/>
      <c r="BN384" s="130">
        <f t="shared" si="1254"/>
        <v>0</v>
      </c>
      <c r="BO384" s="130">
        <f>BP384</f>
        <v>0</v>
      </c>
      <c r="BP384" s="130">
        <v>0</v>
      </c>
      <c r="BQ384" s="130"/>
      <c r="BR384" s="37"/>
      <c r="BS384" s="37"/>
      <c r="BT384" s="37">
        <f t="shared" si="1241"/>
        <v>0</v>
      </c>
      <c r="BU384" s="37"/>
      <c r="BV384" s="130">
        <f>BW384</f>
        <v>0</v>
      </c>
      <c r="BW384" s="130">
        <v>0</v>
      </c>
      <c r="BX384" s="130"/>
      <c r="BY384" s="37"/>
      <c r="BZ384" s="37"/>
      <c r="CA384" s="130">
        <f t="shared" si="1234"/>
        <v>0</v>
      </c>
      <c r="CB384" s="188"/>
      <c r="CC384" s="189"/>
      <c r="CD384" s="189"/>
      <c r="CE384" s="130">
        <f t="shared" si="1235"/>
        <v>0</v>
      </c>
      <c r="CF384" s="188">
        <f t="shared" si="1237"/>
        <v>0</v>
      </c>
      <c r="CG384" s="188"/>
      <c r="CH384" s="189">
        <f t="shared" si="1206"/>
        <v>0</v>
      </c>
      <c r="CI384" s="189"/>
      <c r="CJ384" s="130"/>
      <c r="CK384" s="130">
        <f>CL384</f>
        <v>0</v>
      </c>
      <c r="CL384" s="130">
        <v>0</v>
      </c>
      <c r="CM384" s="130"/>
      <c r="CN384" s="37"/>
      <c r="CO384" s="37"/>
    </row>
    <row r="385" spans="2:93" s="39" customFormat="1" ht="42" hidden="1" customHeight="1" x14ac:dyDescent="0.25">
      <c r="B385" s="209"/>
      <c r="C385" s="124"/>
      <c r="D385" s="189"/>
      <c r="E385" s="189"/>
      <c r="F385" s="189"/>
      <c r="G385" s="189"/>
      <c r="H385" s="189"/>
      <c r="I385" s="189"/>
      <c r="J385" s="569" t="e">
        <f t="shared" si="1249"/>
        <v>#DIV/0!</v>
      </c>
      <c r="K385" s="37"/>
      <c r="L385" s="569"/>
      <c r="M385" s="189"/>
      <c r="N385" s="569"/>
      <c r="O385" s="37"/>
      <c r="P385" s="37"/>
      <c r="Q385" s="37"/>
      <c r="R385" s="37"/>
      <c r="S385" s="189"/>
      <c r="T385" s="37"/>
      <c r="U385" s="37"/>
      <c r="V385" s="629"/>
      <c r="W385" s="189"/>
      <c r="X385" s="629"/>
      <c r="Y385" s="37"/>
      <c r="Z385" s="629"/>
      <c r="AA385" s="37"/>
      <c r="AB385" s="37"/>
      <c r="AC385" s="189">
        <f t="shared" si="1210"/>
        <v>0</v>
      </c>
      <c r="AD385" s="575" t="e">
        <f t="shared" si="1211"/>
        <v>#DIV/0!</v>
      </c>
      <c r="AE385" s="37"/>
      <c r="AF385" s="622"/>
      <c r="AG385" s="189"/>
      <c r="AH385" s="622" t="e">
        <f t="shared" si="1095"/>
        <v>#DIV/0!</v>
      </c>
      <c r="AI385" s="37"/>
      <c r="AJ385" s="37"/>
      <c r="AK385" s="189"/>
      <c r="AL385" s="37"/>
      <c r="AM385" s="37"/>
      <c r="AN385" s="37"/>
      <c r="AO385" s="37"/>
      <c r="AP385" s="37"/>
      <c r="AQ385" s="37"/>
      <c r="AR385" s="37"/>
      <c r="AS385" s="37"/>
      <c r="AT385" s="37"/>
      <c r="AU385" s="112">
        <f t="shared" si="1250"/>
        <v>0</v>
      </c>
      <c r="AV385" s="37"/>
      <c r="AW385" s="37"/>
      <c r="AX385" s="37"/>
      <c r="AY385" s="37"/>
      <c r="AZ385" s="37"/>
      <c r="BA385" s="128">
        <f t="shared" si="1223"/>
        <v>0</v>
      </c>
      <c r="BB385" s="37"/>
      <c r="BC385" s="37"/>
      <c r="BD385" s="37"/>
      <c r="BE385" s="37">
        <f t="shared" si="1224"/>
        <v>0</v>
      </c>
      <c r="BF385" s="37">
        <f t="shared" si="1261"/>
        <v>0</v>
      </c>
      <c r="BG385" s="37"/>
      <c r="BH385" s="37"/>
      <c r="BI385" s="37"/>
      <c r="BJ385" s="37"/>
      <c r="BK385" s="37"/>
      <c r="BL385" s="37"/>
      <c r="BM385" s="37"/>
      <c r="BN385" s="37">
        <f t="shared" si="1254"/>
        <v>0</v>
      </c>
      <c r="BO385" s="37"/>
      <c r="BP385" s="37"/>
      <c r="BQ385" s="37"/>
      <c r="BR385" s="37"/>
      <c r="BS385" s="37"/>
      <c r="BT385" s="37">
        <f t="shared" si="1241"/>
        <v>0</v>
      </c>
      <c r="BU385" s="37"/>
      <c r="BV385" s="37"/>
      <c r="BW385" s="37"/>
      <c r="BX385" s="37"/>
      <c r="BY385" s="37"/>
      <c r="BZ385" s="37"/>
      <c r="CA385" s="37">
        <f t="shared" si="1234"/>
        <v>0</v>
      </c>
      <c r="CB385" s="189"/>
      <c r="CC385" s="189"/>
      <c r="CD385" s="189"/>
      <c r="CE385" s="37">
        <f t="shared" si="1235"/>
        <v>0</v>
      </c>
      <c r="CF385" s="189">
        <f t="shared" si="1237"/>
        <v>0</v>
      </c>
      <c r="CG385" s="189"/>
      <c r="CH385" s="189">
        <f t="shared" si="1206"/>
        <v>0</v>
      </c>
      <c r="CI385" s="189"/>
      <c r="CJ385" s="37"/>
      <c r="CK385" s="37"/>
      <c r="CL385" s="37"/>
      <c r="CM385" s="37"/>
      <c r="CN385" s="37"/>
      <c r="CO385" s="37"/>
    </row>
    <row r="386" spans="2:93" s="42" customFormat="1" ht="171.75" hidden="1" customHeight="1" x14ac:dyDescent="0.25">
      <c r="B386" s="206" t="s">
        <v>202</v>
      </c>
      <c r="C386" s="111" t="s">
        <v>53</v>
      </c>
      <c r="D386" s="182">
        <f>E386+H386</f>
        <v>0</v>
      </c>
      <c r="E386" s="193">
        <f>SUM(E388:E391)</f>
        <v>0</v>
      </c>
      <c r="F386" s="193"/>
      <c r="G386" s="194"/>
      <c r="H386" s="194"/>
      <c r="I386" s="182"/>
      <c r="J386" s="569" t="e">
        <f t="shared" si="1249"/>
        <v>#DIV/0!</v>
      </c>
      <c r="K386" s="112">
        <f>SUM(K388:K391)</f>
        <v>0</v>
      </c>
      <c r="L386" s="569"/>
      <c r="M386" s="182"/>
      <c r="N386" s="569"/>
      <c r="O386" s="307"/>
      <c r="P386" s="307"/>
      <c r="Q386" s="307"/>
      <c r="R386" s="307"/>
      <c r="S386" s="182"/>
      <c r="T386" s="307"/>
      <c r="U386" s="112"/>
      <c r="V386" s="629"/>
      <c r="W386" s="182"/>
      <c r="X386" s="629"/>
      <c r="Y386" s="307"/>
      <c r="Z386" s="629"/>
      <c r="AA386" s="307"/>
      <c r="AB386" s="307"/>
      <c r="AC386" s="182">
        <f t="shared" si="1210"/>
        <v>0</v>
      </c>
      <c r="AD386" s="575" t="e">
        <f t="shared" si="1211"/>
        <v>#DIV/0!</v>
      </c>
      <c r="AE386" s="112">
        <f>SUM(AE388:AE391)</f>
        <v>0</v>
      </c>
      <c r="AF386" s="622"/>
      <c r="AG386" s="182"/>
      <c r="AH386" s="622" t="e">
        <f t="shared" si="1095"/>
        <v>#DIV/0!</v>
      </c>
      <c r="AI386" s="307"/>
      <c r="AJ386" s="307"/>
      <c r="AK386" s="182"/>
      <c r="AL386" s="307"/>
      <c r="AM386" s="307"/>
      <c r="AN386" s="307"/>
      <c r="AO386" s="307"/>
      <c r="AP386" s="307"/>
      <c r="AQ386" s="307"/>
      <c r="AR386" s="307"/>
      <c r="AS386" s="307"/>
      <c r="AT386" s="307"/>
      <c r="AU386" s="112">
        <f t="shared" si="1250"/>
        <v>0</v>
      </c>
      <c r="AV386" s="559">
        <f>AW386+AZ386</f>
        <v>0</v>
      </c>
      <c r="AW386" s="112">
        <f>SUM(AW388:AW391)</f>
        <v>0</v>
      </c>
      <c r="AX386" s="112"/>
      <c r="AY386" s="307"/>
      <c r="AZ386" s="307"/>
      <c r="BA386" s="128">
        <f t="shared" si="1223"/>
        <v>0</v>
      </c>
      <c r="BB386" s="307"/>
      <c r="BC386" s="307"/>
      <c r="BD386" s="307"/>
      <c r="BE386" s="526">
        <f t="shared" si="1224"/>
        <v>0</v>
      </c>
      <c r="BF386" s="112">
        <f t="shared" si="1261"/>
        <v>0</v>
      </c>
      <c r="BG386" s="307"/>
      <c r="BH386" s="307"/>
      <c r="BI386" s="491">
        <f>BJ386+BM386</f>
        <v>0</v>
      </c>
      <c r="BJ386" s="112">
        <f>SUM(BJ388:BJ391)</f>
        <v>0</v>
      </c>
      <c r="BK386" s="112"/>
      <c r="BL386" s="307"/>
      <c r="BM386" s="307"/>
      <c r="BN386" s="433">
        <f t="shared" si="1254"/>
        <v>0</v>
      </c>
      <c r="BO386" s="491">
        <f>BP386+BS386</f>
        <v>0</v>
      </c>
      <c r="BP386" s="112">
        <f>SUM(BP388:BP391)</f>
        <v>0</v>
      </c>
      <c r="BQ386" s="112"/>
      <c r="BR386" s="307"/>
      <c r="BS386" s="307"/>
      <c r="BT386" s="307">
        <f t="shared" si="1241"/>
        <v>0</v>
      </c>
      <c r="BU386" s="307"/>
      <c r="BV386" s="491">
        <f>BW386+BZ386</f>
        <v>0</v>
      </c>
      <c r="BW386" s="112">
        <f>SUM(BW388:BW391)</f>
        <v>0</v>
      </c>
      <c r="BX386" s="112"/>
      <c r="BY386" s="307"/>
      <c r="BZ386" s="307"/>
      <c r="CA386" s="433">
        <f t="shared" si="1234"/>
        <v>0</v>
      </c>
      <c r="CB386" s="193"/>
      <c r="CC386" s="194"/>
      <c r="CD386" s="194"/>
      <c r="CE386" s="433">
        <f t="shared" si="1235"/>
        <v>0</v>
      </c>
      <c r="CF386" s="193">
        <f t="shared" si="1237"/>
        <v>0</v>
      </c>
      <c r="CG386" s="193"/>
      <c r="CH386" s="194">
        <f t="shared" si="1206"/>
        <v>0</v>
      </c>
      <c r="CI386" s="194"/>
      <c r="CJ386" s="482"/>
      <c r="CK386" s="491">
        <f>CL386+CO386</f>
        <v>0</v>
      </c>
      <c r="CL386" s="112">
        <f>SUM(CL388:CL391)</f>
        <v>0</v>
      </c>
      <c r="CM386" s="112"/>
      <c r="CN386" s="307"/>
      <c r="CO386" s="307"/>
    </row>
    <row r="387" spans="2:93" s="42" customFormat="1" ht="45" hidden="1" customHeight="1" x14ac:dyDescent="0.25">
      <c r="B387" s="206"/>
      <c r="C387" s="111" t="s">
        <v>31</v>
      </c>
      <c r="D387" s="193">
        <f>E387</f>
        <v>0</v>
      </c>
      <c r="E387" s="193">
        <f>E388+E390</f>
        <v>0</v>
      </c>
      <c r="F387" s="193"/>
      <c r="G387" s="194"/>
      <c r="H387" s="194"/>
      <c r="I387" s="193"/>
      <c r="J387" s="569" t="e">
        <f t="shared" si="1249"/>
        <v>#DIV/0!</v>
      </c>
      <c r="K387" s="112">
        <f>K388+K390</f>
        <v>0</v>
      </c>
      <c r="L387" s="569"/>
      <c r="M387" s="193"/>
      <c r="N387" s="569"/>
      <c r="O387" s="307"/>
      <c r="P387" s="307"/>
      <c r="Q387" s="307"/>
      <c r="R387" s="307"/>
      <c r="S387" s="193"/>
      <c r="T387" s="307"/>
      <c r="U387" s="112"/>
      <c r="V387" s="629"/>
      <c r="W387" s="193"/>
      <c r="X387" s="629"/>
      <c r="Y387" s="307"/>
      <c r="Z387" s="629"/>
      <c r="AA387" s="307"/>
      <c r="AB387" s="307"/>
      <c r="AC387" s="193">
        <f t="shared" si="1210"/>
        <v>0</v>
      </c>
      <c r="AD387" s="575" t="e">
        <f t="shared" si="1211"/>
        <v>#DIV/0!</v>
      </c>
      <c r="AE387" s="112">
        <f>AE388+AE390</f>
        <v>0</v>
      </c>
      <c r="AF387" s="622"/>
      <c r="AG387" s="193"/>
      <c r="AH387" s="622" t="e">
        <f t="shared" ref="AH387:AH450" si="1262">AG387/F387</f>
        <v>#DIV/0!</v>
      </c>
      <c r="AI387" s="307"/>
      <c r="AJ387" s="307"/>
      <c r="AK387" s="193"/>
      <c r="AL387" s="307"/>
      <c r="AM387" s="307"/>
      <c r="AN387" s="307"/>
      <c r="AO387" s="307"/>
      <c r="AP387" s="307"/>
      <c r="AQ387" s="307"/>
      <c r="AR387" s="307"/>
      <c r="AS387" s="307"/>
      <c r="AT387" s="307"/>
      <c r="AU387" s="112">
        <f t="shared" si="1250"/>
        <v>0</v>
      </c>
      <c r="AV387" s="112">
        <f>AW387</f>
        <v>0</v>
      </c>
      <c r="AW387" s="112">
        <f>AW388+AW390</f>
        <v>0</v>
      </c>
      <c r="AX387" s="112"/>
      <c r="AY387" s="307"/>
      <c r="AZ387" s="307"/>
      <c r="BA387" s="128">
        <f t="shared" si="1223"/>
        <v>0</v>
      </c>
      <c r="BB387" s="307"/>
      <c r="BC387" s="307"/>
      <c r="BD387" s="307"/>
      <c r="BE387" s="112">
        <f t="shared" si="1224"/>
        <v>0</v>
      </c>
      <c r="BF387" s="112">
        <f t="shared" si="1261"/>
        <v>0</v>
      </c>
      <c r="BG387" s="307"/>
      <c r="BH387" s="307"/>
      <c r="BI387" s="112">
        <f>BJ387</f>
        <v>0</v>
      </c>
      <c r="BJ387" s="112">
        <f>BJ388+BJ390</f>
        <v>0</v>
      </c>
      <c r="BK387" s="112"/>
      <c r="BL387" s="307"/>
      <c r="BM387" s="307"/>
      <c r="BN387" s="112">
        <f t="shared" si="1254"/>
        <v>0</v>
      </c>
      <c r="BO387" s="112">
        <f>BP387</f>
        <v>0</v>
      </c>
      <c r="BP387" s="112">
        <f>BP388+BP390</f>
        <v>0</v>
      </c>
      <c r="BQ387" s="112"/>
      <c r="BR387" s="307"/>
      <c r="BS387" s="307"/>
      <c r="BT387" s="307">
        <f t="shared" si="1241"/>
        <v>0</v>
      </c>
      <c r="BU387" s="307"/>
      <c r="BV387" s="112">
        <f>BW387</f>
        <v>0</v>
      </c>
      <c r="BW387" s="112">
        <f>BW388+BW390</f>
        <v>0</v>
      </c>
      <c r="BX387" s="112"/>
      <c r="BY387" s="307"/>
      <c r="BZ387" s="307"/>
      <c r="CA387" s="112">
        <f t="shared" si="1234"/>
        <v>0</v>
      </c>
      <c r="CB387" s="193"/>
      <c r="CC387" s="194"/>
      <c r="CD387" s="194"/>
      <c r="CE387" s="112">
        <f t="shared" si="1235"/>
        <v>0</v>
      </c>
      <c r="CF387" s="193">
        <f t="shared" si="1237"/>
        <v>0</v>
      </c>
      <c r="CG387" s="193"/>
      <c r="CH387" s="194">
        <f t="shared" si="1206"/>
        <v>0</v>
      </c>
      <c r="CI387" s="194"/>
      <c r="CJ387" s="112"/>
      <c r="CK387" s="112">
        <f>CL387</f>
        <v>0</v>
      </c>
      <c r="CL387" s="112">
        <f>CL388+CL390</f>
        <v>0</v>
      </c>
      <c r="CM387" s="112"/>
      <c r="CN387" s="307"/>
      <c r="CO387" s="307"/>
    </row>
    <row r="388" spans="2:93" s="39" customFormat="1" ht="24" hidden="1" customHeight="1" x14ac:dyDescent="0.25">
      <c r="B388" s="209"/>
      <c r="C388" s="124" t="s">
        <v>39</v>
      </c>
      <c r="D388" s="188">
        <f>E388</f>
        <v>0</v>
      </c>
      <c r="E388" s="188">
        <v>0</v>
      </c>
      <c r="F388" s="188"/>
      <c r="G388" s="189"/>
      <c r="H388" s="189"/>
      <c r="I388" s="188"/>
      <c r="J388" s="569" t="e">
        <f t="shared" si="1249"/>
        <v>#DIV/0!</v>
      </c>
      <c r="K388" s="130">
        <v>0</v>
      </c>
      <c r="L388" s="569"/>
      <c r="M388" s="188"/>
      <c r="N388" s="569"/>
      <c r="O388" s="37"/>
      <c r="P388" s="37"/>
      <c r="Q388" s="37"/>
      <c r="R388" s="37"/>
      <c r="S388" s="188"/>
      <c r="T388" s="37"/>
      <c r="U388" s="130"/>
      <c r="V388" s="629"/>
      <c r="W388" s="188"/>
      <c r="X388" s="629"/>
      <c r="Y388" s="37"/>
      <c r="Z388" s="629"/>
      <c r="AA388" s="37"/>
      <c r="AB388" s="37"/>
      <c r="AC388" s="188">
        <f t="shared" si="1210"/>
        <v>0</v>
      </c>
      <c r="AD388" s="575" t="e">
        <f t="shared" si="1211"/>
        <v>#DIV/0!</v>
      </c>
      <c r="AE388" s="130">
        <v>0</v>
      </c>
      <c r="AF388" s="622"/>
      <c r="AG388" s="188"/>
      <c r="AH388" s="622" t="e">
        <f t="shared" si="1262"/>
        <v>#DIV/0!</v>
      </c>
      <c r="AI388" s="37"/>
      <c r="AJ388" s="37"/>
      <c r="AK388" s="188"/>
      <c r="AL388" s="37"/>
      <c r="AM388" s="37"/>
      <c r="AN388" s="37"/>
      <c r="AO388" s="37"/>
      <c r="AP388" s="37"/>
      <c r="AQ388" s="37"/>
      <c r="AR388" s="37"/>
      <c r="AS388" s="37"/>
      <c r="AT388" s="37"/>
      <c r="AU388" s="112">
        <f t="shared" si="1250"/>
        <v>0</v>
      </c>
      <c r="AV388" s="130">
        <f>AW388</f>
        <v>0</v>
      </c>
      <c r="AW388" s="130">
        <v>0</v>
      </c>
      <c r="AX388" s="130"/>
      <c r="AY388" s="37"/>
      <c r="AZ388" s="37"/>
      <c r="BA388" s="128">
        <f t="shared" si="1223"/>
        <v>0</v>
      </c>
      <c r="BB388" s="37"/>
      <c r="BC388" s="37"/>
      <c r="BD388" s="37"/>
      <c r="BE388" s="130">
        <f t="shared" si="1224"/>
        <v>0</v>
      </c>
      <c r="BF388" s="130">
        <f t="shared" si="1261"/>
        <v>0</v>
      </c>
      <c r="BG388" s="37"/>
      <c r="BH388" s="37"/>
      <c r="BI388" s="130">
        <f>BJ388</f>
        <v>0</v>
      </c>
      <c r="BJ388" s="130">
        <v>0</v>
      </c>
      <c r="BK388" s="130"/>
      <c r="BL388" s="37"/>
      <c r="BM388" s="37"/>
      <c r="BN388" s="130">
        <f t="shared" si="1254"/>
        <v>0</v>
      </c>
      <c r="BO388" s="130">
        <f>BP388</f>
        <v>0</v>
      </c>
      <c r="BP388" s="130">
        <v>0</v>
      </c>
      <c r="BQ388" s="130"/>
      <c r="BR388" s="37"/>
      <c r="BS388" s="37"/>
      <c r="BT388" s="37">
        <f t="shared" si="1241"/>
        <v>0</v>
      </c>
      <c r="BU388" s="37"/>
      <c r="BV388" s="130">
        <f>BW388</f>
        <v>0</v>
      </c>
      <c r="BW388" s="130">
        <v>0</v>
      </c>
      <c r="BX388" s="130"/>
      <c r="BY388" s="37"/>
      <c r="BZ388" s="37"/>
      <c r="CA388" s="130">
        <f t="shared" si="1234"/>
        <v>0</v>
      </c>
      <c r="CB388" s="188"/>
      <c r="CC388" s="189"/>
      <c r="CD388" s="189"/>
      <c r="CE388" s="130">
        <f t="shared" si="1235"/>
        <v>0</v>
      </c>
      <c r="CF388" s="188">
        <f t="shared" si="1237"/>
        <v>0</v>
      </c>
      <c r="CG388" s="188"/>
      <c r="CH388" s="189">
        <f t="shared" si="1206"/>
        <v>0</v>
      </c>
      <c r="CI388" s="189"/>
      <c r="CJ388" s="130"/>
      <c r="CK388" s="130">
        <f>CL388</f>
        <v>0</v>
      </c>
      <c r="CL388" s="130">
        <v>0</v>
      </c>
      <c r="CM388" s="130"/>
      <c r="CN388" s="37"/>
      <c r="CO388" s="37"/>
    </row>
    <row r="389" spans="2:93" s="39" customFormat="1" ht="51" hidden="1" customHeight="1" x14ac:dyDescent="0.25">
      <c r="B389" s="209"/>
      <c r="C389" s="124" t="s">
        <v>43</v>
      </c>
      <c r="D389" s="189"/>
      <c r="E389" s="189"/>
      <c r="F389" s="189"/>
      <c r="G389" s="189"/>
      <c r="H389" s="189"/>
      <c r="I389" s="189"/>
      <c r="J389" s="569" t="e">
        <f t="shared" si="1249"/>
        <v>#DIV/0!</v>
      </c>
      <c r="K389" s="37"/>
      <c r="L389" s="569"/>
      <c r="M389" s="189"/>
      <c r="N389" s="569"/>
      <c r="O389" s="37"/>
      <c r="P389" s="37"/>
      <c r="Q389" s="37"/>
      <c r="R389" s="37"/>
      <c r="S389" s="189"/>
      <c r="T389" s="37"/>
      <c r="U389" s="37"/>
      <c r="V389" s="629"/>
      <c r="W389" s="189"/>
      <c r="X389" s="629"/>
      <c r="Y389" s="37"/>
      <c r="Z389" s="629"/>
      <c r="AA389" s="37"/>
      <c r="AB389" s="37"/>
      <c r="AC389" s="189">
        <f t="shared" si="1210"/>
        <v>0</v>
      </c>
      <c r="AD389" s="575" t="e">
        <f t="shared" si="1211"/>
        <v>#DIV/0!</v>
      </c>
      <c r="AE389" s="37"/>
      <c r="AF389" s="622"/>
      <c r="AG389" s="189"/>
      <c r="AH389" s="622" t="e">
        <f t="shared" si="1262"/>
        <v>#DIV/0!</v>
      </c>
      <c r="AI389" s="37"/>
      <c r="AJ389" s="37"/>
      <c r="AK389" s="189"/>
      <c r="AL389" s="37"/>
      <c r="AM389" s="37"/>
      <c r="AN389" s="37"/>
      <c r="AO389" s="37"/>
      <c r="AP389" s="37"/>
      <c r="AQ389" s="37"/>
      <c r="AR389" s="37"/>
      <c r="AS389" s="37"/>
      <c r="AT389" s="37"/>
      <c r="AU389" s="112">
        <f t="shared" si="1250"/>
        <v>0</v>
      </c>
      <c r="AV389" s="37"/>
      <c r="AW389" s="37"/>
      <c r="AX389" s="37"/>
      <c r="AY389" s="37"/>
      <c r="AZ389" s="37"/>
      <c r="BA389" s="128">
        <f t="shared" si="1223"/>
        <v>0</v>
      </c>
      <c r="BB389" s="37"/>
      <c r="BC389" s="37"/>
      <c r="BD389" s="37"/>
      <c r="BE389" s="37">
        <f t="shared" si="1224"/>
        <v>0</v>
      </c>
      <c r="BF389" s="37">
        <f t="shared" si="1261"/>
        <v>0</v>
      </c>
      <c r="BG389" s="37"/>
      <c r="BH389" s="37"/>
      <c r="BI389" s="37"/>
      <c r="BJ389" s="37"/>
      <c r="BK389" s="37"/>
      <c r="BL389" s="37"/>
      <c r="BM389" s="37"/>
      <c r="BN389" s="37">
        <f t="shared" si="1254"/>
        <v>0</v>
      </c>
      <c r="BO389" s="37"/>
      <c r="BP389" s="37"/>
      <c r="BQ389" s="37"/>
      <c r="BR389" s="37"/>
      <c r="BS389" s="37"/>
      <c r="BT389" s="37">
        <f t="shared" si="1241"/>
        <v>0</v>
      </c>
      <c r="BU389" s="37"/>
      <c r="BV389" s="37"/>
      <c r="BW389" s="37"/>
      <c r="BX389" s="37"/>
      <c r="BY389" s="37"/>
      <c r="BZ389" s="37"/>
      <c r="CA389" s="37">
        <f t="shared" si="1234"/>
        <v>0</v>
      </c>
      <c r="CB389" s="189"/>
      <c r="CC389" s="189"/>
      <c r="CD389" s="189"/>
      <c r="CE389" s="37">
        <f t="shared" si="1235"/>
        <v>0</v>
      </c>
      <c r="CF389" s="189">
        <f t="shared" si="1237"/>
        <v>0</v>
      </c>
      <c r="CG389" s="189"/>
      <c r="CH389" s="189">
        <f t="shared" si="1206"/>
        <v>0</v>
      </c>
      <c r="CI389" s="189"/>
      <c r="CJ389" s="37"/>
      <c r="CK389" s="37"/>
      <c r="CL389" s="37"/>
      <c r="CM389" s="37"/>
      <c r="CN389" s="37"/>
      <c r="CO389" s="37"/>
    </row>
    <row r="390" spans="2:93" s="39" customFormat="1" ht="24" hidden="1" customHeight="1" x14ac:dyDescent="0.25">
      <c r="B390" s="209"/>
      <c r="C390" s="124" t="s">
        <v>40</v>
      </c>
      <c r="D390" s="189"/>
      <c r="E390" s="189"/>
      <c r="F390" s="189"/>
      <c r="G390" s="189"/>
      <c r="H390" s="189"/>
      <c r="I390" s="189"/>
      <c r="J390" s="569" t="e">
        <f t="shared" si="1249"/>
        <v>#DIV/0!</v>
      </c>
      <c r="K390" s="37"/>
      <c r="L390" s="569"/>
      <c r="M390" s="189"/>
      <c r="N390" s="569"/>
      <c r="O390" s="37"/>
      <c r="P390" s="37"/>
      <c r="Q390" s="37"/>
      <c r="R390" s="37"/>
      <c r="S390" s="189"/>
      <c r="T390" s="37"/>
      <c r="U390" s="37"/>
      <c r="V390" s="629"/>
      <c r="W390" s="189"/>
      <c r="X390" s="629"/>
      <c r="Y390" s="37"/>
      <c r="Z390" s="629"/>
      <c r="AA390" s="37"/>
      <c r="AB390" s="37"/>
      <c r="AC390" s="189">
        <f t="shared" si="1210"/>
        <v>0</v>
      </c>
      <c r="AD390" s="575" t="e">
        <f t="shared" si="1211"/>
        <v>#DIV/0!</v>
      </c>
      <c r="AE390" s="37"/>
      <c r="AF390" s="622"/>
      <c r="AG390" s="189"/>
      <c r="AH390" s="622" t="e">
        <f t="shared" si="1262"/>
        <v>#DIV/0!</v>
      </c>
      <c r="AI390" s="37"/>
      <c r="AJ390" s="37"/>
      <c r="AK390" s="189"/>
      <c r="AL390" s="37"/>
      <c r="AM390" s="37"/>
      <c r="AN390" s="37"/>
      <c r="AO390" s="37"/>
      <c r="AP390" s="37"/>
      <c r="AQ390" s="37"/>
      <c r="AR390" s="37"/>
      <c r="AS390" s="37"/>
      <c r="AT390" s="37"/>
      <c r="AU390" s="112">
        <f t="shared" si="1250"/>
        <v>0</v>
      </c>
      <c r="AV390" s="37"/>
      <c r="AW390" s="37"/>
      <c r="AX390" s="37"/>
      <c r="AY390" s="37"/>
      <c r="AZ390" s="37"/>
      <c r="BA390" s="128">
        <f t="shared" si="1223"/>
        <v>0</v>
      </c>
      <c r="BB390" s="37"/>
      <c r="BC390" s="37"/>
      <c r="BD390" s="37"/>
      <c r="BE390" s="37">
        <f t="shared" si="1224"/>
        <v>0</v>
      </c>
      <c r="BF390" s="37">
        <f t="shared" si="1261"/>
        <v>0</v>
      </c>
      <c r="BG390" s="37"/>
      <c r="BH390" s="37"/>
      <c r="BI390" s="37"/>
      <c r="BJ390" s="37"/>
      <c r="BK390" s="37"/>
      <c r="BL390" s="37"/>
      <c r="BM390" s="37"/>
      <c r="BN390" s="37">
        <f t="shared" si="1254"/>
        <v>0</v>
      </c>
      <c r="BO390" s="37"/>
      <c r="BP390" s="37"/>
      <c r="BQ390" s="37"/>
      <c r="BR390" s="37"/>
      <c r="BS390" s="37"/>
      <c r="BT390" s="37">
        <f t="shared" si="1241"/>
        <v>0</v>
      </c>
      <c r="BU390" s="37"/>
      <c r="BV390" s="37"/>
      <c r="BW390" s="37"/>
      <c r="BX390" s="37"/>
      <c r="BY390" s="37"/>
      <c r="BZ390" s="37"/>
      <c r="CA390" s="37">
        <f t="shared" si="1234"/>
        <v>0</v>
      </c>
      <c r="CB390" s="189"/>
      <c r="CC390" s="189"/>
      <c r="CD390" s="189"/>
      <c r="CE390" s="37">
        <f t="shared" si="1235"/>
        <v>0</v>
      </c>
      <c r="CF390" s="189">
        <f t="shared" si="1237"/>
        <v>0</v>
      </c>
      <c r="CG390" s="189"/>
      <c r="CH390" s="189">
        <f t="shared" si="1206"/>
        <v>0</v>
      </c>
      <c r="CI390" s="189"/>
      <c r="CJ390" s="37"/>
      <c r="CK390" s="37"/>
      <c r="CL390" s="37"/>
      <c r="CM390" s="37"/>
      <c r="CN390" s="37"/>
      <c r="CO390" s="37"/>
    </row>
    <row r="391" spans="2:93" s="25" customFormat="1" ht="46.5" hidden="1" customHeight="1" x14ac:dyDescent="0.25">
      <c r="B391" s="207"/>
      <c r="C391" s="115" t="s">
        <v>32</v>
      </c>
      <c r="D391" s="195">
        <f>E391</f>
        <v>0</v>
      </c>
      <c r="E391" s="195">
        <v>0</v>
      </c>
      <c r="F391" s="195"/>
      <c r="G391" s="195"/>
      <c r="H391" s="195"/>
      <c r="I391" s="195"/>
      <c r="J391" s="569" t="e">
        <f t="shared" si="1249"/>
        <v>#DIV/0!</v>
      </c>
      <c r="K391" s="24">
        <v>0</v>
      </c>
      <c r="L391" s="569"/>
      <c r="M391" s="195"/>
      <c r="N391" s="569"/>
      <c r="O391" s="24"/>
      <c r="P391" s="24"/>
      <c r="Q391" s="24"/>
      <c r="R391" s="24"/>
      <c r="S391" s="195"/>
      <c r="T391" s="24"/>
      <c r="U391" s="24"/>
      <c r="V391" s="629"/>
      <c r="W391" s="195"/>
      <c r="X391" s="629"/>
      <c r="Y391" s="24"/>
      <c r="Z391" s="629"/>
      <c r="AA391" s="24"/>
      <c r="AB391" s="24"/>
      <c r="AC391" s="195">
        <f t="shared" si="1210"/>
        <v>0</v>
      </c>
      <c r="AD391" s="575" t="e">
        <f t="shared" si="1211"/>
        <v>#DIV/0!</v>
      </c>
      <c r="AE391" s="24">
        <v>0</v>
      </c>
      <c r="AF391" s="622"/>
      <c r="AG391" s="195"/>
      <c r="AH391" s="622" t="e">
        <f t="shared" si="1262"/>
        <v>#DIV/0!</v>
      </c>
      <c r="AI391" s="24"/>
      <c r="AJ391" s="24"/>
      <c r="AK391" s="195"/>
      <c r="AL391" s="24"/>
      <c r="AM391" s="24"/>
      <c r="AN391" s="24"/>
      <c r="AO391" s="24"/>
      <c r="AP391" s="24"/>
      <c r="AQ391" s="24"/>
      <c r="AR391" s="24"/>
      <c r="AS391" s="24"/>
      <c r="AT391" s="24"/>
      <c r="AU391" s="112">
        <f t="shared" si="1250"/>
        <v>0</v>
      </c>
      <c r="AV391" s="43">
        <f>AW391</f>
        <v>0</v>
      </c>
      <c r="AW391" s="24">
        <v>0</v>
      </c>
      <c r="AX391" s="24"/>
      <c r="AY391" s="24"/>
      <c r="AZ391" s="24"/>
      <c r="BA391" s="128">
        <f t="shared" si="1223"/>
        <v>0</v>
      </c>
      <c r="BB391" s="24"/>
      <c r="BC391" s="24"/>
      <c r="BD391" s="24"/>
      <c r="BE391" s="24">
        <f t="shared" si="1224"/>
        <v>0</v>
      </c>
      <c r="BF391" s="24">
        <f t="shared" si="1261"/>
        <v>0</v>
      </c>
      <c r="BG391" s="24"/>
      <c r="BH391" s="24"/>
      <c r="BI391" s="24">
        <f>BJ391</f>
        <v>0</v>
      </c>
      <c r="BJ391" s="24">
        <v>0</v>
      </c>
      <c r="BK391" s="24"/>
      <c r="BL391" s="24"/>
      <c r="BM391" s="24"/>
      <c r="BN391" s="24">
        <f t="shared" si="1254"/>
        <v>0</v>
      </c>
      <c r="BO391" s="24">
        <f>BP391</f>
        <v>0</v>
      </c>
      <c r="BP391" s="24">
        <v>0</v>
      </c>
      <c r="BQ391" s="24"/>
      <c r="BR391" s="24"/>
      <c r="BS391" s="24"/>
      <c r="BT391" s="24">
        <f t="shared" si="1241"/>
        <v>0</v>
      </c>
      <c r="BU391" s="24"/>
      <c r="BV391" s="24">
        <f>BW391</f>
        <v>0</v>
      </c>
      <c r="BW391" s="24">
        <v>0</v>
      </c>
      <c r="BX391" s="24"/>
      <c r="BY391" s="24"/>
      <c r="BZ391" s="24"/>
      <c r="CA391" s="24">
        <f t="shared" si="1234"/>
        <v>0</v>
      </c>
      <c r="CB391" s="195"/>
      <c r="CC391" s="195"/>
      <c r="CD391" s="195"/>
      <c r="CE391" s="24">
        <f t="shared" si="1235"/>
        <v>0</v>
      </c>
      <c r="CF391" s="195">
        <f t="shared" si="1237"/>
        <v>0</v>
      </c>
      <c r="CG391" s="195"/>
      <c r="CH391" s="195">
        <f t="shared" si="1206"/>
        <v>0</v>
      </c>
      <c r="CI391" s="195"/>
      <c r="CJ391" s="24"/>
      <c r="CK391" s="24">
        <f>CL391</f>
        <v>0</v>
      </c>
      <c r="CL391" s="24">
        <v>0</v>
      </c>
      <c r="CM391" s="24"/>
      <c r="CN391" s="24"/>
      <c r="CO391" s="24"/>
    </row>
    <row r="392" spans="2:93" s="44" customFormat="1" ht="148.5" hidden="1" customHeight="1" x14ac:dyDescent="0.25">
      <c r="B392" s="206" t="s">
        <v>201</v>
      </c>
      <c r="C392" s="111" t="s">
        <v>54</v>
      </c>
      <c r="D392" s="276"/>
      <c r="E392" s="276"/>
      <c r="F392" s="276"/>
      <c r="G392" s="276"/>
      <c r="H392" s="276"/>
      <c r="I392" s="276"/>
      <c r="J392" s="569" t="e">
        <f t="shared" si="1249"/>
        <v>#DIV/0!</v>
      </c>
      <c r="K392" s="43"/>
      <c r="L392" s="569"/>
      <c r="M392" s="276"/>
      <c r="N392" s="569"/>
      <c r="O392" s="43"/>
      <c r="P392" s="43"/>
      <c r="Q392" s="43"/>
      <c r="R392" s="43"/>
      <c r="S392" s="276"/>
      <c r="T392" s="43"/>
      <c r="U392" s="43"/>
      <c r="V392" s="629"/>
      <c r="W392" s="276"/>
      <c r="X392" s="629"/>
      <c r="Y392" s="43"/>
      <c r="Z392" s="629"/>
      <c r="AA392" s="43"/>
      <c r="AB392" s="43"/>
      <c r="AC392" s="276">
        <f t="shared" si="1210"/>
        <v>0</v>
      </c>
      <c r="AD392" s="575" t="e">
        <f t="shared" si="1211"/>
        <v>#DIV/0!</v>
      </c>
      <c r="AE392" s="43"/>
      <c r="AF392" s="622"/>
      <c r="AG392" s="276"/>
      <c r="AH392" s="622" t="e">
        <f t="shared" si="1262"/>
        <v>#DIV/0!</v>
      </c>
      <c r="AI392" s="43"/>
      <c r="AJ392" s="43"/>
      <c r="AK392" s="276"/>
      <c r="AL392" s="43"/>
      <c r="AM392" s="43"/>
      <c r="AN392" s="43"/>
      <c r="AO392" s="43"/>
      <c r="AP392" s="43"/>
      <c r="AQ392" s="43"/>
      <c r="AR392" s="43"/>
      <c r="AS392" s="43"/>
      <c r="AT392" s="43"/>
      <c r="AU392" s="112">
        <f t="shared" si="1250"/>
        <v>0</v>
      </c>
      <c r="AV392" s="43"/>
      <c r="AW392" s="43"/>
      <c r="AX392" s="43"/>
      <c r="AY392" s="43"/>
      <c r="AZ392" s="43"/>
      <c r="BA392" s="128">
        <f t="shared" si="1223"/>
        <v>0</v>
      </c>
      <c r="BB392" s="43"/>
      <c r="BC392" s="43"/>
      <c r="BD392" s="43"/>
      <c r="BE392" s="43">
        <f t="shared" si="1224"/>
        <v>0</v>
      </c>
      <c r="BF392" s="43">
        <f t="shared" si="1261"/>
        <v>0</v>
      </c>
      <c r="BG392" s="43"/>
      <c r="BH392" s="43"/>
      <c r="BI392" s="43"/>
      <c r="BJ392" s="43"/>
      <c r="BK392" s="43"/>
      <c r="BL392" s="43"/>
      <c r="BM392" s="43"/>
      <c r="BN392" s="43">
        <f t="shared" si="1254"/>
        <v>0</v>
      </c>
      <c r="BO392" s="43"/>
      <c r="BP392" s="43"/>
      <c r="BQ392" s="43"/>
      <c r="BR392" s="43"/>
      <c r="BS392" s="43"/>
      <c r="BT392" s="43">
        <f t="shared" si="1241"/>
        <v>0</v>
      </c>
      <c r="BU392" s="43"/>
      <c r="BV392" s="43"/>
      <c r="BW392" s="43"/>
      <c r="BX392" s="43"/>
      <c r="BY392" s="43"/>
      <c r="BZ392" s="43"/>
      <c r="CA392" s="43">
        <f t="shared" si="1234"/>
        <v>0</v>
      </c>
      <c r="CB392" s="276"/>
      <c r="CC392" s="276"/>
      <c r="CD392" s="276"/>
      <c r="CE392" s="43">
        <f t="shared" si="1235"/>
        <v>0</v>
      </c>
      <c r="CF392" s="276">
        <f t="shared" si="1237"/>
        <v>0</v>
      </c>
      <c r="CG392" s="276"/>
      <c r="CH392" s="276">
        <f t="shared" si="1206"/>
        <v>0</v>
      </c>
      <c r="CI392" s="276"/>
      <c r="CJ392" s="43"/>
      <c r="CK392" s="43"/>
      <c r="CL392" s="43"/>
      <c r="CM392" s="43"/>
      <c r="CN392" s="43"/>
      <c r="CO392" s="43"/>
    </row>
    <row r="393" spans="2:93" s="39" customFormat="1" ht="50.25" hidden="1" customHeight="1" x14ac:dyDescent="0.25">
      <c r="B393" s="206"/>
      <c r="C393" s="137" t="s">
        <v>31</v>
      </c>
      <c r="D393" s="189"/>
      <c r="E393" s="189"/>
      <c r="F393" s="189"/>
      <c r="G393" s="189"/>
      <c r="H393" s="189"/>
      <c r="I393" s="189"/>
      <c r="J393" s="569" t="e">
        <f t="shared" si="1249"/>
        <v>#DIV/0!</v>
      </c>
      <c r="K393" s="37"/>
      <c r="L393" s="569"/>
      <c r="M393" s="189"/>
      <c r="N393" s="569"/>
      <c r="O393" s="37"/>
      <c r="P393" s="37"/>
      <c r="Q393" s="37"/>
      <c r="R393" s="37"/>
      <c r="S393" s="189"/>
      <c r="T393" s="37"/>
      <c r="U393" s="37"/>
      <c r="V393" s="629"/>
      <c r="W393" s="189"/>
      <c r="X393" s="629"/>
      <c r="Y393" s="37"/>
      <c r="Z393" s="629"/>
      <c r="AA393" s="37"/>
      <c r="AB393" s="37"/>
      <c r="AC393" s="189">
        <f t="shared" si="1210"/>
        <v>0</v>
      </c>
      <c r="AD393" s="575" t="e">
        <f t="shared" si="1211"/>
        <v>#DIV/0!</v>
      </c>
      <c r="AE393" s="37"/>
      <c r="AF393" s="622"/>
      <c r="AG393" s="189"/>
      <c r="AH393" s="622" t="e">
        <f t="shared" si="1262"/>
        <v>#DIV/0!</v>
      </c>
      <c r="AI393" s="37"/>
      <c r="AJ393" s="37"/>
      <c r="AK393" s="189"/>
      <c r="AL393" s="37"/>
      <c r="AM393" s="37"/>
      <c r="AN393" s="37"/>
      <c r="AO393" s="37"/>
      <c r="AP393" s="37"/>
      <c r="AQ393" s="37"/>
      <c r="AR393" s="37"/>
      <c r="AS393" s="37"/>
      <c r="AT393" s="37"/>
      <c r="AU393" s="112">
        <f t="shared" si="1250"/>
        <v>0</v>
      </c>
      <c r="AV393" s="37"/>
      <c r="AW393" s="37"/>
      <c r="AX393" s="37"/>
      <c r="AY393" s="37"/>
      <c r="AZ393" s="37"/>
      <c r="BA393" s="128">
        <f t="shared" si="1223"/>
        <v>0</v>
      </c>
      <c r="BB393" s="37"/>
      <c r="BC393" s="37"/>
      <c r="BD393" s="37"/>
      <c r="BE393" s="37">
        <f t="shared" si="1224"/>
        <v>0</v>
      </c>
      <c r="BF393" s="37">
        <f t="shared" si="1261"/>
        <v>0</v>
      </c>
      <c r="BG393" s="37"/>
      <c r="BH393" s="37"/>
      <c r="BI393" s="37"/>
      <c r="BJ393" s="37"/>
      <c r="BK393" s="37"/>
      <c r="BL393" s="37"/>
      <c r="BM393" s="37"/>
      <c r="BN393" s="37">
        <f t="shared" si="1254"/>
        <v>0</v>
      </c>
      <c r="BO393" s="37"/>
      <c r="BP393" s="37"/>
      <c r="BQ393" s="37"/>
      <c r="BR393" s="37"/>
      <c r="BS393" s="37"/>
      <c r="BT393" s="37">
        <f t="shared" si="1241"/>
        <v>0</v>
      </c>
      <c r="BU393" s="37"/>
      <c r="BV393" s="37"/>
      <c r="BW393" s="37"/>
      <c r="BX393" s="37"/>
      <c r="BY393" s="37"/>
      <c r="BZ393" s="37"/>
      <c r="CA393" s="37">
        <f t="shared" si="1234"/>
        <v>0</v>
      </c>
      <c r="CB393" s="189"/>
      <c r="CC393" s="189"/>
      <c r="CD393" s="189"/>
      <c r="CE393" s="37">
        <f t="shared" si="1235"/>
        <v>0</v>
      </c>
      <c r="CF393" s="189">
        <f t="shared" si="1237"/>
        <v>0</v>
      </c>
      <c r="CG393" s="189"/>
      <c r="CH393" s="189">
        <f t="shared" si="1206"/>
        <v>0</v>
      </c>
      <c r="CI393" s="189"/>
      <c r="CJ393" s="37"/>
      <c r="CK393" s="37"/>
      <c r="CL393" s="37"/>
      <c r="CM393" s="37"/>
      <c r="CN393" s="37"/>
      <c r="CO393" s="37"/>
    </row>
    <row r="394" spans="2:93" s="46" customFormat="1" ht="15" hidden="1" customHeight="1" x14ac:dyDescent="0.25">
      <c r="B394" s="209"/>
      <c r="C394" s="124" t="s">
        <v>39</v>
      </c>
      <c r="D394" s="259"/>
      <c r="E394" s="259"/>
      <c r="F394" s="259"/>
      <c r="G394" s="259"/>
      <c r="H394" s="259"/>
      <c r="I394" s="259"/>
      <c r="J394" s="569" t="e">
        <f t="shared" si="1249"/>
        <v>#DIV/0!</v>
      </c>
      <c r="K394" s="315"/>
      <c r="L394" s="569"/>
      <c r="M394" s="259"/>
      <c r="N394" s="569"/>
      <c r="O394" s="315"/>
      <c r="P394" s="315"/>
      <c r="Q394" s="315"/>
      <c r="R394" s="315"/>
      <c r="S394" s="259"/>
      <c r="T394" s="315"/>
      <c r="U394" s="315"/>
      <c r="V394" s="629"/>
      <c r="W394" s="259"/>
      <c r="X394" s="629"/>
      <c r="Y394" s="315"/>
      <c r="Z394" s="629"/>
      <c r="AA394" s="315"/>
      <c r="AB394" s="315"/>
      <c r="AC394" s="259">
        <f t="shared" si="1210"/>
        <v>0</v>
      </c>
      <c r="AD394" s="575" t="e">
        <f t="shared" si="1211"/>
        <v>#DIV/0!</v>
      </c>
      <c r="AE394" s="315"/>
      <c r="AF394" s="622"/>
      <c r="AG394" s="259"/>
      <c r="AH394" s="622" t="e">
        <f t="shared" si="1262"/>
        <v>#DIV/0!</v>
      </c>
      <c r="AI394" s="315"/>
      <c r="AJ394" s="315"/>
      <c r="AK394" s="259"/>
      <c r="AL394" s="315"/>
      <c r="AM394" s="315"/>
      <c r="AN394" s="315"/>
      <c r="AO394" s="315"/>
      <c r="AP394" s="315"/>
      <c r="AQ394" s="315"/>
      <c r="AR394" s="315"/>
      <c r="AS394" s="315"/>
      <c r="AT394" s="315"/>
      <c r="AU394" s="112">
        <f t="shared" si="1250"/>
        <v>0</v>
      </c>
      <c r="AV394" s="43"/>
      <c r="AW394" s="315"/>
      <c r="AX394" s="315"/>
      <c r="AY394" s="315"/>
      <c r="AZ394" s="315"/>
      <c r="BA394" s="128">
        <f t="shared" si="1223"/>
        <v>0</v>
      </c>
      <c r="BB394" s="315"/>
      <c r="BC394" s="315"/>
      <c r="BD394" s="315"/>
      <c r="BE394" s="315">
        <f t="shared" si="1224"/>
        <v>0</v>
      </c>
      <c r="BF394" s="315">
        <f t="shared" si="1261"/>
        <v>0</v>
      </c>
      <c r="BG394" s="315"/>
      <c r="BH394" s="315"/>
      <c r="BI394" s="315"/>
      <c r="BJ394" s="315"/>
      <c r="BK394" s="315"/>
      <c r="BL394" s="315"/>
      <c r="BM394" s="315"/>
      <c r="BN394" s="315">
        <f t="shared" si="1254"/>
        <v>0</v>
      </c>
      <c r="BO394" s="315"/>
      <c r="BP394" s="315"/>
      <c r="BQ394" s="315"/>
      <c r="BR394" s="315"/>
      <c r="BS394" s="315"/>
      <c r="BT394" s="315">
        <f t="shared" si="1241"/>
        <v>0</v>
      </c>
      <c r="BU394" s="315"/>
      <c r="BV394" s="315"/>
      <c r="BW394" s="315"/>
      <c r="BX394" s="315"/>
      <c r="BY394" s="315"/>
      <c r="BZ394" s="315"/>
      <c r="CA394" s="315">
        <f t="shared" si="1234"/>
        <v>0</v>
      </c>
      <c r="CB394" s="259"/>
      <c r="CC394" s="259"/>
      <c r="CD394" s="259"/>
      <c r="CE394" s="315">
        <f t="shared" si="1235"/>
        <v>0</v>
      </c>
      <c r="CF394" s="259">
        <f t="shared" si="1237"/>
        <v>0</v>
      </c>
      <c r="CG394" s="259"/>
      <c r="CH394" s="259">
        <f t="shared" si="1206"/>
        <v>0</v>
      </c>
      <c r="CI394" s="259"/>
      <c r="CJ394" s="315"/>
      <c r="CK394" s="315"/>
      <c r="CL394" s="315"/>
      <c r="CM394" s="315"/>
      <c r="CN394" s="315"/>
      <c r="CO394" s="315"/>
    </row>
    <row r="395" spans="2:93" s="46" customFormat="1" ht="36.75" hidden="1" customHeight="1" x14ac:dyDescent="0.25">
      <c r="B395" s="209"/>
      <c r="C395" s="124" t="s">
        <v>40</v>
      </c>
      <c r="D395" s="259"/>
      <c r="E395" s="259"/>
      <c r="F395" s="259"/>
      <c r="G395" s="259"/>
      <c r="H395" s="259"/>
      <c r="I395" s="259"/>
      <c r="J395" s="569" t="e">
        <f t="shared" si="1249"/>
        <v>#DIV/0!</v>
      </c>
      <c r="K395" s="315"/>
      <c r="L395" s="569"/>
      <c r="M395" s="259"/>
      <c r="N395" s="569"/>
      <c r="O395" s="315"/>
      <c r="P395" s="315"/>
      <c r="Q395" s="315"/>
      <c r="R395" s="315"/>
      <c r="S395" s="259"/>
      <c r="T395" s="315"/>
      <c r="U395" s="315"/>
      <c r="V395" s="629"/>
      <c r="W395" s="259"/>
      <c r="X395" s="629"/>
      <c r="Y395" s="315"/>
      <c r="Z395" s="629"/>
      <c r="AA395" s="315"/>
      <c r="AB395" s="315"/>
      <c r="AC395" s="259">
        <f t="shared" si="1210"/>
        <v>0</v>
      </c>
      <c r="AD395" s="575" t="e">
        <f t="shared" si="1211"/>
        <v>#DIV/0!</v>
      </c>
      <c r="AE395" s="315"/>
      <c r="AF395" s="622"/>
      <c r="AG395" s="259"/>
      <c r="AH395" s="622" t="e">
        <f t="shared" si="1262"/>
        <v>#DIV/0!</v>
      </c>
      <c r="AI395" s="315"/>
      <c r="AJ395" s="315"/>
      <c r="AK395" s="259"/>
      <c r="AL395" s="315"/>
      <c r="AM395" s="315"/>
      <c r="AN395" s="315"/>
      <c r="AO395" s="315"/>
      <c r="AP395" s="315"/>
      <c r="AQ395" s="315"/>
      <c r="AR395" s="315"/>
      <c r="AS395" s="315"/>
      <c r="AT395" s="315"/>
      <c r="AU395" s="112">
        <f t="shared" si="1250"/>
        <v>0</v>
      </c>
      <c r="AV395" s="43"/>
      <c r="AW395" s="315"/>
      <c r="AX395" s="315"/>
      <c r="AY395" s="315"/>
      <c r="AZ395" s="315"/>
      <c r="BA395" s="128">
        <f t="shared" si="1223"/>
        <v>0</v>
      </c>
      <c r="BB395" s="315"/>
      <c r="BC395" s="315"/>
      <c r="BD395" s="315"/>
      <c r="BE395" s="315">
        <f t="shared" si="1224"/>
        <v>0</v>
      </c>
      <c r="BF395" s="315">
        <f t="shared" si="1261"/>
        <v>0</v>
      </c>
      <c r="BG395" s="315"/>
      <c r="BH395" s="315"/>
      <c r="BI395" s="315"/>
      <c r="BJ395" s="315"/>
      <c r="BK395" s="315"/>
      <c r="BL395" s="315"/>
      <c r="BM395" s="315"/>
      <c r="BN395" s="315">
        <f t="shared" si="1254"/>
        <v>0</v>
      </c>
      <c r="BO395" s="315"/>
      <c r="BP395" s="315"/>
      <c r="BQ395" s="315"/>
      <c r="BR395" s="315"/>
      <c r="BS395" s="315"/>
      <c r="BT395" s="315">
        <f t="shared" si="1241"/>
        <v>0</v>
      </c>
      <c r="BU395" s="315"/>
      <c r="BV395" s="315"/>
      <c r="BW395" s="315"/>
      <c r="BX395" s="315"/>
      <c r="BY395" s="315"/>
      <c r="BZ395" s="315"/>
      <c r="CA395" s="315">
        <f t="shared" si="1234"/>
        <v>0</v>
      </c>
      <c r="CB395" s="259"/>
      <c r="CC395" s="259"/>
      <c r="CD395" s="259"/>
      <c r="CE395" s="315">
        <f t="shared" si="1235"/>
        <v>0</v>
      </c>
      <c r="CF395" s="259">
        <f t="shared" si="1237"/>
        <v>0</v>
      </c>
      <c r="CG395" s="259"/>
      <c r="CH395" s="259">
        <f t="shared" si="1206"/>
        <v>0</v>
      </c>
      <c r="CI395" s="259"/>
      <c r="CJ395" s="315"/>
      <c r="CK395" s="315"/>
      <c r="CL395" s="315"/>
      <c r="CM395" s="315"/>
      <c r="CN395" s="315"/>
      <c r="CO395" s="315"/>
    </row>
    <row r="396" spans="2:93" s="46" customFormat="1" ht="36.75" hidden="1" customHeight="1" x14ac:dyDescent="0.25">
      <c r="B396" s="209"/>
      <c r="C396" s="124"/>
      <c r="D396" s="259"/>
      <c r="E396" s="259"/>
      <c r="F396" s="259"/>
      <c r="G396" s="259"/>
      <c r="H396" s="259"/>
      <c r="I396" s="259"/>
      <c r="J396" s="569" t="e">
        <f t="shared" si="1249"/>
        <v>#DIV/0!</v>
      </c>
      <c r="K396" s="315"/>
      <c r="L396" s="569"/>
      <c r="M396" s="259"/>
      <c r="N396" s="569"/>
      <c r="O396" s="315"/>
      <c r="P396" s="315"/>
      <c r="Q396" s="315"/>
      <c r="R396" s="315"/>
      <c r="S396" s="259"/>
      <c r="T396" s="315"/>
      <c r="U396" s="315"/>
      <c r="V396" s="629"/>
      <c r="W396" s="259"/>
      <c r="X396" s="629"/>
      <c r="Y396" s="315"/>
      <c r="Z396" s="629"/>
      <c r="AA396" s="315"/>
      <c r="AB396" s="315"/>
      <c r="AC396" s="259">
        <f t="shared" si="1210"/>
        <v>0</v>
      </c>
      <c r="AD396" s="575" t="e">
        <f t="shared" si="1211"/>
        <v>#DIV/0!</v>
      </c>
      <c r="AE396" s="315"/>
      <c r="AF396" s="622"/>
      <c r="AG396" s="259"/>
      <c r="AH396" s="622" t="e">
        <f t="shared" si="1262"/>
        <v>#DIV/0!</v>
      </c>
      <c r="AI396" s="315"/>
      <c r="AJ396" s="315"/>
      <c r="AK396" s="259"/>
      <c r="AL396" s="315"/>
      <c r="AM396" s="315"/>
      <c r="AN396" s="315"/>
      <c r="AO396" s="315"/>
      <c r="AP396" s="315"/>
      <c r="AQ396" s="315"/>
      <c r="AR396" s="315"/>
      <c r="AS396" s="315"/>
      <c r="AT396" s="315"/>
      <c r="AU396" s="112">
        <f t="shared" si="1250"/>
        <v>0</v>
      </c>
      <c r="AV396" s="43"/>
      <c r="AW396" s="315"/>
      <c r="AX396" s="315"/>
      <c r="AY396" s="315"/>
      <c r="AZ396" s="315"/>
      <c r="BA396" s="128">
        <f t="shared" si="1223"/>
        <v>0</v>
      </c>
      <c r="BB396" s="315"/>
      <c r="BC396" s="315"/>
      <c r="BD396" s="315"/>
      <c r="BE396" s="315">
        <f t="shared" si="1224"/>
        <v>0</v>
      </c>
      <c r="BF396" s="315">
        <f t="shared" si="1261"/>
        <v>0</v>
      </c>
      <c r="BG396" s="315"/>
      <c r="BH396" s="315"/>
      <c r="BI396" s="315"/>
      <c r="BJ396" s="315"/>
      <c r="BK396" s="315"/>
      <c r="BL396" s="315"/>
      <c r="BM396" s="315"/>
      <c r="BN396" s="315">
        <f t="shared" si="1254"/>
        <v>0</v>
      </c>
      <c r="BO396" s="315"/>
      <c r="BP396" s="315"/>
      <c r="BQ396" s="315"/>
      <c r="BR396" s="315"/>
      <c r="BS396" s="315"/>
      <c r="BT396" s="315">
        <f t="shared" si="1241"/>
        <v>0</v>
      </c>
      <c r="BU396" s="315"/>
      <c r="BV396" s="315"/>
      <c r="BW396" s="315"/>
      <c r="BX396" s="315"/>
      <c r="BY396" s="315"/>
      <c r="BZ396" s="315"/>
      <c r="CA396" s="315">
        <f t="shared" si="1234"/>
        <v>0</v>
      </c>
      <c r="CB396" s="259"/>
      <c r="CC396" s="259"/>
      <c r="CD396" s="259"/>
      <c r="CE396" s="315">
        <f t="shared" si="1235"/>
        <v>0</v>
      </c>
      <c r="CF396" s="259">
        <f t="shared" si="1237"/>
        <v>0</v>
      </c>
      <c r="CG396" s="259"/>
      <c r="CH396" s="259">
        <f t="shared" si="1206"/>
        <v>0</v>
      </c>
      <c r="CI396" s="259"/>
      <c r="CJ396" s="315"/>
      <c r="CK396" s="315"/>
      <c r="CL396" s="315"/>
      <c r="CM396" s="315"/>
      <c r="CN396" s="315"/>
      <c r="CO396" s="315"/>
    </row>
    <row r="397" spans="2:93" s="46" customFormat="1" ht="137.25" hidden="1" customHeight="1" x14ac:dyDescent="0.25">
      <c r="B397" s="206" t="s">
        <v>10</v>
      </c>
      <c r="C397" s="111" t="s">
        <v>173</v>
      </c>
      <c r="D397" s="193">
        <f>E397+F397+G397+H397</f>
        <v>0</v>
      </c>
      <c r="E397" s="661">
        <f>E398</f>
        <v>0</v>
      </c>
      <c r="F397" s="661">
        <f>F398</f>
        <v>0</v>
      </c>
      <c r="G397" s="259"/>
      <c r="H397" s="259"/>
      <c r="I397" s="193"/>
      <c r="J397" s="569" t="e">
        <f t="shared" si="1249"/>
        <v>#DIV/0!</v>
      </c>
      <c r="K397" s="128">
        <f>K398</f>
        <v>0</v>
      </c>
      <c r="L397" s="569"/>
      <c r="M397" s="193">
        <f>M398</f>
        <v>0</v>
      </c>
      <c r="N397" s="569"/>
      <c r="O397" s="315"/>
      <c r="P397" s="315"/>
      <c r="Q397" s="315"/>
      <c r="R397" s="315"/>
      <c r="S397" s="193"/>
      <c r="T397" s="315"/>
      <c r="U397" s="128"/>
      <c r="V397" s="629"/>
      <c r="W397" s="193"/>
      <c r="X397" s="629"/>
      <c r="Y397" s="315"/>
      <c r="Z397" s="629"/>
      <c r="AA397" s="315"/>
      <c r="AB397" s="315"/>
      <c r="AC397" s="193">
        <f t="shared" si="1210"/>
        <v>0</v>
      </c>
      <c r="AD397" s="575" t="e">
        <f t="shared" si="1211"/>
        <v>#DIV/0!</v>
      </c>
      <c r="AE397" s="128">
        <f>AE398</f>
        <v>0</v>
      </c>
      <c r="AF397" s="622"/>
      <c r="AG397" s="193"/>
      <c r="AH397" s="622" t="e">
        <f t="shared" si="1262"/>
        <v>#DIV/0!</v>
      </c>
      <c r="AI397" s="315"/>
      <c r="AJ397" s="315"/>
      <c r="AK397" s="193"/>
      <c r="AL397" s="315"/>
      <c r="AM397" s="315"/>
      <c r="AN397" s="315"/>
      <c r="AO397" s="315"/>
      <c r="AP397" s="315"/>
      <c r="AQ397" s="315"/>
      <c r="AR397" s="315"/>
      <c r="AS397" s="315"/>
      <c r="AT397" s="315"/>
      <c r="AU397" s="112">
        <f t="shared" si="1250"/>
        <v>0</v>
      </c>
      <c r="AV397" s="112">
        <f>AW397+AX397+AY397+AZ397</f>
        <v>0</v>
      </c>
      <c r="AW397" s="128">
        <f>AW398</f>
        <v>0</v>
      </c>
      <c r="AX397" s="128">
        <f>AX398</f>
        <v>0</v>
      </c>
      <c r="AY397" s="315"/>
      <c r="AZ397" s="315"/>
      <c r="BA397" s="128">
        <f t="shared" si="1223"/>
        <v>0</v>
      </c>
      <c r="BB397" s="315"/>
      <c r="BC397" s="315"/>
      <c r="BD397" s="315"/>
      <c r="BE397" s="128">
        <f t="shared" ref="BE397:BE484" si="1263">BF397+BG397+BH397</f>
        <v>0</v>
      </c>
      <c r="BF397" s="128">
        <f t="shared" si="1261"/>
        <v>0</v>
      </c>
      <c r="BG397" s="315"/>
      <c r="BH397" s="315"/>
      <c r="BI397" s="112">
        <f>BJ397+BK397+BL397+BM397</f>
        <v>0</v>
      </c>
      <c r="BJ397" s="128">
        <f>BJ399</f>
        <v>0</v>
      </c>
      <c r="BK397" s="128"/>
      <c r="BL397" s="315"/>
      <c r="BM397" s="315"/>
      <c r="BN397" s="128">
        <f t="shared" si="1254"/>
        <v>0</v>
      </c>
      <c r="BO397" s="112">
        <f>BP397+BQ397+BR397+BS397</f>
        <v>0</v>
      </c>
      <c r="BP397" s="128">
        <f>BP399</f>
        <v>0</v>
      </c>
      <c r="BQ397" s="128"/>
      <c r="BR397" s="315"/>
      <c r="BS397" s="315"/>
      <c r="BT397" s="315">
        <f t="shared" si="1241"/>
        <v>0</v>
      </c>
      <c r="BU397" s="315"/>
      <c r="BV397" s="112">
        <f>BW397+BX397+BY397+BZ397</f>
        <v>0</v>
      </c>
      <c r="BW397" s="128">
        <f>BW399</f>
        <v>0</v>
      </c>
      <c r="BX397" s="128"/>
      <c r="BY397" s="315"/>
      <c r="BZ397" s="315"/>
      <c r="CA397" s="128">
        <f t="shared" si="1234"/>
        <v>0</v>
      </c>
      <c r="CB397" s="431"/>
      <c r="CC397" s="259"/>
      <c r="CD397" s="259"/>
      <c r="CE397" s="128">
        <f t="shared" si="1235"/>
        <v>0</v>
      </c>
      <c r="CF397" s="431">
        <f t="shared" si="1237"/>
        <v>0</v>
      </c>
      <c r="CG397" s="524"/>
      <c r="CH397" s="259">
        <f t="shared" ref="CH397:CH428" si="1264">BY397</f>
        <v>0</v>
      </c>
      <c r="CI397" s="259"/>
      <c r="CJ397" s="128"/>
      <c r="CK397" s="112">
        <f>CL397+CM397+CN397+CO397</f>
        <v>0</v>
      </c>
      <c r="CL397" s="128">
        <f>CL399</f>
        <v>0</v>
      </c>
      <c r="CM397" s="128"/>
      <c r="CN397" s="315"/>
      <c r="CO397" s="315"/>
    </row>
    <row r="398" spans="2:93" s="44" customFormat="1" ht="46.5" hidden="1" customHeight="1" x14ac:dyDescent="0.25">
      <c r="B398" s="432"/>
      <c r="C398" s="111" t="s">
        <v>31</v>
      </c>
      <c r="D398" s="193">
        <f>E398+F398+G398+H398</f>
        <v>0</v>
      </c>
      <c r="E398" s="661">
        <f>E399</f>
        <v>0</v>
      </c>
      <c r="F398" s="661">
        <f>F399</f>
        <v>0</v>
      </c>
      <c r="G398" s="276"/>
      <c r="H398" s="276"/>
      <c r="I398" s="193"/>
      <c r="J398" s="569" t="e">
        <f t="shared" si="1249"/>
        <v>#DIV/0!</v>
      </c>
      <c r="K398" s="128">
        <f>K399</f>
        <v>0</v>
      </c>
      <c r="L398" s="569"/>
      <c r="M398" s="193">
        <f>M399</f>
        <v>0</v>
      </c>
      <c r="N398" s="569"/>
      <c r="O398" s="43"/>
      <c r="P398" s="43"/>
      <c r="Q398" s="43"/>
      <c r="R398" s="43"/>
      <c r="S398" s="193"/>
      <c r="T398" s="43"/>
      <c r="U398" s="128"/>
      <c r="V398" s="629"/>
      <c r="W398" s="193"/>
      <c r="X398" s="629"/>
      <c r="Y398" s="43"/>
      <c r="Z398" s="629"/>
      <c r="AA398" s="43"/>
      <c r="AB398" s="43"/>
      <c r="AC398" s="193">
        <f t="shared" ref="AC398:AC461" si="1265">AE398+AG398+AI398+AK398</f>
        <v>0</v>
      </c>
      <c r="AD398" s="575" t="e">
        <f t="shared" ref="AD398:AD461" si="1266">AC398/D398</f>
        <v>#DIV/0!</v>
      </c>
      <c r="AE398" s="128">
        <f>AE399</f>
        <v>0</v>
      </c>
      <c r="AF398" s="622"/>
      <c r="AG398" s="193"/>
      <c r="AH398" s="622" t="e">
        <f t="shared" si="1262"/>
        <v>#DIV/0!</v>
      </c>
      <c r="AI398" s="43"/>
      <c r="AJ398" s="43"/>
      <c r="AK398" s="193"/>
      <c r="AL398" s="43"/>
      <c r="AM398" s="43"/>
      <c r="AN398" s="43"/>
      <c r="AO398" s="43"/>
      <c r="AP398" s="43"/>
      <c r="AQ398" s="43"/>
      <c r="AR398" s="43"/>
      <c r="AS398" s="43"/>
      <c r="AT398" s="43"/>
      <c r="AU398" s="112">
        <f t="shared" si="1250"/>
        <v>0</v>
      </c>
      <c r="AV398" s="112">
        <f>AW398+AX398+AY398+AZ398</f>
        <v>0</v>
      </c>
      <c r="AW398" s="128">
        <f>AW399</f>
        <v>0</v>
      </c>
      <c r="AX398" s="128">
        <f>AX399</f>
        <v>0</v>
      </c>
      <c r="AY398" s="43"/>
      <c r="AZ398" s="43"/>
      <c r="BA398" s="128">
        <f t="shared" ref="BA398" si="1267">BB398+BC398+BD398</f>
        <v>0</v>
      </c>
      <c r="BB398" s="43"/>
      <c r="BC398" s="43"/>
      <c r="BD398" s="43"/>
      <c r="BE398" s="128">
        <f t="shared" si="1263"/>
        <v>0</v>
      </c>
      <c r="BF398" s="128">
        <f t="shared" si="1261"/>
        <v>0</v>
      </c>
      <c r="BG398" s="43"/>
      <c r="BH398" s="43"/>
      <c r="BI398" s="112">
        <f>BJ398+BK398+BL398+BM398</f>
        <v>0</v>
      </c>
      <c r="BJ398" s="128">
        <f>SUM(BJ399:BJ401)</f>
        <v>0</v>
      </c>
      <c r="BK398" s="128"/>
      <c r="BL398" s="43"/>
      <c r="BM398" s="43"/>
      <c r="BN398" s="128">
        <f t="shared" ref="BN398" si="1268">BO398+BP398+BQ398</f>
        <v>0</v>
      </c>
      <c r="BO398" s="112">
        <f>BP398+BQ398+BR398+BS398</f>
        <v>0</v>
      </c>
      <c r="BP398" s="128">
        <f>SUM(BP399:BP401)</f>
        <v>0</v>
      </c>
      <c r="BQ398" s="128"/>
      <c r="BR398" s="43"/>
      <c r="BS398" s="43"/>
      <c r="BT398" s="43">
        <f t="shared" ref="BT398" si="1269">BL398</f>
        <v>0</v>
      </c>
      <c r="BU398" s="43"/>
      <c r="BV398" s="112">
        <f>BW398+BX398+BY398+BZ398</f>
        <v>0</v>
      </c>
      <c r="BW398" s="128">
        <f>SUM(BW399:BW401)</f>
        <v>0</v>
      </c>
      <c r="BX398" s="128"/>
      <c r="BY398" s="43"/>
      <c r="BZ398" s="43"/>
      <c r="CA398" s="128">
        <f t="shared" ref="CA398" si="1270">CB398+CC398+CD398</f>
        <v>0</v>
      </c>
      <c r="CB398" s="431"/>
      <c r="CC398" s="276"/>
      <c r="CD398" s="276"/>
      <c r="CE398" s="128">
        <f t="shared" ref="CE398" si="1271">CF398+CH398+CI398</f>
        <v>0</v>
      </c>
      <c r="CF398" s="431">
        <f t="shared" ref="CF398" si="1272">BW398</f>
        <v>0</v>
      </c>
      <c r="CG398" s="524"/>
      <c r="CH398" s="276">
        <f t="shared" si="1264"/>
        <v>0</v>
      </c>
      <c r="CI398" s="276"/>
      <c r="CJ398" s="128"/>
      <c r="CK398" s="112">
        <f>CL398+CM398+CN398+CO398</f>
        <v>0</v>
      </c>
      <c r="CL398" s="128">
        <f>SUM(CL399:CL401)</f>
        <v>0</v>
      </c>
      <c r="CM398" s="128"/>
      <c r="CN398" s="43"/>
      <c r="CO398" s="43"/>
    </row>
    <row r="399" spans="2:93" s="46" customFormat="1" ht="36.75" hidden="1" customHeight="1" x14ac:dyDescent="0.25">
      <c r="B399" s="209"/>
      <c r="C399" s="124" t="s">
        <v>39</v>
      </c>
      <c r="D399" s="188">
        <f>E399</f>
        <v>0</v>
      </c>
      <c r="E399" s="188">
        <v>0</v>
      </c>
      <c r="F399" s="188">
        <v>0</v>
      </c>
      <c r="G399" s="259"/>
      <c r="H399" s="259"/>
      <c r="I399" s="188"/>
      <c r="J399" s="569" t="e">
        <f t="shared" si="1249"/>
        <v>#DIV/0!</v>
      </c>
      <c r="K399" s="130">
        <v>0</v>
      </c>
      <c r="L399" s="569"/>
      <c r="M399" s="188">
        <v>0</v>
      </c>
      <c r="N399" s="569"/>
      <c r="O399" s="315"/>
      <c r="P399" s="315"/>
      <c r="Q399" s="315"/>
      <c r="R399" s="315"/>
      <c r="S399" s="188"/>
      <c r="T399" s="315"/>
      <c r="U399" s="130"/>
      <c r="V399" s="629"/>
      <c r="W399" s="188"/>
      <c r="X399" s="629"/>
      <c r="Y399" s="315"/>
      <c r="Z399" s="629"/>
      <c r="AA399" s="315"/>
      <c r="AB399" s="315"/>
      <c r="AC399" s="188">
        <f t="shared" si="1265"/>
        <v>0</v>
      </c>
      <c r="AD399" s="575" t="e">
        <f t="shared" si="1266"/>
        <v>#DIV/0!</v>
      </c>
      <c r="AE399" s="130">
        <v>0</v>
      </c>
      <c r="AF399" s="622"/>
      <c r="AG399" s="188"/>
      <c r="AH399" s="622" t="e">
        <f t="shared" si="1262"/>
        <v>#DIV/0!</v>
      </c>
      <c r="AI399" s="315"/>
      <c r="AJ399" s="315"/>
      <c r="AK399" s="188"/>
      <c r="AL399" s="315"/>
      <c r="AM399" s="315"/>
      <c r="AN399" s="315"/>
      <c r="AO399" s="315"/>
      <c r="AP399" s="315"/>
      <c r="AQ399" s="315"/>
      <c r="AR399" s="315"/>
      <c r="AS399" s="315"/>
      <c r="AT399" s="315"/>
      <c r="AU399" s="112">
        <f t="shared" si="1250"/>
        <v>0</v>
      </c>
      <c r="AV399" s="130">
        <f>AW399</f>
        <v>0</v>
      </c>
      <c r="AW399" s="130">
        <v>0</v>
      </c>
      <c r="AX399" s="130">
        <v>0</v>
      </c>
      <c r="AY399" s="315"/>
      <c r="AZ399" s="315"/>
      <c r="BA399" s="102">
        <f t="shared" ref="BA399:BA485" si="1273">BB399+BC399+BD399</f>
        <v>0</v>
      </c>
      <c r="BB399" s="315"/>
      <c r="BC399" s="315"/>
      <c r="BD399" s="315"/>
      <c r="BE399" s="130">
        <f t="shared" si="1263"/>
        <v>0</v>
      </c>
      <c r="BF399" s="130">
        <f t="shared" si="1261"/>
        <v>0</v>
      </c>
      <c r="BG399" s="315"/>
      <c r="BH399" s="315"/>
      <c r="BI399" s="130">
        <f>BJ399</f>
        <v>0</v>
      </c>
      <c r="BJ399" s="130">
        <v>0</v>
      </c>
      <c r="BK399" s="130"/>
      <c r="BL399" s="315"/>
      <c r="BM399" s="315"/>
      <c r="BN399" s="130">
        <f t="shared" ref="BN399:BN450" si="1274">BO399+BP399+BQ399</f>
        <v>0</v>
      </c>
      <c r="BO399" s="130">
        <f>BP399</f>
        <v>0</v>
      </c>
      <c r="BP399" s="130">
        <v>0</v>
      </c>
      <c r="BQ399" s="130"/>
      <c r="BR399" s="315"/>
      <c r="BS399" s="315"/>
      <c r="BT399" s="315">
        <f t="shared" ref="BT399:BT485" si="1275">BL399</f>
        <v>0</v>
      </c>
      <c r="BU399" s="315"/>
      <c r="BV399" s="130">
        <f>BW399</f>
        <v>0</v>
      </c>
      <c r="BW399" s="130">
        <v>0</v>
      </c>
      <c r="BX399" s="130"/>
      <c r="BY399" s="315"/>
      <c r="BZ399" s="315"/>
      <c r="CA399" s="130">
        <f t="shared" si="1234"/>
        <v>0</v>
      </c>
      <c r="CB399" s="188"/>
      <c r="CC399" s="259"/>
      <c r="CD399" s="259"/>
      <c r="CE399" s="130">
        <f t="shared" si="1235"/>
        <v>0</v>
      </c>
      <c r="CF399" s="188">
        <f t="shared" si="1237"/>
        <v>0</v>
      </c>
      <c r="CG399" s="188"/>
      <c r="CH399" s="259">
        <f t="shared" si="1264"/>
        <v>0</v>
      </c>
      <c r="CI399" s="259"/>
      <c r="CJ399" s="130"/>
      <c r="CK399" s="130">
        <f>CL399</f>
        <v>0</v>
      </c>
      <c r="CL399" s="130">
        <v>0</v>
      </c>
      <c r="CM399" s="130"/>
      <c r="CN399" s="315"/>
      <c r="CO399" s="315"/>
    </row>
    <row r="400" spans="2:93" s="46" customFormat="1" ht="171.75" hidden="1" customHeight="1" x14ac:dyDescent="0.25">
      <c r="B400" s="206" t="s">
        <v>202</v>
      </c>
      <c r="C400" s="111" t="s">
        <v>54</v>
      </c>
      <c r="D400" s="259"/>
      <c r="E400" s="259"/>
      <c r="F400" s="259"/>
      <c r="G400" s="259"/>
      <c r="H400" s="259"/>
      <c r="I400" s="259"/>
      <c r="J400" s="569" t="e">
        <f t="shared" si="1249"/>
        <v>#DIV/0!</v>
      </c>
      <c r="K400" s="315"/>
      <c r="L400" s="569"/>
      <c r="M400" s="259"/>
      <c r="N400" s="569"/>
      <c r="O400" s="315"/>
      <c r="P400" s="315"/>
      <c r="Q400" s="315"/>
      <c r="R400" s="315"/>
      <c r="S400" s="259"/>
      <c r="T400" s="315"/>
      <c r="U400" s="315"/>
      <c r="V400" s="629"/>
      <c r="W400" s="259"/>
      <c r="X400" s="629"/>
      <c r="Y400" s="315"/>
      <c r="Z400" s="629"/>
      <c r="AA400" s="315"/>
      <c r="AB400" s="315"/>
      <c r="AC400" s="259">
        <f t="shared" si="1265"/>
        <v>0</v>
      </c>
      <c r="AD400" s="575" t="e">
        <f t="shared" si="1266"/>
        <v>#DIV/0!</v>
      </c>
      <c r="AE400" s="315"/>
      <c r="AF400" s="622"/>
      <c r="AG400" s="259"/>
      <c r="AH400" s="622" t="e">
        <f t="shared" si="1262"/>
        <v>#DIV/0!</v>
      </c>
      <c r="AI400" s="315"/>
      <c r="AJ400" s="315"/>
      <c r="AK400" s="259"/>
      <c r="AL400" s="315"/>
      <c r="AM400" s="315"/>
      <c r="AN400" s="315"/>
      <c r="AO400" s="315"/>
      <c r="AP400" s="315"/>
      <c r="AQ400" s="315"/>
      <c r="AR400" s="315"/>
      <c r="AS400" s="315"/>
      <c r="AT400" s="315"/>
      <c r="AU400" s="112">
        <f t="shared" si="1250"/>
        <v>0</v>
      </c>
      <c r="AV400" s="43"/>
      <c r="AW400" s="315"/>
      <c r="AX400" s="315"/>
      <c r="AY400" s="315"/>
      <c r="AZ400" s="315"/>
      <c r="BA400" s="102">
        <f t="shared" si="1273"/>
        <v>0</v>
      </c>
      <c r="BB400" s="315"/>
      <c r="BC400" s="315"/>
      <c r="BD400" s="315"/>
      <c r="BE400" s="315">
        <f t="shared" si="1263"/>
        <v>0</v>
      </c>
      <c r="BF400" s="315">
        <f t="shared" si="1261"/>
        <v>0</v>
      </c>
      <c r="BG400" s="315"/>
      <c r="BH400" s="315"/>
      <c r="BI400" s="315"/>
      <c r="BJ400" s="315"/>
      <c r="BK400" s="315"/>
      <c r="BL400" s="315"/>
      <c r="BM400" s="315"/>
      <c r="BN400" s="315">
        <f t="shared" si="1274"/>
        <v>0</v>
      </c>
      <c r="BO400" s="315"/>
      <c r="BP400" s="315"/>
      <c r="BQ400" s="315"/>
      <c r="BR400" s="315"/>
      <c r="BS400" s="315"/>
      <c r="BT400" s="315">
        <f t="shared" si="1275"/>
        <v>0</v>
      </c>
      <c r="BU400" s="315"/>
      <c r="BV400" s="315"/>
      <c r="BW400" s="315"/>
      <c r="BX400" s="315"/>
      <c r="BY400" s="315"/>
      <c r="BZ400" s="315"/>
      <c r="CA400" s="315">
        <f t="shared" si="1234"/>
        <v>0</v>
      </c>
      <c r="CB400" s="259"/>
      <c r="CC400" s="259"/>
      <c r="CD400" s="259"/>
      <c r="CE400" s="315">
        <f t="shared" si="1235"/>
        <v>0</v>
      </c>
      <c r="CF400" s="259">
        <f t="shared" si="1237"/>
        <v>0</v>
      </c>
      <c r="CG400" s="259"/>
      <c r="CH400" s="259">
        <f t="shared" si="1264"/>
        <v>0</v>
      </c>
      <c r="CI400" s="259"/>
      <c r="CJ400" s="315"/>
      <c r="CK400" s="315"/>
      <c r="CL400" s="315"/>
      <c r="CM400" s="315"/>
      <c r="CN400" s="315"/>
      <c r="CO400" s="315"/>
    </row>
    <row r="401" spans="2:93" s="46" customFormat="1" ht="36.75" hidden="1" customHeight="1" x14ac:dyDescent="0.25">
      <c r="B401" s="209"/>
      <c r="C401" s="124" t="s">
        <v>39</v>
      </c>
      <c r="D401" s="259"/>
      <c r="E401" s="259"/>
      <c r="F401" s="259"/>
      <c r="G401" s="259"/>
      <c r="H401" s="259"/>
      <c r="I401" s="259"/>
      <c r="J401" s="569" t="e">
        <f t="shared" si="1249"/>
        <v>#DIV/0!</v>
      </c>
      <c r="K401" s="315"/>
      <c r="L401" s="569"/>
      <c r="M401" s="259"/>
      <c r="N401" s="569"/>
      <c r="O401" s="315"/>
      <c r="P401" s="315"/>
      <c r="Q401" s="315"/>
      <c r="R401" s="315"/>
      <c r="S401" s="259"/>
      <c r="T401" s="315"/>
      <c r="U401" s="315"/>
      <c r="V401" s="629"/>
      <c r="W401" s="259"/>
      <c r="X401" s="629"/>
      <c r="Y401" s="315"/>
      <c r="Z401" s="629"/>
      <c r="AA401" s="315"/>
      <c r="AB401" s="315"/>
      <c r="AC401" s="259">
        <f t="shared" si="1265"/>
        <v>0</v>
      </c>
      <c r="AD401" s="575" t="e">
        <f t="shared" si="1266"/>
        <v>#DIV/0!</v>
      </c>
      <c r="AE401" s="315"/>
      <c r="AF401" s="622"/>
      <c r="AG401" s="259"/>
      <c r="AH401" s="622" t="e">
        <f t="shared" si="1262"/>
        <v>#DIV/0!</v>
      </c>
      <c r="AI401" s="315"/>
      <c r="AJ401" s="315"/>
      <c r="AK401" s="259"/>
      <c r="AL401" s="315"/>
      <c r="AM401" s="315"/>
      <c r="AN401" s="315"/>
      <c r="AO401" s="315"/>
      <c r="AP401" s="315"/>
      <c r="AQ401" s="315"/>
      <c r="AR401" s="315"/>
      <c r="AS401" s="315"/>
      <c r="AT401" s="315"/>
      <c r="AU401" s="112">
        <f t="shared" si="1250"/>
        <v>0</v>
      </c>
      <c r="AV401" s="43"/>
      <c r="AW401" s="315"/>
      <c r="AX401" s="315"/>
      <c r="AY401" s="315"/>
      <c r="AZ401" s="315"/>
      <c r="BA401" s="102">
        <f t="shared" si="1273"/>
        <v>0</v>
      </c>
      <c r="BB401" s="315"/>
      <c r="BC401" s="315"/>
      <c r="BD401" s="315"/>
      <c r="BE401" s="315">
        <f t="shared" si="1263"/>
        <v>0</v>
      </c>
      <c r="BF401" s="315">
        <f t="shared" ref="BF401:BF410" si="1276">E401</f>
        <v>0</v>
      </c>
      <c r="BG401" s="315"/>
      <c r="BH401" s="315"/>
      <c r="BI401" s="315"/>
      <c r="BJ401" s="315"/>
      <c r="BK401" s="315"/>
      <c r="BL401" s="315"/>
      <c r="BM401" s="315"/>
      <c r="BN401" s="315">
        <f t="shared" si="1274"/>
        <v>0</v>
      </c>
      <c r="BO401" s="315"/>
      <c r="BP401" s="315"/>
      <c r="BQ401" s="315"/>
      <c r="BR401" s="315"/>
      <c r="BS401" s="315"/>
      <c r="BT401" s="315">
        <f t="shared" si="1275"/>
        <v>0</v>
      </c>
      <c r="BU401" s="315"/>
      <c r="BV401" s="315"/>
      <c r="BW401" s="315"/>
      <c r="BX401" s="315"/>
      <c r="BY401" s="315"/>
      <c r="BZ401" s="315"/>
      <c r="CA401" s="315">
        <f t="shared" si="1234"/>
        <v>0</v>
      </c>
      <c r="CB401" s="259"/>
      <c r="CC401" s="259"/>
      <c r="CD401" s="259"/>
      <c r="CE401" s="315">
        <f t="shared" si="1235"/>
        <v>0</v>
      </c>
      <c r="CF401" s="259">
        <f t="shared" si="1237"/>
        <v>0</v>
      </c>
      <c r="CG401" s="259"/>
      <c r="CH401" s="259">
        <f t="shared" si="1264"/>
        <v>0</v>
      </c>
      <c r="CI401" s="259"/>
      <c r="CJ401" s="315"/>
      <c r="CK401" s="315"/>
      <c r="CL401" s="315"/>
      <c r="CM401" s="315"/>
      <c r="CN401" s="315"/>
      <c r="CO401" s="315"/>
    </row>
    <row r="402" spans="2:93" s="46" customFormat="1" ht="36.75" hidden="1" customHeight="1" x14ac:dyDescent="0.25">
      <c r="B402" s="209"/>
      <c r="C402" s="124"/>
      <c r="D402" s="259"/>
      <c r="E402" s="259"/>
      <c r="F402" s="259"/>
      <c r="G402" s="259"/>
      <c r="H402" s="259"/>
      <c r="I402" s="259"/>
      <c r="J402" s="569" t="e">
        <f t="shared" si="1249"/>
        <v>#DIV/0!</v>
      </c>
      <c r="K402" s="315"/>
      <c r="L402" s="569"/>
      <c r="M402" s="259"/>
      <c r="N402" s="569"/>
      <c r="O402" s="315"/>
      <c r="P402" s="315"/>
      <c r="Q402" s="315"/>
      <c r="R402" s="315"/>
      <c r="S402" s="259"/>
      <c r="T402" s="315"/>
      <c r="U402" s="315"/>
      <c r="V402" s="629"/>
      <c r="W402" s="259"/>
      <c r="X402" s="629"/>
      <c r="Y402" s="315"/>
      <c r="Z402" s="629"/>
      <c r="AA402" s="315"/>
      <c r="AB402" s="315"/>
      <c r="AC402" s="259">
        <f t="shared" si="1265"/>
        <v>0</v>
      </c>
      <c r="AD402" s="575" t="e">
        <f t="shared" si="1266"/>
        <v>#DIV/0!</v>
      </c>
      <c r="AE402" s="315"/>
      <c r="AF402" s="622"/>
      <c r="AG402" s="259"/>
      <c r="AH402" s="622" t="e">
        <f t="shared" si="1262"/>
        <v>#DIV/0!</v>
      </c>
      <c r="AI402" s="315"/>
      <c r="AJ402" s="315"/>
      <c r="AK402" s="259"/>
      <c r="AL402" s="315"/>
      <c r="AM402" s="315"/>
      <c r="AN402" s="315"/>
      <c r="AO402" s="315"/>
      <c r="AP402" s="315"/>
      <c r="AQ402" s="315"/>
      <c r="AR402" s="315"/>
      <c r="AS402" s="315"/>
      <c r="AT402" s="315"/>
      <c r="AU402" s="112">
        <f t="shared" si="1250"/>
        <v>0</v>
      </c>
      <c r="AV402" s="43"/>
      <c r="AW402" s="315"/>
      <c r="AX402" s="315"/>
      <c r="AY402" s="315"/>
      <c r="AZ402" s="315"/>
      <c r="BA402" s="102">
        <f t="shared" si="1273"/>
        <v>0</v>
      </c>
      <c r="BB402" s="315"/>
      <c r="BC402" s="315"/>
      <c r="BD402" s="315"/>
      <c r="BE402" s="315">
        <f t="shared" si="1263"/>
        <v>0</v>
      </c>
      <c r="BF402" s="315">
        <f t="shared" si="1276"/>
        <v>0</v>
      </c>
      <c r="BG402" s="315"/>
      <c r="BH402" s="315"/>
      <c r="BI402" s="315"/>
      <c r="BJ402" s="315"/>
      <c r="BK402" s="315"/>
      <c r="BL402" s="315"/>
      <c r="BM402" s="315"/>
      <c r="BN402" s="315">
        <f t="shared" si="1274"/>
        <v>0</v>
      </c>
      <c r="BO402" s="315"/>
      <c r="BP402" s="315"/>
      <c r="BQ402" s="315"/>
      <c r="BR402" s="315"/>
      <c r="BS402" s="315"/>
      <c r="BT402" s="315">
        <f t="shared" si="1275"/>
        <v>0</v>
      </c>
      <c r="BU402" s="315"/>
      <c r="BV402" s="315"/>
      <c r="BW402" s="315"/>
      <c r="BX402" s="315"/>
      <c r="BY402" s="315"/>
      <c r="BZ402" s="315"/>
      <c r="CA402" s="315">
        <f t="shared" ref="CA402:CA428" si="1277">CB402+CC402+CD402</f>
        <v>0</v>
      </c>
      <c r="CB402" s="259"/>
      <c r="CC402" s="259"/>
      <c r="CD402" s="259"/>
      <c r="CE402" s="315">
        <f t="shared" ref="CE402:CE428" si="1278">CF402+CH402+CI402</f>
        <v>0</v>
      </c>
      <c r="CF402" s="259">
        <f t="shared" si="1237"/>
        <v>0</v>
      </c>
      <c r="CG402" s="259"/>
      <c r="CH402" s="259">
        <f t="shared" si="1264"/>
        <v>0</v>
      </c>
      <c r="CI402" s="259"/>
      <c r="CJ402" s="315"/>
      <c r="CK402" s="315"/>
      <c r="CL402" s="315"/>
      <c r="CM402" s="315"/>
      <c r="CN402" s="315"/>
      <c r="CO402" s="315"/>
    </row>
    <row r="403" spans="2:93" s="46" customFormat="1" ht="36.75" hidden="1" customHeight="1" x14ac:dyDescent="0.25">
      <c r="B403" s="209"/>
      <c r="C403" s="124"/>
      <c r="D403" s="259"/>
      <c r="E403" s="259"/>
      <c r="F403" s="259"/>
      <c r="G403" s="259"/>
      <c r="H403" s="259"/>
      <c r="I403" s="259"/>
      <c r="J403" s="569" t="e">
        <f t="shared" si="1249"/>
        <v>#DIV/0!</v>
      </c>
      <c r="K403" s="315"/>
      <c r="L403" s="569"/>
      <c r="M403" s="259"/>
      <c r="N403" s="569"/>
      <c r="O403" s="315"/>
      <c r="P403" s="315"/>
      <c r="Q403" s="315"/>
      <c r="R403" s="315"/>
      <c r="S403" s="259"/>
      <c r="T403" s="315"/>
      <c r="U403" s="315"/>
      <c r="V403" s="629"/>
      <c r="W403" s="259"/>
      <c r="X403" s="629"/>
      <c r="Y403" s="315"/>
      <c r="Z403" s="629"/>
      <c r="AA403" s="315"/>
      <c r="AB403" s="315"/>
      <c r="AC403" s="259">
        <f t="shared" si="1265"/>
        <v>0</v>
      </c>
      <c r="AD403" s="575" t="e">
        <f t="shared" si="1266"/>
        <v>#DIV/0!</v>
      </c>
      <c r="AE403" s="315"/>
      <c r="AF403" s="622"/>
      <c r="AG403" s="259"/>
      <c r="AH403" s="622" t="e">
        <f t="shared" si="1262"/>
        <v>#DIV/0!</v>
      </c>
      <c r="AI403" s="315"/>
      <c r="AJ403" s="315"/>
      <c r="AK403" s="259"/>
      <c r="AL403" s="315"/>
      <c r="AM403" s="315"/>
      <c r="AN403" s="315"/>
      <c r="AO403" s="315"/>
      <c r="AP403" s="315"/>
      <c r="AQ403" s="315"/>
      <c r="AR403" s="315"/>
      <c r="AS403" s="315"/>
      <c r="AT403" s="315"/>
      <c r="AU403" s="112">
        <f t="shared" si="1250"/>
        <v>0</v>
      </c>
      <c r="AV403" s="43"/>
      <c r="AW403" s="315"/>
      <c r="AX403" s="315"/>
      <c r="AY403" s="315"/>
      <c r="AZ403" s="315"/>
      <c r="BA403" s="102">
        <f t="shared" si="1273"/>
        <v>0</v>
      </c>
      <c r="BB403" s="315"/>
      <c r="BC403" s="315"/>
      <c r="BD403" s="315"/>
      <c r="BE403" s="315">
        <f t="shared" si="1263"/>
        <v>0</v>
      </c>
      <c r="BF403" s="315">
        <f t="shared" si="1276"/>
        <v>0</v>
      </c>
      <c r="BG403" s="315"/>
      <c r="BH403" s="315"/>
      <c r="BI403" s="315"/>
      <c r="BJ403" s="315"/>
      <c r="BK403" s="315"/>
      <c r="BL403" s="315"/>
      <c r="BM403" s="315"/>
      <c r="BN403" s="315">
        <f t="shared" si="1274"/>
        <v>0</v>
      </c>
      <c r="BO403" s="315"/>
      <c r="BP403" s="315"/>
      <c r="BQ403" s="315"/>
      <c r="BR403" s="315"/>
      <c r="BS403" s="315"/>
      <c r="BT403" s="315">
        <f t="shared" si="1275"/>
        <v>0</v>
      </c>
      <c r="BU403" s="315"/>
      <c r="BV403" s="315"/>
      <c r="BW403" s="315"/>
      <c r="BX403" s="315"/>
      <c r="BY403" s="315"/>
      <c r="BZ403" s="315"/>
      <c r="CA403" s="315">
        <f t="shared" si="1277"/>
        <v>0</v>
      </c>
      <c r="CB403" s="259"/>
      <c r="CC403" s="259"/>
      <c r="CD403" s="259"/>
      <c r="CE403" s="315">
        <f t="shared" si="1278"/>
        <v>0</v>
      </c>
      <c r="CF403" s="259">
        <f t="shared" si="1237"/>
        <v>0</v>
      </c>
      <c r="CG403" s="259"/>
      <c r="CH403" s="259">
        <f t="shared" si="1264"/>
        <v>0</v>
      </c>
      <c r="CI403" s="259"/>
      <c r="CJ403" s="315"/>
      <c r="CK403" s="315"/>
      <c r="CL403" s="315"/>
      <c r="CM403" s="315"/>
      <c r="CN403" s="315"/>
      <c r="CO403" s="315"/>
    </row>
    <row r="404" spans="2:93" s="46" customFormat="1" ht="36.75" hidden="1" customHeight="1" x14ac:dyDescent="0.25">
      <c r="B404" s="209"/>
      <c r="C404" s="124"/>
      <c r="D404" s="259"/>
      <c r="E404" s="259"/>
      <c r="F404" s="259"/>
      <c r="G404" s="259"/>
      <c r="H404" s="259"/>
      <c r="I404" s="259"/>
      <c r="J404" s="569" t="e">
        <f t="shared" si="1249"/>
        <v>#DIV/0!</v>
      </c>
      <c r="K404" s="315"/>
      <c r="L404" s="569"/>
      <c r="M404" s="259"/>
      <c r="N404" s="569"/>
      <c r="O404" s="315"/>
      <c r="P404" s="315"/>
      <c r="Q404" s="315"/>
      <c r="R404" s="315"/>
      <c r="S404" s="259"/>
      <c r="T404" s="315"/>
      <c r="U404" s="315"/>
      <c r="V404" s="629"/>
      <c r="W404" s="259"/>
      <c r="X404" s="629"/>
      <c r="Y404" s="315"/>
      <c r="Z404" s="629"/>
      <c r="AA404" s="315"/>
      <c r="AB404" s="315"/>
      <c r="AC404" s="259">
        <f t="shared" si="1265"/>
        <v>0</v>
      </c>
      <c r="AD404" s="575" t="e">
        <f t="shared" si="1266"/>
        <v>#DIV/0!</v>
      </c>
      <c r="AE404" s="315"/>
      <c r="AF404" s="622"/>
      <c r="AG404" s="259"/>
      <c r="AH404" s="622" t="e">
        <f t="shared" si="1262"/>
        <v>#DIV/0!</v>
      </c>
      <c r="AI404" s="315"/>
      <c r="AJ404" s="315"/>
      <c r="AK404" s="259"/>
      <c r="AL404" s="315"/>
      <c r="AM404" s="315"/>
      <c r="AN404" s="315"/>
      <c r="AO404" s="315"/>
      <c r="AP404" s="315"/>
      <c r="AQ404" s="315"/>
      <c r="AR404" s="315"/>
      <c r="AS404" s="315"/>
      <c r="AT404" s="315"/>
      <c r="AU404" s="112">
        <f t="shared" si="1250"/>
        <v>0</v>
      </c>
      <c r="AV404" s="43"/>
      <c r="AW404" s="315"/>
      <c r="AX404" s="315"/>
      <c r="AY404" s="315"/>
      <c r="AZ404" s="315"/>
      <c r="BA404" s="102">
        <f t="shared" si="1273"/>
        <v>0</v>
      </c>
      <c r="BB404" s="315"/>
      <c r="BC404" s="315"/>
      <c r="BD404" s="315"/>
      <c r="BE404" s="315">
        <f t="shared" si="1263"/>
        <v>0</v>
      </c>
      <c r="BF404" s="315">
        <f t="shared" si="1276"/>
        <v>0</v>
      </c>
      <c r="BG404" s="315"/>
      <c r="BH404" s="315"/>
      <c r="BI404" s="315"/>
      <c r="BJ404" s="315"/>
      <c r="BK404" s="315"/>
      <c r="BL404" s="315"/>
      <c r="BM404" s="315"/>
      <c r="BN404" s="315">
        <f t="shared" si="1274"/>
        <v>0</v>
      </c>
      <c r="BO404" s="315"/>
      <c r="BP404" s="315"/>
      <c r="BQ404" s="315"/>
      <c r="BR404" s="315"/>
      <c r="BS404" s="315"/>
      <c r="BT404" s="315">
        <f t="shared" si="1275"/>
        <v>0</v>
      </c>
      <c r="BU404" s="315"/>
      <c r="BV404" s="315"/>
      <c r="BW404" s="315"/>
      <c r="BX404" s="315"/>
      <c r="BY404" s="315"/>
      <c r="BZ404" s="315"/>
      <c r="CA404" s="315">
        <f t="shared" si="1277"/>
        <v>0</v>
      </c>
      <c r="CB404" s="259"/>
      <c r="CC404" s="259"/>
      <c r="CD404" s="259"/>
      <c r="CE404" s="315">
        <f t="shared" si="1278"/>
        <v>0</v>
      </c>
      <c r="CF404" s="259">
        <f t="shared" ref="CF404:CF428" si="1279">BW404</f>
        <v>0</v>
      </c>
      <c r="CG404" s="259"/>
      <c r="CH404" s="259">
        <f t="shared" si="1264"/>
        <v>0</v>
      </c>
      <c r="CI404" s="259"/>
      <c r="CJ404" s="315"/>
      <c r="CK404" s="315"/>
      <c r="CL404" s="315"/>
      <c r="CM404" s="315"/>
      <c r="CN404" s="315"/>
      <c r="CO404" s="315"/>
    </row>
    <row r="405" spans="2:93" s="46" customFormat="1" ht="36.75" hidden="1" customHeight="1" x14ac:dyDescent="0.25">
      <c r="B405" s="209"/>
      <c r="C405" s="124"/>
      <c r="D405" s="259"/>
      <c r="E405" s="259"/>
      <c r="F405" s="259"/>
      <c r="G405" s="259"/>
      <c r="H405" s="259"/>
      <c r="I405" s="259"/>
      <c r="J405" s="569" t="e">
        <f t="shared" si="1249"/>
        <v>#DIV/0!</v>
      </c>
      <c r="K405" s="315"/>
      <c r="L405" s="569"/>
      <c r="M405" s="259"/>
      <c r="N405" s="569"/>
      <c r="O405" s="315"/>
      <c r="P405" s="315"/>
      <c r="Q405" s="315"/>
      <c r="R405" s="315"/>
      <c r="S405" s="259"/>
      <c r="T405" s="315"/>
      <c r="U405" s="315"/>
      <c r="V405" s="629"/>
      <c r="W405" s="259"/>
      <c r="X405" s="629"/>
      <c r="Y405" s="315"/>
      <c r="Z405" s="629"/>
      <c r="AA405" s="315"/>
      <c r="AB405" s="315"/>
      <c r="AC405" s="259">
        <f t="shared" si="1265"/>
        <v>0</v>
      </c>
      <c r="AD405" s="575" t="e">
        <f t="shared" si="1266"/>
        <v>#DIV/0!</v>
      </c>
      <c r="AE405" s="315"/>
      <c r="AF405" s="622"/>
      <c r="AG405" s="259"/>
      <c r="AH405" s="622" t="e">
        <f t="shared" si="1262"/>
        <v>#DIV/0!</v>
      </c>
      <c r="AI405" s="315"/>
      <c r="AJ405" s="315"/>
      <c r="AK405" s="259"/>
      <c r="AL405" s="315"/>
      <c r="AM405" s="315"/>
      <c r="AN405" s="315"/>
      <c r="AO405" s="315"/>
      <c r="AP405" s="315"/>
      <c r="AQ405" s="315"/>
      <c r="AR405" s="315"/>
      <c r="AS405" s="315"/>
      <c r="AT405" s="315"/>
      <c r="AU405" s="112">
        <f t="shared" si="1250"/>
        <v>0</v>
      </c>
      <c r="AV405" s="43"/>
      <c r="AW405" s="315"/>
      <c r="AX405" s="315"/>
      <c r="AY405" s="315"/>
      <c r="AZ405" s="315"/>
      <c r="BA405" s="102">
        <f t="shared" si="1273"/>
        <v>0</v>
      </c>
      <c r="BB405" s="315"/>
      <c r="BC405" s="315"/>
      <c r="BD405" s="315"/>
      <c r="BE405" s="315">
        <f t="shared" si="1263"/>
        <v>0</v>
      </c>
      <c r="BF405" s="315">
        <f t="shared" si="1276"/>
        <v>0</v>
      </c>
      <c r="BG405" s="315"/>
      <c r="BH405" s="315"/>
      <c r="BI405" s="315"/>
      <c r="BJ405" s="315"/>
      <c r="BK405" s="315"/>
      <c r="BL405" s="315"/>
      <c r="BM405" s="315"/>
      <c r="BN405" s="315">
        <f t="shared" si="1274"/>
        <v>0</v>
      </c>
      <c r="BO405" s="315"/>
      <c r="BP405" s="315"/>
      <c r="BQ405" s="315"/>
      <c r="BR405" s="315"/>
      <c r="BS405" s="315"/>
      <c r="BT405" s="315">
        <f t="shared" si="1275"/>
        <v>0</v>
      </c>
      <c r="BU405" s="315"/>
      <c r="BV405" s="315"/>
      <c r="BW405" s="315"/>
      <c r="BX405" s="315"/>
      <c r="BY405" s="315"/>
      <c r="BZ405" s="315"/>
      <c r="CA405" s="315">
        <f t="shared" si="1277"/>
        <v>0</v>
      </c>
      <c r="CB405" s="259"/>
      <c r="CC405" s="259"/>
      <c r="CD405" s="259"/>
      <c r="CE405" s="315">
        <f t="shared" si="1278"/>
        <v>0</v>
      </c>
      <c r="CF405" s="259">
        <f t="shared" si="1279"/>
        <v>0</v>
      </c>
      <c r="CG405" s="259"/>
      <c r="CH405" s="259">
        <f t="shared" si="1264"/>
        <v>0</v>
      </c>
      <c r="CI405" s="259"/>
      <c r="CJ405" s="315"/>
      <c r="CK405" s="315"/>
      <c r="CL405" s="315"/>
      <c r="CM405" s="315"/>
      <c r="CN405" s="315"/>
      <c r="CO405" s="315"/>
    </row>
    <row r="406" spans="2:93" s="46" customFormat="1" ht="36.75" hidden="1" customHeight="1" x14ac:dyDescent="0.25">
      <c r="B406" s="209"/>
      <c r="C406" s="124"/>
      <c r="D406" s="259"/>
      <c r="E406" s="259"/>
      <c r="F406" s="259"/>
      <c r="G406" s="259"/>
      <c r="H406" s="259"/>
      <c r="I406" s="259"/>
      <c r="J406" s="569" t="e">
        <f t="shared" si="1249"/>
        <v>#DIV/0!</v>
      </c>
      <c r="K406" s="315"/>
      <c r="L406" s="569"/>
      <c r="M406" s="259"/>
      <c r="N406" s="569"/>
      <c r="O406" s="315"/>
      <c r="P406" s="315"/>
      <c r="Q406" s="315"/>
      <c r="R406" s="315"/>
      <c r="S406" s="259"/>
      <c r="T406" s="315"/>
      <c r="U406" s="315"/>
      <c r="V406" s="629"/>
      <c r="W406" s="259"/>
      <c r="X406" s="629"/>
      <c r="Y406" s="315"/>
      <c r="Z406" s="629"/>
      <c r="AA406" s="315"/>
      <c r="AB406" s="315"/>
      <c r="AC406" s="259">
        <f t="shared" si="1265"/>
        <v>0</v>
      </c>
      <c r="AD406" s="575" t="e">
        <f t="shared" si="1266"/>
        <v>#DIV/0!</v>
      </c>
      <c r="AE406" s="315"/>
      <c r="AF406" s="622"/>
      <c r="AG406" s="259"/>
      <c r="AH406" s="622" t="e">
        <f t="shared" si="1262"/>
        <v>#DIV/0!</v>
      </c>
      <c r="AI406" s="315"/>
      <c r="AJ406" s="315"/>
      <c r="AK406" s="259"/>
      <c r="AL406" s="315"/>
      <c r="AM406" s="315"/>
      <c r="AN406" s="315"/>
      <c r="AO406" s="315"/>
      <c r="AP406" s="315"/>
      <c r="AQ406" s="315"/>
      <c r="AR406" s="315"/>
      <c r="AS406" s="315"/>
      <c r="AT406" s="315"/>
      <c r="AU406" s="112">
        <f t="shared" si="1250"/>
        <v>0</v>
      </c>
      <c r="AV406" s="43"/>
      <c r="AW406" s="315"/>
      <c r="AX406" s="315"/>
      <c r="AY406" s="315"/>
      <c r="AZ406" s="315"/>
      <c r="BA406" s="102">
        <f t="shared" si="1273"/>
        <v>0</v>
      </c>
      <c r="BB406" s="315"/>
      <c r="BC406" s="315"/>
      <c r="BD406" s="315"/>
      <c r="BE406" s="315">
        <f t="shared" si="1263"/>
        <v>0</v>
      </c>
      <c r="BF406" s="315">
        <f t="shared" si="1276"/>
        <v>0</v>
      </c>
      <c r="BG406" s="315"/>
      <c r="BH406" s="315"/>
      <c r="BI406" s="315"/>
      <c r="BJ406" s="315"/>
      <c r="BK406" s="315"/>
      <c r="BL406" s="315"/>
      <c r="BM406" s="315"/>
      <c r="BN406" s="315">
        <f t="shared" si="1274"/>
        <v>0</v>
      </c>
      <c r="BO406" s="315"/>
      <c r="BP406" s="315"/>
      <c r="BQ406" s="315"/>
      <c r="BR406" s="315"/>
      <c r="BS406" s="315"/>
      <c r="BT406" s="315">
        <f t="shared" si="1275"/>
        <v>0</v>
      </c>
      <c r="BU406" s="315"/>
      <c r="BV406" s="315"/>
      <c r="BW406" s="315"/>
      <c r="BX406" s="315"/>
      <c r="BY406" s="315"/>
      <c r="BZ406" s="315"/>
      <c r="CA406" s="315">
        <f t="shared" si="1277"/>
        <v>0</v>
      </c>
      <c r="CB406" s="259"/>
      <c r="CC406" s="259"/>
      <c r="CD406" s="259"/>
      <c r="CE406" s="315">
        <f t="shared" si="1278"/>
        <v>0</v>
      </c>
      <c r="CF406" s="259">
        <f t="shared" si="1279"/>
        <v>0</v>
      </c>
      <c r="CG406" s="259"/>
      <c r="CH406" s="259">
        <f t="shared" si="1264"/>
        <v>0</v>
      </c>
      <c r="CI406" s="259"/>
      <c r="CJ406" s="315"/>
      <c r="CK406" s="315"/>
      <c r="CL406" s="315"/>
      <c r="CM406" s="315"/>
      <c r="CN406" s="315"/>
      <c r="CO406" s="315"/>
    </row>
    <row r="407" spans="2:93" s="46" customFormat="1" ht="36.75" hidden="1" customHeight="1" x14ac:dyDescent="0.25">
      <c r="B407" s="209"/>
      <c r="C407" s="124"/>
      <c r="D407" s="259"/>
      <c r="E407" s="259"/>
      <c r="F407" s="259"/>
      <c r="G407" s="259"/>
      <c r="H407" s="259"/>
      <c r="I407" s="259"/>
      <c r="J407" s="569" t="e">
        <f t="shared" si="1249"/>
        <v>#DIV/0!</v>
      </c>
      <c r="K407" s="315"/>
      <c r="L407" s="569"/>
      <c r="M407" s="259"/>
      <c r="N407" s="569"/>
      <c r="O407" s="315"/>
      <c r="P407" s="315"/>
      <c r="Q407" s="315"/>
      <c r="R407" s="315"/>
      <c r="S407" s="259"/>
      <c r="T407" s="315"/>
      <c r="U407" s="315"/>
      <c r="V407" s="629"/>
      <c r="W407" s="259"/>
      <c r="X407" s="629"/>
      <c r="Y407" s="315"/>
      <c r="Z407" s="629"/>
      <c r="AA407" s="315"/>
      <c r="AB407" s="315"/>
      <c r="AC407" s="259">
        <f t="shared" si="1265"/>
        <v>0</v>
      </c>
      <c r="AD407" s="575" t="e">
        <f t="shared" si="1266"/>
        <v>#DIV/0!</v>
      </c>
      <c r="AE407" s="315"/>
      <c r="AF407" s="622"/>
      <c r="AG407" s="259"/>
      <c r="AH407" s="622" t="e">
        <f t="shared" si="1262"/>
        <v>#DIV/0!</v>
      </c>
      <c r="AI407" s="315"/>
      <c r="AJ407" s="315"/>
      <c r="AK407" s="259"/>
      <c r="AL407" s="315"/>
      <c r="AM407" s="315"/>
      <c r="AN407" s="315"/>
      <c r="AO407" s="315"/>
      <c r="AP407" s="315"/>
      <c r="AQ407" s="315"/>
      <c r="AR407" s="315"/>
      <c r="AS407" s="315"/>
      <c r="AT407" s="315"/>
      <c r="AU407" s="112">
        <f t="shared" si="1250"/>
        <v>0</v>
      </c>
      <c r="AV407" s="43"/>
      <c r="AW407" s="315"/>
      <c r="AX407" s="315"/>
      <c r="AY407" s="315"/>
      <c r="AZ407" s="315"/>
      <c r="BA407" s="102">
        <f t="shared" si="1273"/>
        <v>0</v>
      </c>
      <c r="BB407" s="315"/>
      <c r="BC407" s="315"/>
      <c r="BD407" s="315"/>
      <c r="BE407" s="315">
        <f t="shared" si="1263"/>
        <v>0</v>
      </c>
      <c r="BF407" s="315">
        <f t="shared" si="1276"/>
        <v>0</v>
      </c>
      <c r="BG407" s="315"/>
      <c r="BH407" s="315"/>
      <c r="BI407" s="315"/>
      <c r="BJ407" s="315"/>
      <c r="BK407" s="315"/>
      <c r="BL407" s="315"/>
      <c r="BM407" s="315"/>
      <c r="BN407" s="315">
        <f t="shared" si="1274"/>
        <v>0</v>
      </c>
      <c r="BO407" s="315"/>
      <c r="BP407" s="315"/>
      <c r="BQ407" s="315"/>
      <c r="BR407" s="315"/>
      <c r="BS407" s="315"/>
      <c r="BT407" s="315">
        <f t="shared" si="1275"/>
        <v>0</v>
      </c>
      <c r="BU407" s="315"/>
      <c r="BV407" s="315"/>
      <c r="BW407" s="315"/>
      <c r="BX407" s="315"/>
      <c r="BY407" s="315"/>
      <c r="BZ407" s="315"/>
      <c r="CA407" s="315">
        <f t="shared" si="1277"/>
        <v>0</v>
      </c>
      <c r="CB407" s="259"/>
      <c r="CC407" s="259"/>
      <c r="CD407" s="259"/>
      <c r="CE407" s="315">
        <f t="shared" si="1278"/>
        <v>0</v>
      </c>
      <c r="CF407" s="259">
        <f t="shared" si="1279"/>
        <v>0</v>
      </c>
      <c r="CG407" s="259"/>
      <c r="CH407" s="259">
        <f t="shared" si="1264"/>
        <v>0</v>
      </c>
      <c r="CI407" s="259"/>
      <c r="CJ407" s="315"/>
      <c r="CK407" s="315"/>
      <c r="CL407" s="315"/>
      <c r="CM407" s="315"/>
      <c r="CN407" s="315"/>
      <c r="CO407" s="315"/>
    </row>
    <row r="408" spans="2:93" s="46" customFormat="1" ht="36.75" hidden="1" customHeight="1" x14ac:dyDescent="0.25">
      <c r="B408" s="209"/>
      <c r="C408" s="124"/>
      <c r="D408" s="259"/>
      <c r="E408" s="259"/>
      <c r="F408" s="259"/>
      <c r="G408" s="259"/>
      <c r="H408" s="259"/>
      <c r="I408" s="259"/>
      <c r="J408" s="569" t="e">
        <f t="shared" si="1249"/>
        <v>#DIV/0!</v>
      </c>
      <c r="K408" s="315"/>
      <c r="L408" s="569"/>
      <c r="M408" s="259"/>
      <c r="N408" s="569"/>
      <c r="O408" s="315"/>
      <c r="P408" s="315"/>
      <c r="Q408" s="315"/>
      <c r="R408" s="315"/>
      <c r="S408" s="259"/>
      <c r="T408" s="315"/>
      <c r="U408" s="315"/>
      <c r="V408" s="629"/>
      <c r="W408" s="259"/>
      <c r="X408" s="629"/>
      <c r="Y408" s="315"/>
      <c r="Z408" s="629"/>
      <c r="AA408" s="315"/>
      <c r="AB408" s="315"/>
      <c r="AC408" s="259">
        <f t="shared" si="1265"/>
        <v>0</v>
      </c>
      <c r="AD408" s="575" t="e">
        <f t="shared" si="1266"/>
        <v>#DIV/0!</v>
      </c>
      <c r="AE408" s="315"/>
      <c r="AF408" s="622"/>
      <c r="AG408" s="259"/>
      <c r="AH408" s="622" t="e">
        <f t="shared" si="1262"/>
        <v>#DIV/0!</v>
      </c>
      <c r="AI408" s="315"/>
      <c r="AJ408" s="315"/>
      <c r="AK408" s="259"/>
      <c r="AL408" s="315"/>
      <c r="AM408" s="315"/>
      <c r="AN408" s="315"/>
      <c r="AO408" s="315"/>
      <c r="AP408" s="315"/>
      <c r="AQ408" s="315"/>
      <c r="AR408" s="315"/>
      <c r="AS408" s="315"/>
      <c r="AT408" s="315"/>
      <c r="AU408" s="112">
        <f t="shared" si="1250"/>
        <v>0</v>
      </c>
      <c r="AV408" s="43"/>
      <c r="AW408" s="315"/>
      <c r="AX408" s="315"/>
      <c r="AY408" s="315"/>
      <c r="AZ408" s="315"/>
      <c r="BA408" s="102">
        <f t="shared" si="1273"/>
        <v>0</v>
      </c>
      <c r="BB408" s="315"/>
      <c r="BC408" s="315"/>
      <c r="BD408" s="315"/>
      <c r="BE408" s="315">
        <f t="shared" si="1263"/>
        <v>0</v>
      </c>
      <c r="BF408" s="315">
        <f t="shared" si="1276"/>
        <v>0</v>
      </c>
      <c r="BG408" s="315"/>
      <c r="BH408" s="315"/>
      <c r="BI408" s="315"/>
      <c r="BJ408" s="315"/>
      <c r="BK408" s="315"/>
      <c r="BL408" s="315"/>
      <c r="BM408" s="315"/>
      <c r="BN408" s="315">
        <f t="shared" si="1274"/>
        <v>0</v>
      </c>
      <c r="BO408" s="315"/>
      <c r="BP408" s="315"/>
      <c r="BQ408" s="315"/>
      <c r="BR408" s="315"/>
      <c r="BS408" s="315"/>
      <c r="BT408" s="315">
        <f t="shared" si="1275"/>
        <v>0</v>
      </c>
      <c r="BU408" s="315"/>
      <c r="BV408" s="315"/>
      <c r="BW408" s="315"/>
      <c r="BX408" s="315"/>
      <c r="BY408" s="315"/>
      <c r="BZ408" s="315"/>
      <c r="CA408" s="315">
        <f t="shared" si="1277"/>
        <v>0</v>
      </c>
      <c r="CB408" s="259"/>
      <c r="CC408" s="259"/>
      <c r="CD408" s="259"/>
      <c r="CE408" s="315">
        <f t="shared" si="1278"/>
        <v>0</v>
      </c>
      <c r="CF408" s="259">
        <f t="shared" si="1279"/>
        <v>0</v>
      </c>
      <c r="CG408" s="259"/>
      <c r="CH408" s="259">
        <f t="shared" si="1264"/>
        <v>0</v>
      </c>
      <c r="CI408" s="259"/>
      <c r="CJ408" s="315"/>
      <c r="CK408" s="315"/>
      <c r="CL408" s="315"/>
      <c r="CM408" s="315"/>
      <c r="CN408" s="315"/>
      <c r="CO408" s="315"/>
    </row>
    <row r="409" spans="2:93" s="46" customFormat="1" ht="179.25" hidden="1" customHeight="1" x14ac:dyDescent="0.25">
      <c r="B409" s="206" t="s">
        <v>203</v>
      </c>
      <c r="C409" s="111" t="s">
        <v>224</v>
      </c>
      <c r="D409" s="661">
        <f t="shared" ref="D409:D410" si="1280">E409</f>
        <v>0</v>
      </c>
      <c r="E409" s="276"/>
      <c r="F409" s="276"/>
      <c r="G409" s="259"/>
      <c r="H409" s="259"/>
      <c r="I409" s="661"/>
      <c r="J409" s="569" t="e">
        <f t="shared" si="1249"/>
        <v>#DIV/0!</v>
      </c>
      <c r="K409" s="43"/>
      <c r="L409" s="569"/>
      <c r="M409" s="661"/>
      <c r="N409" s="569"/>
      <c r="O409" s="315"/>
      <c r="P409" s="315"/>
      <c r="Q409" s="315"/>
      <c r="R409" s="315"/>
      <c r="S409" s="661"/>
      <c r="T409" s="315"/>
      <c r="U409" s="43"/>
      <c r="V409" s="629"/>
      <c r="W409" s="661"/>
      <c r="X409" s="629"/>
      <c r="Y409" s="315"/>
      <c r="Z409" s="629"/>
      <c r="AA409" s="315"/>
      <c r="AB409" s="315"/>
      <c r="AC409" s="661">
        <f t="shared" si="1265"/>
        <v>0</v>
      </c>
      <c r="AD409" s="575" t="e">
        <f t="shared" si="1266"/>
        <v>#DIV/0!</v>
      </c>
      <c r="AE409" s="43"/>
      <c r="AF409" s="622"/>
      <c r="AG409" s="661"/>
      <c r="AH409" s="622" t="e">
        <f t="shared" si="1262"/>
        <v>#DIV/0!</v>
      </c>
      <c r="AI409" s="315"/>
      <c r="AJ409" s="315"/>
      <c r="AK409" s="661"/>
      <c r="AL409" s="315"/>
      <c r="AM409" s="315"/>
      <c r="AN409" s="315"/>
      <c r="AO409" s="315"/>
      <c r="AP409" s="315"/>
      <c r="AQ409" s="315"/>
      <c r="AR409" s="315"/>
      <c r="AS409" s="315"/>
      <c r="AT409" s="315"/>
      <c r="AU409" s="112">
        <f t="shared" si="1250"/>
        <v>0</v>
      </c>
      <c r="AV409" s="128">
        <f t="shared" ref="AV409:AV410" si="1281">AW409</f>
        <v>0</v>
      </c>
      <c r="AW409" s="43"/>
      <c r="AX409" s="43"/>
      <c r="AY409" s="315"/>
      <c r="AZ409" s="315"/>
      <c r="BA409" s="102">
        <f t="shared" si="1273"/>
        <v>0</v>
      </c>
      <c r="BB409" s="315"/>
      <c r="BC409" s="315"/>
      <c r="BD409" s="315"/>
      <c r="BE409" s="128">
        <f t="shared" si="1263"/>
        <v>0</v>
      </c>
      <c r="BF409" s="43">
        <f t="shared" si="1276"/>
        <v>0</v>
      </c>
      <c r="BG409" s="315"/>
      <c r="BH409" s="315"/>
      <c r="BI409" s="128">
        <f t="shared" ref="BI409:BI410" si="1282">BJ409</f>
        <v>0</v>
      </c>
      <c r="BJ409" s="43"/>
      <c r="BK409" s="43"/>
      <c r="BL409" s="315"/>
      <c r="BM409" s="315"/>
      <c r="BN409" s="128" t="e">
        <f t="shared" si="1274"/>
        <v>#REF!</v>
      </c>
      <c r="BO409" s="128" t="e">
        <f t="shared" ref="BO409:BO410" si="1283">BP409</f>
        <v>#REF!</v>
      </c>
      <c r="BP409" s="43" t="e">
        <f>BP410</f>
        <v>#REF!</v>
      </c>
      <c r="BQ409" s="43"/>
      <c r="BR409" s="315"/>
      <c r="BS409" s="315"/>
      <c r="BT409" s="315">
        <f t="shared" si="1275"/>
        <v>0</v>
      </c>
      <c r="BU409" s="315"/>
      <c r="BV409" s="128">
        <f t="shared" ref="BV409:BV410" si="1284">BW409</f>
        <v>0</v>
      </c>
      <c r="BW409" s="43">
        <f>BW410</f>
        <v>0</v>
      </c>
      <c r="BX409" s="43"/>
      <c r="BY409" s="315"/>
      <c r="BZ409" s="315"/>
      <c r="CA409" s="128">
        <f t="shared" si="1277"/>
        <v>0</v>
      </c>
      <c r="CB409" s="276"/>
      <c r="CC409" s="259"/>
      <c r="CD409" s="259"/>
      <c r="CE409" s="128">
        <f t="shared" si="1278"/>
        <v>0</v>
      </c>
      <c r="CF409" s="276">
        <f t="shared" si="1279"/>
        <v>0</v>
      </c>
      <c r="CG409" s="276"/>
      <c r="CH409" s="259">
        <f t="shared" si="1264"/>
        <v>0</v>
      </c>
      <c r="CI409" s="259"/>
      <c r="CJ409" s="128"/>
      <c r="CK409" s="128">
        <f t="shared" ref="CK409:CK410" si="1285">CL409</f>
        <v>0</v>
      </c>
      <c r="CL409" s="43">
        <f>CL410</f>
        <v>0</v>
      </c>
      <c r="CM409" s="43"/>
      <c r="CN409" s="315"/>
      <c r="CO409" s="315"/>
    </row>
    <row r="410" spans="2:93" s="46" customFormat="1" ht="36.75" hidden="1" customHeight="1" x14ac:dyDescent="0.25">
      <c r="B410" s="209"/>
      <c r="C410" s="124" t="s">
        <v>40</v>
      </c>
      <c r="D410" s="188" t="e">
        <f t="shared" si="1280"/>
        <v>#REF!</v>
      </c>
      <c r="E410" s="189" t="e">
        <f>#REF!</f>
        <v>#REF!</v>
      </c>
      <c r="F410" s="189"/>
      <c r="G410" s="259"/>
      <c r="H410" s="259"/>
      <c r="I410" s="188"/>
      <c r="J410" s="569" t="e">
        <f t="shared" si="1249"/>
        <v>#REF!</v>
      </c>
      <c r="K410" s="37" t="e">
        <f>#REF!</f>
        <v>#REF!</v>
      </c>
      <c r="L410" s="569"/>
      <c r="M410" s="188"/>
      <c r="N410" s="569"/>
      <c r="O410" s="315"/>
      <c r="P410" s="315"/>
      <c r="Q410" s="315"/>
      <c r="R410" s="315"/>
      <c r="S410" s="188"/>
      <c r="T410" s="315"/>
      <c r="U410" s="37"/>
      <c r="V410" s="629"/>
      <c r="W410" s="188"/>
      <c r="X410" s="629"/>
      <c r="Y410" s="315"/>
      <c r="Z410" s="629"/>
      <c r="AA410" s="315"/>
      <c r="AB410" s="315"/>
      <c r="AC410" s="188" t="e">
        <f t="shared" si="1265"/>
        <v>#REF!</v>
      </c>
      <c r="AD410" s="575" t="e">
        <f t="shared" si="1266"/>
        <v>#REF!</v>
      </c>
      <c r="AE410" s="37" t="e">
        <f>#REF!</f>
        <v>#REF!</v>
      </c>
      <c r="AF410" s="622"/>
      <c r="AG410" s="188"/>
      <c r="AH410" s="622" t="e">
        <f t="shared" si="1262"/>
        <v>#DIV/0!</v>
      </c>
      <c r="AI410" s="315"/>
      <c r="AJ410" s="315"/>
      <c r="AK410" s="188"/>
      <c r="AL410" s="315"/>
      <c r="AM410" s="315"/>
      <c r="AN410" s="315"/>
      <c r="AO410" s="315"/>
      <c r="AP410" s="315"/>
      <c r="AQ410" s="315"/>
      <c r="AR410" s="315"/>
      <c r="AS410" s="315"/>
      <c r="AT410" s="315"/>
      <c r="AU410" s="112">
        <f t="shared" si="1250"/>
        <v>0</v>
      </c>
      <c r="AV410" s="130" t="e">
        <f t="shared" si="1281"/>
        <v>#REF!</v>
      </c>
      <c r="AW410" s="37" t="e">
        <f>#REF!</f>
        <v>#REF!</v>
      </c>
      <c r="AX410" s="37"/>
      <c r="AY410" s="315"/>
      <c r="AZ410" s="315"/>
      <c r="BA410" s="102">
        <f t="shared" si="1273"/>
        <v>0</v>
      </c>
      <c r="BB410" s="315"/>
      <c r="BC410" s="315"/>
      <c r="BD410" s="315"/>
      <c r="BE410" s="130" t="e">
        <f t="shared" si="1263"/>
        <v>#REF!</v>
      </c>
      <c r="BF410" s="37" t="e">
        <f t="shared" si="1276"/>
        <v>#REF!</v>
      </c>
      <c r="BG410" s="315"/>
      <c r="BH410" s="315"/>
      <c r="BI410" s="130" t="e">
        <f t="shared" si="1282"/>
        <v>#REF!</v>
      </c>
      <c r="BJ410" s="37" t="e">
        <f>AV410</f>
        <v>#REF!</v>
      </c>
      <c r="BK410" s="37"/>
      <c r="BL410" s="315"/>
      <c r="BM410" s="315"/>
      <c r="BN410" s="130" t="e">
        <f t="shared" si="1274"/>
        <v>#REF!</v>
      </c>
      <c r="BO410" s="130" t="e">
        <f t="shared" si="1283"/>
        <v>#REF!</v>
      </c>
      <c r="BP410" s="37" t="e">
        <f>#REF!</f>
        <v>#REF!</v>
      </c>
      <c r="BQ410" s="37"/>
      <c r="BR410" s="315"/>
      <c r="BS410" s="315"/>
      <c r="BT410" s="315">
        <f t="shared" si="1275"/>
        <v>0</v>
      </c>
      <c r="BU410" s="315"/>
      <c r="BV410" s="130">
        <f t="shared" si="1284"/>
        <v>0</v>
      </c>
      <c r="BW410" s="37">
        <f>BC410</f>
        <v>0</v>
      </c>
      <c r="BX410" s="37"/>
      <c r="BY410" s="315"/>
      <c r="BZ410" s="315"/>
      <c r="CA410" s="130">
        <f t="shared" si="1277"/>
        <v>0</v>
      </c>
      <c r="CB410" s="189"/>
      <c r="CC410" s="259"/>
      <c r="CD410" s="259"/>
      <c r="CE410" s="130">
        <f t="shared" si="1278"/>
        <v>0</v>
      </c>
      <c r="CF410" s="189">
        <f t="shared" si="1279"/>
        <v>0</v>
      </c>
      <c r="CG410" s="189"/>
      <c r="CH410" s="259">
        <f t="shared" si="1264"/>
        <v>0</v>
      </c>
      <c r="CI410" s="259"/>
      <c r="CJ410" s="130"/>
      <c r="CK410" s="130">
        <f t="shared" si="1285"/>
        <v>0</v>
      </c>
      <c r="CL410" s="37">
        <f>BY410</f>
        <v>0</v>
      </c>
      <c r="CM410" s="37"/>
      <c r="CN410" s="315"/>
      <c r="CO410" s="315"/>
    </row>
    <row r="411" spans="2:93" s="46" customFormat="1" ht="174.75" customHeight="1" x14ac:dyDescent="0.25">
      <c r="B411" s="206" t="s">
        <v>56</v>
      </c>
      <c r="C411" s="111" t="s">
        <v>253</v>
      </c>
      <c r="D411" s="193">
        <f>E411+F411+G411+H411</f>
        <v>222945.35829999999</v>
      </c>
      <c r="E411" s="661">
        <f>E412</f>
        <v>0</v>
      </c>
      <c r="F411" s="661">
        <f>F412</f>
        <v>222945.35829999999</v>
      </c>
      <c r="G411" s="259"/>
      <c r="H411" s="259"/>
      <c r="I411" s="193">
        <f>M411</f>
        <v>19931.96542</v>
      </c>
      <c r="J411" s="569">
        <f t="shared" si="1249"/>
        <v>8.940291725284151E-2</v>
      </c>
      <c r="K411" s="128">
        <f>K412</f>
        <v>0</v>
      </c>
      <c r="L411" s="569"/>
      <c r="M411" s="193">
        <f>M412</f>
        <v>19931.96542</v>
      </c>
      <c r="N411" s="569">
        <f>M411/F411</f>
        <v>8.940291725284151E-2</v>
      </c>
      <c r="O411" s="315"/>
      <c r="P411" s="315"/>
      <c r="Q411" s="315"/>
      <c r="R411" s="315"/>
      <c r="S411" s="193">
        <f>W411</f>
        <v>30704.846320000001</v>
      </c>
      <c r="T411" s="569">
        <f>S411/D411</f>
        <v>0.13772364024140349</v>
      </c>
      <c r="U411" s="128">
        <f>U412</f>
        <v>0</v>
      </c>
      <c r="V411" s="569"/>
      <c r="W411" s="193">
        <f>W412</f>
        <v>30704.846320000001</v>
      </c>
      <c r="X411" s="569">
        <f>W411/D411</f>
        <v>0.13772364024140349</v>
      </c>
      <c r="Y411" s="315"/>
      <c r="Z411" s="629"/>
      <c r="AA411" s="315"/>
      <c r="AB411" s="315"/>
      <c r="AC411" s="193">
        <f t="shared" si="1265"/>
        <v>80540.956080000004</v>
      </c>
      <c r="AD411" s="575">
        <f t="shared" si="1266"/>
        <v>0.36125872587857327</v>
      </c>
      <c r="AE411" s="128">
        <f>AE412</f>
        <v>0</v>
      </c>
      <c r="AF411" s="622"/>
      <c r="AG411" s="193">
        <f>AG412</f>
        <v>80540.956080000004</v>
      </c>
      <c r="AH411" s="622">
        <f t="shared" si="1262"/>
        <v>0.36125872587857327</v>
      </c>
      <c r="AI411" s="315"/>
      <c r="AJ411" s="315"/>
      <c r="AK411" s="193"/>
      <c r="AL411" s="315"/>
      <c r="AM411" s="315"/>
      <c r="AN411" s="315"/>
      <c r="AO411" s="315"/>
      <c r="AP411" s="315"/>
      <c r="AQ411" s="315"/>
      <c r="AR411" s="315"/>
      <c r="AS411" s="315"/>
      <c r="AT411" s="315"/>
      <c r="AU411" s="112">
        <f t="shared" si="1250"/>
        <v>0</v>
      </c>
      <c r="AV411" s="112">
        <f>AW411+AX411+AY411+AZ411</f>
        <v>222945.35829999999</v>
      </c>
      <c r="AW411" s="128">
        <f>AW412</f>
        <v>0</v>
      </c>
      <c r="AX411" s="128">
        <f>AX412</f>
        <v>222945.35829999999</v>
      </c>
      <c r="AY411" s="315"/>
      <c r="AZ411" s="315"/>
      <c r="BA411" s="128">
        <f>BB411</f>
        <v>0</v>
      </c>
      <c r="BB411" s="128">
        <f>BB413</f>
        <v>0</v>
      </c>
      <c r="BC411" s="315"/>
      <c r="BD411" s="315"/>
      <c r="BE411" s="128">
        <f t="shared" si="1263"/>
        <v>0</v>
      </c>
      <c r="BF411" s="128">
        <f>BF413</f>
        <v>0</v>
      </c>
      <c r="BG411" s="315"/>
      <c r="BH411" s="315"/>
      <c r="BI411" s="112">
        <f>BJ411+BK411+BL411+BM411</f>
        <v>0</v>
      </c>
      <c r="BJ411" s="128">
        <f>BJ412</f>
        <v>0</v>
      </c>
      <c r="BK411" s="128"/>
      <c r="BL411" s="315"/>
      <c r="BM411" s="315"/>
      <c r="BN411" s="128"/>
      <c r="BO411" s="112">
        <f>BP411+BQ411+BR411+BS411</f>
        <v>0</v>
      </c>
      <c r="BP411" s="128">
        <f>BP412</f>
        <v>0</v>
      </c>
      <c r="BQ411" s="128"/>
      <c r="BR411" s="315"/>
      <c r="BS411" s="315"/>
      <c r="BT411" s="315">
        <f t="shared" si="1275"/>
        <v>0</v>
      </c>
      <c r="BU411" s="315"/>
      <c r="BV411" s="112">
        <f>BW411+BX411+BY411+BZ411</f>
        <v>0</v>
      </c>
      <c r="BW411" s="128">
        <f>BW412</f>
        <v>0</v>
      </c>
      <c r="BX411" s="128"/>
      <c r="BY411" s="315"/>
      <c r="BZ411" s="315"/>
      <c r="CA411" s="128">
        <f t="shared" si="1277"/>
        <v>0</v>
      </c>
      <c r="CB411" s="431"/>
      <c r="CC411" s="259"/>
      <c r="CD411" s="259"/>
      <c r="CE411" s="128">
        <f t="shared" si="1278"/>
        <v>0</v>
      </c>
      <c r="CF411" s="431">
        <f t="shared" si="1279"/>
        <v>0</v>
      </c>
      <c r="CG411" s="524"/>
      <c r="CH411" s="259">
        <f t="shared" si="1264"/>
        <v>0</v>
      </c>
      <c r="CI411" s="259"/>
      <c r="CJ411" s="128"/>
      <c r="CK411" s="112">
        <f>CL411+CM411+CN411+CO411</f>
        <v>0</v>
      </c>
      <c r="CL411" s="128">
        <f>CL412</f>
        <v>0</v>
      </c>
      <c r="CM411" s="128"/>
      <c r="CN411" s="315"/>
      <c r="CO411" s="315"/>
    </row>
    <row r="412" spans="2:93" s="44" customFormat="1" ht="46.5" hidden="1" customHeight="1" x14ac:dyDescent="0.25">
      <c r="B412" s="660"/>
      <c r="C412" s="111" t="s">
        <v>31</v>
      </c>
      <c r="D412" s="193">
        <f>E412+F412+G412+H412</f>
        <v>222945.35829999999</v>
      </c>
      <c r="E412" s="661">
        <f>E413</f>
        <v>0</v>
      </c>
      <c r="F412" s="661">
        <f>SUM(F413:F415)</f>
        <v>222945.35829999999</v>
      </c>
      <c r="G412" s="276"/>
      <c r="H412" s="276"/>
      <c r="I412" s="193">
        <f>M412</f>
        <v>19931.96542</v>
      </c>
      <c r="J412" s="569">
        <f t="shared" si="1249"/>
        <v>8.940291725284151E-2</v>
      </c>
      <c r="K412" s="43"/>
      <c r="L412" s="569"/>
      <c r="M412" s="193">
        <f>SUM(M413:M415)</f>
        <v>19931.96542</v>
      </c>
      <c r="N412" s="569">
        <f t="shared" ref="N412:N415" si="1286">M412/F412</f>
        <v>8.940291725284151E-2</v>
      </c>
      <c r="O412" s="43"/>
      <c r="P412" s="43"/>
      <c r="Q412" s="43"/>
      <c r="R412" s="43"/>
      <c r="S412" s="193">
        <f>W412</f>
        <v>30704.846320000001</v>
      </c>
      <c r="T412" s="569">
        <f>S412/D412</f>
        <v>0.13772364024140349</v>
      </c>
      <c r="U412" s="43"/>
      <c r="V412" s="569"/>
      <c r="W412" s="193">
        <f>SUM(W413:W415)</f>
        <v>30704.846320000001</v>
      </c>
      <c r="X412" s="569">
        <f>W412/D412</f>
        <v>0.13772364024140349</v>
      </c>
      <c r="Y412" s="43"/>
      <c r="Z412" s="621"/>
      <c r="AA412" s="43"/>
      <c r="AB412" s="43"/>
      <c r="AC412" s="193">
        <f t="shared" si="1265"/>
        <v>80540.956080000004</v>
      </c>
      <c r="AD412" s="569">
        <f t="shared" si="1266"/>
        <v>0.36125872587857327</v>
      </c>
      <c r="AE412" s="128">
        <f>AE413</f>
        <v>0</v>
      </c>
      <c r="AF412" s="641"/>
      <c r="AG412" s="193">
        <f>AG413+AG414+AG415</f>
        <v>80540.956080000004</v>
      </c>
      <c r="AH412" s="641">
        <f t="shared" si="1262"/>
        <v>0.36125872587857327</v>
      </c>
      <c r="AI412" s="43"/>
      <c r="AJ412" s="43"/>
      <c r="AK412" s="193"/>
      <c r="AL412" s="43"/>
      <c r="AM412" s="43"/>
      <c r="AN412" s="43"/>
      <c r="AO412" s="43"/>
      <c r="AP412" s="43"/>
      <c r="AQ412" s="43"/>
      <c r="AR412" s="43"/>
      <c r="AS412" s="43"/>
      <c r="AT412" s="43"/>
      <c r="AU412" s="112">
        <f t="shared" si="1250"/>
        <v>0</v>
      </c>
      <c r="AV412" s="112">
        <f>AW412+AX412+AY412+AZ412</f>
        <v>222945.35829999999</v>
      </c>
      <c r="AW412" s="128">
        <f>AW413</f>
        <v>0</v>
      </c>
      <c r="AX412" s="128">
        <f>SUM(AX413:AX415)</f>
        <v>222945.35829999999</v>
      </c>
      <c r="AY412" s="43"/>
      <c r="AZ412" s="43"/>
      <c r="BA412" s="128">
        <f t="shared" ref="BA412" si="1287">BB412+BC412+BD412</f>
        <v>0</v>
      </c>
      <c r="BB412" s="43"/>
      <c r="BC412" s="43"/>
      <c r="BD412" s="43"/>
      <c r="BE412" s="128">
        <f t="shared" si="1263"/>
        <v>0</v>
      </c>
      <c r="BF412" s="128">
        <f t="shared" ref="BF412:BF418" si="1288">E412</f>
        <v>0</v>
      </c>
      <c r="BG412" s="43"/>
      <c r="BH412" s="43"/>
      <c r="BI412" s="112">
        <f>BJ412+BK412+BL412+BM412</f>
        <v>0</v>
      </c>
      <c r="BJ412" s="128">
        <f>BJ413</f>
        <v>0</v>
      </c>
      <c r="BK412" s="128"/>
      <c r="BL412" s="43"/>
      <c r="BM412" s="43"/>
      <c r="BN412" s="128"/>
      <c r="BO412" s="112">
        <f>BP412+BQ412+BR412+BS412</f>
        <v>0</v>
      </c>
      <c r="BP412" s="128">
        <f>BP413</f>
        <v>0</v>
      </c>
      <c r="BQ412" s="128"/>
      <c r="BR412" s="43"/>
      <c r="BS412" s="43"/>
      <c r="BT412" s="43">
        <f t="shared" si="1275"/>
        <v>0</v>
      </c>
      <c r="BU412" s="43"/>
      <c r="BV412" s="112">
        <f>BW412+BX412+BY412+BZ412</f>
        <v>0</v>
      </c>
      <c r="BW412" s="128">
        <f>BW413</f>
        <v>0</v>
      </c>
      <c r="BX412" s="128"/>
      <c r="BY412" s="43"/>
      <c r="BZ412" s="43"/>
      <c r="CA412" s="128">
        <f t="shared" si="1277"/>
        <v>0</v>
      </c>
      <c r="CB412" s="656"/>
      <c r="CC412" s="276"/>
      <c r="CD412" s="276"/>
      <c r="CE412" s="128">
        <f t="shared" si="1278"/>
        <v>0</v>
      </c>
      <c r="CF412" s="656">
        <f t="shared" si="1279"/>
        <v>0</v>
      </c>
      <c r="CG412" s="656"/>
      <c r="CH412" s="276">
        <f t="shared" si="1264"/>
        <v>0</v>
      </c>
      <c r="CI412" s="276"/>
      <c r="CJ412" s="128"/>
      <c r="CK412" s="112">
        <f>CL412+CM412+CN412+CO412</f>
        <v>0</v>
      </c>
      <c r="CL412" s="128">
        <f>CL413</f>
        <v>0</v>
      </c>
      <c r="CM412" s="128"/>
      <c r="CN412" s="43"/>
      <c r="CO412" s="43"/>
    </row>
    <row r="413" spans="2:93" s="46" customFormat="1" ht="36.75" hidden="1" customHeight="1" x14ac:dyDescent="0.25">
      <c r="B413" s="206"/>
      <c r="C413" s="124" t="s">
        <v>39</v>
      </c>
      <c r="D413" s="188">
        <f>F413</f>
        <v>152044.66803</v>
      </c>
      <c r="E413" s="188">
        <v>0</v>
      </c>
      <c r="F413" s="188">
        <v>152044.66803</v>
      </c>
      <c r="G413" s="259"/>
      <c r="H413" s="259"/>
      <c r="I413" s="188">
        <f t="shared" ref="I413:I415" si="1289">M413</f>
        <v>5015.6673700000001</v>
      </c>
      <c r="J413" s="569">
        <f t="shared" si="1249"/>
        <v>3.2988117472230967E-2</v>
      </c>
      <c r="K413" s="315"/>
      <c r="L413" s="569"/>
      <c r="M413" s="188">
        <v>5015.6673700000001</v>
      </c>
      <c r="N413" s="569">
        <f t="shared" si="1286"/>
        <v>3.2988117472230967E-2</v>
      </c>
      <c r="O413" s="315"/>
      <c r="P413" s="315"/>
      <c r="Q413" s="315"/>
      <c r="R413" s="315"/>
      <c r="S413" s="188">
        <f t="shared" ref="S413:S415" si="1290">W413</f>
        <v>6848.6397299999999</v>
      </c>
      <c r="T413" s="569">
        <f>S413/D413</f>
        <v>4.504360342743944E-2</v>
      </c>
      <c r="U413" s="315"/>
      <c r="V413" s="569"/>
      <c r="W413" s="188">
        <v>6848.6397299999999</v>
      </c>
      <c r="X413" s="569">
        <f>W413/F413</f>
        <v>4.504360342743944E-2</v>
      </c>
      <c r="Y413" s="315"/>
      <c r="Z413" s="629"/>
      <c r="AA413" s="315"/>
      <c r="AB413" s="315"/>
      <c r="AC413" s="188">
        <f t="shared" si="1265"/>
        <v>33044.668030000001</v>
      </c>
      <c r="AD413" s="575">
        <f t="shared" si="1266"/>
        <v>0.21733526376261969</v>
      </c>
      <c r="AE413" s="130">
        <v>0</v>
      </c>
      <c r="AF413" s="622"/>
      <c r="AG413" s="188">
        <v>33044.668030000001</v>
      </c>
      <c r="AH413" s="622">
        <f t="shared" si="1262"/>
        <v>0.21733526376261969</v>
      </c>
      <c r="AI413" s="315"/>
      <c r="AJ413" s="315"/>
      <c r="AK413" s="188"/>
      <c r="AL413" s="315"/>
      <c r="AM413" s="315"/>
      <c r="AN413" s="315"/>
      <c r="AO413" s="315"/>
      <c r="AP413" s="315"/>
      <c r="AQ413" s="315"/>
      <c r="AR413" s="315"/>
      <c r="AS413" s="315"/>
      <c r="AT413" s="315"/>
      <c r="AU413" s="112">
        <f t="shared" si="1250"/>
        <v>56676.538789999991</v>
      </c>
      <c r="AV413" s="130">
        <f>AX413</f>
        <v>208721.20681999999</v>
      </c>
      <c r="AW413" s="130">
        <v>0</v>
      </c>
      <c r="AX413" s="130">
        <v>208721.20681999999</v>
      </c>
      <c r="AY413" s="315"/>
      <c r="AZ413" s="315"/>
      <c r="BA413" s="130">
        <f t="shared" si="1273"/>
        <v>0</v>
      </c>
      <c r="BB413" s="130">
        <f>BF413-E413</f>
        <v>0</v>
      </c>
      <c r="BC413" s="315"/>
      <c r="BD413" s="315"/>
      <c r="BE413" s="130">
        <f t="shared" si="1263"/>
        <v>0</v>
      </c>
      <c r="BF413" s="130">
        <f t="shared" si="1288"/>
        <v>0</v>
      </c>
      <c r="BG413" s="315"/>
      <c r="BH413" s="315"/>
      <c r="BI413" s="130">
        <f>BJ413</f>
        <v>0</v>
      </c>
      <c r="BJ413" s="130">
        <v>0</v>
      </c>
      <c r="BK413" s="130"/>
      <c r="BL413" s="315"/>
      <c r="BM413" s="315"/>
      <c r="BN413" s="130"/>
      <c r="BO413" s="130">
        <f>BP413</f>
        <v>0</v>
      </c>
      <c r="BP413" s="130">
        <v>0</v>
      </c>
      <c r="BQ413" s="130"/>
      <c r="BR413" s="315"/>
      <c r="BS413" s="315"/>
      <c r="BT413" s="315">
        <f t="shared" si="1275"/>
        <v>0</v>
      </c>
      <c r="BU413" s="315"/>
      <c r="BV413" s="130">
        <f>BW413</f>
        <v>0</v>
      </c>
      <c r="BW413" s="130">
        <v>0</v>
      </c>
      <c r="BX413" s="130"/>
      <c r="BY413" s="315"/>
      <c r="BZ413" s="315"/>
      <c r="CA413" s="130">
        <f t="shared" si="1277"/>
        <v>0</v>
      </c>
      <c r="CB413" s="188"/>
      <c r="CC413" s="259"/>
      <c r="CD413" s="259"/>
      <c r="CE413" s="130">
        <f t="shared" si="1278"/>
        <v>0</v>
      </c>
      <c r="CF413" s="188">
        <f t="shared" si="1279"/>
        <v>0</v>
      </c>
      <c r="CG413" s="188"/>
      <c r="CH413" s="259">
        <f t="shared" si="1264"/>
        <v>0</v>
      </c>
      <c r="CI413" s="259"/>
      <c r="CJ413" s="130"/>
      <c r="CK413" s="130">
        <f>CL413</f>
        <v>0</v>
      </c>
      <c r="CL413" s="130">
        <v>0</v>
      </c>
      <c r="CM413" s="130"/>
      <c r="CN413" s="315"/>
      <c r="CO413" s="315"/>
    </row>
    <row r="414" spans="2:93" s="46" customFormat="1" ht="36.75" hidden="1" customHeight="1" x14ac:dyDescent="0.25">
      <c r="B414" s="206"/>
      <c r="C414" s="124" t="s">
        <v>43</v>
      </c>
      <c r="D414" s="188">
        <f>F414</f>
        <v>3500.3712</v>
      </c>
      <c r="E414" s="188"/>
      <c r="F414" s="188">
        <v>3500.3712</v>
      </c>
      <c r="G414" s="259"/>
      <c r="H414" s="259"/>
      <c r="I414" s="188">
        <f t="shared" si="1289"/>
        <v>0</v>
      </c>
      <c r="J414" s="569">
        <f t="shared" si="1249"/>
        <v>0</v>
      </c>
      <c r="K414" s="315"/>
      <c r="L414" s="569"/>
      <c r="M414" s="188">
        <v>0</v>
      </c>
      <c r="N414" s="569">
        <f t="shared" si="1286"/>
        <v>0</v>
      </c>
      <c r="O414" s="315"/>
      <c r="P414" s="315"/>
      <c r="Q414" s="315"/>
      <c r="R414" s="315"/>
      <c r="S414" s="188">
        <f t="shared" si="1290"/>
        <v>0</v>
      </c>
      <c r="T414" s="569">
        <f t="shared" ref="T414:T415" si="1291">S414/D414</f>
        <v>0</v>
      </c>
      <c r="U414" s="315"/>
      <c r="V414" s="569"/>
      <c r="W414" s="188">
        <v>0</v>
      </c>
      <c r="X414" s="569">
        <f t="shared" ref="X414:X415" si="1292">W414/F414</f>
        <v>0</v>
      </c>
      <c r="Y414" s="315"/>
      <c r="Z414" s="629"/>
      <c r="AA414" s="315"/>
      <c r="AB414" s="315"/>
      <c r="AC414" s="188">
        <f t="shared" si="1265"/>
        <v>0</v>
      </c>
      <c r="AD414" s="575">
        <f t="shared" si="1266"/>
        <v>0</v>
      </c>
      <c r="AE414" s="130"/>
      <c r="AF414" s="622"/>
      <c r="AG414" s="188">
        <v>0</v>
      </c>
      <c r="AH414" s="622">
        <f t="shared" si="1262"/>
        <v>0</v>
      </c>
      <c r="AI414" s="315"/>
      <c r="AJ414" s="315"/>
      <c r="AK414" s="188"/>
      <c r="AL414" s="315"/>
      <c r="AM414" s="315"/>
      <c r="AN414" s="315"/>
      <c r="AO414" s="315"/>
      <c r="AP414" s="315"/>
      <c r="AQ414" s="315"/>
      <c r="AR414" s="315"/>
      <c r="AS414" s="315"/>
      <c r="AT414" s="315"/>
      <c r="AU414" s="112"/>
      <c r="AV414" s="130"/>
      <c r="AW414" s="130"/>
      <c r="AX414" s="130"/>
      <c r="AY414" s="315"/>
      <c r="AZ414" s="315"/>
      <c r="BA414" s="130"/>
      <c r="BB414" s="130"/>
      <c r="BC414" s="315"/>
      <c r="BD414" s="315"/>
      <c r="BE414" s="130"/>
      <c r="BF414" s="130"/>
      <c r="BG414" s="315"/>
      <c r="BH414" s="315"/>
      <c r="BI414" s="130"/>
      <c r="BJ414" s="130"/>
      <c r="BK414" s="130"/>
      <c r="BL414" s="315"/>
      <c r="BM414" s="315"/>
      <c r="BN414" s="130"/>
      <c r="BO414" s="130"/>
      <c r="BP414" s="130"/>
      <c r="BQ414" s="130"/>
      <c r="BR414" s="315"/>
      <c r="BS414" s="315"/>
      <c r="BT414" s="315"/>
      <c r="BU414" s="315"/>
      <c r="BV414" s="130"/>
      <c r="BW414" s="130"/>
      <c r="BX414" s="130"/>
      <c r="BY414" s="315"/>
      <c r="BZ414" s="315"/>
      <c r="CA414" s="130"/>
      <c r="CB414" s="188"/>
      <c r="CC414" s="259"/>
      <c r="CD414" s="259"/>
      <c r="CE414" s="130"/>
      <c r="CF414" s="188"/>
      <c r="CG414" s="188"/>
      <c r="CH414" s="259"/>
      <c r="CI414" s="259"/>
      <c r="CJ414" s="130"/>
      <c r="CK414" s="130"/>
      <c r="CL414" s="130"/>
      <c r="CM414" s="130"/>
      <c r="CN414" s="315"/>
      <c r="CO414" s="315"/>
    </row>
    <row r="415" spans="2:93" s="46" customFormat="1" ht="36.75" hidden="1" customHeight="1" x14ac:dyDescent="0.25">
      <c r="B415" s="206"/>
      <c r="C415" s="124" t="s">
        <v>40</v>
      </c>
      <c r="D415" s="188">
        <f>F415</f>
        <v>67400.319069999998</v>
      </c>
      <c r="E415" s="188">
        <v>0</v>
      </c>
      <c r="F415" s="188">
        <v>67400.319069999998</v>
      </c>
      <c r="G415" s="259"/>
      <c r="H415" s="259"/>
      <c r="I415" s="188">
        <f t="shared" si="1289"/>
        <v>14916.298049999999</v>
      </c>
      <c r="J415" s="569">
        <f t="shared" si="1249"/>
        <v>0.22130901241740961</v>
      </c>
      <c r="K415" s="315"/>
      <c r="L415" s="569"/>
      <c r="M415" s="188">
        <v>14916.298049999999</v>
      </c>
      <c r="N415" s="569">
        <f t="shared" si="1286"/>
        <v>0.22130901241740961</v>
      </c>
      <c r="O415" s="315"/>
      <c r="P415" s="315"/>
      <c r="Q415" s="315"/>
      <c r="R415" s="315"/>
      <c r="S415" s="188">
        <f t="shared" si="1290"/>
        <v>23856.206590000002</v>
      </c>
      <c r="T415" s="569">
        <f t="shared" si="1291"/>
        <v>0.35394797708930198</v>
      </c>
      <c r="U415" s="315"/>
      <c r="V415" s="569"/>
      <c r="W415" s="188">
        <v>23856.206590000002</v>
      </c>
      <c r="X415" s="569">
        <f t="shared" si="1292"/>
        <v>0.35394797708930198</v>
      </c>
      <c r="Y415" s="315"/>
      <c r="Z415" s="629"/>
      <c r="AA415" s="315"/>
      <c r="AB415" s="315"/>
      <c r="AC415" s="188">
        <f t="shared" si="1265"/>
        <v>47496.288050000003</v>
      </c>
      <c r="AD415" s="575">
        <f t="shared" si="1266"/>
        <v>0.70468936505585011</v>
      </c>
      <c r="AE415" s="130">
        <v>0</v>
      </c>
      <c r="AF415" s="622"/>
      <c r="AG415" s="188">
        <v>47496.288050000003</v>
      </c>
      <c r="AH415" s="622">
        <f t="shared" si="1262"/>
        <v>0.70468936505585011</v>
      </c>
      <c r="AI415" s="315"/>
      <c r="AJ415" s="315"/>
      <c r="AK415" s="188"/>
      <c r="AL415" s="315"/>
      <c r="AM415" s="315"/>
      <c r="AN415" s="315"/>
      <c r="AO415" s="315"/>
      <c r="AP415" s="315"/>
      <c r="AQ415" s="315"/>
      <c r="AR415" s="315"/>
      <c r="AS415" s="315"/>
      <c r="AT415" s="315"/>
      <c r="AU415" s="112">
        <f t="shared" si="1250"/>
        <v>-53176.167589999997</v>
      </c>
      <c r="AV415" s="130">
        <f>AX415</f>
        <v>14224.15148</v>
      </c>
      <c r="AW415" s="130">
        <v>0</v>
      </c>
      <c r="AX415" s="130">
        <v>14224.15148</v>
      </c>
      <c r="AY415" s="315"/>
      <c r="AZ415" s="315"/>
      <c r="BA415" s="102">
        <f t="shared" si="1273"/>
        <v>0</v>
      </c>
      <c r="BB415" s="315"/>
      <c r="BC415" s="315"/>
      <c r="BD415" s="315"/>
      <c r="BE415" s="130">
        <f t="shared" si="1263"/>
        <v>0</v>
      </c>
      <c r="BF415" s="130">
        <f t="shared" si="1288"/>
        <v>0</v>
      </c>
      <c r="BG415" s="315"/>
      <c r="BH415" s="315"/>
      <c r="BI415" s="130"/>
      <c r="BJ415" s="130"/>
      <c r="BK415" s="130"/>
      <c r="BL415" s="315"/>
      <c r="BM415" s="315"/>
      <c r="BN415" s="130"/>
      <c r="BO415" s="130"/>
      <c r="BP415" s="130"/>
      <c r="BQ415" s="130"/>
      <c r="BR415" s="315"/>
      <c r="BS415" s="315"/>
      <c r="BT415" s="315">
        <f t="shared" si="1275"/>
        <v>0</v>
      </c>
      <c r="BU415" s="315"/>
      <c r="BV415" s="130"/>
      <c r="BW415" s="130"/>
      <c r="BX415" s="130"/>
      <c r="BY415" s="315"/>
      <c r="BZ415" s="315"/>
      <c r="CA415" s="130">
        <f t="shared" si="1277"/>
        <v>0</v>
      </c>
      <c r="CB415" s="188"/>
      <c r="CC415" s="259"/>
      <c r="CD415" s="259"/>
      <c r="CE415" s="130">
        <f t="shared" si="1278"/>
        <v>0</v>
      </c>
      <c r="CF415" s="188">
        <f t="shared" si="1279"/>
        <v>0</v>
      </c>
      <c r="CG415" s="188"/>
      <c r="CH415" s="259">
        <f t="shared" si="1264"/>
        <v>0</v>
      </c>
      <c r="CI415" s="259"/>
      <c r="CJ415" s="130"/>
      <c r="CK415" s="130"/>
      <c r="CL415" s="130"/>
      <c r="CM415" s="130"/>
      <c r="CN415" s="315"/>
      <c r="CO415" s="315"/>
    </row>
    <row r="416" spans="2:93" s="46" customFormat="1" ht="155.25" customHeight="1" x14ac:dyDescent="0.25">
      <c r="B416" s="206" t="s">
        <v>177</v>
      </c>
      <c r="C416" s="111" t="s">
        <v>256</v>
      </c>
      <c r="D416" s="193">
        <f>E416+F416+G416+H416</f>
        <v>91000</v>
      </c>
      <c r="E416" s="661">
        <f>E418</f>
        <v>0</v>
      </c>
      <c r="F416" s="800">
        <f>F418</f>
        <v>91000</v>
      </c>
      <c r="G416" s="259"/>
      <c r="H416" s="259"/>
      <c r="I416" s="193">
        <f>M416</f>
        <v>0</v>
      </c>
      <c r="J416" s="569">
        <v>0</v>
      </c>
      <c r="K416" s="315"/>
      <c r="L416" s="569"/>
      <c r="M416" s="193"/>
      <c r="N416" s="569"/>
      <c r="O416" s="315"/>
      <c r="P416" s="315"/>
      <c r="Q416" s="315"/>
      <c r="R416" s="315"/>
      <c r="S416" s="193"/>
      <c r="T416" s="315"/>
      <c r="U416" s="128"/>
      <c r="V416" s="629"/>
      <c r="W416" s="193"/>
      <c r="X416" s="629"/>
      <c r="Y416" s="315"/>
      <c r="Z416" s="629"/>
      <c r="AA416" s="315"/>
      <c r="AB416" s="315"/>
      <c r="AC416" s="193">
        <f t="shared" si="1265"/>
        <v>10450</v>
      </c>
      <c r="AD416" s="575">
        <f t="shared" si="1266"/>
        <v>0.11483516483516483</v>
      </c>
      <c r="AE416" s="128">
        <f>AE418</f>
        <v>0</v>
      </c>
      <c r="AF416" s="622"/>
      <c r="AG416" s="193">
        <f>AG417</f>
        <v>10450</v>
      </c>
      <c r="AH416" s="622">
        <f t="shared" si="1262"/>
        <v>0.11483516483516483</v>
      </c>
      <c r="AI416" s="315"/>
      <c r="AJ416" s="315"/>
      <c r="AK416" s="193"/>
      <c r="AL416" s="315"/>
      <c r="AM416" s="315"/>
      <c r="AN416" s="315"/>
      <c r="AO416" s="315"/>
      <c r="AP416" s="315"/>
      <c r="AQ416" s="315"/>
      <c r="AR416" s="315"/>
      <c r="AS416" s="315"/>
      <c r="AT416" s="315"/>
      <c r="AU416" s="112">
        <f t="shared" si="1250"/>
        <v>0</v>
      </c>
      <c r="AV416" s="112">
        <f>AW416+AX416+AY416+AZ416</f>
        <v>91000</v>
      </c>
      <c r="AW416" s="128">
        <f>AW418</f>
        <v>0</v>
      </c>
      <c r="AX416" s="128">
        <f>AX418</f>
        <v>91000</v>
      </c>
      <c r="AY416" s="315"/>
      <c r="AZ416" s="315"/>
      <c r="BA416" s="128">
        <f t="shared" si="1273"/>
        <v>0</v>
      </c>
      <c r="BB416" s="315"/>
      <c r="BC416" s="315"/>
      <c r="BD416" s="315"/>
      <c r="BE416" s="128">
        <f t="shared" si="1263"/>
        <v>0</v>
      </c>
      <c r="BF416" s="128">
        <f t="shared" si="1288"/>
        <v>0</v>
      </c>
      <c r="BG416" s="315"/>
      <c r="BH416" s="315"/>
      <c r="BI416" s="112">
        <f>BJ416+BK416+BL416+BM416</f>
        <v>145000</v>
      </c>
      <c r="BJ416" s="128">
        <f>BJ418</f>
        <v>0</v>
      </c>
      <c r="BK416" s="128">
        <f>BK417</f>
        <v>145000</v>
      </c>
      <c r="BL416" s="315"/>
      <c r="BM416" s="315"/>
      <c r="BN416" s="128">
        <f>BN417</f>
        <v>-91000</v>
      </c>
      <c r="BO416" s="112">
        <f>BP416+BQ416+BR416+BS416</f>
        <v>54000</v>
      </c>
      <c r="BP416" s="128">
        <f>BP418</f>
        <v>0</v>
      </c>
      <c r="BQ416" s="128">
        <f>BQ417</f>
        <v>54000</v>
      </c>
      <c r="BR416" s="315"/>
      <c r="BS416" s="315"/>
      <c r="BT416" s="315">
        <f t="shared" si="1275"/>
        <v>0</v>
      </c>
      <c r="BU416" s="315"/>
      <c r="BV416" s="112">
        <f>BW416+BX416+BY416+BZ416</f>
        <v>0</v>
      </c>
      <c r="BW416" s="128">
        <f>BW418</f>
        <v>0</v>
      </c>
      <c r="BX416" s="128"/>
      <c r="BY416" s="315"/>
      <c r="BZ416" s="315"/>
      <c r="CA416" s="128">
        <f t="shared" si="1277"/>
        <v>0</v>
      </c>
      <c r="CB416" s="431"/>
      <c r="CC416" s="259"/>
      <c r="CD416" s="259"/>
      <c r="CE416" s="128">
        <f t="shared" si="1278"/>
        <v>0</v>
      </c>
      <c r="CF416" s="431">
        <f t="shared" si="1279"/>
        <v>0</v>
      </c>
      <c r="CG416" s="524"/>
      <c r="CH416" s="259">
        <f t="shared" si="1264"/>
        <v>0</v>
      </c>
      <c r="CI416" s="259"/>
      <c r="CJ416" s="128"/>
      <c r="CK416" s="112">
        <f>CL416+CM416+CN416+CO416</f>
        <v>0</v>
      </c>
      <c r="CL416" s="128">
        <f>CL418</f>
        <v>0</v>
      </c>
      <c r="CM416" s="128"/>
      <c r="CN416" s="315"/>
      <c r="CO416" s="315"/>
    </row>
    <row r="417" spans="2:93" s="44" customFormat="1" ht="46.5" hidden="1" customHeight="1" x14ac:dyDescent="0.25">
      <c r="B417" s="432"/>
      <c r="C417" s="111" t="s">
        <v>31</v>
      </c>
      <c r="D417" s="193">
        <f>E417+F417+G417+H417</f>
        <v>91000</v>
      </c>
      <c r="E417" s="661">
        <f>E418</f>
        <v>0</v>
      </c>
      <c r="F417" s="800">
        <f>F418</f>
        <v>91000</v>
      </c>
      <c r="G417" s="276"/>
      <c r="H417" s="276"/>
      <c r="I417" s="193"/>
      <c r="J417" s="569">
        <f t="shared" si="1249"/>
        <v>0</v>
      </c>
      <c r="K417" s="43"/>
      <c r="L417" s="569"/>
      <c r="M417" s="193"/>
      <c r="N417" s="569"/>
      <c r="O417" s="43"/>
      <c r="P417" s="43"/>
      <c r="Q417" s="43"/>
      <c r="R417" s="43"/>
      <c r="S417" s="193"/>
      <c r="T417" s="43"/>
      <c r="U417" s="128"/>
      <c r="V417" s="629"/>
      <c r="W417" s="193"/>
      <c r="X417" s="629"/>
      <c r="Y417" s="43"/>
      <c r="Z417" s="629"/>
      <c r="AA417" s="43"/>
      <c r="AB417" s="43"/>
      <c r="AC417" s="193">
        <f t="shared" si="1265"/>
        <v>10450</v>
      </c>
      <c r="AD417" s="575">
        <f t="shared" si="1266"/>
        <v>0.11483516483516483</v>
      </c>
      <c r="AE417" s="128">
        <f>AE418</f>
        <v>0</v>
      </c>
      <c r="AF417" s="622"/>
      <c r="AG417" s="193">
        <f>AG418</f>
        <v>10450</v>
      </c>
      <c r="AH417" s="622">
        <f t="shared" si="1262"/>
        <v>0.11483516483516483</v>
      </c>
      <c r="AI417" s="43"/>
      <c r="AJ417" s="43"/>
      <c r="AK417" s="193"/>
      <c r="AL417" s="43"/>
      <c r="AM417" s="43"/>
      <c r="AN417" s="43"/>
      <c r="AO417" s="43"/>
      <c r="AP417" s="43"/>
      <c r="AQ417" s="43"/>
      <c r="AR417" s="43"/>
      <c r="AS417" s="43"/>
      <c r="AT417" s="43"/>
      <c r="AU417" s="112">
        <f t="shared" si="1250"/>
        <v>0</v>
      </c>
      <c r="AV417" s="112">
        <f>AW417+AX417+AY417+AZ417</f>
        <v>91000</v>
      </c>
      <c r="AW417" s="128">
        <f>AW418</f>
        <v>0</v>
      </c>
      <c r="AX417" s="128">
        <f>AX418</f>
        <v>91000</v>
      </c>
      <c r="AY417" s="43"/>
      <c r="AZ417" s="43"/>
      <c r="BA417" s="128">
        <f t="shared" si="1273"/>
        <v>0</v>
      </c>
      <c r="BB417" s="43"/>
      <c r="BC417" s="43"/>
      <c r="BD417" s="43"/>
      <c r="BE417" s="128">
        <f t="shared" ref="BE417" si="1293">BF417+BG417+BH417</f>
        <v>0</v>
      </c>
      <c r="BF417" s="128">
        <f t="shared" si="1288"/>
        <v>0</v>
      </c>
      <c r="BG417" s="43"/>
      <c r="BH417" s="43"/>
      <c r="BI417" s="112">
        <f>BJ417+BK417+BL417+BM417</f>
        <v>145000</v>
      </c>
      <c r="BJ417" s="128">
        <f>BJ418</f>
        <v>0</v>
      </c>
      <c r="BK417" s="128">
        <f>SUM(BK418:BK419)</f>
        <v>145000</v>
      </c>
      <c r="BL417" s="43"/>
      <c r="BM417" s="43"/>
      <c r="BN417" s="128">
        <f>SUM(BN418:BN419)</f>
        <v>-91000</v>
      </c>
      <c r="BO417" s="112">
        <f>BP417+BQ417+BR417+BS417</f>
        <v>54000</v>
      </c>
      <c r="BP417" s="128">
        <f>BP418</f>
        <v>0</v>
      </c>
      <c r="BQ417" s="128">
        <f>SUM(BQ418:BQ419)</f>
        <v>54000</v>
      </c>
      <c r="BR417" s="43"/>
      <c r="BS417" s="43"/>
      <c r="BT417" s="43">
        <f t="shared" ref="BT417" si="1294">BL417</f>
        <v>0</v>
      </c>
      <c r="BU417" s="43"/>
      <c r="BV417" s="112">
        <f>BW417+BX417+BY417+BZ417</f>
        <v>0</v>
      </c>
      <c r="BW417" s="128">
        <f>BW418</f>
        <v>0</v>
      </c>
      <c r="BX417" s="128"/>
      <c r="BY417" s="43"/>
      <c r="BZ417" s="43"/>
      <c r="CA417" s="128">
        <f t="shared" ref="CA417" si="1295">CB417+CC417+CD417</f>
        <v>0</v>
      </c>
      <c r="CB417" s="431"/>
      <c r="CC417" s="276"/>
      <c r="CD417" s="276"/>
      <c r="CE417" s="128">
        <f t="shared" ref="CE417" si="1296">CF417+CH417+CI417</f>
        <v>0</v>
      </c>
      <c r="CF417" s="431">
        <f t="shared" ref="CF417" si="1297">BW417</f>
        <v>0</v>
      </c>
      <c r="CG417" s="524"/>
      <c r="CH417" s="276">
        <f t="shared" ref="CH417" si="1298">BY417</f>
        <v>0</v>
      </c>
      <c r="CI417" s="276"/>
      <c r="CJ417" s="128"/>
      <c r="CK417" s="112">
        <f>CL417+CM417+CN417+CO417</f>
        <v>0</v>
      </c>
      <c r="CL417" s="128">
        <f>CL418</f>
        <v>0</v>
      </c>
      <c r="CM417" s="128"/>
      <c r="CN417" s="43"/>
      <c r="CO417" s="43"/>
    </row>
    <row r="418" spans="2:93" s="46" customFormat="1" ht="36.75" hidden="1" customHeight="1" x14ac:dyDescent="0.25">
      <c r="B418" s="206"/>
      <c r="C418" s="124" t="s">
        <v>39</v>
      </c>
      <c r="D418" s="188">
        <f t="shared" ref="D418:D422" si="1299">E418</f>
        <v>0</v>
      </c>
      <c r="E418" s="188">
        <v>0</v>
      </c>
      <c r="F418" s="188">
        <v>91000</v>
      </c>
      <c r="G418" s="259"/>
      <c r="H418" s="259"/>
      <c r="I418" s="188"/>
      <c r="J418" s="569" t="e">
        <f t="shared" si="1249"/>
        <v>#DIV/0!</v>
      </c>
      <c r="K418" s="315"/>
      <c r="L418" s="569"/>
      <c r="M418" s="188"/>
      <c r="N418" s="569"/>
      <c r="O418" s="315"/>
      <c r="P418" s="315"/>
      <c r="Q418" s="315"/>
      <c r="R418" s="315"/>
      <c r="S418" s="188"/>
      <c r="T418" s="315"/>
      <c r="U418" s="130"/>
      <c r="V418" s="629"/>
      <c r="W418" s="188"/>
      <c r="X418" s="629"/>
      <c r="Y418" s="315"/>
      <c r="Z418" s="629"/>
      <c r="AA418" s="315"/>
      <c r="AB418" s="315"/>
      <c r="AC418" s="188">
        <f t="shared" si="1265"/>
        <v>10450</v>
      </c>
      <c r="AD418" s="575" t="e">
        <f t="shared" si="1266"/>
        <v>#DIV/0!</v>
      </c>
      <c r="AE418" s="130">
        <v>0</v>
      </c>
      <c r="AF418" s="622"/>
      <c r="AG418" s="188">
        <v>10450</v>
      </c>
      <c r="AH418" s="622">
        <f t="shared" si="1262"/>
        <v>0.11483516483516483</v>
      </c>
      <c r="AI418" s="315"/>
      <c r="AJ418" s="315"/>
      <c r="AK418" s="188"/>
      <c r="AL418" s="315"/>
      <c r="AM418" s="315"/>
      <c r="AN418" s="315"/>
      <c r="AO418" s="315"/>
      <c r="AP418" s="315"/>
      <c r="AQ418" s="315"/>
      <c r="AR418" s="315"/>
      <c r="AS418" s="315"/>
      <c r="AT418" s="315"/>
      <c r="AU418" s="112">
        <f t="shared" si="1250"/>
        <v>0</v>
      </c>
      <c r="AV418" s="130">
        <f>AX418</f>
        <v>91000</v>
      </c>
      <c r="AW418" s="130">
        <v>0</v>
      </c>
      <c r="AX418" s="130">
        <v>91000</v>
      </c>
      <c r="AY418" s="315"/>
      <c r="AZ418" s="315"/>
      <c r="BA418" s="128">
        <f t="shared" si="1273"/>
        <v>0</v>
      </c>
      <c r="BB418" s="315"/>
      <c r="BC418" s="315"/>
      <c r="BD418" s="315"/>
      <c r="BE418" s="130">
        <f t="shared" si="1263"/>
        <v>0</v>
      </c>
      <c r="BF418" s="130">
        <f t="shared" si="1288"/>
        <v>0</v>
      </c>
      <c r="BG418" s="315"/>
      <c r="BH418" s="315"/>
      <c r="BI418" s="130">
        <f>BK418</f>
        <v>127251.97355</v>
      </c>
      <c r="BJ418" s="130">
        <v>0</v>
      </c>
      <c r="BK418" s="130">
        <v>127251.97355</v>
      </c>
      <c r="BL418" s="315"/>
      <c r="BM418" s="315"/>
      <c r="BN418" s="130">
        <f>BQ418-BK418</f>
        <v>-91000</v>
      </c>
      <c r="BO418" s="130">
        <f>BQ418</f>
        <v>36251.973550000002</v>
      </c>
      <c r="BP418" s="130">
        <v>0</v>
      </c>
      <c r="BQ418" s="130">
        <v>36251.973550000002</v>
      </c>
      <c r="BR418" s="315"/>
      <c r="BS418" s="315"/>
      <c r="BT418" s="315">
        <f t="shared" si="1275"/>
        <v>0</v>
      </c>
      <c r="BU418" s="315"/>
      <c r="BV418" s="130">
        <f t="shared" ref="BV418:BV428" si="1300">BW418</f>
        <v>0</v>
      </c>
      <c r="BW418" s="130">
        <v>0</v>
      </c>
      <c r="BX418" s="130"/>
      <c r="BY418" s="315"/>
      <c r="BZ418" s="315"/>
      <c r="CA418" s="130">
        <f t="shared" si="1277"/>
        <v>0</v>
      </c>
      <c r="CB418" s="188"/>
      <c r="CC418" s="259"/>
      <c r="CD418" s="259"/>
      <c r="CE418" s="130">
        <f t="shared" si="1278"/>
        <v>0</v>
      </c>
      <c r="CF418" s="188">
        <f t="shared" si="1279"/>
        <v>0</v>
      </c>
      <c r="CG418" s="188"/>
      <c r="CH418" s="259">
        <f t="shared" si="1264"/>
        <v>0</v>
      </c>
      <c r="CI418" s="259"/>
      <c r="CJ418" s="130"/>
      <c r="CK418" s="130">
        <f t="shared" ref="CK418:CK428" si="1301">CL418</f>
        <v>0</v>
      </c>
      <c r="CL418" s="130">
        <v>0</v>
      </c>
      <c r="CM418" s="130"/>
      <c r="CN418" s="315"/>
      <c r="CO418" s="315"/>
    </row>
    <row r="419" spans="2:93" s="46" customFormat="1" ht="36.75" hidden="1" customHeight="1" x14ac:dyDescent="0.25">
      <c r="B419" s="206"/>
      <c r="C419" s="124" t="s">
        <v>423</v>
      </c>
      <c r="D419" s="188"/>
      <c r="E419" s="188"/>
      <c r="F419" s="188"/>
      <c r="G419" s="259"/>
      <c r="H419" s="259"/>
      <c r="I419" s="188"/>
      <c r="J419" s="569" t="e">
        <f t="shared" si="1249"/>
        <v>#DIV/0!</v>
      </c>
      <c r="K419" s="315"/>
      <c r="L419" s="569"/>
      <c r="M419" s="188"/>
      <c r="N419" s="569"/>
      <c r="O419" s="315"/>
      <c r="P419" s="315"/>
      <c r="Q419" s="315"/>
      <c r="R419" s="315"/>
      <c r="S419" s="188"/>
      <c r="T419" s="315"/>
      <c r="U419" s="130"/>
      <c r="V419" s="629"/>
      <c r="W419" s="188"/>
      <c r="X419" s="629"/>
      <c r="Y419" s="315"/>
      <c r="Z419" s="629"/>
      <c r="AA419" s="315"/>
      <c r="AB419" s="315"/>
      <c r="AC419" s="188">
        <f t="shared" si="1265"/>
        <v>0</v>
      </c>
      <c r="AD419" s="575" t="e">
        <f t="shared" si="1266"/>
        <v>#DIV/0!</v>
      </c>
      <c r="AE419" s="130"/>
      <c r="AF419" s="622"/>
      <c r="AG419" s="188"/>
      <c r="AH419" s="622"/>
      <c r="AI419" s="315"/>
      <c r="AJ419" s="315"/>
      <c r="AK419" s="188"/>
      <c r="AL419" s="315"/>
      <c r="AM419" s="315"/>
      <c r="AN419" s="315"/>
      <c r="AO419" s="315"/>
      <c r="AP419" s="315"/>
      <c r="AQ419" s="315"/>
      <c r="AR419" s="315"/>
      <c r="AS419" s="315"/>
      <c r="AT419" s="315"/>
      <c r="AU419" s="112">
        <f t="shared" si="1250"/>
        <v>0</v>
      </c>
      <c r="AV419" s="130"/>
      <c r="AW419" s="130"/>
      <c r="AX419" s="130"/>
      <c r="AY419" s="315"/>
      <c r="AZ419" s="315"/>
      <c r="BA419" s="128"/>
      <c r="BB419" s="315"/>
      <c r="BC419" s="315"/>
      <c r="BD419" s="315"/>
      <c r="BE419" s="130"/>
      <c r="BF419" s="130"/>
      <c r="BG419" s="315"/>
      <c r="BH419" s="315"/>
      <c r="BI419" s="130">
        <f>BK419</f>
        <v>17748.026450000001</v>
      </c>
      <c r="BJ419" s="130"/>
      <c r="BK419" s="130">
        <v>17748.026450000001</v>
      </c>
      <c r="BL419" s="315"/>
      <c r="BM419" s="315"/>
      <c r="BN419" s="130">
        <f>BQ419-BK419</f>
        <v>0</v>
      </c>
      <c r="BO419" s="130">
        <f>BQ419</f>
        <v>17748.026450000001</v>
      </c>
      <c r="BP419" s="130"/>
      <c r="BQ419" s="130">
        <f>BK419</f>
        <v>17748.026450000001</v>
      </c>
      <c r="BR419" s="315"/>
      <c r="BS419" s="315"/>
      <c r="BT419" s="315"/>
      <c r="BU419" s="315"/>
      <c r="BV419" s="130"/>
      <c r="BW419" s="130"/>
      <c r="BX419" s="130"/>
      <c r="BY419" s="315"/>
      <c r="BZ419" s="315"/>
      <c r="CA419" s="130"/>
      <c r="CB419" s="188"/>
      <c r="CC419" s="259"/>
      <c r="CD419" s="259"/>
      <c r="CE419" s="130"/>
      <c r="CF419" s="188"/>
      <c r="CG419" s="188"/>
      <c r="CH419" s="259"/>
      <c r="CI419" s="259"/>
      <c r="CJ419" s="130"/>
      <c r="CK419" s="130"/>
      <c r="CL419" s="130"/>
      <c r="CM419" s="130"/>
      <c r="CN419" s="315"/>
      <c r="CO419" s="315"/>
    </row>
    <row r="420" spans="2:93" s="46" customFormat="1" ht="117.75" hidden="1" customHeight="1" x14ac:dyDescent="0.25">
      <c r="B420" s="206" t="s">
        <v>199</v>
      </c>
      <c r="C420" s="111" t="s">
        <v>389</v>
      </c>
      <c r="D420" s="193">
        <f>E420+F420+G420+H420</f>
        <v>0</v>
      </c>
      <c r="E420" s="661">
        <f>E422</f>
        <v>0</v>
      </c>
      <c r="F420" s="661"/>
      <c r="G420" s="259"/>
      <c r="H420" s="259"/>
      <c r="I420" s="193">
        <f>M420</f>
        <v>0</v>
      </c>
      <c r="J420" s="569">
        <v>0</v>
      </c>
      <c r="K420" s="315"/>
      <c r="L420" s="569"/>
      <c r="M420" s="193"/>
      <c r="N420" s="569"/>
      <c r="O420" s="315"/>
      <c r="P420" s="315"/>
      <c r="Q420" s="315"/>
      <c r="R420" s="315"/>
      <c r="S420" s="193"/>
      <c r="T420" s="315"/>
      <c r="U420" s="128"/>
      <c r="V420" s="629"/>
      <c r="W420" s="193"/>
      <c r="X420" s="629"/>
      <c r="Y420" s="315"/>
      <c r="Z420" s="629"/>
      <c r="AA420" s="315"/>
      <c r="AB420" s="315"/>
      <c r="AC420" s="193">
        <f t="shared" si="1265"/>
        <v>0</v>
      </c>
      <c r="AD420" s="575" t="e">
        <f t="shared" si="1266"/>
        <v>#DIV/0!</v>
      </c>
      <c r="AE420" s="128">
        <f>AE422</f>
        <v>0</v>
      </c>
      <c r="AF420" s="622"/>
      <c r="AG420" s="193"/>
      <c r="AH420" s="622" t="e">
        <f t="shared" si="1262"/>
        <v>#DIV/0!</v>
      </c>
      <c r="AI420" s="315"/>
      <c r="AJ420" s="315"/>
      <c r="AK420" s="193"/>
      <c r="AL420" s="315"/>
      <c r="AM420" s="315"/>
      <c r="AN420" s="315"/>
      <c r="AO420" s="315"/>
      <c r="AP420" s="315"/>
      <c r="AQ420" s="315"/>
      <c r="AR420" s="315"/>
      <c r="AS420" s="315"/>
      <c r="AT420" s="315"/>
      <c r="AU420" s="112">
        <f t="shared" si="1250"/>
        <v>0</v>
      </c>
      <c r="AV420" s="112">
        <f>AW420+AX420+AY420+AZ420</f>
        <v>0</v>
      </c>
      <c r="AW420" s="128">
        <f>AW422</f>
        <v>0</v>
      </c>
      <c r="AX420" s="128"/>
      <c r="AY420" s="315"/>
      <c r="AZ420" s="315"/>
      <c r="BA420" s="128">
        <f t="shared" si="1273"/>
        <v>0</v>
      </c>
      <c r="BB420" s="315"/>
      <c r="BC420" s="315"/>
      <c r="BD420" s="315"/>
      <c r="BE420" s="128">
        <f t="shared" si="1263"/>
        <v>0</v>
      </c>
      <c r="BF420" s="128">
        <f t="shared" ref="BF420:BF428" si="1302">E420</f>
        <v>0</v>
      </c>
      <c r="BG420" s="315"/>
      <c r="BH420" s="315"/>
      <c r="BI420" s="112">
        <f>BJ420+BK420+BL420+BM420</f>
        <v>93000</v>
      </c>
      <c r="BJ420" s="128">
        <f>BJ422</f>
        <v>0</v>
      </c>
      <c r="BK420" s="128">
        <f>BK422</f>
        <v>93000</v>
      </c>
      <c r="BL420" s="315"/>
      <c r="BM420" s="315"/>
      <c r="BN420" s="128"/>
      <c r="BO420" s="112">
        <f>BP420+BQ420+BR420+BS420</f>
        <v>93000</v>
      </c>
      <c r="BP420" s="128">
        <f>BP422</f>
        <v>0</v>
      </c>
      <c r="BQ420" s="128">
        <f>BQ422</f>
        <v>93000</v>
      </c>
      <c r="BR420" s="315"/>
      <c r="BS420" s="315"/>
      <c r="BT420" s="315">
        <f t="shared" si="1275"/>
        <v>0</v>
      </c>
      <c r="BU420" s="315"/>
      <c r="BV420" s="112">
        <f>BW420+BX420+BY420+BZ420</f>
        <v>0</v>
      </c>
      <c r="BW420" s="128">
        <f>BW422</f>
        <v>0</v>
      </c>
      <c r="BX420" s="128"/>
      <c r="BY420" s="315"/>
      <c r="BZ420" s="315"/>
      <c r="CA420" s="128">
        <f t="shared" si="1277"/>
        <v>0</v>
      </c>
      <c r="CB420" s="431"/>
      <c r="CC420" s="259"/>
      <c r="CD420" s="259"/>
      <c r="CE420" s="128">
        <f t="shared" si="1278"/>
        <v>0</v>
      </c>
      <c r="CF420" s="431">
        <f t="shared" si="1279"/>
        <v>0</v>
      </c>
      <c r="CG420" s="524"/>
      <c r="CH420" s="259">
        <f t="shared" si="1264"/>
        <v>0</v>
      </c>
      <c r="CI420" s="259"/>
      <c r="CJ420" s="128"/>
      <c r="CK420" s="112">
        <f>CL420+CM420+CN420+CO420</f>
        <v>0</v>
      </c>
      <c r="CL420" s="128">
        <f>CL422</f>
        <v>0</v>
      </c>
      <c r="CM420" s="128"/>
      <c r="CN420" s="315"/>
      <c r="CO420" s="315"/>
    </row>
    <row r="421" spans="2:93" s="44" customFormat="1" ht="46.5" hidden="1" customHeight="1" x14ac:dyDescent="0.25">
      <c r="B421" s="432"/>
      <c r="C421" s="111" t="s">
        <v>31</v>
      </c>
      <c r="D421" s="193">
        <f>E421+F421+G421+H421</f>
        <v>0</v>
      </c>
      <c r="E421" s="661">
        <f>E422</f>
        <v>0</v>
      </c>
      <c r="F421" s="661"/>
      <c r="G421" s="276"/>
      <c r="H421" s="276"/>
      <c r="I421" s="193">
        <f t="shared" ref="I421:I486" si="1303">M421</f>
        <v>0</v>
      </c>
      <c r="J421" s="569" t="e">
        <f t="shared" ref="J421:J486" si="1304">I421/D421</f>
        <v>#DIV/0!</v>
      </c>
      <c r="K421" s="43"/>
      <c r="L421" s="569"/>
      <c r="M421" s="193"/>
      <c r="N421" s="569"/>
      <c r="O421" s="43"/>
      <c r="P421" s="43"/>
      <c r="Q421" s="43"/>
      <c r="R421" s="43"/>
      <c r="S421" s="193"/>
      <c r="T421" s="43"/>
      <c r="U421" s="128"/>
      <c r="V421" s="629"/>
      <c r="W421" s="193"/>
      <c r="X421" s="629"/>
      <c r="Y421" s="43"/>
      <c r="Z421" s="629"/>
      <c r="AA421" s="43"/>
      <c r="AB421" s="43"/>
      <c r="AC421" s="193">
        <f t="shared" si="1265"/>
        <v>0</v>
      </c>
      <c r="AD421" s="575" t="e">
        <f t="shared" si="1266"/>
        <v>#DIV/0!</v>
      </c>
      <c r="AE421" s="128">
        <f>AE422</f>
        <v>0</v>
      </c>
      <c r="AF421" s="622"/>
      <c r="AG421" s="193"/>
      <c r="AH421" s="622" t="e">
        <f t="shared" si="1262"/>
        <v>#DIV/0!</v>
      </c>
      <c r="AI421" s="43"/>
      <c r="AJ421" s="43"/>
      <c r="AK421" s="193"/>
      <c r="AL421" s="43"/>
      <c r="AM421" s="43"/>
      <c r="AN421" s="43"/>
      <c r="AO421" s="43"/>
      <c r="AP421" s="43"/>
      <c r="AQ421" s="43"/>
      <c r="AR421" s="43"/>
      <c r="AS421" s="43"/>
      <c r="AT421" s="43"/>
      <c r="AU421" s="112">
        <f t="shared" ref="AU421:AU486" si="1305">AX421-F421</f>
        <v>0</v>
      </c>
      <c r="AV421" s="112">
        <f>AW421+AX421+AY421+AZ421</f>
        <v>0</v>
      </c>
      <c r="AW421" s="128">
        <f>AW422</f>
        <v>0</v>
      </c>
      <c r="AX421" s="128"/>
      <c r="AY421" s="43"/>
      <c r="AZ421" s="43"/>
      <c r="BA421" s="128">
        <f t="shared" si="1273"/>
        <v>0</v>
      </c>
      <c r="BB421" s="43"/>
      <c r="BC421" s="43"/>
      <c r="BD421" s="43"/>
      <c r="BE421" s="128">
        <f t="shared" ref="BE421" si="1306">BF421+BG421+BH421</f>
        <v>0</v>
      </c>
      <c r="BF421" s="128">
        <f t="shared" si="1302"/>
        <v>0</v>
      </c>
      <c r="BG421" s="43"/>
      <c r="BH421" s="43"/>
      <c r="BI421" s="112">
        <f>BJ421+BK421+BL421+BM421</f>
        <v>93000</v>
      </c>
      <c r="BJ421" s="128">
        <f>BJ422</f>
        <v>0</v>
      </c>
      <c r="BK421" s="128">
        <f>BK422</f>
        <v>93000</v>
      </c>
      <c r="BL421" s="43"/>
      <c r="BM421" s="43"/>
      <c r="BN421" s="128">
        <f t="shared" ref="BN421" si="1307">BO421+BP421+BQ421</f>
        <v>186000</v>
      </c>
      <c r="BO421" s="112">
        <f>BP421+BQ421+BR421+BS421</f>
        <v>93000</v>
      </c>
      <c r="BP421" s="128">
        <f>BP422</f>
        <v>0</v>
      </c>
      <c r="BQ421" s="128">
        <f>BQ422</f>
        <v>93000</v>
      </c>
      <c r="BR421" s="43"/>
      <c r="BS421" s="43"/>
      <c r="BT421" s="43">
        <f t="shared" ref="BT421" si="1308">BL421</f>
        <v>0</v>
      </c>
      <c r="BU421" s="43"/>
      <c r="BV421" s="112">
        <f>BW421+BX421+BY421+BZ421</f>
        <v>0</v>
      </c>
      <c r="BW421" s="128">
        <f>BW422</f>
        <v>0</v>
      </c>
      <c r="BX421" s="128"/>
      <c r="BY421" s="43"/>
      <c r="BZ421" s="43"/>
      <c r="CA421" s="128">
        <f t="shared" ref="CA421" si="1309">CB421+CC421+CD421</f>
        <v>0</v>
      </c>
      <c r="CB421" s="431"/>
      <c r="CC421" s="276"/>
      <c r="CD421" s="276"/>
      <c r="CE421" s="128">
        <f t="shared" ref="CE421" si="1310">CF421+CH421+CI421</f>
        <v>0</v>
      </c>
      <c r="CF421" s="431">
        <f t="shared" ref="CF421" si="1311">BW421</f>
        <v>0</v>
      </c>
      <c r="CG421" s="524"/>
      <c r="CH421" s="276">
        <f t="shared" ref="CH421" si="1312">BY421</f>
        <v>0</v>
      </c>
      <c r="CI421" s="276"/>
      <c r="CJ421" s="128"/>
      <c r="CK421" s="112">
        <f>CL421+CM421+CN421+CO421</f>
        <v>0</v>
      </c>
      <c r="CL421" s="128">
        <f>CL422</f>
        <v>0</v>
      </c>
      <c r="CM421" s="128"/>
      <c r="CN421" s="43"/>
      <c r="CO421" s="43"/>
    </row>
    <row r="422" spans="2:93" s="46" customFormat="1" ht="36.75" hidden="1" customHeight="1" x14ac:dyDescent="0.25">
      <c r="B422" s="206"/>
      <c r="C422" s="124" t="s">
        <v>39</v>
      </c>
      <c r="D422" s="188">
        <f t="shared" si="1299"/>
        <v>0</v>
      </c>
      <c r="E422" s="188">
        <v>0</v>
      </c>
      <c r="F422" s="188"/>
      <c r="G422" s="259"/>
      <c r="H422" s="259"/>
      <c r="I422" s="188">
        <f t="shared" si="1303"/>
        <v>0</v>
      </c>
      <c r="J422" s="569" t="e">
        <f t="shared" si="1304"/>
        <v>#DIV/0!</v>
      </c>
      <c r="K422" s="315"/>
      <c r="L422" s="569"/>
      <c r="M422" s="188"/>
      <c r="N422" s="569"/>
      <c r="O422" s="315"/>
      <c r="P422" s="315"/>
      <c r="Q422" s="315"/>
      <c r="R422" s="315"/>
      <c r="S422" s="188"/>
      <c r="T422" s="315"/>
      <c r="U422" s="130"/>
      <c r="V422" s="629"/>
      <c r="W422" s="188"/>
      <c r="X422" s="629"/>
      <c r="Y422" s="315"/>
      <c r="Z422" s="629"/>
      <c r="AA422" s="315"/>
      <c r="AB422" s="315"/>
      <c r="AC422" s="188">
        <f t="shared" si="1265"/>
        <v>0</v>
      </c>
      <c r="AD422" s="575" t="e">
        <f t="shared" si="1266"/>
        <v>#DIV/0!</v>
      </c>
      <c r="AE422" s="130">
        <v>0</v>
      </c>
      <c r="AF422" s="622"/>
      <c r="AG422" s="188"/>
      <c r="AH422" s="622" t="e">
        <f t="shared" si="1262"/>
        <v>#DIV/0!</v>
      </c>
      <c r="AI422" s="315"/>
      <c r="AJ422" s="315"/>
      <c r="AK422" s="188"/>
      <c r="AL422" s="315"/>
      <c r="AM422" s="315"/>
      <c r="AN422" s="315"/>
      <c r="AO422" s="315"/>
      <c r="AP422" s="315"/>
      <c r="AQ422" s="315"/>
      <c r="AR422" s="315"/>
      <c r="AS422" s="315"/>
      <c r="AT422" s="315"/>
      <c r="AU422" s="112">
        <f t="shared" si="1305"/>
        <v>0</v>
      </c>
      <c r="AV422" s="130">
        <f t="shared" ref="AV422" si="1313">AW422</f>
        <v>0</v>
      </c>
      <c r="AW422" s="130">
        <v>0</v>
      </c>
      <c r="AX422" s="130"/>
      <c r="AY422" s="315"/>
      <c r="AZ422" s="315"/>
      <c r="BA422" s="128">
        <f t="shared" si="1273"/>
        <v>0</v>
      </c>
      <c r="BB422" s="315"/>
      <c r="BC422" s="315"/>
      <c r="BD422" s="315"/>
      <c r="BE422" s="130">
        <f t="shared" si="1263"/>
        <v>0</v>
      </c>
      <c r="BF422" s="130">
        <f t="shared" si="1302"/>
        <v>0</v>
      </c>
      <c r="BG422" s="315"/>
      <c r="BH422" s="315"/>
      <c r="BI422" s="130">
        <f>BK422</f>
        <v>93000</v>
      </c>
      <c r="BJ422" s="130">
        <v>0</v>
      </c>
      <c r="BK422" s="130">
        <v>93000</v>
      </c>
      <c r="BL422" s="315"/>
      <c r="BM422" s="315"/>
      <c r="BN422" s="130">
        <f t="shared" si="1274"/>
        <v>186000</v>
      </c>
      <c r="BO422" s="130">
        <f>BQ422</f>
        <v>93000</v>
      </c>
      <c r="BP422" s="130">
        <v>0</v>
      </c>
      <c r="BQ422" s="130">
        <v>93000</v>
      </c>
      <c r="BR422" s="315"/>
      <c r="BS422" s="315"/>
      <c r="BT422" s="315">
        <f t="shared" si="1275"/>
        <v>0</v>
      </c>
      <c r="BU422" s="315"/>
      <c r="BV422" s="130">
        <f t="shared" si="1300"/>
        <v>0</v>
      </c>
      <c r="BW422" s="130">
        <v>0</v>
      </c>
      <c r="BX422" s="130"/>
      <c r="BY422" s="315"/>
      <c r="BZ422" s="315"/>
      <c r="CA422" s="130">
        <f t="shared" si="1277"/>
        <v>0</v>
      </c>
      <c r="CB422" s="188"/>
      <c r="CC422" s="259"/>
      <c r="CD422" s="259"/>
      <c r="CE422" s="130">
        <f t="shared" si="1278"/>
        <v>0</v>
      </c>
      <c r="CF422" s="188">
        <f t="shared" si="1279"/>
        <v>0</v>
      </c>
      <c r="CG422" s="188"/>
      <c r="CH422" s="259">
        <f t="shared" si="1264"/>
        <v>0</v>
      </c>
      <c r="CI422" s="259"/>
      <c r="CJ422" s="130"/>
      <c r="CK422" s="130">
        <f t="shared" si="1301"/>
        <v>0</v>
      </c>
      <c r="CL422" s="130">
        <v>0</v>
      </c>
      <c r="CM422" s="130"/>
      <c r="CN422" s="315"/>
      <c r="CO422" s="315"/>
    </row>
    <row r="423" spans="2:93" s="46" customFormat="1" ht="148.5" customHeight="1" x14ac:dyDescent="0.25">
      <c r="B423" s="206" t="s">
        <v>199</v>
      </c>
      <c r="C423" s="111" t="s">
        <v>257</v>
      </c>
      <c r="D423" s="193">
        <f>E423+F423+G423+H423</f>
        <v>48500</v>
      </c>
      <c r="E423" s="661">
        <v>0</v>
      </c>
      <c r="F423" s="661">
        <f>F424</f>
        <v>48500</v>
      </c>
      <c r="G423" s="259"/>
      <c r="H423" s="259"/>
      <c r="I423" s="193">
        <f t="shared" si="1303"/>
        <v>0</v>
      </c>
      <c r="J423" s="569">
        <v>0</v>
      </c>
      <c r="K423" s="315"/>
      <c r="L423" s="569"/>
      <c r="M423" s="193">
        <v>0</v>
      </c>
      <c r="N423" s="569"/>
      <c r="O423" s="315"/>
      <c r="P423" s="315"/>
      <c r="Q423" s="315"/>
      <c r="R423" s="315"/>
      <c r="S423" s="193"/>
      <c r="T423" s="315"/>
      <c r="U423" s="128"/>
      <c r="V423" s="629"/>
      <c r="W423" s="193"/>
      <c r="X423" s="629"/>
      <c r="Y423" s="315"/>
      <c r="Z423" s="629"/>
      <c r="AA423" s="315"/>
      <c r="AB423" s="315"/>
      <c r="AC423" s="193">
        <f t="shared" si="1265"/>
        <v>0</v>
      </c>
      <c r="AD423" s="575">
        <f t="shared" si="1266"/>
        <v>0</v>
      </c>
      <c r="AE423" s="128">
        <v>0</v>
      </c>
      <c r="AF423" s="622"/>
      <c r="AG423" s="193"/>
      <c r="AH423" s="622">
        <f t="shared" si="1262"/>
        <v>0</v>
      </c>
      <c r="AI423" s="315"/>
      <c r="AJ423" s="315"/>
      <c r="AK423" s="193"/>
      <c r="AL423" s="315"/>
      <c r="AM423" s="315"/>
      <c r="AN423" s="315"/>
      <c r="AO423" s="315"/>
      <c r="AP423" s="315"/>
      <c r="AQ423" s="315"/>
      <c r="AR423" s="315"/>
      <c r="AS423" s="315"/>
      <c r="AT423" s="315"/>
      <c r="AU423" s="112">
        <f t="shared" si="1305"/>
        <v>0</v>
      </c>
      <c r="AV423" s="112">
        <f>AW423+AX423+AY423+AZ423</f>
        <v>48500</v>
      </c>
      <c r="AW423" s="128">
        <v>0</v>
      </c>
      <c r="AX423" s="128">
        <v>48500</v>
      </c>
      <c r="AY423" s="315"/>
      <c r="AZ423" s="315"/>
      <c r="BA423" s="128">
        <f t="shared" si="1273"/>
        <v>0</v>
      </c>
      <c r="BB423" s="315"/>
      <c r="BC423" s="315"/>
      <c r="BD423" s="315"/>
      <c r="BE423" s="128">
        <f t="shared" si="1263"/>
        <v>0</v>
      </c>
      <c r="BF423" s="128">
        <f t="shared" si="1302"/>
        <v>0</v>
      </c>
      <c r="BG423" s="315"/>
      <c r="BH423" s="315"/>
      <c r="BI423" s="112">
        <f>BJ423+BK423+BL423+BM423</f>
        <v>97000</v>
      </c>
      <c r="BJ423" s="128">
        <f>BJ425</f>
        <v>0</v>
      </c>
      <c r="BK423" s="128">
        <f>BK425</f>
        <v>97000</v>
      </c>
      <c r="BL423" s="315"/>
      <c r="BM423" s="315"/>
      <c r="BN423" s="128"/>
      <c r="BO423" s="112">
        <f>BP423+BQ423+BR423+BS423</f>
        <v>97000</v>
      </c>
      <c r="BP423" s="128">
        <f>BP425</f>
        <v>0</v>
      </c>
      <c r="BQ423" s="128">
        <f>BQ425</f>
        <v>97000</v>
      </c>
      <c r="BR423" s="315"/>
      <c r="BS423" s="315"/>
      <c r="BT423" s="315">
        <f t="shared" si="1275"/>
        <v>0</v>
      </c>
      <c r="BU423" s="315"/>
      <c r="BV423" s="112">
        <f>BW423+BX423+BY423+BZ423</f>
        <v>0</v>
      </c>
      <c r="BW423" s="128">
        <f>BW425</f>
        <v>0</v>
      </c>
      <c r="BX423" s="128"/>
      <c r="BY423" s="315"/>
      <c r="BZ423" s="315"/>
      <c r="CA423" s="128">
        <f t="shared" si="1277"/>
        <v>0</v>
      </c>
      <c r="CB423" s="431"/>
      <c r="CC423" s="259"/>
      <c r="CD423" s="259"/>
      <c r="CE423" s="128">
        <f t="shared" si="1278"/>
        <v>0</v>
      </c>
      <c r="CF423" s="431">
        <f t="shared" si="1279"/>
        <v>0</v>
      </c>
      <c r="CG423" s="524"/>
      <c r="CH423" s="259">
        <f t="shared" si="1264"/>
        <v>0</v>
      </c>
      <c r="CI423" s="259"/>
      <c r="CJ423" s="128"/>
      <c r="CK423" s="112">
        <f>CL423+CM423+CN423+CO423</f>
        <v>0</v>
      </c>
      <c r="CL423" s="128">
        <f>CL425</f>
        <v>0</v>
      </c>
      <c r="CM423" s="128"/>
      <c r="CN423" s="315"/>
      <c r="CO423" s="315"/>
    </row>
    <row r="424" spans="2:93" s="44" customFormat="1" ht="46.5" hidden="1" customHeight="1" x14ac:dyDescent="0.25">
      <c r="B424" s="432"/>
      <c r="C424" s="111" t="s">
        <v>31</v>
      </c>
      <c r="D424" s="193">
        <f>E424+F424+G424+H424</f>
        <v>48500</v>
      </c>
      <c r="E424" s="661"/>
      <c r="F424" s="800">
        <f>F425</f>
        <v>48500</v>
      </c>
      <c r="G424" s="276"/>
      <c r="H424" s="276"/>
      <c r="I424" s="193">
        <f t="shared" si="1303"/>
        <v>0</v>
      </c>
      <c r="J424" s="569">
        <f t="shared" si="1304"/>
        <v>0</v>
      </c>
      <c r="K424" s="43"/>
      <c r="L424" s="569"/>
      <c r="M424" s="193"/>
      <c r="N424" s="569"/>
      <c r="O424" s="43"/>
      <c r="P424" s="43"/>
      <c r="Q424" s="43"/>
      <c r="R424" s="43"/>
      <c r="S424" s="193"/>
      <c r="T424" s="43"/>
      <c r="U424" s="128"/>
      <c r="V424" s="629"/>
      <c r="W424" s="193"/>
      <c r="X424" s="629"/>
      <c r="Y424" s="43"/>
      <c r="Z424" s="629"/>
      <c r="AA424" s="43"/>
      <c r="AB424" s="43"/>
      <c r="AC424" s="193">
        <f t="shared" si="1265"/>
        <v>0</v>
      </c>
      <c r="AD424" s="575">
        <f t="shared" si="1266"/>
        <v>0</v>
      </c>
      <c r="AE424" s="128">
        <f>AE425</f>
        <v>0</v>
      </c>
      <c r="AF424" s="622"/>
      <c r="AG424" s="193"/>
      <c r="AH424" s="622">
        <f t="shared" si="1262"/>
        <v>0</v>
      </c>
      <c r="AI424" s="43"/>
      <c r="AJ424" s="43"/>
      <c r="AK424" s="193"/>
      <c r="AL424" s="43"/>
      <c r="AM424" s="43"/>
      <c r="AN424" s="43"/>
      <c r="AO424" s="43"/>
      <c r="AP424" s="43"/>
      <c r="AQ424" s="43"/>
      <c r="AR424" s="43"/>
      <c r="AS424" s="43"/>
      <c r="AT424" s="43"/>
      <c r="AU424" s="112">
        <f t="shared" si="1305"/>
        <v>-48500</v>
      </c>
      <c r="AV424" s="112">
        <f>AW424+AX424+AY424+AZ424</f>
        <v>0</v>
      </c>
      <c r="AW424" s="128">
        <f>AW425</f>
        <v>0</v>
      </c>
      <c r="AX424" s="128"/>
      <c r="AY424" s="43"/>
      <c r="AZ424" s="43"/>
      <c r="BA424" s="128">
        <f t="shared" ref="BA424" si="1314">BB424+BC424+BD424</f>
        <v>0</v>
      </c>
      <c r="BB424" s="43"/>
      <c r="BC424" s="43"/>
      <c r="BD424" s="43"/>
      <c r="BE424" s="128">
        <f t="shared" si="1263"/>
        <v>0</v>
      </c>
      <c r="BF424" s="128">
        <f t="shared" si="1302"/>
        <v>0</v>
      </c>
      <c r="BG424" s="43"/>
      <c r="BH424" s="43"/>
      <c r="BI424" s="112">
        <f>BJ424+BK424+BL424+BM424</f>
        <v>97000</v>
      </c>
      <c r="BJ424" s="128">
        <f>BJ425</f>
        <v>0</v>
      </c>
      <c r="BK424" s="128">
        <f>BK425</f>
        <v>97000</v>
      </c>
      <c r="BL424" s="43"/>
      <c r="BM424" s="43"/>
      <c r="BN424" s="128"/>
      <c r="BO424" s="112">
        <f>BP424+BQ424+BR424+BS424</f>
        <v>97000</v>
      </c>
      <c r="BP424" s="128">
        <f>BP425</f>
        <v>0</v>
      </c>
      <c r="BQ424" s="128">
        <f>BQ425</f>
        <v>97000</v>
      </c>
      <c r="BR424" s="43"/>
      <c r="BS424" s="43"/>
      <c r="BT424" s="43">
        <f t="shared" si="1275"/>
        <v>0</v>
      </c>
      <c r="BU424" s="43"/>
      <c r="BV424" s="112">
        <f>BW424+BX424+BY424+BZ424</f>
        <v>0</v>
      </c>
      <c r="BW424" s="128">
        <f>BW425</f>
        <v>0</v>
      </c>
      <c r="BX424" s="128"/>
      <c r="BY424" s="43"/>
      <c r="BZ424" s="43"/>
      <c r="CA424" s="128">
        <f t="shared" si="1277"/>
        <v>0</v>
      </c>
      <c r="CB424" s="431"/>
      <c r="CC424" s="276"/>
      <c r="CD424" s="276"/>
      <c r="CE424" s="128">
        <f t="shared" si="1278"/>
        <v>0</v>
      </c>
      <c r="CF424" s="431">
        <f t="shared" si="1279"/>
        <v>0</v>
      </c>
      <c r="CG424" s="524"/>
      <c r="CH424" s="276">
        <f t="shared" si="1264"/>
        <v>0</v>
      </c>
      <c r="CI424" s="276"/>
      <c r="CJ424" s="128"/>
      <c r="CK424" s="112">
        <f>CL424+CM424+CN424+CO424</f>
        <v>0</v>
      </c>
      <c r="CL424" s="128">
        <f>CL425</f>
        <v>0</v>
      </c>
      <c r="CM424" s="128"/>
      <c r="CN424" s="43"/>
      <c r="CO424" s="43"/>
    </row>
    <row r="425" spans="2:93" s="46" customFormat="1" ht="36.75" hidden="1" customHeight="1" x14ac:dyDescent="0.25">
      <c r="B425" s="206"/>
      <c r="C425" s="124" t="s">
        <v>39</v>
      </c>
      <c r="D425" s="188">
        <f>F425</f>
        <v>48500</v>
      </c>
      <c r="F425" s="188">
        <v>48500</v>
      </c>
      <c r="G425" s="259"/>
      <c r="H425" s="259"/>
      <c r="I425" s="188">
        <f t="shared" si="1303"/>
        <v>0</v>
      </c>
      <c r="J425" s="569">
        <f t="shared" si="1304"/>
        <v>0</v>
      </c>
      <c r="K425" s="315"/>
      <c r="L425" s="569"/>
      <c r="M425" s="188"/>
      <c r="N425" s="569"/>
      <c r="O425" s="315"/>
      <c r="P425" s="315"/>
      <c r="Q425" s="315"/>
      <c r="R425" s="315"/>
      <c r="S425" s="188"/>
      <c r="T425" s="315"/>
      <c r="U425" s="130"/>
      <c r="V425" s="629"/>
      <c r="W425" s="188"/>
      <c r="X425" s="629"/>
      <c r="Y425" s="315"/>
      <c r="Z425" s="629"/>
      <c r="AA425" s="315"/>
      <c r="AB425" s="315"/>
      <c r="AC425" s="188">
        <f t="shared" si="1265"/>
        <v>0</v>
      </c>
      <c r="AD425" s="575">
        <f t="shared" si="1266"/>
        <v>0</v>
      </c>
      <c r="AE425" s="130">
        <v>0</v>
      </c>
      <c r="AF425" s="622"/>
      <c r="AG425" s="188"/>
      <c r="AH425" s="622">
        <v>0</v>
      </c>
      <c r="AI425" s="315"/>
      <c r="AJ425" s="315"/>
      <c r="AK425" s="188"/>
      <c r="AL425" s="315"/>
      <c r="AM425" s="315"/>
      <c r="AN425" s="315"/>
      <c r="AO425" s="315"/>
      <c r="AP425" s="315"/>
      <c r="AQ425" s="315"/>
      <c r="AR425" s="315"/>
      <c r="AS425" s="315"/>
      <c r="AT425" s="315"/>
      <c r="AU425" s="112" t="e">
        <f>AX425-#REF!</f>
        <v>#REF!</v>
      </c>
      <c r="AV425" s="130">
        <f>AW425</f>
        <v>0</v>
      </c>
      <c r="AW425" s="130">
        <v>0</v>
      </c>
      <c r="AX425" s="130"/>
      <c r="AY425" s="315"/>
      <c r="AZ425" s="315"/>
      <c r="BA425" s="128">
        <f t="shared" si="1273"/>
        <v>0</v>
      </c>
      <c r="BB425" s="315"/>
      <c r="BC425" s="315"/>
      <c r="BD425" s="315"/>
      <c r="BE425" s="130">
        <f t="shared" si="1263"/>
        <v>48500</v>
      </c>
      <c r="BF425" s="130">
        <f>F425</f>
        <v>48500</v>
      </c>
      <c r="BG425" s="315"/>
      <c r="BH425" s="315"/>
      <c r="BI425" s="130">
        <f>BK425</f>
        <v>97000</v>
      </c>
      <c r="BJ425" s="130">
        <v>0</v>
      </c>
      <c r="BK425" s="130">
        <v>97000</v>
      </c>
      <c r="BL425" s="315"/>
      <c r="BM425" s="315"/>
      <c r="BN425" s="130"/>
      <c r="BO425" s="130">
        <f>BQ425</f>
        <v>97000</v>
      </c>
      <c r="BP425" s="130">
        <v>0</v>
      </c>
      <c r="BQ425" s="130">
        <v>97000</v>
      </c>
      <c r="BR425" s="315"/>
      <c r="BS425" s="315"/>
      <c r="BT425" s="315">
        <f t="shared" si="1275"/>
        <v>0</v>
      </c>
      <c r="BU425" s="315"/>
      <c r="BV425" s="130">
        <f t="shared" si="1300"/>
        <v>0</v>
      </c>
      <c r="BW425" s="130">
        <v>0</v>
      </c>
      <c r="BX425" s="130"/>
      <c r="BY425" s="315"/>
      <c r="BZ425" s="315"/>
      <c r="CA425" s="130">
        <f t="shared" si="1277"/>
        <v>0</v>
      </c>
      <c r="CB425" s="188"/>
      <c r="CC425" s="259"/>
      <c r="CD425" s="259"/>
      <c r="CE425" s="130">
        <f t="shared" si="1278"/>
        <v>0</v>
      </c>
      <c r="CF425" s="188">
        <f t="shared" si="1279"/>
        <v>0</v>
      </c>
      <c r="CG425" s="188"/>
      <c r="CH425" s="259">
        <f t="shared" si="1264"/>
        <v>0</v>
      </c>
      <c r="CI425" s="259"/>
      <c r="CJ425" s="130"/>
      <c r="CK425" s="130">
        <f t="shared" si="1301"/>
        <v>0</v>
      </c>
      <c r="CL425" s="130">
        <v>0</v>
      </c>
      <c r="CM425" s="130"/>
      <c r="CN425" s="315"/>
      <c r="CO425" s="315"/>
    </row>
    <row r="426" spans="2:93" s="46" customFormat="1" ht="156" hidden="1" customHeight="1" x14ac:dyDescent="0.25">
      <c r="B426" s="206" t="s">
        <v>201</v>
      </c>
      <c r="C426" s="111" t="s">
        <v>259</v>
      </c>
      <c r="D426" s="193">
        <f>E426+F426+G426+H426</f>
        <v>0</v>
      </c>
      <c r="E426" s="661">
        <v>0</v>
      </c>
      <c r="F426" s="661"/>
      <c r="G426" s="259"/>
      <c r="H426" s="259"/>
      <c r="I426" s="193">
        <f t="shared" si="1303"/>
        <v>0</v>
      </c>
      <c r="J426" s="569">
        <v>0</v>
      </c>
      <c r="K426" s="315"/>
      <c r="L426" s="569"/>
      <c r="M426" s="193"/>
      <c r="N426" s="569"/>
      <c r="O426" s="315"/>
      <c r="P426" s="315"/>
      <c r="Q426" s="315"/>
      <c r="R426" s="315"/>
      <c r="S426" s="193"/>
      <c r="T426" s="315"/>
      <c r="U426" s="128"/>
      <c r="V426" s="629"/>
      <c r="W426" s="193"/>
      <c r="X426" s="629"/>
      <c r="Y426" s="315"/>
      <c r="Z426" s="629"/>
      <c r="AA426" s="315"/>
      <c r="AB426" s="315"/>
      <c r="AC426" s="193">
        <f t="shared" si="1265"/>
        <v>0</v>
      </c>
      <c r="AD426" s="575" t="e">
        <f t="shared" si="1266"/>
        <v>#DIV/0!</v>
      </c>
      <c r="AE426" s="128">
        <v>0</v>
      </c>
      <c r="AF426" s="622"/>
      <c r="AG426" s="193"/>
      <c r="AH426" s="622" t="e">
        <f t="shared" si="1262"/>
        <v>#DIV/0!</v>
      </c>
      <c r="AI426" s="315"/>
      <c r="AJ426" s="315"/>
      <c r="AK426" s="193"/>
      <c r="AL426" s="315"/>
      <c r="AM426" s="315"/>
      <c r="AN426" s="315"/>
      <c r="AO426" s="315"/>
      <c r="AP426" s="315"/>
      <c r="AQ426" s="315"/>
      <c r="AR426" s="315"/>
      <c r="AS426" s="315"/>
      <c r="AT426" s="315"/>
      <c r="AU426" s="112">
        <f t="shared" si="1305"/>
        <v>0</v>
      </c>
      <c r="AV426" s="112">
        <f>AW426+AX426+AY426+AZ426</f>
        <v>0</v>
      </c>
      <c r="AW426" s="128">
        <v>0</v>
      </c>
      <c r="AX426" s="128"/>
      <c r="AY426" s="315"/>
      <c r="AZ426" s="315"/>
      <c r="BA426" s="128">
        <f t="shared" si="1273"/>
        <v>0</v>
      </c>
      <c r="BB426" s="315"/>
      <c r="BC426" s="315"/>
      <c r="BD426" s="315"/>
      <c r="BE426" s="128">
        <f t="shared" si="1263"/>
        <v>0</v>
      </c>
      <c r="BF426" s="128">
        <f t="shared" si="1302"/>
        <v>0</v>
      </c>
      <c r="BG426" s="315"/>
      <c r="BH426" s="315"/>
      <c r="BI426" s="112">
        <f>BJ426+BK426+BL426+BM426</f>
        <v>80000</v>
      </c>
      <c r="BJ426" s="128">
        <f>BJ428</f>
        <v>0</v>
      </c>
      <c r="BK426" s="128">
        <f>BK428</f>
        <v>80000</v>
      </c>
      <c r="BL426" s="315"/>
      <c r="BM426" s="315"/>
      <c r="BN426" s="128">
        <f>BN427</f>
        <v>-80000</v>
      </c>
      <c r="BO426" s="112">
        <f>BP426+BQ426+BR426+BS426</f>
        <v>0</v>
      </c>
      <c r="BP426" s="128">
        <f>BP428</f>
        <v>0</v>
      </c>
      <c r="BQ426" s="128">
        <f>BQ428</f>
        <v>0</v>
      </c>
      <c r="BR426" s="315"/>
      <c r="BS426" s="315"/>
      <c r="BT426" s="315">
        <f t="shared" si="1275"/>
        <v>0</v>
      </c>
      <c r="BU426" s="315"/>
      <c r="BV426" s="112">
        <f>BW426+BX426+BY426+BZ426</f>
        <v>0</v>
      </c>
      <c r="BW426" s="128">
        <f>BW428</f>
        <v>0</v>
      </c>
      <c r="BX426" s="128"/>
      <c r="BY426" s="315"/>
      <c r="BZ426" s="315"/>
      <c r="CA426" s="128">
        <f t="shared" si="1277"/>
        <v>0</v>
      </c>
      <c r="CB426" s="431"/>
      <c r="CC426" s="259"/>
      <c r="CD426" s="259"/>
      <c r="CE426" s="128">
        <f t="shared" si="1278"/>
        <v>0</v>
      </c>
      <c r="CF426" s="431">
        <f t="shared" si="1279"/>
        <v>0</v>
      </c>
      <c r="CG426" s="524"/>
      <c r="CH426" s="259">
        <f t="shared" si="1264"/>
        <v>0</v>
      </c>
      <c r="CI426" s="259"/>
      <c r="CJ426" s="128"/>
      <c r="CK426" s="112">
        <f>CL426+CM426+CN426+CO426</f>
        <v>0</v>
      </c>
      <c r="CL426" s="128">
        <f>CL428</f>
        <v>0</v>
      </c>
      <c r="CM426" s="128"/>
      <c r="CN426" s="315"/>
      <c r="CO426" s="315"/>
    </row>
    <row r="427" spans="2:93" s="44" customFormat="1" ht="46.5" hidden="1" customHeight="1" x14ac:dyDescent="0.25">
      <c r="B427" s="432"/>
      <c r="C427" s="111" t="s">
        <v>31</v>
      </c>
      <c r="D427" s="193">
        <f>E427+F427+G427+H427</f>
        <v>0</v>
      </c>
      <c r="E427" s="661">
        <f>E428</f>
        <v>0</v>
      </c>
      <c r="F427" s="661"/>
      <c r="G427" s="276"/>
      <c r="H427" s="276"/>
      <c r="I427" s="193">
        <f t="shared" si="1303"/>
        <v>0</v>
      </c>
      <c r="J427" s="569" t="e">
        <f t="shared" si="1304"/>
        <v>#DIV/0!</v>
      </c>
      <c r="K427" s="43"/>
      <c r="L427" s="569"/>
      <c r="M427" s="193"/>
      <c r="N427" s="569"/>
      <c r="O427" s="43"/>
      <c r="P427" s="43"/>
      <c r="Q427" s="43"/>
      <c r="R427" s="43"/>
      <c r="S427" s="193"/>
      <c r="T427" s="43"/>
      <c r="U427" s="128"/>
      <c r="V427" s="629"/>
      <c r="W427" s="193"/>
      <c r="X427" s="629"/>
      <c r="Y427" s="43"/>
      <c r="Z427" s="629"/>
      <c r="AA427" s="43"/>
      <c r="AB427" s="43"/>
      <c r="AC427" s="193">
        <f t="shared" si="1265"/>
        <v>0</v>
      </c>
      <c r="AD427" s="575" t="e">
        <f t="shared" si="1266"/>
        <v>#DIV/0!</v>
      </c>
      <c r="AE427" s="128">
        <f>AE428</f>
        <v>0</v>
      </c>
      <c r="AF427" s="622"/>
      <c r="AG427" s="193"/>
      <c r="AH427" s="622" t="e">
        <f t="shared" si="1262"/>
        <v>#DIV/0!</v>
      </c>
      <c r="AI427" s="43"/>
      <c r="AJ427" s="43"/>
      <c r="AK427" s="193"/>
      <c r="AL427" s="43"/>
      <c r="AM427" s="43"/>
      <c r="AN427" s="43"/>
      <c r="AO427" s="43"/>
      <c r="AP427" s="43"/>
      <c r="AQ427" s="43"/>
      <c r="AR427" s="43"/>
      <c r="AS427" s="43"/>
      <c r="AT427" s="43"/>
      <c r="AU427" s="112">
        <f t="shared" si="1305"/>
        <v>0</v>
      </c>
      <c r="AV427" s="112">
        <f>AW427+AX427+AY427+AZ427</f>
        <v>0</v>
      </c>
      <c r="AW427" s="128">
        <f>AW428</f>
        <v>0</v>
      </c>
      <c r="AX427" s="128"/>
      <c r="AY427" s="43"/>
      <c r="AZ427" s="43"/>
      <c r="BA427" s="128">
        <f t="shared" ref="BA427" si="1315">BB427+BC427+BD427</f>
        <v>0</v>
      </c>
      <c r="BB427" s="43"/>
      <c r="BC427" s="43"/>
      <c r="BD427" s="43"/>
      <c r="BE427" s="128">
        <f t="shared" si="1263"/>
        <v>0</v>
      </c>
      <c r="BF427" s="128">
        <f t="shared" si="1302"/>
        <v>0</v>
      </c>
      <c r="BG427" s="43"/>
      <c r="BH427" s="43"/>
      <c r="BI427" s="112">
        <f>BJ427+BK427+BL427+BM427</f>
        <v>80000</v>
      </c>
      <c r="BJ427" s="128">
        <f>BJ428</f>
        <v>0</v>
      </c>
      <c r="BK427" s="128">
        <f>BK428</f>
        <v>80000</v>
      </c>
      <c r="BL427" s="43"/>
      <c r="BM427" s="43"/>
      <c r="BN427" s="128">
        <f>BN428</f>
        <v>-80000</v>
      </c>
      <c r="BO427" s="112">
        <f>BP427+BQ427+BR427+BS427</f>
        <v>0</v>
      </c>
      <c r="BP427" s="128">
        <f>BP428</f>
        <v>0</v>
      </c>
      <c r="BQ427" s="128">
        <f>BQ428</f>
        <v>0</v>
      </c>
      <c r="BR427" s="43"/>
      <c r="BS427" s="43"/>
      <c r="BT427" s="43">
        <f t="shared" si="1275"/>
        <v>0</v>
      </c>
      <c r="BU427" s="43"/>
      <c r="BV427" s="112">
        <f>BW427+BX427+BY427+BZ427</f>
        <v>0</v>
      </c>
      <c r="BW427" s="128">
        <f>BW428</f>
        <v>0</v>
      </c>
      <c r="BX427" s="128"/>
      <c r="BY427" s="43"/>
      <c r="BZ427" s="43"/>
      <c r="CA427" s="128">
        <f t="shared" si="1277"/>
        <v>0</v>
      </c>
      <c r="CB427" s="431"/>
      <c r="CC427" s="276"/>
      <c r="CD427" s="276"/>
      <c r="CE427" s="128">
        <f t="shared" si="1278"/>
        <v>0</v>
      </c>
      <c r="CF427" s="431">
        <f t="shared" si="1279"/>
        <v>0</v>
      </c>
      <c r="CG427" s="524"/>
      <c r="CH427" s="276">
        <f t="shared" si="1264"/>
        <v>0</v>
      </c>
      <c r="CI427" s="276"/>
      <c r="CJ427" s="128"/>
      <c r="CK427" s="112">
        <f>CL427+CM427+CN427+CO427</f>
        <v>0</v>
      </c>
      <c r="CL427" s="128">
        <f>CL428</f>
        <v>0</v>
      </c>
      <c r="CM427" s="128"/>
      <c r="CN427" s="43"/>
      <c r="CO427" s="43"/>
    </row>
    <row r="428" spans="2:93" s="46" customFormat="1" ht="36.75" hidden="1" customHeight="1" x14ac:dyDescent="0.25">
      <c r="B428" s="206"/>
      <c r="C428" s="124" t="s">
        <v>39</v>
      </c>
      <c r="D428" s="188">
        <f>E428</f>
        <v>0</v>
      </c>
      <c r="E428" s="188">
        <v>0</v>
      </c>
      <c r="F428" s="188"/>
      <c r="G428" s="259"/>
      <c r="H428" s="259"/>
      <c r="I428" s="188">
        <f t="shared" si="1303"/>
        <v>0</v>
      </c>
      <c r="J428" s="569" t="e">
        <f t="shared" si="1304"/>
        <v>#DIV/0!</v>
      </c>
      <c r="K428" s="315"/>
      <c r="L428" s="569"/>
      <c r="M428" s="188"/>
      <c r="N428" s="569"/>
      <c r="O428" s="315"/>
      <c r="P428" s="315"/>
      <c r="Q428" s="315"/>
      <c r="R428" s="315"/>
      <c r="S428" s="188"/>
      <c r="T428" s="315"/>
      <c r="U428" s="130"/>
      <c r="V428" s="629"/>
      <c r="W428" s="188"/>
      <c r="X428" s="629"/>
      <c r="Y428" s="315"/>
      <c r="Z428" s="629"/>
      <c r="AA428" s="315"/>
      <c r="AB428" s="315"/>
      <c r="AC428" s="188">
        <f t="shared" si="1265"/>
        <v>0</v>
      </c>
      <c r="AD428" s="575" t="e">
        <f t="shared" si="1266"/>
        <v>#DIV/0!</v>
      </c>
      <c r="AE428" s="130">
        <v>0</v>
      </c>
      <c r="AF428" s="622"/>
      <c r="AG428" s="188"/>
      <c r="AH428" s="622" t="e">
        <f t="shared" si="1262"/>
        <v>#DIV/0!</v>
      </c>
      <c r="AI428" s="315"/>
      <c r="AJ428" s="315"/>
      <c r="AK428" s="188"/>
      <c r="AL428" s="315"/>
      <c r="AM428" s="315"/>
      <c r="AN428" s="315"/>
      <c r="AO428" s="315"/>
      <c r="AP428" s="315"/>
      <c r="AQ428" s="315"/>
      <c r="AR428" s="315"/>
      <c r="AS428" s="315"/>
      <c r="AT428" s="315"/>
      <c r="AU428" s="112">
        <f t="shared" si="1305"/>
        <v>0</v>
      </c>
      <c r="AV428" s="130">
        <f>AW428</f>
        <v>0</v>
      </c>
      <c r="AW428" s="130">
        <v>0</v>
      </c>
      <c r="AX428" s="130"/>
      <c r="AY428" s="315"/>
      <c r="AZ428" s="315"/>
      <c r="BA428" s="102">
        <f t="shared" si="1273"/>
        <v>0</v>
      </c>
      <c r="BB428" s="315"/>
      <c r="BC428" s="315"/>
      <c r="BD428" s="315"/>
      <c r="BE428" s="130">
        <f t="shared" si="1263"/>
        <v>0</v>
      </c>
      <c r="BF428" s="130">
        <f t="shared" si="1302"/>
        <v>0</v>
      </c>
      <c r="BG428" s="315"/>
      <c r="BH428" s="315"/>
      <c r="BI428" s="130">
        <f>BK428</f>
        <v>80000</v>
      </c>
      <c r="BJ428" s="130">
        <v>0</v>
      </c>
      <c r="BK428" s="130">
        <v>80000</v>
      </c>
      <c r="BL428" s="315"/>
      <c r="BM428" s="315"/>
      <c r="BN428" s="130">
        <f>BQ428-BK428</f>
        <v>-80000</v>
      </c>
      <c r="BO428" s="130">
        <f>BQ428</f>
        <v>0</v>
      </c>
      <c r="BP428" s="130">
        <v>0</v>
      </c>
      <c r="BQ428" s="130">
        <v>0</v>
      </c>
      <c r="BR428" s="315"/>
      <c r="BS428" s="315"/>
      <c r="BT428" s="315">
        <f t="shared" si="1275"/>
        <v>0</v>
      </c>
      <c r="BU428" s="315"/>
      <c r="BV428" s="130">
        <f t="shared" si="1300"/>
        <v>0</v>
      </c>
      <c r="BW428" s="130">
        <v>0</v>
      </c>
      <c r="BX428" s="130"/>
      <c r="BY428" s="315"/>
      <c r="BZ428" s="315"/>
      <c r="CA428" s="130">
        <f t="shared" si="1277"/>
        <v>0</v>
      </c>
      <c r="CB428" s="188"/>
      <c r="CC428" s="259"/>
      <c r="CD428" s="259"/>
      <c r="CE428" s="130">
        <f t="shared" si="1278"/>
        <v>0</v>
      </c>
      <c r="CF428" s="188">
        <f t="shared" si="1279"/>
        <v>0</v>
      </c>
      <c r="CG428" s="188"/>
      <c r="CH428" s="259">
        <f t="shared" si="1264"/>
        <v>0</v>
      </c>
      <c r="CI428" s="259"/>
      <c r="CJ428" s="130"/>
      <c r="CK428" s="130">
        <f t="shared" si="1301"/>
        <v>0</v>
      </c>
      <c r="CL428" s="130">
        <v>0</v>
      </c>
      <c r="CM428" s="130"/>
      <c r="CN428" s="315"/>
      <c r="CO428" s="315"/>
    </row>
    <row r="429" spans="2:93" s="46" customFormat="1" ht="174.75" customHeight="1" x14ac:dyDescent="0.25">
      <c r="B429" s="206" t="s">
        <v>200</v>
      </c>
      <c r="C429" s="111" t="s">
        <v>390</v>
      </c>
      <c r="D429" s="193">
        <f>E429+F429+G429+H429</f>
        <v>68536.600000000006</v>
      </c>
      <c r="E429" s="661">
        <f>E430</f>
        <v>0</v>
      </c>
      <c r="F429" s="661">
        <f>F430</f>
        <v>68536.600000000006</v>
      </c>
      <c r="G429" s="259"/>
      <c r="H429" s="259"/>
      <c r="I429" s="193">
        <f t="shared" si="1303"/>
        <v>0</v>
      </c>
      <c r="J429" s="569">
        <f t="shared" si="1304"/>
        <v>0</v>
      </c>
      <c r="K429" s="315"/>
      <c r="L429" s="569"/>
      <c r="M429" s="193"/>
      <c r="N429" s="569"/>
      <c r="O429" s="315"/>
      <c r="P429" s="315"/>
      <c r="Q429" s="315"/>
      <c r="R429" s="315"/>
      <c r="S429" s="193"/>
      <c r="T429" s="315"/>
      <c r="U429" s="128"/>
      <c r="V429" s="629"/>
      <c r="W429" s="193"/>
      <c r="X429" s="629"/>
      <c r="Y429" s="315"/>
      <c r="Z429" s="629"/>
      <c r="AA429" s="315"/>
      <c r="AB429" s="315"/>
      <c r="AC429" s="193">
        <f t="shared" si="1265"/>
        <v>0</v>
      </c>
      <c r="AD429" s="575">
        <f t="shared" si="1266"/>
        <v>0</v>
      </c>
      <c r="AE429" s="128">
        <f>AE430</f>
        <v>0</v>
      </c>
      <c r="AF429" s="622"/>
      <c r="AG429" s="193">
        <f>AG430</f>
        <v>0</v>
      </c>
      <c r="AH429" s="622">
        <f t="shared" si="1262"/>
        <v>0</v>
      </c>
      <c r="AI429" s="315"/>
      <c r="AJ429" s="315"/>
      <c r="AK429" s="193"/>
      <c r="AL429" s="315"/>
      <c r="AM429" s="315"/>
      <c r="AN429" s="315"/>
      <c r="AO429" s="315"/>
      <c r="AP429" s="315"/>
      <c r="AQ429" s="315"/>
      <c r="AR429" s="315"/>
      <c r="AS429" s="315"/>
      <c r="AT429" s="315"/>
      <c r="AU429" s="112">
        <f t="shared" si="1305"/>
        <v>0</v>
      </c>
      <c r="AV429" s="112">
        <f>AW429+AX429+AY429+AZ429</f>
        <v>68536.600000000006</v>
      </c>
      <c r="AW429" s="128">
        <f>AW430</f>
        <v>0</v>
      </c>
      <c r="AX429" s="128">
        <f>AX430</f>
        <v>68536.600000000006</v>
      </c>
      <c r="AY429" s="315"/>
      <c r="AZ429" s="315"/>
      <c r="BA429" s="102"/>
      <c r="BB429" s="315"/>
      <c r="BC429" s="315"/>
      <c r="BD429" s="315"/>
      <c r="BE429" s="128"/>
      <c r="BF429" s="128"/>
      <c r="BG429" s="315"/>
      <c r="BH429" s="315"/>
      <c r="BI429" s="112">
        <f>BJ429+BK429+BL429+BM429</f>
        <v>150000</v>
      </c>
      <c r="BJ429" s="128">
        <f>BJ430</f>
        <v>0</v>
      </c>
      <c r="BK429" s="128">
        <f>BK430</f>
        <v>150000</v>
      </c>
      <c r="BL429" s="315"/>
      <c r="BM429" s="315"/>
      <c r="BN429" s="128"/>
      <c r="BO429" s="112">
        <f>BP429+BQ429+BR429+BS429</f>
        <v>150000</v>
      </c>
      <c r="BP429" s="128">
        <f>BP430</f>
        <v>0</v>
      </c>
      <c r="BQ429" s="128">
        <f>BQ430</f>
        <v>150000</v>
      </c>
      <c r="BR429" s="315"/>
      <c r="BS429" s="315"/>
      <c r="BT429" s="315"/>
      <c r="BU429" s="315"/>
      <c r="BV429" s="112">
        <f>BW429+BX429+BY429+BZ429</f>
        <v>177803.90359999999</v>
      </c>
      <c r="BW429" s="128">
        <f>BW430</f>
        <v>0</v>
      </c>
      <c r="BX429" s="128">
        <f>BX430</f>
        <v>177803.90359999999</v>
      </c>
      <c r="BY429" s="315"/>
      <c r="BZ429" s="315"/>
      <c r="CA429" s="128"/>
      <c r="CB429" s="431"/>
      <c r="CC429" s="259"/>
      <c r="CD429" s="259"/>
      <c r="CE429" s="128">
        <f>CG429</f>
        <v>177803.90359999999</v>
      </c>
      <c r="CF429" s="431"/>
      <c r="CG429" s="128">
        <f>CG430</f>
        <v>177803.90359999999</v>
      </c>
      <c r="CH429" s="259"/>
      <c r="CI429" s="259"/>
      <c r="CJ429" s="128"/>
      <c r="CK429" s="112">
        <f>CL429+CM429+CN429+CO429</f>
        <v>177803.90359999999</v>
      </c>
      <c r="CL429" s="128">
        <f>CL430</f>
        <v>0</v>
      </c>
      <c r="CM429" s="128">
        <f>CM430</f>
        <v>177803.90359999999</v>
      </c>
      <c r="CN429" s="315"/>
      <c r="CO429" s="315"/>
    </row>
    <row r="430" spans="2:93" s="44" customFormat="1" ht="46.5" hidden="1" customHeight="1" x14ac:dyDescent="0.25">
      <c r="B430" s="432"/>
      <c r="C430" s="111" t="s">
        <v>31</v>
      </c>
      <c r="D430" s="193">
        <f>E430+F430+G430+H430</f>
        <v>68536.600000000006</v>
      </c>
      <c r="E430" s="661">
        <f>E431</f>
        <v>0</v>
      </c>
      <c r="F430" s="661">
        <f>F431</f>
        <v>68536.600000000006</v>
      </c>
      <c r="G430" s="276"/>
      <c r="H430" s="276"/>
      <c r="I430" s="193">
        <f t="shared" si="1303"/>
        <v>0</v>
      </c>
      <c r="J430" s="569">
        <f t="shared" si="1304"/>
        <v>0</v>
      </c>
      <c r="K430" s="43"/>
      <c r="L430" s="569"/>
      <c r="M430" s="193">
        <f>M431</f>
        <v>0</v>
      </c>
      <c r="N430" s="569"/>
      <c r="O430" s="43"/>
      <c r="P430" s="43"/>
      <c r="Q430" s="43"/>
      <c r="R430" s="43"/>
      <c r="S430" s="193"/>
      <c r="T430" s="43"/>
      <c r="U430" s="128">
        <f>U431</f>
        <v>0</v>
      </c>
      <c r="V430" s="629"/>
      <c r="W430" s="193"/>
      <c r="X430" s="629">
        <f t="shared" ref="X430:X450" si="1316">W430/F430</f>
        <v>0</v>
      </c>
      <c r="Y430" s="43"/>
      <c r="Z430" s="629"/>
      <c r="AA430" s="43"/>
      <c r="AB430" s="43"/>
      <c r="AC430" s="193">
        <f t="shared" si="1265"/>
        <v>0</v>
      </c>
      <c r="AD430" s="575">
        <f t="shared" si="1266"/>
        <v>0</v>
      </c>
      <c r="AE430" s="128">
        <f>AE431</f>
        <v>0</v>
      </c>
      <c r="AF430" s="622"/>
      <c r="AG430" s="193">
        <f>AG431+AG432+AG433</f>
        <v>0</v>
      </c>
      <c r="AH430" s="622">
        <f t="shared" si="1262"/>
        <v>0</v>
      </c>
      <c r="AI430" s="43"/>
      <c r="AJ430" s="43"/>
      <c r="AK430" s="193"/>
      <c r="AL430" s="43"/>
      <c r="AM430" s="43"/>
      <c r="AN430" s="43"/>
      <c r="AO430" s="43"/>
      <c r="AP430" s="43"/>
      <c r="AQ430" s="43"/>
      <c r="AR430" s="43"/>
      <c r="AS430" s="43"/>
      <c r="AT430" s="43"/>
      <c r="AU430" s="112">
        <f t="shared" si="1305"/>
        <v>0</v>
      </c>
      <c r="AV430" s="112">
        <f>AW430+AX430+AY430+AZ430</f>
        <v>68536.600000000006</v>
      </c>
      <c r="AW430" s="128">
        <f>AW431</f>
        <v>0</v>
      </c>
      <c r="AX430" s="128">
        <f>AX431</f>
        <v>68536.600000000006</v>
      </c>
      <c r="AY430" s="43"/>
      <c r="AZ430" s="43"/>
      <c r="BA430" s="128">
        <f t="shared" ref="BA430" si="1317">BB430+BC430+BD430</f>
        <v>0</v>
      </c>
      <c r="BB430" s="43"/>
      <c r="BC430" s="43"/>
      <c r="BD430" s="43"/>
      <c r="BE430" s="128">
        <f t="shared" ref="BE430" si="1318">BF430+BG430+BH430</f>
        <v>0</v>
      </c>
      <c r="BF430" s="128">
        <f>E430</f>
        <v>0</v>
      </c>
      <c r="BG430" s="43"/>
      <c r="BH430" s="43"/>
      <c r="BI430" s="112">
        <f>BJ430+BK430+BL430+BM430</f>
        <v>150000</v>
      </c>
      <c r="BJ430" s="128">
        <f>BJ431</f>
        <v>0</v>
      </c>
      <c r="BK430" s="128">
        <f>BK431</f>
        <v>150000</v>
      </c>
      <c r="BL430" s="43"/>
      <c r="BM430" s="43"/>
      <c r="BN430" s="128"/>
      <c r="BO430" s="112">
        <f>BP430+BQ430+BR430+BS430</f>
        <v>150000</v>
      </c>
      <c r="BP430" s="128">
        <f>BP431</f>
        <v>0</v>
      </c>
      <c r="BQ430" s="128">
        <f>BQ431</f>
        <v>150000</v>
      </c>
      <c r="BR430" s="43"/>
      <c r="BS430" s="43"/>
      <c r="BT430" s="43">
        <f t="shared" ref="BT430" si="1319">BL430</f>
        <v>0</v>
      </c>
      <c r="BU430" s="43"/>
      <c r="BV430" s="112">
        <f>BW430+BX430+BY430+BZ430</f>
        <v>177803.90359999999</v>
      </c>
      <c r="BW430" s="128">
        <f>BW431</f>
        <v>0</v>
      </c>
      <c r="BX430" s="128">
        <f>BX431</f>
        <v>177803.90359999999</v>
      </c>
      <c r="BY430" s="43"/>
      <c r="BZ430" s="43"/>
      <c r="CA430" s="128">
        <f t="shared" ref="CA430" si="1320">CB430+CC430+CD430</f>
        <v>0</v>
      </c>
      <c r="CB430" s="431"/>
      <c r="CC430" s="276"/>
      <c r="CD430" s="276"/>
      <c r="CE430" s="128">
        <f t="shared" ref="CE430:CE441" si="1321">CG430</f>
        <v>177803.90359999999</v>
      </c>
      <c r="CF430" s="431">
        <f t="shared" ref="CF430" si="1322">BW430</f>
        <v>0</v>
      </c>
      <c r="CG430" s="128">
        <f>CG431</f>
        <v>177803.90359999999</v>
      </c>
      <c r="CH430" s="276">
        <f t="shared" ref="CH430" si="1323">BY430</f>
        <v>0</v>
      </c>
      <c r="CI430" s="276"/>
      <c r="CJ430" s="128"/>
      <c r="CK430" s="112">
        <f>CL430+CM430+CN430+CO430</f>
        <v>177803.90359999999</v>
      </c>
      <c r="CL430" s="128">
        <f>CL431</f>
        <v>0</v>
      </c>
      <c r="CM430" s="128">
        <f>CM431</f>
        <v>177803.90359999999</v>
      </c>
      <c r="CN430" s="43"/>
      <c r="CO430" s="43"/>
    </row>
    <row r="431" spans="2:93" s="46" customFormat="1" ht="36.75" hidden="1" customHeight="1" x14ac:dyDescent="0.25">
      <c r="B431" s="206"/>
      <c r="C431" s="124" t="s">
        <v>39</v>
      </c>
      <c r="D431" s="188">
        <f>F431</f>
        <v>68536.600000000006</v>
      </c>
      <c r="E431" s="188"/>
      <c r="F431" s="188">
        <v>68536.600000000006</v>
      </c>
      <c r="G431" s="259"/>
      <c r="H431" s="259"/>
      <c r="I431" s="188">
        <f t="shared" si="1303"/>
        <v>0</v>
      </c>
      <c r="J431" s="569">
        <f t="shared" si="1304"/>
        <v>0</v>
      </c>
      <c r="K431" s="315"/>
      <c r="L431" s="569"/>
      <c r="M431" s="188">
        <v>0</v>
      </c>
      <c r="N431" s="569"/>
      <c r="O431" s="315"/>
      <c r="P431" s="315"/>
      <c r="Q431" s="315"/>
      <c r="R431" s="315"/>
      <c r="S431" s="188"/>
      <c r="T431" s="315"/>
      <c r="U431" s="130"/>
      <c r="V431" s="629"/>
      <c r="W431" s="188"/>
      <c r="X431" s="629">
        <f t="shared" si="1316"/>
        <v>0</v>
      </c>
      <c r="Y431" s="315"/>
      <c r="Z431" s="629"/>
      <c r="AA431" s="315"/>
      <c r="AB431" s="315"/>
      <c r="AC431" s="188">
        <f t="shared" si="1265"/>
        <v>0</v>
      </c>
      <c r="AD431" s="575">
        <f t="shared" si="1266"/>
        <v>0</v>
      </c>
      <c r="AE431" s="130"/>
      <c r="AF431" s="622"/>
      <c r="AG431" s="188">
        <v>0</v>
      </c>
      <c r="AH431" s="622">
        <f t="shared" si="1262"/>
        <v>0</v>
      </c>
      <c r="AI431" s="315"/>
      <c r="AJ431" s="315"/>
      <c r="AK431" s="188"/>
      <c r="AL431" s="315"/>
      <c r="AM431" s="315"/>
      <c r="AN431" s="315"/>
      <c r="AO431" s="315"/>
      <c r="AP431" s="315"/>
      <c r="AQ431" s="315"/>
      <c r="AR431" s="315"/>
      <c r="AS431" s="315"/>
      <c r="AT431" s="315"/>
      <c r="AU431" s="112">
        <f t="shared" si="1305"/>
        <v>0</v>
      </c>
      <c r="AV431" s="130">
        <f>AX431</f>
        <v>68536.600000000006</v>
      </c>
      <c r="AW431" s="130"/>
      <c r="AX431" s="130">
        <v>68536.600000000006</v>
      </c>
      <c r="AY431" s="315"/>
      <c r="AZ431" s="315"/>
      <c r="BA431" s="102"/>
      <c r="BB431" s="315"/>
      <c r="BC431" s="315"/>
      <c r="BD431" s="315"/>
      <c r="BE431" s="130"/>
      <c r="BF431" s="130"/>
      <c r="BG431" s="315"/>
      <c r="BH431" s="315"/>
      <c r="BI431" s="130">
        <f>BK431</f>
        <v>150000</v>
      </c>
      <c r="BJ431" s="130"/>
      <c r="BK431" s="130">
        <v>150000</v>
      </c>
      <c r="BL431" s="315"/>
      <c r="BM431" s="315"/>
      <c r="BN431" s="130"/>
      <c r="BO431" s="130">
        <f>BQ431</f>
        <v>150000</v>
      </c>
      <c r="BP431" s="130"/>
      <c r="BQ431" s="130">
        <v>150000</v>
      </c>
      <c r="BR431" s="315"/>
      <c r="BS431" s="315"/>
      <c r="BT431" s="315"/>
      <c r="BU431" s="315"/>
      <c r="BV431" s="130">
        <f>BX431</f>
        <v>177803.90359999999</v>
      </c>
      <c r="BW431" s="130"/>
      <c r="BX431" s="130">
        <v>177803.90359999999</v>
      </c>
      <c r="BY431" s="315"/>
      <c r="BZ431" s="315"/>
      <c r="CA431" s="130"/>
      <c r="CB431" s="188"/>
      <c r="CC431" s="259"/>
      <c r="CD431" s="259"/>
      <c r="CE431" s="128">
        <f t="shared" si="1321"/>
        <v>177803.90359999999</v>
      </c>
      <c r="CF431" s="188"/>
      <c r="CG431" s="130">
        <v>177803.90359999999</v>
      </c>
      <c r="CH431" s="259"/>
      <c r="CI431" s="259"/>
      <c r="CJ431" s="130"/>
      <c r="CK431" s="130">
        <f>CM431</f>
        <v>177803.90359999999</v>
      </c>
      <c r="CL431" s="130"/>
      <c r="CM431" s="130">
        <v>177803.90359999999</v>
      </c>
      <c r="CN431" s="315"/>
      <c r="CO431" s="315"/>
    </row>
    <row r="432" spans="2:93" s="46" customFormat="1" ht="144" hidden="1" customHeight="1" x14ac:dyDescent="0.25">
      <c r="B432" s="206" t="s">
        <v>258</v>
      </c>
      <c r="C432" s="111" t="s">
        <v>94</v>
      </c>
      <c r="D432" s="661"/>
      <c r="E432" s="661"/>
      <c r="F432" s="661"/>
      <c r="G432" s="259"/>
      <c r="H432" s="259"/>
      <c r="I432" s="661">
        <f t="shared" si="1303"/>
        <v>0</v>
      </c>
      <c r="J432" s="569" t="e">
        <f t="shared" si="1304"/>
        <v>#DIV/0!</v>
      </c>
      <c r="K432" s="315"/>
      <c r="L432" s="569"/>
      <c r="M432" s="661"/>
      <c r="N432" s="569"/>
      <c r="O432" s="315"/>
      <c r="P432" s="315"/>
      <c r="Q432" s="315"/>
      <c r="R432" s="315"/>
      <c r="S432" s="661"/>
      <c r="T432" s="315"/>
      <c r="U432" s="128"/>
      <c r="V432" s="629"/>
      <c r="W432" s="661"/>
      <c r="X432" s="629" t="e">
        <f t="shared" si="1316"/>
        <v>#DIV/0!</v>
      </c>
      <c r="Y432" s="315"/>
      <c r="Z432" s="629"/>
      <c r="AA432" s="315"/>
      <c r="AB432" s="315"/>
      <c r="AC432" s="661">
        <f t="shared" si="1265"/>
        <v>0</v>
      </c>
      <c r="AD432" s="575" t="e">
        <f t="shared" si="1266"/>
        <v>#DIV/0!</v>
      </c>
      <c r="AE432" s="128"/>
      <c r="AF432" s="622"/>
      <c r="AG432" s="661"/>
      <c r="AH432" s="622" t="e">
        <f t="shared" si="1262"/>
        <v>#DIV/0!</v>
      </c>
      <c r="AI432" s="315"/>
      <c r="AJ432" s="315"/>
      <c r="AK432" s="661"/>
      <c r="AL432" s="315"/>
      <c r="AM432" s="315"/>
      <c r="AN432" s="315"/>
      <c r="AO432" s="315"/>
      <c r="AP432" s="315"/>
      <c r="AQ432" s="315"/>
      <c r="AR432" s="315"/>
      <c r="AS432" s="315"/>
      <c r="AT432" s="315"/>
      <c r="AU432" s="112">
        <f t="shared" si="1305"/>
        <v>0</v>
      </c>
      <c r="AV432" s="128"/>
      <c r="AW432" s="128"/>
      <c r="AX432" s="128"/>
      <c r="AY432" s="315"/>
      <c r="AZ432" s="315"/>
      <c r="BA432" s="102"/>
      <c r="BB432" s="315"/>
      <c r="BC432" s="315"/>
      <c r="BD432" s="315"/>
      <c r="BE432" s="128"/>
      <c r="BF432" s="128"/>
      <c r="BG432" s="315"/>
      <c r="BH432" s="315"/>
      <c r="BI432" s="128"/>
      <c r="BJ432" s="128"/>
      <c r="BK432" s="128"/>
      <c r="BL432" s="315"/>
      <c r="BM432" s="315"/>
      <c r="BN432" s="128"/>
      <c r="BO432" s="128"/>
      <c r="BP432" s="128"/>
      <c r="BQ432" s="128"/>
      <c r="BR432" s="315"/>
      <c r="BS432" s="315"/>
      <c r="BT432" s="315"/>
      <c r="BU432" s="315"/>
      <c r="BV432" s="128"/>
      <c r="BW432" s="128"/>
      <c r="BX432" s="128"/>
      <c r="BY432" s="315"/>
      <c r="BZ432" s="315"/>
      <c r="CA432" s="128"/>
      <c r="CB432" s="431"/>
      <c r="CC432" s="259"/>
      <c r="CD432" s="259"/>
      <c r="CE432" s="128">
        <f t="shared" si="1321"/>
        <v>0</v>
      </c>
      <c r="CF432" s="431"/>
      <c r="CG432" s="128"/>
      <c r="CH432" s="259"/>
      <c r="CI432" s="259"/>
      <c r="CJ432" s="128"/>
      <c r="CK432" s="128"/>
      <c r="CL432" s="128"/>
      <c r="CM432" s="128"/>
      <c r="CN432" s="315"/>
      <c r="CO432" s="315"/>
    </row>
    <row r="433" spans="2:93" s="46" customFormat="1" ht="81.75" hidden="1" customHeight="1" x14ac:dyDescent="0.25">
      <c r="B433" s="206"/>
      <c r="C433" s="124" t="s">
        <v>43</v>
      </c>
      <c r="D433" s="188"/>
      <c r="E433" s="188"/>
      <c r="F433" s="188"/>
      <c r="G433" s="259"/>
      <c r="H433" s="259"/>
      <c r="I433" s="188">
        <f t="shared" si="1303"/>
        <v>0</v>
      </c>
      <c r="J433" s="569" t="e">
        <f t="shared" si="1304"/>
        <v>#DIV/0!</v>
      </c>
      <c r="K433" s="315"/>
      <c r="L433" s="569"/>
      <c r="M433" s="188"/>
      <c r="N433" s="569"/>
      <c r="O433" s="315"/>
      <c r="P433" s="315"/>
      <c r="Q433" s="315"/>
      <c r="R433" s="315"/>
      <c r="S433" s="188"/>
      <c r="T433" s="315"/>
      <c r="U433" s="130"/>
      <c r="V433" s="629"/>
      <c r="W433" s="188"/>
      <c r="X433" s="629" t="e">
        <f t="shared" si="1316"/>
        <v>#DIV/0!</v>
      </c>
      <c r="Y433" s="315"/>
      <c r="Z433" s="629"/>
      <c r="AA433" s="315"/>
      <c r="AB433" s="315"/>
      <c r="AC433" s="188">
        <f t="shared" si="1265"/>
        <v>0</v>
      </c>
      <c r="AD433" s="575" t="e">
        <f t="shared" si="1266"/>
        <v>#DIV/0!</v>
      </c>
      <c r="AE433" s="130"/>
      <c r="AF433" s="622"/>
      <c r="AG433" s="188"/>
      <c r="AH433" s="622" t="e">
        <f t="shared" si="1262"/>
        <v>#DIV/0!</v>
      </c>
      <c r="AI433" s="315"/>
      <c r="AJ433" s="315"/>
      <c r="AK433" s="188"/>
      <c r="AL433" s="315"/>
      <c r="AM433" s="315"/>
      <c r="AN433" s="315"/>
      <c r="AO433" s="315"/>
      <c r="AP433" s="315"/>
      <c r="AQ433" s="315"/>
      <c r="AR433" s="315"/>
      <c r="AS433" s="315"/>
      <c r="AT433" s="315"/>
      <c r="AU433" s="112">
        <f t="shared" si="1305"/>
        <v>0</v>
      </c>
      <c r="AV433" s="130"/>
      <c r="AW433" s="130"/>
      <c r="AX433" s="130"/>
      <c r="AY433" s="315"/>
      <c r="AZ433" s="315"/>
      <c r="BA433" s="102"/>
      <c r="BB433" s="315"/>
      <c r="BC433" s="315"/>
      <c r="BD433" s="315"/>
      <c r="BE433" s="130"/>
      <c r="BF433" s="130"/>
      <c r="BG433" s="315"/>
      <c r="BH433" s="315"/>
      <c r="BI433" s="130"/>
      <c r="BJ433" s="130"/>
      <c r="BK433" s="130"/>
      <c r="BL433" s="315"/>
      <c r="BM433" s="315"/>
      <c r="BN433" s="130"/>
      <c r="BO433" s="130"/>
      <c r="BP433" s="130"/>
      <c r="BQ433" s="130"/>
      <c r="BR433" s="315"/>
      <c r="BS433" s="315"/>
      <c r="BT433" s="315"/>
      <c r="BU433" s="315"/>
      <c r="BV433" s="130"/>
      <c r="BW433" s="130"/>
      <c r="BX433" s="130"/>
      <c r="BY433" s="315"/>
      <c r="BZ433" s="315"/>
      <c r="CA433" s="130"/>
      <c r="CB433" s="188"/>
      <c r="CC433" s="259"/>
      <c r="CD433" s="259"/>
      <c r="CE433" s="128">
        <f t="shared" si="1321"/>
        <v>0</v>
      </c>
      <c r="CF433" s="188"/>
      <c r="CG433" s="130"/>
      <c r="CH433" s="259"/>
      <c r="CI433" s="259"/>
      <c r="CJ433" s="130"/>
      <c r="CK433" s="130"/>
      <c r="CL433" s="130"/>
      <c r="CM433" s="130"/>
      <c r="CN433" s="315"/>
      <c r="CO433" s="315"/>
    </row>
    <row r="434" spans="2:93" s="46" customFormat="1" ht="81.75" hidden="1" customHeight="1" x14ac:dyDescent="0.25">
      <c r="B434" s="206" t="s">
        <v>349</v>
      </c>
      <c r="C434" s="111" t="s">
        <v>316</v>
      </c>
      <c r="D434" s="193">
        <f>E434+F434+G434+H434</f>
        <v>0</v>
      </c>
      <c r="E434" s="188"/>
      <c r="F434" s="188"/>
      <c r="G434" s="259"/>
      <c r="H434" s="259"/>
      <c r="I434" s="193">
        <f t="shared" si="1303"/>
        <v>0</v>
      </c>
      <c r="J434" s="569" t="e">
        <f t="shared" si="1304"/>
        <v>#DIV/0!</v>
      </c>
      <c r="K434" s="315"/>
      <c r="L434" s="569"/>
      <c r="M434" s="193"/>
      <c r="N434" s="569"/>
      <c r="O434" s="315"/>
      <c r="P434" s="315"/>
      <c r="Q434" s="315"/>
      <c r="R434" s="315"/>
      <c r="S434" s="193"/>
      <c r="T434" s="315"/>
      <c r="U434" s="130"/>
      <c r="V434" s="629"/>
      <c r="W434" s="193"/>
      <c r="X434" s="629" t="e">
        <f t="shared" si="1316"/>
        <v>#DIV/0!</v>
      </c>
      <c r="Y434" s="315"/>
      <c r="Z434" s="629"/>
      <c r="AA434" s="315"/>
      <c r="AB434" s="315"/>
      <c r="AC434" s="193">
        <f t="shared" si="1265"/>
        <v>0</v>
      </c>
      <c r="AD434" s="575" t="e">
        <f t="shared" si="1266"/>
        <v>#DIV/0!</v>
      </c>
      <c r="AE434" s="130"/>
      <c r="AF434" s="622"/>
      <c r="AG434" s="193"/>
      <c r="AH434" s="622" t="e">
        <f t="shared" si="1262"/>
        <v>#DIV/0!</v>
      </c>
      <c r="AI434" s="315"/>
      <c r="AJ434" s="315"/>
      <c r="AK434" s="193"/>
      <c r="AL434" s="315"/>
      <c r="AM434" s="315"/>
      <c r="AN434" s="315"/>
      <c r="AO434" s="315"/>
      <c r="AP434" s="315"/>
      <c r="AQ434" s="315"/>
      <c r="AR434" s="315"/>
      <c r="AS434" s="315"/>
      <c r="AT434" s="315"/>
      <c r="AU434" s="112">
        <f t="shared" si="1305"/>
        <v>0</v>
      </c>
      <c r="AV434" s="112">
        <f>AW434+AX434+AY434+AZ434</f>
        <v>0</v>
      </c>
      <c r="AW434" s="130"/>
      <c r="AX434" s="130"/>
      <c r="AY434" s="315"/>
      <c r="AZ434" s="315"/>
      <c r="BA434" s="102"/>
      <c r="BB434" s="315"/>
      <c r="BC434" s="315"/>
      <c r="BD434" s="315"/>
      <c r="BE434" s="130"/>
      <c r="BF434" s="130"/>
      <c r="BG434" s="315"/>
      <c r="BH434" s="315"/>
      <c r="BI434" s="112">
        <f>BJ434+BK434+BL434+BM434</f>
        <v>0</v>
      </c>
      <c r="BJ434" s="130"/>
      <c r="BK434" s="130"/>
      <c r="BL434" s="315"/>
      <c r="BM434" s="315"/>
      <c r="BN434" s="130"/>
      <c r="BO434" s="112">
        <f>BP434+BQ434+BR434+BS434</f>
        <v>0</v>
      </c>
      <c r="BP434" s="130"/>
      <c r="BQ434" s="130"/>
      <c r="BR434" s="315"/>
      <c r="BS434" s="315"/>
      <c r="BT434" s="315"/>
      <c r="BU434" s="315"/>
      <c r="BV434" s="112">
        <f>BW434+BX434+BY434+BZ434</f>
        <v>0</v>
      </c>
      <c r="BW434" s="130"/>
      <c r="BX434" s="130"/>
      <c r="BY434" s="315"/>
      <c r="BZ434" s="315"/>
      <c r="CA434" s="130"/>
      <c r="CB434" s="188"/>
      <c r="CC434" s="259"/>
      <c r="CD434" s="259"/>
      <c r="CE434" s="128">
        <f t="shared" si="1321"/>
        <v>0</v>
      </c>
      <c r="CF434" s="188"/>
      <c r="CG434" s="130"/>
      <c r="CH434" s="259"/>
      <c r="CI434" s="259"/>
      <c r="CJ434" s="130"/>
      <c r="CK434" s="112">
        <f>CL434+CM434+CN434+CO434</f>
        <v>0</v>
      </c>
      <c r="CL434" s="130"/>
      <c r="CM434" s="130"/>
      <c r="CN434" s="315"/>
      <c r="CO434" s="315"/>
    </row>
    <row r="435" spans="2:93" s="44" customFormat="1" ht="46.5" hidden="1" customHeight="1" x14ac:dyDescent="0.25">
      <c r="B435" s="432"/>
      <c r="C435" s="111" t="s">
        <v>31</v>
      </c>
      <c r="D435" s="193">
        <f>E435+F435+G435+H435</f>
        <v>0</v>
      </c>
      <c r="E435" s="661">
        <f>E436</f>
        <v>0</v>
      </c>
      <c r="F435" s="661"/>
      <c r="G435" s="276"/>
      <c r="H435" s="276"/>
      <c r="I435" s="193">
        <f t="shared" si="1303"/>
        <v>0</v>
      </c>
      <c r="J435" s="569" t="e">
        <f t="shared" si="1304"/>
        <v>#DIV/0!</v>
      </c>
      <c r="K435" s="43"/>
      <c r="L435" s="569"/>
      <c r="M435" s="193"/>
      <c r="N435" s="569"/>
      <c r="O435" s="43"/>
      <c r="P435" s="43"/>
      <c r="Q435" s="43"/>
      <c r="R435" s="43"/>
      <c r="S435" s="193"/>
      <c r="T435" s="43"/>
      <c r="U435" s="128">
        <f>U436</f>
        <v>0</v>
      </c>
      <c r="V435" s="629"/>
      <c r="W435" s="193"/>
      <c r="X435" s="629" t="e">
        <f t="shared" si="1316"/>
        <v>#DIV/0!</v>
      </c>
      <c r="Y435" s="43"/>
      <c r="Z435" s="629"/>
      <c r="AA435" s="43"/>
      <c r="AB435" s="43"/>
      <c r="AC435" s="193">
        <f t="shared" si="1265"/>
        <v>0</v>
      </c>
      <c r="AD435" s="575" t="e">
        <f t="shared" si="1266"/>
        <v>#DIV/0!</v>
      </c>
      <c r="AE435" s="128">
        <f>AE436</f>
        <v>0</v>
      </c>
      <c r="AF435" s="622"/>
      <c r="AG435" s="193"/>
      <c r="AH435" s="622" t="e">
        <f t="shared" si="1262"/>
        <v>#DIV/0!</v>
      </c>
      <c r="AI435" s="43"/>
      <c r="AJ435" s="43"/>
      <c r="AK435" s="193"/>
      <c r="AL435" s="43"/>
      <c r="AM435" s="43"/>
      <c r="AN435" s="43"/>
      <c r="AO435" s="43"/>
      <c r="AP435" s="43"/>
      <c r="AQ435" s="43"/>
      <c r="AR435" s="43"/>
      <c r="AS435" s="43"/>
      <c r="AT435" s="43"/>
      <c r="AU435" s="112">
        <f t="shared" si="1305"/>
        <v>0</v>
      </c>
      <c r="AV435" s="112">
        <f>AW435+AX435+AY435+AZ435</f>
        <v>0</v>
      </c>
      <c r="AW435" s="128">
        <f>AW436</f>
        <v>0</v>
      </c>
      <c r="AX435" s="128"/>
      <c r="AY435" s="43"/>
      <c r="AZ435" s="43"/>
      <c r="BA435" s="128">
        <f t="shared" ref="BA435" si="1324">BB435+BC435+BD435</f>
        <v>0</v>
      </c>
      <c r="BB435" s="43"/>
      <c r="BC435" s="43"/>
      <c r="BD435" s="43"/>
      <c r="BE435" s="128">
        <f t="shared" ref="BE435" si="1325">BF435+BG435+BH435</f>
        <v>0</v>
      </c>
      <c r="BF435" s="128">
        <f>E435</f>
        <v>0</v>
      </c>
      <c r="BG435" s="43"/>
      <c r="BH435" s="43"/>
      <c r="BI435" s="112">
        <f>BJ435+BK435+BL435+BM435</f>
        <v>0</v>
      </c>
      <c r="BJ435" s="128">
        <f>BJ436</f>
        <v>0</v>
      </c>
      <c r="BK435" s="128"/>
      <c r="BL435" s="43"/>
      <c r="BM435" s="43"/>
      <c r="BN435" s="128">
        <f t="shared" ref="BN435" si="1326">BO435+BP435+BQ435</f>
        <v>0</v>
      </c>
      <c r="BO435" s="112">
        <f>BP435+BQ435+BR435+BS435</f>
        <v>0</v>
      </c>
      <c r="BP435" s="128">
        <f>BP436</f>
        <v>0</v>
      </c>
      <c r="BQ435" s="128"/>
      <c r="BR435" s="43"/>
      <c r="BS435" s="43"/>
      <c r="BT435" s="43">
        <f t="shared" ref="BT435" si="1327">BL435</f>
        <v>0</v>
      </c>
      <c r="BU435" s="43"/>
      <c r="BV435" s="112">
        <f>BW435+BX435+BY435+BZ435</f>
        <v>0</v>
      </c>
      <c r="BW435" s="128">
        <f>BW436</f>
        <v>0</v>
      </c>
      <c r="BX435" s="128"/>
      <c r="BY435" s="43"/>
      <c r="BZ435" s="43"/>
      <c r="CA435" s="128">
        <f t="shared" ref="CA435" si="1328">CB435+CC435+CD435</f>
        <v>0</v>
      </c>
      <c r="CB435" s="431"/>
      <c r="CC435" s="276"/>
      <c r="CD435" s="276"/>
      <c r="CE435" s="128">
        <f t="shared" si="1321"/>
        <v>0</v>
      </c>
      <c r="CF435" s="431">
        <f t="shared" ref="CF435" si="1329">BW435</f>
        <v>0</v>
      </c>
      <c r="CG435" s="128"/>
      <c r="CH435" s="276">
        <f t="shared" ref="CH435" si="1330">BY435</f>
        <v>0</v>
      </c>
      <c r="CI435" s="276"/>
      <c r="CJ435" s="128"/>
      <c r="CK435" s="112">
        <f>CL435+CM435+CN435+CO435</f>
        <v>0</v>
      </c>
      <c r="CL435" s="128">
        <f>CL436</f>
        <v>0</v>
      </c>
      <c r="CM435" s="128"/>
      <c r="CN435" s="43"/>
      <c r="CO435" s="43"/>
    </row>
    <row r="436" spans="2:93" s="46" customFormat="1" ht="48.75" hidden="1" customHeight="1" x14ac:dyDescent="0.25">
      <c r="B436" s="206"/>
      <c r="C436" s="124" t="s">
        <v>250</v>
      </c>
      <c r="D436" s="188"/>
      <c r="E436" s="188"/>
      <c r="F436" s="188"/>
      <c r="G436" s="259"/>
      <c r="H436" s="259"/>
      <c r="I436" s="188">
        <f t="shared" si="1303"/>
        <v>0</v>
      </c>
      <c r="J436" s="569" t="e">
        <f t="shared" si="1304"/>
        <v>#DIV/0!</v>
      </c>
      <c r="K436" s="315"/>
      <c r="L436" s="569"/>
      <c r="M436" s="188"/>
      <c r="N436" s="569"/>
      <c r="O436" s="315"/>
      <c r="P436" s="315"/>
      <c r="Q436" s="315"/>
      <c r="R436" s="315"/>
      <c r="S436" s="188"/>
      <c r="T436" s="315"/>
      <c r="U436" s="130"/>
      <c r="V436" s="629"/>
      <c r="W436" s="188"/>
      <c r="X436" s="629" t="e">
        <f t="shared" si="1316"/>
        <v>#DIV/0!</v>
      </c>
      <c r="Y436" s="315"/>
      <c r="Z436" s="629"/>
      <c r="AA436" s="315"/>
      <c r="AB436" s="315"/>
      <c r="AC436" s="188">
        <f t="shared" si="1265"/>
        <v>0</v>
      </c>
      <c r="AD436" s="575" t="e">
        <f t="shared" si="1266"/>
        <v>#DIV/0!</v>
      </c>
      <c r="AE436" s="130"/>
      <c r="AF436" s="622"/>
      <c r="AG436" s="188"/>
      <c r="AH436" s="622" t="e">
        <f t="shared" si="1262"/>
        <v>#DIV/0!</v>
      </c>
      <c r="AI436" s="315"/>
      <c r="AJ436" s="315"/>
      <c r="AK436" s="188"/>
      <c r="AL436" s="315"/>
      <c r="AM436" s="315"/>
      <c r="AN436" s="315"/>
      <c r="AO436" s="315"/>
      <c r="AP436" s="315"/>
      <c r="AQ436" s="315"/>
      <c r="AR436" s="315"/>
      <c r="AS436" s="315"/>
      <c r="AT436" s="315"/>
      <c r="AU436" s="112">
        <f t="shared" si="1305"/>
        <v>0</v>
      </c>
      <c r="AV436" s="130"/>
      <c r="AW436" s="130"/>
      <c r="AX436" s="130"/>
      <c r="AY436" s="315"/>
      <c r="AZ436" s="315"/>
      <c r="BA436" s="102"/>
      <c r="BB436" s="315"/>
      <c r="BC436" s="315"/>
      <c r="BD436" s="315"/>
      <c r="BE436" s="130"/>
      <c r="BF436" s="130"/>
      <c r="BG436" s="315"/>
      <c r="BH436" s="315"/>
      <c r="BI436" s="130"/>
      <c r="BJ436" s="130"/>
      <c r="BK436" s="130"/>
      <c r="BL436" s="315"/>
      <c r="BM436" s="315"/>
      <c r="BN436" s="130"/>
      <c r="BO436" s="130"/>
      <c r="BP436" s="130"/>
      <c r="BQ436" s="130"/>
      <c r="BR436" s="315"/>
      <c r="BS436" s="315"/>
      <c r="BT436" s="315"/>
      <c r="BU436" s="315"/>
      <c r="BV436" s="130"/>
      <c r="BW436" s="130"/>
      <c r="BX436" s="130"/>
      <c r="BY436" s="315"/>
      <c r="BZ436" s="315"/>
      <c r="CA436" s="130"/>
      <c r="CB436" s="188"/>
      <c r="CC436" s="259"/>
      <c r="CD436" s="259"/>
      <c r="CE436" s="128">
        <f t="shared" si="1321"/>
        <v>0</v>
      </c>
      <c r="CF436" s="188"/>
      <c r="CG436" s="130"/>
      <c r="CH436" s="259"/>
      <c r="CI436" s="259"/>
      <c r="CJ436" s="130"/>
      <c r="CK436" s="130"/>
      <c r="CL436" s="130"/>
      <c r="CM436" s="130"/>
      <c r="CN436" s="315"/>
      <c r="CO436" s="315"/>
    </row>
    <row r="437" spans="2:93" s="46" customFormat="1" ht="123" hidden="1" customHeight="1" x14ac:dyDescent="0.25">
      <c r="B437" s="206" t="s">
        <v>203</v>
      </c>
      <c r="C437" s="111" t="s">
        <v>391</v>
      </c>
      <c r="D437" s="193">
        <f>E437+F437+G437+H437</f>
        <v>0</v>
      </c>
      <c r="E437" s="661">
        <f>E438</f>
        <v>0</v>
      </c>
      <c r="F437" s="661">
        <f>F438</f>
        <v>0</v>
      </c>
      <c r="G437" s="259"/>
      <c r="H437" s="259"/>
      <c r="I437" s="193">
        <f t="shared" si="1303"/>
        <v>0</v>
      </c>
      <c r="J437" s="569">
        <v>0</v>
      </c>
      <c r="K437" s="315"/>
      <c r="L437" s="569"/>
      <c r="M437" s="193">
        <f>M438</f>
        <v>0</v>
      </c>
      <c r="N437" s="569"/>
      <c r="O437" s="315"/>
      <c r="P437" s="315"/>
      <c r="Q437" s="315"/>
      <c r="R437" s="315"/>
      <c r="S437" s="193"/>
      <c r="T437" s="315"/>
      <c r="U437" s="128">
        <f>U438</f>
        <v>0</v>
      </c>
      <c r="V437" s="629"/>
      <c r="W437" s="193"/>
      <c r="X437" s="629" t="e">
        <f t="shared" si="1316"/>
        <v>#DIV/0!</v>
      </c>
      <c r="Y437" s="315"/>
      <c r="Z437" s="629"/>
      <c r="AA437" s="315"/>
      <c r="AB437" s="315"/>
      <c r="AC437" s="193">
        <f t="shared" si="1265"/>
        <v>0</v>
      </c>
      <c r="AD437" s="575" t="e">
        <f t="shared" si="1266"/>
        <v>#DIV/0!</v>
      </c>
      <c r="AE437" s="128">
        <f>AE438</f>
        <v>0</v>
      </c>
      <c r="AF437" s="622"/>
      <c r="AG437" s="193"/>
      <c r="AH437" s="622" t="e">
        <f t="shared" si="1262"/>
        <v>#DIV/0!</v>
      </c>
      <c r="AI437" s="315"/>
      <c r="AJ437" s="315"/>
      <c r="AK437" s="193"/>
      <c r="AL437" s="315"/>
      <c r="AM437" s="315"/>
      <c r="AN437" s="315"/>
      <c r="AO437" s="315"/>
      <c r="AP437" s="315"/>
      <c r="AQ437" s="315"/>
      <c r="AR437" s="315"/>
      <c r="AS437" s="315"/>
      <c r="AT437" s="315"/>
      <c r="AU437" s="112">
        <f t="shared" si="1305"/>
        <v>0</v>
      </c>
      <c r="AV437" s="112">
        <f>AW437+AX437+AY437+AZ437</f>
        <v>0</v>
      </c>
      <c r="AW437" s="128">
        <f>AW438</f>
        <v>0</v>
      </c>
      <c r="AX437" s="128">
        <f>AX438</f>
        <v>0</v>
      </c>
      <c r="AY437" s="315"/>
      <c r="AZ437" s="315"/>
      <c r="BA437" s="102"/>
      <c r="BB437" s="315"/>
      <c r="BC437" s="315"/>
      <c r="BD437" s="315"/>
      <c r="BE437" s="128"/>
      <c r="BF437" s="128"/>
      <c r="BG437" s="315"/>
      <c r="BH437" s="315"/>
      <c r="BI437" s="112">
        <f>BJ437+BK437+BL437+BM437</f>
        <v>0</v>
      </c>
      <c r="BJ437" s="128">
        <f>BJ438</f>
        <v>0</v>
      </c>
      <c r="BK437" s="128">
        <f>BK438</f>
        <v>0</v>
      </c>
      <c r="BL437" s="315"/>
      <c r="BM437" s="315"/>
      <c r="BN437" s="128"/>
      <c r="BO437" s="112">
        <f>BP437+BQ437+BR437+BS437</f>
        <v>0</v>
      </c>
      <c r="BP437" s="128">
        <f>BP438</f>
        <v>0</v>
      </c>
      <c r="BQ437" s="128">
        <f>BQ438</f>
        <v>0</v>
      </c>
      <c r="BR437" s="315"/>
      <c r="BS437" s="315"/>
      <c r="BT437" s="315"/>
      <c r="BU437" s="315"/>
      <c r="BV437" s="112">
        <f>BW437+BX437+BY437+BZ437</f>
        <v>361964.78988</v>
      </c>
      <c r="BW437" s="128">
        <f>BW438</f>
        <v>0</v>
      </c>
      <c r="BX437" s="128">
        <f>BX438</f>
        <v>361964.78988</v>
      </c>
      <c r="BY437" s="315"/>
      <c r="BZ437" s="315"/>
      <c r="CA437" s="128"/>
      <c r="CB437" s="431"/>
      <c r="CC437" s="259"/>
      <c r="CD437" s="259"/>
      <c r="CE437" s="128">
        <f t="shared" si="1321"/>
        <v>361964.78988</v>
      </c>
      <c r="CF437" s="431"/>
      <c r="CG437" s="128">
        <f>CG438</f>
        <v>361964.78988</v>
      </c>
      <c r="CH437" s="259"/>
      <c r="CI437" s="259"/>
      <c r="CJ437" s="128"/>
      <c r="CK437" s="112">
        <f>CL437+CM437+CN437+CO437</f>
        <v>361964.78988</v>
      </c>
      <c r="CL437" s="128">
        <f>CL438</f>
        <v>0</v>
      </c>
      <c r="CM437" s="128">
        <f>CM438</f>
        <v>361964.78988</v>
      </c>
      <c r="CN437" s="315"/>
      <c r="CO437" s="315"/>
    </row>
    <row r="438" spans="2:93" s="44" customFormat="1" ht="46.5" hidden="1" customHeight="1" x14ac:dyDescent="0.25">
      <c r="B438" s="432"/>
      <c r="C438" s="111" t="s">
        <v>31</v>
      </c>
      <c r="D438" s="193">
        <f>E438+F438+G438+H438</f>
        <v>0</v>
      </c>
      <c r="E438" s="661">
        <f>E439</f>
        <v>0</v>
      </c>
      <c r="F438" s="661">
        <f>F439</f>
        <v>0</v>
      </c>
      <c r="G438" s="276"/>
      <c r="H438" s="276"/>
      <c r="I438" s="193">
        <f t="shared" si="1303"/>
        <v>0</v>
      </c>
      <c r="J438" s="569" t="e">
        <f t="shared" si="1304"/>
        <v>#DIV/0!</v>
      </c>
      <c r="K438" s="43"/>
      <c r="L438" s="569"/>
      <c r="M438" s="193">
        <f>M439</f>
        <v>0</v>
      </c>
      <c r="N438" s="569"/>
      <c r="O438" s="43"/>
      <c r="P438" s="43"/>
      <c r="Q438" s="43"/>
      <c r="R438" s="43"/>
      <c r="S438" s="193"/>
      <c r="T438" s="43"/>
      <c r="U438" s="128">
        <f>U439</f>
        <v>0</v>
      </c>
      <c r="V438" s="629"/>
      <c r="W438" s="193"/>
      <c r="X438" s="629" t="e">
        <f t="shared" si="1316"/>
        <v>#DIV/0!</v>
      </c>
      <c r="Y438" s="43"/>
      <c r="Z438" s="629"/>
      <c r="AA438" s="43"/>
      <c r="AB438" s="43"/>
      <c r="AC438" s="193">
        <f t="shared" si="1265"/>
        <v>0</v>
      </c>
      <c r="AD438" s="575" t="e">
        <f t="shared" si="1266"/>
        <v>#DIV/0!</v>
      </c>
      <c r="AE438" s="128">
        <f>AE439</f>
        <v>0</v>
      </c>
      <c r="AF438" s="622"/>
      <c r="AG438" s="193"/>
      <c r="AH438" s="622" t="e">
        <f t="shared" si="1262"/>
        <v>#DIV/0!</v>
      </c>
      <c r="AI438" s="43"/>
      <c r="AJ438" s="43"/>
      <c r="AK438" s="193"/>
      <c r="AL438" s="43"/>
      <c r="AM438" s="43"/>
      <c r="AN438" s="43"/>
      <c r="AO438" s="43"/>
      <c r="AP438" s="43"/>
      <c r="AQ438" s="43"/>
      <c r="AR438" s="43"/>
      <c r="AS438" s="43"/>
      <c r="AT438" s="43"/>
      <c r="AU438" s="112">
        <f t="shared" si="1305"/>
        <v>0</v>
      </c>
      <c r="AV438" s="112">
        <f>AW438+AX438+AY438+AZ438</f>
        <v>0</v>
      </c>
      <c r="AW438" s="128">
        <f>AW439</f>
        <v>0</v>
      </c>
      <c r="AX438" s="128">
        <f>AX439</f>
        <v>0</v>
      </c>
      <c r="AY438" s="43"/>
      <c r="AZ438" s="43"/>
      <c r="BA438" s="128">
        <f t="shared" ref="BA438" si="1331">BB438+BC438+BD438</f>
        <v>0</v>
      </c>
      <c r="BB438" s="43"/>
      <c r="BC438" s="43"/>
      <c r="BD438" s="43"/>
      <c r="BE438" s="128">
        <f t="shared" ref="BE438" si="1332">BF438+BG438+BH438</f>
        <v>0</v>
      </c>
      <c r="BF438" s="128">
        <f>E438</f>
        <v>0</v>
      </c>
      <c r="BG438" s="43"/>
      <c r="BH438" s="43"/>
      <c r="BI438" s="112">
        <f>BJ438+BK438+BL438+BM438</f>
        <v>0</v>
      </c>
      <c r="BJ438" s="128">
        <f>BJ439</f>
        <v>0</v>
      </c>
      <c r="BK438" s="128">
        <f>BK439</f>
        <v>0</v>
      </c>
      <c r="BL438" s="43"/>
      <c r="BM438" s="43"/>
      <c r="BN438" s="128"/>
      <c r="BO438" s="112">
        <f>BP438+BQ438+BR438+BS438</f>
        <v>0</v>
      </c>
      <c r="BP438" s="128">
        <f>BP439</f>
        <v>0</v>
      </c>
      <c r="BQ438" s="128">
        <f>BQ439</f>
        <v>0</v>
      </c>
      <c r="BR438" s="43"/>
      <c r="BS438" s="43"/>
      <c r="BT438" s="43">
        <f t="shared" ref="BT438" si="1333">BL438</f>
        <v>0</v>
      </c>
      <c r="BU438" s="43"/>
      <c r="BV438" s="112">
        <f>BW438+BX438+BY438+BZ438</f>
        <v>361964.78988</v>
      </c>
      <c r="BW438" s="128">
        <f>BW439</f>
        <v>0</v>
      </c>
      <c r="BX438" s="128">
        <f>BX439</f>
        <v>361964.78988</v>
      </c>
      <c r="BY438" s="43"/>
      <c r="BZ438" s="43"/>
      <c r="CA438" s="128">
        <f t="shared" ref="CA438" si="1334">CB438+CC438+CD438</f>
        <v>0</v>
      </c>
      <c r="CB438" s="431"/>
      <c r="CC438" s="276"/>
      <c r="CD438" s="276"/>
      <c r="CE438" s="128">
        <f t="shared" si="1321"/>
        <v>361964.78988</v>
      </c>
      <c r="CF438" s="431">
        <f t="shared" ref="CF438" si="1335">BW438</f>
        <v>0</v>
      </c>
      <c r="CG438" s="128">
        <f>CG439</f>
        <v>361964.78988</v>
      </c>
      <c r="CH438" s="276">
        <f t="shared" ref="CH438" si="1336">BY438</f>
        <v>0</v>
      </c>
      <c r="CI438" s="276"/>
      <c r="CJ438" s="128"/>
      <c r="CK438" s="112">
        <f>CL438+CM438+CN438+CO438</f>
        <v>361964.78988</v>
      </c>
      <c r="CL438" s="128">
        <f>CL439</f>
        <v>0</v>
      </c>
      <c r="CM438" s="128">
        <f>CM439</f>
        <v>361964.78988</v>
      </c>
      <c r="CN438" s="43"/>
      <c r="CO438" s="43"/>
    </row>
    <row r="439" spans="2:93" s="46" customFormat="1" ht="36.75" hidden="1" customHeight="1" x14ac:dyDescent="0.25">
      <c r="B439" s="206"/>
      <c r="C439" s="124" t="s">
        <v>39</v>
      </c>
      <c r="D439" s="188">
        <f>F439</f>
        <v>0</v>
      </c>
      <c r="E439" s="188"/>
      <c r="F439" s="188">
        <v>0</v>
      </c>
      <c r="G439" s="259"/>
      <c r="H439" s="259"/>
      <c r="I439" s="188">
        <f t="shared" si="1303"/>
        <v>0</v>
      </c>
      <c r="J439" s="569" t="e">
        <f t="shared" si="1304"/>
        <v>#DIV/0!</v>
      </c>
      <c r="K439" s="315"/>
      <c r="L439" s="569"/>
      <c r="M439" s="188">
        <v>0</v>
      </c>
      <c r="N439" s="569"/>
      <c r="O439" s="315"/>
      <c r="P439" s="315"/>
      <c r="Q439" s="315"/>
      <c r="R439" s="315"/>
      <c r="S439" s="188"/>
      <c r="T439" s="315"/>
      <c r="U439" s="130"/>
      <c r="V439" s="629"/>
      <c r="W439" s="188"/>
      <c r="X439" s="629" t="e">
        <f t="shared" si="1316"/>
        <v>#DIV/0!</v>
      </c>
      <c r="Y439" s="315"/>
      <c r="Z439" s="629"/>
      <c r="AA439" s="315"/>
      <c r="AB439" s="315"/>
      <c r="AC439" s="188">
        <f t="shared" si="1265"/>
        <v>0</v>
      </c>
      <c r="AD439" s="575" t="e">
        <f t="shared" si="1266"/>
        <v>#DIV/0!</v>
      </c>
      <c r="AE439" s="130"/>
      <c r="AF439" s="622"/>
      <c r="AG439" s="188"/>
      <c r="AH439" s="622" t="e">
        <f t="shared" si="1262"/>
        <v>#DIV/0!</v>
      </c>
      <c r="AI439" s="315"/>
      <c r="AJ439" s="315"/>
      <c r="AK439" s="188"/>
      <c r="AL439" s="315"/>
      <c r="AM439" s="315"/>
      <c r="AN439" s="315"/>
      <c r="AO439" s="315"/>
      <c r="AP439" s="315"/>
      <c r="AQ439" s="315"/>
      <c r="AR439" s="315"/>
      <c r="AS439" s="315"/>
      <c r="AT439" s="315"/>
      <c r="AU439" s="112">
        <f t="shared" si="1305"/>
        <v>0</v>
      </c>
      <c r="AV439" s="130">
        <f>AX439</f>
        <v>0</v>
      </c>
      <c r="AW439" s="130"/>
      <c r="AX439" s="130">
        <v>0</v>
      </c>
      <c r="AY439" s="315"/>
      <c r="AZ439" s="315"/>
      <c r="BA439" s="102"/>
      <c r="BB439" s="315"/>
      <c r="BC439" s="315"/>
      <c r="BD439" s="315"/>
      <c r="BE439" s="130"/>
      <c r="BF439" s="130"/>
      <c r="BG439" s="315"/>
      <c r="BH439" s="315"/>
      <c r="BI439" s="130">
        <f>BK439</f>
        <v>0</v>
      </c>
      <c r="BJ439" s="130"/>
      <c r="BK439" s="130">
        <v>0</v>
      </c>
      <c r="BL439" s="315"/>
      <c r="BM439" s="315"/>
      <c r="BN439" s="130"/>
      <c r="BO439" s="130">
        <f>BQ439</f>
        <v>0</v>
      </c>
      <c r="BP439" s="130"/>
      <c r="BQ439" s="130">
        <v>0</v>
      </c>
      <c r="BR439" s="315"/>
      <c r="BS439" s="315"/>
      <c r="BT439" s="315"/>
      <c r="BU439" s="315"/>
      <c r="BV439" s="130">
        <f>BX439</f>
        <v>361964.78988</v>
      </c>
      <c r="BW439" s="130"/>
      <c r="BX439" s="130">
        <v>361964.78988</v>
      </c>
      <c r="BY439" s="315"/>
      <c r="BZ439" s="315"/>
      <c r="CA439" s="130"/>
      <c r="CB439" s="188"/>
      <c r="CC439" s="259"/>
      <c r="CD439" s="259"/>
      <c r="CE439" s="128">
        <f t="shared" si="1321"/>
        <v>361964.78988</v>
      </c>
      <c r="CF439" s="188"/>
      <c r="CG439" s="130">
        <v>361964.78988</v>
      </c>
      <c r="CH439" s="259"/>
      <c r="CI439" s="259"/>
      <c r="CJ439" s="130"/>
      <c r="CK439" s="130">
        <f>CM439</f>
        <v>361964.78988</v>
      </c>
      <c r="CL439" s="130"/>
      <c r="CM439" s="130">
        <v>361964.78988</v>
      </c>
      <c r="CN439" s="315"/>
      <c r="CO439" s="315"/>
    </row>
    <row r="440" spans="2:93" s="46" customFormat="1" ht="48.75" hidden="1" customHeight="1" x14ac:dyDescent="0.25">
      <c r="B440" s="206"/>
      <c r="C440" s="124"/>
      <c r="D440" s="188"/>
      <c r="E440" s="188"/>
      <c r="F440" s="188"/>
      <c r="G440" s="259"/>
      <c r="H440" s="259"/>
      <c r="I440" s="188">
        <f t="shared" si="1303"/>
        <v>0</v>
      </c>
      <c r="J440" s="569" t="e">
        <f t="shared" si="1304"/>
        <v>#DIV/0!</v>
      </c>
      <c r="K440" s="315"/>
      <c r="L440" s="569"/>
      <c r="M440" s="188"/>
      <c r="N440" s="569"/>
      <c r="O440" s="315"/>
      <c r="P440" s="315"/>
      <c r="Q440" s="315"/>
      <c r="R440" s="315"/>
      <c r="S440" s="188"/>
      <c r="T440" s="315"/>
      <c r="U440" s="130"/>
      <c r="V440" s="629"/>
      <c r="W440" s="188"/>
      <c r="X440" s="629" t="e">
        <f t="shared" si="1316"/>
        <v>#DIV/0!</v>
      </c>
      <c r="Y440" s="315"/>
      <c r="Z440" s="629"/>
      <c r="AA440" s="315"/>
      <c r="AB440" s="315"/>
      <c r="AC440" s="188">
        <f t="shared" si="1265"/>
        <v>0</v>
      </c>
      <c r="AD440" s="575" t="e">
        <f t="shared" si="1266"/>
        <v>#DIV/0!</v>
      </c>
      <c r="AE440" s="130"/>
      <c r="AF440" s="622"/>
      <c r="AG440" s="188"/>
      <c r="AH440" s="622" t="e">
        <f t="shared" si="1262"/>
        <v>#DIV/0!</v>
      </c>
      <c r="AI440" s="315"/>
      <c r="AJ440" s="315"/>
      <c r="AK440" s="188"/>
      <c r="AL440" s="315"/>
      <c r="AM440" s="315"/>
      <c r="AN440" s="315"/>
      <c r="AO440" s="315"/>
      <c r="AP440" s="315"/>
      <c r="AQ440" s="315"/>
      <c r="AR440" s="315"/>
      <c r="AS440" s="315"/>
      <c r="AT440" s="315"/>
      <c r="AU440" s="112">
        <f t="shared" si="1305"/>
        <v>0</v>
      </c>
      <c r="AV440" s="130"/>
      <c r="AW440" s="130"/>
      <c r="AX440" s="130"/>
      <c r="AY440" s="315"/>
      <c r="AZ440" s="315"/>
      <c r="BA440" s="102"/>
      <c r="BB440" s="315"/>
      <c r="BC440" s="315"/>
      <c r="BD440" s="315"/>
      <c r="BE440" s="130"/>
      <c r="BF440" s="130"/>
      <c r="BG440" s="315"/>
      <c r="BH440" s="315"/>
      <c r="BI440" s="130"/>
      <c r="BJ440" s="130"/>
      <c r="BK440" s="130"/>
      <c r="BL440" s="315"/>
      <c r="BM440" s="315"/>
      <c r="BN440" s="130"/>
      <c r="BO440" s="130"/>
      <c r="BP440" s="130"/>
      <c r="BQ440" s="130"/>
      <c r="BR440" s="315"/>
      <c r="BS440" s="315"/>
      <c r="BT440" s="315"/>
      <c r="BU440" s="315"/>
      <c r="BV440" s="130"/>
      <c r="BW440" s="130"/>
      <c r="BX440" s="130"/>
      <c r="BY440" s="315"/>
      <c r="BZ440" s="315"/>
      <c r="CA440" s="130"/>
      <c r="CB440" s="188"/>
      <c r="CC440" s="259"/>
      <c r="CD440" s="259"/>
      <c r="CE440" s="128">
        <f t="shared" si="1321"/>
        <v>0</v>
      </c>
      <c r="CF440" s="188"/>
      <c r="CG440" s="130"/>
      <c r="CH440" s="259"/>
      <c r="CI440" s="259"/>
      <c r="CJ440" s="130"/>
      <c r="CK440" s="130"/>
      <c r="CL440" s="130"/>
      <c r="CM440" s="130"/>
      <c r="CN440" s="315"/>
      <c r="CO440" s="315"/>
    </row>
    <row r="441" spans="2:93" s="47" customFormat="1" ht="81" customHeight="1" x14ac:dyDescent="0.25">
      <c r="B441" s="206" t="s">
        <v>201</v>
      </c>
      <c r="C441" s="122" t="s">
        <v>55</v>
      </c>
      <c r="D441" s="193">
        <f>E441+F441+G441+H441</f>
        <v>191470.10905999999</v>
      </c>
      <c r="E441" s="661">
        <f>E442</f>
        <v>0</v>
      </c>
      <c r="F441" s="661">
        <f>F442</f>
        <v>191470.10905999999</v>
      </c>
      <c r="G441" s="276"/>
      <c r="H441" s="248"/>
      <c r="I441" s="193">
        <f t="shared" si="1303"/>
        <v>30540.45363</v>
      </c>
      <c r="J441" s="569">
        <f t="shared" si="1304"/>
        <v>0.15950507251463306</v>
      </c>
      <c r="K441" s="21"/>
      <c r="L441" s="569"/>
      <c r="M441" s="193">
        <v>30540.45363</v>
      </c>
      <c r="N441" s="569">
        <f>M441/F441</f>
        <v>0.15950507251463306</v>
      </c>
      <c r="O441" s="21"/>
      <c r="P441" s="21"/>
      <c r="Q441" s="21"/>
      <c r="R441" s="21"/>
      <c r="S441" s="193">
        <f>W441</f>
        <v>60479.733679999998</v>
      </c>
      <c r="T441" s="569">
        <f>S441/D441</f>
        <v>0.31587036732217966</v>
      </c>
      <c r="U441" s="128">
        <f>U442</f>
        <v>0</v>
      </c>
      <c r="V441" s="629"/>
      <c r="W441" s="193">
        <v>60479.733679999998</v>
      </c>
      <c r="X441" s="569">
        <f t="shared" si="1316"/>
        <v>0.31587036732217966</v>
      </c>
      <c r="Y441" s="21"/>
      <c r="Z441" s="629"/>
      <c r="AA441" s="21"/>
      <c r="AB441" s="21"/>
      <c r="AC441" s="193">
        <f t="shared" si="1265"/>
        <v>100795.58437</v>
      </c>
      <c r="AD441" s="575">
        <f t="shared" si="1266"/>
        <v>0.52642986868730623</v>
      </c>
      <c r="AE441" s="128">
        <f>AE442</f>
        <v>0</v>
      </c>
      <c r="AF441" s="622"/>
      <c r="AG441" s="193">
        <v>100795.58437</v>
      </c>
      <c r="AH441" s="622">
        <f t="shared" si="1262"/>
        <v>0.52642986868730623</v>
      </c>
      <c r="AI441" s="21"/>
      <c r="AJ441" s="21"/>
      <c r="AK441" s="193"/>
      <c r="AL441" s="21"/>
      <c r="AM441" s="21"/>
      <c r="AN441" s="21"/>
      <c r="AO441" s="21"/>
      <c r="AP441" s="21"/>
      <c r="AQ441" s="21"/>
      <c r="AR441" s="21"/>
      <c r="AS441" s="21"/>
      <c r="AT441" s="21"/>
      <c r="AU441" s="112">
        <f t="shared" si="1305"/>
        <v>0</v>
      </c>
      <c r="AV441" s="112">
        <f>AW441+AX441+AY441+AZ441</f>
        <v>191470.10905999999</v>
      </c>
      <c r="AW441" s="128">
        <f>AW442</f>
        <v>0</v>
      </c>
      <c r="AX441" s="128">
        <v>191470.10905999999</v>
      </c>
      <c r="AY441" s="43"/>
      <c r="AZ441" s="21"/>
      <c r="BA441" s="433">
        <f t="shared" si="1273"/>
        <v>0</v>
      </c>
      <c r="BB441" s="21"/>
      <c r="BC441" s="21"/>
      <c r="BD441" s="21"/>
      <c r="BE441" s="128">
        <f t="shared" si="1263"/>
        <v>0</v>
      </c>
      <c r="BF441" s="128">
        <f t="shared" ref="BF441:BF447" si="1337">E441</f>
        <v>0</v>
      </c>
      <c r="BG441" s="21"/>
      <c r="BH441" s="21"/>
      <c r="BI441" s="112">
        <f>BJ441+BK441+BL441+BM441</f>
        <v>300000</v>
      </c>
      <c r="BJ441" s="128">
        <f>BJ442</f>
        <v>0</v>
      </c>
      <c r="BK441" s="128">
        <f>BK442</f>
        <v>300000</v>
      </c>
      <c r="BL441" s="43"/>
      <c r="BM441" s="21"/>
      <c r="BN441" s="128">
        <f>BQ441-BK441</f>
        <v>-74976.081059999997</v>
      </c>
      <c r="BO441" s="112">
        <f>BP441+BQ441+BR441+BS441</f>
        <v>225023.91894</v>
      </c>
      <c r="BP441" s="128">
        <f>BP442</f>
        <v>0</v>
      </c>
      <c r="BQ441" s="128">
        <f>255023.91894-30000</f>
        <v>225023.91894</v>
      </c>
      <c r="BR441" s="43"/>
      <c r="BS441" s="21"/>
      <c r="BT441" s="43">
        <f t="shared" si="1275"/>
        <v>0</v>
      </c>
      <c r="BU441" s="21"/>
      <c r="BV441" s="112">
        <f>BW441+BX441+BY441+BZ441</f>
        <v>300000</v>
      </c>
      <c r="BW441" s="128">
        <v>0</v>
      </c>
      <c r="BX441" s="128">
        <f>BX442</f>
        <v>300000</v>
      </c>
      <c r="BY441" s="43"/>
      <c r="BZ441" s="21"/>
      <c r="CA441" s="128">
        <f t="shared" ref="CA441:CA442" si="1338">CB441+CC441+CD441</f>
        <v>0</v>
      </c>
      <c r="CB441" s="337"/>
      <c r="CC441" s="276"/>
      <c r="CD441" s="248"/>
      <c r="CE441" s="128">
        <f t="shared" si="1321"/>
        <v>150000</v>
      </c>
      <c r="CF441" s="337">
        <f t="shared" ref="CF441:CF487" si="1339">BW441</f>
        <v>0</v>
      </c>
      <c r="CG441" s="128">
        <v>150000</v>
      </c>
      <c r="CH441" s="276">
        <f t="shared" ref="CH441:CH487" si="1340">BY441</f>
        <v>0</v>
      </c>
      <c r="CI441" s="248"/>
      <c r="CJ441" s="128">
        <f>CM441-CG441</f>
        <v>-109984</v>
      </c>
      <c r="CK441" s="112">
        <f>CL441+CM441+CN441+CO441</f>
        <v>40016</v>
      </c>
      <c r="CL441" s="128">
        <v>0</v>
      </c>
      <c r="CM441" s="128">
        <f>CM442-109984</f>
        <v>40016</v>
      </c>
      <c r="CN441" s="43"/>
      <c r="CO441" s="21"/>
    </row>
    <row r="442" spans="2:93" s="39" customFormat="1" ht="46.5" hidden="1" customHeight="1" x14ac:dyDescent="0.25">
      <c r="B442" s="209"/>
      <c r="C442" s="137" t="s">
        <v>31</v>
      </c>
      <c r="D442" s="262">
        <f>E442+F442+G442+H442</f>
        <v>191470.10905999999</v>
      </c>
      <c r="E442" s="188">
        <v>0</v>
      </c>
      <c r="F442" s="188">
        <v>191470.10905999999</v>
      </c>
      <c r="G442" s="189"/>
      <c r="H442" s="189"/>
      <c r="I442" s="262">
        <f t="shared" si="1303"/>
        <v>17394.382699999998</v>
      </c>
      <c r="J442" s="592">
        <f t="shared" si="1304"/>
        <v>9.0846465724575373E-2</v>
      </c>
      <c r="K442" s="37"/>
      <c r="L442" s="569"/>
      <c r="M442" s="262">
        <v>17394.382699999998</v>
      </c>
      <c r="N442" s="592">
        <f>M442/F442</f>
        <v>9.0846465724575373E-2</v>
      </c>
      <c r="O442" s="37"/>
      <c r="P442" s="37"/>
      <c r="Q442" s="37"/>
      <c r="R442" s="37"/>
      <c r="S442" s="262"/>
      <c r="T442" s="37"/>
      <c r="U442" s="130">
        <v>0</v>
      </c>
      <c r="V442" s="629"/>
      <c r="W442" s="262"/>
      <c r="X442" s="629">
        <f t="shared" si="1316"/>
        <v>0</v>
      </c>
      <c r="Y442" s="37"/>
      <c r="Z442" s="629"/>
      <c r="AA442" s="37"/>
      <c r="AB442" s="37"/>
      <c r="AC442" s="262">
        <f t="shared" si="1265"/>
        <v>0</v>
      </c>
      <c r="AD442" s="575">
        <f t="shared" si="1266"/>
        <v>0</v>
      </c>
      <c r="AE442" s="130">
        <v>0</v>
      </c>
      <c r="AF442" s="622"/>
      <c r="AG442" s="262"/>
      <c r="AH442" s="622">
        <f t="shared" si="1262"/>
        <v>0</v>
      </c>
      <c r="AI442" s="37"/>
      <c r="AJ442" s="37"/>
      <c r="AK442" s="262"/>
      <c r="AL442" s="37"/>
      <c r="AM442" s="37"/>
      <c r="AN442" s="37"/>
      <c r="AO442" s="37"/>
      <c r="AP442" s="37"/>
      <c r="AQ442" s="37"/>
      <c r="AR442" s="37"/>
      <c r="AS442" s="37"/>
      <c r="AT442" s="37"/>
      <c r="AU442" s="112">
        <f t="shared" si="1305"/>
        <v>-46370.109059999988</v>
      </c>
      <c r="AV442" s="199">
        <f>AW442+AX442+AY442+AZ442</f>
        <v>145100</v>
      </c>
      <c r="AW442" s="130">
        <v>0</v>
      </c>
      <c r="AX442" s="130">
        <f>60000+85100</f>
        <v>145100</v>
      </c>
      <c r="AY442" s="37"/>
      <c r="AZ442" s="37"/>
      <c r="BA442" s="130">
        <f t="shared" si="1273"/>
        <v>0</v>
      </c>
      <c r="BB442" s="37"/>
      <c r="BC442" s="37"/>
      <c r="BD442" s="37"/>
      <c r="BE442" s="130">
        <f t="shared" si="1263"/>
        <v>0</v>
      </c>
      <c r="BF442" s="130">
        <f t="shared" si="1337"/>
        <v>0</v>
      </c>
      <c r="BG442" s="37"/>
      <c r="BH442" s="37"/>
      <c r="BI442" s="199">
        <f>BJ442+BK442+BL442+BM442</f>
        <v>300000</v>
      </c>
      <c r="BJ442" s="130">
        <v>0</v>
      </c>
      <c r="BK442" s="130">
        <f>150000+150000</f>
        <v>300000</v>
      </c>
      <c r="BL442" s="37"/>
      <c r="BM442" s="37"/>
      <c r="BN442" s="130"/>
      <c r="BO442" s="199">
        <f>BP442+BQ442+BR442+BS442</f>
        <v>300000</v>
      </c>
      <c r="BP442" s="130">
        <v>0</v>
      </c>
      <c r="BQ442" s="130">
        <f>150000+150000</f>
        <v>300000</v>
      </c>
      <c r="BR442" s="37"/>
      <c r="BS442" s="37"/>
      <c r="BT442" s="37">
        <f t="shared" si="1275"/>
        <v>0</v>
      </c>
      <c r="BU442" s="37"/>
      <c r="BV442" s="199">
        <f>BW442+BX442+BY442+BZ442</f>
        <v>300000</v>
      </c>
      <c r="BW442" s="130">
        <v>0</v>
      </c>
      <c r="BX442" s="130">
        <v>300000</v>
      </c>
      <c r="BY442" s="37"/>
      <c r="BZ442" s="37"/>
      <c r="CA442" s="130">
        <f t="shared" si="1338"/>
        <v>0</v>
      </c>
      <c r="CB442" s="188"/>
      <c r="CC442" s="189"/>
      <c r="CD442" s="189"/>
      <c r="CE442" s="130">
        <f t="shared" ref="CE442" si="1341">CF442+CH442+CI442</f>
        <v>0</v>
      </c>
      <c r="CF442" s="188">
        <f t="shared" si="1339"/>
        <v>0</v>
      </c>
      <c r="CG442" s="188"/>
      <c r="CH442" s="189">
        <f t="shared" si="1340"/>
        <v>0</v>
      </c>
      <c r="CI442" s="189"/>
      <c r="CJ442" s="130"/>
      <c r="CK442" s="199">
        <f>CL442+CM442+CN442+CO442</f>
        <v>150000</v>
      </c>
      <c r="CL442" s="130">
        <v>0</v>
      </c>
      <c r="CM442" s="130">
        <v>150000</v>
      </c>
      <c r="CN442" s="37"/>
      <c r="CO442" s="37"/>
    </row>
    <row r="443" spans="2:93" s="50" customFormat="1" ht="113.25" customHeight="1" x14ac:dyDescent="0.25">
      <c r="B443" s="210" t="s">
        <v>202</v>
      </c>
      <c r="C443" s="138" t="s">
        <v>260</v>
      </c>
      <c r="D443" s="193">
        <f>E443+F443+G443+H443</f>
        <v>5000</v>
      </c>
      <c r="E443" s="193">
        <f>E445</f>
        <v>0</v>
      </c>
      <c r="F443" s="193">
        <f>F445</f>
        <v>5000</v>
      </c>
      <c r="G443" s="194"/>
      <c r="H443" s="260"/>
      <c r="I443" s="193">
        <f t="shared" si="1303"/>
        <v>0</v>
      </c>
      <c r="J443" s="569">
        <f t="shared" si="1304"/>
        <v>0</v>
      </c>
      <c r="K443" s="301"/>
      <c r="L443" s="569"/>
      <c r="M443" s="193"/>
      <c r="N443" s="569"/>
      <c r="O443" s="301"/>
      <c r="P443" s="301"/>
      <c r="Q443" s="301"/>
      <c r="R443" s="301"/>
      <c r="S443" s="193"/>
      <c r="T443" s="301"/>
      <c r="U443" s="112"/>
      <c r="V443" s="629"/>
      <c r="W443" s="193"/>
      <c r="X443" s="629"/>
      <c r="Y443" s="301"/>
      <c r="Z443" s="629"/>
      <c r="AA443" s="301"/>
      <c r="AB443" s="301"/>
      <c r="AC443" s="193">
        <f t="shared" si="1265"/>
        <v>0</v>
      </c>
      <c r="AD443" s="575">
        <f t="shared" si="1266"/>
        <v>0</v>
      </c>
      <c r="AE443" s="112">
        <f>AE445</f>
        <v>0</v>
      </c>
      <c r="AF443" s="622"/>
      <c r="AG443" s="193"/>
      <c r="AH443" s="622">
        <f t="shared" si="1262"/>
        <v>0</v>
      </c>
      <c r="AI443" s="301"/>
      <c r="AJ443" s="301"/>
      <c r="AK443" s="193"/>
      <c r="AL443" s="301"/>
      <c r="AM443" s="301"/>
      <c r="AN443" s="301"/>
      <c r="AO443" s="301"/>
      <c r="AP443" s="301"/>
      <c r="AQ443" s="301"/>
      <c r="AR443" s="301"/>
      <c r="AS443" s="301"/>
      <c r="AT443" s="301"/>
      <c r="AU443" s="112">
        <f t="shared" si="1305"/>
        <v>0</v>
      </c>
      <c r="AV443" s="112">
        <f>AW443+AX443+AY443+AZ443</f>
        <v>5000</v>
      </c>
      <c r="AW443" s="112">
        <f>AW445</f>
        <v>0</v>
      </c>
      <c r="AX443" s="112">
        <f>AX445</f>
        <v>5000</v>
      </c>
      <c r="AY443" s="307"/>
      <c r="AZ443" s="301"/>
      <c r="BA443" s="433">
        <f t="shared" si="1273"/>
        <v>0</v>
      </c>
      <c r="BB443" s="301"/>
      <c r="BC443" s="301"/>
      <c r="BD443" s="301"/>
      <c r="BE443" s="112">
        <f t="shared" si="1263"/>
        <v>0</v>
      </c>
      <c r="BF443" s="112">
        <f t="shared" si="1337"/>
        <v>0</v>
      </c>
      <c r="BG443" s="301"/>
      <c r="BH443" s="301"/>
      <c r="BI443" s="112">
        <f>BJ443+BK443+BL443+BM443</f>
        <v>30000</v>
      </c>
      <c r="BJ443" s="112">
        <f>BJ445</f>
        <v>0</v>
      </c>
      <c r="BK443" s="112">
        <f>BK445</f>
        <v>30000</v>
      </c>
      <c r="BL443" s="307"/>
      <c r="BM443" s="301"/>
      <c r="BN443" s="112"/>
      <c r="BO443" s="112">
        <f>BP443+BQ443+BR443+BS443</f>
        <v>30000</v>
      </c>
      <c r="BP443" s="112">
        <f>BP445</f>
        <v>0</v>
      </c>
      <c r="BQ443" s="112">
        <f>BQ445</f>
        <v>30000</v>
      </c>
      <c r="BR443" s="307"/>
      <c r="BS443" s="301"/>
      <c r="BT443" s="307">
        <f t="shared" si="1275"/>
        <v>0</v>
      </c>
      <c r="BU443" s="301"/>
      <c r="BV443" s="112">
        <f>BW443+BX443+BY443+BZ443</f>
        <v>389880</v>
      </c>
      <c r="BW443" s="112">
        <f>BW445</f>
        <v>0</v>
      </c>
      <c r="BX443" s="112">
        <f>BX445</f>
        <v>389880</v>
      </c>
      <c r="BY443" s="307"/>
      <c r="BZ443" s="301"/>
      <c r="CA443" s="112">
        <f t="shared" ref="CA443:CA487" si="1342">CB443+CC443+CD443</f>
        <v>0</v>
      </c>
      <c r="CB443" s="193"/>
      <c r="CC443" s="194"/>
      <c r="CD443" s="260"/>
      <c r="CE443" s="112">
        <f t="shared" ref="CE443:CE481" si="1343">CF443+CH443+CI443</f>
        <v>0</v>
      </c>
      <c r="CF443" s="193">
        <f t="shared" si="1339"/>
        <v>0</v>
      </c>
      <c r="CG443" s="193"/>
      <c r="CH443" s="194">
        <f t="shared" si="1340"/>
        <v>0</v>
      </c>
      <c r="CI443" s="260"/>
      <c r="CJ443" s="112">
        <f>CJ444</f>
        <v>0</v>
      </c>
      <c r="CK443" s="112">
        <f>CL443+CM443+CN443+CO443</f>
        <v>0</v>
      </c>
      <c r="CL443" s="112">
        <f>CL445</f>
        <v>0</v>
      </c>
      <c r="CM443" s="112">
        <f>CM445</f>
        <v>0</v>
      </c>
      <c r="CN443" s="307"/>
      <c r="CO443" s="301"/>
    </row>
    <row r="444" spans="2:93" s="44" customFormat="1" ht="46.5" hidden="1" customHeight="1" x14ac:dyDescent="0.25">
      <c r="B444" s="344"/>
      <c r="C444" s="111" t="s">
        <v>31</v>
      </c>
      <c r="D444" s="193">
        <f>E444+F444+G444+H444</f>
        <v>5000</v>
      </c>
      <c r="E444" s="661">
        <f>E445</f>
        <v>0</v>
      </c>
      <c r="F444" s="661">
        <f>F445</f>
        <v>5000</v>
      </c>
      <c r="G444" s="276"/>
      <c r="H444" s="276"/>
      <c r="I444" s="193">
        <f t="shared" si="1303"/>
        <v>5000</v>
      </c>
      <c r="J444" s="569">
        <f t="shared" si="1304"/>
        <v>1</v>
      </c>
      <c r="K444" s="43"/>
      <c r="L444" s="569"/>
      <c r="M444" s="193">
        <f>M445</f>
        <v>5000</v>
      </c>
      <c r="N444" s="569"/>
      <c r="O444" s="43"/>
      <c r="P444" s="43"/>
      <c r="Q444" s="43"/>
      <c r="R444" s="43"/>
      <c r="S444" s="193"/>
      <c r="T444" s="43"/>
      <c r="U444" s="128">
        <f>U445</f>
        <v>0</v>
      </c>
      <c r="V444" s="629"/>
      <c r="W444" s="193"/>
      <c r="X444" s="629">
        <f t="shared" si="1316"/>
        <v>0</v>
      </c>
      <c r="Y444" s="43"/>
      <c r="Z444" s="629"/>
      <c r="AA444" s="43"/>
      <c r="AB444" s="43"/>
      <c r="AC444" s="193">
        <f t="shared" si="1265"/>
        <v>0</v>
      </c>
      <c r="AD444" s="575">
        <f t="shared" si="1266"/>
        <v>0</v>
      </c>
      <c r="AE444" s="128">
        <f>AE445</f>
        <v>0</v>
      </c>
      <c r="AF444" s="622"/>
      <c r="AG444" s="193"/>
      <c r="AH444" s="622">
        <f t="shared" si="1262"/>
        <v>0</v>
      </c>
      <c r="AI444" s="43"/>
      <c r="AJ444" s="43"/>
      <c r="AK444" s="193"/>
      <c r="AL444" s="43"/>
      <c r="AM444" s="43"/>
      <c r="AN444" s="43"/>
      <c r="AO444" s="43"/>
      <c r="AP444" s="43"/>
      <c r="AQ444" s="43"/>
      <c r="AR444" s="43"/>
      <c r="AS444" s="43"/>
      <c r="AT444" s="43"/>
      <c r="AU444" s="112">
        <f t="shared" si="1305"/>
        <v>0</v>
      </c>
      <c r="AV444" s="112">
        <f>AW444+AX444+AY444+AZ444</f>
        <v>5000</v>
      </c>
      <c r="AW444" s="128">
        <f>AW445</f>
        <v>0</v>
      </c>
      <c r="AX444" s="128">
        <f>AX445</f>
        <v>5000</v>
      </c>
      <c r="AY444" s="43"/>
      <c r="AZ444" s="43"/>
      <c r="BA444" s="128">
        <f t="shared" ref="BA444" si="1344">BB444+BC444+BD444</f>
        <v>0</v>
      </c>
      <c r="BB444" s="43"/>
      <c r="BC444" s="43"/>
      <c r="BD444" s="43"/>
      <c r="BE444" s="128">
        <f t="shared" ref="BE444" si="1345">BF444+BG444+BH444</f>
        <v>0</v>
      </c>
      <c r="BF444" s="128">
        <f t="shared" si="1337"/>
        <v>0</v>
      </c>
      <c r="BG444" s="43"/>
      <c r="BH444" s="43"/>
      <c r="BI444" s="112">
        <f>BJ444+BK444+BL444+BM444</f>
        <v>30000</v>
      </c>
      <c r="BJ444" s="128">
        <f>BJ445</f>
        <v>0</v>
      </c>
      <c r="BK444" s="128">
        <f>BK445</f>
        <v>30000</v>
      </c>
      <c r="BL444" s="43"/>
      <c r="BM444" s="43"/>
      <c r="BN444" s="128">
        <f t="shared" ref="BN444" si="1346">BO444+BP444+BQ444</f>
        <v>60000</v>
      </c>
      <c r="BO444" s="112">
        <f>BP444+BQ444+BR444+BS444</f>
        <v>30000</v>
      </c>
      <c r="BP444" s="128">
        <f>BP445</f>
        <v>0</v>
      </c>
      <c r="BQ444" s="128">
        <f>BQ445</f>
        <v>30000</v>
      </c>
      <c r="BR444" s="43"/>
      <c r="BS444" s="43"/>
      <c r="BT444" s="43">
        <f t="shared" ref="BT444" si="1347">BL444</f>
        <v>0</v>
      </c>
      <c r="BU444" s="43"/>
      <c r="BV444" s="112">
        <f>BW444+BX444+BY444+BZ444</f>
        <v>389880</v>
      </c>
      <c r="BW444" s="128">
        <f>BW445</f>
        <v>0</v>
      </c>
      <c r="BX444" s="128">
        <f>BX445</f>
        <v>389880</v>
      </c>
      <c r="BY444" s="43"/>
      <c r="BZ444" s="43"/>
      <c r="CA444" s="128">
        <f t="shared" si="1342"/>
        <v>0</v>
      </c>
      <c r="CB444" s="341"/>
      <c r="CC444" s="276"/>
      <c r="CD444" s="276"/>
      <c r="CE444" s="128">
        <f t="shared" si="1343"/>
        <v>0</v>
      </c>
      <c r="CF444" s="341">
        <f t="shared" ref="CF444" si="1348">BW444</f>
        <v>0</v>
      </c>
      <c r="CG444" s="524"/>
      <c r="CH444" s="276">
        <f t="shared" ref="CH444" si="1349">BY444</f>
        <v>0</v>
      </c>
      <c r="CI444" s="276"/>
      <c r="CJ444" s="128">
        <f>CJ445</f>
        <v>0</v>
      </c>
      <c r="CK444" s="112">
        <f>CL444+CM444+CN444+CO444</f>
        <v>0</v>
      </c>
      <c r="CL444" s="128">
        <f>CL445</f>
        <v>0</v>
      </c>
      <c r="CM444" s="128">
        <f>CM445</f>
        <v>0</v>
      </c>
      <c r="CN444" s="43"/>
      <c r="CO444" s="43"/>
    </row>
    <row r="445" spans="2:93" s="39" customFormat="1" ht="22.5" hidden="1" customHeight="1" x14ac:dyDescent="0.25">
      <c r="B445" s="209"/>
      <c r="C445" s="124" t="s">
        <v>39</v>
      </c>
      <c r="D445" s="188">
        <f>E445+F445</f>
        <v>5000</v>
      </c>
      <c r="E445" s="188">
        <v>0</v>
      </c>
      <c r="F445" s="188">
        <v>5000</v>
      </c>
      <c r="G445" s="189"/>
      <c r="H445" s="189"/>
      <c r="I445" s="188">
        <f t="shared" si="1303"/>
        <v>5000</v>
      </c>
      <c r="J445" s="569">
        <f t="shared" si="1304"/>
        <v>1</v>
      </c>
      <c r="K445" s="37"/>
      <c r="L445" s="569"/>
      <c r="M445" s="188">
        <v>5000</v>
      </c>
      <c r="N445" s="569"/>
      <c r="O445" s="37"/>
      <c r="P445" s="37"/>
      <c r="Q445" s="37"/>
      <c r="R445" s="37"/>
      <c r="S445" s="188"/>
      <c r="T445" s="37"/>
      <c r="U445" s="130">
        <v>0</v>
      </c>
      <c r="V445" s="629"/>
      <c r="W445" s="188"/>
      <c r="X445" s="629">
        <f t="shared" si="1316"/>
        <v>0</v>
      </c>
      <c r="Y445" s="37"/>
      <c r="Z445" s="629"/>
      <c r="AA445" s="37"/>
      <c r="AB445" s="37"/>
      <c r="AC445" s="188">
        <f t="shared" si="1265"/>
        <v>0</v>
      </c>
      <c r="AD445" s="575">
        <f t="shared" si="1266"/>
        <v>0</v>
      </c>
      <c r="AE445" s="130">
        <v>0</v>
      </c>
      <c r="AF445" s="622"/>
      <c r="AG445" s="188"/>
      <c r="AH445" s="622">
        <f t="shared" si="1262"/>
        <v>0</v>
      </c>
      <c r="AI445" s="37"/>
      <c r="AJ445" s="37"/>
      <c r="AK445" s="188"/>
      <c r="AL445" s="37"/>
      <c r="AM445" s="37"/>
      <c r="AN445" s="37"/>
      <c r="AO445" s="37"/>
      <c r="AP445" s="37"/>
      <c r="AQ445" s="37"/>
      <c r="AR445" s="37"/>
      <c r="AS445" s="37"/>
      <c r="AT445" s="37"/>
      <c r="AU445" s="112">
        <f t="shared" si="1305"/>
        <v>0</v>
      </c>
      <c r="AV445" s="130">
        <f>AW445+AX445</f>
        <v>5000</v>
      </c>
      <c r="AW445" s="130">
        <v>0</v>
      </c>
      <c r="AX445" s="130">
        <v>5000</v>
      </c>
      <c r="AY445" s="37"/>
      <c r="AZ445" s="37"/>
      <c r="BA445" s="433">
        <f t="shared" si="1273"/>
        <v>0</v>
      </c>
      <c r="BB445" s="37"/>
      <c r="BC445" s="37"/>
      <c r="BD445" s="37"/>
      <c r="BE445" s="130">
        <f t="shared" si="1263"/>
        <v>0</v>
      </c>
      <c r="BF445" s="130">
        <f t="shared" si="1337"/>
        <v>0</v>
      </c>
      <c r="BG445" s="37"/>
      <c r="BH445" s="37"/>
      <c r="BI445" s="130">
        <f>BK445</f>
        <v>30000</v>
      </c>
      <c r="BJ445" s="130">
        <v>0</v>
      </c>
      <c r="BK445" s="130">
        <v>30000</v>
      </c>
      <c r="BL445" s="37"/>
      <c r="BM445" s="37"/>
      <c r="BN445" s="130">
        <f t="shared" si="1274"/>
        <v>60000</v>
      </c>
      <c r="BO445" s="130">
        <f>BQ445</f>
        <v>30000</v>
      </c>
      <c r="BP445" s="130">
        <v>0</v>
      </c>
      <c r="BQ445" s="130">
        <v>30000</v>
      </c>
      <c r="BR445" s="37"/>
      <c r="BS445" s="37"/>
      <c r="BT445" s="37">
        <f t="shared" si="1275"/>
        <v>0</v>
      </c>
      <c r="BU445" s="37"/>
      <c r="BV445" s="130">
        <f>BX445</f>
        <v>389880</v>
      </c>
      <c r="BW445" s="130">
        <v>0</v>
      </c>
      <c r="BX445" s="130">
        <v>389880</v>
      </c>
      <c r="BY445" s="37"/>
      <c r="BZ445" s="37"/>
      <c r="CA445" s="130">
        <f t="shared" si="1342"/>
        <v>0</v>
      </c>
      <c r="CB445" s="188"/>
      <c r="CC445" s="189"/>
      <c r="CD445" s="189"/>
      <c r="CE445" s="130">
        <f t="shared" si="1343"/>
        <v>0</v>
      </c>
      <c r="CF445" s="188">
        <f t="shared" si="1339"/>
        <v>0</v>
      </c>
      <c r="CG445" s="188"/>
      <c r="CH445" s="189">
        <f t="shared" si="1340"/>
        <v>0</v>
      </c>
      <c r="CI445" s="189"/>
      <c r="CJ445" s="130"/>
      <c r="CK445" s="130">
        <f>CM445</f>
        <v>0</v>
      </c>
      <c r="CL445" s="130">
        <v>0</v>
      </c>
      <c r="CM445" s="130">
        <v>0</v>
      </c>
      <c r="CN445" s="37"/>
      <c r="CO445" s="37"/>
    </row>
    <row r="446" spans="2:93" s="39" customFormat="1" ht="22.5" hidden="1" customHeight="1" x14ac:dyDescent="0.25">
      <c r="B446" s="209"/>
      <c r="C446" s="124" t="s">
        <v>40</v>
      </c>
      <c r="D446" s="189"/>
      <c r="E446" s="189"/>
      <c r="F446" s="189"/>
      <c r="G446" s="189"/>
      <c r="H446" s="189"/>
      <c r="I446" s="189">
        <f t="shared" si="1303"/>
        <v>0</v>
      </c>
      <c r="J446" s="569" t="e">
        <f t="shared" si="1304"/>
        <v>#DIV/0!</v>
      </c>
      <c r="K446" s="37"/>
      <c r="L446" s="569"/>
      <c r="M446" s="189"/>
      <c r="N446" s="569"/>
      <c r="O446" s="37"/>
      <c r="P446" s="37"/>
      <c r="Q446" s="37"/>
      <c r="R446" s="37"/>
      <c r="S446" s="189"/>
      <c r="T446" s="37"/>
      <c r="U446" s="37"/>
      <c r="V446" s="629"/>
      <c r="W446" s="189"/>
      <c r="X446" s="629" t="e">
        <f t="shared" si="1316"/>
        <v>#DIV/0!</v>
      </c>
      <c r="Y446" s="37"/>
      <c r="Z446" s="629"/>
      <c r="AA446" s="37"/>
      <c r="AB446" s="37"/>
      <c r="AC446" s="189">
        <f t="shared" si="1265"/>
        <v>0</v>
      </c>
      <c r="AD446" s="575" t="e">
        <f t="shared" si="1266"/>
        <v>#DIV/0!</v>
      </c>
      <c r="AE446" s="37"/>
      <c r="AF446" s="622"/>
      <c r="AG446" s="189"/>
      <c r="AH446" s="622" t="e">
        <f t="shared" si="1262"/>
        <v>#DIV/0!</v>
      </c>
      <c r="AI446" s="37"/>
      <c r="AJ446" s="37"/>
      <c r="AK446" s="189"/>
      <c r="AL446" s="37"/>
      <c r="AM446" s="37"/>
      <c r="AN446" s="37"/>
      <c r="AO446" s="37"/>
      <c r="AP446" s="37"/>
      <c r="AQ446" s="37"/>
      <c r="AR446" s="37"/>
      <c r="AS446" s="37"/>
      <c r="AT446" s="37"/>
      <c r="AU446" s="112">
        <f t="shared" si="1305"/>
        <v>0</v>
      </c>
      <c r="AV446" s="37"/>
      <c r="AW446" s="37"/>
      <c r="AX446" s="37"/>
      <c r="AY446" s="37"/>
      <c r="AZ446" s="37"/>
      <c r="BA446" s="433">
        <f t="shared" si="1273"/>
        <v>0</v>
      </c>
      <c r="BB446" s="37"/>
      <c r="BC446" s="37"/>
      <c r="BD446" s="37"/>
      <c r="BE446" s="37">
        <f t="shared" si="1263"/>
        <v>0</v>
      </c>
      <c r="BF446" s="37">
        <f t="shared" si="1337"/>
        <v>0</v>
      </c>
      <c r="BG446" s="37"/>
      <c r="BH446" s="37"/>
      <c r="BI446" s="37"/>
      <c r="BJ446" s="37"/>
      <c r="BK446" s="37"/>
      <c r="BL446" s="37"/>
      <c r="BM446" s="37"/>
      <c r="BN446" s="37">
        <f t="shared" si="1274"/>
        <v>0</v>
      </c>
      <c r="BO446" s="37"/>
      <c r="BP446" s="37"/>
      <c r="BQ446" s="37"/>
      <c r="BR446" s="37"/>
      <c r="BS446" s="37"/>
      <c r="BT446" s="37">
        <f t="shared" si="1275"/>
        <v>0</v>
      </c>
      <c r="BU446" s="37"/>
      <c r="BV446" s="37"/>
      <c r="BW446" s="37"/>
      <c r="BX446" s="37"/>
      <c r="BY446" s="37"/>
      <c r="BZ446" s="37"/>
      <c r="CA446" s="37">
        <f t="shared" si="1342"/>
        <v>0</v>
      </c>
      <c r="CB446" s="189"/>
      <c r="CC446" s="189"/>
      <c r="CD446" s="189"/>
      <c r="CE446" s="37">
        <f t="shared" si="1343"/>
        <v>0</v>
      </c>
      <c r="CF446" s="189">
        <f t="shared" si="1339"/>
        <v>0</v>
      </c>
      <c r="CG446" s="189"/>
      <c r="CH446" s="189">
        <f t="shared" si="1340"/>
        <v>0</v>
      </c>
      <c r="CI446" s="189"/>
      <c r="CJ446" s="37"/>
      <c r="CK446" s="37"/>
      <c r="CL446" s="37"/>
      <c r="CM446" s="37"/>
      <c r="CN446" s="37"/>
      <c r="CO446" s="37"/>
    </row>
    <row r="447" spans="2:93" s="50" customFormat="1" ht="114.75" hidden="1" customHeight="1" x14ac:dyDescent="0.25">
      <c r="B447" s="210" t="s">
        <v>179</v>
      </c>
      <c r="C447" s="138" t="s">
        <v>57</v>
      </c>
      <c r="D447" s="193">
        <f>E447</f>
        <v>0</v>
      </c>
      <c r="E447" s="193">
        <f>E449</f>
        <v>0</v>
      </c>
      <c r="F447" s="193"/>
      <c r="G447" s="194"/>
      <c r="H447" s="260"/>
      <c r="I447" s="193">
        <f t="shared" si="1303"/>
        <v>0</v>
      </c>
      <c r="J447" s="569" t="e">
        <f t="shared" si="1304"/>
        <v>#DIV/0!</v>
      </c>
      <c r="K447" s="301"/>
      <c r="L447" s="569"/>
      <c r="M447" s="193"/>
      <c r="N447" s="569"/>
      <c r="O447" s="301"/>
      <c r="P447" s="301"/>
      <c r="Q447" s="301"/>
      <c r="R447" s="301"/>
      <c r="S447" s="193"/>
      <c r="T447" s="301"/>
      <c r="U447" s="112">
        <f>U449</f>
        <v>0</v>
      </c>
      <c r="V447" s="629"/>
      <c r="W447" s="193"/>
      <c r="X447" s="629" t="e">
        <f t="shared" si="1316"/>
        <v>#DIV/0!</v>
      </c>
      <c r="Y447" s="301"/>
      <c r="Z447" s="629"/>
      <c r="AA447" s="301"/>
      <c r="AB447" s="301"/>
      <c r="AC447" s="193">
        <f t="shared" si="1265"/>
        <v>0</v>
      </c>
      <c r="AD447" s="575" t="e">
        <f t="shared" si="1266"/>
        <v>#DIV/0!</v>
      </c>
      <c r="AE447" s="112">
        <f>AE449</f>
        <v>0</v>
      </c>
      <c r="AF447" s="622"/>
      <c r="AG447" s="193"/>
      <c r="AH447" s="622" t="e">
        <f t="shared" si="1262"/>
        <v>#DIV/0!</v>
      </c>
      <c r="AI447" s="301"/>
      <c r="AJ447" s="301"/>
      <c r="AK447" s="193"/>
      <c r="AL447" s="301"/>
      <c r="AM447" s="301"/>
      <c r="AN447" s="301"/>
      <c r="AO447" s="301"/>
      <c r="AP447" s="301"/>
      <c r="AQ447" s="301"/>
      <c r="AR447" s="301"/>
      <c r="AS447" s="301"/>
      <c r="AT447" s="301"/>
      <c r="AU447" s="112">
        <f t="shared" si="1305"/>
        <v>0</v>
      </c>
      <c r="AV447" s="112">
        <f>AW447</f>
        <v>0</v>
      </c>
      <c r="AW447" s="112">
        <f>AW449</f>
        <v>0</v>
      </c>
      <c r="AX447" s="112"/>
      <c r="AY447" s="307"/>
      <c r="AZ447" s="301"/>
      <c r="BA447" s="433">
        <f t="shared" si="1273"/>
        <v>0</v>
      </c>
      <c r="BB447" s="301"/>
      <c r="BC447" s="301"/>
      <c r="BD447" s="301"/>
      <c r="BE447" s="112">
        <f t="shared" si="1263"/>
        <v>0</v>
      </c>
      <c r="BF447" s="112">
        <f t="shared" si="1337"/>
        <v>0</v>
      </c>
      <c r="BG447" s="301"/>
      <c r="BH447" s="301"/>
      <c r="BI447" s="112">
        <f>BJ447</f>
        <v>0</v>
      </c>
      <c r="BJ447" s="112">
        <f>BJ449</f>
        <v>0</v>
      </c>
      <c r="BK447" s="112"/>
      <c r="BL447" s="307"/>
      <c r="BM447" s="301"/>
      <c r="BN447" s="112">
        <f t="shared" si="1274"/>
        <v>0</v>
      </c>
      <c r="BO447" s="112">
        <f>BP447</f>
        <v>0</v>
      </c>
      <c r="BP447" s="112">
        <f>BP449</f>
        <v>0</v>
      </c>
      <c r="BQ447" s="112"/>
      <c r="BR447" s="307"/>
      <c r="BS447" s="301"/>
      <c r="BT447" s="307">
        <f t="shared" si="1275"/>
        <v>0</v>
      </c>
      <c r="BU447" s="301"/>
      <c r="BV447" s="112">
        <f>BW447</f>
        <v>0</v>
      </c>
      <c r="BW447" s="112">
        <f>BW449</f>
        <v>0</v>
      </c>
      <c r="BX447" s="112"/>
      <c r="BY447" s="307"/>
      <c r="BZ447" s="301"/>
      <c r="CA447" s="112">
        <f t="shared" si="1342"/>
        <v>0</v>
      </c>
      <c r="CB447" s="193"/>
      <c r="CC447" s="194"/>
      <c r="CD447" s="260"/>
      <c r="CE447" s="112">
        <f t="shared" si="1343"/>
        <v>0</v>
      </c>
      <c r="CF447" s="193">
        <f t="shared" si="1339"/>
        <v>0</v>
      </c>
      <c r="CG447" s="193"/>
      <c r="CH447" s="194">
        <f t="shared" si="1340"/>
        <v>0</v>
      </c>
      <c r="CI447" s="260"/>
      <c r="CJ447" s="112"/>
      <c r="CK447" s="112">
        <f>CL447</f>
        <v>0</v>
      </c>
      <c r="CL447" s="112">
        <f>CL449</f>
        <v>0</v>
      </c>
      <c r="CM447" s="112"/>
      <c r="CN447" s="307"/>
      <c r="CO447" s="301"/>
    </row>
    <row r="448" spans="2:93" s="50" customFormat="1" ht="114.75" hidden="1" customHeight="1" x14ac:dyDescent="0.25">
      <c r="B448" s="344"/>
      <c r="C448" s="138"/>
      <c r="D448" s="193"/>
      <c r="E448" s="193"/>
      <c r="F448" s="193"/>
      <c r="G448" s="194"/>
      <c r="H448" s="260"/>
      <c r="I448" s="193">
        <f t="shared" si="1303"/>
        <v>0</v>
      </c>
      <c r="J448" s="569" t="e">
        <f t="shared" si="1304"/>
        <v>#DIV/0!</v>
      </c>
      <c r="K448" s="301"/>
      <c r="L448" s="569"/>
      <c r="M448" s="193"/>
      <c r="N448" s="569"/>
      <c r="O448" s="301"/>
      <c r="P448" s="301"/>
      <c r="Q448" s="301"/>
      <c r="R448" s="301"/>
      <c r="S448" s="193"/>
      <c r="T448" s="301"/>
      <c r="U448" s="112"/>
      <c r="V448" s="629"/>
      <c r="W448" s="193"/>
      <c r="X448" s="629" t="e">
        <f t="shared" si="1316"/>
        <v>#DIV/0!</v>
      </c>
      <c r="Y448" s="301"/>
      <c r="Z448" s="629"/>
      <c r="AA448" s="301"/>
      <c r="AB448" s="301"/>
      <c r="AC448" s="193">
        <f t="shared" si="1265"/>
        <v>0</v>
      </c>
      <c r="AD448" s="575" t="e">
        <f t="shared" si="1266"/>
        <v>#DIV/0!</v>
      </c>
      <c r="AE448" s="112"/>
      <c r="AF448" s="622"/>
      <c r="AG448" s="193"/>
      <c r="AH448" s="622" t="e">
        <f t="shared" si="1262"/>
        <v>#DIV/0!</v>
      </c>
      <c r="AI448" s="301"/>
      <c r="AJ448" s="301"/>
      <c r="AK448" s="193"/>
      <c r="AL448" s="301"/>
      <c r="AM448" s="301"/>
      <c r="AN448" s="301"/>
      <c r="AO448" s="301"/>
      <c r="AP448" s="301"/>
      <c r="AQ448" s="301"/>
      <c r="AR448" s="301"/>
      <c r="AS448" s="301"/>
      <c r="AT448" s="301"/>
      <c r="AU448" s="112">
        <f t="shared" si="1305"/>
        <v>0</v>
      </c>
      <c r="AV448" s="112"/>
      <c r="AW448" s="112"/>
      <c r="AX448" s="112"/>
      <c r="AY448" s="307"/>
      <c r="AZ448" s="301"/>
      <c r="BA448" s="433"/>
      <c r="BB448" s="301"/>
      <c r="BC448" s="301"/>
      <c r="BD448" s="301"/>
      <c r="BE448" s="112"/>
      <c r="BF448" s="112"/>
      <c r="BG448" s="301"/>
      <c r="BH448" s="301"/>
      <c r="BI448" s="112"/>
      <c r="BJ448" s="112"/>
      <c r="BK448" s="112"/>
      <c r="BL448" s="307"/>
      <c r="BM448" s="301"/>
      <c r="BN448" s="112"/>
      <c r="BO448" s="112"/>
      <c r="BP448" s="112"/>
      <c r="BQ448" s="112"/>
      <c r="BR448" s="307"/>
      <c r="BS448" s="301"/>
      <c r="BT448" s="307"/>
      <c r="BU448" s="301"/>
      <c r="BV448" s="112"/>
      <c r="BW448" s="112"/>
      <c r="BX448" s="112"/>
      <c r="BY448" s="307"/>
      <c r="BZ448" s="301"/>
      <c r="CA448" s="112"/>
      <c r="CB448" s="193"/>
      <c r="CC448" s="194"/>
      <c r="CD448" s="260"/>
      <c r="CE448" s="112"/>
      <c r="CF448" s="193"/>
      <c r="CG448" s="193"/>
      <c r="CH448" s="194"/>
      <c r="CI448" s="260"/>
      <c r="CJ448" s="112"/>
      <c r="CK448" s="112"/>
      <c r="CL448" s="112"/>
      <c r="CM448" s="112"/>
      <c r="CN448" s="307"/>
      <c r="CO448" s="301"/>
    </row>
    <row r="449" spans="2:93" s="39" customFormat="1" ht="22.5" hidden="1" customHeight="1" x14ac:dyDescent="0.25">
      <c r="B449" s="209"/>
      <c r="C449" s="124" t="s">
        <v>39</v>
      </c>
      <c r="D449" s="188">
        <f>E449</f>
        <v>0</v>
      </c>
      <c r="E449" s="188">
        <v>0</v>
      </c>
      <c r="F449" s="188"/>
      <c r="G449" s="189"/>
      <c r="H449" s="189"/>
      <c r="I449" s="188">
        <f t="shared" si="1303"/>
        <v>0</v>
      </c>
      <c r="J449" s="569" t="e">
        <f t="shared" si="1304"/>
        <v>#DIV/0!</v>
      </c>
      <c r="K449" s="37"/>
      <c r="L449" s="569"/>
      <c r="M449" s="188"/>
      <c r="N449" s="569"/>
      <c r="O449" s="37"/>
      <c r="P449" s="37"/>
      <c r="Q449" s="37"/>
      <c r="R449" s="37"/>
      <c r="S449" s="188"/>
      <c r="T449" s="37"/>
      <c r="U449" s="130">
        <v>0</v>
      </c>
      <c r="V449" s="629"/>
      <c r="W449" s="188"/>
      <c r="X449" s="629" t="e">
        <f t="shared" si="1316"/>
        <v>#DIV/0!</v>
      </c>
      <c r="Y449" s="37"/>
      <c r="Z449" s="629"/>
      <c r="AA449" s="37"/>
      <c r="AB449" s="37"/>
      <c r="AC449" s="188">
        <f t="shared" si="1265"/>
        <v>0</v>
      </c>
      <c r="AD449" s="575" t="e">
        <f t="shared" si="1266"/>
        <v>#DIV/0!</v>
      </c>
      <c r="AE449" s="130">
        <v>0</v>
      </c>
      <c r="AF449" s="622"/>
      <c r="AG449" s="188"/>
      <c r="AH449" s="622" t="e">
        <f t="shared" si="1262"/>
        <v>#DIV/0!</v>
      </c>
      <c r="AI449" s="37"/>
      <c r="AJ449" s="37"/>
      <c r="AK449" s="188"/>
      <c r="AL449" s="37"/>
      <c r="AM449" s="37"/>
      <c r="AN449" s="37"/>
      <c r="AO449" s="37"/>
      <c r="AP449" s="37"/>
      <c r="AQ449" s="37"/>
      <c r="AR449" s="37"/>
      <c r="AS449" s="37"/>
      <c r="AT449" s="37"/>
      <c r="AU449" s="112">
        <f t="shared" si="1305"/>
        <v>0</v>
      </c>
      <c r="AV449" s="130">
        <f>AW449</f>
        <v>0</v>
      </c>
      <c r="AW449" s="130">
        <v>0</v>
      </c>
      <c r="AX449" s="130"/>
      <c r="AY449" s="37"/>
      <c r="AZ449" s="37"/>
      <c r="BA449" s="433">
        <f t="shared" si="1273"/>
        <v>0</v>
      </c>
      <c r="BB449" s="37"/>
      <c r="BC449" s="37"/>
      <c r="BD449" s="37"/>
      <c r="BE449" s="130">
        <f t="shared" si="1263"/>
        <v>0</v>
      </c>
      <c r="BF449" s="130">
        <f>E449</f>
        <v>0</v>
      </c>
      <c r="BG449" s="37"/>
      <c r="BH449" s="37"/>
      <c r="BI449" s="130">
        <f>BJ449</f>
        <v>0</v>
      </c>
      <c r="BJ449" s="130"/>
      <c r="BK449" s="130"/>
      <c r="BL449" s="37"/>
      <c r="BM449" s="37"/>
      <c r="BN449" s="130">
        <f t="shared" si="1274"/>
        <v>0</v>
      </c>
      <c r="BO449" s="130">
        <f>BP449</f>
        <v>0</v>
      </c>
      <c r="BP449" s="130"/>
      <c r="BQ449" s="130"/>
      <c r="BR449" s="37"/>
      <c r="BS449" s="37"/>
      <c r="BT449" s="37">
        <f t="shared" si="1275"/>
        <v>0</v>
      </c>
      <c r="BU449" s="37"/>
      <c r="BV449" s="130">
        <f>BW449</f>
        <v>0</v>
      </c>
      <c r="BW449" s="130"/>
      <c r="BX449" s="130"/>
      <c r="BY449" s="37"/>
      <c r="BZ449" s="37"/>
      <c r="CA449" s="130">
        <f t="shared" si="1342"/>
        <v>0</v>
      </c>
      <c r="CB449" s="188"/>
      <c r="CC449" s="189"/>
      <c r="CD449" s="189"/>
      <c r="CE449" s="130">
        <f t="shared" si="1343"/>
        <v>0</v>
      </c>
      <c r="CF449" s="188">
        <f t="shared" si="1339"/>
        <v>0</v>
      </c>
      <c r="CG449" s="188"/>
      <c r="CH449" s="189">
        <f t="shared" si="1340"/>
        <v>0</v>
      </c>
      <c r="CI449" s="189"/>
      <c r="CJ449" s="130"/>
      <c r="CK449" s="130">
        <f>CL449</f>
        <v>0</v>
      </c>
      <c r="CL449" s="130"/>
      <c r="CM449" s="130"/>
      <c r="CN449" s="37"/>
      <c r="CO449" s="37"/>
    </row>
    <row r="450" spans="2:93" s="39" customFormat="1" ht="22.5" hidden="1" customHeight="1" x14ac:dyDescent="0.25">
      <c r="B450" s="209"/>
      <c r="C450" s="124" t="s">
        <v>40</v>
      </c>
      <c r="D450" s="188"/>
      <c r="E450" s="188"/>
      <c r="F450" s="188"/>
      <c r="G450" s="189"/>
      <c r="H450" s="189"/>
      <c r="I450" s="188">
        <f t="shared" si="1303"/>
        <v>0</v>
      </c>
      <c r="J450" s="569" t="e">
        <f t="shared" si="1304"/>
        <v>#DIV/0!</v>
      </c>
      <c r="K450" s="37"/>
      <c r="L450" s="569"/>
      <c r="M450" s="188"/>
      <c r="N450" s="569"/>
      <c r="O450" s="37"/>
      <c r="P450" s="37"/>
      <c r="Q450" s="37"/>
      <c r="R450" s="37"/>
      <c r="S450" s="188"/>
      <c r="T450" s="37"/>
      <c r="U450" s="130"/>
      <c r="V450" s="629"/>
      <c r="W450" s="188"/>
      <c r="X450" s="629" t="e">
        <f t="shared" si="1316"/>
        <v>#DIV/0!</v>
      </c>
      <c r="Y450" s="37"/>
      <c r="Z450" s="629"/>
      <c r="AA450" s="37"/>
      <c r="AB450" s="37"/>
      <c r="AC450" s="188">
        <f t="shared" si="1265"/>
        <v>0</v>
      </c>
      <c r="AD450" s="575" t="e">
        <f t="shared" si="1266"/>
        <v>#DIV/0!</v>
      </c>
      <c r="AE450" s="130"/>
      <c r="AF450" s="622"/>
      <c r="AG450" s="188"/>
      <c r="AH450" s="622" t="e">
        <f t="shared" si="1262"/>
        <v>#DIV/0!</v>
      </c>
      <c r="AI450" s="37"/>
      <c r="AJ450" s="37"/>
      <c r="AK450" s="188"/>
      <c r="AL450" s="37"/>
      <c r="AM450" s="37"/>
      <c r="AN450" s="37"/>
      <c r="AO450" s="37"/>
      <c r="AP450" s="37"/>
      <c r="AQ450" s="37"/>
      <c r="AR450" s="37"/>
      <c r="AS450" s="37"/>
      <c r="AT450" s="37"/>
      <c r="AU450" s="112">
        <f t="shared" si="1305"/>
        <v>0</v>
      </c>
      <c r="AV450" s="130"/>
      <c r="AW450" s="130"/>
      <c r="AX450" s="130"/>
      <c r="AY450" s="37"/>
      <c r="AZ450" s="37"/>
      <c r="BA450" s="433">
        <f t="shared" si="1273"/>
        <v>0</v>
      </c>
      <c r="BB450" s="37"/>
      <c r="BC450" s="37"/>
      <c r="BD450" s="37"/>
      <c r="BE450" s="130">
        <f t="shared" si="1263"/>
        <v>0</v>
      </c>
      <c r="BF450" s="130">
        <f>E450</f>
        <v>0</v>
      </c>
      <c r="BG450" s="37"/>
      <c r="BH450" s="37"/>
      <c r="BI450" s="130"/>
      <c r="BJ450" s="130"/>
      <c r="BK450" s="130"/>
      <c r="BL450" s="37"/>
      <c r="BM450" s="37"/>
      <c r="BN450" s="130">
        <f t="shared" si="1274"/>
        <v>0</v>
      </c>
      <c r="BO450" s="130"/>
      <c r="BP450" s="130"/>
      <c r="BQ450" s="130"/>
      <c r="BR450" s="37"/>
      <c r="BS450" s="37"/>
      <c r="BT450" s="37">
        <f t="shared" si="1275"/>
        <v>0</v>
      </c>
      <c r="BU450" s="37"/>
      <c r="BV450" s="130"/>
      <c r="BW450" s="130"/>
      <c r="BX450" s="130"/>
      <c r="BY450" s="37"/>
      <c r="BZ450" s="37"/>
      <c r="CA450" s="130">
        <f t="shared" si="1342"/>
        <v>0</v>
      </c>
      <c r="CB450" s="188"/>
      <c r="CC450" s="189"/>
      <c r="CD450" s="189"/>
      <c r="CE450" s="130">
        <f t="shared" si="1343"/>
        <v>0</v>
      </c>
      <c r="CF450" s="188">
        <f t="shared" si="1339"/>
        <v>0</v>
      </c>
      <c r="CG450" s="188"/>
      <c r="CH450" s="189">
        <f t="shared" si="1340"/>
        <v>0</v>
      </c>
      <c r="CI450" s="189"/>
      <c r="CJ450" s="130"/>
      <c r="CK450" s="130"/>
      <c r="CL450" s="130"/>
      <c r="CM450" s="130"/>
      <c r="CN450" s="37"/>
      <c r="CO450" s="37"/>
    </row>
    <row r="451" spans="2:93" s="51" customFormat="1" ht="127.5" customHeight="1" x14ac:dyDescent="0.25">
      <c r="B451" s="210" t="s">
        <v>203</v>
      </c>
      <c r="C451" s="138" t="s">
        <v>261</v>
      </c>
      <c r="D451" s="193">
        <f>E451+F451+G451+H451</f>
        <v>80000</v>
      </c>
      <c r="E451" s="193">
        <f>E453</f>
        <v>0</v>
      </c>
      <c r="F451" s="193">
        <f>F453</f>
        <v>80000</v>
      </c>
      <c r="G451" s="194"/>
      <c r="H451" s="260"/>
      <c r="I451" s="193">
        <f t="shared" si="1303"/>
        <v>0</v>
      </c>
      <c r="J451" s="569">
        <f t="shared" si="1304"/>
        <v>0</v>
      </c>
      <c r="K451" s="301"/>
      <c r="L451" s="569"/>
      <c r="M451" s="193">
        <f>M453</f>
        <v>0</v>
      </c>
      <c r="N451" s="569"/>
      <c r="O451" s="301"/>
      <c r="P451" s="301"/>
      <c r="Q451" s="301"/>
      <c r="R451" s="301"/>
      <c r="S451" s="193"/>
      <c r="T451" s="301"/>
      <c r="U451" s="112">
        <f>U453</f>
        <v>0</v>
      </c>
      <c r="V451" s="629"/>
      <c r="W451" s="193"/>
      <c r="X451" s="629">
        <f t="shared" ref="X451:X487" si="1350">W451/F451</f>
        <v>0</v>
      </c>
      <c r="Y451" s="301"/>
      <c r="Z451" s="629"/>
      <c r="AA451" s="301"/>
      <c r="AB451" s="301"/>
      <c r="AC451" s="193">
        <f t="shared" si="1265"/>
        <v>0</v>
      </c>
      <c r="AD451" s="575">
        <f t="shared" si="1266"/>
        <v>0</v>
      </c>
      <c r="AE451" s="112">
        <f>AE453</f>
        <v>0</v>
      </c>
      <c r="AF451" s="622"/>
      <c r="AG451" s="193"/>
      <c r="AH451" s="622">
        <f t="shared" ref="AH451:AH514" si="1351">AG451/F451</f>
        <v>0</v>
      </c>
      <c r="AI451" s="301"/>
      <c r="AJ451" s="301"/>
      <c r="AK451" s="193"/>
      <c r="AL451" s="301"/>
      <c r="AM451" s="301"/>
      <c r="AN451" s="301"/>
      <c r="AO451" s="301"/>
      <c r="AP451" s="301"/>
      <c r="AQ451" s="301"/>
      <c r="AR451" s="301"/>
      <c r="AS451" s="301"/>
      <c r="AT451" s="301"/>
      <c r="AU451" s="112">
        <f t="shared" si="1305"/>
        <v>0</v>
      </c>
      <c r="AV451" s="112">
        <f>AW451+AX451+AY451+AZ451</f>
        <v>80000</v>
      </c>
      <c r="AW451" s="112">
        <f>AW453</f>
        <v>0</v>
      </c>
      <c r="AX451" s="112">
        <f>AX453</f>
        <v>80000</v>
      </c>
      <c r="AY451" s="307"/>
      <c r="AZ451" s="301"/>
      <c r="BA451" s="433">
        <f t="shared" si="1273"/>
        <v>0</v>
      </c>
      <c r="BB451" s="301"/>
      <c r="BC451" s="301"/>
      <c r="BD451" s="301"/>
      <c r="BE451" s="112">
        <f t="shared" si="1263"/>
        <v>0</v>
      </c>
      <c r="BF451" s="112">
        <f>E451</f>
        <v>0</v>
      </c>
      <c r="BG451" s="301"/>
      <c r="BH451" s="301"/>
      <c r="BI451" s="112">
        <f>BJ451+BK451+BL451+BM451</f>
        <v>327409.10952</v>
      </c>
      <c r="BJ451" s="112">
        <f>BJ453</f>
        <v>0</v>
      </c>
      <c r="BK451" s="112">
        <f>BK452</f>
        <v>327409.10952</v>
      </c>
      <c r="BL451" s="307"/>
      <c r="BM451" s="301"/>
      <c r="BN451" s="112">
        <f>BN452</f>
        <v>-80000</v>
      </c>
      <c r="BO451" s="112">
        <f>BP451+BQ451+BR451+BS451</f>
        <v>247409.10952</v>
      </c>
      <c r="BP451" s="112">
        <f>BP453</f>
        <v>0</v>
      </c>
      <c r="BQ451" s="112">
        <f>BQ452</f>
        <v>247409.10952</v>
      </c>
      <c r="BR451" s="307"/>
      <c r="BS451" s="301"/>
      <c r="BT451" s="307">
        <f t="shared" si="1275"/>
        <v>0</v>
      </c>
      <c r="BU451" s="301"/>
      <c r="BV451" s="112">
        <f>BW451+BX451+BY451+BZ451</f>
        <v>643295</v>
      </c>
      <c r="BW451" s="112">
        <f>BW453</f>
        <v>0</v>
      </c>
      <c r="BX451" s="112">
        <f>BX453</f>
        <v>643295</v>
      </c>
      <c r="BY451" s="307"/>
      <c r="BZ451" s="301"/>
      <c r="CA451" s="112">
        <f t="shared" si="1342"/>
        <v>0</v>
      </c>
      <c r="CB451" s="193"/>
      <c r="CC451" s="194"/>
      <c r="CD451" s="260"/>
      <c r="CE451" s="112">
        <f>CG451</f>
        <v>43295</v>
      </c>
      <c r="CF451" s="193">
        <f t="shared" si="1339"/>
        <v>0</v>
      </c>
      <c r="CG451" s="112">
        <f>CG453</f>
        <v>43295</v>
      </c>
      <c r="CH451" s="194">
        <f t="shared" si="1340"/>
        <v>0</v>
      </c>
      <c r="CI451" s="260"/>
      <c r="CJ451" s="112"/>
      <c r="CK451" s="112">
        <f>CL451+CM451+CN451+CO451</f>
        <v>43295</v>
      </c>
      <c r="CL451" s="112">
        <f>CL453</f>
        <v>0</v>
      </c>
      <c r="CM451" s="112">
        <f>CM453</f>
        <v>43295</v>
      </c>
      <c r="CN451" s="307"/>
      <c r="CO451" s="301"/>
    </row>
    <row r="452" spans="2:93" s="52" customFormat="1" ht="45.75" hidden="1" customHeight="1" x14ac:dyDescent="0.25">
      <c r="B452" s="206"/>
      <c r="C452" s="111" t="s">
        <v>31</v>
      </c>
      <c r="D452" s="193">
        <f>E452+F452+G452+H452</f>
        <v>80000</v>
      </c>
      <c r="E452" s="182">
        <f>E453</f>
        <v>0</v>
      </c>
      <c r="F452" s="182">
        <f>F453</f>
        <v>80000</v>
      </c>
      <c r="G452" s="247"/>
      <c r="H452" s="247"/>
      <c r="I452" s="193">
        <f t="shared" si="1303"/>
        <v>0</v>
      </c>
      <c r="J452" s="569">
        <f t="shared" si="1304"/>
        <v>0</v>
      </c>
      <c r="K452" s="33"/>
      <c r="L452" s="569"/>
      <c r="M452" s="193">
        <f>M453</f>
        <v>0</v>
      </c>
      <c r="N452" s="569"/>
      <c r="O452" s="33"/>
      <c r="P452" s="33"/>
      <c r="Q452" s="33"/>
      <c r="R452" s="33"/>
      <c r="S452" s="193"/>
      <c r="T452" s="33"/>
      <c r="U452" s="581">
        <f>U453</f>
        <v>0</v>
      </c>
      <c r="V452" s="629"/>
      <c r="W452" s="193"/>
      <c r="X452" s="629">
        <f t="shared" si="1350"/>
        <v>0</v>
      </c>
      <c r="Y452" s="33"/>
      <c r="Z452" s="629"/>
      <c r="AA452" s="33"/>
      <c r="AB452" s="33"/>
      <c r="AC452" s="193">
        <f t="shared" si="1265"/>
        <v>0</v>
      </c>
      <c r="AD452" s="575">
        <f t="shared" si="1266"/>
        <v>0</v>
      </c>
      <c r="AE452" s="581">
        <f>AE453</f>
        <v>0</v>
      </c>
      <c r="AF452" s="622"/>
      <c r="AG452" s="193"/>
      <c r="AH452" s="622">
        <f t="shared" si="1351"/>
        <v>0</v>
      </c>
      <c r="AI452" s="33"/>
      <c r="AJ452" s="33"/>
      <c r="AK452" s="193"/>
      <c r="AL452" s="33"/>
      <c r="AM452" s="33"/>
      <c r="AN452" s="33"/>
      <c r="AO452" s="33"/>
      <c r="AP452" s="33"/>
      <c r="AQ452" s="33"/>
      <c r="AR452" s="33"/>
      <c r="AS452" s="33"/>
      <c r="AT452" s="33"/>
      <c r="AU452" s="112">
        <f t="shared" si="1305"/>
        <v>0</v>
      </c>
      <c r="AV452" s="112">
        <f>AW452+AX452+AY452+AZ452</f>
        <v>80000</v>
      </c>
      <c r="AW452" s="482">
        <f>AW453</f>
        <v>0</v>
      </c>
      <c r="AX452" s="482">
        <f>AX453</f>
        <v>80000</v>
      </c>
      <c r="AY452" s="33"/>
      <c r="AZ452" s="33"/>
      <c r="BA452" s="433">
        <f t="shared" ref="BA452" si="1352">BB452+BC452+BD452</f>
        <v>0</v>
      </c>
      <c r="BB452" s="33"/>
      <c r="BC452" s="33"/>
      <c r="BD452" s="33"/>
      <c r="BE452" s="526">
        <f t="shared" ref="BE452" si="1353">BF452+BG452+BH452</f>
        <v>0</v>
      </c>
      <c r="BF452" s="433">
        <f>E452</f>
        <v>0</v>
      </c>
      <c r="BG452" s="33"/>
      <c r="BH452" s="33"/>
      <c r="BI452" s="112">
        <f>BJ452+BK452+BL452+BM452</f>
        <v>327409.10952</v>
      </c>
      <c r="BJ452" s="482">
        <f>BJ453</f>
        <v>0</v>
      </c>
      <c r="BK452" s="526">
        <f>SUM(BK453:BK455)</f>
        <v>327409.10952</v>
      </c>
      <c r="BL452" s="33"/>
      <c r="BM452" s="33"/>
      <c r="BN452" s="433">
        <f>BN453</f>
        <v>-80000</v>
      </c>
      <c r="BO452" s="112">
        <f>BP452+BQ452+BR452+BS452</f>
        <v>247409.10952</v>
      </c>
      <c r="BP452" s="482">
        <f>BP453</f>
        <v>0</v>
      </c>
      <c r="BQ452" s="482">
        <f>SUM(BQ453:BQ455)</f>
        <v>247409.10952</v>
      </c>
      <c r="BR452" s="33"/>
      <c r="BS452" s="33"/>
      <c r="BT452" s="33">
        <f t="shared" ref="BT452" si="1354">BL452</f>
        <v>0</v>
      </c>
      <c r="BU452" s="33"/>
      <c r="BV452" s="112">
        <f>BW452+BX452+BY452+BZ452</f>
        <v>643295</v>
      </c>
      <c r="BW452" s="433">
        <f>BW453</f>
        <v>0</v>
      </c>
      <c r="BX452" s="433">
        <f>BX453</f>
        <v>643295</v>
      </c>
      <c r="BY452" s="33"/>
      <c r="BZ452" s="33"/>
      <c r="CA452" s="342">
        <f t="shared" ref="CA452" si="1355">CB452+CC452+CD452</f>
        <v>0</v>
      </c>
      <c r="CB452" s="182"/>
      <c r="CC452" s="247"/>
      <c r="CD452" s="247"/>
      <c r="CE452" s="342">
        <f>CG452</f>
        <v>43295</v>
      </c>
      <c r="CF452" s="182">
        <f t="shared" ref="CF452" si="1356">BW452</f>
        <v>0</v>
      </c>
      <c r="CG452" s="526">
        <f>CG453</f>
        <v>43295</v>
      </c>
      <c r="CH452" s="247">
        <f t="shared" ref="CH452" si="1357">BY452</f>
        <v>0</v>
      </c>
      <c r="CI452" s="247"/>
      <c r="CJ452" s="482"/>
      <c r="CK452" s="112">
        <f>CL452+CM452+CN452+CO452</f>
        <v>43295</v>
      </c>
      <c r="CL452" s="482">
        <f>CL453</f>
        <v>0</v>
      </c>
      <c r="CM452" s="482">
        <f>CM453</f>
        <v>43295</v>
      </c>
      <c r="CN452" s="33"/>
      <c r="CO452" s="33"/>
    </row>
    <row r="453" spans="2:93" s="39" customFormat="1" ht="29.25" hidden="1" customHeight="1" x14ac:dyDescent="0.25">
      <c r="B453" s="209"/>
      <c r="C453" s="124" t="s">
        <v>39</v>
      </c>
      <c r="D453" s="188">
        <f>E453</f>
        <v>0</v>
      </c>
      <c r="E453" s="188">
        <v>0</v>
      </c>
      <c r="F453" s="188">
        <v>80000</v>
      </c>
      <c r="G453" s="189"/>
      <c r="H453" s="189"/>
      <c r="I453" s="188">
        <f t="shared" si="1303"/>
        <v>0</v>
      </c>
      <c r="J453" s="569" t="e">
        <f t="shared" si="1304"/>
        <v>#DIV/0!</v>
      </c>
      <c r="K453" s="37"/>
      <c r="L453" s="569"/>
      <c r="M453" s="188">
        <v>0</v>
      </c>
      <c r="N453" s="569"/>
      <c r="O453" s="37"/>
      <c r="P453" s="37"/>
      <c r="Q453" s="37"/>
      <c r="R453" s="37"/>
      <c r="S453" s="188"/>
      <c r="T453" s="37"/>
      <c r="U453" s="130">
        <v>0</v>
      </c>
      <c r="V453" s="629"/>
      <c r="W453" s="188"/>
      <c r="X453" s="629">
        <f t="shared" si="1350"/>
        <v>0</v>
      </c>
      <c r="Y453" s="37"/>
      <c r="Z453" s="629"/>
      <c r="AA453" s="37"/>
      <c r="AB453" s="37"/>
      <c r="AC453" s="188">
        <f t="shared" si="1265"/>
        <v>0</v>
      </c>
      <c r="AD453" s="575" t="e">
        <f t="shared" si="1266"/>
        <v>#DIV/0!</v>
      </c>
      <c r="AE453" s="130">
        <v>0</v>
      </c>
      <c r="AF453" s="622"/>
      <c r="AG453" s="188"/>
      <c r="AH453" s="622">
        <f t="shared" si="1351"/>
        <v>0</v>
      </c>
      <c r="AI453" s="37"/>
      <c r="AJ453" s="37"/>
      <c r="AK453" s="188"/>
      <c r="AL453" s="37"/>
      <c r="AM453" s="37"/>
      <c r="AN453" s="37"/>
      <c r="AO453" s="37"/>
      <c r="AP453" s="37"/>
      <c r="AQ453" s="37"/>
      <c r="AR453" s="37"/>
      <c r="AS453" s="37"/>
      <c r="AT453" s="37"/>
      <c r="AU453" s="112">
        <f t="shared" si="1305"/>
        <v>0</v>
      </c>
      <c r="AV453" s="130">
        <f>AW453</f>
        <v>0</v>
      </c>
      <c r="AW453" s="130">
        <v>0</v>
      </c>
      <c r="AX453" s="130">
        <v>80000</v>
      </c>
      <c r="AY453" s="37"/>
      <c r="AZ453" s="37"/>
      <c r="BA453" s="102">
        <f t="shared" si="1273"/>
        <v>0</v>
      </c>
      <c r="BB453" s="37"/>
      <c r="BC453" s="37"/>
      <c r="BD453" s="37"/>
      <c r="BE453" s="130">
        <f t="shared" si="1263"/>
        <v>0</v>
      </c>
      <c r="BF453" s="130">
        <f>E453</f>
        <v>0</v>
      </c>
      <c r="BG453" s="37"/>
      <c r="BH453" s="37"/>
      <c r="BI453" s="130">
        <f>BK453</f>
        <v>250000</v>
      </c>
      <c r="BJ453" s="130">
        <v>0</v>
      </c>
      <c r="BK453" s="130">
        <v>250000</v>
      </c>
      <c r="BL453" s="37"/>
      <c r="BM453" s="37"/>
      <c r="BN453" s="130">
        <f>BQ453-BK453</f>
        <v>-80000</v>
      </c>
      <c r="BO453" s="188">
        <f>BQ453</f>
        <v>170000</v>
      </c>
      <c r="BP453" s="130">
        <v>0</v>
      </c>
      <c r="BQ453" s="130">
        <v>170000</v>
      </c>
      <c r="BR453" s="37"/>
      <c r="BS453" s="37"/>
      <c r="BT453" s="37">
        <f t="shared" si="1275"/>
        <v>0</v>
      </c>
      <c r="BU453" s="37"/>
      <c r="BV453" s="130">
        <f>BX453</f>
        <v>643295</v>
      </c>
      <c r="BW453" s="130">
        <v>0</v>
      </c>
      <c r="BX453" s="130">
        <v>643295</v>
      </c>
      <c r="BY453" s="37"/>
      <c r="BZ453" s="37"/>
      <c r="CA453" s="130">
        <f t="shared" si="1342"/>
        <v>0</v>
      </c>
      <c r="CB453" s="188"/>
      <c r="CC453" s="189"/>
      <c r="CD453" s="189"/>
      <c r="CE453" s="130">
        <f>CG453</f>
        <v>43295</v>
      </c>
      <c r="CF453" s="188">
        <f t="shared" si="1339"/>
        <v>0</v>
      </c>
      <c r="CG453" s="130">
        <f>643295-600000</f>
        <v>43295</v>
      </c>
      <c r="CH453" s="189">
        <f t="shared" si="1340"/>
        <v>0</v>
      </c>
      <c r="CI453" s="189"/>
      <c r="CJ453" s="130"/>
      <c r="CK453" s="130">
        <f>CM453</f>
        <v>43295</v>
      </c>
      <c r="CL453" s="130">
        <v>0</v>
      </c>
      <c r="CM453" s="130">
        <f>643295-600000</f>
        <v>43295</v>
      </c>
      <c r="CN453" s="37"/>
      <c r="CO453" s="37"/>
    </row>
    <row r="454" spans="2:93" s="39" customFormat="1" ht="29.25" hidden="1" customHeight="1" x14ac:dyDescent="0.25">
      <c r="B454" s="209"/>
      <c r="C454" s="124" t="s">
        <v>43</v>
      </c>
      <c r="D454" s="188"/>
      <c r="E454" s="188"/>
      <c r="F454" s="188"/>
      <c r="G454" s="189"/>
      <c r="H454" s="189"/>
      <c r="I454" s="188">
        <f t="shared" si="1303"/>
        <v>0</v>
      </c>
      <c r="J454" s="569" t="e">
        <f t="shared" si="1304"/>
        <v>#DIV/0!</v>
      </c>
      <c r="K454" s="37"/>
      <c r="L454" s="569"/>
      <c r="M454" s="188"/>
      <c r="N454" s="569"/>
      <c r="O454" s="37"/>
      <c r="P454" s="37"/>
      <c r="Q454" s="37"/>
      <c r="R454" s="37"/>
      <c r="S454" s="188"/>
      <c r="T454" s="37"/>
      <c r="U454" s="130"/>
      <c r="V454" s="629"/>
      <c r="W454" s="188"/>
      <c r="X454" s="629" t="e">
        <f t="shared" si="1350"/>
        <v>#DIV/0!</v>
      </c>
      <c r="Y454" s="37"/>
      <c r="Z454" s="629"/>
      <c r="AA454" s="37"/>
      <c r="AB454" s="37"/>
      <c r="AC454" s="188">
        <f t="shared" si="1265"/>
        <v>0</v>
      </c>
      <c r="AD454" s="575" t="e">
        <f t="shared" si="1266"/>
        <v>#DIV/0!</v>
      </c>
      <c r="AE454" s="130"/>
      <c r="AF454" s="622"/>
      <c r="AG454" s="188"/>
      <c r="AH454" s="622" t="e">
        <f t="shared" si="1351"/>
        <v>#DIV/0!</v>
      </c>
      <c r="AI454" s="37"/>
      <c r="AJ454" s="37"/>
      <c r="AK454" s="188"/>
      <c r="AL454" s="37"/>
      <c r="AM454" s="37"/>
      <c r="AN454" s="37"/>
      <c r="AO454" s="37"/>
      <c r="AP454" s="37"/>
      <c r="AQ454" s="37"/>
      <c r="AR454" s="37"/>
      <c r="AS454" s="37"/>
      <c r="AT454" s="37"/>
      <c r="AU454" s="112">
        <f t="shared" si="1305"/>
        <v>0</v>
      </c>
      <c r="AV454" s="130"/>
      <c r="AW454" s="130"/>
      <c r="AX454" s="130"/>
      <c r="AY454" s="37"/>
      <c r="AZ454" s="37"/>
      <c r="BA454" s="102"/>
      <c r="BB454" s="37"/>
      <c r="BC454" s="37"/>
      <c r="BD454" s="37"/>
      <c r="BE454" s="130"/>
      <c r="BF454" s="130"/>
      <c r="BG454" s="37"/>
      <c r="BH454" s="37"/>
      <c r="BI454" s="130">
        <f t="shared" ref="BI454:BI455" si="1358">BK454</f>
        <v>25000</v>
      </c>
      <c r="BJ454" s="130"/>
      <c r="BK454" s="130">
        <v>25000</v>
      </c>
      <c r="BL454" s="37"/>
      <c r="BM454" s="37"/>
      <c r="BN454" s="130"/>
      <c r="BO454" s="188">
        <f t="shared" ref="BO454:BO455" si="1359">BQ454</f>
        <v>25000</v>
      </c>
      <c r="BP454" s="130"/>
      <c r="BQ454" s="130">
        <v>25000</v>
      </c>
      <c r="BR454" s="37"/>
      <c r="BS454" s="37"/>
      <c r="BT454" s="37"/>
      <c r="BU454" s="37"/>
      <c r="BV454" s="130"/>
      <c r="BW454" s="130"/>
      <c r="BX454" s="130"/>
      <c r="BY454" s="37"/>
      <c r="BZ454" s="37"/>
      <c r="CA454" s="130"/>
      <c r="CB454" s="188"/>
      <c r="CC454" s="189"/>
      <c r="CD454" s="189"/>
      <c r="CE454" s="130"/>
      <c r="CF454" s="188"/>
      <c r="CG454" s="130"/>
      <c r="CH454" s="189"/>
      <c r="CI454" s="189"/>
      <c r="CJ454" s="130"/>
      <c r="CK454" s="130"/>
      <c r="CL454" s="130"/>
      <c r="CM454" s="130"/>
      <c r="CN454" s="37"/>
      <c r="CO454" s="37"/>
    </row>
    <row r="455" spans="2:93" s="39" customFormat="1" ht="22.5" hidden="1" customHeight="1" x14ac:dyDescent="0.25">
      <c r="B455" s="209"/>
      <c r="C455" s="124" t="s">
        <v>40</v>
      </c>
      <c r="D455" s="189"/>
      <c r="E455" s="189"/>
      <c r="F455" s="189"/>
      <c r="G455" s="189"/>
      <c r="H455" s="189"/>
      <c r="I455" s="189">
        <f t="shared" si="1303"/>
        <v>0</v>
      </c>
      <c r="J455" s="569" t="e">
        <f t="shared" si="1304"/>
        <v>#DIV/0!</v>
      </c>
      <c r="K455" s="37"/>
      <c r="L455" s="569"/>
      <c r="M455" s="189"/>
      <c r="N455" s="569"/>
      <c r="O455" s="37"/>
      <c r="P455" s="37"/>
      <c r="Q455" s="37"/>
      <c r="R455" s="37"/>
      <c r="S455" s="189"/>
      <c r="T455" s="37"/>
      <c r="U455" s="37"/>
      <c r="V455" s="629"/>
      <c r="W455" s="189"/>
      <c r="X455" s="629" t="e">
        <f t="shared" si="1350"/>
        <v>#DIV/0!</v>
      </c>
      <c r="Y455" s="37"/>
      <c r="Z455" s="629"/>
      <c r="AA455" s="37"/>
      <c r="AB455" s="37"/>
      <c r="AC455" s="189">
        <f t="shared" si="1265"/>
        <v>0</v>
      </c>
      <c r="AD455" s="575" t="e">
        <f t="shared" si="1266"/>
        <v>#DIV/0!</v>
      </c>
      <c r="AE455" s="37"/>
      <c r="AF455" s="622"/>
      <c r="AG455" s="189"/>
      <c r="AH455" s="622" t="e">
        <f t="shared" si="1351"/>
        <v>#DIV/0!</v>
      </c>
      <c r="AI455" s="37"/>
      <c r="AJ455" s="37"/>
      <c r="AK455" s="189"/>
      <c r="AL455" s="37"/>
      <c r="AM455" s="37"/>
      <c r="AN455" s="37"/>
      <c r="AO455" s="37"/>
      <c r="AP455" s="37"/>
      <c r="AQ455" s="37"/>
      <c r="AR455" s="37"/>
      <c r="AS455" s="37"/>
      <c r="AT455" s="37"/>
      <c r="AU455" s="112">
        <f t="shared" si="1305"/>
        <v>0</v>
      </c>
      <c r="AV455" s="37"/>
      <c r="AW455" s="37"/>
      <c r="AX455" s="37"/>
      <c r="AY455" s="37"/>
      <c r="AZ455" s="37"/>
      <c r="BA455" s="102">
        <f t="shared" si="1273"/>
        <v>0</v>
      </c>
      <c r="BB455" s="37"/>
      <c r="BC455" s="37"/>
      <c r="BD455" s="37"/>
      <c r="BE455" s="37">
        <f t="shared" si="1263"/>
        <v>0</v>
      </c>
      <c r="BF455" s="37">
        <f t="shared" ref="BF455:BF487" si="1360">E455</f>
        <v>0</v>
      </c>
      <c r="BG455" s="37"/>
      <c r="BH455" s="37"/>
      <c r="BI455" s="130">
        <f t="shared" si="1358"/>
        <v>52409.109519999998</v>
      </c>
      <c r="BJ455" s="37"/>
      <c r="BK455" s="37">
        <v>52409.109519999998</v>
      </c>
      <c r="BL455" s="37"/>
      <c r="BM455" s="37"/>
      <c r="BN455" s="37"/>
      <c r="BO455" s="188">
        <f t="shared" si="1359"/>
        <v>52409.109519999998</v>
      </c>
      <c r="BP455" s="37"/>
      <c r="BQ455" s="37">
        <v>52409.109519999998</v>
      </c>
      <c r="BR455" s="37"/>
      <c r="BS455" s="37"/>
      <c r="BT455" s="37">
        <f t="shared" si="1275"/>
        <v>0</v>
      </c>
      <c r="BU455" s="37"/>
      <c r="BV455" s="37"/>
      <c r="BW455" s="37"/>
      <c r="BX455" s="37"/>
      <c r="BY455" s="37"/>
      <c r="BZ455" s="37"/>
      <c r="CA455" s="37">
        <f t="shared" si="1342"/>
        <v>0</v>
      </c>
      <c r="CB455" s="189"/>
      <c r="CC455" s="189"/>
      <c r="CD455" s="189"/>
      <c r="CE455" s="37">
        <f t="shared" si="1343"/>
        <v>0</v>
      </c>
      <c r="CF455" s="189">
        <f t="shared" si="1339"/>
        <v>0</v>
      </c>
      <c r="CG455" s="189"/>
      <c r="CH455" s="189">
        <f t="shared" si="1340"/>
        <v>0</v>
      </c>
      <c r="CI455" s="189"/>
      <c r="CJ455" s="37"/>
      <c r="CK455" s="37"/>
      <c r="CL455" s="37"/>
      <c r="CM455" s="37"/>
      <c r="CN455" s="37"/>
      <c r="CO455" s="37"/>
    </row>
    <row r="456" spans="2:93" s="44" customFormat="1" ht="106.5" customHeight="1" x14ac:dyDescent="0.25">
      <c r="B456" s="660" t="s">
        <v>386</v>
      </c>
      <c r="C456" s="138" t="s">
        <v>220</v>
      </c>
      <c r="D456" s="193">
        <f>E456+F456+G456+H456</f>
        <v>365729.72336</v>
      </c>
      <c r="E456" s="193">
        <f>E457+E463</f>
        <v>0</v>
      </c>
      <c r="F456" s="193">
        <f>F457+F463</f>
        <v>365729.72336</v>
      </c>
      <c r="G456" s="194"/>
      <c r="H456" s="260"/>
      <c r="I456" s="193">
        <f t="shared" si="1303"/>
        <v>150274.74301000001</v>
      </c>
      <c r="J456" s="569">
        <f>I456/D456</f>
        <v>0.41089015579430921</v>
      </c>
      <c r="K456" s="301"/>
      <c r="L456" s="569"/>
      <c r="M456" s="193">
        <f>M457+M463</f>
        <v>150274.74301000001</v>
      </c>
      <c r="N456" s="569">
        <f>M456/F456</f>
        <v>0.41089015579430921</v>
      </c>
      <c r="O456" s="301"/>
      <c r="P456" s="301"/>
      <c r="Q456" s="301"/>
      <c r="R456" s="301"/>
      <c r="S456" s="193">
        <f>S457</f>
        <v>180579.67700999998</v>
      </c>
      <c r="T456" s="667">
        <f>S456/D456</f>
        <v>0.4937517119226576</v>
      </c>
      <c r="U456" s="112">
        <f>U457+U463</f>
        <v>0</v>
      </c>
      <c r="V456" s="621"/>
      <c r="W456" s="193">
        <f>W457</f>
        <v>180579.67700999998</v>
      </c>
      <c r="X456" s="621">
        <f t="shared" si="1350"/>
        <v>0.4937517119226576</v>
      </c>
      <c r="Y456" s="301"/>
      <c r="Z456" s="621"/>
      <c r="AA456" s="301"/>
      <c r="AB456" s="301"/>
      <c r="AC456" s="193">
        <f t="shared" si="1265"/>
        <v>351873.06189000001</v>
      </c>
      <c r="AD456" s="569">
        <f t="shared" si="1266"/>
        <v>0.96211229062079695</v>
      </c>
      <c r="AE456" s="112"/>
      <c r="AF456" s="641"/>
      <c r="AG456" s="193">
        <f>AG457</f>
        <v>351873.06189000001</v>
      </c>
      <c r="AH456" s="641">
        <f t="shared" si="1351"/>
        <v>0.96211229062079695</v>
      </c>
      <c r="AI456" s="301"/>
      <c r="AJ456" s="301"/>
      <c r="AK456" s="193"/>
      <c r="AL456" s="301"/>
      <c r="AM456" s="301"/>
      <c r="AN456" s="301"/>
      <c r="AO456" s="301"/>
      <c r="AP456" s="301"/>
      <c r="AQ456" s="301"/>
      <c r="AR456" s="301"/>
      <c r="AS456" s="301"/>
      <c r="AT456" s="301"/>
      <c r="AU456" s="112">
        <f t="shared" si="1305"/>
        <v>0</v>
      </c>
      <c r="AV456" s="112">
        <f>AW456+AX456+AY456+AZ456</f>
        <v>365729.72336</v>
      </c>
      <c r="AW456" s="112">
        <f>AW457+AW463</f>
        <v>0</v>
      </c>
      <c r="AX456" s="193">
        <f>AX457+AX463</f>
        <v>365729.72336</v>
      </c>
      <c r="AY456" s="307"/>
      <c r="AZ456" s="301"/>
      <c r="BA456" s="657">
        <f t="shared" si="1273"/>
        <v>0</v>
      </c>
      <c r="BB456" s="301"/>
      <c r="BC456" s="301"/>
      <c r="BD456" s="301"/>
      <c r="BE456" s="112">
        <f t="shared" si="1263"/>
        <v>0</v>
      </c>
      <c r="BF456" s="112">
        <f t="shared" si="1360"/>
        <v>0</v>
      </c>
      <c r="BG456" s="301"/>
      <c r="BH456" s="301"/>
      <c r="BI456" s="112">
        <f>BJ456+BK456+BL456+BM456</f>
        <v>0</v>
      </c>
      <c r="BJ456" s="112">
        <f>BJ457+BJ463</f>
        <v>0</v>
      </c>
      <c r="BK456" s="112"/>
      <c r="BL456" s="307"/>
      <c r="BM456" s="301"/>
      <c r="BN456" s="112"/>
      <c r="BO456" s="112">
        <f>BP456+BQ456+BR456+BS456</f>
        <v>0</v>
      </c>
      <c r="BP456" s="112">
        <f>BP457+BP463</f>
        <v>0</v>
      </c>
      <c r="BQ456" s="112"/>
      <c r="BR456" s="307"/>
      <c r="BS456" s="301"/>
      <c r="BT456" s="307">
        <f t="shared" si="1275"/>
        <v>0</v>
      </c>
      <c r="BU456" s="301"/>
      <c r="BV456" s="112">
        <f>BW456+BX456+BY456+BZ456</f>
        <v>0</v>
      </c>
      <c r="BW456" s="112">
        <f>BW457+BW463</f>
        <v>0</v>
      </c>
      <c r="BX456" s="112"/>
      <c r="BY456" s="307"/>
      <c r="BZ456" s="301"/>
      <c r="CA456" s="112">
        <f t="shared" si="1342"/>
        <v>0</v>
      </c>
      <c r="CB456" s="193"/>
      <c r="CC456" s="194"/>
      <c r="CD456" s="260"/>
      <c r="CE456" s="112">
        <f t="shared" si="1343"/>
        <v>0</v>
      </c>
      <c r="CF456" s="193">
        <f t="shared" si="1339"/>
        <v>0</v>
      </c>
      <c r="CG456" s="193"/>
      <c r="CH456" s="194">
        <f t="shared" si="1340"/>
        <v>0</v>
      </c>
      <c r="CI456" s="260"/>
      <c r="CJ456" s="112"/>
      <c r="CK456" s="112">
        <f>CL456+CM456+CN456+CO456</f>
        <v>0</v>
      </c>
      <c r="CL456" s="112">
        <f>CL457+CL463</f>
        <v>0</v>
      </c>
      <c r="CM456" s="112"/>
      <c r="CN456" s="307"/>
      <c r="CO456" s="301"/>
    </row>
    <row r="457" spans="2:93" s="52" customFormat="1" ht="45.75" hidden="1" customHeight="1" x14ac:dyDescent="0.25">
      <c r="B457" s="206"/>
      <c r="C457" s="111" t="s">
        <v>31</v>
      </c>
      <c r="D457" s="193">
        <f>E457+F457+G457+H457</f>
        <v>365729.72336</v>
      </c>
      <c r="E457" s="182">
        <f>SUM(E458:E462)</f>
        <v>0</v>
      </c>
      <c r="F457" s="182">
        <f>SUM(F458:F462)</f>
        <v>365729.72336</v>
      </c>
      <c r="G457" s="247"/>
      <c r="H457" s="247"/>
      <c r="I457" s="193">
        <f t="shared" si="1303"/>
        <v>150274.74301000001</v>
      </c>
      <c r="J457" s="569">
        <f t="shared" si="1304"/>
        <v>0.41089015579430921</v>
      </c>
      <c r="K457" s="33"/>
      <c r="L457" s="569"/>
      <c r="M457" s="193">
        <f>SUM(M458:M462)</f>
        <v>150274.74301000001</v>
      </c>
      <c r="N457" s="569">
        <f t="shared" ref="N457:N462" si="1361">M457/F457</f>
        <v>0.41089015579430921</v>
      </c>
      <c r="O457" s="33"/>
      <c r="P457" s="33"/>
      <c r="Q457" s="33"/>
      <c r="R457" s="33"/>
      <c r="S457" s="193">
        <f>W457</f>
        <v>180579.67700999998</v>
      </c>
      <c r="T457" s="592">
        <f>S457/D457</f>
        <v>0.4937517119226576</v>
      </c>
      <c r="U457" s="657">
        <f>SUM(U458:U462)</f>
        <v>0</v>
      </c>
      <c r="V457" s="621" t="e">
        <f t="shared" ref="V457:V487" si="1362">U457/E457</f>
        <v>#DIV/0!</v>
      </c>
      <c r="W457" s="193">
        <f>W458+W459+W460+W461+W462</f>
        <v>180579.67700999998</v>
      </c>
      <c r="X457" s="621">
        <f t="shared" si="1350"/>
        <v>0.4937517119226576</v>
      </c>
      <c r="Y457" s="33"/>
      <c r="Z457" s="621"/>
      <c r="AA457" s="33"/>
      <c r="AB457" s="33"/>
      <c r="AC457" s="193">
        <f t="shared" si="1265"/>
        <v>351873.06189000001</v>
      </c>
      <c r="AD457" s="569">
        <f t="shared" si="1266"/>
        <v>0.96211229062079695</v>
      </c>
      <c r="AE457" s="657"/>
      <c r="AF457" s="641"/>
      <c r="AG457" s="193">
        <f>AG458+AG459+AG460+AG461+AG462</f>
        <v>351873.06189000001</v>
      </c>
      <c r="AH457" s="641">
        <f t="shared" si="1351"/>
        <v>0.96211229062079695</v>
      </c>
      <c r="AI457" s="33"/>
      <c r="AJ457" s="33"/>
      <c r="AK457" s="193"/>
      <c r="AL457" s="33"/>
      <c r="AM457" s="33"/>
      <c r="AN457" s="33"/>
      <c r="AO457" s="33"/>
      <c r="AP457" s="33"/>
      <c r="AQ457" s="33"/>
      <c r="AR457" s="33"/>
      <c r="AS457" s="33"/>
      <c r="AT457" s="33"/>
      <c r="AU457" s="112">
        <f t="shared" si="1305"/>
        <v>0</v>
      </c>
      <c r="AV457" s="112">
        <f>AW457+AX457+AY457+AZ457</f>
        <v>365729.72336</v>
      </c>
      <c r="AW457" s="657">
        <f>SUM(AW458:AW462)</f>
        <v>0</v>
      </c>
      <c r="AX457" s="657">
        <f>AX458+AX459</f>
        <v>365729.72336</v>
      </c>
      <c r="AY457" s="33"/>
      <c r="AZ457" s="33"/>
      <c r="BA457" s="657">
        <f t="shared" si="1273"/>
        <v>0</v>
      </c>
      <c r="BB457" s="33"/>
      <c r="BC457" s="33"/>
      <c r="BD457" s="33"/>
      <c r="BE457" s="657">
        <f t="shared" si="1263"/>
        <v>0</v>
      </c>
      <c r="BF457" s="657">
        <f t="shared" si="1360"/>
        <v>0</v>
      </c>
      <c r="BG457" s="33"/>
      <c r="BH457" s="33"/>
      <c r="BI457" s="112">
        <f>BJ457+BK457+BL457+BM457</f>
        <v>0</v>
      </c>
      <c r="BJ457" s="657">
        <f>SUM(BJ458:BJ462)</f>
        <v>0</v>
      </c>
      <c r="BK457" s="657"/>
      <c r="BL457" s="33"/>
      <c r="BM457" s="33"/>
      <c r="BN457" s="657"/>
      <c r="BO457" s="112">
        <f>BP457+BQ457+BR457+BS457</f>
        <v>0</v>
      </c>
      <c r="BP457" s="657">
        <f>SUM(BP458:BP462)</f>
        <v>0</v>
      </c>
      <c r="BQ457" s="657"/>
      <c r="BR457" s="33"/>
      <c r="BS457" s="33"/>
      <c r="BT457" s="33">
        <f t="shared" si="1275"/>
        <v>0</v>
      </c>
      <c r="BU457" s="33"/>
      <c r="BV457" s="112">
        <f>BW457+BX457+BY457+BZ457</f>
        <v>0</v>
      </c>
      <c r="BW457" s="657">
        <f>SUM(BW458:BW462)</f>
        <v>0</v>
      </c>
      <c r="BX457" s="657"/>
      <c r="BY457" s="33"/>
      <c r="BZ457" s="33"/>
      <c r="CA457" s="657">
        <f t="shared" si="1342"/>
        <v>0</v>
      </c>
      <c r="CB457" s="182"/>
      <c r="CC457" s="247"/>
      <c r="CD457" s="247"/>
      <c r="CE457" s="657">
        <f t="shared" si="1343"/>
        <v>0</v>
      </c>
      <c r="CF457" s="182">
        <f t="shared" si="1339"/>
        <v>0</v>
      </c>
      <c r="CG457" s="182"/>
      <c r="CH457" s="247">
        <f t="shared" si="1340"/>
        <v>0</v>
      </c>
      <c r="CI457" s="247"/>
      <c r="CJ457" s="657"/>
      <c r="CK457" s="112">
        <f>CL457+CM457+CN457+CO457</f>
        <v>0</v>
      </c>
      <c r="CL457" s="657">
        <f>SUM(CL458:CL462)</f>
        <v>0</v>
      </c>
      <c r="CM457" s="657"/>
      <c r="CN457" s="33"/>
      <c r="CO457" s="33"/>
    </row>
    <row r="458" spans="2:93" s="39" customFormat="1" ht="27" hidden="1" customHeight="1" x14ac:dyDescent="0.25">
      <c r="B458" s="209"/>
      <c r="C458" s="124" t="s">
        <v>39</v>
      </c>
      <c r="D458" s="188">
        <f>E458+F458</f>
        <v>307485.65626999998</v>
      </c>
      <c r="E458" s="188"/>
      <c r="F458" s="188">
        <v>307485.65626999998</v>
      </c>
      <c r="G458" s="189"/>
      <c r="H458" s="189"/>
      <c r="I458" s="188">
        <f t="shared" si="1303"/>
        <v>115671.33766</v>
      </c>
      <c r="J458" s="569">
        <f t="shared" si="1304"/>
        <v>0.37618449934597992</v>
      </c>
      <c r="K458" s="37"/>
      <c r="L458" s="569"/>
      <c r="M458" s="188">
        <v>115671.33766</v>
      </c>
      <c r="N458" s="569">
        <f t="shared" si="1361"/>
        <v>0.37618449934597992</v>
      </c>
      <c r="O458" s="37"/>
      <c r="P458" s="37"/>
      <c r="Q458" s="37"/>
      <c r="R458" s="37"/>
      <c r="S458" s="188"/>
      <c r="T458" s="592">
        <f t="shared" ref="T458:T462" si="1363">S458/D458</f>
        <v>0</v>
      </c>
      <c r="U458" s="130"/>
      <c r="V458" s="629"/>
      <c r="W458" s="188">
        <v>145976.27166</v>
      </c>
      <c r="X458" s="629">
        <f t="shared" si="1350"/>
        <v>0.47474172756799993</v>
      </c>
      <c r="Y458" s="37"/>
      <c r="Z458" s="629"/>
      <c r="AA458" s="37"/>
      <c r="AB458" s="37"/>
      <c r="AC458" s="188">
        <f t="shared" si="1265"/>
        <v>307485.64778</v>
      </c>
      <c r="AD458" s="575">
        <f t="shared" si="1266"/>
        <v>0.99999997238895599</v>
      </c>
      <c r="AE458" s="130"/>
      <c r="AF458" s="622"/>
      <c r="AG458" s="188">
        <v>307485.64778</v>
      </c>
      <c r="AH458" s="622">
        <f t="shared" si="1351"/>
        <v>0.99999997238895599</v>
      </c>
      <c r="AI458" s="37"/>
      <c r="AJ458" s="37"/>
      <c r="AK458" s="188"/>
      <c r="AL458" s="37"/>
      <c r="AM458" s="37"/>
      <c r="AN458" s="37"/>
      <c r="AO458" s="37"/>
      <c r="AP458" s="37"/>
      <c r="AQ458" s="37"/>
      <c r="AR458" s="37"/>
      <c r="AS458" s="37"/>
      <c r="AT458" s="37"/>
      <c r="AU458" s="112">
        <f t="shared" si="1305"/>
        <v>44200</v>
      </c>
      <c r="AV458" s="130">
        <f>AW458+AX458</f>
        <v>351685.65626999998</v>
      </c>
      <c r="AW458" s="130"/>
      <c r="AX458" s="130">
        <v>351685.65626999998</v>
      </c>
      <c r="AY458" s="37"/>
      <c r="AZ458" s="37"/>
      <c r="BA458" s="433">
        <f t="shared" si="1273"/>
        <v>0</v>
      </c>
      <c r="BB458" s="37"/>
      <c r="BC458" s="37"/>
      <c r="BD458" s="37"/>
      <c r="BE458" s="130">
        <f t="shared" si="1263"/>
        <v>0</v>
      </c>
      <c r="BF458" s="130">
        <f t="shared" si="1360"/>
        <v>0</v>
      </c>
      <c r="BG458" s="37"/>
      <c r="BH458" s="37"/>
      <c r="BI458" s="130">
        <f t="shared" ref="BI458:BI465" si="1364">BJ458</f>
        <v>0</v>
      </c>
      <c r="BJ458" s="130">
        <v>0</v>
      </c>
      <c r="BK458" s="130"/>
      <c r="BL458" s="37"/>
      <c r="BM458" s="37"/>
      <c r="BN458" s="130"/>
      <c r="BO458" s="130">
        <f t="shared" ref="BO458:BO465" si="1365">BP458</f>
        <v>0</v>
      </c>
      <c r="BP458" s="130">
        <v>0</v>
      </c>
      <c r="BQ458" s="130"/>
      <c r="BR458" s="37"/>
      <c r="BS458" s="37"/>
      <c r="BT458" s="37">
        <f t="shared" si="1275"/>
        <v>0</v>
      </c>
      <c r="BU458" s="37"/>
      <c r="BV458" s="130">
        <f t="shared" ref="BV458:BV465" si="1366">BW458</f>
        <v>0</v>
      </c>
      <c r="BW458" s="130">
        <v>0</v>
      </c>
      <c r="BX458" s="130"/>
      <c r="BY458" s="37"/>
      <c r="BZ458" s="37"/>
      <c r="CA458" s="130">
        <f t="shared" si="1342"/>
        <v>0</v>
      </c>
      <c r="CB458" s="188"/>
      <c r="CC458" s="189"/>
      <c r="CD458" s="189"/>
      <c r="CE458" s="130">
        <f t="shared" si="1343"/>
        <v>0</v>
      </c>
      <c r="CF458" s="188">
        <f t="shared" si="1339"/>
        <v>0</v>
      </c>
      <c r="CG458" s="188"/>
      <c r="CH458" s="189">
        <f t="shared" si="1340"/>
        <v>0</v>
      </c>
      <c r="CI458" s="189"/>
      <c r="CJ458" s="130"/>
      <c r="CK458" s="130">
        <f t="shared" ref="CK458:CK465" si="1367">CL458</f>
        <v>0</v>
      </c>
      <c r="CL458" s="130">
        <v>0</v>
      </c>
      <c r="CM458" s="130"/>
      <c r="CN458" s="37"/>
      <c r="CO458" s="37"/>
    </row>
    <row r="459" spans="2:93" s="39" customFormat="1" ht="22.5" hidden="1" customHeight="1" x14ac:dyDescent="0.25">
      <c r="B459" s="209"/>
      <c r="C459" s="124" t="s">
        <v>40</v>
      </c>
      <c r="D459" s="188">
        <f t="shared" ref="D459:D462" si="1368">E459+F459</f>
        <v>14224.0671</v>
      </c>
      <c r="E459" s="188"/>
      <c r="F459" s="188">
        <v>14224.0671</v>
      </c>
      <c r="G459" s="189"/>
      <c r="H459" s="189"/>
      <c r="I459" s="188">
        <f t="shared" si="1303"/>
        <v>4260.0583400000005</v>
      </c>
      <c r="J459" s="569">
        <f t="shared" si="1304"/>
        <v>0.29949650195336891</v>
      </c>
      <c r="K459" s="37"/>
      <c r="L459" s="569"/>
      <c r="M459" s="188">
        <f>4126.77375+133.28459</f>
        <v>4260.0583400000005</v>
      </c>
      <c r="N459" s="569">
        <f t="shared" si="1361"/>
        <v>0.29949650195336891</v>
      </c>
      <c r="O459" s="37"/>
      <c r="P459" s="37"/>
      <c r="Q459" s="37"/>
      <c r="R459" s="37"/>
      <c r="S459" s="188"/>
      <c r="T459" s="592">
        <f t="shared" si="1363"/>
        <v>0</v>
      </c>
      <c r="U459" s="130"/>
      <c r="V459" s="629"/>
      <c r="W459" s="188">
        <f>4126.77375+133.28459</f>
        <v>4260.0583400000005</v>
      </c>
      <c r="X459" s="629">
        <f t="shared" si="1350"/>
        <v>0.29949650195336891</v>
      </c>
      <c r="Y459" s="37"/>
      <c r="Z459" s="629"/>
      <c r="AA459" s="37"/>
      <c r="AB459" s="37"/>
      <c r="AC459" s="188">
        <f t="shared" si="1265"/>
        <v>14044.0671</v>
      </c>
      <c r="AD459" s="575">
        <f t="shared" si="1266"/>
        <v>0.98734539153010603</v>
      </c>
      <c r="AE459" s="130"/>
      <c r="AF459" s="622"/>
      <c r="AG459" s="188">
        <f>44387.41411-AG460-AG462</f>
        <v>14044.0671</v>
      </c>
      <c r="AH459" s="622">
        <f t="shared" si="1351"/>
        <v>0.98734539153010603</v>
      </c>
      <c r="AI459" s="37"/>
      <c r="AJ459" s="37"/>
      <c r="AK459" s="188"/>
      <c r="AL459" s="37"/>
      <c r="AM459" s="37"/>
      <c r="AN459" s="37"/>
      <c r="AO459" s="37"/>
      <c r="AP459" s="37"/>
      <c r="AQ459" s="37"/>
      <c r="AR459" s="37"/>
      <c r="AS459" s="37"/>
      <c r="AT459" s="37"/>
      <c r="AU459" s="112">
        <f t="shared" si="1305"/>
        <v>-180.00000999999975</v>
      </c>
      <c r="AV459" s="130">
        <f t="shared" ref="AV459:AV462" si="1369">AW459+AX459</f>
        <v>14044.06709</v>
      </c>
      <c r="AW459" s="130"/>
      <c r="AX459" s="130">
        <v>14044.06709</v>
      </c>
      <c r="AY459" s="37"/>
      <c r="AZ459" s="37"/>
      <c r="BA459" s="433">
        <f t="shared" si="1273"/>
        <v>0</v>
      </c>
      <c r="BB459" s="37"/>
      <c r="BC459" s="37"/>
      <c r="BD459" s="37"/>
      <c r="BE459" s="130">
        <f t="shared" si="1263"/>
        <v>0</v>
      </c>
      <c r="BF459" s="130">
        <f t="shared" si="1360"/>
        <v>0</v>
      </c>
      <c r="BG459" s="37"/>
      <c r="BH459" s="37"/>
      <c r="BI459" s="130">
        <f t="shared" si="1364"/>
        <v>0</v>
      </c>
      <c r="BJ459" s="130">
        <v>0</v>
      </c>
      <c r="BK459" s="130"/>
      <c r="BL459" s="37"/>
      <c r="BM459" s="37"/>
      <c r="BN459" s="130"/>
      <c r="BO459" s="130">
        <f t="shared" si="1365"/>
        <v>0</v>
      </c>
      <c r="BP459" s="130">
        <v>0</v>
      </c>
      <c r="BQ459" s="130"/>
      <c r="BR459" s="37"/>
      <c r="BS459" s="37"/>
      <c r="BT459" s="37">
        <f t="shared" si="1275"/>
        <v>0</v>
      </c>
      <c r="BU459" s="37"/>
      <c r="BV459" s="130">
        <f t="shared" si="1366"/>
        <v>0</v>
      </c>
      <c r="BW459" s="130">
        <v>0</v>
      </c>
      <c r="BX459" s="130"/>
      <c r="BY459" s="37"/>
      <c r="BZ459" s="37"/>
      <c r="CA459" s="130">
        <f t="shared" si="1342"/>
        <v>0</v>
      </c>
      <c r="CB459" s="188"/>
      <c r="CC459" s="189"/>
      <c r="CD459" s="189"/>
      <c r="CE459" s="130">
        <f t="shared" si="1343"/>
        <v>0</v>
      </c>
      <c r="CF459" s="188">
        <f t="shared" si="1339"/>
        <v>0</v>
      </c>
      <c r="CG459" s="188"/>
      <c r="CH459" s="189">
        <f t="shared" si="1340"/>
        <v>0</v>
      </c>
      <c r="CI459" s="189"/>
      <c r="CJ459" s="130"/>
      <c r="CK459" s="130">
        <f t="shared" si="1367"/>
        <v>0</v>
      </c>
      <c r="CL459" s="130">
        <v>0</v>
      </c>
      <c r="CM459" s="130"/>
      <c r="CN459" s="37"/>
      <c r="CO459" s="37"/>
    </row>
    <row r="460" spans="2:93" s="39" customFormat="1" ht="22.5" hidden="1" customHeight="1" x14ac:dyDescent="0.25">
      <c r="B460" s="209"/>
      <c r="C460" s="124" t="s">
        <v>462</v>
      </c>
      <c r="D460" s="188">
        <f t="shared" si="1368"/>
        <v>17033.712009999999</v>
      </c>
      <c r="E460" s="188"/>
      <c r="F460" s="188">
        <v>17033.712009999999</v>
      </c>
      <c r="G460" s="189"/>
      <c r="H460" s="189"/>
      <c r="I460" s="188">
        <f t="shared" si="1303"/>
        <v>12105.936009999999</v>
      </c>
      <c r="J460" s="569">
        <f t="shared" si="1304"/>
        <v>0.71070451366636667</v>
      </c>
      <c r="K460" s="37"/>
      <c r="L460" s="569"/>
      <c r="M460" s="188">
        <v>12105.936009999999</v>
      </c>
      <c r="N460" s="569">
        <f t="shared" si="1361"/>
        <v>0.71070451366636667</v>
      </c>
      <c r="O460" s="37"/>
      <c r="P460" s="37"/>
      <c r="Q460" s="37"/>
      <c r="R460" s="37"/>
      <c r="S460" s="188">
        <f>W460</f>
        <v>12105.936009999999</v>
      </c>
      <c r="T460" s="592">
        <f t="shared" si="1363"/>
        <v>0.71070451366636667</v>
      </c>
      <c r="U460" s="130"/>
      <c r="V460" s="629"/>
      <c r="W460" s="188">
        <f>12105.93601</f>
        <v>12105.936009999999</v>
      </c>
      <c r="X460" s="629">
        <f t="shared" si="1350"/>
        <v>0.71070451366636667</v>
      </c>
      <c r="Y460" s="37"/>
      <c r="Z460" s="629"/>
      <c r="AA460" s="37"/>
      <c r="AB460" s="37"/>
      <c r="AC460" s="188">
        <f t="shared" si="1265"/>
        <v>12105.936009999999</v>
      </c>
      <c r="AD460" s="575">
        <f t="shared" si="1266"/>
        <v>0.71070451366636667</v>
      </c>
      <c r="AE460" s="130"/>
      <c r="AF460" s="622"/>
      <c r="AG460" s="188">
        <f>W460</f>
        <v>12105.936009999999</v>
      </c>
      <c r="AH460" s="622">
        <f t="shared" si="1351"/>
        <v>0.71070451366636667</v>
      </c>
      <c r="AI460" s="37"/>
      <c r="AJ460" s="37"/>
      <c r="AK460" s="188"/>
      <c r="AL460" s="37"/>
      <c r="AM460" s="37"/>
      <c r="AN460" s="37"/>
      <c r="AO460" s="37"/>
      <c r="AP460" s="37"/>
      <c r="AQ460" s="37"/>
      <c r="AR460" s="37"/>
      <c r="AS460" s="37"/>
      <c r="AT460" s="37"/>
      <c r="AU460" s="112"/>
      <c r="AV460" s="130"/>
      <c r="AW460" s="130"/>
      <c r="AX460" s="130"/>
      <c r="AY460" s="37"/>
      <c r="AZ460" s="37"/>
      <c r="BA460" s="564"/>
      <c r="BB460" s="37"/>
      <c r="BC460" s="37"/>
      <c r="BD460" s="37"/>
      <c r="BE460" s="130"/>
      <c r="BF460" s="130"/>
      <c r="BG460" s="37"/>
      <c r="BH460" s="37"/>
      <c r="BI460" s="130"/>
      <c r="BJ460" s="130"/>
      <c r="BK460" s="130"/>
      <c r="BL460" s="37"/>
      <c r="BM460" s="37"/>
      <c r="BN460" s="130"/>
      <c r="BO460" s="130"/>
      <c r="BP460" s="130"/>
      <c r="BQ460" s="130"/>
      <c r="BR460" s="37"/>
      <c r="BS460" s="37"/>
      <c r="BT460" s="37"/>
      <c r="BU460" s="37"/>
      <c r="BV460" s="130"/>
      <c r="BW460" s="130"/>
      <c r="BX460" s="130"/>
      <c r="BY460" s="37"/>
      <c r="BZ460" s="37"/>
      <c r="CA460" s="130"/>
      <c r="CB460" s="188"/>
      <c r="CC460" s="189"/>
      <c r="CD460" s="189"/>
      <c r="CE460" s="130"/>
      <c r="CF460" s="188"/>
      <c r="CG460" s="188"/>
      <c r="CH460" s="189"/>
      <c r="CI460" s="189"/>
      <c r="CJ460" s="130"/>
      <c r="CK460" s="130"/>
      <c r="CL460" s="130"/>
      <c r="CM460" s="130"/>
      <c r="CN460" s="37"/>
      <c r="CO460" s="37"/>
    </row>
    <row r="461" spans="2:93" s="39" customFormat="1" ht="22.5" hidden="1" customHeight="1" x14ac:dyDescent="0.25">
      <c r="B461" s="209"/>
      <c r="C461" s="124" t="s">
        <v>461</v>
      </c>
      <c r="D461" s="188">
        <f t="shared" si="1368"/>
        <v>820</v>
      </c>
      <c r="E461" s="188"/>
      <c r="F461" s="188">
        <v>820</v>
      </c>
      <c r="G461" s="189"/>
      <c r="H461" s="189"/>
      <c r="I461" s="188">
        <f t="shared" si="1303"/>
        <v>0</v>
      </c>
      <c r="J461" s="569">
        <f t="shared" si="1304"/>
        <v>0</v>
      </c>
      <c r="K461" s="37"/>
      <c r="L461" s="569"/>
      <c r="M461" s="188"/>
      <c r="N461" s="569">
        <f t="shared" si="1361"/>
        <v>0</v>
      </c>
      <c r="O461" s="37"/>
      <c r="P461" s="37"/>
      <c r="Q461" s="37"/>
      <c r="R461" s="37"/>
      <c r="S461" s="188">
        <f t="shared" ref="S461:S462" si="1370">W461</f>
        <v>0</v>
      </c>
      <c r="T461" s="592">
        <f t="shared" si="1363"/>
        <v>0</v>
      </c>
      <c r="U461" s="130"/>
      <c r="V461" s="629"/>
      <c r="W461" s="188"/>
      <c r="X461" s="629">
        <f t="shared" si="1350"/>
        <v>0</v>
      </c>
      <c r="Y461" s="37"/>
      <c r="Z461" s="629"/>
      <c r="AA461" s="37"/>
      <c r="AB461" s="37"/>
      <c r="AC461" s="188">
        <f t="shared" si="1265"/>
        <v>0</v>
      </c>
      <c r="AD461" s="575">
        <f t="shared" si="1266"/>
        <v>0</v>
      </c>
      <c r="AE461" s="130"/>
      <c r="AF461" s="622"/>
      <c r="AG461" s="188">
        <v>0</v>
      </c>
      <c r="AH461" s="622">
        <f t="shared" si="1351"/>
        <v>0</v>
      </c>
      <c r="AI461" s="37"/>
      <c r="AJ461" s="37"/>
      <c r="AK461" s="188"/>
      <c r="AL461" s="37"/>
      <c r="AM461" s="37"/>
      <c r="AN461" s="37"/>
      <c r="AO461" s="37"/>
      <c r="AP461" s="37"/>
      <c r="AQ461" s="37"/>
      <c r="AR461" s="37"/>
      <c r="AS461" s="37"/>
      <c r="AT461" s="37"/>
      <c r="AU461" s="112"/>
      <c r="AV461" s="130"/>
      <c r="AW461" s="130"/>
      <c r="AX461" s="130"/>
      <c r="AY461" s="37"/>
      <c r="AZ461" s="37"/>
      <c r="BA461" s="564"/>
      <c r="BB461" s="37"/>
      <c r="BC461" s="37"/>
      <c r="BD461" s="37"/>
      <c r="BE461" s="130"/>
      <c r="BF461" s="130"/>
      <c r="BG461" s="37"/>
      <c r="BH461" s="37"/>
      <c r="BI461" s="130"/>
      <c r="BJ461" s="130"/>
      <c r="BK461" s="130"/>
      <c r="BL461" s="37"/>
      <c r="BM461" s="37"/>
      <c r="BN461" s="130"/>
      <c r="BO461" s="130"/>
      <c r="BP461" s="130"/>
      <c r="BQ461" s="130"/>
      <c r="BR461" s="37"/>
      <c r="BS461" s="37"/>
      <c r="BT461" s="37"/>
      <c r="BU461" s="37"/>
      <c r="BV461" s="130"/>
      <c r="BW461" s="130"/>
      <c r="BX461" s="130"/>
      <c r="BY461" s="37"/>
      <c r="BZ461" s="37"/>
      <c r="CA461" s="130"/>
      <c r="CB461" s="188"/>
      <c r="CC461" s="189"/>
      <c r="CD461" s="189"/>
      <c r="CE461" s="130"/>
      <c r="CF461" s="188"/>
      <c r="CG461" s="188"/>
      <c r="CH461" s="189"/>
      <c r="CI461" s="189"/>
      <c r="CJ461" s="130"/>
      <c r="CK461" s="130"/>
      <c r="CL461" s="130"/>
      <c r="CM461" s="130"/>
      <c r="CN461" s="37"/>
      <c r="CO461" s="37"/>
    </row>
    <row r="462" spans="2:93" s="39" customFormat="1" ht="62.25" hidden="1" customHeight="1" x14ac:dyDescent="0.25">
      <c r="B462" s="209"/>
      <c r="C462" s="124" t="s">
        <v>43</v>
      </c>
      <c r="D462" s="188">
        <f t="shared" si="1368"/>
        <v>26166.287980000001</v>
      </c>
      <c r="E462" s="188"/>
      <c r="F462" s="188">
        <v>26166.287980000001</v>
      </c>
      <c r="G462" s="189"/>
      <c r="H462" s="189"/>
      <c r="I462" s="188">
        <f t="shared" si="1303"/>
        <v>18237.411</v>
      </c>
      <c r="J462" s="569">
        <f t="shared" si="1304"/>
        <v>0.69698120780217754</v>
      </c>
      <c r="K462" s="37"/>
      <c r="L462" s="569"/>
      <c r="M462" s="188">
        <v>18237.411</v>
      </c>
      <c r="N462" s="569">
        <f t="shared" si="1361"/>
        <v>0.69698120780217754</v>
      </c>
      <c r="O462" s="37"/>
      <c r="P462" s="37"/>
      <c r="Q462" s="37"/>
      <c r="R462" s="37"/>
      <c r="S462" s="188">
        <f t="shared" si="1370"/>
        <v>18237.411</v>
      </c>
      <c r="T462" s="592">
        <f t="shared" si="1363"/>
        <v>0.69698120780217754</v>
      </c>
      <c r="U462" s="130"/>
      <c r="V462" s="629"/>
      <c r="W462" s="188">
        <v>18237.411</v>
      </c>
      <c r="X462" s="629">
        <f t="shared" si="1350"/>
        <v>0.69698120780217754</v>
      </c>
      <c r="Y462" s="37"/>
      <c r="Z462" s="629"/>
      <c r="AA462" s="37"/>
      <c r="AB462" s="37"/>
      <c r="AC462" s="188">
        <f t="shared" ref="AC462:AC526" si="1371">AE462+AG462+AI462+AK462</f>
        <v>18237.411</v>
      </c>
      <c r="AD462" s="575">
        <f t="shared" ref="AD462:AD526" si="1372">AC462/D462</f>
        <v>0.69698120780217754</v>
      </c>
      <c r="AE462" s="130"/>
      <c r="AF462" s="622"/>
      <c r="AG462" s="188">
        <f>W462</f>
        <v>18237.411</v>
      </c>
      <c r="AH462" s="622">
        <f t="shared" si="1351"/>
        <v>0.69698120780217754</v>
      </c>
      <c r="AI462" s="37"/>
      <c r="AJ462" s="37"/>
      <c r="AK462" s="188"/>
      <c r="AL462" s="37"/>
      <c r="AM462" s="37"/>
      <c r="AN462" s="37"/>
      <c r="AO462" s="37"/>
      <c r="AP462" s="37"/>
      <c r="AQ462" s="37"/>
      <c r="AR462" s="37"/>
      <c r="AS462" s="37"/>
      <c r="AT462" s="37"/>
      <c r="AU462" s="112">
        <f t="shared" si="1305"/>
        <v>-26166.287980000001</v>
      </c>
      <c r="AV462" s="130">
        <f t="shared" si="1369"/>
        <v>0</v>
      </c>
      <c r="AW462" s="130"/>
      <c r="AX462" s="130">
        <v>0</v>
      </c>
      <c r="AY462" s="37"/>
      <c r="AZ462" s="37"/>
      <c r="BA462" s="433">
        <f t="shared" si="1273"/>
        <v>0</v>
      </c>
      <c r="BB462" s="37"/>
      <c r="BC462" s="37"/>
      <c r="BD462" s="37"/>
      <c r="BE462" s="130">
        <f t="shared" si="1263"/>
        <v>0</v>
      </c>
      <c r="BF462" s="130">
        <f t="shared" si="1360"/>
        <v>0</v>
      </c>
      <c r="BG462" s="37"/>
      <c r="BH462" s="37"/>
      <c r="BI462" s="130">
        <f t="shared" si="1364"/>
        <v>0</v>
      </c>
      <c r="BJ462" s="130">
        <v>0</v>
      </c>
      <c r="BK462" s="130"/>
      <c r="BL462" s="37"/>
      <c r="BM462" s="37"/>
      <c r="BN462" s="130"/>
      <c r="BO462" s="130">
        <f t="shared" si="1365"/>
        <v>0</v>
      </c>
      <c r="BP462" s="130">
        <v>0</v>
      </c>
      <c r="BQ462" s="130"/>
      <c r="BR462" s="37"/>
      <c r="BS462" s="37"/>
      <c r="BT462" s="37">
        <f t="shared" si="1275"/>
        <v>0</v>
      </c>
      <c r="BU462" s="37"/>
      <c r="BV462" s="130">
        <f t="shared" si="1366"/>
        <v>0</v>
      </c>
      <c r="BW462" s="130">
        <v>0</v>
      </c>
      <c r="BX462" s="130"/>
      <c r="BY462" s="37"/>
      <c r="BZ462" s="37"/>
      <c r="CA462" s="130">
        <f t="shared" si="1342"/>
        <v>0</v>
      </c>
      <c r="CB462" s="188"/>
      <c r="CC462" s="189"/>
      <c r="CD462" s="189"/>
      <c r="CE462" s="130">
        <f t="shared" si="1343"/>
        <v>0</v>
      </c>
      <c r="CF462" s="188">
        <f t="shared" si="1339"/>
        <v>0</v>
      </c>
      <c r="CG462" s="188"/>
      <c r="CH462" s="189">
        <f t="shared" si="1340"/>
        <v>0</v>
      </c>
      <c r="CI462" s="189"/>
      <c r="CJ462" s="130"/>
      <c r="CK462" s="130">
        <f t="shared" si="1367"/>
        <v>0</v>
      </c>
      <c r="CL462" s="130">
        <v>0</v>
      </c>
      <c r="CM462" s="130"/>
      <c r="CN462" s="37"/>
      <c r="CO462" s="37"/>
    </row>
    <row r="463" spans="2:93" s="25" customFormat="1" ht="46.5" hidden="1" customHeight="1" x14ac:dyDescent="0.25">
      <c r="B463" s="207"/>
      <c r="C463" s="115" t="s">
        <v>32</v>
      </c>
      <c r="D463" s="183">
        <f t="shared" ref="D463:D465" si="1373">E463</f>
        <v>0</v>
      </c>
      <c r="E463" s="183">
        <v>0</v>
      </c>
      <c r="F463" s="183"/>
      <c r="G463" s="195"/>
      <c r="H463" s="195"/>
      <c r="I463" s="183">
        <f t="shared" si="1303"/>
        <v>0</v>
      </c>
      <c r="J463" s="569" t="e">
        <f t="shared" si="1304"/>
        <v>#DIV/0!</v>
      </c>
      <c r="K463" s="24"/>
      <c r="L463" s="569"/>
      <c r="M463" s="183"/>
      <c r="N463" s="569"/>
      <c r="O463" s="24"/>
      <c r="P463" s="24"/>
      <c r="Q463" s="24"/>
      <c r="R463" s="24"/>
      <c r="S463" s="183"/>
      <c r="T463" s="24"/>
      <c r="U463" s="116">
        <v>0</v>
      </c>
      <c r="V463" s="629"/>
      <c r="W463" s="183"/>
      <c r="X463" s="629" t="e">
        <f t="shared" si="1350"/>
        <v>#DIV/0!</v>
      </c>
      <c r="Y463" s="24"/>
      <c r="Z463" s="629"/>
      <c r="AA463" s="24"/>
      <c r="AB463" s="24"/>
      <c r="AC463" s="183">
        <f t="shared" si="1371"/>
        <v>0</v>
      </c>
      <c r="AD463" s="575" t="e">
        <f t="shared" si="1372"/>
        <v>#DIV/0!</v>
      </c>
      <c r="AE463" s="116">
        <v>0</v>
      </c>
      <c r="AF463" s="622"/>
      <c r="AG463" s="183"/>
      <c r="AH463" s="622" t="e">
        <f t="shared" si="1351"/>
        <v>#DIV/0!</v>
      </c>
      <c r="AI463" s="24"/>
      <c r="AJ463" s="24"/>
      <c r="AK463" s="183"/>
      <c r="AL463" s="24"/>
      <c r="AM463" s="24"/>
      <c r="AN463" s="24"/>
      <c r="AO463" s="24"/>
      <c r="AP463" s="24"/>
      <c r="AQ463" s="24"/>
      <c r="AR463" s="24"/>
      <c r="AS463" s="24"/>
      <c r="AT463" s="24"/>
      <c r="AU463" s="112">
        <f t="shared" si="1305"/>
        <v>0</v>
      </c>
      <c r="AV463" s="128">
        <f t="shared" ref="AV463:AV465" si="1374">AW463</f>
        <v>0</v>
      </c>
      <c r="AW463" s="116">
        <v>0</v>
      </c>
      <c r="AX463" s="116"/>
      <c r="AY463" s="24"/>
      <c r="AZ463" s="24"/>
      <c r="BA463" s="433">
        <f t="shared" si="1273"/>
        <v>0</v>
      </c>
      <c r="BB463" s="24"/>
      <c r="BC463" s="24"/>
      <c r="BD463" s="24"/>
      <c r="BE463" s="116">
        <f t="shared" si="1263"/>
        <v>0</v>
      </c>
      <c r="BF463" s="116">
        <f t="shared" si="1360"/>
        <v>0</v>
      </c>
      <c r="BG463" s="24"/>
      <c r="BH463" s="24"/>
      <c r="BI463" s="116">
        <f t="shared" si="1364"/>
        <v>0</v>
      </c>
      <c r="BJ463" s="116">
        <v>0</v>
      </c>
      <c r="BK463" s="116"/>
      <c r="BL463" s="24"/>
      <c r="BM463" s="24"/>
      <c r="BN463" s="116"/>
      <c r="BO463" s="116">
        <f t="shared" si="1365"/>
        <v>0</v>
      </c>
      <c r="BP463" s="116">
        <v>0</v>
      </c>
      <c r="BQ463" s="116"/>
      <c r="BR463" s="24"/>
      <c r="BS463" s="24"/>
      <c r="BT463" s="24">
        <f t="shared" si="1275"/>
        <v>0</v>
      </c>
      <c r="BU463" s="24"/>
      <c r="BV463" s="116">
        <f t="shared" si="1366"/>
        <v>0</v>
      </c>
      <c r="BW463" s="116">
        <v>0</v>
      </c>
      <c r="BX463" s="116"/>
      <c r="BY463" s="24"/>
      <c r="BZ463" s="24"/>
      <c r="CA463" s="116">
        <f t="shared" si="1342"/>
        <v>0</v>
      </c>
      <c r="CB463" s="183"/>
      <c r="CC463" s="195"/>
      <c r="CD463" s="195"/>
      <c r="CE463" s="116">
        <f t="shared" si="1343"/>
        <v>0</v>
      </c>
      <c r="CF463" s="183">
        <f t="shared" si="1339"/>
        <v>0</v>
      </c>
      <c r="CG463" s="183"/>
      <c r="CH463" s="195">
        <f t="shared" si="1340"/>
        <v>0</v>
      </c>
      <c r="CI463" s="195"/>
      <c r="CJ463" s="116"/>
      <c r="CK463" s="116">
        <f t="shared" si="1367"/>
        <v>0</v>
      </c>
      <c r="CL463" s="116">
        <v>0</v>
      </c>
      <c r="CM463" s="116"/>
      <c r="CN463" s="24"/>
      <c r="CO463" s="24"/>
    </row>
    <row r="464" spans="2:93" s="50" customFormat="1" ht="55.5" hidden="1" customHeight="1" x14ac:dyDescent="0.25">
      <c r="B464" s="210" t="s">
        <v>58</v>
      </c>
      <c r="C464" s="138" t="s">
        <v>59</v>
      </c>
      <c r="D464" s="194" t="e">
        <f t="shared" si="1373"/>
        <v>#REF!</v>
      </c>
      <c r="E464" s="194" t="e">
        <f>E465</f>
        <v>#REF!</v>
      </c>
      <c r="F464" s="194"/>
      <c r="G464" s="194"/>
      <c r="H464" s="259"/>
      <c r="I464" s="194">
        <f t="shared" si="1303"/>
        <v>0</v>
      </c>
      <c r="J464" s="569" t="e">
        <f t="shared" si="1304"/>
        <v>#REF!</v>
      </c>
      <c r="K464" s="315"/>
      <c r="L464" s="569"/>
      <c r="M464" s="194"/>
      <c r="N464" s="569"/>
      <c r="O464" s="315"/>
      <c r="P464" s="315"/>
      <c r="Q464" s="315"/>
      <c r="R464" s="315"/>
      <c r="S464" s="194"/>
      <c r="T464" s="315"/>
      <c r="U464" s="307" t="e">
        <f>U465</f>
        <v>#REF!</v>
      </c>
      <c r="V464" s="629" t="e">
        <f t="shared" si="1362"/>
        <v>#REF!</v>
      </c>
      <c r="W464" s="194"/>
      <c r="X464" s="629" t="e">
        <f t="shared" si="1350"/>
        <v>#DIV/0!</v>
      </c>
      <c r="Y464" s="315"/>
      <c r="Z464" s="629"/>
      <c r="AA464" s="315"/>
      <c r="AB464" s="315"/>
      <c r="AC464" s="194" t="e">
        <f t="shared" si="1371"/>
        <v>#REF!</v>
      </c>
      <c r="AD464" s="575" t="e">
        <f t="shared" si="1372"/>
        <v>#REF!</v>
      </c>
      <c r="AE464" s="307" t="e">
        <f>AE465</f>
        <v>#REF!</v>
      </c>
      <c r="AF464" s="622"/>
      <c r="AG464" s="194"/>
      <c r="AH464" s="622" t="e">
        <f t="shared" si="1351"/>
        <v>#DIV/0!</v>
      </c>
      <c r="AI464" s="315"/>
      <c r="AJ464" s="315"/>
      <c r="AK464" s="194"/>
      <c r="AL464" s="315"/>
      <c r="AM464" s="315"/>
      <c r="AN464" s="315"/>
      <c r="AO464" s="315"/>
      <c r="AP464" s="315"/>
      <c r="AQ464" s="315"/>
      <c r="AR464" s="315"/>
      <c r="AS464" s="315"/>
      <c r="AT464" s="315"/>
      <c r="AU464" s="112">
        <f t="shared" si="1305"/>
        <v>0</v>
      </c>
      <c r="AV464" s="307" t="e">
        <f t="shared" si="1374"/>
        <v>#REF!</v>
      </c>
      <c r="AW464" s="307" t="e">
        <f>AW465</f>
        <v>#REF!</v>
      </c>
      <c r="AX464" s="307"/>
      <c r="AY464" s="307"/>
      <c r="AZ464" s="315"/>
      <c r="BA464" s="433">
        <f t="shared" si="1273"/>
        <v>0</v>
      </c>
      <c r="BB464" s="315"/>
      <c r="BC464" s="315"/>
      <c r="BD464" s="315"/>
      <c r="BE464" s="307" t="e">
        <f t="shared" si="1263"/>
        <v>#REF!</v>
      </c>
      <c r="BF464" s="307" t="e">
        <f t="shared" si="1360"/>
        <v>#REF!</v>
      </c>
      <c r="BG464" s="315"/>
      <c r="BH464" s="315"/>
      <c r="BI464" s="307">
        <f t="shared" si="1364"/>
        <v>0</v>
      </c>
      <c r="BJ464" s="307">
        <f>BJ465</f>
        <v>0</v>
      </c>
      <c r="BK464" s="307"/>
      <c r="BL464" s="307"/>
      <c r="BM464" s="315"/>
      <c r="BN464" s="307"/>
      <c r="BO464" s="307">
        <f t="shared" si="1365"/>
        <v>0</v>
      </c>
      <c r="BP464" s="307">
        <f>BP465</f>
        <v>0</v>
      </c>
      <c r="BQ464" s="307"/>
      <c r="BR464" s="307"/>
      <c r="BS464" s="315"/>
      <c r="BT464" s="307">
        <f t="shared" si="1275"/>
        <v>0</v>
      </c>
      <c r="BU464" s="315"/>
      <c r="BV464" s="307">
        <f t="shared" si="1366"/>
        <v>0</v>
      </c>
      <c r="BW464" s="307">
        <f>BW465</f>
        <v>0</v>
      </c>
      <c r="BX464" s="307"/>
      <c r="BY464" s="307"/>
      <c r="BZ464" s="315"/>
      <c r="CA464" s="307">
        <f t="shared" si="1342"/>
        <v>0</v>
      </c>
      <c r="CB464" s="194"/>
      <c r="CC464" s="194"/>
      <c r="CD464" s="259"/>
      <c r="CE464" s="307">
        <f t="shared" si="1343"/>
        <v>0</v>
      </c>
      <c r="CF464" s="194">
        <f t="shared" si="1339"/>
        <v>0</v>
      </c>
      <c r="CG464" s="194"/>
      <c r="CH464" s="194">
        <f t="shared" si="1340"/>
        <v>0</v>
      </c>
      <c r="CI464" s="259"/>
      <c r="CJ464" s="307"/>
      <c r="CK464" s="307">
        <f t="shared" si="1367"/>
        <v>0</v>
      </c>
      <c r="CL464" s="307">
        <f>CL465</f>
        <v>0</v>
      </c>
      <c r="CM464" s="307"/>
      <c r="CN464" s="307"/>
      <c r="CO464" s="315"/>
    </row>
    <row r="465" spans="2:93" s="50" customFormat="1" ht="22.5" hidden="1" customHeight="1" x14ac:dyDescent="0.25">
      <c r="B465" s="210"/>
      <c r="C465" s="139"/>
      <c r="D465" s="255" t="e">
        <f t="shared" si="1373"/>
        <v>#REF!</v>
      </c>
      <c r="E465" s="255" t="e">
        <f>#REF!</f>
        <v>#REF!</v>
      </c>
      <c r="F465" s="255"/>
      <c r="G465" s="255"/>
      <c r="H465" s="259"/>
      <c r="I465" s="255">
        <f t="shared" si="1303"/>
        <v>0</v>
      </c>
      <c r="J465" s="569" t="e">
        <f t="shared" si="1304"/>
        <v>#REF!</v>
      </c>
      <c r="K465" s="315"/>
      <c r="L465" s="569"/>
      <c r="M465" s="255"/>
      <c r="N465" s="569"/>
      <c r="O465" s="315"/>
      <c r="P465" s="315"/>
      <c r="Q465" s="315"/>
      <c r="R465" s="315"/>
      <c r="S465" s="255"/>
      <c r="T465" s="315"/>
      <c r="U465" s="45" t="e">
        <f>#REF!</f>
        <v>#REF!</v>
      </c>
      <c r="V465" s="629" t="e">
        <f t="shared" si="1362"/>
        <v>#REF!</v>
      </c>
      <c r="W465" s="255"/>
      <c r="X465" s="629" t="e">
        <f t="shared" si="1350"/>
        <v>#DIV/0!</v>
      </c>
      <c r="Y465" s="315"/>
      <c r="Z465" s="629"/>
      <c r="AA465" s="315"/>
      <c r="AB465" s="315"/>
      <c r="AC465" s="255" t="e">
        <f t="shared" si="1371"/>
        <v>#REF!</v>
      </c>
      <c r="AD465" s="575" t="e">
        <f t="shared" si="1372"/>
        <v>#REF!</v>
      </c>
      <c r="AE465" s="45" t="e">
        <f>#REF!</f>
        <v>#REF!</v>
      </c>
      <c r="AF465" s="622"/>
      <c r="AG465" s="255"/>
      <c r="AH465" s="622" t="e">
        <f t="shared" si="1351"/>
        <v>#DIV/0!</v>
      </c>
      <c r="AI465" s="315"/>
      <c r="AJ465" s="315"/>
      <c r="AK465" s="255"/>
      <c r="AL465" s="315"/>
      <c r="AM465" s="315"/>
      <c r="AN465" s="315"/>
      <c r="AO465" s="315"/>
      <c r="AP465" s="315"/>
      <c r="AQ465" s="315"/>
      <c r="AR465" s="315"/>
      <c r="AS465" s="315"/>
      <c r="AT465" s="315"/>
      <c r="AU465" s="112">
        <f t="shared" si="1305"/>
        <v>0</v>
      </c>
      <c r="AV465" s="43" t="e">
        <f t="shared" si="1374"/>
        <v>#REF!</v>
      </c>
      <c r="AW465" s="45" t="e">
        <f>#REF!</f>
        <v>#REF!</v>
      </c>
      <c r="AX465" s="45"/>
      <c r="AY465" s="45"/>
      <c r="AZ465" s="315"/>
      <c r="BA465" s="433">
        <f t="shared" si="1273"/>
        <v>0</v>
      </c>
      <c r="BB465" s="315"/>
      <c r="BC465" s="315"/>
      <c r="BD465" s="315"/>
      <c r="BE465" s="45" t="e">
        <f t="shared" si="1263"/>
        <v>#REF!</v>
      </c>
      <c r="BF465" s="45" t="e">
        <f t="shared" si="1360"/>
        <v>#REF!</v>
      </c>
      <c r="BG465" s="315"/>
      <c r="BH465" s="315"/>
      <c r="BI465" s="45">
        <f t="shared" si="1364"/>
        <v>0</v>
      </c>
      <c r="BJ465" s="45">
        <f>H465</f>
        <v>0</v>
      </c>
      <c r="BK465" s="45"/>
      <c r="BL465" s="45"/>
      <c r="BM465" s="315"/>
      <c r="BN465" s="45"/>
      <c r="BO465" s="45">
        <f t="shared" si="1365"/>
        <v>0</v>
      </c>
      <c r="BP465" s="45">
        <f>AZ465</f>
        <v>0</v>
      </c>
      <c r="BQ465" s="45"/>
      <c r="BR465" s="45"/>
      <c r="BS465" s="315"/>
      <c r="BT465" s="45">
        <f t="shared" si="1275"/>
        <v>0</v>
      </c>
      <c r="BU465" s="315"/>
      <c r="BV465" s="45">
        <f t="shared" si="1366"/>
        <v>0</v>
      </c>
      <c r="BW465" s="45">
        <f>BA465</f>
        <v>0</v>
      </c>
      <c r="BX465" s="45"/>
      <c r="BY465" s="45"/>
      <c r="BZ465" s="315"/>
      <c r="CA465" s="45">
        <f t="shared" si="1342"/>
        <v>0</v>
      </c>
      <c r="CB465" s="255"/>
      <c r="CC465" s="255"/>
      <c r="CD465" s="259"/>
      <c r="CE465" s="45">
        <f t="shared" si="1343"/>
        <v>0</v>
      </c>
      <c r="CF465" s="255">
        <f t="shared" si="1339"/>
        <v>0</v>
      </c>
      <c r="CG465" s="255"/>
      <c r="CH465" s="255">
        <f t="shared" si="1340"/>
        <v>0</v>
      </c>
      <c r="CI465" s="259"/>
      <c r="CJ465" s="45"/>
      <c r="CK465" s="45">
        <f t="shared" si="1367"/>
        <v>0</v>
      </c>
      <c r="CL465" s="45">
        <f>BW465</f>
        <v>0</v>
      </c>
      <c r="CM465" s="45"/>
      <c r="CN465" s="45"/>
      <c r="CO465" s="315"/>
    </row>
    <row r="466" spans="2:93" s="39" customFormat="1" ht="22.5" hidden="1" customHeight="1" x14ac:dyDescent="0.25">
      <c r="B466" s="209"/>
      <c r="C466" s="124" t="s">
        <v>40</v>
      </c>
      <c r="D466" s="189"/>
      <c r="E466" s="189"/>
      <c r="F466" s="189"/>
      <c r="G466" s="189"/>
      <c r="H466" s="189"/>
      <c r="I466" s="189">
        <f t="shared" si="1303"/>
        <v>0</v>
      </c>
      <c r="J466" s="569" t="e">
        <f t="shared" si="1304"/>
        <v>#DIV/0!</v>
      </c>
      <c r="K466" s="37"/>
      <c r="L466" s="569"/>
      <c r="M466" s="189"/>
      <c r="N466" s="569"/>
      <c r="O466" s="37"/>
      <c r="P466" s="37"/>
      <c r="Q466" s="37"/>
      <c r="R466" s="37"/>
      <c r="S466" s="189"/>
      <c r="T466" s="37"/>
      <c r="U466" s="37"/>
      <c r="V466" s="629" t="e">
        <f t="shared" si="1362"/>
        <v>#DIV/0!</v>
      </c>
      <c r="W466" s="189"/>
      <c r="X466" s="629" t="e">
        <f t="shared" si="1350"/>
        <v>#DIV/0!</v>
      </c>
      <c r="Y466" s="37"/>
      <c r="Z466" s="629"/>
      <c r="AA466" s="37"/>
      <c r="AB466" s="37"/>
      <c r="AC466" s="189">
        <f t="shared" si="1371"/>
        <v>0</v>
      </c>
      <c r="AD466" s="575" t="e">
        <f t="shared" si="1372"/>
        <v>#DIV/0!</v>
      </c>
      <c r="AE466" s="37"/>
      <c r="AF466" s="622"/>
      <c r="AG466" s="189"/>
      <c r="AH466" s="622" t="e">
        <f t="shared" si="1351"/>
        <v>#DIV/0!</v>
      </c>
      <c r="AI466" s="37"/>
      <c r="AJ466" s="37"/>
      <c r="AK466" s="189"/>
      <c r="AL466" s="37"/>
      <c r="AM466" s="37"/>
      <c r="AN466" s="37"/>
      <c r="AO466" s="37"/>
      <c r="AP466" s="37"/>
      <c r="AQ466" s="37"/>
      <c r="AR466" s="37"/>
      <c r="AS466" s="37"/>
      <c r="AT466" s="37"/>
      <c r="AU466" s="112">
        <f t="shared" si="1305"/>
        <v>0</v>
      </c>
      <c r="AV466" s="37"/>
      <c r="AW466" s="37"/>
      <c r="AX466" s="37"/>
      <c r="AY466" s="37"/>
      <c r="AZ466" s="37"/>
      <c r="BA466" s="433">
        <f t="shared" si="1273"/>
        <v>0</v>
      </c>
      <c r="BB466" s="37"/>
      <c r="BC466" s="37"/>
      <c r="BD466" s="37"/>
      <c r="BE466" s="37">
        <f t="shared" si="1263"/>
        <v>0</v>
      </c>
      <c r="BF466" s="37">
        <f t="shared" si="1360"/>
        <v>0</v>
      </c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>
        <f t="shared" si="1275"/>
        <v>0</v>
      </c>
      <c r="BU466" s="37"/>
      <c r="BV466" s="37"/>
      <c r="BW466" s="37"/>
      <c r="BX466" s="37"/>
      <c r="BY466" s="37"/>
      <c r="BZ466" s="37"/>
      <c r="CA466" s="37">
        <f t="shared" si="1342"/>
        <v>0</v>
      </c>
      <c r="CB466" s="189"/>
      <c r="CC466" s="189"/>
      <c r="CD466" s="189"/>
      <c r="CE466" s="37">
        <f t="shared" si="1343"/>
        <v>0</v>
      </c>
      <c r="CF466" s="189">
        <f t="shared" si="1339"/>
        <v>0</v>
      </c>
      <c r="CG466" s="189"/>
      <c r="CH466" s="189">
        <f t="shared" si="1340"/>
        <v>0</v>
      </c>
      <c r="CI466" s="189"/>
      <c r="CJ466" s="37"/>
      <c r="CK466" s="37"/>
      <c r="CL466" s="37"/>
      <c r="CM466" s="37"/>
      <c r="CN466" s="37"/>
      <c r="CO466" s="37"/>
    </row>
    <row r="467" spans="2:93" s="50" customFormat="1" ht="130.5" hidden="1" customHeight="1" x14ac:dyDescent="0.25">
      <c r="B467" s="210" t="s">
        <v>60</v>
      </c>
      <c r="C467" s="138" t="s">
        <v>61</v>
      </c>
      <c r="D467" s="194">
        <f>E467</f>
        <v>0</v>
      </c>
      <c r="E467" s="194">
        <f>E468</f>
        <v>0</v>
      </c>
      <c r="F467" s="194"/>
      <c r="G467" s="194"/>
      <c r="H467" s="259"/>
      <c r="I467" s="194">
        <f t="shared" si="1303"/>
        <v>0</v>
      </c>
      <c r="J467" s="569" t="e">
        <f t="shared" si="1304"/>
        <v>#DIV/0!</v>
      </c>
      <c r="K467" s="315"/>
      <c r="L467" s="569"/>
      <c r="M467" s="194"/>
      <c r="N467" s="569"/>
      <c r="O467" s="315"/>
      <c r="P467" s="315"/>
      <c r="Q467" s="315"/>
      <c r="R467" s="315"/>
      <c r="S467" s="194"/>
      <c r="T467" s="315"/>
      <c r="U467" s="307">
        <f>U468</f>
        <v>0</v>
      </c>
      <c r="V467" s="629" t="e">
        <f t="shared" si="1362"/>
        <v>#DIV/0!</v>
      </c>
      <c r="W467" s="194"/>
      <c r="X467" s="629" t="e">
        <f t="shared" si="1350"/>
        <v>#DIV/0!</v>
      </c>
      <c r="Y467" s="315"/>
      <c r="Z467" s="629"/>
      <c r="AA467" s="315"/>
      <c r="AB467" s="315"/>
      <c r="AC467" s="194">
        <f t="shared" si="1371"/>
        <v>0</v>
      </c>
      <c r="AD467" s="575" t="e">
        <f t="shared" si="1372"/>
        <v>#DIV/0!</v>
      </c>
      <c r="AE467" s="307">
        <f>AE468</f>
        <v>0</v>
      </c>
      <c r="AF467" s="622"/>
      <c r="AG467" s="194"/>
      <c r="AH467" s="622" t="e">
        <f t="shared" si="1351"/>
        <v>#DIV/0!</v>
      </c>
      <c r="AI467" s="315"/>
      <c r="AJ467" s="315"/>
      <c r="AK467" s="194"/>
      <c r="AL467" s="315"/>
      <c r="AM467" s="315"/>
      <c r="AN467" s="315"/>
      <c r="AO467" s="315"/>
      <c r="AP467" s="315"/>
      <c r="AQ467" s="315"/>
      <c r="AR467" s="315"/>
      <c r="AS467" s="315"/>
      <c r="AT467" s="315"/>
      <c r="AU467" s="112">
        <f t="shared" si="1305"/>
        <v>0</v>
      </c>
      <c r="AV467" s="307">
        <f>AW467</f>
        <v>0</v>
      </c>
      <c r="AW467" s="307">
        <f>AW468</f>
        <v>0</v>
      </c>
      <c r="AX467" s="307"/>
      <c r="AY467" s="307"/>
      <c r="AZ467" s="315"/>
      <c r="BA467" s="433">
        <f t="shared" si="1273"/>
        <v>0</v>
      </c>
      <c r="BB467" s="315"/>
      <c r="BC467" s="315"/>
      <c r="BD467" s="315"/>
      <c r="BE467" s="307">
        <f t="shared" si="1263"/>
        <v>0</v>
      </c>
      <c r="BF467" s="307">
        <f t="shared" si="1360"/>
        <v>0</v>
      </c>
      <c r="BG467" s="315"/>
      <c r="BH467" s="315"/>
      <c r="BI467" s="307">
        <f>BJ467</f>
        <v>0</v>
      </c>
      <c r="BJ467" s="307">
        <f>BJ468</f>
        <v>0</v>
      </c>
      <c r="BK467" s="307"/>
      <c r="BL467" s="307"/>
      <c r="BM467" s="315"/>
      <c r="BN467" s="307"/>
      <c r="BO467" s="307">
        <f>BP467</f>
        <v>0</v>
      </c>
      <c r="BP467" s="307">
        <f>BP468</f>
        <v>0</v>
      </c>
      <c r="BQ467" s="307"/>
      <c r="BR467" s="307"/>
      <c r="BS467" s="315"/>
      <c r="BT467" s="307">
        <f t="shared" si="1275"/>
        <v>0</v>
      </c>
      <c r="BU467" s="315"/>
      <c r="BV467" s="307">
        <f>BW467</f>
        <v>0</v>
      </c>
      <c r="BW467" s="307">
        <f>BW468</f>
        <v>0</v>
      </c>
      <c r="BX467" s="307"/>
      <c r="BY467" s="307"/>
      <c r="BZ467" s="315"/>
      <c r="CA467" s="307">
        <f t="shared" si="1342"/>
        <v>0</v>
      </c>
      <c r="CB467" s="194"/>
      <c r="CC467" s="194"/>
      <c r="CD467" s="259"/>
      <c r="CE467" s="307">
        <f t="shared" si="1343"/>
        <v>0</v>
      </c>
      <c r="CF467" s="194">
        <f t="shared" si="1339"/>
        <v>0</v>
      </c>
      <c r="CG467" s="194"/>
      <c r="CH467" s="194">
        <f t="shared" si="1340"/>
        <v>0</v>
      </c>
      <c r="CI467" s="259"/>
      <c r="CJ467" s="307"/>
      <c r="CK467" s="307">
        <f>CL467</f>
        <v>0</v>
      </c>
      <c r="CL467" s="307">
        <f>CL468</f>
        <v>0</v>
      </c>
      <c r="CM467" s="307"/>
      <c r="CN467" s="307"/>
      <c r="CO467" s="315"/>
    </row>
    <row r="468" spans="2:93" s="39" customFormat="1" ht="22.5" hidden="1" customHeight="1" x14ac:dyDescent="0.25">
      <c r="B468" s="209"/>
      <c r="C468" s="124" t="s">
        <v>39</v>
      </c>
      <c r="D468" s="189">
        <f>E468</f>
        <v>0</v>
      </c>
      <c r="E468" s="189">
        <v>0</v>
      </c>
      <c r="F468" s="189"/>
      <c r="G468" s="189"/>
      <c r="H468" s="189"/>
      <c r="I468" s="189">
        <f t="shared" si="1303"/>
        <v>0</v>
      </c>
      <c r="J468" s="569" t="e">
        <f t="shared" si="1304"/>
        <v>#DIV/0!</v>
      </c>
      <c r="K468" s="37"/>
      <c r="L468" s="569"/>
      <c r="M468" s="189"/>
      <c r="N468" s="569"/>
      <c r="O468" s="37"/>
      <c r="P468" s="37"/>
      <c r="Q468" s="37"/>
      <c r="R468" s="37"/>
      <c r="S468" s="189"/>
      <c r="T468" s="37"/>
      <c r="U468" s="37">
        <v>0</v>
      </c>
      <c r="V468" s="629" t="e">
        <f t="shared" si="1362"/>
        <v>#DIV/0!</v>
      </c>
      <c r="W468" s="189"/>
      <c r="X468" s="629" t="e">
        <f t="shared" si="1350"/>
        <v>#DIV/0!</v>
      </c>
      <c r="Y468" s="37"/>
      <c r="Z468" s="629"/>
      <c r="AA468" s="37"/>
      <c r="AB468" s="37"/>
      <c r="AC468" s="189">
        <f t="shared" si="1371"/>
        <v>0</v>
      </c>
      <c r="AD468" s="575" t="e">
        <f t="shared" si="1372"/>
        <v>#DIV/0!</v>
      </c>
      <c r="AE468" s="37">
        <v>0</v>
      </c>
      <c r="AF468" s="622"/>
      <c r="AG468" s="189"/>
      <c r="AH468" s="622" t="e">
        <f t="shared" si="1351"/>
        <v>#DIV/0!</v>
      </c>
      <c r="AI468" s="37"/>
      <c r="AJ468" s="37"/>
      <c r="AK468" s="189"/>
      <c r="AL468" s="37"/>
      <c r="AM468" s="37"/>
      <c r="AN468" s="37"/>
      <c r="AO468" s="37"/>
      <c r="AP468" s="37"/>
      <c r="AQ468" s="37"/>
      <c r="AR468" s="37"/>
      <c r="AS468" s="37"/>
      <c r="AT468" s="37"/>
      <c r="AU468" s="112">
        <f t="shared" si="1305"/>
        <v>0</v>
      </c>
      <c r="AV468" s="37">
        <f>AW468</f>
        <v>0</v>
      </c>
      <c r="AW468" s="37">
        <v>0</v>
      </c>
      <c r="AX468" s="37"/>
      <c r="AY468" s="37"/>
      <c r="AZ468" s="37"/>
      <c r="BA468" s="433">
        <f t="shared" si="1273"/>
        <v>0</v>
      </c>
      <c r="BB468" s="37"/>
      <c r="BC468" s="37"/>
      <c r="BD468" s="37"/>
      <c r="BE468" s="37">
        <f t="shared" si="1263"/>
        <v>0</v>
      </c>
      <c r="BF468" s="37">
        <f t="shared" si="1360"/>
        <v>0</v>
      </c>
      <c r="BG468" s="37"/>
      <c r="BH468" s="37"/>
      <c r="BI468" s="37">
        <f>BJ468</f>
        <v>0</v>
      </c>
      <c r="BJ468" s="37">
        <v>0</v>
      </c>
      <c r="BK468" s="37"/>
      <c r="BL468" s="37"/>
      <c r="BM468" s="37"/>
      <c r="BN468" s="37"/>
      <c r="BO468" s="37">
        <f>BP468</f>
        <v>0</v>
      </c>
      <c r="BP468" s="37">
        <v>0</v>
      </c>
      <c r="BQ468" s="37"/>
      <c r="BR468" s="37"/>
      <c r="BS468" s="37"/>
      <c r="BT468" s="37">
        <f t="shared" si="1275"/>
        <v>0</v>
      </c>
      <c r="BU468" s="37"/>
      <c r="BV468" s="37">
        <f>BW468</f>
        <v>0</v>
      </c>
      <c r="BW468" s="37">
        <v>0</v>
      </c>
      <c r="BX468" s="37"/>
      <c r="BY468" s="37"/>
      <c r="BZ468" s="37"/>
      <c r="CA468" s="37">
        <f t="shared" si="1342"/>
        <v>0</v>
      </c>
      <c r="CB468" s="189"/>
      <c r="CC468" s="189"/>
      <c r="CD468" s="189"/>
      <c r="CE468" s="37">
        <f t="shared" si="1343"/>
        <v>0</v>
      </c>
      <c r="CF468" s="189">
        <f t="shared" si="1339"/>
        <v>0</v>
      </c>
      <c r="CG468" s="189"/>
      <c r="CH468" s="189">
        <f t="shared" si="1340"/>
        <v>0</v>
      </c>
      <c r="CI468" s="189"/>
      <c r="CJ468" s="37"/>
      <c r="CK468" s="37">
        <f>CL468</f>
        <v>0</v>
      </c>
      <c r="CL468" s="37">
        <v>0</v>
      </c>
      <c r="CM468" s="37"/>
      <c r="CN468" s="37"/>
      <c r="CO468" s="37"/>
    </row>
    <row r="469" spans="2:93" s="39" customFormat="1" ht="22.5" hidden="1" customHeight="1" x14ac:dyDescent="0.25">
      <c r="B469" s="209"/>
      <c r="C469" s="124" t="s">
        <v>40</v>
      </c>
      <c r="D469" s="189"/>
      <c r="E469" s="189"/>
      <c r="F469" s="189"/>
      <c r="G469" s="189"/>
      <c r="H469" s="189"/>
      <c r="I469" s="189">
        <f t="shared" si="1303"/>
        <v>0</v>
      </c>
      <c r="J469" s="569" t="e">
        <f t="shared" si="1304"/>
        <v>#DIV/0!</v>
      </c>
      <c r="K469" s="37"/>
      <c r="L469" s="569"/>
      <c r="M469" s="189"/>
      <c r="N469" s="569"/>
      <c r="O469" s="37"/>
      <c r="P469" s="37"/>
      <c r="Q469" s="37"/>
      <c r="R469" s="37"/>
      <c r="S469" s="189"/>
      <c r="T469" s="37"/>
      <c r="U469" s="37"/>
      <c r="V469" s="629" t="e">
        <f t="shared" si="1362"/>
        <v>#DIV/0!</v>
      </c>
      <c r="W469" s="189"/>
      <c r="X469" s="629" t="e">
        <f t="shared" si="1350"/>
        <v>#DIV/0!</v>
      </c>
      <c r="Y469" s="37"/>
      <c r="Z469" s="629"/>
      <c r="AA469" s="37"/>
      <c r="AB469" s="37"/>
      <c r="AC469" s="189">
        <f t="shared" si="1371"/>
        <v>0</v>
      </c>
      <c r="AD469" s="575" t="e">
        <f t="shared" si="1372"/>
        <v>#DIV/0!</v>
      </c>
      <c r="AE469" s="37"/>
      <c r="AF469" s="622"/>
      <c r="AG469" s="189"/>
      <c r="AH469" s="622" t="e">
        <f t="shared" si="1351"/>
        <v>#DIV/0!</v>
      </c>
      <c r="AI469" s="37"/>
      <c r="AJ469" s="37"/>
      <c r="AK469" s="189"/>
      <c r="AL469" s="37"/>
      <c r="AM469" s="37"/>
      <c r="AN469" s="37"/>
      <c r="AO469" s="37"/>
      <c r="AP469" s="37"/>
      <c r="AQ469" s="37"/>
      <c r="AR469" s="37"/>
      <c r="AS469" s="37"/>
      <c r="AT469" s="37"/>
      <c r="AU469" s="112">
        <f t="shared" si="1305"/>
        <v>0</v>
      </c>
      <c r="AV469" s="37"/>
      <c r="AW469" s="37"/>
      <c r="AX469" s="37"/>
      <c r="AY469" s="37"/>
      <c r="AZ469" s="37"/>
      <c r="BA469" s="433">
        <f t="shared" si="1273"/>
        <v>0</v>
      </c>
      <c r="BB469" s="37"/>
      <c r="BC469" s="37"/>
      <c r="BD469" s="37"/>
      <c r="BE469" s="37">
        <f t="shared" si="1263"/>
        <v>0</v>
      </c>
      <c r="BF469" s="37">
        <f t="shared" si="1360"/>
        <v>0</v>
      </c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>
        <f t="shared" si="1275"/>
        <v>0</v>
      </c>
      <c r="BU469" s="37"/>
      <c r="BV469" s="37"/>
      <c r="BW469" s="37"/>
      <c r="BX469" s="37"/>
      <c r="BY469" s="37"/>
      <c r="BZ469" s="37"/>
      <c r="CA469" s="37">
        <f t="shared" si="1342"/>
        <v>0</v>
      </c>
      <c r="CB469" s="189"/>
      <c r="CC469" s="189"/>
      <c r="CD469" s="189"/>
      <c r="CE469" s="37">
        <f t="shared" si="1343"/>
        <v>0</v>
      </c>
      <c r="CF469" s="189">
        <f t="shared" si="1339"/>
        <v>0</v>
      </c>
      <c r="CG469" s="189"/>
      <c r="CH469" s="189">
        <f t="shared" si="1340"/>
        <v>0</v>
      </c>
      <c r="CI469" s="189"/>
      <c r="CJ469" s="37"/>
      <c r="CK469" s="37"/>
      <c r="CL469" s="37"/>
      <c r="CM469" s="37"/>
      <c r="CN469" s="37"/>
      <c r="CO469" s="37"/>
    </row>
    <row r="470" spans="2:93" s="51" customFormat="1" ht="90" hidden="1" customHeight="1" x14ac:dyDescent="0.25">
      <c r="B470" s="210" t="s">
        <v>73</v>
      </c>
      <c r="C470" s="138" t="s">
        <v>221</v>
      </c>
      <c r="D470" s="193">
        <f t="shared" ref="D470:D475" si="1375">E470</f>
        <v>0</v>
      </c>
      <c r="E470" s="193">
        <f>E471+E475</f>
        <v>0</v>
      </c>
      <c r="F470" s="193"/>
      <c r="G470" s="194"/>
      <c r="H470" s="260"/>
      <c r="I470" s="193">
        <f t="shared" si="1303"/>
        <v>0</v>
      </c>
      <c r="J470" s="569" t="e">
        <f t="shared" si="1304"/>
        <v>#DIV/0!</v>
      </c>
      <c r="K470" s="301"/>
      <c r="L470" s="569"/>
      <c r="M470" s="193"/>
      <c r="N470" s="569"/>
      <c r="O470" s="301"/>
      <c r="P470" s="301"/>
      <c r="Q470" s="301"/>
      <c r="R470" s="301"/>
      <c r="S470" s="193"/>
      <c r="T470" s="301"/>
      <c r="U470" s="112">
        <f>U471+U475</f>
        <v>0</v>
      </c>
      <c r="V470" s="629" t="e">
        <f t="shared" si="1362"/>
        <v>#DIV/0!</v>
      </c>
      <c r="W470" s="193"/>
      <c r="X470" s="629" t="e">
        <f t="shared" si="1350"/>
        <v>#DIV/0!</v>
      </c>
      <c r="Y470" s="301"/>
      <c r="Z470" s="629"/>
      <c r="AA470" s="301"/>
      <c r="AB470" s="301"/>
      <c r="AC470" s="193">
        <f t="shared" si="1371"/>
        <v>0</v>
      </c>
      <c r="AD470" s="575" t="e">
        <f t="shared" si="1372"/>
        <v>#DIV/0!</v>
      </c>
      <c r="AE470" s="112">
        <f>AE471+AE475</f>
        <v>0</v>
      </c>
      <c r="AF470" s="622"/>
      <c r="AG470" s="193"/>
      <c r="AH470" s="622" t="e">
        <f t="shared" si="1351"/>
        <v>#DIV/0!</v>
      </c>
      <c r="AI470" s="301"/>
      <c r="AJ470" s="301"/>
      <c r="AK470" s="193"/>
      <c r="AL470" s="301"/>
      <c r="AM470" s="301"/>
      <c r="AN470" s="301"/>
      <c r="AO470" s="301"/>
      <c r="AP470" s="301"/>
      <c r="AQ470" s="301"/>
      <c r="AR470" s="301"/>
      <c r="AS470" s="301"/>
      <c r="AT470" s="301"/>
      <c r="AU470" s="112">
        <f t="shared" si="1305"/>
        <v>0</v>
      </c>
      <c r="AV470" s="112">
        <f t="shared" ref="AV470:AV475" si="1376">AW470</f>
        <v>0</v>
      </c>
      <c r="AW470" s="112">
        <f>AW471+AW475</f>
        <v>0</v>
      </c>
      <c r="AX470" s="112"/>
      <c r="AY470" s="307"/>
      <c r="AZ470" s="301"/>
      <c r="BA470" s="433">
        <f t="shared" si="1273"/>
        <v>0</v>
      </c>
      <c r="BB470" s="301"/>
      <c r="BC470" s="301"/>
      <c r="BD470" s="301"/>
      <c r="BE470" s="112">
        <f t="shared" si="1263"/>
        <v>0</v>
      </c>
      <c r="BF470" s="112">
        <f t="shared" si="1360"/>
        <v>0</v>
      </c>
      <c r="BG470" s="301"/>
      <c r="BH470" s="301"/>
      <c r="BI470" s="112">
        <f t="shared" ref="BI470:BI475" si="1377">BJ470</f>
        <v>0</v>
      </c>
      <c r="BJ470" s="112">
        <f>BJ471+BJ475</f>
        <v>0</v>
      </c>
      <c r="BK470" s="112"/>
      <c r="BL470" s="307"/>
      <c r="BM470" s="301"/>
      <c r="BN470" s="112"/>
      <c r="BO470" s="112">
        <f t="shared" ref="BO470:BO475" si="1378">BP470</f>
        <v>0</v>
      </c>
      <c r="BP470" s="112">
        <f>BP471+BP475</f>
        <v>0</v>
      </c>
      <c r="BQ470" s="112"/>
      <c r="BR470" s="307"/>
      <c r="BS470" s="301"/>
      <c r="BT470" s="307">
        <f t="shared" si="1275"/>
        <v>0</v>
      </c>
      <c r="BU470" s="301"/>
      <c r="BV470" s="112">
        <f t="shared" ref="BV470:BV475" si="1379">BW470</f>
        <v>0</v>
      </c>
      <c r="BW470" s="112">
        <f>BW471+BW475</f>
        <v>0</v>
      </c>
      <c r="BX470" s="112"/>
      <c r="BY470" s="307"/>
      <c r="BZ470" s="301"/>
      <c r="CA470" s="112">
        <f t="shared" si="1342"/>
        <v>0</v>
      </c>
      <c r="CB470" s="193"/>
      <c r="CC470" s="194"/>
      <c r="CD470" s="260"/>
      <c r="CE470" s="112">
        <f t="shared" si="1343"/>
        <v>0</v>
      </c>
      <c r="CF470" s="193">
        <f t="shared" si="1339"/>
        <v>0</v>
      </c>
      <c r="CG470" s="193"/>
      <c r="CH470" s="194">
        <f t="shared" si="1340"/>
        <v>0</v>
      </c>
      <c r="CI470" s="260"/>
      <c r="CJ470" s="112"/>
      <c r="CK470" s="112">
        <f t="shared" ref="CK470:CK475" si="1380">CL470</f>
        <v>0</v>
      </c>
      <c r="CL470" s="112">
        <f>CL471+CL475</f>
        <v>0</v>
      </c>
      <c r="CM470" s="112"/>
      <c r="CN470" s="307"/>
      <c r="CO470" s="301"/>
    </row>
    <row r="471" spans="2:93" s="47" customFormat="1" ht="45.75" hidden="1" customHeight="1" x14ac:dyDescent="0.25">
      <c r="B471" s="206"/>
      <c r="C471" s="111" t="s">
        <v>31</v>
      </c>
      <c r="D471" s="182">
        <f t="shared" si="1375"/>
        <v>0</v>
      </c>
      <c r="E471" s="182">
        <f>SUM(E472:E474)</f>
        <v>0</v>
      </c>
      <c r="F471" s="182"/>
      <c r="G471" s="247"/>
      <c r="H471" s="247"/>
      <c r="I471" s="182">
        <f t="shared" si="1303"/>
        <v>0</v>
      </c>
      <c r="J471" s="569" t="e">
        <f t="shared" si="1304"/>
        <v>#DIV/0!</v>
      </c>
      <c r="K471" s="33"/>
      <c r="L471" s="569"/>
      <c r="M471" s="182"/>
      <c r="N471" s="569"/>
      <c r="O471" s="33"/>
      <c r="P471" s="33"/>
      <c r="Q471" s="33"/>
      <c r="R471" s="33"/>
      <c r="S471" s="182"/>
      <c r="T471" s="33"/>
      <c r="U471" s="581">
        <f>SUM(U472:U474)</f>
        <v>0</v>
      </c>
      <c r="V471" s="629" t="e">
        <f t="shared" si="1362"/>
        <v>#DIV/0!</v>
      </c>
      <c r="W471" s="182"/>
      <c r="X471" s="629" t="e">
        <f t="shared" si="1350"/>
        <v>#DIV/0!</v>
      </c>
      <c r="Y471" s="33"/>
      <c r="Z471" s="629"/>
      <c r="AA471" s="33"/>
      <c r="AB471" s="33"/>
      <c r="AC471" s="182">
        <f t="shared" si="1371"/>
        <v>0</v>
      </c>
      <c r="AD471" s="575" t="e">
        <f t="shared" si="1372"/>
        <v>#DIV/0!</v>
      </c>
      <c r="AE471" s="581">
        <f>SUM(AE472:AE474)</f>
        <v>0</v>
      </c>
      <c r="AF471" s="622"/>
      <c r="AG471" s="182"/>
      <c r="AH471" s="622" t="e">
        <f t="shared" si="1351"/>
        <v>#DIV/0!</v>
      </c>
      <c r="AI471" s="33"/>
      <c r="AJ471" s="33"/>
      <c r="AK471" s="182"/>
      <c r="AL471" s="33"/>
      <c r="AM471" s="33"/>
      <c r="AN471" s="33"/>
      <c r="AO471" s="33"/>
      <c r="AP471" s="33"/>
      <c r="AQ471" s="33"/>
      <c r="AR471" s="33"/>
      <c r="AS471" s="33"/>
      <c r="AT471" s="33"/>
      <c r="AU471" s="112">
        <f t="shared" si="1305"/>
        <v>0</v>
      </c>
      <c r="AV471" s="559">
        <f t="shared" si="1376"/>
        <v>0</v>
      </c>
      <c r="AW471" s="482">
        <f>SUM(AW472:AW474)</f>
        <v>0</v>
      </c>
      <c r="AX471" s="482"/>
      <c r="AY471" s="33"/>
      <c r="AZ471" s="33"/>
      <c r="BA471" s="433">
        <f t="shared" si="1273"/>
        <v>0</v>
      </c>
      <c r="BB471" s="33"/>
      <c r="BC471" s="33"/>
      <c r="BD471" s="33"/>
      <c r="BE471" s="526">
        <f t="shared" si="1263"/>
        <v>0</v>
      </c>
      <c r="BF471" s="433">
        <f t="shared" si="1360"/>
        <v>0</v>
      </c>
      <c r="BG471" s="33"/>
      <c r="BH471" s="33"/>
      <c r="BI471" s="491">
        <f t="shared" si="1377"/>
        <v>0</v>
      </c>
      <c r="BJ471" s="482">
        <f>SUM(BJ472:BJ474)</f>
        <v>0</v>
      </c>
      <c r="BK471" s="482"/>
      <c r="BL471" s="33"/>
      <c r="BM471" s="33"/>
      <c r="BN471" s="433"/>
      <c r="BO471" s="491">
        <f t="shared" si="1378"/>
        <v>0</v>
      </c>
      <c r="BP471" s="482">
        <f>SUM(BP472:BP474)</f>
        <v>0</v>
      </c>
      <c r="BQ471" s="482"/>
      <c r="BR471" s="33"/>
      <c r="BS471" s="33"/>
      <c r="BT471" s="33">
        <f t="shared" si="1275"/>
        <v>0</v>
      </c>
      <c r="BU471" s="33"/>
      <c r="BV471" s="491">
        <f t="shared" si="1379"/>
        <v>0</v>
      </c>
      <c r="BW471" s="433">
        <f>SUM(BW472:BW474)</f>
        <v>0</v>
      </c>
      <c r="BX471" s="433"/>
      <c r="BY471" s="33"/>
      <c r="BZ471" s="33"/>
      <c r="CA471" s="338">
        <f t="shared" si="1342"/>
        <v>0</v>
      </c>
      <c r="CB471" s="182"/>
      <c r="CC471" s="247"/>
      <c r="CD471" s="247"/>
      <c r="CE471" s="338">
        <f t="shared" si="1343"/>
        <v>0</v>
      </c>
      <c r="CF471" s="182">
        <f t="shared" si="1339"/>
        <v>0</v>
      </c>
      <c r="CG471" s="182"/>
      <c r="CH471" s="247">
        <f t="shared" si="1340"/>
        <v>0</v>
      </c>
      <c r="CI471" s="247"/>
      <c r="CJ471" s="482"/>
      <c r="CK471" s="491">
        <f t="shared" si="1380"/>
        <v>0</v>
      </c>
      <c r="CL471" s="482">
        <f>SUM(CL472:CL474)</f>
        <v>0</v>
      </c>
      <c r="CM471" s="482"/>
      <c r="CN471" s="33"/>
      <c r="CO471" s="33"/>
    </row>
    <row r="472" spans="2:93" s="39" customFormat="1" ht="27" hidden="1" customHeight="1" x14ac:dyDescent="0.25">
      <c r="B472" s="209"/>
      <c r="C472" s="124" t="s">
        <v>39</v>
      </c>
      <c r="D472" s="188">
        <f t="shared" si="1375"/>
        <v>0</v>
      </c>
      <c r="E472" s="188">
        <v>0</v>
      </c>
      <c r="F472" s="188"/>
      <c r="G472" s="189"/>
      <c r="H472" s="189"/>
      <c r="I472" s="188">
        <f t="shared" si="1303"/>
        <v>0</v>
      </c>
      <c r="J472" s="569" t="e">
        <f t="shared" si="1304"/>
        <v>#DIV/0!</v>
      </c>
      <c r="K472" s="37"/>
      <c r="L472" s="569"/>
      <c r="M472" s="188"/>
      <c r="N472" s="569"/>
      <c r="O472" s="37"/>
      <c r="P472" s="37"/>
      <c r="Q472" s="37"/>
      <c r="R472" s="37"/>
      <c r="S472" s="188"/>
      <c r="T472" s="37"/>
      <c r="U472" s="130">
        <v>0</v>
      </c>
      <c r="V472" s="629" t="e">
        <f t="shared" si="1362"/>
        <v>#DIV/0!</v>
      </c>
      <c r="W472" s="188"/>
      <c r="X472" s="629" t="e">
        <f t="shared" si="1350"/>
        <v>#DIV/0!</v>
      </c>
      <c r="Y472" s="37"/>
      <c r="Z472" s="629"/>
      <c r="AA472" s="37"/>
      <c r="AB472" s="37"/>
      <c r="AC472" s="188">
        <f t="shared" si="1371"/>
        <v>0</v>
      </c>
      <c r="AD472" s="575" t="e">
        <f t="shared" si="1372"/>
        <v>#DIV/0!</v>
      </c>
      <c r="AE472" s="130">
        <v>0</v>
      </c>
      <c r="AF472" s="622"/>
      <c r="AG472" s="188"/>
      <c r="AH472" s="622" t="e">
        <f t="shared" si="1351"/>
        <v>#DIV/0!</v>
      </c>
      <c r="AI472" s="37"/>
      <c r="AJ472" s="37"/>
      <c r="AK472" s="188"/>
      <c r="AL472" s="37"/>
      <c r="AM472" s="37"/>
      <c r="AN472" s="37"/>
      <c r="AO472" s="37"/>
      <c r="AP472" s="37"/>
      <c r="AQ472" s="37"/>
      <c r="AR472" s="37"/>
      <c r="AS472" s="37"/>
      <c r="AT472" s="37"/>
      <c r="AU472" s="112">
        <f t="shared" si="1305"/>
        <v>0</v>
      </c>
      <c r="AV472" s="130">
        <f t="shared" si="1376"/>
        <v>0</v>
      </c>
      <c r="AW472" s="130">
        <v>0</v>
      </c>
      <c r="AX472" s="130"/>
      <c r="AY472" s="37"/>
      <c r="AZ472" s="37"/>
      <c r="BA472" s="433">
        <f t="shared" si="1273"/>
        <v>0</v>
      </c>
      <c r="BB472" s="37"/>
      <c r="BC472" s="37"/>
      <c r="BD472" s="37"/>
      <c r="BE472" s="130">
        <f t="shared" si="1263"/>
        <v>0</v>
      </c>
      <c r="BF472" s="130">
        <f t="shared" si="1360"/>
        <v>0</v>
      </c>
      <c r="BG472" s="37"/>
      <c r="BH472" s="37"/>
      <c r="BI472" s="130">
        <f t="shared" si="1377"/>
        <v>0</v>
      </c>
      <c r="BJ472" s="130">
        <v>0</v>
      </c>
      <c r="BK472" s="130"/>
      <c r="BL472" s="37"/>
      <c r="BM472" s="37"/>
      <c r="BN472" s="130"/>
      <c r="BO472" s="130">
        <f t="shared" si="1378"/>
        <v>0</v>
      </c>
      <c r="BP472" s="130">
        <v>0</v>
      </c>
      <c r="BQ472" s="130"/>
      <c r="BR472" s="37"/>
      <c r="BS472" s="37"/>
      <c r="BT472" s="37">
        <f t="shared" si="1275"/>
        <v>0</v>
      </c>
      <c r="BU472" s="37"/>
      <c r="BV472" s="130">
        <f t="shared" si="1379"/>
        <v>0</v>
      </c>
      <c r="BW472" s="130">
        <v>0</v>
      </c>
      <c r="BX472" s="130"/>
      <c r="BY472" s="37"/>
      <c r="BZ472" s="37"/>
      <c r="CA472" s="130">
        <f t="shared" si="1342"/>
        <v>0</v>
      </c>
      <c r="CB472" s="188"/>
      <c r="CC472" s="189"/>
      <c r="CD472" s="189"/>
      <c r="CE472" s="130">
        <f t="shared" si="1343"/>
        <v>0</v>
      </c>
      <c r="CF472" s="188">
        <f t="shared" si="1339"/>
        <v>0</v>
      </c>
      <c r="CG472" s="188"/>
      <c r="CH472" s="189">
        <f t="shared" si="1340"/>
        <v>0</v>
      </c>
      <c r="CI472" s="189"/>
      <c r="CJ472" s="130"/>
      <c r="CK472" s="130">
        <f t="shared" si="1380"/>
        <v>0</v>
      </c>
      <c r="CL472" s="130">
        <v>0</v>
      </c>
      <c r="CM472" s="130"/>
      <c r="CN472" s="37"/>
      <c r="CO472" s="37"/>
    </row>
    <row r="473" spans="2:93" s="39" customFormat="1" ht="22.5" hidden="1" customHeight="1" x14ac:dyDescent="0.25">
      <c r="B473" s="209"/>
      <c r="C473" s="124" t="s">
        <v>40</v>
      </c>
      <c r="D473" s="188">
        <f t="shared" si="1375"/>
        <v>0</v>
      </c>
      <c r="E473" s="188">
        <v>0</v>
      </c>
      <c r="F473" s="188"/>
      <c r="G473" s="189"/>
      <c r="H473" s="189"/>
      <c r="I473" s="188">
        <f t="shared" si="1303"/>
        <v>0</v>
      </c>
      <c r="J473" s="569" t="e">
        <f t="shared" si="1304"/>
        <v>#DIV/0!</v>
      </c>
      <c r="K473" s="37"/>
      <c r="L473" s="569"/>
      <c r="M473" s="188"/>
      <c r="N473" s="569"/>
      <c r="O473" s="37"/>
      <c r="P473" s="37"/>
      <c r="Q473" s="37"/>
      <c r="R473" s="37"/>
      <c r="S473" s="188"/>
      <c r="T473" s="37"/>
      <c r="U473" s="130">
        <v>0</v>
      </c>
      <c r="V473" s="629" t="e">
        <f t="shared" si="1362"/>
        <v>#DIV/0!</v>
      </c>
      <c r="W473" s="188"/>
      <c r="X473" s="629" t="e">
        <f t="shared" si="1350"/>
        <v>#DIV/0!</v>
      </c>
      <c r="Y473" s="37"/>
      <c r="Z473" s="629"/>
      <c r="AA473" s="37"/>
      <c r="AB473" s="37"/>
      <c r="AC473" s="188">
        <f t="shared" si="1371"/>
        <v>0</v>
      </c>
      <c r="AD473" s="575" t="e">
        <f t="shared" si="1372"/>
        <v>#DIV/0!</v>
      </c>
      <c r="AE473" s="130">
        <v>0</v>
      </c>
      <c r="AF473" s="622"/>
      <c r="AG473" s="188"/>
      <c r="AH473" s="622" t="e">
        <f t="shared" si="1351"/>
        <v>#DIV/0!</v>
      </c>
      <c r="AI473" s="37"/>
      <c r="AJ473" s="37"/>
      <c r="AK473" s="188"/>
      <c r="AL473" s="37"/>
      <c r="AM473" s="37"/>
      <c r="AN473" s="37"/>
      <c r="AO473" s="37"/>
      <c r="AP473" s="37"/>
      <c r="AQ473" s="37"/>
      <c r="AR473" s="37"/>
      <c r="AS473" s="37"/>
      <c r="AT473" s="37"/>
      <c r="AU473" s="112">
        <f t="shared" si="1305"/>
        <v>0</v>
      </c>
      <c r="AV473" s="130">
        <f t="shared" si="1376"/>
        <v>0</v>
      </c>
      <c r="AW473" s="130">
        <v>0</v>
      </c>
      <c r="AX473" s="130"/>
      <c r="AY473" s="37"/>
      <c r="AZ473" s="37"/>
      <c r="BA473" s="433">
        <f t="shared" si="1273"/>
        <v>0</v>
      </c>
      <c r="BB473" s="37"/>
      <c r="BC473" s="37"/>
      <c r="BD473" s="37"/>
      <c r="BE473" s="130">
        <f t="shared" si="1263"/>
        <v>0</v>
      </c>
      <c r="BF473" s="130">
        <f t="shared" si="1360"/>
        <v>0</v>
      </c>
      <c r="BG473" s="37"/>
      <c r="BH473" s="37"/>
      <c r="BI473" s="130">
        <f t="shared" si="1377"/>
        <v>0</v>
      </c>
      <c r="BJ473" s="130">
        <v>0</v>
      </c>
      <c r="BK473" s="130"/>
      <c r="BL473" s="37"/>
      <c r="BM473" s="37"/>
      <c r="BN473" s="130"/>
      <c r="BO473" s="130">
        <f t="shared" si="1378"/>
        <v>0</v>
      </c>
      <c r="BP473" s="130">
        <v>0</v>
      </c>
      <c r="BQ473" s="130"/>
      <c r="BR473" s="37"/>
      <c r="BS473" s="37"/>
      <c r="BT473" s="37">
        <f t="shared" si="1275"/>
        <v>0</v>
      </c>
      <c r="BU473" s="37"/>
      <c r="BV473" s="130">
        <f t="shared" si="1379"/>
        <v>0</v>
      </c>
      <c r="BW473" s="130">
        <v>0</v>
      </c>
      <c r="BX473" s="130"/>
      <c r="BY473" s="37"/>
      <c r="BZ473" s="37"/>
      <c r="CA473" s="130">
        <f t="shared" si="1342"/>
        <v>0</v>
      </c>
      <c r="CB473" s="188"/>
      <c r="CC473" s="189"/>
      <c r="CD473" s="189"/>
      <c r="CE473" s="130">
        <f t="shared" si="1343"/>
        <v>0</v>
      </c>
      <c r="CF473" s="188">
        <f t="shared" si="1339"/>
        <v>0</v>
      </c>
      <c r="CG473" s="188"/>
      <c r="CH473" s="189">
        <f t="shared" si="1340"/>
        <v>0</v>
      </c>
      <c r="CI473" s="189"/>
      <c r="CJ473" s="130"/>
      <c r="CK473" s="130">
        <f t="shared" si="1380"/>
        <v>0</v>
      </c>
      <c r="CL473" s="130">
        <v>0</v>
      </c>
      <c r="CM473" s="130"/>
      <c r="CN473" s="37"/>
      <c r="CO473" s="37"/>
    </row>
    <row r="474" spans="2:93" s="39" customFormat="1" ht="62.25" hidden="1" customHeight="1" x14ac:dyDescent="0.25">
      <c r="B474" s="209"/>
      <c r="C474" s="124" t="s">
        <v>43</v>
      </c>
      <c r="D474" s="188">
        <f t="shared" si="1375"/>
        <v>0</v>
      </c>
      <c r="E474" s="188">
        <v>0</v>
      </c>
      <c r="F474" s="188"/>
      <c r="G474" s="189"/>
      <c r="H474" s="189"/>
      <c r="I474" s="188">
        <f t="shared" si="1303"/>
        <v>0</v>
      </c>
      <c r="J474" s="569" t="e">
        <f t="shared" si="1304"/>
        <v>#DIV/0!</v>
      </c>
      <c r="K474" s="37"/>
      <c r="L474" s="569"/>
      <c r="M474" s="188"/>
      <c r="N474" s="569"/>
      <c r="O474" s="37"/>
      <c r="P474" s="37"/>
      <c r="Q474" s="37"/>
      <c r="R474" s="37"/>
      <c r="S474" s="188"/>
      <c r="T474" s="37"/>
      <c r="U474" s="130">
        <v>0</v>
      </c>
      <c r="V474" s="629" t="e">
        <f t="shared" si="1362"/>
        <v>#DIV/0!</v>
      </c>
      <c r="W474" s="188"/>
      <c r="X474" s="629" t="e">
        <f t="shared" si="1350"/>
        <v>#DIV/0!</v>
      </c>
      <c r="Y474" s="37"/>
      <c r="Z474" s="629"/>
      <c r="AA474" s="37"/>
      <c r="AB474" s="37"/>
      <c r="AC474" s="188">
        <f t="shared" si="1371"/>
        <v>0</v>
      </c>
      <c r="AD474" s="575" t="e">
        <f t="shared" si="1372"/>
        <v>#DIV/0!</v>
      </c>
      <c r="AE474" s="130">
        <v>0</v>
      </c>
      <c r="AF474" s="622"/>
      <c r="AG474" s="188"/>
      <c r="AH474" s="622" t="e">
        <f t="shared" si="1351"/>
        <v>#DIV/0!</v>
      </c>
      <c r="AI474" s="37"/>
      <c r="AJ474" s="37"/>
      <c r="AK474" s="188"/>
      <c r="AL474" s="37"/>
      <c r="AM474" s="37"/>
      <c r="AN474" s="37"/>
      <c r="AO474" s="37"/>
      <c r="AP474" s="37"/>
      <c r="AQ474" s="37"/>
      <c r="AR474" s="37"/>
      <c r="AS474" s="37"/>
      <c r="AT474" s="37"/>
      <c r="AU474" s="112">
        <f t="shared" si="1305"/>
        <v>0</v>
      </c>
      <c r="AV474" s="130">
        <f t="shared" si="1376"/>
        <v>0</v>
      </c>
      <c r="AW474" s="130">
        <v>0</v>
      </c>
      <c r="AX474" s="130"/>
      <c r="AY474" s="37"/>
      <c r="AZ474" s="37"/>
      <c r="BA474" s="433">
        <f t="shared" si="1273"/>
        <v>0</v>
      </c>
      <c r="BB474" s="37"/>
      <c r="BC474" s="37"/>
      <c r="BD474" s="37"/>
      <c r="BE474" s="130">
        <f t="shared" si="1263"/>
        <v>0</v>
      </c>
      <c r="BF474" s="130">
        <f t="shared" si="1360"/>
        <v>0</v>
      </c>
      <c r="BG474" s="37"/>
      <c r="BH474" s="37"/>
      <c r="BI474" s="130">
        <f t="shared" si="1377"/>
        <v>0</v>
      </c>
      <c r="BJ474" s="130">
        <v>0</v>
      </c>
      <c r="BK474" s="130"/>
      <c r="BL474" s="37"/>
      <c r="BM474" s="37"/>
      <c r="BN474" s="130"/>
      <c r="BO474" s="130">
        <f t="shared" si="1378"/>
        <v>0</v>
      </c>
      <c r="BP474" s="130">
        <v>0</v>
      </c>
      <c r="BQ474" s="130"/>
      <c r="BR474" s="37"/>
      <c r="BS474" s="37"/>
      <c r="BT474" s="37">
        <f t="shared" si="1275"/>
        <v>0</v>
      </c>
      <c r="BU474" s="37"/>
      <c r="BV474" s="130">
        <f t="shared" si="1379"/>
        <v>0</v>
      </c>
      <c r="BW474" s="130">
        <v>0</v>
      </c>
      <c r="BX474" s="130"/>
      <c r="BY474" s="37"/>
      <c r="BZ474" s="37"/>
      <c r="CA474" s="130">
        <f t="shared" si="1342"/>
        <v>0</v>
      </c>
      <c r="CB474" s="188"/>
      <c r="CC474" s="189"/>
      <c r="CD474" s="189"/>
      <c r="CE474" s="130">
        <f t="shared" si="1343"/>
        <v>0</v>
      </c>
      <c r="CF474" s="188">
        <f t="shared" si="1339"/>
        <v>0</v>
      </c>
      <c r="CG474" s="188"/>
      <c r="CH474" s="189">
        <f t="shared" si="1340"/>
        <v>0</v>
      </c>
      <c r="CI474" s="189"/>
      <c r="CJ474" s="130"/>
      <c r="CK474" s="130">
        <f t="shared" si="1380"/>
        <v>0</v>
      </c>
      <c r="CL474" s="130">
        <v>0</v>
      </c>
      <c r="CM474" s="130"/>
      <c r="CN474" s="37"/>
      <c r="CO474" s="37"/>
    </row>
    <row r="475" spans="2:93" s="25" customFormat="1" ht="46.5" hidden="1" customHeight="1" x14ac:dyDescent="0.25">
      <c r="B475" s="207"/>
      <c r="C475" s="115" t="s">
        <v>32</v>
      </c>
      <c r="D475" s="183">
        <f t="shared" si="1375"/>
        <v>0</v>
      </c>
      <c r="E475" s="183">
        <v>0</v>
      </c>
      <c r="F475" s="183"/>
      <c r="G475" s="195"/>
      <c r="H475" s="195"/>
      <c r="I475" s="183">
        <f t="shared" si="1303"/>
        <v>0</v>
      </c>
      <c r="J475" s="569" t="e">
        <f t="shared" si="1304"/>
        <v>#DIV/0!</v>
      </c>
      <c r="K475" s="24"/>
      <c r="L475" s="569"/>
      <c r="M475" s="183"/>
      <c r="N475" s="569"/>
      <c r="O475" s="24"/>
      <c r="P475" s="24"/>
      <c r="Q475" s="24"/>
      <c r="R475" s="24"/>
      <c r="S475" s="183"/>
      <c r="T475" s="24"/>
      <c r="U475" s="116">
        <v>0</v>
      </c>
      <c r="V475" s="629" t="e">
        <f t="shared" si="1362"/>
        <v>#DIV/0!</v>
      </c>
      <c r="W475" s="183"/>
      <c r="X475" s="629" t="e">
        <f t="shared" si="1350"/>
        <v>#DIV/0!</v>
      </c>
      <c r="Y475" s="24"/>
      <c r="Z475" s="629"/>
      <c r="AA475" s="24"/>
      <c r="AB475" s="24"/>
      <c r="AC475" s="183">
        <f t="shared" si="1371"/>
        <v>0</v>
      </c>
      <c r="AD475" s="575" t="e">
        <f t="shared" si="1372"/>
        <v>#DIV/0!</v>
      </c>
      <c r="AE475" s="116">
        <v>0</v>
      </c>
      <c r="AF475" s="622"/>
      <c r="AG475" s="183"/>
      <c r="AH475" s="622" t="e">
        <f t="shared" si="1351"/>
        <v>#DIV/0!</v>
      </c>
      <c r="AI475" s="24"/>
      <c r="AJ475" s="24"/>
      <c r="AK475" s="183"/>
      <c r="AL475" s="24"/>
      <c r="AM475" s="24"/>
      <c r="AN475" s="24"/>
      <c r="AO475" s="24"/>
      <c r="AP475" s="24"/>
      <c r="AQ475" s="24"/>
      <c r="AR475" s="24"/>
      <c r="AS475" s="24"/>
      <c r="AT475" s="24"/>
      <c r="AU475" s="112">
        <f t="shared" si="1305"/>
        <v>0</v>
      </c>
      <c r="AV475" s="128">
        <f t="shared" si="1376"/>
        <v>0</v>
      </c>
      <c r="AW475" s="116">
        <v>0</v>
      </c>
      <c r="AX475" s="116"/>
      <c r="AY475" s="24"/>
      <c r="AZ475" s="24"/>
      <c r="BA475" s="433">
        <f t="shared" si="1273"/>
        <v>0</v>
      </c>
      <c r="BB475" s="24"/>
      <c r="BC475" s="24"/>
      <c r="BD475" s="24"/>
      <c r="BE475" s="116">
        <f t="shared" si="1263"/>
        <v>0</v>
      </c>
      <c r="BF475" s="116">
        <f t="shared" si="1360"/>
        <v>0</v>
      </c>
      <c r="BG475" s="24"/>
      <c r="BH475" s="24"/>
      <c r="BI475" s="116">
        <f t="shared" si="1377"/>
        <v>0</v>
      </c>
      <c r="BJ475" s="116">
        <v>0</v>
      </c>
      <c r="BK475" s="116"/>
      <c r="BL475" s="24"/>
      <c r="BM475" s="24"/>
      <c r="BN475" s="116"/>
      <c r="BO475" s="116">
        <f t="shared" si="1378"/>
        <v>0</v>
      </c>
      <c r="BP475" s="116">
        <v>0</v>
      </c>
      <c r="BQ475" s="116"/>
      <c r="BR475" s="24"/>
      <c r="BS475" s="24"/>
      <c r="BT475" s="24">
        <f t="shared" si="1275"/>
        <v>0</v>
      </c>
      <c r="BU475" s="24"/>
      <c r="BV475" s="116">
        <f t="shared" si="1379"/>
        <v>0</v>
      </c>
      <c r="BW475" s="116">
        <v>0</v>
      </c>
      <c r="BX475" s="116"/>
      <c r="BY475" s="24"/>
      <c r="BZ475" s="24"/>
      <c r="CA475" s="116">
        <f t="shared" si="1342"/>
        <v>0</v>
      </c>
      <c r="CB475" s="183"/>
      <c r="CC475" s="195"/>
      <c r="CD475" s="195"/>
      <c r="CE475" s="116">
        <f t="shared" si="1343"/>
        <v>0</v>
      </c>
      <c r="CF475" s="183">
        <f t="shared" si="1339"/>
        <v>0</v>
      </c>
      <c r="CG475" s="183"/>
      <c r="CH475" s="195">
        <f t="shared" si="1340"/>
        <v>0</v>
      </c>
      <c r="CI475" s="195"/>
      <c r="CJ475" s="116"/>
      <c r="CK475" s="116">
        <f t="shared" si="1380"/>
        <v>0</v>
      </c>
      <c r="CL475" s="116">
        <v>0</v>
      </c>
      <c r="CM475" s="116"/>
      <c r="CN475" s="24"/>
      <c r="CO475" s="24"/>
    </row>
    <row r="476" spans="2:93" s="39" customFormat="1" ht="22.5" hidden="1" customHeight="1" x14ac:dyDescent="0.25">
      <c r="B476" s="209"/>
      <c r="C476" s="124"/>
      <c r="D476" s="189"/>
      <c r="E476" s="189"/>
      <c r="F476" s="189"/>
      <c r="G476" s="189"/>
      <c r="H476" s="189"/>
      <c r="I476" s="189">
        <f t="shared" si="1303"/>
        <v>0</v>
      </c>
      <c r="J476" s="569" t="e">
        <f t="shared" si="1304"/>
        <v>#DIV/0!</v>
      </c>
      <c r="K476" s="37"/>
      <c r="L476" s="569"/>
      <c r="M476" s="189"/>
      <c r="N476" s="569"/>
      <c r="O476" s="37"/>
      <c r="P476" s="37"/>
      <c r="Q476" s="37"/>
      <c r="R476" s="37"/>
      <c r="S476" s="189"/>
      <c r="T476" s="37"/>
      <c r="U476" s="37"/>
      <c r="V476" s="629" t="e">
        <f t="shared" si="1362"/>
        <v>#DIV/0!</v>
      </c>
      <c r="W476" s="189"/>
      <c r="X476" s="629" t="e">
        <f t="shared" si="1350"/>
        <v>#DIV/0!</v>
      </c>
      <c r="Y476" s="37"/>
      <c r="Z476" s="629"/>
      <c r="AA476" s="37"/>
      <c r="AB476" s="37"/>
      <c r="AC476" s="189">
        <f t="shared" si="1371"/>
        <v>0</v>
      </c>
      <c r="AD476" s="575" t="e">
        <f t="shared" si="1372"/>
        <v>#DIV/0!</v>
      </c>
      <c r="AE476" s="37"/>
      <c r="AF476" s="622"/>
      <c r="AG476" s="189"/>
      <c r="AH476" s="622" t="e">
        <f t="shared" si="1351"/>
        <v>#DIV/0!</v>
      </c>
      <c r="AI476" s="37"/>
      <c r="AJ476" s="37"/>
      <c r="AK476" s="189"/>
      <c r="AL476" s="37"/>
      <c r="AM476" s="37"/>
      <c r="AN476" s="37"/>
      <c r="AO476" s="37"/>
      <c r="AP476" s="37"/>
      <c r="AQ476" s="37"/>
      <c r="AR476" s="37"/>
      <c r="AS476" s="37"/>
      <c r="AT476" s="37"/>
      <c r="AU476" s="112">
        <f t="shared" si="1305"/>
        <v>0</v>
      </c>
      <c r="AV476" s="37"/>
      <c r="AW476" s="37"/>
      <c r="AX476" s="37"/>
      <c r="AY476" s="37"/>
      <c r="AZ476" s="37"/>
      <c r="BA476" s="433">
        <f t="shared" si="1273"/>
        <v>0</v>
      </c>
      <c r="BB476" s="37"/>
      <c r="BC476" s="37"/>
      <c r="BD476" s="37"/>
      <c r="BE476" s="37">
        <f t="shared" si="1263"/>
        <v>0</v>
      </c>
      <c r="BF476" s="37">
        <f t="shared" si="1360"/>
        <v>0</v>
      </c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>
        <f t="shared" si="1275"/>
        <v>0</v>
      </c>
      <c r="BU476" s="37"/>
      <c r="BV476" s="37"/>
      <c r="BW476" s="37"/>
      <c r="BX476" s="37"/>
      <c r="BY476" s="37"/>
      <c r="BZ476" s="37"/>
      <c r="CA476" s="37">
        <f t="shared" si="1342"/>
        <v>0</v>
      </c>
      <c r="CB476" s="189"/>
      <c r="CC476" s="189"/>
      <c r="CD476" s="189"/>
      <c r="CE476" s="37">
        <f t="shared" si="1343"/>
        <v>0</v>
      </c>
      <c r="CF476" s="189">
        <f t="shared" si="1339"/>
        <v>0</v>
      </c>
      <c r="CG476" s="189"/>
      <c r="CH476" s="189">
        <f t="shared" si="1340"/>
        <v>0</v>
      </c>
      <c r="CI476" s="189"/>
      <c r="CJ476" s="37"/>
      <c r="CK476" s="37"/>
      <c r="CL476" s="37"/>
      <c r="CM476" s="37"/>
      <c r="CN476" s="37"/>
      <c r="CO476" s="37"/>
    </row>
    <row r="477" spans="2:93" s="39" customFormat="1" ht="22.5" hidden="1" customHeight="1" x14ac:dyDescent="0.25">
      <c r="B477" s="209"/>
      <c r="C477" s="124"/>
      <c r="D477" s="189"/>
      <c r="E477" s="189"/>
      <c r="F477" s="189"/>
      <c r="G477" s="189"/>
      <c r="H477" s="189"/>
      <c r="I477" s="189">
        <f t="shared" si="1303"/>
        <v>0</v>
      </c>
      <c r="J477" s="569" t="e">
        <f t="shared" si="1304"/>
        <v>#DIV/0!</v>
      </c>
      <c r="K477" s="37"/>
      <c r="L477" s="569"/>
      <c r="M477" s="189"/>
      <c r="N477" s="569"/>
      <c r="O477" s="37"/>
      <c r="P477" s="37"/>
      <c r="Q477" s="37"/>
      <c r="R477" s="37"/>
      <c r="S477" s="189"/>
      <c r="T477" s="37"/>
      <c r="U477" s="37"/>
      <c r="V477" s="629" t="e">
        <f t="shared" si="1362"/>
        <v>#DIV/0!</v>
      </c>
      <c r="W477" s="189"/>
      <c r="X477" s="629" t="e">
        <f t="shared" si="1350"/>
        <v>#DIV/0!</v>
      </c>
      <c r="Y477" s="37"/>
      <c r="Z477" s="629"/>
      <c r="AA477" s="37"/>
      <c r="AB477" s="37"/>
      <c r="AC477" s="189">
        <f t="shared" si="1371"/>
        <v>0</v>
      </c>
      <c r="AD477" s="575" t="e">
        <f t="shared" si="1372"/>
        <v>#DIV/0!</v>
      </c>
      <c r="AE477" s="37"/>
      <c r="AF477" s="622"/>
      <c r="AG477" s="189"/>
      <c r="AH477" s="622" t="e">
        <f t="shared" si="1351"/>
        <v>#DIV/0!</v>
      </c>
      <c r="AI477" s="37"/>
      <c r="AJ477" s="37"/>
      <c r="AK477" s="189"/>
      <c r="AL477" s="37"/>
      <c r="AM477" s="37"/>
      <c r="AN477" s="37"/>
      <c r="AO477" s="37"/>
      <c r="AP477" s="37"/>
      <c r="AQ477" s="37"/>
      <c r="AR477" s="37"/>
      <c r="AS477" s="37"/>
      <c r="AT477" s="37"/>
      <c r="AU477" s="112">
        <f t="shared" si="1305"/>
        <v>0</v>
      </c>
      <c r="AV477" s="37"/>
      <c r="AW477" s="37"/>
      <c r="AX477" s="37"/>
      <c r="AY477" s="37"/>
      <c r="AZ477" s="37"/>
      <c r="BA477" s="433">
        <f t="shared" si="1273"/>
        <v>0</v>
      </c>
      <c r="BB477" s="37"/>
      <c r="BC477" s="37"/>
      <c r="BD477" s="37"/>
      <c r="BE477" s="37">
        <f t="shared" si="1263"/>
        <v>0</v>
      </c>
      <c r="BF477" s="37">
        <f t="shared" si="1360"/>
        <v>0</v>
      </c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>
        <f t="shared" si="1275"/>
        <v>0</v>
      </c>
      <c r="BU477" s="37"/>
      <c r="BV477" s="37"/>
      <c r="BW477" s="37"/>
      <c r="BX477" s="37"/>
      <c r="BY477" s="37"/>
      <c r="BZ477" s="37"/>
      <c r="CA477" s="37">
        <f t="shared" si="1342"/>
        <v>0</v>
      </c>
      <c r="CB477" s="189"/>
      <c r="CC477" s="189"/>
      <c r="CD477" s="189"/>
      <c r="CE477" s="37">
        <f t="shared" si="1343"/>
        <v>0</v>
      </c>
      <c r="CF477" s="189">
        <f t="shared" si="1339"/>
        <v>0</v>
      </c>
      <c r="CG477" s="189"/>
      <c r="CH477" s="189">
        <f t="shared" si="1340"/>
        <v>0</v>
      </c>
      <c r="CI477" s="189"/>
      <c r="CJ477" s="37"/>
      <c r="CK477" s="37"/>
      <c r="CL477" s="37"/>
      <c r="CM477" s="37"/>
      <c r="CN477" s="37"/>
      <c r="CO477" s="37"/>
    </row>
    <row r="478" spans="2:93" s="44" customFormat="1" ht="96" hidden="1" customHeight="1" x14ac:dyDescent="0.25">
      <c r="B478" s="210" t="s">
        <v>80</v>
      </c>
      <c r="C478" s="111" t="s">
        <v>223</v>
      </c>
      <c r="D478" s="661">
        <f>E478</f>
        <v>0</v>
      </c>
      <c r="E478" s="661">
        <f>E479</f>
        <v>0</v>
      </c>
      <c r="F478" s="661"/>
      <c r="G478" s="276"/>
      <c r="H478" s="276"/>
      <c r="I478" s="661">
        <f t="shared" si="1303"/>
        <v>0</v>
      </c>
      <c r="J478" s="569" t="e">
        <f t="shared" si="1304"/>
        <v>#DIV/0!</v>
      </c>
      <c r="K478" s="43"/>
      <c r="L478" s="569"/>
      <c r="M478" s="661"/>
      <c r="N478" s="569"/>
      <c r="O478" s="43"/>
      <c r="P478" s="43"/>
      <c r="Q478" s="43"/>
      <c r="R478" s="43"/>
      <c r="S478" s="661"/>
      <c r="T478" s="43"/>
      <c r="U478" s="128">
        <f>U479</f>
        <v>0</v>
      </c>
      <c r="V478" s="629" t="e">
        <f t="shared" si="1362"/>
        <v>#DIV/0!</v>
      </c>
      <c r="W478" s="661"/>
      <c r="X478" s="629" t="e">
        <f t="shared" si="1350"/>
        <v>#DIV/0!</v>
      </c>
      <c r="Y478" s="43"/>
      <c r="Z478" s="629"/>
      <c r="AA478" s="43"/>
      <c r="AB478" s="43"/>
      <c r="AC478" s="661">
        <f t="shared" si="1371"/>
        <v>0</v>
      </c>
      <c r="AD478" s="575" t="e">
        <f t="shared" si="1372"/>
        <v>#DIV/0!</v>
      </c>
      <c r="AE478" s="128">
        <f>AE479</f>
        <v>0</v>
      </c>
      <c r="AF478" s="622"/>
      <c r="AG478" s="661"/>
      <c r="AH478" s="622" t="e">
        <f t="shared" si="1351"/>
        <v>#DIV/0!</v>
      </c>
      <c r="AI478" s="43"/>
      <c r="AJ478" s="43"/>
      <c r="AK478" s="661"/>
      <c r="AL478" s="43"/>
      <c r="AM478" s="43"/>
      <c r="AN478" s="43"/>
      <c r="AO478" s="43"/>
      <c r="AP478" s="43"/>
      <c r="AQ478" s="43"/>
      <c r="AR478" s="43"/>
      <c r="AS478" s="43"/>
      <c r="AT478" s="43"/>
      <c r="AU478" s="112">
        <f t="shared" si="1305"/>
        <v>0</v>
      </c>
      <c r="AV478" s="128">
        <f>AW478</f>
        <v>0</v>
      </c>
      <c r="AW478" s="128">
        <f>AW479</f>
        <v>0</v>
      </c>
      <c r="AX478" s="128"/>
      <c r="AY478" s="43"/>
      <c r="AZ478" s="43"/>
      <c r="BA478" s="433">
        <f t="shared" si="1273"/>
        <v>0</v>
      </c>
      <c r="BB478" s="43"/>
      <c r="BC478" s="43"/>
      <c r="BD478" s="43"/>
      <c r="BE478" s="128">
        <f t="shared" si="1263"/>
        <v>0</v>
      </c>
      <c r="BF478" s="128">
        <f t="shared" si="1360"/>
        <v>0</v>
      </c>
      <c r="BG478" s="43"/>
      <c r="BH478" s="43"/>
      <c r="BI478" s="128">
        <f>BJ478</f>
        <v>0</v>
      </c>
      <c r="BJ478" s="128">
        <f>BJ479</f>
        <v>0</v>
      </c>
      <c r="BK478" s="128"/>
      <c r="BL478" s="43"/>
      <c r="BM478" s="43"/>
      <c r="BN478" s="128"/>
      <c r="BO478" s="128">
        <f>BP478</f>
        <v>0</v>
      </c>
      <c r="BP478" s="128">
        <f>BP479</f>
        <v>0</v>
      </c>
      <c r="BQ478" s="128"/>
      <c r="BR478" s="43"/>
      <c r="BS478" s="43"/>
      <c r="BT478" s="43">
        <f t="shared" si="1275"/>
        <v>0</v>
      </c>
      <c r="BU478" s="43"/>
      <c r="BV478" s="128">
        <f>BW478</f>
        <v>0</v>
      </c>
      <c r="BW478" s="128">
        <f>BW479</f>
        <v>0</v>
      </c>
      <c r="BX478" s="128"/>
      <c r="BY478" s="43"/>
      <c r="BZ478" s="43"/>
      <c r="CA478" s="128">
        <f t="shared" si="1342"/>
        <v>0</v>
      </c>
      <c r="CB478" s="337"/>
      <c r="CC478" s="276"/>
      <c r="CD478" s="276"/>
      <c r="CE478" s="128">
        <f t="shared" si="1343"/>
        <v>0</v>
      </c>
      <c r="CF478" s="337">
        <f t="shared" si="1339"/>
        <v>0</v>
      </c>
      <c r="CG478" s="524"/>
      <c r="CH478" s="276">
        <f t="shared" si="1340"/>
        <v>0</v>
      </c>
      <c r="CI478" s="276"/>
      <c r="CJ478" s="128"/>
      <c r="CK478" s="128">
        <f>CL478</f>
        <v>0</v>
      </c>
      <c r="CL478" s="128">
        <f>CL479</f>
        <v>0</v>
      </c>
      <c r="CM478" s="128"/>
      <c r="CN478" s="43"/>
      <c r="CO478" s="43"/>
    </row>
    <row r="479" spans="2:93" s="39" customFormat="1" ht="52.5" hidden="1" customHeight="1" x14ac:dyDescent="0.25">
      <c r="B479" s="209"/>
      <c r="C479" s="124" t="s">
        <v>40</v>
      </c>
      <c r="D479" s="188">
        <f>E479</f>
        <v>0</v>
      </c>
      <c r="E479" s="188">
        <v>0</v>
      </c>
      <c r="F479" s="188"/>
      <c r="G479" s="189"/>
      <c r="H479" s="189"/>
      <c r="I479" s="188">
        <f t="shared" si="1303"/>
        <v>0</v>
      </c>
      <c r="J479" s="569" t="e">
        <f t="shared" si="1304"/>
        <v>#DIV/0!</v>
      </c>
      <c r="K479" s="37"/>
      <c r="L479" s="569"/>
      <c r="M479" s="188"/>
      <c r="N479" s="569"/>
      <c r="O479" s="37"/>
      <c r="P479" s="37"/>
      <c r="Q479" s="37"/>
      <c r="R479" s="37"/>
      <c r="S479" s="188"/>
      <c r="T479" s="37"/>
      <c r="U479" s="130">
        <v>0</v>
      </c>
      <c r="V479" s="629" t="e">
        <f t="shared" si="1362"/>
        <v>#DIV/0!</v>
      </c>
      <c r="W479" s="188"/>
      <c r="X479" s="629" t="e">
        <f t="shared" si="1350"/>
        <v>#DIV/0!</v>
      </c>
      <c r="Y479" s="37"/>
      <c r="Z479" s="629"/>
      <c r="AA479" s="37"/>
      <c r="AB479" s="37"/>
      <c r="AC479" s="188">
        <f t="shared" si="1371"/>
        <v>0</v>
      </c>
      <c r="AD479" s="575" t="e">
        <f t="shared" si="1372"/>
        <v>#DIV/0!</v>
      </c>
      <c r="AE479" s="130">
        <v>0</v>
      </c>
      <c r="AF479" s="622"/>
      <c r="AG479" s="188"/>
      <c r="AH479" s="622" t="e">
        <f t="shared" si="1351"/>
        <v>#DIV/0!</v>
      </c>
      <c r="AI479" s="37"/>
      <c r="AJ479" s="37"/>
      <c r="AK479" s="188"/>
      <c r="AL479" s="37"/>
      <c r="AM479" s="37"/>
      <c r="AN479" s="37"/>
      <c r="AO479" s="37"/>
      <c r="AP479" s="37"/>
      <c r="AQ479" s="37"/>
      <c r="AR479" s="37"/>
      <c r="AS479" s="37"/>
      <c r="AT479" s="37"/>
      <c r="AU479" s="112">
        <f t="shared" si="1305"/>
        <v>0</v>
      </c>
      <c r="AV479" s="130">
        <f>AW479</f>
        <v>0</v>
      </c>
      <c r="AW479" s="130">
        <v>0</v>
      </c>
      <c r="AX479" s="130"/>
      <c r="AY479" s="37"/>
      <c r="AZ479" s="37"/>
      <c r="BA479" s="433">
        <f t="shared" si="1273"/>
        <v>0</v>
      </c>
      <c r="BB479" s="37"/>
      <c r="BC479" s="37"/>
      <c r="BD479" s="37"/>
      <c r="BE479" s="130">
        <f t="shared" si="1263"/>
        <v>0</v>
      </c>
      <c r="BF479" s="130">
        <f t="shared" si="1360"/>
        <v>0</v>
      </c>
      <c r="BG479" s="37"/>
      <c r="BH479" s="37"/>
      <c r="BI479" s="130">
        <f>BJ479</f>
        <v>0</v>
      </c>
      <c r="BJ479" s="130">
        <v>0</v>
      </c>
      <c r="BK479" s="130"/>
      <c r="BL479" s="37"/>
      <c r="BM479" s="37"/>
      <c r="BN479" s="130"/>
      <c r="BO479" s="130">
        <f>BP479</f>
        <v>0</v>
      </c>
      <c r="BP479" s="130">
        <v>0</v>
      </c>
      <c r="BQ479" s="130"/>
      <c r="BR479" s="37"/>
      <c r="BS479" s="37"/>
      <c r="BT479" s="37">
        <f t="shared" si="1275"/>
        <v>0</v>
      </c>
      <c r="BU479" s="37"/>
      <c r="BV479" s="130">
        <f>BW479</f>
        <v>0</v>
      </c>
      <c r="BW479" s="130">
        <v>0</v>
      </c>
      <c r="BX479" s="130"/>
      <c r="BY479" s="37"/>
      <c r="BZ479" s="37"/>
      <c r="CA479" s="130">
        <f t="shared" si="1342"/>
        <v>0</v>
      </c>
      <c r="CB479" s="188"/>
      <c r="CC479" s="189"/>
      <c r="CD479" s="189"/>
      <c r="CE479" s="130">
        <f t="shared" si="1343"/>
        <v>0</v>
      </c>
      <c r="CF479" s="188">
        <f t="shared" si="1339"/>
        <v>0</v>
      </c>
      <c r="CG479" s="188"/>
      <c r="CH479" s="189">
        <f t="shared" si="1340"/>
        <v>0</v>
      </c>
      <c r="CI479" s="189"/>
      <c r="CJ479" s="130"/>
      <c r="CK479" s="130">
        <f>CL479</f>
        <v>0</v>
      </c>
      <c r="CL479" s="130">
        <v>0</v>
      </c>
      <c r="CM479" s="130"/>
      <c r="CN479" s="37"/>
      <c r="CO479" s="37"/>
    </row>
    <row r="480" spans="2:93" s="50" customFormat="1" ht="22.5" hidden="1" customHeight="1" x14ac:dyDescent="0.25">
      <c r="B480" s="210"/>
      <c r="C480" s="136"/>
      <c r="D480" s="259"/>
      <c r="E480" s="259"/>
      <c r="F480" s="259"/>
      <c r="G480" s="259"/>
      <c r="H480" s="259"/>
      <c r="I480" s="259">
        <f t="shared" si="1303"/>
        <v>0</v>
      </c>
      <c r="J480" s="569" t="e">
        <f t="shared" si="1304"/>
        <v>#DIV/0!</v>
      </c>
      <c r="K480" s="315"/>
      <c r="L480" s="569"/>
      <c r="M480" s="259"/>
      <c r="N480" s="569"/>
      <c r="O480" s="315"/>
      <c r="P480" s="315"/>
      <c r="Q480" s="315"/>
      <c r="R480" s="315"/>
      <c r="S480" s="259"/>
      <c r="T480" s="315"/>
      <c r="U480" s="315"/>
      <c r="V480" s="629" t="e">
        <f t="shared" si="1362"/>
        <v>#DIV/0!</v>
      </c>
      <c r="W480" s="259"/>
      <c r="X480" s="629" t="e">
        <f t="shared" si="1350"/>
        <v>#DIV/0!</v>
      </c>
      <c r="Y480" s="315"/>
      <c r="Z480" s="629"/>
      <c r="AA480" s="315"/>
      <c r="AB480" s="315"/>
      <c r="AC480" s="259">
        <f t="shared" si="1371"/>
        <v>0</v>
      </c>
      <c r="AD480" s="575" t="e">
        <f t="shared" si="1372"/>
        <v>#DIV/0!</v>
      </c>
      <c r="AE480" s="315"/>
      <c r="AF480" s="622"/>
      <c r="AG480" s="259"/>
      <c r="AH480" s="622" t="e">
        <f t="shared" si="1351"/>
        <v>#DIV/0!</v>
      </c>
      <c r="AI480" s="315"/>
      <c r="AJ480" s="315"/>
      <c r="AK480" s="259"/>
      <c r="AL480" s="315"/>
      <c r="AM480" s="315"/>
      <c r="AN480" s="315"/>
      <c r="AO480" s="315"/>
      <c r="AP480" s="315"/>
      <c r="AQ480" s="315"/>
      <c r="AR480" s="315"/>
      <c r="AS480" s="315"/>
      <c r="AT480" s="315"/>
      <c r="AU480" s="112">
        <f t="shared" si="1305"/>
        <v>0</v>
      </c>
      <c r="AV480" s="43"/>
      <c r="AW480" s="315"/>
      <c r="AX480" s="315"/>
      <c r="AY480" s="315"/>
      <c r="AZ480" s="315"/>
      <c r="BA480" s="433">
        <f t="shared" si="1273"/>
        <v>0</v>
      </c>
      <c r="BB480" s="315"/>
      <c r="BC480" s="315"/>
      <c r="BD480" s="315"/>
      <c r="BE480" s="315">
        <f t="shared" si="1263"/>
        <v>0</v>
      </c>
      <c r="BF480" s="315">
        <f t="shared" si="1360"/>
        <v>0</v>
      </c>
      <c r="BG480" s="315"/>
      <c r="BH480" s="315"/>
      <c r="BI480" s="315"/>
      <c r="BJ480" s="315"/>
      <c r="BK480" s="315"/>
      <c r="BL480" s="315"/>
      <c r="BM480" s="315"/>
      <c r="BN480" s="315"/>
      <c r="BO480" s="315"/>
      <c r="BP480" s="315"/>
      <c r="BQ480" s="315"/>
      <c r="BR480" s="315"/>
      <c r="BS480" s="315"/>
      <c r="BT480" s="315">
        <f t="shared" si="1275"/>
        <v>0</v>
      </c>
      <c r="BU480" s="315"/>
      <c r="BV480" s="315"/>
      <c r="BW480" s="315"/>
      <c r="BX480" s="315"/>
      <c r="BY480" s="315"/>
      <c r="BZ480" s="315"/>
      <c r="CA480" s="315">
        <f t="shared" si="1342"/>
        <v>0</v>
      </c>
      <c r="CB480" s="259"/>
      <c r="CC480" s="259"/>
      <c r="CD480" s="259"/>
      <c r="CE480" s="315">
        <f t="shared" si="1343"/>
        <v>0</v>
      </c>
      <c r="CF480" s="259">
        <f t="shared" si="1339"/>
        <v>0</v>
      </c>
      <c r="CG480" s="259"/>
      <c r="CH480" s="259">
        <f t="shared" si="1340"/>
        <v>0</v>
      </c>
      <c r="CI480" s="259"/>
      <c r="CJ480" s="315"/>
      <c r="CK480" s="315"/>
      <c r="CL480" s="315"/>
      <c r="CM480" s="315"/>
      <c r="CN480" s="315"/>
      <c r="CO480" s="315"/>
    </row>
    <row r="481" spans="2:93" s="50" customFormat="1" ht="22.5" hidden="1" customHeight="1" x14ac:dyDescent="0.25">
      <c r="B481" s="210"/>
      <c r="C481" s="136"/>
      <c r="D481" s="259"/>
      <c r="E481" s="259"/>
      <c r="F481" s="259"/>
      <c r="G481" s="259"/>
      <c r="H481" s="259"/>
      <c r="I481" s="259">
        <f t="shared" si="1303"/>
        <v>0</v>
      </c>
      <c r="J481" s="569" t="e">
        <f t="shared" si="1304"/>
        <v>#DIV/0!</v>
      </c>
      <c r="K481" s="315"/>
      <c r="L481" s="569"/>
      <c r="M481" s="259"/>
      <c r="N481" s="569"/>
      <c r="O481" s="315"/>
      <c r="P481" s="315"/>
      <c r="Q481" s="315"/>
      <c r="R481" s="315"/>
      <c r="S481" s="259"/>
      <c r="T481" s="315"/>
      <c r="U481" s="315"/>
      <c r="V481" s="629" t="e">
        <f t="shared" si="1362"/>
        <v>#DIV/0!</v>
      </c>
      <c r="W481" s="259"/>
      <c r="X481" s="629" t="e">
        <f t="shared" si="1350"/>
        <v>#DIV/0!</v>
      </c>
      <c r="Y481" s="315"/>
      <c r="Z481" s="629"/>
      <c r="AA481" s="315"/>
      <c r="AB481" s="315"/>
      <c r="AC481" s="259">
        <f t="shared" si="1371"/>
        <v>0</v>
      </c>
      <c r="AD481" s="575" t="e">
        <f t="shared" si="1372"/>
        <v>#DIV/0!</v>
      </c>
      <c r="AE481" s="315"/>
      <c r="AF481" s="622"/>
      <c r="AG481" s="259"/>
      <c r="AH481" s="622" t="e">
        <f t="shared" si="1351"/>
        <v>#DIV/0!</v>
      </c>
      <c r="AI481" s="315"/>
      <c r="AJ481" s="315"/>
      <c r="AK481" s="259"/>
      <c r="AL481" s="315"/>
      <c r="AM481" s="315"/>
      <c r="AN481" s="315"/>
      <c r="AO481" s="315"/>
      <c r="AP481" s="315"/>
      <c r="AQ481" s="315"/>
      <c r="AR481" s="315"/>
      <c r="AS481" s="315"/>
      <c r="AT481" s="315"/>
      <c r="AU481" s="112">
        <f t="shared" si="1305"/>
        <v>0</v>
      </c>
      <c r="AV481" s="43"/>
      <c r="AW481" s="315"/>
      <c r="AX481" s="315"/>
      <c r="AY481" s="315"/>
      <c r="AZ481" s="315"/>
      <c r="BA481" s="433">
        <f t="shared" si="1273"/>
        <v>0</v>
      </c>
      <c r="BB481" s="315"/>
      <c r="BC481" s="315"/>
      <c r="BD481" s="315"/>
      <c r="BE481" s="315">
        <f t="shared" si="1263"/>
        <v>0</v>
      </c>
      <c r="BF481" s="315">
        <f t="shared" si="1360"/>
        <v>0</v>
      </c>
      <c r="BG481" s="315"/>
      <c r="BH481" s="315"/>
      <c r="BI481" s="315"/>
      <c r="BJ481" s="315"/>
      <c r="BK481" s="315"/>
      <c r="BL481" s="315"/>
      <c r="BM481" s="315"/>
      <c r="BN481" s="315"/>
      <c r="BO481" s="315"/>
      <c r="BP481" s="315"/>
      <c r="BQ481" s="315"/>
      <c r="BR481" s="315"/>
      <c r="BS481" s="315"/>
      <c r="BT481" s="315">
        <f t="shared" si="1275"/>
        <v>0</v>
      </c>
      <c r="BU481" s="315"/>
      <c r="BV481" s="315"/>
      <c r="BW481" s="315"/>
      <c r="BX481" s="315"/>
      <c r="BY481" s="315"/>
      <c r="BZ481" s="315"/>
      <c r="CA481" s="315">
        <f t="shared" si="1342"/>
        <v>0</v>
      </c>
      <c r="CB481" s="259"/>
      <c r="CC481" s="259"/>
      <c r="CD481" s="259"/>
      <c r="CE481" s="315">
        <f t="shared" si="1343"/>
        <v>0</v>
      </c>
      <c r="CF481" s="259">
        <f t="shared" si="1339"/>
        <v>0</v>
      </c>
      <c r="CG481" s="259"/>
      <c r="CH481" s="259">
        <f t="shared" si="1340"/>
        <v>0</v>
      </c>
      <c r="CI481" s="259"/>
      <c r="CJ481" s="315"/>
      <c r="CK481" s="315"/>
      <c r="CL481" s="315"/>
      <c r="CM481" s="315"/>
      <c r="CN481" s="315"/>
      <c r="CO481" s="315"/>
    </row>
    <row r="482" spans="2:93" s="50" customFormat="1" ht="114" hidden="1" customHeight="1" x14ac:dyDescent="0.25">
      <c r="B482" s="296" t="s">
        <v>398</v>
      </c>
      <c r="C482" s="138" t="s">
        <v>277</v>
      </c>
      <c r="D482" s="193">
        <f>E482+F482+G482+H482</f>
        <v>0</v>
      </c>
      <c r="E482" s="182">
        <f>E483</f>
        <v>0</v>
      </c>
      <c r="F482" s="182"/>
      <c r="G482" s="259"/>
      <c r="H482" s="259"/>
      <c r="I482" s="193">
        <f t="shared" si="1303"/>
        <v>0</v>
      </c>
      <c r="J482" s="569" t="e">
        <f t="shared" si="1304"/>
        <v>#DIV/0!</v>
      </c>
      <c r="K482" s="315"/>
      <c r="L482" s="569"/>
      <c r="M482" s="193"/>
      <c r="N482" s="569"/>
      <c r="O482" s="315"/>
      <c r="P482" s="315"/>
      <c r="Q482" s="315"/>
      <c r="R482" s="315"/>
      <c r="S482" s="193"/>
      <c r="T482" s="315"/>
      <c r="U482" s="581">
        <f>U483</f>
        <v>0</v>
      </c>
      <c r="V482" s="629" t="e">
        <f t="shared" si="1362"/>
        <v>#DIV/0!</v>
      </c>
      <c r="W482" s="193"/>
      <c r="X482" s="629" t="e">
        <f t="shared" si="1350"/>
        <v>#DIV/0!</v>
      </c>
      <c r="Y482" s="315"/>
      <c r="Z482" s="629"/>
      <c r="AA482" s="315"/>
      <c r="AB482" s="315"/>
      <c r="AC482" s="193">
        <f t="shared" si="1371"/>
        <v>0</v>
      </c>
      <c r="AD482" s="575" t="e">
        <f t="shared" si="1372"/>
        <v>#DIV/0!</v>
      </c>
      <c r="AE482" s="581">
        <f>AE483</f>
        <v>0</v>
      </c>
      <c r="AF482" s="622"/>
      <c r="AG482" s="193"/>
      <c r="AH482" s="622" t="e">
        <f t="shared" si="1351"/>
        <v>#DIV/0!</v>
      </c>
      <c r="AI482" s="315"/>
      <c r="AJ482" s="315"/>
      <c r="AK482" s="193"/>
      <c r="AL482" s="315"/>
      <c r="AM482" s="315"/>
      <c r="AN482" s="315"/>
      <c r="AO482" s="315"/>
      <c r="AP482" s="315"/>
      <c r="AQ482" s="315"/>
      <c r="AR482" s="315"/>
      <c r="AS482" s="315"/>
      <c r="AT482" s="315"/>
      <c r="AU482" s="112">
        <f t="shared" si="1305"/>
        <v>0</v>
      </c>
      <c r="AV482" s="112">
        <f>AW482+AX482+AY482+AZ482</f>
        <v>0</v>
      </c>
      <c r="AW482" s="482">
        <f>AW483</f>
        <v>0</v>
      </c>
      <c r="AX482" s="482"/>
      <c r="AY482" s="315"/>
      <c r="AZ482" s="315"/>
      <c r="BA482" s="433">
        <f t="shared" si="1273"/>
        <v>0</v>
      </c>
      <c r="BB482" s="315"/>
      <c r="BC482" s="315"/>
      <c r="BD482" s="315"/>
      <c r="BE482" s="526">
        <f t="shared" si="1263"/>
        <v>0</v>
      </c>
      <c r="BF482" s="433">
        <f t="shared" si="1360"/>
        <v>0</v>
      </c>
      <c r="BG482" s="315"/>
      <c r="BH482" s="315"/>
      <c r="BI482" s="112">
        <f>BJ482+BK482+BL482+BM482</f>
        <v>30000</v>
      </c>
      <c r="BJ482" s="482">
        <f>BJ483</f>
        <v>0</v>
      </c>
      <c r="BK482" s="482">
        <f>BK483</f>
        <v>30000</v>
      </c>
      <c r="BL482" s="315"/>
      <c r="BM482" s="315"/>
      <c r="BN482" s="433">
        <f>BN483</f>
        <v>-30000</v>
      </c>
      <c r="BO482" s="112">
        <f>BP482+BQ482+BR482+BS482</f>
        <v>0</v>
      </c>
      <c r="BP482" s="482">
        <f>BP483</f>
        <v>0</v>
      </c>
      <c r="BQ482" s="482">
        <f>BQ483</f>
        <v>0</v>
      </c>
      <c r="BR482" s="315"/>
      <c r="BS482" s="315"/>
      <c r="BT482" s="315">
        <f t="shared" si="1275"/>
        <v>0</v>
      </c>
      <c r="BU482" s="315"/>
      <c r="BV482" s="112">
        <f>BW482+BX482+BY482+BZ482</f>
        <v>30000</v>
      </c>
      <c r="BW482" s="433">
        <f>BW483</f>
        <v>0</v>
      </c>
      <c r="BX482" s="433">
        <f>BX483</f>
        <v>30000</v>
      </c>
      <c r="BY482" s="315"/>
      <c r="BZ482" s="315"/>
      <c r="CA482" s="338">
        <f t="shared" si="1342"/>
        <v>0</v>
      </c>
      <c r="CB482" s="182"/>
      <c r="CC482" s="259"/>
      <c r="CD482" s="259"/>
      <c r="CE482" s="338">
        <f>CG482</f>
        <v>30000</v>
      </c>
      <c r="CF482" s="182">
        <f t="shared" si="1339"/>
        <v>0</v>
      </c>
      <c r="CG482" s="526">
        <f>CG483</f>
        <v>30000</v>
      </c>
      <c r="CH482" s="259">
        <f t="shared" si="1340"/>
        <v>0</v>
      </c>
      <c r="CI482" s="259"/>
      <c r="CJ482" s="482"/>
      <c r="CK482" s="112">
        <f>CL482+CM482+CN482+CO482</f>
        <v>30000</v>
      </c>
      <c r="CL482" s="482">
        <f>CL483</f>
        <v>0</v>
      </c>
      <c r="CM482" s="482">
        <f>CM483</f>
        <v>30000</v>
      </c>
      <c r="CN482" s="315"/>
      <c r="CO482" s="315"/>
    </row>
    <row r="483" spans="2:93" s="52" customFormat="1" ht="45.75" hidden="1" customHeight="1" x14ac:dyDescent="0.25">
      <c r="B483" s="206"/>
      <c r="C483" s="111" t="s">
        <v>31</v>
      </c>
      <c r="D483" s="193">
        <f>E483+F483+G483+H483</f>
        <v>0</v>
      </c>
      <c r="E483" s="182">
        <f>SUM(E484:E487)</f>
        <v>0</v>
      </c>
      <c r="F483" s="182"/>
      <c r="G483" s="247"/>
      <c r="H483" s="247"/>
      <c r="I483" s="193">
        <f t="shared" si="1303"/>
        <v>0</v>
      </c>
      <c r="J483" s="569" t="e">
        <f t="shared" si="1304"/>
        <v>#DIV/0!</v>
      </c>
      <c r="K483" s="33"/>
      <c r="L483" s="569"/>
      <c r="M483" s="193"/>
      <c r="N483" s="569"/>
      <c r="O483" s="33"/>
      <c r="P483" s="33"/>
      <c r="Q483" s="33"/>
      <c r="R483" s="33"/>
      <c r="S483" s="193"/>
      <c r="T483" s="33"/>
      <c r="U483" s="581">
        <f>SUM(U484:U487)</f>
        <v>0</v>
      </c>
      <c r="V483" s="629" t="e">
        <f t="shared" si="1362"/>
        <v>#DIV/0!</v>
      </c>
      <c r="W483" s="193"/>
      <c r="X483" s="629" t="e">
        <f t="shared" si="1350"/>
        <v>#DIV/0!</v>
      </c>
      <c r="Y483" s="33"/>
      <c r="Z483" s="629"/>
      <c r="AA483" s="33"/>
      <c r="AB483" s="33"/>
      <c r="AC483" s="193">
        <f t="shared" si="1371"/>
        <v>0</v>
      </c>
      <c r="AD483" s="575" t="e">
        <f t="shared" si="1372"/>
        <v>#DIV/0!</v>
      </c>
      <c r="AE483" s="581">
        <f>SUM(AE484:AE487)</f>
        <v>0</v>
      </c>
      <c r="AF483" s="622"/>
      <c r="AG483" s="193"/>
      <c r="AH483" s="622" t="e">
        <f t="shared" si="1351"/>
        <v>#DIV/0!</v>
      </c>
      <c r="AI483" s="33"/>
      <c r="AJ483" s="33"/>
      <c r="AK483" s="193"/>
      <c r="AL483" s="33"/>
      <c r="AM483" s="33"/>
      <c r="AN483" s="33"/>
      <c r="AO483" s="33"/>
      <c r="AP483" s="33"/>
      <c r="AQ483" s="33"/>
      <c r="AR483" s="33"/>
      <c r="AS483" s="33"/>
      <c r="AT483" s="33"/>
      <c r="AU483" s="112">
        <f t="shared" si="1305"/>
        <v>0</v>
      </c>
      <c r="AV483" s="112">
        <f>AW483+AX483+AY483+AZ483</f>
        <v>0</v>
      </c>
      <c r="AW483" s="482">
        <f>SUM(AW484:AW487)</f>
        <v>0</v>
      </c>
      <c r="AX483" s="482"/>
      <c r="AY483" s="33"/>
      <c r="AZ483" s="33"/>
      <c r="BA483" s="433">
        <f t="shared" ref="BA483" si="1381">BB483+BC483+BD483</f>
        <v>0</v>
      </c>
      <c r="BB483" s="33"/>
      <c r="BC483" s="33"/>
      <c r="BD483" s="33"/>
      <c r="BE483" s="526">
        <f t="shared" ref="BE483" si="1382">BF483+BG483+BH483</f>
        <v>0</v>
      </c>
      <c r="BF483" s="433">
        <f t="shared" si="1360"/>
        <v>0</v>
      </c>
      <c r="BG483" s="33"/>
      <c r="BH483" s="33"/>
      <c r="BI483" s="112">
        <f>BJ483+BK483+BL483+BM483</f>
        <v>30000</v>
      </c>
      <c r="BJ483" s="482">
        <f>BJ484</f>
        <v>0</v>
      </c>
      <c r="BK483" s="482">
        <f>BK484</f>
        <v>30000</v>
      </c>
      <c r="BL483" s="33"/>
      <c r="BM483" s="33"/>
      <c r="BN483" s="433">
        <f>BN484</f>
        <v>-30000</v>
      </c>
      <c r="BO483" s="112">
        <f>BP483+BQ483+BR483+BS483</f>
        <v>0</v>
      </c>
      <c r="BP483" s="482">
        <f>BP484</f>
        <v>0</v>
      </c>
      <c r="BQ483" s="482">
        <f>BQ484</f>
        <v>0</v>
      </c>
      <c r="BR483" s="33"/>
      <c r="BS483" s="33"/>
      <c r="BT483" s="33">
        <f t="shared" ref="BT483" si="1383">BL483</f>
        <v>0</v>
      </c>
      <c r="BU483" s="33"/>
      <c r="BV483" s="112">
        <f>BW483+BX483+BY483+BZ483</f>
        <v>30000</v>
      </c>
      <c r="BW483" s="433">
        <f>BW484</f>
        <v>0</v>
      </c>
      <c r="BX483" s="433">
        <f>BX484</f>
        <v>30000</v>
      </c>
      <c r="BY483" s="33"/>
      <c r="BZ483" s="33"/>
      <c r="CA483" s="342">
        <f t="shared" ref="CA483" si="1384">CB483+CC483+CD483</f>
        <v>0</v>
      </c>
      <c r="CB483" s="182"/>
      <c r="CC483" s="247"/>
      <c r="CD483" s="247"/>
      <c r="CE483" s="526">
        <f t="shared" ref="CE483:CE488" si="1385">CG483</f>
        <v>30000</v>
      </c>
      <c r="CF483" s="182">
        <f t="shared" ref="CF483" si="1386">BW483</f>
        <v>0</v>
      </c>
      <c r="CG483" s="526">
        <f>CG484</f>
        <v>30000</v>
      </c>
      <c r="CH483" s="247">
        <f t="shared" ref="CH483" si="1387">BY483</f>
        <v>0</v>
      </c>
      <c r="CI483" s="247"/>
      <c r="CJ483" s="482"/>
      <c r="CK483" s="112">
        <f>CL483+CM483+CN483+CO483</f>
        <v>30000</v>
      </c>
      <c r="CL483" s="482">
        <f>CL484</f>
        <v>0</v>
      </c>
      <c r="CM483" s="482">
        <f>CM484</f>
        <v>30000</v>
      </c>
      <c r="CN483" s="33"/>
      <c r="CO483" s="33"/>
    </row>
    <row r="484" spans="2:93" s="39" customFormat="1" ht="22.5" hidden="1" customHeight="1" x14ac:dyDescent="0.25">
      <c r="B484" s="209"/>
      <c r="C484" s="124" t="s">
        <v>39</v>
      </c>
      <c r="D484" s="188">
        <f>E484</f>
        <v>0</v>
      </c>
      <c r="E484" s="188">
        <v>0</v>
      </c>
      <c r="F484" s="188"/>
      <c r="G484" s="189"/>
      <c r="H484" s="189"/>
      <c r="I484" s="188">
        <f t="shared" si="1303"/>
        <v>0</v>
      </c>
      <c r="J484" s="569" t="e">
        <f t="shared" si="1304"/>
        <v>#DIV/0!</v>
      </c>
      <c r="K484" s="37"/>
      <c r="L484" s="569"/>
      <c r="M484" s="188"/>
      <c r="N484" s="569"/>
      <c r="O484" s="37"/>
      <c r="P484" s="37"/>
      <c r="Q484" s="37"/>
      <c r="R484" s="37"/>
      <c r="S484" s="188"/>
      <c r="T484" s="37"/>
      <c r="U484" s="130">
        <v>0</v>
      </c>
      <c r="V484" s="629" t="e">
        <f t="shared" si="1362"/>
        <v>#DIV/0!</v>
      </c>
      <c r="W484" s="188"/>
      <c r="X484" s="629" t="e">
        <f t="shared" si="1350"/>
        <v>#DIV/0!</v>
      </c>
      <c r="Y484" s="37"/>
      <c r="Z484" s="629"/>
      <c r="AA484" s="37"/>
      <c r="AB484" s="37"/>
      <c r="AC484" s="188">
        <f t="shared" si="1371"/>
        <v>0</v>
      </c>
      <c r="AD484" s="575" t="e">
        <f t="shared" si="1372"/>
        <v>#DIV/0!</v>
      </c>
      <c r="AE484" s="130">
        <v>0</v>
      </c>
      <c r="AF484" s="622"/>
      <c r="AG484" s="188"/>
      <c r="AH484" s="622" t="e">
        <f t="shared" si="1351"/>
        <v>#DIV/0!</v>
      </c>
      <c r="AI484" s="37"/>
      <c r="AJ484" s="37"/>
      <c r="AK484" s="188"/>
      <c r="AL484" s="37"/>
      <c r="AM484" s="37"/>
      <c r="AN484" s="37"/>
      <c r="AO484" s="37"/>
      <c r="AP484" s="37"/>
      <c r="AQ484" s="37"/>
      <c r="AR484" s="37"/>
      <c r="AS484" s="37"/>
      <c r="AT484" s="37"/>
      <c r="AU484" s="112">
        <f t="shared" si="1305"/>
        <v>0</v>
      </c>
      <c r="AV484" s="130">
        <f>AW484</f>
        <v>0</v>
      </c>
      <c r="AW484" s="130">
        <v>0</v>
      </c>
      <c r="AX484" s="130"/>
      <c r="AY484" s="37"/>
      <c r="AZ484" s="37"/>
      <c r="BA484" s="433">
        <f t="shared" si="1273"/>
        <v>0</v>
      </c>
      <c r="BB484" s="37"/>
      <c r="BC484" s="37"/>
      <c r="BD484" s="37"/>
      <c r="BE484" s="130">
        <f t="shared" si="1263"/>
        <v>0</v>
      </c>
      <c r="BF484" s="130">
        <f t="shared" si="1360"/>
        <v>0</v>
      </c>
      <c r="BG484" s="37"/>
      <c r="BH484" s="37"/>
      <c r="BI484" s="130">
        <f>BJ484+BK484</f>
        <v>30000</v>
      </c>
      <c r="BJ484" s="130">
        <v>0</v>
      </c>
      <c r="BK484" s="130">
        <v>30000</v>
      </c>
      <c r="BL484" s="37"/>
      <c r="BM484" s="37"/>
      <c r="BN484" s="130">
        <f>BQ484-BK484</f>
        <v>-30000</v>
      </c>
      <c r="BO484" s="130">
        <f>BP484+BQ484</f>
        <v>0</v>
      </c>
      <c r="BP484" s="130">
        <v>0</v>
      </c>
      <c r="BQ484" s="130">
        <v>0</v>
      </c>
      <c r="BR484" s="37"/>
      <c r="BS484" s="37"/>
      <c r="BT484" s="37">
        <f t="shared" si="1275"/>
        <v>0</v>
      </c>
      <c r="BU484" s="37"/>
      <c r="BV484" s="130">
        <f>BW484+BX484</f>
        <v>30000</v>
      </c>
      <c r="BW484" s="130">
        <v>0</v>
      </c>
      <c r="BX484" s="130">
        <v>30000</v>
      </c>
      <c r="BY484" s="37"/>
      <c r="BZ484" s="37"/>
      <c r="CA484" s="130">
        <f t="shared" si="1342"/>
        <v>0</v>
      </c>
      <c r="CB484" s="188"/>
      <c r="CC484" s="189"/>
      <c r="CD484" s="189"/>
      <c r="CE484" s="526">
        <f t="shared" si="1385"/>
        <v>30000</v>
      </c>
      <c r="CF484" s="188">
        <f t="shared" si="1339"/>
        <v>0</v>
      </c>
      <c r="CG484" s="130">
        <v>30000</v>
      </c>
      <c r="CH484" s="189">
        <f t="shared" si="1340"/>
        <v>0</v>
      </c>
      <c r="CI484" s="189"/>
      <c r="CJ484" s="130"/>
      <c r="CK484" s="130">
        <f>CL484+CM484</f>
        <v>30000</v>
      </c>
      <c r="CL484" s="130">
        <v>0</v>
      </c>
      <c r="CM484" s="130">
        <v>30000</v>
      </c>
      <c r="CN484" s="37"/>
      <c r="CO484" s="37"/>
    </row>
    <row r="485" spans="2:93" s="50" customFormat="1" ht="150.75" hidden="1" customHeight="1" x14ac:dyDescent="0.25">
      <c r="B485" s="296" t="s">
        <v>399</v>
      </c>
      <c r="C485" s="138" t="s">
        <v>262</v>
      </c>
      <c r="D485" s="193">
        <f>E485+F485+G485+H485</f>
        <v>0</v>
      </c>
      <c r="E485" s="182">
        <f>E487</f>
        <v>0</v>
      </c>
      <c r="F485" s="182"/>
      <c r="G485" s="259"/>
      <c r="H485" s="259"/>
      <c r="I485" s="193">
        <f t="shared" si="1303"/>
        <v>0</v>
      </c>
      <c r="J485" s="569" t="e">
        <f t="shared" si="1304"/>
        <v>#DIV/0!</v>
      </c>
      <c r="K485" s="315"/>
      <c r="L485" s="569"/>
      <c r="M485" s="193"/>
      <c r="N485" s="569"/>
      <c r="O485" s="315"/>
      <c r="P485" s="315"/>
      <c r="Q485" s="315"/>
      <c r="R485" s="315"/>
      <c r="S485" s="193"/>
      <c r="T485" s="315"/>
      <c r="U485" s="581">
        <f>U487</f>
        <v>0</v>
      </c>
      <c r="V485" s="629" t="e">
        <f t="shared" si="1362"/>
        <v>#DIV/0!</v>
      </c>
      <c r="W485" s="193"/>
      <c r="X485" s="629" t="e">
        <f t="shared" si="1350"/>
        <v>#DIV/0!</v>
      </c>
      <c r="Y485" s="315"/>
      <c r="Z485" s="629"/>
      <c r="AA485" s="315"/>
      <c r="AB485" s="315"/>
      <c r="AC485" s="193">
        <f t="shared" si="1371"/>
        <v>0</v>
      </c>
      <c r="AD485" s="575" t="e">
        <f t="shared" si="1372"/>
        <v>#DIV/0!</v>
      </c>
      <c r="AE485" s="581">
        <f>AE487</f>
        <v>0</v>
      </c>
      <c r="AF485" s="622"/>
      <c r="AG485" s="193"/>
      <c r="AH485" s="622" t="e">
        <f t="shared" si="1351"/>
        <v>#DIV/0!</v>
      </c>
      <c r="AI485" s="315"/>
      <c r="AJ485" s="315"/>
      <c r="AK485" s="193"/>
      <c r="AL485" s="315"/>
      <c r="AM485" s="315"/>
      <c r="AN485" s="315"/>
      <c r="AO485" s="315"/>
      <c r="AP485" s="315"/>
      <c r="AQ485" s="315"/>
      <c r="AR485" s="315"/>
      <c r="AS485" s="315"/>
      <c r="AT485" s="315"/>
      <c r="AU485" s="112">
        <f t="shared" si="1305"/>
        <v>0</v>
      </c>
      <c r="AV485" s="112">
        <f>AW485+AX485+AY485+AZ485</f>
        <v>0</v>
      </c>
      <c r="AW485" s="482">
        <f>AW487</f>
        <v>0</v>
      </c>
      <c r="AX485" s="482"/>
      <c r="AY485" s="315"/>
      <c r="AZ485" s="315"/>
      <c r="BA485" s="433">
        <f t="shared" si="1273"/>
        <v>0</v>
      </c>
      <c r="BB485" s="315"/>
      <c r="BC485" s="315"/>
      <c r="BD485" s="315"/>
      <c r="BE485" s="526">
        <f t="shared" ref="BE485:BE590" si="1388">BF485+BG485+BH485</f>
        <v>0</v>
      </c>
      <c r="BF485" s="433">
        <f t="shared" si="1360"/>
        <v>0</v>
      </c>
      <c r="BG485" s="315"/>
      <c r="BH485" s="315"/>
      <c r="BI485" s="112">
        <f>BJ485+BK485+BL485+BM485</f>
        <v>30000</v>
      </c>
      <c r="BJ485" s="482">
        <f>BJ487</f>
        <v>0</v>
      </c>
      <c r="BK485" s="482">
        <f>BK487</f>
        <v>30000</v>
      </c>
      <c r="BL485" s="315"/>
      <c r="BM485" s="315"/>
      <c r="BN485" s="433">
        <f>BN486</f>
        <v>-30000</v>
      </c>
      <c r="BO485" s="112">
        <f>BP485+BQ485+BR485+BS485</f>
        <v>0</v>
      </c>
      <c r="BP485" s="482">
        <f>BP487</f>
        <v>0</v>
      </c>
      <c r="BQ485" s="482">
        <f>BQ487</f>
        <v>0</v>
      </c>
      <c r="BR485" s="315"/>
      <c r="BS485" s="315"/>
      <c r="BT485" s="315">
        <f t="shared" si="1275"/>
        <v>0</v>
      </c>
      <c r="BU485" s="315"/>
      <c r="BV485" s="112">
        <f>BW485+BX485+BY485+BZ485</f>
        <v>30000</v>
      </c>
      <c r="BW485" s="433">
        <f>BW487</f>
        <v>0</v>
      </c>
      <c r="BX485" s="433">
        <f>BX487</f>
        <v>30000</v>
      </c>
      <c r="BY485" s="315"/>
      <c r="BZ485" s="315"/>
      <c r="CA485" s="338">
        <f t="shared" si="1342"/>
        <v>0</v>
      </c>
      <c r="CB485" s="182"/>
      <c r="CC485" s="259"/>
      <c r="CD485" s="259"/>
      <c r="CE485" s="526">
        <f t="shared" si="1385"/>
        <v>30000</v>
      </c>
      <c r="CF485" s="182">
        <f t="shared" si="1339"/>
        <v>0</v>
      </c>
      <c r="CG485" s="526">
        <f>CG487</f>
        <v>30000</v>
      </c>
      <c r="CH485" s="259">
        <f t="shared" si="1340"/>
        <v>0</v>
      </c>
      <c r="CI485" s="259"/>
      <c r="CJ485" s="482"/>
      <c r="CK485" s="112">
        <f>CL485+CM485+CN485+CO485</f>
        <v>30000</v>
      </c>
      <c r="CL485" s="482">
        <f>CL487</f>
        <v>0</v>
      </c>
      <c r="CM485" s="482">
        <f>CM487</f>
        <v>30000</v>
      </c>
      <c r="CN485" s="315"/>
      <c r="CO485" s="315"/>
    </row>
    <row r="486" spans="2:93" s="52" customFormat="1" ht="45.75" hidden="1" customHeight="1" x14ac:dyDescent="0.25">
      <c r="B486" s="206"/>
      <c r="C486" s="111" t="s">
        <v>31</v>
      </c>
      <c r="D486" s="193">
        <f>E486+F486+G486+H486</f>
        <v>0</v>
      </c>
      <c r="E486" s="182">
        <f>E487</f>
        <v>0</v>
      </c>
      <c r="F486" s="182"/>
      <c r="G486" s="247"/>
      <c r="H486" s="247"/>
      <c r="I486" s="193">
        <f t="shared" si="1303"/>
        <v>0</v>
      </c>
      <c r="J486" s="569" t="e">
        <f t="shared" si="1304"/>
        <v>#DIV/0!</v>
      </c>
      <c r="K486" s="33"/>
      <c r="L486" s="569"/>
      <c r="M486" s="193"/>
      <c r="N486" s="569"/>
      <c r="O486" s="33"/>
      <c r="P486" s="33"/>
      <c r="Q486" s="33"/>
      <c r="R486" s="33"/>
      <c r="S486" s="193"/>
      <c r="T486" s="33"/>
      <c r="U486" s="581">
        <f>U487</f>
        <v>0</v>
      </c>
      <c r="V486" s="629" t="e">
        <f t="shared" si="1362"/>
        <v>#DIV/0!</v>
      </c>
      <c r="W486" s="193"/>
      <c r="X486" s="629" t="e">
        <f t="shared" si="1350"/>
        <v>#DIV/0!</v>
      </c>
      <c r="Y486" s="33"/>
      <c r="Z486" s="629"/>
      <c r="AA486" s="33"/>
      <c r="AB486" s="33"/>
      <c r="AC486" s="193">
        <f t="shared" si="1371"/>
        <v>0</v>
      </c>
      <c r="AD486" s="575" t="e">
        <f t="shared" si="1372"/>
        <v>#DIV/0!</v>
      </c>
      <c r="AE486" s="581">
        <f>AE487</f>
        <v>0</v>
      </c>
      <c r="AF486" s="622"/>
      <c r="AG486" s="193"/>
      <c r="AH486" s="622" t="e">
        <f t="shared" si="1351"/>
        <v>#DIV/0!</v>
      </c>
      <c r="AI486" s="33"/>
      <c r="AJ486" s="33"/>
      <c r="AK486" s="193"/>
      <c r="AL486" s="33"/>
      <c r="AM486" s="33"/>
      <c r="AN486" s="33"/>
      <c r="AO486" s="33"/>
      <c r="AP486" s="33"/>
      <c r="AQ486" s="33"/>
      <c r="AR486" s="33"/>
      <c r="AS486" s="33"/>
      <c r="AT486" s="33"/>
      <c r="AU486" s="112">
        <f t="shared" si="1305"/>
        <v>0</v>
      </c>
      <c r="AV486" s="112">
        <f>AW486+AX486+AY486+AZ486</f>
        <v>0</v>
      </c>
      <c r="AW486" s="482">
        <f>AW487</f>
        <v>0</v>
      </c>
      <c r="AX486" s="482"/>
      <c r="AY486" s="33"/>
      <c r="AZ486" s="33"/>
      <c r="BA486" s="433">
        <f t="shared" ref="BA486" si="1389">BB486+BC486+BD486</f>
        <v>0</v>
      </c>
      <c r="BB486" s="33"/>
      <c r="BC486" s="33"/>
      <c r="BD486" s="33"/>
      <c r="BE486" s="526">
        <f t="shared" si="1388"/>
        <v>0</v>
      </c>
      <c r="BF486" s="433">
        <f t="shared" si="1360"/>
        <v>0</v>
      </c>
      <c r="BG486" s="33"/>
      <c r="BH486" s="33"/>
      <c r="BI486" s="112">
        <f>BJ486+BK486+BL486+BM486</f>
        <v>30000</v>
      </c>
      <c r="BJ486" s="482">
        <f>BJ487</f>
        <v>0</v>
      </c>
      <c r="BK486" s="482">
        <f>BK487</f>
        <v>30000</v>
      </c>
      <c r="BL486" s="33"/>
      <c r="BM486" s="33"/>
      <c r="BN486" s="433">
        <f>BN487</f>
        <v>-30000</v>
      </c>
      <c r="BO486" s="112">
        <f>BP486+BQ486+BR486+BS486</f>
        <v>0</v>
      </c>
      <c r="BP486" s="482">
        <f>BP487</f>
        <v>0</v>
      </c>
      <c r="BQ486" s="482">
        <f>BQ487</f>
        <v>0</v>
      </c>
      <c r="BR486" s="33"/>
      <c r="BS486" s="33"/>
      <c r="BT486" s="33">
        <f t="shared" ref="BT486" si="1390">BL486</f>
        <v>0</v>
      </c>
      <c r="BU486" s="33"/>
      <c r="BV486" s="112">
        <f>BW486+BX486+BY486+BZ486</f>
        <v>30000</v>
      </c>
      <c r="BW486" s="433">
        <f>BW487</f>
        <v>0</v>
      </c>
      <c r="BX486" s="433">
        <f>BX487</f>
        <v>30000</v>
      </c>
      <c r="BY486" s="33"/>
      <c r="BZ486" s="33"/>
      <c r="CA486" s="342">
        <f t="shared" si="1342"/>
        <v>0</v>
      </c>
      <c r="CB486" s="182"/>
      <c r="CC486" s="247"/>
      <c r="CD486" s="247"/>
      <c r="CE486" s="526">
        <f t="shared" si="1385"/>
        <v>30000</v>
      </c>
      <c r="CF486" s="182">
        <f t="shared" si="1339"/>
        <v>0</v>
      </c>
      <c r="CG486" s="526">
        <f>CG487</f>
        <v>30000</v>
      </c>
      <c r="CH486" s="247">
        <f t="shared" si="1340"/>
        <v>0</v>
      </c>
      <c r="CI486" s="247"/>
      <c r="CJ486" s="482"/>
      <c r="CK486" s="112">
        <f>CL486+CM486+CN486+CO486</f>
        <v>30000</v>
      </c>
      <c r="CL486" s="482">
        <f>CL487</f>
        <v>0</v>
      </c>
      <c r="CM486" s="482">
        <f>CM487</f>
        <v>30000</v>
      </c>
      <c r="CN486" s="33"/>
      <c r="CO486" s="33"/>
    </row>
    <row r="487" spans="2:93" s="39" customFormat="1" ht="22.5" hidden="1" customHeight="1" x14ac:dyDescent="0.25">
      <c r="B487" s="209"/>
      <c r="C487" s="124" t="s">
        <v>39</v>
      </c>
      <c r="D487" s="182">
        <f t="shared" ref="D487" si="1391">E487</f>
        <v>0</v>
      </c>
      <c r="E487" s="188">
        <v>0</v>
      </c>
      <c r="F487" s="188"/>
      <c r="G487" s="189"/>
      <c r="H487" s="189"/>
      <c r="I487" s="182">
        <f t="shared" ref="I487:I521" si="1392">M487</f>
        <v>0</v>
      </c>
      <c r="J487" s="569" t="e">
        <f t="shared" ref="J487:J521" si="1393">I487/D487</f>
        <v>#DIV/0!</v>
      </c>
      <c r="K487" s="37"/>
      <c r="L487" s="569"/>
      <c r="M487" s="182"/>
      <c r="N487" s="569"/>
      <c r="O487" s="37"/>
      <c r="P487" s="37"/>
      <c r="Q487" s="37"/>
      <c r="R487" s="37"/>
      <c r="S487" s="182"/>
      <c r="T487" s="37"/>
      <c r="U487" s="130">
        <v>0</v>
      </c>
      <c r="V487" s="629" t="e">
        <f t="shared" si="1362"/>
        <v>#DIV/0!</v>
      </c>
      <c r="W487" s="182"/>
      <c r="X487" s="629" t="e">
        <f t="shared" si="1350"/>
        <v>#DIV/0!</v>
      </c>
      <c r="Y487" s="37"/>
      <c r="Z487" s="629"/>
      <c r="AA487" s="37"/>
      <c r="AB487" s="37"/>
      <c r="AC487" s="182">
        <f t="shared" si="1371"/>
        <v>0</v>
      </c>
      <c r="AD487" s="575" t="e">
        <f t="shared" si="1372"/>
        <v>#DIV/0!</v>
      </c>
      <c r="AE487" s="130">
        <v>0</v>
      </c>
      <c r="AF487" s="622"/>
      <c r="AG487" s="182"/>
      <c r="AH487" s="622" t="e">
        <f t="shared" si="1351"/>
        <v>#DIV/0!</v>
      </c>
      <c r="AI487" s="37"/>
      <c r="AJ487" s="37"/>
      <c r="AK487" s="182"/>
      <c r="AL487" s="37"/>
      <c r="AM487" s="37"/>
      <c r="AN487" s="37"/>
      <c r="AO487" s="37"/>
      <c r="AP487" s="37"/>
      <c r="AQ487" s="37"/>
      <c r="AR487" s="37"/>
      <c r="AS487" s="37"/>
      <c r="AT487" s="37"/>
      <c r="AU487" s="112">
        <f t="shared" ref="AU487:AU511" si="1394">AX487-F487</f>
        <v>0</v>
      </c>
      <c r="AV487" s="559">
        <f t="shared" ref="AV487" si="1395">AW487</f>
        <v>0</v>
      </c>
      <c r="AW487" s="130">
        <v>0</v>
      </c>
      <c r="AX487" s="130"/>
      <c r="AY487" s="37"/>
      <c r="AZ487" s="37"/>
      <c r="BA487" s="102">
        <f t="shared" ref="BA487:BA591" si="1396">BB487+BC487+BD487</f>
        <v>0</v>
      </c>
      <c r="BB487" s="37"/>
      <c r="BC487" s="37"/>
      <c r="BD487" s="37"/>
      <c r="BE487" s="130">
        <f t="shared" si="1388"/>
        <v>0</v>
      </c>
      <c r="BF487" s="130">
        <f t="shared" si="1360"/>
        <v>0</v>
      </c>
      <c r="BG487" s="37"/>
      <c r="BH487" s="37"/>
      <c r="BI487" s="130">
        <f>BJ487+BK487</f>
        <v>30000</v>
      </c>
      <c r="BJ487" s="130">
        <v>0</v>
      </c>
      <c r="BK487" s="130">
        <v>30000</v>
      </c>
      <c r="BL487" s="37"/>
      <c r="BM487" s="37"/>
      <c r="BN487" s="130">
        <f>BQ487-BK487</f>
        <v>-30000</v>
      </c>
      <c r="BO487" s="130">
        <f>BP487+BQ487</f>
        <v>0</v>
      </c>
      <c r="BP487" s="130">
        <v>0</v>
      </c>
      <c r="BQ487" s="130">
        <v>0</v>
      </c>
      <c r="BR487" s="37"/>
      <c r="BS487" s="37"/>
      <c r="BT487" s="37">
        <f t="shared" ref="BT487:BT552" si="1397">BL487</f>
        <v>0</v>
      </c>
      <c r="BU487" s="37"/>
      <c r="BV487" s="130">
        <f>BW487+BX487</f>
        <v>30000</v>
      </c>
      <c r="BW487" s="130">
        <v>0</v>
      </c>
      <c r="BX487" s="130">
        <v>30000</v>
      </c>
      <c r="BY487" s="37"/>
      <c r="BZ487" s="37"/>
      <c r="CA487" s="130">
        <f t="shared" si="1342"/>
        <v>0</v>
      </c>
      <c r="CB487" s="188"/>
      <c r="CC487" s="189"/>
      <c r="CD487" s="189"/>
      <c r="CE487" s="526">
        <f t="shared" si="1385"/>
        <v>30000</v>
      </c>
      <c r="CF487" s="188">
        <f t="shared" si="1339"/>
        <v>0</v>
      </c>
      <c r="CG487" s="130">
        <v>30000</v>
      </c>
      <c r="CH487" s="189">
        <f t="shared" si="1340"/>
        <v>0</v>
      </c>
      <c r="CI487" s="189"/>
      <c r="CJ487" s="130"/>
      <c r="CK487" s="130">
        <f>CL487+CM487</f>
        <v>30000</v>
      </c>
      <c r="CL487" s="130">
        <v>0</v>
      </c>
      <c r="CM487" s="130">
        <v>30000</v>
      </c>
      <c r="CN487" s="37"/>
      <c r="CO487" s="37"/>
    </row>
    <row r="488" spans="2:93" s="39" customFormat="1" ht="149.25" customHeight="1" x14ac:dyDescent="0.25">
      <c r="B488" s="344" t="s">
        <v>485</v>
      </c>
      <c r="C488" s="138" t="s">
        <v>307</v>
      </c>
      <c r="D488" s="193">
        <f>E488+F488+G488+H488</f>
        <v>36220.503599999996</v>
      </c>
      <c r="E488" s="182">
        <f>E491</f>
        <v>0</v>
      </c>
      <c r="F488" s="182">
        <f>F489</f>
        <v>36220.503599999996</v>
      </c>
      <c r="G488" s="189"/>
      <c r="H488" s="189"/>
      <c r="I488" s="193">
        <f t="shared" si="1392"/>
        <v>0</v>
      </c>
      <c r="J488" s="569">
        <f t="shared" si="1393"/>
        <v>0</v>
      </c>
      <c r="K488" s="37"/>
      <c r="L488" s="569"/>
      <c r="M488" s="193"/>
      <c r="N488" s="569"/>
      <c r="O488" s="37"/>
      <c r="P488" s="37"/>
      <c r="Q488" s="37"/>
      <c r="R488" s="37"/>
      <c r="S488" s="193"/>
      <c r="T488" s="37"/>
      <c r="U488" s="581"/>
      <c r="V488" s="629"/>
      <c r="W488" s="193"/>
      <c r="X488" s="629"/>
      <c r="Y488" s="37"/>
      <c r="Z488" s="629"/>
      <c r="AA488" s="37"/>
      <c r="AB488" s="37"/>
      <c r="AC488" s="193">
        <f t="shared" si="1371"/>
        <v>0</v>
      </c>
      <c r="AD488" s="575">
        <f t="shared" si="1372"/>
        <v>0</v>
      </c>
      <c r="AE488" s="581"/>
      <c r="AF488" s="622"/>
      <c r="AG488" s="193">
        <f>AG489</f>
        <v>0</v>
      </c>
      <c r="AH488" s="622">
        <f t="shared" si="1351"/>
        <v>0</v>
      </c>
      <c r="AI488" s="37"/>
      <c r="AJ488" s="37"/>
      <c r="AK488" s="193"/>
      <c r="AL488" s="37"/>
      <c r="AM488" s="37"/>
      <c r="AN488" s="37"/>
      <c r="AO488" s="37"/>
      <c r="AP488" s="37"/>
      <c r="AQ488" s="37"/>
      <c r="AR488" s="37"/>
      <c r="AS488" s="37"/>
      <c r="AT488" s="37"/>
      <c r="AU488" s="112">
        <f t="shared" si="1394"/>
        <v>0</v>
      </c>
      <c r="AV488" s="112">
        <f>AW488+AX488+AY488+AZ488</f>
        <v>36220.503599999996</v>
      </c>
      <c r="AW488" s="482">
        <f>AW491</f>
        <v>0</v>
      </c>
      <c r="AX488" s="482">
        <f>AX489</f>
        <v>36220.503599999996</v>
      </c>
      <c r="AY488" s="37"/>
      <c r="AZ488" s="37"/>
      <c r="BA488" s="102"/>
      <c r="BB488" s="37"/>
      <c r="BC488" s="37"/>
      <c r="BD488" s="37"/>
      <c r="BE488" s="130"/>
      <c r="BF488" s="130"/>
      <c r="BG488" s="37"/>
      <c r="BH488" s="37"/>
      <c r="BI488" s="112">
        <f>BJ488+BK488+BL488+BM488</f>
        <v>170000</v>
      </c>
      <c r="BJ488" s="482">
        <f>BJ491</f>
        <v>0</v>
      </c>
      <c r="BK488" s="482">
        <f>BK491</f>
        <v>170000</v>
      </c>
      <c r="BL488" s="37"/>
      <c r="BM488" s="37"/>
      <c r="BN488" s="130"/>
      <c r="BO488" s="112">
        <f>BP488+BQ488+BR488+BS488</f>
        <v>170000</v>
      </c>
      <c r="BP488" s="482">
        <f>BP491</f>
        <v>0</v>
      </c>
      <c r="BQ488" s="482">
        <f>BQ491</f>
        <v>170000</v>
      </c>
      <c r="BR488" s="37"/>
      <c r="BS488" s="37"/>
      <c r="BT488" s="37"/>
      <c r="BU488" s="37"/>
      <c r="BV488" s="112">
        <f>BW488+BX488+BY488+BZ488</f>
        <v>500000</v>
      </c>
      <c r="BW488" s="433">
        <f>BW491</f>
        <v>0</v>
      </c>
      <c r="BX488" s="433">
        <f>BX491</f>
        <v>500000</v>
      </c>
      <c r="BY488" s="37"/>
      <c r="BZ488" s="37"/>
      <c r="CA488" s="130"/>
      <c r="CB488" s="188"/>
      <c r="CC488" s="189"/>
      <c r="CD488" s="189"/>
      <c r="CE488" s="526">
        <f t="shared" si="1385"/>
        <v>500000</v>
      </c>
      <c r="CF488" s="188"/>
      <c r="CG488" s="540">
        <f>CG491</f>
        <v>500000</v>
      </c>
      <c r="CH488" s="189"/>
      <c r="CI488" s="189"/>
      <c r="CJ488" s="130"/>
      <c r="CK488" s="112">
        <f>CL488+CM488+CN488+CO488</f>
        <v>500000</v>
      </c>
      <c r="CL488" s="482">
        <f>CL491</f>
        <v>0</v>
      </c>
      <c r="CM488" s="482">
        <f>CM491</f>
        <v>500000</v>
      </c>
      <c r="CN488" s="37"/>
      <c r="CO488" s="37"/>
    </row>
    <row r="489" spans="2:93" s="52" customFormat="1" ht="45.75" hidden="1" customHeight="1" x14ac:dyDescent="0.25">
      <c r="B489" s="206"/>
      <c r="C489" s="111" t="s">
        <v>31</v>
      </c>
      <c r="D489" s="193">
        <f>E489+F489+G489+H489</f>
        <v>36220.503599999996</v>
      </c>
      <c r="E489" s="182">
        <f>E491</f>
        <v>0</v>
      </c>
      <c r="F489" s="182">
        <f>F490+F491</f>
        <v>36220.503599999996</v>
      </c>
      <c r="G489" s="247"/>
      <c r="H489" s="247"/>
      <c r="I489" s="193">
        <f t="shared" si="1392"/>
        <v>36220.503599999996</v>
      </c>
      <c r="J489" s="569">
        <f t="shared" si="1393"/>
        <v>1</v>
      </c>
      <c r="K489" s="33"/>
      <c r="L489" s="569"/>
      <c r="M489" s="193">
        <f>M490+M491</f>
        <v>36220.503599999996</v>
      </c>
      <c r="N489" s="569"/>
      <c r="O489" s="33"/>
      <c r="P489" s="33"/>
      <c r="Q489" s="33"/>
      <c r="R489" s="33"/>
      <c r="S489" s="193"/>
      <c r="T489" s="33"/>
      <c r="U489" s="581"/>
      <c r="V489" s="629"/>
      <c r="W489" s="193"/>
      <c r="X489" s="629"/>
      <c r="Y489" s="33"/>
      <c r="Z489" s="629"/>
      <c r="AA489" s="33"/>
      <c r="AB489" s="33"/>
      <c r="AC489" s="193">
        <f t="shared" si="1371"/>
        <v>0</v>
      </c>
      <c r="AD489" s="575">
        <f t="shared" si="1372"/>
        <v>0</v>
      </c>
      <c r="AE489" s="581"/>
      <c r="AF489" s="622"/>
      <c r="AG489" s="193">
        <f>AG490</f>
        <v>0</v>
      </c>
      <c r="AH489" s="622">
        <f t="shared" si="1351"/>
        <v>0</v>
      </c>
      <c r="AI489" s="33"/>
      <c r="AJ489" s="33"/>
      <c r="AK489" s="193"/>
      <c r="AL489" s="33"/>
      <c r="AM489" s="33"/>
      <c r="AN489" s="33"/>
      <c r="AO489" s="33"/>
      <c r="AP489" s="33"/>
      <c r="AQ489" s="33"/>
      <c r="AR489" s="33"/>
      <c r="AS489" s="33"/>
      <c r="AT489" s="33"/>
      <c r="AU489" s="112">
        <f t="shared" si="1394"/>
        <v>0</v>
      </c>
      <c r="AV489" s="112">
        <f>AW489+AX489+AY489+AZ489</f>
        <v>36220.503599999996</v>
      </c>
      <c r="AW489" s="482">
        <f>AW491</f>
        <v>0</v>
      </c>
      <c r="AX489" s="482">
        <f>AX490+AX491</f>
        <v>36220.503599999996</v>
      </c>
      <c r="AY489" s="33"/>
      <c r="AZ489" s="33"/>
      <c r="BA489" s="433">
        <f t="shared" ref="BA489" si="1398">BB489+BC489+BD489</f>
        <v>0</v>
      </c>
      <c r="BB489" s="33"/>
      <c r="BC489" s="33"/>
      <c r="BD489" s="33"/>
      <c r="BE489" s="526">
        <f t="shared" ref="BE489" si="1399">BF489+BG489+BH489</f>
        <v>0</v>
      </c>
      <c r="BF489" s="433">
        <f>E489</f>
        <v>0</v>
      </c>
      <c r="BG489" s="33"/>
      <c r="BH489" s="33"/>
      <c r="BI489" s="112">
        <f>BJ489+BK489+BL489+BM489</f>
        <v>170000</v>
      </c>
      <c r="BJ489" s="482">
        <f>BJ491</f>
        <v>0</v>
      </c>
      <c r="BK489" s="482">
        <f>BK491</f>
        <v>170000</v>
      </c>
      <c r="BL489" s="33"/>
      <c r="BM489" s="33"/>
      <c r="BN489" s="433">
        <f t="shared" ref="BN489" si="1400">BO489+BP489+BQ489</f>
        <v>340000</v>
      </c>
      <c r="BO489" s="112">
        <f>BP489+BQ489+BR489+BS489</f>
        <v>170000</v>
      </c>
      <c r="BP489" s="482">
        <f>BP491</f>
        <v>0</v>
      </c>
      <c r="BQ489" s="482">
        <f>BQ491</f>
        <v>170000</v>
      </c>
      <c r="BR489" s="33"/>
      <c r="BS489" s="33"/>
      <c r="BT489" s="33">
        <f t="shared" ref="BT489" si="1401">BL489</f>
        <v>0</v>
      </c>
      <c r="BU489" s="33"/>
      <c r="BV489" s="112">
        <f>BW489+BX489+BY489+BZ489</f>
        <v>500000</v>
      </c>
      <c r="BW489" s="433">
        <f>BW491</f>
        <v>0</v>
      </c>
      <c r="BX489" s="433">
        <f>BX491</f>
        <v>500000</v>
      </c>
      <c r="BY489" s="33"/>
      <c r="BZ489" s="33"/>
      <c r="CA489" s="342">
        <f t="shared" ref="CA489" si="1402">CB489+CC489+CD489</f>
        <v>0</v>
      </c>
      <c r="CB489" s="182"/>
      <c r="CC489" s="247"/>
      <c r="CD489" s="247"/>
      <c r="CE489" s="342">
        <f>CG489</f>
        <v>500000</v>
      </c>
      <c r="CF489" s="182">
        <f t="shared" ref="CF489" si="1403">BW489</f>
        <v>0</v>
      </c>
      <c r="CG489" s="540">
        <f>CG491</f>
        <v>500000</v>
      </c>
      <c r="CH489" s="247">
        <f t="shared" ref="CH489" si="1404">BY489</f>
        <v>0</v>
      </c>
      <c r="CI489" s="247"/>
      <c r="CJ489" s="482"/>
      <c r="CK489" s="112">
        <f>CL489+CM489+CN489+CO489</f>
        <v>500000</v>
      </c>
      <c r="CL489" s="482">
        <f>CL491</f>
        <v>0</v>
      </c>
      <c r="CM489" s="482">
        <f>CM491</f>
        <v>500000</v>
      </c>
      <c r="CN489" s="33"/>
      <c r="CO489" s="33"/>
    </row>
    <row r="490" spans="2:93" s="52" customFormat="1" ht="45.75" hidden="1" customHeight="1" x14ac:dyDescent="0.25">
      <c r="B490" s="206"/>
      <c r="C490" s="124" t="s">
        <v>40</v>
      </c>
      <c r="D490" s="188">
        <f>F490</f>
        <v>36220.503599999996</v>
      </c>
      <c r="E490" s="182"/>
      <c r="F490" s="123">
        <v>36220.503599999996</v>
      </c>
      <c r="G490" s="247"/>
      <c r="H490" s="247"/>
      <c r="I490" s="188">
        <f t="shared" si="1392"/>
        <v>36220.503599999996</v>
      </c>
      <c r="J490" s="569">
        <f t="shared" si="1393"/>
        <v>1</v>
      </c>
      <c r="K490" s="33"/>
      <c r="L490" s="569"/>
      <c r="M490" s="188">
        <v>36220.503599999996</v>
      </c>
      <c r="N490" s="569"/>
      <c r="O490" s="33"/>
      <c r="P490" s="33"/>
      <c r="Q490" s="33"/>
      <c r="R490" s="33"/>
      <c r="S490" s="188"/>
      <c r="T490" s="33"/>
      <c r="U490" s="581"/>
      <c r="V490" s="629"/>
      <c r="W490" s="188"/>
      <c r="X490" s="629"/>
      <c r="Y490" s="33"/>
      <c r="Z490" s="629"/>
      <c r="AA490" s="33"/>
      <c r="AB490" s="33"/>
      <c r="AC490" s="188">
        <f t="shared" si="1371"/>
        <v>0</v>
      </c>
      <c r="AD490" s="575">
        <f t="shared" si="1372"/>
        <v>0</v>
      </c>
      <c r="AE490" s="581"/>
      <c r="AF490" s="622"/>
      <c r="AG490" s="188">
        <v>0</v>
      </c>
      <c r="AH490" s="622">
        <f t="shared" si="1351"/>
        <v>0</v>
      </c>
      <c r="AI490" s="33"/>
      <c r="AJ490" s="33"/>
      <c r="AK490" s="188"/>
      <c r="AL490" s="33"/>
      <c r="AM490" s="33"/>
      <c r="AN490" s="33"/>
      <c r="AO490" s="33"/>
      <c r="AP490" s="33"/>
      <c r="AQ490" s="33"/>
      <c r="AR490" s="33"/>
      <c r="AS490" s="33"/>
      <c r="AT490" s="33"/>
      <c r="AU490" s="112">
        <f t="shared" si="1394"/>
        <v>0</v>
      </c>
      <c r="AV490" s="130">
        <f>AX490</f>
        <v>36220.503599999996</v>
      </c>
      <c r="AW490" s="482"/>
      <c r="AX490" s="120">
        <v>36220.503599999996</v>
      </c>
      <c r="AY490" s="33"/>
      <c r="AZ490" s="33"/>
      <c r="BA490" s="433"/>
      <c r="BB490" s="33"/>
      <c r="BC490" s="33"/>
      <c r="BD490" s="33"/>
      <c r="BE490" s="526"/>
      <c r="BF490" s="433"/>
      <c r="BG490" s="33"/>
      <c r="BH490" s="33"/>
      <c r="BI490" s="112"/>
      <c r="BJ490" s="482"/>
      <c r="BK490" s="482"/>
      <c r="BL490" s="33"/>
      <c r="BM490" s="33"/>
      <c r="BN490" s="433"/>
      <c r="BO490" s="112"/>
      <c r="BP490" s="482"/>
      <c r="BQ490" s="482"/>
      <c r="BR490" s="33"/>
      <c r="BS490" s="33"/>
      <c r="BT490" s="33"/>
      <c r="BU490" s="33"/>
      <c r="BV490" s="112"/>
      <c r="BW490" s="433"/>
      <c r="BX490" s="433"/>
      <c r="BY490" s="33"/>
      <c r="BZ490" s="33"/>
      <c r="CA490" s="430"/>
      <c r="CB490" s="182"/>
      <c r="CC490" s="247"/>
      <c r="CD490" s="247"/>
      <c r="CE490" s="540">
        <f t="shared" ref="CE490:CE491" si="1405">CG490</f>
        <v>0</v>
      </c>
      <c r="CF490" s="182"/>
      <c r="CG490" s="540"/>
      <c r="CH490" s="247"/>
      <c r="CI490" s="247"/>
      <c r="CJ490" s="482"/>
      <c r="CK490" s="112"/>
      <c r="CL490" s="482"/>
      <c r="CM490" s="482"/>
      <c r="CN490" s="33"/>
      <c r="CO490" s="33"/>
    </row>
    <row r="491" spans="2:93" s="39" customFormat="1" ht="32.25" hidden="1" customHeight="1" x14ac:dyDescent="0.25">
      <c r="B491" s="209"/>
      <c r="C491" s="124" t="s">
        <v>39</v>
      </c>
      <c r="D491" s="188">
        <f>E491+F491</f>
        <v>0</v>
      </c>
      <c r="E491" s="188">
        <v>0</v>
      </c>
      <c r="F491" s="188">
        <v>0</v>
      </c>
      <c r="G491" s="189"/>
      <c r="H491" s="189"/>
      <c r="I491" s="188">
        <f t="shared" si="1392"/>
        <v>0</v>
      </c>
      <c r="J491" s="569" t="e">
        <f t="shared" si="1393"/>
        <v>#DIV/0!</v>
      </c>
      <c r="K491" s="37"/>
      <c r="L491" s="569"/>
      <c r="M491" s="188">
        <v>0</v>
      </c>
      <c r="N491" s="569"/>
      <c r="O491" s="37"/>
      <c r="P491" s="37"/>
      <c r="Q491" s="37"/>
      <c r="R491" s="37"/>
      <c r="S491" s="188"/>
      <c r="T491" s="37"/>
      <c r="U491" s="130"/>
      <c r="V491" s="629"/>
      <c r="W491" s="188"/>
      <c r="X491" s="629"/>
      <c r="Y491" s="37"/>
      <c r="Z491" s="629"/>
      <c r="AA491" s="37"/>
      <c r="AB491" s="37"/>
      <c r="AC491" s="188">
        <f t="shared" si="1371"/>
        <v>0</v>
      </c>
      <c r="AD491" s="575" t="e">
        <f t="shared" si="1372"/>
        <v>#DIV/0!</v>
      </c>
      <c r="AE491" s="130"/>
      <c r="AF491" s="622"/>
      <c r="AG491" s="188"/>
      <c r="AH491" s="622" t="e">
        <f t="shared" si="1351"/>
        <v>#DIV/0!</v>
      </c>
      <c r="AI491" s="37"/>
      <c r="AJ491" s="37"/>
      <c r="AK491" s="188"/>
      <c r="AL491" s="37"/>
      <c r="AM491" s="37"/>
      <c r="AN491" s="37"/>
      <c r="AO491" s="37"/>
      <c r="AP491" s="37"/>
      <c r="AQ491" s="37"/>
      <c r="AR491" s="37"/>
      <c r="AS491" s="37"/>
      <c r="AT491" s="37"/>
      <c r="AU491" s="112">
        <f t="shared" si="1394"/>
        <v>0</v>
      </c>
      <c r="AV491" s="130">
        <f>AW491+AX491</f>
        <v>0</v>
      </c>
      <c r="AW491" s="130">
        <v>0</v>
      </c>
      <c r="AX491" s="130">
        <v>0</v>
      </c>
      <c r="AY491" s="37"/>
      <c r="AZ491" s="37"/>
      <c r="BA491" s="102"/>
      <c r="BB491" s="37"/>
      <c r="BC491" s="37"/>
      <c r="BD491" s="37"/>
      <c r="BE491" s="130"/>
      <c r="BF491" s="130"/>
      <c r="BG491" s="37"/>
      <c r="BH491" s="37"/>
      <c r="BI491" s="130">
        <f>BJ491+BK491</f>
        <v>170000</v>
      </c>
      <c r="BJ491" s="130">
        <v>0</v>
      </c>
      <c r="BK491" s="130">
        <v>170000</v>
      </c>
      <c r="BL491" s="37"/>
      <c r="BM491" s="37"/>
      <c r="BN491" s="130"/>
      <c r="BO491" s="130">
        <f>BP491+BQ491</f>
        <v>170000</v>
      </c>
      <c r="BP491" s="130">
        <v>0</v>
      </c>
      <c r="BQ491" s="130">
        <v>170000</v>
      </c>
      <c r="BR491" s="37"/>
      <c r="BS491" s="37"/>
      <c r="BT491" s="37"/>
      <c r="BU491" s="37"/>
      <c r="BV491" s="130">
        <f>BW491+BX491</f>
        <v>500000</v>
      </c>
      <c r="BW491" s="130">
        <v>0</v>
      </c>
      <c r="BX491" s="130">
        <v>500000</v>
      </c>
      <c r="BY491" s="37"/>
      <c r="BZ491" s="37"/>
      <c r="CA491" s="130"/>
      <c r="CB491" s="188"/>
      <c r="CC491" s="189"/>
      <c r="CD491" s="189"/>
      <c r="CE491" s="540">
        <f t="shared" si="1405"/>
        <v>500000</v>
      </c>
      <c r="CF491" s="188"/>
      <c r="CG491" s="130">
        <v>500000</v>
      </c>
      <c r="CH491" s="189"/>
      <c r="CI491" s="189"/>
      <c r="CJ491" s="130"/>
      <c r="CK491" s="130">
        <f>CL491+CM491</f>
        <v>500000</v>
      </c>
      <c r="CL491" s="130">
        <v>0</v>
      </c>
      <c r="CM491" s="130">
        <v>500000</v>
      </c>
      <c r="CN491" s="37"/>
      <c r="CO491" s="37"/>
    </row>
    <row r="492" spans="2:93" s="39" customFormat="1" ht="80.25" hidden="1" customHeight="1" x14ac:dyDescent="0.25">
      <c r="B492" s="527" t="s">
        <v>424</v>
      </c>
      <c r="C492" s="138" t="s">
        <v>241</v>
      </c>
      <c r="D492" s="188">
        <v>0</v>
      </c>
      <c r="E492" s="188">
        <v>0</v>
      </c>
      <c r="F492" s="188">
        <v>0</v>
      </c>
      <c r="G492" s="189"/>
      <c r="H492" s="189"/>
      <c r="I492" s="188">
        <f t="shared" si="1392"/>
        <v>0</v>
      </c>
      <c r="J492" s="569" t="e">
        <f t="shared" si="1393"/>
        <v>#DIV/0!</v>
      </c>
      <c r="K492" s="37"/>
      <c r="L492" s="569"/>
      <c r="M492" s="188">
        <v>0</v>
      </c>
      <c r="N492" s="569"/>
      <c r="O492" s="37"/>
      <c r="P492" s="37"/>
      <c r="Q492" s="37"/>
      <c r="R492" s="37"/>
      <c r="S492" s="188"/>
      <c r="T492" s="37"/>
      <c r="U492" s="130"/>
      <c r="V492" s="629"/>
      <c r="W492" s="188"/>
      <c r="X492" s="629"/>
      <c r="Y492" s="37"/>
      <c r="Z492" s="629"/>
      <c r="AA492" s="37"/>
      <c r="AB492" s="37"/>
      <c r="AC492" s="188">
        <f t="shared" si="1371"/>
        <v>0</v>
      </c>
      <c r="AD492" s="575" t="e">
        <f t="shared" si="1372"/>
        <v>#DIV/0!</v>
      </c>
      <c r="AE492" s="130"/>
      <c r="AF492" s="622"/>
      <c r="AG492" s="188"/>
      <c r="AH492" s="622" t="e">
        <f t="shared" si="1351"/>
        <v>#DIV/0!</v>
      </c>
      <c r="AI492" s="37"/>
      <c r="AJ492" s="37"/>
      <c r="AK492" s="188"/>
      <c r="AL492" s="37"/>
      <c r="AM492" s="37"/>
      <c r="AN492" s="37"/>
      <c r="AO492" s="37"/>
      <c r="AP492" s="37"/>
      <c r="AQ492" s="37"/>
      <c r="AR492" s="37"/>
      <c r="AS492" s="37"/>
      <c r="AT492" s="37"/>
      <c r="AU492" s="112">
        <f t="shared" si="1394"/>
        <v>6154.6596300000001</v>
      </c>
      <c r="AV492" s="559">
        <f t="shared" ref="AV492:AV511" si="1406">AX492</f>
        <v>6154.6596300000001</v>
      </c>
      <c r="AW492" s="130"/>
      <c r="AX492" s="526">
        <f>AX493</f>
        <v>6154.6596300000001</v>
      </c>
      <c r="AY492" s="37"/>
      <c r="AZ492" s="37"/>
      <c r="BA492" s="102"/>
      <c r="BB492" s="37"/>
      <c r="BC492" s="37"/>
      <c r="BD492" s="37"/>
      <c r="BE492" s="130"/>
      <c r="BF492" s="130"/>
      <c r="BG492" s="37"/>
      <c r="BH492" s="37"/>
      <c r="BI492" s="130"/>
      <c r="BJ492" s="130"/>
      <c r="BK492" s="130"/>
      <c r="BL492" s="37"/>
      <c r="BM492" s="37"/>
      <c r="BN492" s="130"/>
      <c r="BO492" s="130"/>
      <c r="BP492" s="130"/>
      <c r="BQ492" s="130"/>
      <c r="BR492" s="37"/>
      <c r="BS492" s="37"/>
      <c r="BT492" s="37"/>
      <c r="BU492" s="37"/>
      <c r="BV492" s="130"/>
      <c r="BW492" s="130"/>
      <c r="BX492" s="130"/>
      <c r="BY492" s="37"/>
      <c r="BZ492" s="37"/>
      <c r="CA492" s="130"/>
      <c r="CB492" s="188"/>
      <c r="CC492" s="189"/>
      <c r="CD492" s="189"/>
      <c r="CE492" s="130"/>
      <c r="CF492" s="188"/>
      <c r="CG492" s="188"/>
      <c r="CH492" s="189"/>
      <c r="CI492" s="189"/>
      <c r="CJ492" s="130"/>
      <c r="CK492" s="130"/>
      <c r="CL492" s="130"/>
      <c r="CM492" s="130"/>
      <c r="CN492" s="37"/>
      <c r="CO492" s="37"/>
    </row>
    <row r="493" spans="2:93" s="44" customFormat="1" ht="57" hidden="1" customHeight="1" x14ac:dyDescent="0.25">
      <c r="B493" s="527"/>
      <c r="C493" s="111" t="s">
        <v>31</v>
      </c>
      <c r="D493" s="661">
        <v>0</v>
      </c>
      <c r="E493" s="661">
        <v>0</v>
      </c>
      <c r="F493" s="661">
        <v>0</v>
      </c>
      <c r="G493" s="276"/>
      <c r="H493" s="276"/>
      <c r="I493" s="661">
        <f t="shared" si="1392"/>
        <v>0</v>
      </c>
      <c r="J493" s="569" t="e">
        <f t="shared" si="1393"/>
        <v>#DIV/0!</v>
      </c>
      <c r="K493" s="43"/>
      <c r="L493" s="569"/>
      <c r="M493" s="661">
        <v>0</v>
      </c>
      <c r="N493" s="569"/>
      <c r="O493" s="43"/>
      <c r="P493" s="43"/>
      <c r="Q493" s="43"/>
      <c r="R493" s="43"/>
      <c r="S493" s="661"/>
      <c r="T493" s="43"/>
      <c r="U493" s="128"/>
      <c r="V493" s="629"/>
      <c r="W493" s="661"/>
      <c r="X493" s="629"/>
      <c r="Y493" s="43"/>
      <c r="Z493" s="629"/>
      <c r="AA493" s="43"/>
      <c r="AB493" s="43"/>
      <c r="AC493" s="661">
        <f t="shared" si="1371"/>
        <v>0</v>
      </c>
      <c r="AD493" s="575" t="e">
        <f t="shared" si="1372"/>
        <v>#DIV/0!</v>
      </c>
      <c r="AE493" s="128"/>
      <c r="AF493" s="622"/>
      <c r="AG493" s="661"/>
      <c r="AH493" s="622" t="e">
        <f t="shared" si="1351"/>
        <v>#DIV/0!</v>
      </c>
      <c r="AI493" s="43"/>
      <c r="AJ493" s="43"/>
      <c r="AK493" s="661"/>
      <c r="AL493" s="43"/>
      <c r="AM493" s="43"/>
      <c r="AN493" s="43"/>
      <c r="AO493" s="43"/>
      <c r="AP493" s="43"/>
      <c r="AQ493" s="43"/>
      <c r="AR493" s="43"/>
      <c r="AS493" s="43"/>
      <c r="AT493" s="43"/>
      <c r="AU493" s="112">
        <f t="shared" si="1394"/>
        <v>6154.6596300000001</v>
      </c>
      <c r="AV493" s="559">
        <f t="shared" si="1406"/>
        <v>6154.6596300000001</v>
      </c>
      <c r="AW493" s="128"/>
      <c r="AX493" s="526">
        <f>AX494+AX495</f>
        <v>6154.6596300000001</v>
      </c>
      <c r="AY493" s="43"/>
      <c r="AZ493" s="43"/>
      <c r="BA493" s="102"/>
      <c r="BB493" s="43"/>
      <c r="BC493" s="43"/>
      <c r="BD493" s="43"/>
      <c r="BE493" s="128"/>
      <c r="BF493" s="128"/>
      <c r="BG493" s="43"/>
      <c r="BH493" s="43"/>
      <c r="BI493" s="128"/>
      <c r="BJ493" s="128"/>
      <c r="BK493" s="128"/>
      <c r="BL493" s="43"/>
      <c r="BM493" s="43"/>
      <c r="BN493" s="128"/>
      <c r="BO493" s="128"/>
      <c r="BP493" s="128"/>
      <c r="BQ493" s="128"/>
      <c r="BR493" s="43"/>
      <c r="BS493" s="43"/>
      <c r="BT493" s="43"/>
      <c r="BU493" s="43"/>
      <c r="BV493" s="128"/>
      <c r="BW493" s="128"/>
      <c r="BX493" s="128"/>
      <c r="BY493" s="43"/>
      <c r="BZ493" s="43"/>
      <c r="CA493" s="128"/>
      <c r="CB493" s="524"/>
      <c r="CC493" s="276"/>
      <c r="CD493" s="276"/>
      <c r="CE493" s="128"/>
      <c r="CF493" s="524"/>
      <c r="CG493" s="524"/>
      <c r="CH493" s="276"/>
      <c r="CI493" s="276"/>
      <c r="CJ493" s="128"/>
      <c r="CK493" s="128"/>
      <c r="CL493" s="128"/>
      <c r="CM493" s="128"/>
      <c r="CN493" s="43"/>
      <c r="CO493" s="43"/>
    </row>
    <row r="494" spans="2:93" s="44" customFormat="1" ht="43.5" hidden="1" customHeight="1" x14ac:dyDescent="0.25">
      <c r="B494" s="527"/>
      <c r="C494" s="124" t="s">
        <v>39</v>
      </c>
      <c r="D494" s="661"/>
      <c r="E494" s="661"/>
      <c r="F494" s="661"/>
      <c r="G494" s="276"/>
      <c r="H494" s="276"/>
      <c r="I494" s="661">
        <f t="shared" si="1392"/>
        <v>0</v>
      </c>
      <c r="J494" s="569" t="e">
        <f t="shared" si="1393"/>
        <v>#DIV/0!</v>
      </c>
      <c r="K494" s="43"/>
      <c r="L494" s="569"/>
      <c r="M494" s="661"/>
      <c r="N494" s="569"/>
      <c r="O494" s="43"/>
      <c r="P494" s="43"/>
      <c r="Q494" s="43"/>
      <c r="R494" s="43"/>
      <c r="S494" s="661"/>
      <c r="T494" s="43"/>
      <c r="U494" s="128"/>
      <c r="V494" s="629"/>
      <c r="W494" s="661"/>
      <c r="X494" s="629"/>
      <c r="Y494" s="43"/>
      <c r="Z494" s="629"/>
      <c r="AA494" s="43"/>
      <c r="AB494" s="43"/>
      <c r="AC494" s="661">
        <f t="shared" si="1371"/>
        <v>0</v>
      </c>
      <c r="AD494" s="575" t="e">
        <f t="shared" si="1372"/>
        <v>#DIV/0!</v>
      </c>
      <c r="AE494" s="128"/>
      <c r="AF494" s="622"/>
      <c r="AG494" s="661"/>
      <c r="AH494" s="622" t="e">
        <f t="shared" si="1351"/>
        <v>#DIV/0!</v>
      </c>
      <c r="AI494" s="43"/>
      <c r="AJ494" s="43"/>
      <c r="AK494" s="661"/>
      <c r="AL494" s="43"/>
      <c r="AM494" s="43"/>
      <c r="AN494" s="43"/>
      <c r="AO494" s="43"/>
      <c r="AP494" s="43"/>
      <c r="AQ494" s="43"/>
      <c r="AR494" s="43"/>
      <c r="AS494" s="43"/>
      <c r="AT494" s="43"/>
      <c r="AU494" s="112">
        <f t="shared" si="1394"/>
        <v>5975.7784499999998</v>
      </c>
      <c r="AV494" s="130">
        <f t="shared" si="1406"/>
        <v>5975.7784499999998</v>
      </c>
      <c r="AW494" s="128"/>
      <c r="AX494" s="130">
        <v>5975.7784499999998</v>
      </c>
      <c r="AY494" s="43"/>
      <c r="AZ494" s="43"/>
      <c r="BA494" s="102"/>
      <c r="BB494" s="43"/>
      <c r="BC494" s="43"/>
      <c r="BD494" s="43"/>
      <c r="BE494" s="128"/>
      <c r="BF494" s="128"/>
      <c r="BG494" s="43"/>
      <c r="BH494" s="43"/>
      <c r="BI494" s="128"/>
      <c r="BJ494" s="128"/>
      <c r="BK494" s="128"/>
      <c r="BL494" s="43"/>
      <c r="BM494" s="43"/>
      <c r="BN494" s="128"/>
      <c r="BO494" s="128"/>
      <c r="BP494" s="128"/>
      <c r="BQ494" s="128"/>
      <c r="BR494" s="43"/>
      <c r="BS494" s="43"/>
      <c r="BT494" s="43"/>
      <c r="BU494" s="43"/>
      <c r="BV494" s="128"/>
      <c r="BW494" s="128"/>
      <c r="BX494" s="128"/>
      <c r="BY494" s="43"/>
      <c r="BZ494" s="43"/>
      <c r="CA494" s="128"/>
      <c r="CB494" s="524"/>
      <c r="CC494" s="276"/>
      <c r="CD494" s="276"/>
      <c r="CE494" s="128"/>
      <c r="CF494" s="524"/>
      <c r="CG494" s="524"/>
      <c r="CH494" s="276"/>
      <c r="CI494" s="276"/>
      <c r="CJ494" s="128"/>
      <c r="CK494" s="128"/>
      <c r="CL494" s="128"/>
      <c r="CM494" s="128"/>
      <c r="CN494" s="43"/>
      <c r="CO494" s="43"/>
    </row>
    <row r="495" spans="2:93" s="39" customFormat="1" ht="32.25" hidden="1" customHeight="1" x14ac:dyDescent="0.25">
      <c r="B495" s="209"/>
      <c r="C495" s="124" t="s">
        <v>40</v>
      </c>
      <c r="D495" s="188">
        <v>0</v>
      </c>
      <c r="E495" s="188">
        <v>0</v>
      </c>
      <c r="F495" s="188">
        <v>0</v>
      </c>
      <c r="G495" s="189"/>
      <c r="H495" s="189"/>
      <c r="I495" s="188">
        <f t="shared" si="1392"/>
        <v>0</v>
      </c>
      <c r="J495" s="569" t="e">
        <f t="shared" si="1393"/>
        <v>#DIV/0!</v>
      </c>
      <c r="K495" s="37"/>
      <c r="L495" s="569"/>
      <c r="M495" s="188">
        <v>0</v>
      </c>
      <c r="N495" s="569"/>
      <c r="O495" s="37"/>
      <c r="P495" s="37"/>
      <c r="Q495" s="37"/>
      <c r="R495" s="37"/>
      <c r="S495" s="188"/>
      <c r="T495" s="37"/>
      <c r="U495" s="130"/>
      <c r="V495" s="629"/>
      <c r="W495" s="188"/>
      <c r="X495" s="629"/>
      <c r="Y495" s="37"/>
      <c r="Z495" s="629"/>
      <c r="AA495" s="37"/>
      <c r="AB495" s="37"/>
      <c r="AC495" s="188">
        <f t="shared" si="1371"/>
        <v>0</v>
      </c>
      <c r="AD495" s="575" t="e">
        <f t="shared" si="1372"/>
        <v>#DIV/0!</v>
      </c>
      <c r="AE495" s="130"/>
      <c r="AF495" s="622"/>
      <c r="AG495" s="188"/>
      <c r="AH495" s="622" t="e">
        <f t="shared" si="1351"/>
        <v>#DIV/0!</v>
      </c>
      <c r="AI495" s="37"/>
      <c r="AJ495" s="37"/>
      <c r="AK495" s="188"/>
      <c r="AL495" s="37"/>
      <c r="AM495" s="37"/>
      <c r="AN495" s="37"/>
      <c r="AO495" s="37"/>
      <c r="AP495" s="37"/>
      <c r="AQ495" s="37"/>
      <c r="AR495" s="37"/>
      <c r="AS495" s="37"/>
      <c r="AT495" s="37"/>
      <c r="AU495" s="112">
        <f t="shared" si="1394"/>
        <v>178.88118</v>
      </c>
      <c r="AV495" s="130">
        <f t="shared" si="1406"/>
        <v>178.88118</v>
      </c>
      <c r="AW495" s="130"/>
      <c r="AX495" s="130">
        <v>178.88118</v>
      </c>
      <c r="AY495" s="37"/>
      <c r="AZ495" s="37"/>
      <c r="BA495" s="102"/>
      <c r="BB495" s="37"/>
      <c r="BC495" s="37"/>
      <c r="BD495" s="37"/>
      <c r="BE495" s="130"/>
      <c r="BF495" s="130"/>
      <c r="BG495" s="37"/>
      <c r="BH495" s="37"/>
      <c r="BI495" s="130"/>
      <c r="BJ495" s="130"/>
      <c r="BK495" s="130"/>
      <c r="BL495" s="37"/>
      <c r="BM495" s="37"/>
      <c r="BN495" s="130"/>
      <c r="BO495" s="130"/>
      <c r="BP495" s="130"/>
      <c r="BQ495" s="130"/>
      <c r="BR495" s="37"/>
      <c r="BS495" s="37"/>
      <c r="BT495" s="37"/>
      <c r="BU495" s="37"/>
      <c r="BV495" s="130"/>
      <c r="BW495" s="130"/>
      <c r="BX495" s="130"/>
      <c r="BY495" s="37"/>
      <c r="BZ495" s="37"/>
      <c r="CA495" s="130"/>
      <c r="CB495" s="188"/>
      <c r="CC495" s="189"/>
      <c r="CD495" s="189"/>
      <c r="CE495" s="130"/>
      <c r="CF495" s="188"/>
      <c r="CG495" s="188"/>
      <c r="CH495" s="189"/>
      <c r="CI495" s="189"/>
      <c r="CJ495" s="130"/>
      <c r="CK495" s="130"/>
      <c r="CL495" s="130"/>
      <c r="CM495" s="130"/>
      <c r="CN495" s="37"/>
      <c r="CO495" s="37"/>
    </row>
    <row r="496" spans="2:93" s="39" customFormat="1" ht="95.25" customHeight="1" x14ac:dyDescent="0.25">
      <c r="B496" s="527" t="s">
        <v>486</v>
      </c>
      <c r="C496" s="138" t="s">
        <v>425</v>
      </c>
      <c r="D496" s="193">
        <f t="shared" ref="D496:D514" si="1407">F496</f>
        <v>27531.71531</v>
      </c>
      <c r="E496" s="182">
        <v>0</v>
      </c>
      <c r="F496" s="182">
        <f>F497</f>
        <v>27531.71531</v>
      </c>
      <c r="G496" s="189"/>
      <c r="H496" s="189"/>
      <c r="I496" s="193">
        <f t="shared" si="1392"/>
        <v>27379.711800000001</v>
      </c>
      <c r="J496" s="569">
        <f t="shared" si="1393"/>
        <v>0.99447896695543747</v>
      </c>
      <c r="K496" s="37"/>
      <c r="L496" s="569"/>
      <c r="M496" s="193">
        <f>M497</f>
        <v>27379.711800000001</v>
      </c>
      <c r="N496" s="569">
        <f>M496/F496</f>
        <v>0.99447896695543747</v>
      </c>
      <c r="O496" s="37"/>
      <c r="P496" s="37"/>
      <c r="Q496" s="37"/>
      <c r="R496" s="37"/>
      <c r="S496" s="193">
        <f t="shared" ref="S496:S499" si="1408">W496</f>
        <v>27379.711800000001</v>
      </c>
      <c r="T496" s="569">
        <f t="shared" ref="T496" si="1409">S496/D496</f>
        <v>0.99447896695543747</v>
      </c>
      <c r="U496" s="37"/>
      <c r="V496" s="569"/>
      <c r="W496" s="193">
        <f>W497</f>
        <v>27379.711800000001</v>
      </c>
      <c r="X496" s="569">
        <f t="shared" ref="X496:X497" si="1410">W496/D496</f>
        <v>0.99447896695543747</v>
      </c>
      <c r="Y496" s="37"/>
      <c r="Z496" s="629"/>
      <c r="AA496" s="37"/>
      <c r="AB496" s="37"/>
      <c r="AC496" s="193">
        <f t="shared" si="1371"/>
        <v>27530.3963</v>
      </c>
      <c r="AD496" s="575">
        <f t="shared" si="1372"/>
        <v>0.99995209125239215</v>
      </c>
      <c r="AE496" s="581"/>
      <c r="AF496" s="622"/>
      <c r="AG496" s="193">
        <f>AG497</f>
        <v>27530.3963</v>
      </c>
      <c r="AH496" s="622">
        <f t="shared" si="1351"/>
        <v>0.99995209125239215</v>
      </c>
      <c r="AI496" s="37"/>
      <c r="AJ496" s="37"/>
      <c r="AK496" s="193"/>
      <c r="AL496" s="37"/>
      <c r="AM496" s="37"/>
      <c r="AN496" s="37"/>
      <c r="AO496" s="37"/>
      <c r="AP496" s="37"/>
      <c r="AQ496" s="37"/>
      <c r="AR496" s="37"/>
      <c r="AS496" s="37"/>
      <c r="AT496" s="37"/>
      <c r="AU496" s="112">
        <f t="shared" si="1394"/>
        <v>0</v>
      </c>
      <c r="AV496" s="559">
        <f t="shared" si="1406"/>
        <v>27531.71531</v>
      </c>
      <c r="AW496" s="130"/>
      <c r="AX496" s="526">
        <f>AX497</f>
        <v>27531.71531</v>
      </c>
      <c r="AY496" s="37"/>
      <c r="AZ496" s="37"/>
      <c r="BA496" s="102"/>
      <c r="BB496" s="37"/>
      <c r="BC496" s="37"/>
      <c r="BD496" s="37"/>
      <c r="BE496" s="130"/>
      <c r="BF496" s="130"/>
      <c r="BG496" s="37"/>
      <c r="BH496" s="37"/>
      <c r="BI496" s="130"/>
      <c r="BJ496" s="130"/>
      <c r="BK496" s="130"/>
      <c r="BL496" s="37"/>
      <c r="BM496" s="37"/>
      <c r="BN496" s="130"/>
      <c r="BO496" s="130"/>
      <c r="BP496" s="130"/>
      <c r="BQ496" s="130"/>
      <c r="BR496" s="37"/>
      <c r="BS496" s="37"/>
      <c r="BT496" s="37"/>
      <c r="BU496" s="37"/>
      <c r="BV496" s="130"/>
      <c r="BW496" s="130"/>
      <c r="BX496" s="130"/>
      <c r="BY496" s="37"/>
      <c r="BZ496" s="37"/>
      <c r="CA496" s="130"/>
      <c r="CB496" s="188"/>
      <c r="CC496" s="189"/>
      <c r="CD496" s="189"/>
      <c r="CE496" s="130"/>
      <c r="CF496" s="188"/>
      <c r="CG496" s="188"/>
      <c r="CH496" s="189"/>
      <c r="CI496" s="189"/>
      <c r="CJ496" s="130"/>
      <c r="CK496" s="130"/>
      <c r="CL496" s="130"/>
      <c r="CM496" s="130"/>
      <c r="CN496" s="37"/>
      <c r="CO496" s="37"/>
    </row>
    <row r="497" spans="2:93" s="39" customFormat="1" ht="47.25" hidden="1" customHeight="1" x14ac:dyDescent="0.25">
      <c r="B497" s="209"/>
      <c r="C497" s="111" t="s">
        <v>31</v>
      </c>
      <c r="D497" s="661">
        <f t="shared" si="1407"/>
        <v>27531.71531</v>
      </c>
      <c r="E497" s="661">
        <v>0</v>
      </c>
      <c r="F497" s="661">
        <f>F498+F499</f>
        <v>27531.71531</v>
      </c>
      <c r="G497" s="189"/>
      <c r="H497" s="189"/>
      <c r="I497" s="661">
        <f t="shared" si="1392"/>
        <v>27379.711800000001</v>
      </c>
      <c r="J497" s="569">
        <f t="shared" si="1393"/>
        <v>0.99447896695543747</v>
      </c>
      <c r="K497" s="37"/>
      <c r="L497" s="569"/>
      <c r="M497" s="661">
        <f>M498+M499</f>
        <v>27379.711800000001</v>
      </c>
      <c r="N497" s="569">
        <f>M497/F497</f>
        <v>0.99447896695543747</v>
      </c>
      <c r="O497" s="37"/>
      <c r="P497" s="37"/>
      <c r="Q497" s="37"/>
      <c r="R497" s="37"/>
      <c r="S497" s="807">
        <f t="shared" si="1408"/>
        <v>27379.711800000001</v>
      </c>
      <c r="T497" s="569">
        <f>S497/D497</f>
        <v>0.99447896695543747</v>
      </c>
      <c r="U497" s="37"/>
      <c r="V497" s="569"/>
      <c r="W497" s="807">
        <f>W498+W499</f>
        <v>27379.711800000001</v>
      </c>
      <c r="X497" s="569">
        <f t="shared" si="1410"/>
        <v>0.99447896695543747</v>
      </c>
      <c r="Y497" s="37"/>
      <c r="Z497" s="629"/>
      <c r="AA497" s="37"/>
      <c r="AB497" s="37"/>
      <c r="AC497" s="661">
        <f t="shared" si="1371"/>
        <v>27530.3963</v>
      </c>
      <c r="AD497" s="575">
        <f t="shared" si="1372"/>
        <v>0.99995209125239215</v>
      </c>
      <c r="AE497" s="128"/>
      <c r="AF497" s="622"/>
      <c r="AG497" s="661">
        <f>AG498+AG499</f>
        <v>27530.3963</v>
      </c>
      <c r="AH497" s="622">
        <f t="shared" si="1351"/>
        <v>0.99995209125239215</v>
      </c>
      <c r="AI497" s="37"/>
      <c r="AJ497" s="37"/>
      <c r="AK497" s="661"/>
      <c r="AL497" s="37"/>
      <c r="AM497" s="37"/>
      <c r="AN497" s="37"/>
      <c r="AO497" s="37"/>
      <c r="AP497" s="37"/>
      <c r="AQ497" s="37"/>
      <c r="AR497" s="37"/>
      <c r="AS497" s="37"/>
      <c r="AT497" s="37"/>
      <c r="AU497" s="112">
        <f t="shared" si="1394"/>
        <v>0</v>
      </c>
      <c r="AV497" s="559">
        <f t="shared" si="1406"/>
        <v>27531.71531</v>
      </c>
      <c r="AW497" s="128"/>
      <c r="AX497" s="526">
        <f>SUM(AX498:AX499)</f>
        <v>27531.71531</v>
      </c>
      <c r="AY497" s="37"/>
      <c r="AZ497" s="37"/>
      <c r="BA497" s="102"/>
      <c r="BB497" s="37"/>
      <c r="BC497" s="37"/>
      <c r="BD497" s="37"/>
      <c r="BE497" s="130"/>
      <c r="BF497" s="130"/>
      <c r="BG497" s="37"/>
      <c r="BH497" s="37"/>
      <c r="BI497" s="130"/>
      <c r="BJ497" s="130"/>
      <c r="BK497" s="130"/>
      <c r="BL497" s="37"/>
      <c r="BM497" s="37"/>
      <c r="BN497" s="130"/>
      <c r="BO497" s="130"/>
      <c r="BP497" s="130"/>
      <c r="BQ497" s="130"/>
      <c r="BR497" s="37"/>
      <c r="BS497" s="37"/>
      <c r="BT497" s="37"/>
      <c r="BU497" s="37"/>
      <c r="BV497" s="130"/>
      <c r="BW497" s="130"/>
      <c r="BX497" s="130"/>
      <c r="BY497" s="37"/>
      <c r="BZ497" s="37"/>
      <c r="CA497" s="130"/>
      <c r="CB497" s="188"/>
      <c r="CC497" s="189"/>
      <c r="CD497" s="189"/>
      <c r="CE497" s="130"/>
      <c r="CF497" s="188"/>
      <c r="CG497" s="188"/>
      <c r="CH497" s="189"/>
      <c r="CI497" s="189"/>
      <c r="CJ497" s="130"/>
      <c r="CK497" s="130"/>
      <c r="CL497" s="130"/>
      <c r="CM497" s="130"/>
      <c r="CN497" s="37"/>
      <c r="CO497" s="37"/>
    </row>
    <row r="498" spans="2:93" s="39" customFormat="1" ht="32.25" hidden="1" customHeight="1" x14ac:dyDescent="0.25">
      <c r="B498" s="209"/>
      <c r="C498" s="124" t="s">
        <v>39</v>
      </c>
      <c r="D498" s="188">
        <f t="shared" si="1407"/>
        <v>27259.83958</v>
      </c>
      <c r="E498" s="188">
        <v>0</v>
      </c>
      <c r="F498" s="188">
        <v>27259.83958</v>
      </c>
      <c r="G498" s="189"/>
      <c r="H498" s="189"/>
      <c r="I498" s="188">
        <f t="shared" si="1392"/>
        <v>27225.73804</v>
      </c>
      <c r="J498" s="569">
        <f t="shared" si="1393"/>
        <v>0.99874901905053692</v>
      </c>
      <c r="K498" s="37"/>
      <c r="L498" s="569"/>
      <c r="M498" s="188">
        <v>27225.73804</v>
      </c>
      <c r="N498" s="569">
        <f>M498/F498</f>
        <v>0.99874901905053692</v>
      </c>
      <c r="O498" s="37"/>
      <c r="P498" s="37"/>
      <c r="Q498" s="37"/>
      <c r="R498" s="37"/>
      <c r="S498" s="188">
        <f t="shared" si="1408"/>
        <v>27225.73804</v>
      </c>
      <c r="T498" s="569">
        <f t="shared" ref="T498:T499" si="1411">S498/D498</f>
        <v>0.99874901905053692</v>
      </c>
      <c r="U498" s="37"/>
      <c r="V498" s="569"/>
      <c r="W498" s="188">
        <v>27225.73804</v>
      </c>
      <c r="X498" s="569">
        <f>W498/D498</f>
        <v>0.99874901905053692</v>
      </c>
      <c r="Y498" s="37"/>
      <c r="Z498" s="629"/>
      <c r="AA498" s="37"/>
      <c r="AB498" s="37"/>
      <c r="AC498" s="188">
        <f t="shared" si="1371"/>
        <v>27258.520570000001</v>
      </c>
      <c r="AD498" s="575">
        <f t="shared" si="1372"/>
        <v>0.99995161343499006</v>
      </c>
      <c r="AE498" s="130"/>
      <c r="AF498" s="622"/>
      <c r="AG498" s="188">
        <v>27258.520570000001</v>
      </c>
      <c r="AH498" s="622">
        <f t="shared" si="1351"/>
        <v>0.99995161343499006</v>
      </c>
      <c r="AI498" s="37"/>
      <c r="AJ498" s="37"/>
      <c r="AK498" s="188"/>
      <c r="AL498" s="37"/>
      <c r="AM498" s="37"/>
      <c r="AN498" s="37"/>
      <c r="AO498" s="37"/>
      <c r="AP498" s="37"/>
      <c r="AQ498" s="37"/>
      <c r="AR498" s="37"/>
      <c r="AS498" s="37"/>
      <c r="AT498" s="37"/>
      <c r="AU498" s="112">
        <f t="shared" si="1394"/>
        <v>0</v>
      </c>
      <c r="AV498" s="130">
        <f t="shared" si="1406"/>
        <v>27259.83958</v>
      </c>
      <c r="AW498" s="130"/>
      <c r="AX498" s="130">
        <v>27259.83958</v>
      </c>
      <c r="AY498" s="37"/>
      <c r="AZ498" s="37"/>
      <c r="BA498" s="102"/>
      <c r="BB498" s="37"/>
      <c r="BC498" s="37"/>
      <c r="BD498" s="37"/>
      <c r="BE498" s="130"/>
      <c r="BF498" s="130"/>
      <c r="BG498" s="37"/>
      <c r="BH498" s="37"/>
      <c r="BI498" s="130"/>
      <c r="BJ498" s="130"/>
      <c r="BK498" s="130"/>
      <c r="BL498" s="37"/>
      <c r="BM498" s="37"/>
      <c r="BN498" s="130"/>
      <c r="BO498" s="130"/>
      <c r="BP498" s="130"/>
      <c r="BQ498" s="130"/>
      <c r="BR498" s="37"/>
      <c r="BS498" s="37"/>
      <c r="BT498" s="37"/>
      <c r="BU498" s="37"/>
      <c r="BV498" s="130"/>
      <c r="BW498" s="130"/>
      <c r="BX498" s="130"/>
      <c r="BY498" s="37"/>
      <c r="BZ498" s="37"/>
      <c r="CA498" s="130"/>
      <c r="CB498" s="188"/>
      <c r="CC498" s="189"/>
      <c r="CD498" s="189"/>
      <c r="CE498" s="130"/>
      <c r="CF498" s="188"/>
      <c r="CG498" s="188"/>
      <c r="CH498" s="189"/>
      <c r="CI498" s="189"/>
      <c r="CJ498" s="130"/>
      <c r="CK498" s="130"/>
      <c r="CL498" s="130"/>
      <c r="CM498" s="130"/>
      <c r="CN498" s="37"/>
      <c r="CO498" s="37"/>
    </row>
    <row r="499" spans="2:93" s="39" customFormat="1" ht="32.25" hidden="1" customHeight="1" x14ac:dyDescent="0.25">
      <c r="B499" s="209"/>
      <c r="C499" s="124" t="s">
        <v>40</v>
      </c>
      <c r="D499" s="188">
        <f t="shared" si="1407"/>
        <v>271.87572999999998</v>
      </c>
      <c r="E499" s="188">
        <v>0</v>
      </c>
      <c r="F499" s="188">
        <v>271.87572999999998</v>
      </c>
      <c r="G499" s="189"/>
      <c r="H499" s="189"/>
      <c r="I499" s="188">
        <f t="shared" si="1392"/>
        <v>153.97376</v>
      </c>
      <c r="J499" s="569">
        <f t="shared" si="1393"/>
        <v>0.56633874601458545</v>
      </c>
      <c r="K499" s="37"/>
      <c r="L499" s="569"/>
      <c r="M499" s="188">
        <v>153.97376</v>
      </c>
      <c r="N499" s="569">
        <f>M499/F499</f>
        <v>0.56633874601458545</v>
      </c>
      <c r="O499" s="37"/>
      <c r="P499" s="37"/>
      <c r="Q499" s="37"/>
      <c r="R499" s="37"/>
      <c r="S499" s="188">
        <f t="shared" si="1408"/>
        <v>153.97376</v>
      </c>
      <c r="T499" s="569">
        <f t="shared" si="1411"/>
        <v>0.56633874601458545</v>
      </c>
      <c r="U499" s="130"/>
      <c r="V499" s="629"/>
      <c r="W499" s="188">
        <v>153.97376</v>
      </c>
      <c r="X499" s="629"/>
      <c r="Y499" s="37"/>
      <c r="Z499" s="629"/>
      <c r="AA499" s="37"/>
      <c r="AB499" s="37"/>
      <c r="AC499" s="188">
        <f t="shared" si="1371"/>
        <v>271.87572999999998</v>
      </c>
      <c r="AD499" s="575">
        <f t="shared" si="1372"/>
        <v>1</v>
      </c>
      <c r="AE499" s="130"/>
      <c r="AF499" s="622"/>
      <c r="AG499" s="188">
        <v>271.87572999999998</v>
      </c>
      <c r="AH499" s="622">
        <f t="shared" si="1351"/>
        <v>1</v>
      </c>
      <c r="AI499" s="37"/>
      <c r="AJ499" s="37"/>
      <c r="AK499" s="188"/>
      <c r="AL499" s="37"/>
      <c r="AM499" s="37"/>
      <c r="AN499" s="37"/>
      <c r="AO499" s="37"/>
      <c r="AP499" s="37"/>
      <c r="AQ499" s="37"/>
      <c r="AR499" s="37"/>
      <c r="AS499" s="37"/>
      <c r="AT499" s="37"/>
      <c r="AU499" s="112">
        <f t="shared" si="1394"/>
        <v>0</v>
      </c>
      <c r="AV499" s="130">
        <f t="shared" si="1406"/>
        <v>271.87572999999998</v>
      </c>
      <c r="AW499" s="130"/>
      <c r="AX499" s="130">
        <v>271.87572999999998</v>
      </c>
      <c r="AY499" s="37"/>
      <c r="AZ499" s="37"/>
      <c r="BA499" s="102"/>
      <c r="BB499" s="37"/>
      <c r="BC499" s="37"/>
      <c r="BD499" s="37"/>
      <c r="BE499" s="130"/>
      <c r="BF499" s="130"/>
      <c r="BG499" s="37"/>
      <c r="BH499" s="37"/>
      <c r="BI499" s="130"/>
      <c r="BJ499" s="130"/>
      <c r="BK499" s="130"/>
      <c r="BL499" s="37"/>
      <c r="BM499" s="37"/>
      <c r="BN499" s="130"/>
      <c r="BO499" s="130"/>
      <c r="BP499" s="130"/>
      <c r="BQ499" s="130"/>
      <c r="BR499" s="37"/>
      <c r="BS499" s="37"/>
      <c r="BT499" s="37"/>
      <c r="BU499" s="37"/>
      <c r="BV499" s="130"/>
      <c r="BW499" s="130"/>
      <c r="BX499" s="130"/>
      <c r="BY499" s="37"/>
      <c r="BZ499" s="37"/>
      <c r="CA499" s="130"/>
      <c r="CB499" s="188"/>
      <c r="CC499" s="189"/>
      <c r="CD499" s="189"/>
      <c r="CE499" s="130"/>
      <c r="CF499" s="188"/>
      <c r="CG499" s="188"/>
      <c r="CH499" s="189"/>
      <c r="CI499" s="189"/>
      <c r="CJ499" s="130"/>
      <c r="CK499" s="130"/>
      <c r="CL499" s="130"/>
      <c r="CM499" s="130"/>
      <c r="CN499" s="37"/>
      <c r="CO499" s="37"/>
    </row>
    <row r="500" spans="2:93" s="39" customFormat="1" ht="66" customHeight="1" x14ac:dyDescent="0.25">
      <c r="B500" s="527" t="s">
        <v>258</v>
      </c>
      <c r="C500" s="138" t="s">
        <v>426</v>
      </c>
      <c r="D500" s="193">
        <f t="shared" si="1407"/>
        <v>5000</v>
      </c>
      <c r="E500" s="188"/>
      <c r="F500" s="182">
        <f>F501</f>
        <v>5000</v>
      </c>
      <c r="G500" s="189"/>
      <c r="H500" s="189"/>
      <c r="I500" s="188">
        <f t="shared" si="1392"/>
        <v>0</v>
      </c>
      <c r="J500" s="569">
        <f t="shared" si="1393"/>
        <v>0</v>
      </c>
      <c r="K500" s="37"/>
      <c r="L500" s="569"/>
      <c r="M500" s="188"/>
      <c r="N500" s="569"/>
      <c r="O500" s="37"/>
      <c r="P500" s="37"/>
      <c r="Q500" s="37"/>
      <c r="R500" s="37"/>
      <c r="S500" s="188"/>
      <c r="T500" s="37"/>
      <c r="U500" s="130"/>
      <c r="V500" s="629"/>
      <c r="W500" s="188"/>
      <c r="X500" s="629"/>
      <c r="Y500" s="37"/>
      <c r="Z500" s="629"/>
      <c r="AA500" s="37"/>
      <c r="AB500" s="37"/>
      <c r="AC500" s="188">
        <f t="shared" si="1371"/>
        <v>0</v>
      </c>
      <c r="AD500" s="575">
        <f t="shared" si="1372"/>
        <v>0</v>
      </c>
      <c r="AE500" s="130"/>
      <c r="AF500" s="622"/>
      <c r="AG500" s="188"/>
      <c r="AH500" s="622">
        <f t="shared" si="1351"/>
        <v>0</v>
      </c>
      <c r="AI500" s="37"/>
      <c r="AJ500" s="37"/>
      <c r="AK500" s="188"/>
      <c r="AL500" s="37"/>
      <c r="AM500" s="37"/>
      <c r="AN500" s="37"/>
      <c r="AO500" s="37"/>
      <c r="AP500" s="37"/>
      <c r="AQ500" s="37"/>
      <c r="AR500" s="37"/>
      <c r="AS500" s="37"/>
      <c r="AT500" s="37"/>
      <c r="AU500" s="112">
        <f t="shared" si="1394"/>
        <v>0</v>
      </c>
      <c r="AV500" s="559">
        <f t="shared" si="1406"/>
        <v>5000</v>
      </c>
      <c r="AW500" s="130"/>
      <c r="AX500" s="526">
        <f>AX501</f>
        <v>5000</v>
      </c>
      <c r="AY500" s="37"/>
      <c r="AZ500" s="37"/>
      <c r="BA500" s="102"/>
      <c r="BB500" s="37"/>
      <c r="BC500" s="37"/>
      <c r="BD500" s="37"/>
      <c r="BE500" s="130"/>
      <c r="BF500" s="130"/>
      <c r="BG500" s="37"/>
      <c r="BH500" s="37"/>
      <c r="BI500" s="130"/>
      <c r="BJ500" s="130"/>
      <c r="BK500" s="130"/>
      <c r="BL500" s="37"/>
      <c r="BM500" s="37"/>
      <c r="BN500" s="128">
        <f>BQ500</f>
        <v>140000</v>
      </c>
      <c r="BO500" s="526">
        <f>BQ500</f>
        <v>140000</v>
      </c>
      <c r="BP500" s="130"/>
      <c r="BQ500" s="526">
        <f>BQ501</f>
        <v>140000</v>
      </c>
      <c r="BR500" s="37"/>
      <c r="BS500" s="37"/>
      <c r="BT500" s="37"/>
      <c r="BU500" s="37"/>
      <c r="BV500" s="130"/>
      <c r="BW500" s="130"/>
      <c r="BX500" s="130"/>
      <c r="BY500" s="37"/>
      <c r="BZ500" s="37"/>
      <c r="CA500" s="130"/>
      <c r="CB500" s="188"/>
      <c r="CC500" s="189"/>
      <c r="CD500" s="189"/>
      <c r="CE500" s="130"/>
      <c r="CF500" s="188"/>
      <c r="CG500" s="188"/>
      <c r="CH500" s="189"/>
      <c r="CI500" s="189"/>
      <c r="CJ500" s="130"/>
      <c r="CK500" s="130"/>
      <c r="CL500" s="130"/>
      <c r="CM500" s="130"/>
      <c r="CN500" s="37"/>
      <c r="CO500" s="37"/>
    </row>
    <row r="501" spans="2:93" s="39" customFormat="1" ht="45.75" hidden="1" customHeight="1" x14ac:dyDescent="0.25">
      <c r="B501" s="209"/>
      <c r="C501" s="111" t="s">
        <v>31</v>
      </c>
      <c r="D501" s="800">
        <f t="shared" si="1407"/>
        <v>5000</v>
      </c>
      <c r="E501" s="188"/>
      <c r="F501" s="800">
        <f>F502+F503</f>
        <v>5000</v>
      </c>
      <c r="G501" s="189"/>
      <c r="H501" s="189"/>
      <c r="I501" s="188">
        <f t="shared" si="1392"/>
        <v>0</v>
      </c>
      <c r="J501" s="569">
        <f t="shared" si="1393"/>
        <v>0</v>
      </c>
      <c r="K501" s="37"/>
      <c r="L501" s="569"/>
      <c r="M501" s="188"/>
      <c r="N501" s="569"/>
      <c r="O501" s="37"/>
      <c r="P501" s="37"/>
      <c r="Q501" s="37"/>
      <c r="R501" s="37"/>
      <c r="S501" s="188"/>
      <c r="T501" s="37"/>
      <c r="U501" s="130"/>
      <c r="V501" s="629"/>
      <c r="W501" s="188"/>
      <c r="X501" s="629"/>
      <c r="Y501" s="37"/>
      <c r="Z501" s="629"/>
      <c r="AA501" s="37"/>
      <c r="AB501" s="37"/>
      <c r="AC501" s="188">
        <f t="shared" si="1371"/>
        <v>0</v>
      </c>
      <c r="AD501" s="575">
        <f t="shared" si="1372"/>
        <v>0</v>
      </c>
      <c r="AE501" s="130"/>
      <c r="AF501" s="622"/>
      <c r="AG501" s="188"/>
      <c r="AH501" s="622">
        <f t="shared" si="1351"/>
        <v>0</v>
      </c>
      <c r="AI501" s="37"/>
      <c r="AJ501" s="37"/>
      <c r="AK501" s="188"/>
      <c r="AL501" s="37"/>
      <c r="AM501" s="37"/>
      <c r="AN501" s="37"/>
      <c r="AO501" s="37"/>
      <c r="AP501" s="37"/>
      <c r="AQ501" s="37"/>
      <c r="AR501" s="37"/>
      <c r="AS501" s="37"/>
      <c r="AT501" s="37"/>
      <c r="AU501" s="112">
        <f t="shared" si="1394"/>
        <v>0</v>
      </c>
      <c r="AV501" s="559">
        <f t="shared" si="1406"/>
        <v>5000</v>
      </c>
      <c r="AW501" s="128"/>
      <c r="AX501" s="526">
        <f>AX502+AX503</f>
        <v>5000</v>
      </c>
      <c r="AY501" s="37"/>
      <c r="AZ501" s="37"/>
      <c r="BA501" s="102"/>
      <c r="BB501" s="37"/>
      <c r="BC501" s="37"/>
      <c r="BD501" s="37"/>
      <c r="BE501" s="130"/>
      <c r="BF501" s="130"/>
      <c r="BG501" s="37"/>
      <c r="BH501" s="37"/>
      <c r="BI501" s="130"/>
      <c r="BJ501" s="130"/>
      <c r="BK501" s="130"/>
      <c r="BL501" s="37"/>
      <c r="BM501" s="37"/>
      <c r="BN501" s="128">
        <f>BO501</f>
        <v>140000</v>
      </c>
      <c r="BO501" s="526">
        <f>BQ501</f>
        <v>140000</v>
      </c>
      <c r="BP501" s="130"/>
      <c r="BQ501" s="526">
        <f>BQ502</f>
        <v>140000</v>
      </c>
      <c r="BR501" s="37"/>
      <c r="BS501" s="37"/>
      <c r="BT501" s="37"/>
      <c r="BU501" s="37"/>
      <c r="BV501" s="130"/>
      <c r="BW501" s="130"/>
      <c r="BX501" s="130"/>
      <c r="BY501" s="37"/>
      <c r="BZ501" s="37"/>
      <c r="CA501" s="130"/>
      <c r="CB501" s="188"/>
      <c r="CC501" s="189"/>
      <c r="CD501" s="189"/>
      <c r="CE501" s="130"/>
      <c r="CF501" s="188"/>
      <c r="CG501" s="188"/>
      <c r="CH501" s="189"/>
      <c r="CI501" s="189"/>
      <c r="CJ501" s="130"/>
      <c r="CK501" s="130"/>
      <c r="CL501" s="130"/>
      <c r="CM501" s="130"/>
      <c r="CN501" s="37"/>
      <c r="CO501" s="37"/>
    </row>
    <row r="502" spans="2:93" s="39" customFormat="1" ht="32.25" hidden="1" customHeight="1" x14ac:dyDescent="0.25">
      <c r="B502" s="209"/>
      <c r="C502" s="124" t="s">
        <v>39</v>
      </c>
      <c r="D502" s="188">
        <f t="shared" si="1407"/>
        <v>0</v>
      </c>
      <c r="E502" s="188"/>
      <c r="F502" s="188">
        <v>0</v>
      </c>
      <c r="G502" s="189"/>
      <c r="H502" s="189"/>
      <c r="I502" s="188">
        <f t="shared" si="1392"/>
        <v>0</v>
      </c>
      <c r="J502" s="569" t="e">
        <f t="shared" si="1393"/>
        <v>#DIV/0!</v>
      </c>
      <c r="K502" s="37"/>
      <c r="L502" s="569"/>
      <c r="M502" s="188"/>
      <c r="N502" s="569"/>
      <c r="O502" s="37"/>
      <c r="P502" s="37"/>
      <c r="Q502" s="37"/>
      <c r="R502" s="37"/>
      <c r="S502" s="188"/>
      <c r="T502" s="37"/>
      <c r="U502" s="130"/>
      <c r="V502" s="629"/>
      <c r="W502" s="188"/>
      <c r="X502" s="629"/>
      <c r="Y502" s="37"/>
      <c r="Z502" s="629"/>
      <c r="AA502" s="37"/>
      <c r="AB502" s="37"/>
      <c r="AC502" s="188">
        <f t="shared" si="1371"/>
        <v>0</v>
      </c>
      <c r="AD502" s="575" t="e">
        <f t="shared" si="1372"/>
        <v>#DIV/0!</v>
      </c>
      <c r="AE502" s="130"/>
      <c r="AF502" s="622"/>
      <c r="AG502" s="188"/>
      <c r="AH502" s="622" t="e">
        <f t="shared" si="1351"/>
        <v>#DIV/0!</v>
      </c>
      <c r="AI502" s="37"/>
      <c r="AJ502" s="37"/>
      <c r="AK502" s="188"/>
      <c r="AL502" s="37"/>
      <c r="AM502" s="37"/>
      <c r="AN502" s="37"/>
      <c r="AO502" s="37"/>
      <c r="AP502" s="37"/>
      <c r="AQ502" s="37"/>
      <c r="AR502" s="37"/>
      <c r="AS502" s="37"/>
      <c r="AT502" s="37"/>
      <c r="AU502" s="112">
        <f t="shared" si="1394"/>
        <v>0</v>
      </c>
      <c r="AV502" s="130">
        <f t="shared" si="1406"/>
        <v>0</v>
      </c>
      <c r="AW502" s="130"/>
      <c r="AX502" s="130">
        <v>0</v>
      </c>
      <c r="AY502" s="37"/>
      <c r="AZ502" s="37"/>
      <c r="BA502" s="102"/>
      <c r="BB502" s="37"/>
      <c r="BC502" s="37"/>
      <c r="BD502" s="37"/>
      <c r="BE502" s="130"/>
      <c r="BF502" s="130"/>
      <c r="BG502" s="37"/>
      <c r="BH502" s="37"/>
      <c r="BI502" s="130"/>
      <c r="BJ502" s="130"/>
      <c r="BK502" s="130"/>
      <c r="BL502" s="37"/>
      <c r="BM502" s="37"/>
      <c r="BN502" s="130">
        <f>BQ502-BK502</f>
        <v>140000</v>
      </c>
      <c r="BO502" s="130">
        <f>BQ502</f>
        <v>140000</v>
      </c>
      <c r="BP502" s="130"/>
      <c r="BQ502" s="130">
        <v>140000</v>
      </c>
      <c r="BR502" s="37"/>
      <c r="BS502" s="37"/>
      <c r="BT502" s="37"/>
      <c r="BU502" s="37"/>
      <c r="BV502" s="130"/>
      <c r="BW502" s="130"/>
      <c r="BX502" s="130"/>
      <c r="BY502" s="37"/>
      <c r="BZ502" s="37"/>
      <c r="CA502" s="130"/>
      <c r="CB502" s="188"/>
      <c r="CC502" s="189"/>
      <c r="CD502" s="189"/>
      <c r="CE502" s="130"/>
      <c r="CF502" s="188"/>
      <c r="CG502" s="188"/>
      <c r="CH502" s="189"/>
      <c r="CI502" s="189"/>
      <c r="CJ502" s="130"/>
      <c r="CK502" s="130"/>
      <c r="CL502" s="130"/>
      <c r="CM502" s="130"/>
      <c r="CN502" s="37"/>
      <c r="CO502" s="37"/>
    </row>
    <row r="503" spans="2:93" s="39" customFormat="1" ht="32.25" hidden="1" customHeight="1" x14ac:dyDescent="0.25">
      <c r="B503" s="209"/>
      <c r="C503" s="124" t="s">
        <v>40</v>
      </c>
      <c r="D503" s="188">
        <f t="shared" si="1407"/>
        <v>5000</v>
      </c>
      <c r="E503" s="188"/>
      <c r="F503" s="188">
        <v>5000</v>
      </c>
      <c r="G503" s="189"/>
      <c r="H503" s="189"/>
      <c r="I503" s="188">
        <f t="shared" si="1392"/>
        <v>0</v>
      </c>
      <c r="J503" s="569">
        <f t="shared" si="1393"/>
        <v>0</v>
      </c>
      <c r="K503" s="37"/>
      <c r="L503" s="569"/>
      <c r="M503" s="188"/>
      <c r="N503" s="569"/>
      <c r="O503" s="37"/>
      <c r="P503" s="37"/>
      <c r="Q503" s="37"/>
      <c r="R503" s="37"/>
      <c r="S503" s="188"/>
      <c r="T503" s="37"/>
      <c r="U503" s="130"/>
      <c r="V503" s="629"/>
      <c r="W503" s="188"/>
      <c r="X503" s="629"/>
      <c r="Y503" s="37"/>
      <c r="Z503" s="629"/>
      <c r="AA503" s="37"/>
      <c r="AB503" s="37"/>
      <c r="AC503" s="188">
        <f t="shared" si="1371"/>
        <v>0</v>
      </c>
      <c r="AD503" s="575">
        <f t="shared" si="1372"/>
        <v>0</v>
      </c>
      <c r="AE503" s="130"/>
      <c r="AF503" s="622"/>
      <c r="AG503" s="188"/>
      <c r="AH503" s="622">
        <f t="shared" si="1351"/>
        <v>0</v>
      </c>
      <c r="AI503" s="37"/>
      <c r="AJ503" s="37"/>
      <c r="AK503" s="188"/>
      <c r="AL503" s="37"/>
      <c r="AM503" s="37"/>
      <c r="AN503" s="37"/>
      <c r="AO503" s="37"/>
      <c r="AP503" s="37"/>
      <c r="AQ503" s="37"/>
      <c r="AR503" s="37"/>
      <c r="AS503" s="37"/>
      <c r="AT503" s="37"/>
      <c r="AU503" s="112">
        <f t="shared" si="1394"/>
        <v>0</v>
      </c>
      <c r="AV503" s="130">
        <f t="shared" si="1406"/>
        <v>5000</v>
      </c>
      <c r="AW503" s="130"/>
      <c r="AX503" s="130">
        <v>5000</v>
      </c>
      <c r="AY503" s="37"/>
      <c r="AZ503" s="37"/>
      <c r="BA503" s="102"/>
      <c r="BB503" s="37"/>
      <c r="BC503" s="37"/>
      <c r="BD503" s="37"/>
      <c r="BE503" s="130"/>
      <c r="BF503" s="130"/>
      <c r="BG503" s="37"/>
      <c r="BH503" s="37"/>
      <c r="BI503" s="130"/>
      <c r="BJ503" s="130"/>
      <c r="BK503" s="130"/>
      <c r="BL503" s="37"/>
      <c r="BM503" s="37"/>
      <c r="BN503" s="130">
        <f>BQ503-BK503</f>
        <v>0</v>
      </c>
      <c r="BO503" s="130"/>
      <c r="BP503" s="130"/>
      <c r="BQ503" s="130"/>
      <c r="BR503" s="37"/>
      <c r="BS503" s="37"/>
      <c r="BT503" s="37"/>
      <c r="BU503" s="37"/>
      <c r="BV503" s="130"/>
      <c r="BW503" s="130"/>
      <c r="BX503" s="130"/>
      <c r="BY503" s="37"/>
      <c r="BZ503" s="37"/>
      <c r="CA503" s="130"/>
      <c r="CB503" s="188"/>
      <c r="CC503" s="189"/>
      <c r="CD503" s="189"/>
      <c r="CE503" s="130"/>
      <c r="CF503" s="188"/>
      <c r="CG503" s="188"/>
      <c r="CH503" s="189"/>
      <c r="CI503" s="189"/>
      <c r="CJ503" s="130"/>
      <c r="CK503" s="130"/>
      <c r="CL503" s="130"/>
      <c r="CM503" s="130"/>
      <c r="CN503" s="37"/>
      <c r="CO503" s="37"/>
    </row>
    <row r="504" spans="2:93" s="39" customFormat="1" ht="118.5" customHeight="1" x14ac:dyDescent="0.25">
      <c r="B504" s="527" t="s">
        <v>398</v>
      </c>
      <c r="C504" s="138" t="s">
        <v>427</v>
      </c>
      <c r="D504" s="193">
        <f t="shared" si="1407"/>
        <v>40000</v>
      </c>
      <c r="E504" s="188"/>
      <c r="F504" s="182">
        <f>F505</f>
        <v>40000</v>
      </c>
      <c r="G504" s="189"/>
      <c r="H504" s="189"/>
      <c r="I504" s="188">
        <f t="shared" si="1392"/>
        <v>0</v>
      </c>
      <c r="J504" s="569">
        <f t="shared" si="1393"/>
        <v>0</v>
      </c>
      <c r="K504" s="37"/>
      <c r="L504" s="569"/>
      <c r="M504" s="188"/>
      <c r="N504" s="569"/>
      <c r="O504" s="37"/>
      <c r="P504" s="37"/>
      <c r="Q504" s="37"/>
      <c r="R504" s="37"/>
      <c r="S504" s="188"/>
      <c r="T504" s="37"/>
      <c r="U504" s="130"/>
      <c r="V504" s="629"/>
      <c r="W504" s="188"/>
      <c r="X504" s="629"/>
      <c r="Y504" s="37"/>
      <c r="Z504" s="629"/>
      <c r="AA504" s="37"/>
      <c r="AB504" s="37"/>
      <c r="AC504" s="188">
        <f t="shared" si="1371"/>
        <v>0</v>
      </c>
      <c r="AD504" s="575">
        <f t="shared" si="1372"/>
        <v>0</v>
      </c>
      <c r="AE504" s="130"/>
      <c r="AF504" s="622"/>
      <c r="AG504" s="188"/>
      <c r="AH504" s="622">
        <f t="shared" si="1351"/>
        <v>0</v>
      </c>
      <c r="AI504" s="37"/>
      <c r="AJ504" s="37"/>
      <c r="AK504" s="188"/>
      <c r="AL504" s="37"/>
      <c r="AM504" s="37"/>
      <c r="AN504" s="37"/>
      <c r="AO504" s="37"/>
      <c r="AP504" s="37"/>
      <c r="AQ504" s="37"/>
      <c r="AR504" s="37"/>
      <c r="AS504" s="37"/>
      <c r="AT504" s="37"/>
      <c r="AU504" s="112">
        <f t="shared" si="1394"/>
        <v>0</v>
      </c>
      <c r="AV504" s="559">
        <f t="shared" si="1406"/>
        <v>40000</v>
      </c>
      <c r="AW504" s="130"/>
      <c r="AX504" s="526">
        <f>AX505</f>
        <v>40000</v>
      </c>
      <c r="AY504" s="37"/>
      <c r="AZ504" s="37"/>
      <c r="BA504" s="102"/>
      <c r="BB504" s="37"/>
      <c r="BC504" s="37"/>
      <c r="BD504" s="37"/>
      <c r="BE504" s="130"/>
      <c r="BF504" s="130"/>
      <c r="BG504" s="37"/>
      <c r="BH504" s="37"/>
      <c r="BI504" s="130"/>
      <c r="BJ504" s="130"/>
      <c r="BK504" s="130"/>
      <c r="BL504" s="37"/>
      <c r="BM504" s="37"/>
      <c r="BN504" s="128">
        <f>BQ504</f>
        <v>75000</v>
      </c>
      <c r="BO504" s="526">
        <f t="shared" ref="BO504:BO511" si="1412">BQ504</f>
        <v>75000</v>
      </c>
      <c r="BP504" s="130"/>
      <c r="BQ504" s="526">
        <f>BQ505</f>
        <v>75000</v>
      </c>
      <c r="BR504" s="37"/>
      <c r="BS504" s="37"/>
      <c r="BT504" s="37"/>
      <c r="BU504" s="37"/>
      <c r="BV504" s="130"/>
      <c r="BW504" s="130"/>
      <c r="BX504" s="130"/>
      <c r="BY504" s="37"/>
      <c r="BZ504" s="37"/>
      <c r="CA504" s="130"/>
      <c r="CB504" s="188"/>
      <c r="CC504" s="189"/>
      <c r="CD504" s="189"/>
      <c r="CE504" s="130"/>
      <c r="CF504" s="188"/>
      <c r="CG504" s="188"/>
      <c r="CH504" s="189"/>
      <c r="CI504" s="189"/>
      <c r="CJ504" s="130"/>
      <c r="CK504" s="130"/>
      <c r="CL504" s="130"/>
      <c r="CM504" s="130"/>
      <c r="CN504" s="37"/>
      <c r="CO504" s="37"/>
    </row>
    <row r="505" spans="2:93" s="39" customFormat="1" ht="50.25" hidden="1" customHeight="1" x14ac:dyDescent="0.25">
      <c r="B505" s="209"/>
      <c r="C505" s="111" t="s">
        <v>31</v>
      </c>
      <c r="D505" s="800">
        <f t="shared" si="1407"/>
        <v>40000</v>
      </c>
      <c r="E505" s="188"/>
      <c r="F505" s="800">
        <f>F506+F507</f>
        <v>40000</v>
      </c>
      <c r="G505" s="189"/>
      <c r="H505" s="189"/>
      <c r="I505" s="188">
        <f t="shared" si="1392"/>
        <v>0</v>
      </c>
      <c r="J505" s="569">
        <f t="shared" si="1393"/>
        <v>0</v>
      </c>
      <c r="K505" s="37"/>
      <c r="L505" s="569"/>
      <c r="M505" s="188"/>
      <c r="N505" s="569"/>
      <c r="O505" s="37"/>
      <c r="P505" s="37"/>
      <c r="Q505" s="37"/>
      <c r="R505" s="37"/>
      <c r="S505" s="188"/>
      <c r="T505" s="37"/>
      <c r="U505" s="130"/>
      <c r="V505" s="629"/>
      <c r="W505" s="188"/>
      <c r="X505" s="629"/>
      <c r="Y505" s="37"/>
      <c r="Z505" s="629"/>
      <c r="AA505" s="37"/>
      <c r="AB505" s="37"/>
      <c r="AC505" s="188">
        <f t="shared" si="1371"/>
        <v>0</v>
      </c>
      <c r="AD505" s="575">
        <f t="shared" si="1372"/>
        <v>0</v>
      </c>
      <c r="AE505" s="130"/>
      <c r="AF505" s="622"/>
      <c r="AG505" s="188"/>
      <c r="AH505" s="622">
        <f t="shared" si="1351"/>
        <v>0</v>
      </c>
      <c r="AI505" s="37"/>
      <c r="AJ505" s="37"/>
      <c r="AK505" s="188"/>
      <c r="AL505" s="37"/>
      <c r="AM505" s="37"/>
      <c r="AN505" s="37"/>
      <c r="AO505" s="37"/>
      <c r="AP505" s="37"/>
      <c r="AQ505" s="37"/>
      <c r="AR505" s="37"/>
      <c r="AS505" s="37"/>
      <c r="AT505" s="37"/>
      <c r="AU505" s="112">
        <f t="shared" si="1394"/>
        <v>0</v>
      </c>
      <c r="AV505" s="559">
        <f t="shared" si="1406"/>
        <v>40000</v>
      </c>
      <c r="AW505" s="128"/>
      <c r="AX505" s="526">
        <f>AX506+AX507</f>
        <v>40000</v>
      </c>
      <c r="AY505" s="37"/>
      <c r="AZ505" s="37"/>
      <c r="BA505" s="102"/>
      <c r="BB505" s="37"/>
      <c r="BC505" s="37"/>
      <c r="BD505" s="37"/>
      <c r="BE505" s="130"/>
      <c r="BF505" s="130"/>
      <c r="BG505" s="37"/>
      <c r="BH505" s="37"/>
      <c r="BI505" s="130"/>
      <c r="BJ505" s="130"/>
      <c r="BK505" s="130"/>
      <c r="BL505" s="37"/>
      <c r="BM505" s="37"/>
      <c r="BN505" s="128">
        <f>BO505</f>
        <v>75000</v>
      </c>
      <c r="BO505" s="526">
        <f t="shared" si="1412"/>
        <v>75000</v>
      </c>
      <c r="BP505" s="128"/>
      <c r="BQ505" s="526">
        <f>BQ506+BQ507</f>
        <v>75000</v>
      </c>
      <c r="BR505" s="37"/>
      <c r="BS505" s="37"/>
      <c r="BT505" s="37"/>
      <c r="BU505" s="37"/>
      <c r="BV505" s="130"/>
      <c r="BW505" s="130"/>
      <c r="BX505" s="130"/>
      <c r="BY505" s="37"/>
      <c r="BZ505" s="37"/>
      <c r="CA505" s="130"/>
      <c r="CB505" s="188"/>
      <c r="CC505" s="189"/>
      <c r="CD505" s="189"/>
      <c r="CE505" s="130"/>
      <c r="CF505" s="188"/>
      <c r="CG505" s="188"/>
      <c r="CH505" s="189"/>
      <c r="CI505" s="189"/>
      <c r="CJ505" s="130"/>
      <c r="CK505" s="130"/>
      <c r="CL505" s="130"/>
      <c r="CM505" s="130"/>
      <c r="CN505" s="37"/>
      <c r="CO505" s="37"/>
    </row>
    <row r="506" spans="2:93" s="39" customFormat="1" ht="32.25" hidden="1" customHeight="1" x14ac:dyDescent="0.25">
      <c r="B506" s="209"/>
      <c r="C506" s="124" t="s">
        <v>39</v>
      </c>
      <c r="D506" s="188">
        <f t="shared" si="1407"/>
        <v>40000</v>
      </c>
      <c r="E506" s="188"/>
      <c r="F506" s="188">
        <v>40000</v>
      </c>
      <c r="G506" s="189"/>
      <c r="H506" s="189"/>
      <c r="I506" s="188">
        <f t="shared" si="1392"/>
        <v>0</v>
      </c>
      <c r="J506" s="569">
        <f t="shared" si="1393"/>
        <v>0</v>
      </c>
      <c r="K506" s="37"/>
      <c r="L506" s="569"/>
      <c r="M506" s="188"/>
      <c r="N506" s="569"/>
      <c r="O506" s="37"/>
      <c r="P506" s="37"/>
      <c r="Q506" s="37"/>
      <c r="R506" s="37"/>
      <c r="S506" s="188"/>
      <c r="T506" s="37"/>
      <c r="U506" s="130"/>
      <c r="V506" s="629"/>
      <c r="W506" s="188"/>
      <c r="X506" s="629"/>
      <c r="Y506" s="37"/>
      <c r="Z506" s="629"/>
      <c r="AA506" s="37"/>
      <c r="AB506" s="37"/>
      <c r="AC506" s="188">
        <f t="shared" si="1371"/>
        <v>0</v>
      </c>
      <c r="AD506" s="575">
        <f t="shared" si="1372"/>
        <v>0</v>
      </c>
      <c r="AE506" s="130"/>
      <c r="AF506" s="622"/>
      <c r="AG506" s="188"/>
      <c r="AH506" s="622">
        <f t="shared" si="1351"/>
        <v>0</v>
      </c>
      <c r="AI506" s="37"/>
      <c r="AJ506" s="37"/>
      <c r="AK506" s="188"/>
      <c r="AL506" s="37"/>
      <c r="AM506" s="37"/>
      <c r="AN506" s="37"/>
      <c r="AO506" s="37"/>
      <c r="AP506" s="37"/>
      <c r="AQ506" s="37"/>
      <c r="AR506" s="37"/>
      <c r="AS506" s="37"/>
      <c r="AT506" s="37"/>
      <c r="AU506" s="112">
        <f t="shared" si="1394"/>
        <v>0</v>
      </c>
      <c r="AV506" s="130">
        <f t="shared" si="1406"/>
        <v>40000</v>
      </c>
      <c r="AW506" s="130"/>
      <c r="AX506" s="130">
        <v>40000</v>
      </c>
      <c r="AY506" s="37"/>
      <c r="AZ506" s="37"/>
      <c r="BA506" s="102"/>
      <c r="BB506" s="37"/>
      <c r="BC506" s="37"/>
      <c r="BD506" s="37"/>
      <c r="BE506" s="130"/>
      <c r="BF506" s="130"/>
      <c r="BG506" s="37"/>
      <c r="BH506" s="37"/>
      <c r="BI506" s="130"/>
      <c r="BJ506" s="130"/>
      <c r="BK506" s="130"/>
      <c r="BL506" s="37"/>
      <c r="BM506" s="37"/>
      <c r="BN506" s="130">
        <f>BQ506-BK506</f>
        <v>75000</v>
      </c>
      <c r="BO506" s="130">
        <f t="shared" si="1412"/>
        <v>75000</v>
      </c>
      <c r="BP506" s="130"/>
      <c r="BQ506" s="130">
        <v>75000</v>
      </c>
      <c r="BR506" s="37"/>
      <c r="BS506" s="37"/>
      <c r="BT506" s="37"/>
      <c r="BU506" s="37"/>
      <c r="BV506" s="130"/>
      <c r="BW506" s="130"/>
      <c r="BX506" s="130"/>
      <c r="BY506" s="37"/>
      <c r="BZ506" s="37"/>
      <c r="CA506" s="130"/>
      <c r="CB506" s="188"/>
      <c r="CC506" s="189"/>
      <c r="CD506" s="189"/>
      <c r="CE506" s="130"/>
      <c r="CF506" s="188"/>
      <c r="CG506" s="188"/>
      <c r="CH506" s="189"/>
      <c r="CI506" s="189"/>
      <c r="CJ506" s="130"/>
      <c r="CK506" s="130"/>
      <c r="CL506" s="130"/>
      <c r="CM506" s="130"/>
      <c r="CN506" s="37"/>
      <c r="CO506" s="37"/>
    </row>
    <row r="507" spans="2:93" s="39" customFormat="1" ht="32.25" hidden="1" customHeight="1" x14ac:dyDescent="0.25">
      <c r="B507" s="209"/>
      <c r="C507" s="124" t="s">
        <v>40</v>
      </c>
      <c r="D507" s="188">
        <f t="shared" si="1407"/>
        <v>0</v>
      </c>
      <c r="E507" s="188"/>
      <c r="F507" s="188">
        <v>0</v>
      </c>
      <c r="G507" s="189"/>
      <c r="H507" s="189"/>
      <c r="I507" s="188">
        <f t="shared" si="1392"/>
        <v>0</v>
      </c>
      <c r="J507" s="569" t="e">
        <f t="shared" si="1393"/>
        <v>#DIV/0!</v>
      </c>
      <c r="K507" s="37"/>
      <c r="L507" s="569"/>
      <c r="M507" s="188"/>
      <c r="N507" s="569"/>
      <c r="O507" s="37"/>
      <c r="P507" s="37"/>
      <c r="Q507" s="37"/>
      <c r="R507" s="37"/>
      <c r="S507" s="188"/>
      <c r="T507" s="37"/>
      <c r="U507" s="130"/>
      <c r="V507" s="629"/>
      <c r="W507" s="188"/>
      <c r="X507" s="629"/>
      <c r="Y507" s="37"/>
      <c r="Z507" s="629"/>
      <c r="AA507" s="37"/>
      <c r="AB507" s="37"/>
      <c r="AC507" s="188">
        <f t="shared" si="1371"/>
        <v>0</v>
      </c>
      <c r="AD507" s="575" t="e">
        <f t="shared" si="1372"/>
        <v>#DIV/0!</v>
      </c>
      <c r="AE507" s="130"/>
      <c r="AF507" s="622"/>
      <c r="AG507" s="188"/>
      <c r="AH507" s="622" t="e">
        <f t="shared" si="1351"/>
        <v>#DIV/0!</v>
      </c>
      <c r="AI507" s="37"/>
      <c r="AJ507" s="37"/>
      <c r="AK507" s="188"/>
      <c r="AL507" s="37"/>
      <c r="AM507" s="37"/>
      <c r="AN507" s="37"/>
      <c r="AO507" s="37"/>
      <c r="AP507" s="37"/>
      <c r="AQ507" s="37"/>
      <c r="AR507" s="37"/>
      <c r="AS507" s="37"/>
      <c r="AT507" s="37"/>
      <c r="AU507" s="112">
        <f t="shared" si="1394"/>
        <v>0</v>
      </c>
      <c r="AV507" s="130">
        <f t="shared" si="1406"/>
        <v>0</v>
      </c>
      <c r="AW507" s="130"/>
      <c r="AX507" s="130">
        <v>0</v>
      </c>
      <c r="AY507" s="37"/>
      <c r="AZ507" s="37"/>
      <c r="BA507" s="102"/>
      <c r="BB507" s="37"/>
      <c r="BC507" s="37"/>
      <c r="BD507" s="37"/>
      <c r="BE507" s="130"/>
      <c r="BF507" s="130"/>
      <c r="BG507" s="37"/>
      <c r="BH507" s="37"/>
      <c r="BI507" s="130"/>
      <c r="BJ507" s="130"/>
      <c r="BK507" s="130"/>
      <c r="BL507" s="37"/>
      <c r="BM507" s="37"/>
      <c r="BN507" s="130">
        <f>BQ507-BK507</f>
        <v>0</v>
      </c>
      <c r="BO507" s="130">
        <f t="shared" si="1412"/>
        <v>0</v>
      </c>
      <c r="BP507" s="130"/>
      <c r="BQ507" s="130">
        <v>0</v>
      </c>
      <c r="BR507" s="37"/>
      <c r="BS507" s="37"/>
      <c r="BT507" s="37"/>
      <c r="BU507" s="37"/>
      <c r="BV507" s="130"/>
      <c r="BW507" s="130"/>
      <c r="BX507" s="130"/>
      <c r="BY507" s="37"/>
      <c r="BZ507" s="37"/>
      <c r="CA507" s="130"/>
      <c r="CB507" s="188"/>
      <c r="CC507" s="189"/>
      <c r="CD507" s="189"/>
      <c r="CE507" s="130"/>
      <c r="CF507" s="188"/>
      <c r="CG507" s="188"/>
      <c r="CH507" s="189"/>
      <c r="CI507" s="189"/>
      <c r="CJ507" s="130"/>
      <c r="CK507" s="130"/>
      <c r="CL507" s="130"/>
      <c r="CM507" s="130"/>
      <c r="CN507" s="37"/>
      <c r="CO507" s="37"/>
    </row>
    <row r="508" spans="2:93" s="39" customFormat="1" ht="111.75" customHeight="1" x14ac:dyDescent="0.25">
      <c r="B508" s="527" t="s">
        <v>399</v>
      </c>
      <c r="C508" s="138" t="s">
        <v>428</v>
      </c>
      <c r="D508" s="193">
        <f t="shared" si="1407"/>
        <v>20000</v>
      </c>
      <c r="E508" s="188"/>
      <c r="F508" s="182">
        <f>F509</f>
        <v>20000</v>
      </c>
      <c r="G508" s="189"/>
      <c r="H508" s="189"/>
      <c r="I508" s="188">
        <f t="shared" si="1392"/>
        <v>0</v>
      </c>
      <c r="J508" s="569">
        <f t="shared" si="1393"/>
        <v>0</v>
      </c>
      <c r="K508" s="37"/>
      <c r="L508" s="569"/>
      <c r="M508" s="188"/>
      <c r="N508" s="569"/>
      <c r="O508" s="37"/>
      <c r="P508" s="37"/>
      <c r="Q508" s="37"/>
      <c r="R508" s="37"/>
      <c r="S508" s="188"/>
      <c r="T508" s="37"/>
      <c r="U508" s="130"/>
      <c r="V508" s="629"/>
      <c r="W508" s="188"/>
      <c r="X508" s="629"/>
      <c r="Y508" s="37"/>
      <c r="Z508" s="629"/>
      <c r="AA508" s="37"/>
      <c r="AB508" s="37"/>
      <c r="AC508" s="188">
        <f t="shared" si="1371"/>
        <v>0</v>
      </c>
      <c r="AD508" s="575">
        <f t="shared" si="1372"/>
        <v>0</v>
      </c>
      <c r="AE508" s="130"/>
      <c r="AF508" s="622"/>
      <c r="AG508" s="188"/>
      <c r="AH508" s="622">
        <f t="shared" si="1351"/>
        <v>0</v>
      </c>
      <c r="AI508" s="37"/>
      <c r="AJ508" s="37"/>
      <c r="AK508" s="188"/>
      <c r="AL508" s="37"/>
      <c r="AM508" s="37"/>
      <c r="AN508" s="37"/>
      <c r="AO508" s="37"/>
      <c r="AP508" s="37"/>
      <c r="AQ508" s="37"/>
      <c r="AR508" s="37"/>
      <c r="AS508" s="37"/>
      <c r="AT508" s="37"/>
      <c r="AU508" s="112">
        <f t="shared" si="1394"/>
        <v>0</v>
      </c>
      <c r="AV508" s="559">
        <f t="shared" si="1406"/>
        <v>20000</v>
      </c>
      <c r="AW508" s="130"/>
      <c r="AX508" s="526">
        <f>AX509</f>
        <v>20000</v>
      </c>
      <c r="AY508" s="37"/>
      <c r="AZ508" s="37"/>
      <c r="BA508" s="102"/>
      <c r="BB508" s="37"/>
      <c r="BC508" s="37"/>
      <c r="BD508" s="37"/>
      <c r="BE508" s="130"/>
      <c r="BF508" s="130"/>
      <c r="BG508" s="37"/>
      <c r="BH508" s="37"/>
      <c r="BI508" s="130"/>
      <c r="BJ508" s="130"/>
      <c r="BK508" s="130"/>
      <c r="BL508" s="37"/>
      <c r="BM508" s="37"/>
      <c r="BN508" s="128">
        <f>BQ508</f>
        <v>171000</v>
      </c>
      <c r="BO508" s="526">
        <f t="shared" si="1412"/>
        <v>171000</v>
      </c>
      <c r="BP508" s="130"/>
      <c r="BQ508" s="526">
        <f>BQ509</f>
        <v>171000</v>
      </c>
      <c r="BR508" s="37"/>
      <c r="BS508" s="37"/>
      <c r="BT508" s="37"/>
      <c r="BU508" s="37"/>
      <c r="BV508" s="130"/>
      <c r="BW508" s="130"/>
      <c r="BX508" s="130"/>
      <c r="BY508" s="37"/>
      <c r="BZ508" s="37"/>
      <c r="CA508" s="130"/>
      <c r="CB508" s="188"/>
      <c r="CC508" s="189"/>
      <c r="CD508" s="189"/>
      <c r="CE508" s="130"/>
      <c r="CF508" s="188"/>
      <c r="CG508" s="188"/>
      <c r="CH508" s="189"/>
      <c r="CI508" s="189"/>
      <c r="CJ508" s="130"/>
      <c r="CK508" s="130"/>
      <c r="CL508" s="130"/>
      <c r="CM508" s="130"/>
      <c r="CN508" s="37"/>
      <c r="CO508" s="37"/>
    </row>
    <row r="509" spans="2:93" s="39" customFormat="1" ht="54" hidden="1" customHeight="1" x14ac:dyDescent="0.25">
      <c r="B509" s="209"/>
      <c r="C509" s="111" t="s">
        <v>31</v>
      </c>
      <c r="D509" s="800">
        <f t="shared" si="1407"/>
        <v>20000</v>
      </c>
      <c r="E509" s="188"/>
      <c r="F509" s="800">
        <f>F510+F511</f>
        <v>20000</v>
      </c>
      <c r="G509" s="189"/>
      <c r="H509" s="189"/>
      <c r="I509" s="188">
        <f t="shared" si="1392"/>
        <v>0</v>
      </c>
      <c r="J509" s="569">
        <f t="shared" si="1393"/>
        <v>0</v>
      </c>
      <c r="K509" s="37"/>
      <c r="L509" s="569"/>
      <c r="M509" s="188"/>
      <c r="N509" s="569"/>
      <c r="O509" s="37"/>
      <c r="P509" s="37"/>
      <c r="Q509" s="37"/>
      <c r="R509" s="37"/>
      <c r="S509" s="188"/>
      <c r="T509" s="37"/>
      <c r="U509" s="130"/>
      <c r="V509" s="629"/>
      <c r="W509" s="188"/>
      <c r="X509" s="629"/>
      <c r="Y509" s="37"/>
      <c r="Z509" s="629"/>
      <c r="AA509" s="37"/>
      <c r="AB509" s="37"/>
      <c r="AC509" s="188">
        <f t="shared" si="1371"/>
        <v>0</v>
      </c>
      <c r="AD509" s="575">
        <f t="shared" si="1372"/>
        <v>0</v>
      </c>
      <c r="AE509" s="130"/>
      <c r="AF509" s="622"/>
      <c r="AG509" s="188"/>
      <c r="AH509" s="622">
        <f t="shared" si="1351"/>
        <v>0</v>
      </c>
      <c r="AI509" s="37"/>
      <c r="AJ509" s="37"/>
      <c r="AK509" s="188"/>
      <c r="AL509" s="37"/>
      <c r="AM509" s="37"/>
      <c r="AN509" s="37"/>
      <c r="AO509" s="37"/>
      <c r="AP509" s="37"/>
      <c r="AQ509" s="37"/>
      <c r="AR509" s="37"/>
      <c r="AS509" s="37"/>
      <c r="AT509" s="37"/>
      <c r="AU509" s="112">
        <f t="shared" si="1394"/>
        <v>0</v>
      </c>
      <c r="AV509" s="559">
        <f t="shared" si="1406"/>
        <v>20000</v>
      </c>
      <c r="AW509" s="128"/>
      <c r="AX509" s="526">
        <f>AX510+AX511</f>
        <v>20000</v>
      </c>
      <c r="AY509" s="37"/>
      <c r="AZ509" s="37"/>
      <c r="BA509" s="102"/>
      <c r="BB509" s="37"/>
      <c r="BC509" s="37"/>
      <c r="BD509" s="37"/>
      <c r="BE509" s="130"/>
      <c r="BF509" s="130"/>
      <c r="BG509" s="37"/>
      <c r="BH509" s="37"/>
      <c r="BI509" s="130"/>
      <c r="BJ509" s="130"/>
      <c r="BK509" s="130"/>
      <c r="BL509" s="37"/>
      <c r="BM509" s="37"/>
      <c r="BN509" s="128">
        <f>BO509</f>
        <v>171000</v>
      </c>
      <c r="BO509" s="526">
        <f t="shared" si="1412"/>
        <v>171000</v>
      </c>
      <c r="BP509" s="128"/>
      <c r="BQ509" s="526">
        <f>BQ510+BQ511</f>
        <v>171000</v>
      </c>
      <c r="BR509" s="37"/>
      <c r="BS509" s="37"/>
      <c r="BT509" s="37"/>
      <c r="BU509" s="37"/>
      <c r="BV509" s="130"/>
      <c r="BW509" s="130"/>
      <c r="BX509" s="130"/>
      <c r="BY509" s="37"/>
      <c r="BZ509" s="37"/>
      <c r="CA509" s="130"/>
      <c r="CB509" s="188"/>
      <c r="CC509" s="189"/>
      <c r="CD509" s="189"/>
      <c r="CE509" s="130"/>
      <c r="CF509" s="188"/>
      <c r="CG509" s="188"/>
      <c r="CH509" s="189"/>
      <c r="CI509" s="189"/>
      <c r="CJ509" s="130"/>
      <c r="CK509" s="130"/>
      <c r="CL509" s="130"/>
      <c r="CM509" s="130"/>
      <c r="CN509" s="37"/>
      <c r="CO509" s="37"/>
    </row>
    <row r="510" spans="2:93" s="39" customFormat="1" ht="32.25" hidden="1" customHeight="1" x14ac:dyDescent="0.25">
      <c r="B510" s="209"/>
      <c r="C510" s="124" t="s">
        <v>39</v>
      </c>
      <c r="D510" s="188">
        <f t="shared" si="1407"/>
        <v>20000</v>
      </c>
      <c r="E510" s="188"/>
      <c r="F510" s="188">
        <v>20000</v>
      </c>
      <c r="G510" s="189"/>
      <c r="H510" s="189"/>
      <c r="I510" s="188">
        <f t="shared" si="1392"/>
        <v>0</v>
      </c>
      <c r="J510" s="569">
        <f t="shared" si="1393"/>
        <v>0</v>
      </c>
      <c r="K510" s="37"/>
      <c r="L510" s="569"/>
      <c r="M510" s="188"/>
      <c r="N510" s="569"/>
      <c r="O510" s="37"/>
      <c r="P510" s="37"/>
      <c r="Q510" s="37"/>
      <c r="R510" s="37"/>
      <c r="S510" s="188"/>
      <c r="T510" s="37"/>
      <c r="U510" s="130"/>
      <c r="V510" s="629"/>
      <c r="W510" s="188"/>
      <c r="X510" s="629"/>
      <c r="Y510" s="37"/>
      <c r="Z510" s="629"/>
      <c r="AA510" s="37"/>
      <c r="AB510" s="37"/>
      <c r="AC510" s="188">
        <f t="shared" si="1371"/>
        <v>0</v>
      </c>
      <c r="AD510" s="575">
        <f t="shared" si="1372"/>
        <v>0</v>
      </c>
      <c r="AE510" s="130"/>
      <c r="AF510" s="622"/>
      <c r="AG510" s="188"/>
      <c r="AH510" s="622">
        <f t="shared" si="1351"/>
        <v>0</v>
      </c>
      <c r="AI510" s="37"/>
      <c r="AJ510" s="37"/>
      <c r="AK510" s="188"/>
      <c r="AL510" s="37"/>
      <c r="AM510" s="37"/>
      <c r="AN510" s="37"/>
      <c r="AO510" s="37"/>
      <c r="AP510" s="37"/>
      <c r="AQ510" s="37"/>
      <c r="AR510" s="37"/>
      <c r="AS510" s="37"/>
      <c r="AT510" s="37"/>
      <c r="AU510" s="112">
        <f t="shared" si="1394"/>
        <v>0</v>
      </c>
      <c r="AV510" s="130">
        <f t="shared" si="1406"/>
        <v>20000</v>
      </c>
      <c r="AW510" s="130"/>
      <c r="AX510" s="130">
        <v>20000</v>
      </c>
      <c r="AY510" s="37"/>
      <c r="AZ510" s="37"/>
      <c r="BA510" s="102"/>
      <c r="BB510" s="37"/>
      <c r="BC510" s="37"/>
      <c r="BD510" s="37"/>
      <c r="BE510" s="130"/>
      <c r="BF510" s="130"/>
      <c r="BG510" s="37"/>
      <c r="BH510" s="37"/>
      <c r="BI510" s="130"/>
      <c r="BJ510" s="130"/>
      <c r="BK510" s="130"/>
      <c r="BL510" s="37"/>
      <c r="BM510" s="37"/>
      <c r="BN510" s="130">
        <f>BQ510-BK510</f>
        <v>171000</v>
      </c>
      <c r="BO510" s="130">
        <f t="shared" si="1412"/>
        <v>171000</v>
      </c>
      <c r="BP510" s="130"/>
      <c r="BQ510" s="130">
        <v>171000</v>
      </c>
      <c r="BR510" s="37"/>
      <c r="BS510" s="37"/>
      <c r="BT510" s="37"/>
      <c r="BU510" s="37"/>
      <c r="BV510" s="130"/>
      <c r="BW510" s="130"/>
      <c r="BX510" s="130"/>
      <c r="BY510" s="37"/>
      <c r="BZ510" s="37"/>
      <c r="CA510" s="130"/>
      <c r="CB510" s="188"/>
      <c r="CC510" s="189"/>
      <c r="CD510" s="189"/>
      <c r="CE510" s="130"/>
      <c r="CF510" s="188"/>
      <c r="CG510" s="188"/>
      <c r="CH510" s="189"/>
      <c r="CI510" s="189"/>
      <c r="CJ510" s="130"/>
      <c r="CK510" s="130"/>
      <c r="CL510" s="130"/>
      <c r="CM510" s="130"/>
      <c r="CN510" s="37"/>
      <c r="CO510" s="37"/>
    </row>
    <row r="511" spans="2:93" s="39" customFormat="1" ht="32.25" hidden="1" customHeight="1" x14ac:dyDescent="0.25">
      <c r="B511" s="209"/>
      <c r="C511" s="124" t="s">
        <v>40</v>
      </c>
      <c r="D511" s="188">
        <f t="shared" si="1407"/>
        <v>0</v>
      </c>
      <c r="E511" s="188"/>
      <c r="F511" s="188">
        <v>0</v>
      </c>
      <c r="G511" s="189"/>
      <c r="H511" s="189"/>
      <c r="I511" s="188">
        <f t="shared" si="1392"/>
        <v>0</v>
      </c>
      <c r="J511" s="569" t="e">
        <f t="shared" si="1393"/>
        <v>#DIV/0!</v>
      </c>
      <c r="K511" s="37"/>
      <c r="L511" s="569"/>
      <c r="M511" s="188"/>
      <c r="N511" s="569"/>
      <c r="O511" s="37"/>
      <c r="P511" s="37"/>
      <c r="Q511" s="37"/>
      <c r="R511" s="37"/>
      <c r="S511" s="188"/>
      <c r="T511" s="37"/>
      <c r="U511" s="130"/>
      <c r="V511" s="629"/>
      <c r="W511" s="188"/>
      <c r="X511" s="629"/>
      <c r="Y511" s="37"/>
      <c r="Z511" s="629"/>
      <c r="AA511" s="37"/>
      <c r="AB511" s="37"/>
      <c r="AC511" s="188">
        <f t="shared" si="1371"/>
        <v>0</v>
      </c>
      <c r="AD511" s="575" t="e">
        <f t="shared" si="1372"/>
        <v>#DIV/0!</v>
      </c>
      <c r="AE511" s="130"/>
      <c r="AF511" s="622"/>
      <c r="AG511" s="188"/>
      <c r="AH511" s="622" t="e">
        <f t="shared" si="1351"/>
        <v>#DIV/0!</v>
      </c>
      <c r="AI511" s="37"/>
      <c r="AJ511" s="37"/>
      <c r="AK511" s="188"/>
      <c r="AL511" s="37"/>
      <c r="AM511" s="37"/>
      <c r="AN511" s="37"/>
      <c r="AO511" s="37"/>
      <c r="AP511" s="37"/>
      <c r="AQ511" s="37"/>
      <c r="AR511" s="37"/>
      <c r="AS511" s="37"/>
      <c r="AT511" s="37"/>
      <c r="AU511" s="112">
        <f t="shared" si="1394"/>
        <v>0</v>
      </c>
      <c r="AV511" s="130">
        <f t="shared" si="1406"/>
        <v>0</v>
      </c>
      <c r="AW511" s="130"/>
      <c r="AX511" s="130">
        <v>0</v>
      </c>
      <c r="AY511" s="37"/>
      <c r="AZ511" s="37"/>
      <c r="BA511" s="102"/>
      <c r="BB511" s="37"/>
      <c r="BC511" s="37"/>
      <c r="BD511" s="37"/>
      <c r="BE511" s="130"/>
      <c r="BF511" s="130"/>
      <c r="BG511" s="37"/>
      <c r="BH511" s="37"/>
      <c r="BI511" s="130"/>
      <c r="BJ511" s="130"/>
      <c r="BK511" s="130"/>
      <c r="BL511" s="37"/>
      <c r="BM511" s="37"/>
      <c r="BN511" s="130">
        <f>BQ511-BK511</f>
        <v>0</v>
      </c>
      <c r="BO511" s="130">
        <f t="shared" si="1412"/>
        <v>0</v>
      </c>
      <c r="BP511" s="130"/>
      <c r="BQ511" s="130">
        <v>0</v>
      </c>
      <c r="BR511" s="37"/>
      <c r="BS511" s="37"/>
      <c r="BT511" s="37"/>
      <c r="BU511" s="37"/>
      <c r="BV511" s="130"/>
      <c r="BW511" s="130"/>
      <c r="BX511" s="130"/>
      <c r="BY511" s="37"/>
      <c r="BZ511" s="37"/>
      <c r="CA511" s="130"/>
      <c r="CB511" s="188"/>
      <c r="CC511" s="189"/>
      <c r="CD511" s="189"/>
      <c r="CE511" s="130"/>
      <c r="CF511" s="188"/>
      <c r="CG511" s="188"/>
      <c r="CH511" s="189"/>
      <c r="CI511" s="189"/>
      <c r="CJ511" s="130"/>
      <c r="CK511" s="130"/>
      <c r="CL511" s="130"/>
      <c r="CM511" s="130"/>
      <c r="CN511" s="37"/>
      <c r="CO511" s="37"/>
    </row>
    <row r="512" spans="2:93" s="39" customFormat="1" ht="205.5" customHeight="1" x14ac:dyDescent="0.25">
      <c r="B512" s="548" t="s">
        <v>400</v>
      </c>
      <c r="C512" s="138" t="s">
        <v>453</v>
      </c>
      <c r="D512" s="193">
        <f t="shared" si="1407"/>
        <v>50000</v>
      </c>
      <c r="E512" s="661"/>
      <c r="F512" s="661">
        <f>F513</f>
        <v>50000</v>
      </c>
      <c r="G512" s="661"/>
      <c r="H512" s="189"/>
      <c r="I512" s="193">
        <f t="shared" si="1392"/>
        <v>0</v>
      </c>
      <c r="J512" s="569">
        <f t="shared" si="1393"/>
        <v>0</v>
      </c>
      <c r="K512" s="37"/>
      <c r="L512" s="569"/>
      <c r="M512" s="193">
        <v>0</v>
      </c>
      <c r="N512" s="569"/>
      <c r="O512" s="37"/>
      <c r="P512" s="37"/>
      <c r="Q512" s="37"/>
      <c r="R512" s="37"/>
      <c r="S512" s="193"/>
      <c r="T512" s="37"/>
      <c r="U512" s="128"/>
      <c r="V512" s="629"/>
      <c r="W512" s="193"/>
      <c r="X512" s="629"/>
      <c r="Y512" s="37"/>
      <c r="Z512" s="629"/>
      <c r="AA512" s="37"/>
      <c r="AB512" s="37"/>
      <c r="AC512" s="193">
        <f t="shared" si="1371"/>
        <v>0</v>
      </c>
      <c r="AD512" s="575">
        <f t="shared" si="1372"/>
        <v>0</v>
      </c>
      <c r="AE512" s="128"/>
      <c r="AF512" s="622"/>
      <c r="AG512" s="193"/>
      <c r="AH512" s="622">
        <f t="shared" si="1351"/>
        <v>0</v>
      </c>
      <c r="AI512" s="37"/>
      <c r="AJ512" s="37"/>
      <c r="AK512" s="193"/>
      <c r="AL512" s="37"/>
      <c r="AM512" s="37"/>
      <c r="AN512" s="37"/>
      <c r="AO512" s="37"/>
      <c r="AP512" s="37"/>
      <c r="AQ512" s="37"/>
      <c r="AR512" s="37"/>
      <c r="AS512" s="37"/>
      <c r="AT512" s="37"/>
      <c r="AU512" s="112">
        <f>AU513</f>
        <v>0</v>
      </c>
      <c r="AV512" s="128">
        <f>AX512</f>
        <v>50000</v>
      </c>
      <c r="AW512" s="128"/>
      <c r="AX512" s="128">
        <f>AX513</f>
        <v>50000</v>
      </c>
      <c r="AY512" s="37"/>
      <c r="AZ512" s="37"/>
      <c r="BA512" s="102"/>
      <c r="BB512" s="37"/>
      <c r="BC512" s="37"/>
      <c r="BD512" s="37"/>
      <c r="BE512" s="130"/>
      <c r="BF512" s="130"/>
      <c r="BG512" s="37"/>
      <c r="BH512" s="37"/>
      <c r="BI512" s="130"/>
      <c r="BJ512" s="130"/>
      <c r="BK512" s="130"/>
      <c r="BL512" s="37"/>
      <c r="BM512" s="37"/>
      <c r="BN512" s="128">
        <f>BN513</f>
        <v>170000</v>
      </c>
      <c r="BO512" s="128">
        <f>BQ512</f>
        <v>170000</v>
      </c>
      <c r="BP512" s="128"/>
      <c r="BQ512" s="128">
        <f>BQ513</f>
        <v>170000</v>
      </c>
      <c r="BR512" s="37"/>
      <c r="BS512" s="37"/>
      <c r="BT512" s="37"/>
      <c r="BU512" s="37"/>
      <c r="BV512" s="130"/>
      <c r="BW512" s="130"/>
      <c r="BX512" s="130"/>
      <c r="BY512" s="37"/>
      <c r="BZ512" s="37"/>
      <c r="CA512" s="130"/>
      <c r="CB512" s="188"/>
      <c r="CC512" s="189"/>
      <c r="CD512" s="189"/>
      <c r="CE512" s="130"/>
      <c r="CF512" s="188"/>
      <c r="CG512" s="188"/>
      <c r="CH512" s="189"/>
      <c r="CI512" s="189"/>
      <c r="CJ512" s="128">
        <f>CK512</f>
        <v>109984</v>
      </c>
      <c r="CK512" s="128">
        <f>CM512</f>
        <v>109984</v>
      </c>
      <c r="CL512" s="128"/>
      <c r="CM512" s="128">
        <f>CM513</f>
        <v>109984</v>
      </c>
      <c r="CN512" s="37"/>
      <c r="CO512" s="37"/>
    </row>
    <row r="513" spans="1:12248" s="39" customFormat="1" ht="54" hidden="1" customHeight="1" x14ac:dyDescent="0.25">
      <c r="B513" s="209"/>
      <c r="C513" s="111" t="s">
        <v>31</v>
      </c>
      <c r="D513" s="193">
        <f t="shared" si="1407"/>
        <v>50000</v>
      </c>
      <c r="E513" s="182"/>
      <c r="F513" s="661">
        <f>F514</f>
        <v>50000</v>
      </c>
      <c r="G513" s="182"/>
      <c r="H513" s="189"/>
      <c r="I513" s="193">
        <f t="shared" si="1392"/>
        <v>0</v>
      </c>
      <c r="J513" s="569">
        <f t="shared" si="1393"/>
        <v>0</v>
      </c>
      <c r="K513" s="37"/>
      <c r="L513" s="569"/>
      <c r="M513" s="193">
        <v>0</v>
      </c>
      <c r="N513" s="569"/>
      <c r="O513" s="37"/>
      <c r="P513" s="37"/>
      <c r="Q513" s="37"/>
      <c r="R513" s="37"/>
      <c r="S513" s="193"/>
      <c r="T513" s="37"/>
      <c r="U513" s="581"/>
      <c r="V513" s="629"/>
      <c r="W513" s="193"/>
      <c r="X513" s="629"/>
      <c r="Y513" s="37"/>
      <c r="Z513" s="629"/>
      <c r="AA513" s="37"/>
      <c r="AB513" s="37"/>
      <c r="AC513" s="193">
        <f t="shared" si="1371"/>
        <v>0</v>
      </c>
      <c r="AD513" s="575">
        <f t="shared" si="1372"/>
        <v>0</v>
      </c>
      <c r="AE513" s="581"/>
      <c r="AF513" s="622"/>
      <c r="AG513" s="193"/>
      <c r="AH513" s="622">
        <f t="shared" si="1351"/>
        <v>0</v>
      </c>
      <c r="AI513" s="37"/>
      <c r="AJ513" s="37"/>
      <c r="AK513" s="193"/>
      <c r="AL513" s="37"/>
      <c r="AM513" s="37"/>
      <c r="AN513" s="37"/>
      <c r="AO513" s="37"/>
      <c r="AP513" s="37"/>
      <c r="AQ513" s="37"/>
      <c r="AR513" s="37"/>
      <c r="AS513" s="37"/>
      <c r="AT513" s="37"/>
      <c r="AU513" s="112">
        <f t="shared" ref="AU513:AU514" si="1413">AX513-F513</f>
        <v>0</v>
      </c>
      <c r="AV513" s="559">
        <f t="shared" ref="AV513:AV514" si="1414">AX513</f>
        <v>50000</v>
      </c>
      <c r="AW513" s="128"/>
      <c r="AX513" s="549">
        <f>AX514+AX515</f>
        <v>50000</v>
      </c>
      <c r="AY513" s="37"/>
      <c r="AZ513" s="37"/>
      <c r="BA513" s="102"/>
      <c r="BB513" s="37"/>
      <c r="BC513" s="37"/>
      <c r="BD513" s="37"/>
      <c r="BE513" s="130"/>
      <c r="BF513" s="130"/>
      <c r="BG513" s="37"/>
      <c r="BH513" s="37"/>
      <c r="BI513" s="130"/>
      <c r="BJ513" s="130"/>
      <c r="BK513" s="130"/>
      <c r="BL513" s="37"/>
      <c r="BM513" s="37"/>
      <c r="BN513" s="128">
        <f>BO513</f>
        <v>170000</v>
      </c>
      <c r="BO513" s="549">
        <f t="shared" ref="BO513:BO514" si="1415">BQ513</f>
        <v>170000</v>
      </c>
      <c r="BP513" s="128"/>
      <c r="BQ513" s="549">
        <f>BQ514+BQ515</f>
        <v>170000</v>
      </c>
      <c r="BR513" s="37"/>
      <c r="BS513" s="37"/>
      <c r="BT513" s="37"/>
      <c r="BU513" s="37"/>
      <c r="BV513" s="130"/>
      <c r="BW513" s="130"/>
      <c r="BX513" s="130"/>
      <c r="BY513" s="37"/>
      <c r="BZ513" s="37"/>
      <c r="CA513" s="130"/>
      <c r="CB513" s="188"/>
      <c r="CC513" s="189"/>
      <c r="CD513" s="189"/>
      <c r="CE513" s="130"/>
      <c r="CF513" s="188"/>
      <c r="CG513" s="188"/>
      <c r="CH513" s="189"/>
      <c r="CI513" s="189"/>
      <c r="CJ513" s="128">
        <f>CK513</f>
        <v>109984</v>
      </c>
      <c r="CK513" s="128">
        <f>CK514</f>
        <v>109984</v>
      </c>
      <c r="CL513" s="128"/>
      <c r="CM513" s="128">
        <f>CM514</f>
        <v>109984</v>
      </c>
      <c r="CN513" s="37"/>
      <c r="CO513" s="37"/>
    </row>
    <row r="514" spans="1:12248" s="39" customFormat="1" ht="32.25" hidden="1" customHeight="1" x14ac:dyDescent="0.25">
      <c r="B514" s="209"/>
      <c r="C514" s="124" t="s">
        <v>39</v>
      </c>
      <c r="D514" s="188">
        <f t="shared" si="1407"/>
        <v>50000</v>
      </c>
      <c r="E514" s="188"/>
      <c r="F514" s="188">
        <v>50000</v>
      </c>
      <c r="G514" s="189"/>
      <c r="H514" s="189"/>
      <c r="I514" s="188">
        <f t="shared" si="1392"/>
        <v>0</v>
      </c>
      <c r="J514" s="569">
        <f t="shared" si="1393"/>
        <v>0</v>
      </c>
      <c r="K514" s="37"/>
      <c r="L514" s="569"/>
      <c r="M514" s="188">
        <v>0</v>
      </c>
      <c r="N514" s="569"/>
      <c r="O514" s="37"/>
      <c r="P514" s="37"/>
      <c r="Q514" s="37"/>
      <c r="R514" s="37"/>
      <c r="S514" s="188"/>
      <c r="T514" s="37"/>
      <c r="U514" s="130"/>
      <c r="V514" s="629"/>
      <c r="W514" s="188"/>
      <c r="X514" s="629"/>
      <c r="Y514" s="37"/>
      <c r="Z514" s="629"/>
      <c r="AA514" s="37"/>
      <c r="AB514" s="37"/>
      <c r="AC514" s="188">
        <f t="shared" si="1371"/>
        <v>0</v>
      </c>
      <c r="AD514" s="575">
        <f t="shared" si="1372"/>
        <v>0</v>
      </c>
      <c r="AE514" s="130"/>
      <c r="AF514" s="622"/>
      <c r="AG514" s="188"/>
      <c r="AH514" s="622">
        <f t="shared" si="1351"/>
        <v>0</v>
      </c>
      <c r="AI514" s="37"/>
      <c r="AJ514" s="37"/>
      <c r="AK514" s="188"/>
      <c r="AL514" s="37"/>
      <c r="AM514" s="37"/>
      <c r="AN514" s="37"/>
      <c r="AO514" s="37"/>
      <c r="AP514" s="37"/>
      <c r="AQ514" s="37"/>
      <c r="AR514" s="37"/>
      <c r="AS514" s="37"/>
      <c r="AT514" s="37"/>
      <c r="AU514" s="112">
        <f t="shared" si="1413"/>
        <v>0</v>
      </c>
      <c r="AV514" s="130">
        <f t="shared" si="1414"/>
        <v>50000</v>
      </c>
      <c r="AW514" s="130"/>
      <c r="AX514" s="130">
        <v>50000</v>
      </c>
      <c r="AY514" s="37"/>
      <c r="AZ514" s="37"/>
      <c r="BA514" s="102"/>
      <c r="BB514" s="37"/>
      <c r="BC514" s="37"/>
      <c r="BD514" s="37"/>
      <c r="BE514" s="130"/>
      <c r="BF514" s="130"/>
      <c r="BG514" s="37"/>
      <c r="BH514" s="37"/>
      <c r="BI514" s="130"/>
      <c r="BJ514" s="130"/>
      <c r="BK514" s="130"/>
      <c r="BL514" s="37"/>
      <c r="BM514" s="37"/>
      <c r="BN514" s="130">
        <f>BQ514-BK514</f>
        <v>170000</v>
      </c>
      <c r="BO514" s="130">
        <f t="shared" si="1415"/>
        <v>170000</v>
      </c>
      <c r="BP514" s="130"/>
      <c r="BQ514" s="130">
        <v>170000</v>
      </c>
      <c r="BR514" s="37"/>
      <c r="BS514" s="37"/>
      <c r="BT514" s="37"/>
      <c r="BU514" s="37"/>
      <c r="BV514" s="130"/>
      <c r="BW514" s="130"/>
      <c r="BX514" s="130"/>
      <c r="BY514" s="37"/>
      <c r="BZ514" s="37"/>
      <c r="CA514" s="130"/>
      <c r="CB514" s="188"/>
      <c r="CC514" s="189"/>
      <c r="CD514" s="189"/>
      <c r="CE514" s="130"/>
      <c r="CF514" s="188"/>
      <c r="CG514" s="188"/>
      <c r="CH514" s="189"/>
      <c r="CI514" s="189"/>
      <c r="CJ514" s="130">
        <f>CK514</f>
        <v>109984</v>
      </c>
      <c r="CK514" s="130">
        <f>CM514</f>
        <v>109984</v>
      </c>
      <c r="CL514" s="130"/>
      <c r="CM514" s="130">
        <f>[8]Лист1!$D$3</f>
        <v>109984</v>
      </c>
      <c r="CN514" s="37"/>
      <c r="CO514" s="37"/>
    </row>
    <row r="515" spans="1:12248" s="39" customFormat="1" ht="32.25" hidden="1" customHeight="1" x14ac:dyDescent="0.25">
      <c r="B515" s="209"/>
      <c r="C515" s="551"/>
      <c r="D515" s="188"/>
      <c r="E515" s="188"/>
      <c r="F515" s="188"/>
      <c r="G515" s="189"/>
      <c r="H515" s="189"/>
      <c r="I515" s="188">
        <f t="shared" si="1392"/>
        <v>0</v>
      </c>
      <c r="J515" s="569" t="e">
        <f t="shared" si="1393"/>
        <v>#DIV/0!</v>
      </c>
      <c r="K515" s="37"/>
      <c r="L515" s="569"/>
      <c r="M515" s="188"/>
      <c r="N515" s="569"/>
      <c r="O515" s="37"/>
      <c r="P515" s="37"/>
      <c r="Q515" s="37"/>
      <c r="R515" s="37"/>
      <c r="S515" s="188"/>
      <c r="T515" s="37"/>
      <c r="U515" s="130"/>
      <c r="V515" s="629"/>
      <c r="W515" s="188"/>
      <c r="X515" s="629"/>
      <c r="Y515" s="37"/>
      <c r="Z515" s="629"/>
      <c r="AA515" s="37"/>
      <c r="AB515" s="37"/>
      <c r="AC515" s="188">
        <f t="shared" si="1371"/>
        <v>0</v>
      </c>
      <c r="AD515" s="575" t="e">
        <f t="shared" si="1372"/>
        <v>#DIV/0!</v>
      </c>
      <c r="AE515" s="130"/>
      <c r="AF515" s="622"/>
      <c r="AG515" s="188"/>
      <c r="AH515" s="622" t="e">
        <f t="shared" ref="AH515:AH566" si="1416">AG515/F515</f>
        <v>#DIV/0!</v>
      </c>
      <c r="AI515" s="37"/>
      <c r="AJ515" s="37"/>
      <c r="AK515" s="188"/>
      <c r="AL515" s="37"/>
      <c r="AM515" s="37"/>
      <c r="AN515" s="37"/>
      <c r="AO515" s="37"/>
      <c r="AP515" s="37"/>
      <c r="AQ515" s="37"/>
      <c r="AR515" s="37"/>
      <c r="AS515" s="37"/>
      <c r="AT515" s="37"/>
      <c r="AU515" s="112"/>
      <c r="AV515" s="130"/>
      <c r="AW515" s="130"/>
      <c r="AX515" s="130"/>
      <c r="AY515" s="37"/>
      <c r="AZ515" s="37"/>
      <c r="BA515" s="102"/>
      <c r="BB515" s="37"/>
      <c r="BC515" s="37"/>
      <c r="BD515" s="37"/>
      <c r="BE515" s="130"/>
      <c r="BF515" s="130"/>
      <c r="BG515" s="37"/>
      <c r="BH515" s="37"/>
      <c r="BI515" s="130"/>
      <c r="BJ515" s="130"/>
      <c r="BK515" s="130"/>
      <c r="BL515" s="37"/>
      <c r="BM515" s="37"/>
      <c r="BN515" s="130"/>
      <c r="BO515" s="130"/>
      <c r="BP515" s="130"/>
      <c r="BQ515" s="130"/>
      <c r="BR515" s="37"/>
      <c r="BS515" s="37"/>
      <c r="BT515" s="37"/>
      <c r="BU515" s="37"/>
      <c r="BV515" s="130"/>
      <c r="BW515" s="130"/>
      <c r="BX515" s="130"/>
      <c r="BY515" s="37"/>
      <c r="BZ515" s="37"/>
      <c r="CA515" s="130"/>
      <c r="CB515" s="188"/>
      <c r="CC515" s="189"/>
      <c r="CD515" s="189"/>
      <c r="CE515" s="130"/>
      <c r="CF515" s="188"/>
      <c r="CG515" s="188"/>
      <c r="CH515" s="189"/>
      <c r="CI515" s="189"/>
      <c r="CJ515" s="130"/>
      <c r="CK515" s="130"/>
      <c r="CL515" s="130"/>
      <c r="CM515" s="130"/>
      <c r="CN515" s="37"/>
      <c r="CO515" s="37"/>
    </row>
    <row r="516" spans="1:12248" s="39" customFormat="1" ht="123.75" customHeight="1" x14ac:dyDescent="0.25">
      <c r="B516" s="563" t="s">
        <v>424</v>
      </c>
      <c r="C516" s="138" t="s">
        <v>241</v>
      </c>
      <c r="D516" s="661">
        <f>F516</f>
        <v>6154.6596300000001</v>
      </c>
      <c r="E516" s="661"/>
      <c r="F516" s="661">
        <f>SUM(F517:F518)</f>
        <v>6154.6596300000001</v>
      </c>
      <c r="G516" s="189"/>
      <c r="H516" s="189"/>
      <c r="I516" s="661"/>
      <c r="J516" s="569"/>
      <c r="K516" s="37"/>
      <c r="L516" s="569"/>
      <c r="M516" s="661"/>
      <c r="N516" s="569"/>
      <c r="O516" s="37"/>
      <c r="P516" s="37"/>
      <c r="Q516" s="37"/>
      <c r="R516" s="37"/>
      <c r="S516" s="661"/>
      <c r="T516" s="37"/>
      <c r="U516" s="128"/>
      <c r="V516" s="629"/>
      <c r="W516" s="661"/>
      <c r="X516" s="629"/>
      <c r="Y516" s="37"/>
      <c r="Z516" s="629"/>
      <c r="AA516" s="37"/>
      <c r="AB516" s="37"/>
      <c r="AC516" s="661">
        <f t="shared" si="1371"/>
        <v>5975.7784499999998</v>
      </c>
      <c r="AD516" s="575">
        <f t="shared" si="1372"/>
        <v>0.97093565026275863</v>
      </c>
      <c r="AE516" s="128"/>
      <c r="AF516" s="622"/>
      <c r="AG516" s="661">
        <f>AG517</f>
        <v>5975.7784499999998</v>
      </c>
      <c r="AH516" s="622">
        <f t="shared" si="1416"/>
        <v>0.97093565026275863</v>
      </c>
      <c r="AI516" s="37"/>
      <c r="AJ516" s="37"/>
      <c r="AK516" s="661"/>
      <c r="AL516" s="37"/>
      <c r="AM516" s="37"/>
      <c r="AN516" s="37"/>
      <c r="AO516" s="37"/>
      <c r="AP516" s="37"/>
      <c r="AQ516" s="37"/>
      <c r="AR516" s="37"/>
      <c r="AS516" s="37"/>
      <c r="AT516" s="37"/>
      <c r="AU516" s="112"/>
      <c r="AV516" s="130"/>
      <c r="AW516" s="130"/>
      <c r="AX516" s="130"/>
      <c r="AY516" s="37"/>
      <c r="AZ516" s="37"/>
      <c r="BA516" s="102"/>
      <c r="BB516" s="37"/>
      <c r="BC516" s="37"/>
      <c r="BD516" s="37"/>
      <c r="BE516" s="130"/>
      <c r="BF516" s="130"/>
      <c r="BG516" s="37"/>
      <c r="BH516" s="37"/>
      <c r="BI516" s="130"/>
      <c r="BJ516" s="130"/>
      <c r="BK516" s="130"/>
      <c r="BL516" s="37"/>
      <c r="BM516" s="37"/>
      <c r="BN516" s="130"/>
      <c r="BO516" s="130"/>
      <c r="BP516" s="130"/>
      <c r="BQ516" s="130"/>
      <c r="BR516" s="37"/>
      <c r="BS516" s="37"/>
      <c r="BT516" s="37"/>
      <c r="BU516" s="37"/>
      <c r="BV516" s="130"/>
      <c r="BW516" s="130"/>
      <c r="BX516" s="130"/>
      <c r="BY516" s="37"/>
      <c r="BZ516" s="37"/>
      <c r="CA516" s="130"/>
      <c r="CB516" s="188"/>
      <c r="CC516" s="189"/>
      <c r="CD516" s="189"/>
      <c r="CE516" s="130"/>
      <c r="CF516" s="188"/>
      <c r="CG516" s="188"/>
      <c r="CH516" s="189"/>
      <c r="CI516" s="189"/>
      <c r="CJ516" s="130"/>
      <c r="CK516" s="130"/>
      <c r="CL516" s="130"/>
      <c r="CM516" s="130"/>
      <c r="CN516" s="37"/>
      <c r="CO516" s="37"/>
    </row>
    <row r="517" spans="1:12248" s="39" customFormat="1" ht="32.25" hidden="1" customHeight="1" x14ac:dyDescent="0.25">
      <c r="B517" s="209"/>
      <c r="C517" s="551" t="s">
        <v>108</v>
      </c>
      <c r="D517" s="188">
        <f>F517</f>
        <v>5975.7784499999998</v>
      </c>
      <c r="E517" s="188"/>
      <c r="F517" s="188">
        <v>5975.7784499999998</v>
      </c>
      <c r="G517" s="189"/>
      <c r="H517" s="189"/>
      <c r="I517" s="188"/>
      <c r="J517" s="569"/>
      <c r="K517" s="37"/>
      <c r="L517" s="569"/>
      <c r="M517" s="188"/>
      <c r="N517" s="569"/>
      <c r="O517" s="37"/>
      <c r="P517" s="37"/>
      <c r="Q517" s="37"/>
      <c r="R517" s="37"/>
      <c r="S517" s="188"/>
      <c r="T517" s="37"/>
      <c r="U517" s="130"/>
      <c r="V517" s="629" t="e">
        <f t="shared" ref="V517" si="1417">U517/E517</f>
        <v>#DIV/0!</v>
      </c>
      <c r="W517" s="188"/>
      <c r="X517" s="629">
        <f t="shared" ref="X517:X552" si="1418">W517/F517</f>
        <v>0</v>
      </c>
      <c r="Y517" s="37"/>
      <c r="Z517" s="629"/>
      <c r="AA517" s="37"/>
      <c r="AB517" s="37"/>
      <c r="AC517" s="188">
        <f t="shared" si="1371"/>
        <v>5975.7784499999998</v>
      </c>
      <c r="AD517" s="575">
        <f t="shared" si="1372"/>
        <v>1</v>
      </c>
      <c r="AE517" s="130"/>
      <c r="AF517" s="622"/>
      <c r="AG517" s="188">
        <v>5975.7784499999998</v>
      </c>
      <c r="AH517" s="622">
        <f t="shared" si="1416"/>
        <v>1</v>
      </c>
      <c r="AI517" s="37"/>
      <c r="AJ517" s="37"/>
      <c r="AK517" s="188"/>
      <c r="AL517" s="37"/>
      <c r="AM517" s="37"/>
      <c r="AN517" s="37"/>
      <c r="AO517" s="37"/>
      <c r="AP517" s="37"/>
      <c r="AQ517" s="37"/>
      <c r="AR517" s="37"/>
      <c r="AS517" s="37"/>
      <c r="AT517" s="37"/>
      <c r="AU517" s="112"/>
      <c r="AV517" s="130"/>
      <c r="AW517" s="130"/>
      <c r="AX517" s="130"/>
      <c r="AY517" s="37"/>
      <c r="AZ517" s="37"/>
      <c r="BA517" s="102"/>
      <c r="BB517" s="37"/>
      <c r="BC517" s="37"/>
      <c r="BD517" s="37"/>
      <c r="BE517" s="130"/>
      <c r="BF517" s="130"/>
      <c r="BG517" s="37"/>
      <c r="BH517" s="37"/>
      <c r="BI517" s="130"/>
      <c r="BJ517" s="130"/>
      <c r="BK517" s="130"/>
      <c r="BL517" s="37"/>
      <c r="BM517" s="37"/>
      <c r="BN517" s="130"/>
      <c r="BO517" s="130"/>
      <c r="BP517" s="130"/>
      <c r="BQ517" s="130"/>
      <c r="BR517" s="37"/>
      <c r="BS517" s="37"/>
      <c r="BT517" s="37"/>
      <c r="BU517" s="37"/>
      <c r="BV517" s="130"/>
      <c r="BW517" s="130"/>
      <c r="BX517" s="130"/>
      <c r="BY517" s="37"/>
      <c r="BZ517" s="37"/>
      <c r="CA517" s="130"/>
      <c r="CB517" s="188"/>
      <c r="CC517" s="189"/>
      <c r="CD517" s="189"/>
      <c r="CE517" s="130"/>
      <c r="CF517" s="188"/>
      <c r="CG517" s="188"/>
      <c r="CH517" s="189"/>
      <c r="CI517" s="189"/>
      <c r="CJ517" s="130"/>
      <c r="CK517" s="130"/>
      <c r="CL517" s="130"/>
      <c r="CM517" s="130"/>
      <c r="CN517" s="37"/>
      <c r="CO517" s="37"/>
    </row>
    <row r="518" spans="1:12248" s="39" customFormat="1" ht="32.25" hidden="1" customHeight="1" x14ac:dyDescent="0.25">
      <c r="B518" s="209"/>
      <c r="C518" s="551" t="s">
        <v>484</v>
      </c>
      <c r="D518" s="188">
        <f>F518</f>
        <v>178.88118</v>
      </c>
      <c r="E518" s="188"/>
      <c r="F518" s="188">
        <v>178.88118</v>
      </c>
      <c r="G518" s="189"/>
      <c r="H518" s="189"/>
      <c r="I518" s="188"/>
      <c r="J518" s="569"/>
      <c r="K518" s="37"/>
      <c r="L518" s="569"/>
      <c r="M518" s="188"/>
      <c r="N518" s="569"/>
      <c r="O518" s="37"/>
      <c r="P518" s="37"/>
      <c r="Q518" s="37"/>
      <c r="R518" s="37"/>
      <c r="S518" s="188"/>
      <c r="T518" s="37"/>
      <c r="U518" s="130"/>
      <c r="V518" s="629"/>
      <c r="W518" s="188"/>
      <c r="X518" s="629"/>
      <c r="Y518" s="37"/>
      <c r="Z518" s="629"/>
      <c r="AA518" s="37"/>
      <c r="AB518" s="37"/>
      <c r="AC518" s="188"/>
      <c r="AD518" s="575"/>
      <c r="AE518" s="130"/>
      <c r="AF518" s="622"/>
      <c r="AG518" s="188"/>
      <c r="AH518" s="622"/>
      <c r="AI518" s="37"/>
      <c r="AJ518" s="37"/>
      <c r="AK518" s="188"/>
      <c r="AL518" s="37"/>
      <c r="AM518" s="37"/>
      <c r="AN518" s="37"/>
      <c r="AO518" s="37"/>
      <c r="AP518" s="37"/>
      <c r="AQ518" s="37"/>
      <c r="AR518" s="37"/>
      <c r="AS518" s="37"/>
      <c r="AT518" s="37"/>
      <c r="AU518" s="112"/>
      <c r="AV518" s="130"/>
      <c r="AW518" s="130"/>
      <c r="AX518" s="130"/>
      <c r="AY518" s="37"/>
      <c r="AZ518" s="37"/>
      <c r="BA518" s="102"/>
      <c r="BB518" s="37"/>
      <c r="BC518" s="37"/>
      <c r="BD518" s="37"/>
      <c r="BE518" s="130"/>
      <c r="BF518" s="130"/>
      <c r="BG518" s="37"/>
      <c r="BH518" s="37"/>
      <c r="BI518" s="130"/>
      <c r="BJ518" s="130"/>
      <c r="BK518" s="130"/>
      <c r="BL518" s="37"/>
      <c r="BM518" s="37"/>
      <c r="BN518" s="130"/>
      <c r="BO518" s="130"/>
      <c r="BP518" s="130"/>
      <c r="BQ518" s="130"/>
      <c r="BR518" s="37"/>
      <c r="BS518" s="37"/>
      <c r="BT518" s="37"/>
      <c r="BU518" s="37"/>
      <c r="BV518" s="130"/>
      <c r="BW518" s="130"/>
      <c r="BX518" s="130"/>
      <c r="BY518" s="37"/>
      <c r="BZ518" s="37"/>
      <c r="CA518" s="130"/>
      <c r="CB518" s="188"/>
      <c r="CC518" s="189"/>
      <c r="CD518" s="189"/>
      <c r="CE518" s="130"/>
      <c r="CF518" s="188"/>
      <c r="CG518" s="188"/>
      <c r="CH518" s="189"/>
      <c r="CI518" s="189"/>
      <c r="CJ518" s="130"/>
      <c r="CK518" s="130"/>
      <c r="CL518" s="130"/>
      <c r="CM518" s="130"/>
      <c r="CN518" s="37"/>
      <c r="CO518" s="37"/>
    </row>
    <row r="519" spans="1:12248" s="473" customFormat="1" ht="54" customHeight="1" x14ac:dyDescent="0.25">
      <c r="B519" s="474" t="s">
        <v>62</v>
      </c>
      <c r="C519" s="532" t="s">
        <v>230</v>
      </c>
      <c r="D519" s="476">
        <f>E519+F519+G519+H519</f>
        <v>2383017.9625000004</v>
      </c>
      <c r="E519" s="476"/>
      <c r="F519" s="476">
        <f>F520+F521</f>
        <v>2383017.9625000004</v>
      </c>
      <c r="G519" s="476"/>
      <c r="H519" s="476"/>
      <c r="I519" s="476">
        <f t="shared" si="1392"/>
        <v>1270360.24037</v>
      </c>
      <c r="J519" s="571">
        <f t="shared" si="1393"/>
        <v>0.53308882281242975</v>
      </c>
      <c r="K519" s="803"/>
      <c r="L519" s="571"/>
      <c r="M519" s="476">
        <f>M520+M521</f>
        <v>1270360.24037</v>
      </c>
      <c r="N519" s="571">
        <f>M519/F519</f>
        <v>0.53308882281242975</v>
      </c>
      <c r="O519" s="803"/>
      <c r="P519" s="803"/>
      <c r="Q519" s="803"/>
      <c r="R519" s="803"/>
      <c r="S519" s="476">
        <f>W519</f>
        <v>1804967.8577400001</v>
      </c>
      <c r="T519" s="571">
        <f>S519/D519</f>
        <v>0.75742939673288334</v>
      </c>
      <c r="U519" s="803"/>
      <c r="V519" s="616"/>
      <c r="W519" s="476">
        <f>W520+W521</f>
        <v>1804967.8577400001</v>
      </c>
      <c r="X519" s="571">
        <f t="shared" si="1418"/>
        <v>0.75742939673288334</v>
      </c>
      <c r="Y519" s="803"/>
      <c r="Z519" s="616"/>
      <c r="AA519" s="803"/>
      <c r="AB519" s="803"/>
      <c r="AC519" s="476">
        <f t="shared" si="1371"/>
        <v>1708090.7790600001</v>
      </c>
      <c r="AD519" s="571">
        <f t="shared" si="1372"/>
        <v>0.71677629205449178</v>
      </c>
      <c r="AE519" s="803"/>
      <c r="AF519" s="639"/>
      <c r="AG519" s="476">
        <f>AG520+AG521</f>
        <v>1708090.7790600001</v>
      </c>
      <c r="AH519" s="639">
        <f t="shared" si="1416"/>
        <v>0.71677629205449178</v>
      </c>
      <c r="AI519" s="803"/>
      <c r="AJ519" s="803"/>
      <c r="AK519" s="476"/>
      <c r="AL519" s="803"/>
      <c r="AM519" s="803"/>
      <c r="AN519" s="803"/>
      <c r="AO519" s="803"/>
      <c r="AP519" s="803"/>
      <c r="AQ519" s="803"/>
      <c r="AR519" s="803"/>
      <c r="AS519" s="803"/>
      <c r="AT519" s="803"/>
      <c r="AU519" s="476">
        <f>AU520+AU521</f>
        <v>1.4689999632537365E-2</v>
      </c>
      <c r="AV519" s="803">
        <f>AW519+AX519+AY519+AZ519</f>
        <v>2383017.97719</v>
      </c>
      <c r="AW519" s="803">
        <f>AW520+AW521</f>
        <v>0</v>
      </c>
      <c r="AX519" s="476">
        <f>AX520+AX521</f>
        <v>2383017.97719</v>
      </c>
      <c r="AY519" s="803"/>
      <c r="AZ519" s="803">
        <f>AZ520+AZ521</f>
        <v>0</v>
      </c>
      <c r="BA519" s="803">
        <f t="shared" si="1396"/>
        <v>0</v>
      </c>
      <c r="BB519" s="803">
        <f>BB520+BB521</f>
        <v>0</v>
      </c>
      <c r="BC519" s="803"/>
      <c r="BD519" s="803"/>
      <c r="BE519" s="803">
        <f t="shared" si="1388"/>
        <v>0</v>
      </c>
      <c r="BF519" s="803">
        <f>BF520+BF521</f>
        <v>0</v>
      </c>
      <c r="BG519" s="803"/>
      <c r="BH519" s="803"/>
      <c r="BI519" s="803">
        <f>BJ519+BK519+BL519+BM519</f>
        <v>1875139.1595999999</v>
      </c>
      <c r="BJ519" s="803">
        <f>BJ520+BJ521</f>
        <v>0</v>
      </c>
      <c r="BK519" s="803">
        <f>BK520+BK521</f>
        <v>1875139.1595999999</v>
      </c>
      <c r="BL519" s="803"/>
      <c r="BM519" s="803">
        <f>BM520+BM521</f>
        <v>0</v>
      </c>
      <c r="BN519" s="803">
        <f>BN520+BN521</f>
        <v>0</v>
      </c>
      <c r="BO519" s="803">
        <f>BP519+BQ519+BR519+BS519</f>
        <v>1875139.1595999999</v>
      </c>
      <c r="BP519" s="803">
        <f>BP520+BP521</f>
        <v>0</v>
      </c>
      <c r="BQ519" s="803">
        <f>BQ520+BQ521</f>
        <v>1875139.1595999999</v>
      </c>
      <c r="BR519" s="803"/>
      <c r="BS519" s="803">
        <f>BS520+BS521</f>
        <v>0</v>
      </c>
      <c r="BT519" s="803">
        <f t="shared" si="1397"/>
        <v>0</v>
      </c>
      <c r="BU519" s="803"/>
      <c r="BV519" s="803">
        <f>BW519+BX519+BY519+BZ519</f>
        <v>2835780.6395699997</v>
      </c>
      <c r="BW519" s="803">
        <f>BW520+BW521</f>
        <v>0</v>
      </c>
      <c r="BX519" s="803">
        <f>BX520+BX521</f>
        <v>2835780.6395699997</v>
      </c>
      <c r="BY519" s="803"/>
      <c r="BZ519" s="803">
        <f>BZ520+BZ521</f>
        <v>0</v>
      </c>
      <c r="CA519" s="803">
        <f t="shared" ref="CA519:CA521" si="1419">CB519</f>
        <v>0</v>
      </c>
      <c r="CB519" s="803">
        <f>CB520+CB521</f>
        <v>0</v>
      </c>
      <c r="CC519" s="476"/>
      <c r="CD519" s="476"/>
      <c r="CE519" s="803">
        <f>CG519</f>
        <v>684544.72393999994</v>
      </c>
      <c r="CF519" s="803">
        <f>CF520+CF521</f>
        <v>0</v>
      </c>
      <c r="CG519" s="803">
        <f>CG520+CG521</f>
        <v>684544.72393999994</v>
      </c>
      <c r="CH519" s="476">
        <f t="shared" ref="CH519:CH521" si="1420">BY519</f>
        <v>0</v>
      </c>
      <c r="CI519" s="476"/>
      <c r="CJ519" s="803">
        <f>CJ520+CJ521</f>
        <v>0</v>
      </c>
      <c r="CK519" s="803">
        <f>CL519+CM519+CN519+CO519</f>
        <v>684544.72393999994</v>
      </c>
      <c r="CL519" s="803">
        <f>CL520+CL521</f>
        <v>0</v>
      </c>
      <c r="CM519" s="803">
        <f>CM520+CM521</f>
        <v>684544.72393999994</v>
      </c>
      <c r="CN519" s="803"/>
      <c r="CO519" s="803">
        <f>CO520+CO521</f>
        <v>0</v>
      </c>
    </row>
    <row r="520" spans="1:12248" s="22" customFormat="1" ht="41.25" customHeight="1" x14ac:dyDescent="0.25">
      <c r="B520" s="206"/>
      <c r="C520" s="111" t="s">
        <v>31</v>
      </c>
      <c r="D520" s="193">
        <f>E520+F520+G520+H520</f>
        <v>19541.752500000002</v>
      </c>
      <c r="E520" s="193"/>
      <c r="F520" s="193">
        <f>F524+F535+F544</f>
        <v>19541.752500000002</v>
      </c>
      <c r="G520" s="193"/>
      <c r="H520" s="193"/>
      <c r="I520" s="193">
        <f t="shared" si="1392"/>
        <v>46.652979999999999</v>
      </c>
      <c r="J520" s="569">
        <f t="shared" si="1393"/>
        <v>2.3873488316874343E-3</v>
      </c>
      <c r="K520" s="112"/>
      <c r="L520" s="569"/>
      <c r="M520" s="193">
        <f>M524+M535+M544</f>
        <v>46.652979999999999</v>
      </c>
      <c r="N520" s="569">
        <f t="shared" ref="N520:N521" si="1421">M520/F520</f>
        <v>2.3873488316874343E-3</v>
      </c>
      <c r="O520" s="112"/>
      <c r="P520" s="112"/>
      <c r="Q520" s="112"/>
      <c r="R520" s="112"/>
      <c r="S520" s="193">
        <f>W520</f>
        <v>46.652979999999999</v>
      </c>
      <c r="T520" s="569">
        <f t="shared" ref="T520:T521" si="1422">S520/D520</f>
        <v>2.3873488316874343E-3</v>
      </c>
      <c r="U520" s="112"/>
      <c r="V520" s="629"/>
      <c r="W520" s="193">
        <f>W524+W535+W544</f>
        <v>46.652979999999999</v>
      </c>
      <c r="X520" s="569">
        <f t="shared" si="1418"/>
        <v>2.3873488316874343E-3</v>
      </c>
      <c r="Y520" s="112"/>
      <c r="Z520" s="629"/>
      <c r="AA520" s="112"/>
      <c r="AB520" s="112"/>
      <c r="AC520" s="193">
        <f t="shared" si="1371"/>
        <v>15317.523740000001</v>
      </c>
      <c r="AD520" s="575">
        <f t="shared" si="1372"/>
        <v>0.78383572507122878</v>
      </c>
      <c r="AE520" s="112"/>
      <c r="AF520" s="622"/>
      <c r="AG520" s="193">
        <f>AG524+AG535+AG544</f>
        <v>15317.523740000001</v>
      </c>
      <c r="AH520" s="622">
        <f t="shared" si="1416"/>
        <v>0.78383572507122878</v>
      </c>
      <c r="AI520" s="112"/>
      <c r="AJ520" s="112"/>
      <c r="AK520" s="193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>
        <f>AV520-D520</f>
        <v>0</v>
      </c>
      <c r="AV520" s="112">
        <f>AW520+AX520+AY520+AZ520</f>
        <v>19541.752500000002</v>
      </c>
      <c r="AW520" s="112">
        <f>AW524+AW535+AW544</f>
        <v>0</v>
      </c>
      <c r="AX520" s="193">
        <f>AX524+AX535+AX544</f>
        <v>19541.752500000002</v>
      </c>
      <c r="AY520" s="307"/>
      <c r="AZ520" s="307"/>
      <c r="BA520" s="112">
        <f t="shared" si="1396"/>
        <v>0</v>
      </c>
      <c r="BB520" s="112">
        <f>BB524+BB535+BB544</f>
        <v>0</v>
      </c>
      <c r="BC520" s="307"/>
      <c r="BD520" s="307"/>
      <c r="BE520" s="112">
        <f t="shared" si="1388"/>
        <v>0</v>
      </c>
      <c r="BF520" s="112">
        <f>BF524+BF535+BF544</f>
        <v>0</v>
      </c>
      <c r="BG520" s="307"/>
      <c r="BH520" s="307"/>
      <c r="BI520" s="112">
        <f>BJ520+BK520+BL520+BM520</f>
        <v>658533.15960000001</v>
      </c>
      <c r="BJ520" s="112">
        <f>BJ524+BJ535+BJ544</f>
        <v>0</v>
      </c>
      <c r="BK520" s="112">
        <f>BK524+BK535+BK544</f>
        <v>658533.15960000001</v>
      </c>
      <c r="BL520" s="307"/>
      <c r="BM520" s="307"/>
      <c r="BN520" s="112">
        <f>BO520-BI520</f>
        <v>0</v>
      </c>
      <c r="BO520" s="112">
        <f>BP520+BQ520+BR520+BS520</f>
        <v>658533.15960000001</v>
      </c>
      <c r="BP520" s="112">
        <f>BP524+BP535+BP544</f>
        <v>0</v>
      </c>
      <c r="BQ520" s="112">
        <f>BQ524+BQ535+BQ544</f>
        <v>658533.15960000001</v>
      </c>
      <c r="BR520" s="307"/>
      <c r="BS520" s="307"/>
      <c r="BT520" s="307">
        <f t="shared" si="1397"/>
        <v>0</v>
      </c>
      <c r="BU520" s="307"/>
      <c r="BV520" s="112">
        <f>BW520+BX520+BY520+BZ520</f>
        <v>2835780.6395699997</v>
      </c>
      <c r="BW520" s="112">
        <f>BW524+BW535+BW544</f>
        <v>0</v>
      </c>
      <c r="BX520" s="112">
        <f>BX524+BX535+BX544</f>
        <v>2835780.6395699997</v>
      </c>
      <c r="BY520" s="307"/>
      <c r="BZ520" s="307"/>
      <c r="CA520" s="112">
        <f t="shared" si="1419"/>
        <v>0</v>
      </c>
      <c r="CB520" s="193">
        <f>CB524+CB535+CB544</f>
        <v>0</v>
      </c>
      <c r="CC520" s="194"/>
      <c r="CD520" s="194"/>
      <c r="CE520" s="112">
        <f>CG520</f>
        <v>684544.72393999994</v>
      </c>
      <c r="CF520" s="193">
        <f>CF524+CF535+CF544</f>
        <v>0</v>
      </c>
      <c r="CG520" s="112">
        <f>CG524+CG535+CG544</f>
        <v>684544.72393999994</v>
      </c>
      <c r="CH520" s="194">
        <f t="shared" si="1420"/>
        <v>0</v>
      </c>
      <c r="CI520" s="194"/>
      <c r="CJ520" s="112">
        <f>CK520-CE520</f>
        <v>0</v>
      </c>
      <c r="CK520" s="112">
        <f>CL520+CM520+CN520+CO520</f>
        <v>684544.72393999994</v>
      </c>
      <c r="CL520" s="112">
        <f>CL524+CL535+CL544</f>
        <v>0</v>
      </c>
      <c r="CM520" s="112">
        <f>CM524+CM535+CM544</f>
        <v>684544.72393999994</v>
      </c>
      <c r="CN520" s="307"/>
      <c r="CO520" s="307"/>
    </row>
    <row r="521" spans="1:12248" s="473" customFormat="1" ht="54" customHeight="1" x14ac:dyDescent="0.25">
      <c r="B521" s="474"/>
      <c r="C521" s="532" t="s">
        <v>240</v>
      </c>
      <c r="D521" s="476">
        <f>E521+F521+G521+H521</f>
        <v>2363476.2100000004</v>
      </c>
      <c r="E521" s="476"/>
      <c r="F521" s="476">
        <f>F528+F539+F547</f>
        <v>2363476.2100000004</v>
      </c>
      <c r="G521" s="476"/>
      <c r="H521" s="476"/>
      <c r="I521" s="476">
        <f t="shared" si="1392"/>
        <v>1270313.58739</v>
      </c>
      <c r="J521" s="571">
        <f t="shared" si="1393"/>
        <v>0.53747678187545611</v>
      </c>
      <c r="K521" s="803"/>
      <c r="L521" s="571"/>
      <c r="M521" s="476">
        <f>M528+M539+M547</f>
        <v>1270313.58739</v>
      </c>
      <c r="N521" s="571">
        <f t="shared" si="1421"/>
        <v>0.53747678187545611</v>
      </c>
      <c r="O521" s="803"/>
      <c r="P521" s="803"/>
      <c r="Q521" s="803"/>
      <c r="R521" s="803"/>
      <c r="S521" s="476">
        <f>W521</f>
        <v>1804921.2047600001</v>
      </c>
      <c r="T521" s="571">
        <f t="shared" si="1422"/>
        <v>0.76367225408204964</v>
      </c>
      <c r="U521" s="803"/>
      <c r="V521" s="616"/>
      <c r="W521" s="476">
        <f>W528+W539+W547</f>
        <v>1804921.2047600001</v>
      </c>
      <c r="X521" s="571">
        <f t="shared" si="1418"/>
        <v>0.76367225408204964</v>
      </c>
      <c r="Y521" s="803"/>
      <c r="Z521" s="616"/>
      <c r="AA521" s="803"/>
      <c r="AB521" s="803"/>
      <c r="AC521" s="476">
        <f t="shared" si="1371"/>
        <v>1692773.25532</v>
      </c>
      <c r="AD521" s="571">
        <f t="shared" si="1372"/>
        <v>0.71622182959057568</v>
      </c>
      <c r="AE521" s="803"/>
      <c r="AF521" s="639"/>
      <c r="AG521" s="476">
        <f>AG528+AG539+AG547</f>
        <v>1692773.25532</v>
      </c>
      <c r="AH521" s="639">
        <f t="shared" si="1416"/>
        <v>0.71622182959057568</v>
      </c>
      <c r="AI521" s="803"/>
      <c r="AJ521" s="803"/>
      <c r="AK521" s="476"/>
      <c r="AL521" s="803"/>
      <c r="AM521" s="803"/>
      <c r="AN521" s="803"/>
      <c r="AO521" s="803"/>
      <c r="AP521" s="803"/>
      <c r="AQ521" s="803"/>
      <c r="AR521" s="803"/>
      <c r="AS521" s="803"/>
      <c r="AT521" s="803"/>
      <c r="AU521" s="476">
        <f>AV521-D521</f>
        <v>1.4689999632537365E-2</v>
      </c>
      <c r="AV521" s="803">
        <f>AW521+AX521+AY521+AZ521</f>
        <v>2363476.2246900001</v>
      </c>
      <c r="AW521" s="803">
        <f>AW528+AW539+AW547</f>
        <v>0</v>
      </c>
      <c r="AX521" s="476">
        <f>AX528+AX539+AX547</f>
        <v>2363476.2246900001</v>
      </c>
      <c r="AY521" s="803"/>
      <c r="AZ521" s="803"/>
      <c r="BA521" s="803">
        <f t="shared" si="1396"/>
        <v>0</v>
      </c>
      <c r="BB521" s="803"/>
      <c r="BC521" s="803"/>
      <c r="BD521" s="803"/>
      <c r="BE521" s="803">
        <f t="shared" si="1388"/>
        <v>0</v>
      </c>
      <c r="BF521" s="803">
        <f>E521</f>
        <v>0</v>
      </c>
      <c r="BG521" s="803"/>
      <c r="BH521" s="803"/>
      <c r="BI521" s="803">
        <f>BJ521+BK521+BL521+BM521</f>
        <v>1216606</v>
      </c>
      <c r="BJ521" s="803">
        <f>BJ528+BJ539+BJ547</f>
        <v>0</v>
      </c>
      <c r="BK521" s="803">
        <f>BK528+BK539+BK547</f>
        <v>1216606</v>
      </c>
      <c r="BL521" s="803"/>
      <c r="BM521" s="803"/>
      <c r="BN521" s="803">
        <f>BO521-BI521</f>
        <v>0</v>
      </c>
      <c r="BO521" s="803">
        <f>BP521+BQ521+BR521+BS521</f>
        <v>1216605.9999999998</v>
      </c>
      <c r="BP521" s="803">
        <f>BP528+BP539+BP547</f>
        <v>0</v>
      </c>
      <c r="BQ521" s="803">
        <f>BQ528+BQ539+BQ547</f>
        <v>1216605.9999999998</v>
      </c>
      <c r="BR521" s="803"/>
      <c r="BS521" s="803"/>
      <c r="BT521" s="803">
        <f t="shared" si="1397"/>
        <v>0</v>
      </c>
      <c r="BU521" s="803"/>
      <c r="BV521" s="803">
        <f>BW521+BX521+BY521+BZ521</f>
        <v>0</v>
      </c>
      <c r="BW521" s="803">
        <f>BW528+BW539+BW547</f>
        <v>0</v>
      </c>
      <c r="BX521" s="803">
        <f>BX528+BX539+BX547</f>
        <v>0</v>
      </c>
      <c r="BY521" s="803"/>
      <c r="BZ521" s="803"/>
      <c r="CA521" s="803">
        <f t="shared" si="1419"/>
        <v>0</v>
      </c>
      <c r="CB521" s="803">
        <f>CB528+CB539+CB547</f>
        <v>0</v>
      </c>
      <c r="CC521" s="476"/>
      <c r="CD521" s="476"/>
      <c r="CE521" s="803">
        <f t="shared" ref="CE521" si="1423">CF521+CH521+CI521</f>
        <v>0</v>
      </c>
      <c r="CF521" s="803">
        <f>CF528+CF539+CF547</f>
        <v>0</v>
      </c>
      <c r="CG521" s="803"/>
      <c r="CH521" s="476">
        <f t="shared" si="1420"/>
        <v>0</v>
      </c>
      <c r="CI521" s="476"/>
      <c r="CJ521" s="803">
        <f>0</f>
        <v>0</v>
      </c>
      <c r="CK521" s="803">
        <f>CL521+CM521+CN521+CO521</f>
        <v>0</v>
      </c>
      <c r="CL521" s="803">
        <f>CL528+CL539+CL547</f>
        <v>0</v>
      </c>
      <c r="CM521" s="803">
        <f>CM528+CM539+CM547</f>
        <v>0</v>
      </c>
      <c r="CN521" s="803"/>
      <c r="CO521" s="803"/>
    </row>
    <row r="522" spans="1:12248" s="49" customFormat="1" ht="24.75" customHeight="1" x14ac:dyDescent="0.25">
      <c r="B522" s="210"/>
      <c r="C522" s="138" t="s">
        <v>37</v>
      </c>
      <c r="D522" s="276"/>
      <c r="E522" s="276"/>
      <c r="F522" s="276"/>
      <c r="G522" s="276"/>
      <c r="H522" s="276"/>
      <c r="I522" s="276"/>
      <c r="J522" s="43"/>
      <c r="K522" s="43"/>
      <c r="L522" s="43"/>
      <c r="M522" s="276"/>
      <c r="N522" s="43"/>
      <c r="O522" s="43"/>
      <c r="P522" s="43"/>
      <c r="Q522" s="43"/>
      <c r="R522" s="43"/>
      <c r="S522" s="276"/>
      <c r="T522" s="43"/>
      <c r="U522" s="43"/>
      <c r="V522" s="629"/>
      <c r="W522" s="276"/>
      <c r="X522" s="629"/>
      <c r="Y522" s="43"/>
      <c r="Z522" s="629"/>
      <c r="AA522" s="43"/>
      <c r="AB522" s="43"/>
      <c r="AC522" s="276"/>
      <c r="AD522" s="575"/>
      <c r="AE522" s="43"/>
      <c r="AF522" s="622"/>
      <c r="AG522" s="276"/>
      <c r="AH522" s="622"/>
      <c r="AI522" s="43"/>
      <c r="AJ522" s="43"/>
      <c r="AK522" s="276"/>
      <c r="AL522" s="43"/>
      <c r="AM522" s="43"/>
      <c r="AN522" s="43"/>
      <c r="AO522" s="43"/>
      <c r="AP522" s="43"/>
      <c r="AQ522" s="43"/>
      <c r="AR522" s="43"/>
      <c r="AS522" s="43"/>
      <c r="AT522" s="43"/>
      <c r="AU522" s="128"/>
      <c r="AV522" s="43"/>
      <c r="AW522" s="43"/>
      <c r="AX522" s="43"/>
      <c r="AY522" s="43"/>
      <c r="AZ522" s="43"/>
      <c r="BA522" s="102"/>
      <c r="BB522" s="43"/>
      <c r="BC522" s="43"/>
      <c r="BD522" s="43"/>
      <c r="BE522" s="300"/>
      <c r="BF522" s="300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276"/>
      <c r="CC522" s="276"/>
      <c r="CD522" s="276"/>
      <c r="CE522" s="43"/>
      <c r="CF522" s="276"/>
      <c r="CG522" s="276"/>
      <c r="CH522" s="276"/>
      <c r="CI522" s="276"/>
      <c r="CJ522" s="43"/>
      <c r="CK522" s="43"/>
      <c r="CL522" s="43"/>
      <c r="CM522" s="43"/>
      <c r="CN522" s="43"/>
      <c r="CO522" s="43"/>
    </row>
    <row r="523" spans="1:12248" s="645" customFormat="1" ht="109.5" customHeight="1" x14ac:dyDescent="0.3">
      <c r="A523" s="407"/>
      <c r="B523" s="441" t="s">
        <v>34</v>
      </c>
      <c r="C523" s="440" t="s">
        <v>231</v>
      </c>
      <c r="D523" s="412">
        <f>E523+F523+G523</f>
        <v>1538446.6400000001</v>
      </c>
      <c r="E523" s="412"/>
      <c r="F523" s="412">
        <f>F524+F528</f>
        <v>1538446.6400000001</v>
      </c>
      <c r="G523" s="412"/>
      <c r="H523" s="412"/>
      <c r="I523" s="412">
        <f>M523</f>
        <v>741715.73300000001</v>
      </c>
      <c r="J523" s="570">
        <f>I523/D523</f>
        <v>0.48211989529906601</v>
      </c>
      <c r="K523" s="413"/>
      <c r="L523" s="570"/>
      <c r="M523" s="412">
        <f>M524+M528</f>
        <v>741715.73300000001</v>
      </c>
      <c r="N523" s="570">
        <f t="shared" ref="N523:N529" si="1424">M523/F523</f>
        <v>0.48211989529906601</v>
      </c>
      <c r="O523" s="413"/>
      <c r="P523" s="413"/>
      <c r="Q523" s="413"/>
      <c r="R523" s="413"/>
      <c r="S523" s="412">
        <f>W523</f>
        <v>941573.73924000002</v>
      </c>
      <c r="T523" s="628">
        <f>S523/D523</f>
        <v>0.61202885739345492</v>
      </c>
      <c r="U523" s="413"/>
      <c r="V523" s="644"/>
      <c r="W523" s="412">
        <f>W524+W528</f>
        <v>941573.73924000002</v>
      </c>
      <c r="X523" s="628">
        <f>W523/D523</f>
        <v>0.61202885739345492</v>
      </c>
      <c r="Y523" s="413"/>
      <c r="Z523" s="413"/>
      <c r="AA523" s="413"/>
      <c r="AB523" s="413"/>
      <c r="AC523" s="412">
        <f t="shared" si="1371"/>
        <v>928387.51800000004</v>
      </c>
      <c r="AD523" s="570">
        <f t="shared" si="1372"/>
        <v>0.60345773058466301</v>
      </c>
      <c r="AE523" s="413"/>
      <c r="AF523" s="628"/>
      <c r="AG523" s="412">
        <f>AG524+AG528</f>
        <v>928387.51800000004</v>
      </c>
      <c r="AH523" s="628">
        <f t="shared" si="1416"/>
        <v>0.60345773058466301</v>
      </c>
      <c r="AI523" s="413"/>
      <c r="AJ523" s="413"/>
      <c r="AK523" s="412"/>
      <c r="AL523" s="577"/>
      <c r="AM523" s="413"/>
      <c r="AN523" s="413"/>
      <c r="AO523" s="413"/>
      <c r="AP523" s="413"/>
      <c r="AQ523" s="413"/>
      <c r="AR523" s="413"/>
      <c r="AS523" s="413"/>
      <c r="AT523" s="413"/>
      <c r="AU523" s="413">
        <f>AU524+AU528</f>
        <v>-1.7999999690800905E-3</v>
      </c>
      <c r="AV523" s="413">
        <f>AW523+AX523+AY523</f>
        <v>1538446.6381999999</v>
      </c>
      <c r="AW523" s="413">
        <f>AW524+AW528</f>
        <v>0</v>
      </c>
      <c r="AX523" s="413">
        <f>AX524+AX528</f>
        <v>1538446.6381999999</v>
      </c>
      <c r="AY523" s="413"/>
      <c r="AZ523" s="413"/>
      <c r="BA523" s="413">
        <f t="shared" ref="BA523:BA524" si="1425">BB523</f>
        <v>0</v>
      </c>
      <c r="BB523" s="413">
        <f>BB524+BB528</f>
        <v>0</v>
      </c>
      <c r="BC523" s="413"/>
      <c r="BD523" s="413"/>
      <c r="BE523" s="413">
        <f t="shared" ref="BE523:BE524" si="1426">BF523</f>
        <v>0</v>
      </c>
      <c r="BF523" s="413">
        <f>BF524+BF528</f>
        <v>0</v>
      </c>
      <c r="BG523" s="413"/>
      <c r="BH523" s="413"/>
      <c r="BI523" s="413">
        <f>BJ523+BK523+BL523</f>
        <v>658533.15960000001</v>
      </c>
      <c r="BJ523" s="413">
        <f>BJ524+BJ528</f>
        <v>0</v>
      </c>
      <c r="BK523" s="413">
        <f>BK524+BK528</f>
        <v>658533.15960000001</v>
      </c>
      <c r="BL523" s="413"/>
      <c r="BM523" s="413"/>
      <c r="BN523" s="413">
        <f>BN528</f>
        <v>0</v>
      </c>
      <c r="BO523" s="413">
        <f>BP523+BQ523+BR523</f>
        <v>658533.15960000001</v>
      </c>
      <c r="BP523" s="413">
        <f>BP524+BP528</f>
        <v>0</v>
      </c>
      <c r="BQ523" s="413">
        <f>BQ524+BQ528</f>
        <v>658533.15960000001</v>
      </c>
      <c r="BR523" s="413"/>
      <c r="BS523" s="413"/>
      <c r="BT523" s="413">
        <f t="shared" si="1397"/>
        <v>0</v>
      </c>
      <c r="BU523" s="413"/>
      <c r="BV523" s="413">
        <f>BW523+BX523+BY523</f>
        <v>894946.09960000007</v>
      </c>
      <c r="BW523" s="413">
        <f>BW524+BW528</f>
        <v>0</v>
      </c>
      <c r="BX523" s="413">
        <f>BX524+BX528</f>
        <v>894946.09960000007</v>
      </c>
      <c r="BY523" s="413"/>
      <c r="BZ523" s="413"/>
      <c r="CA523" s="413">
        <f t="shared" ref="CA523:CA564" si="1427">CB523+CC523+CD523</f>
        <v>0</v>
      </c>
      <c r="CB523" s="413">
        <f>CB524</f>
        <v>0</v>
      </c>
      <c r="CC523" s="413"/>
      <c r="CD523" s="413"/>
      <c r="CE523" s="413">
        <f>CG523</f>
        <v>24946.099600000001</v>
      </c>
      <c r="CF523" s="413">
        <f>CF524</f>
        <v>0</v>
      </c>
      <c r="CG523" s="413">
        <f>CG524</f>
        <v>24946.099600000001</v>
      </c>
      <c r="CH523" s="413">
        <f t="shared" ref="CH523:CH552" si="1428">BY523</f>
        <v>0</v>
      </c>
      <c r="CI523" s="413"/>
      <c r="CJ523" s="413">
        <f>CJ524</f>
        <v>0</v>
      </c>
      <c r="CK523" s="413">
        <f>CL523+CM523+CN523</f>
        <v>24946.099600000001</v>
      </c>
      <c r="CL523" s="413">
        <f>CL524+CL528</f>
        <v>0</v>
      </c>
      <c r="CM523" s="413">
        <f>CM524+CM528</f>
        <v>24946.099600000001</v>
      </c>
      <c r="CN523" s="413"/>
      <c r="CO523" s="454"/>
      <c r="CP523" s="413"/>
      <c r="CQ523" s="413"/>
      <c r="CR523" s="413"/>
      <c r="CS523" s="413"/>
      <c r="CT523" s="413"/>
      <c r="CU523" s="413"/>
      <c r="CV523" s="413"/>
      <c r="CW523" s="413"/>
      <c r="CX523" s="413"/>
      <c r="CY523" s="413"/>
      <c r="CZ523" s="413"/>
      <c r="DA523" s="413"/>
      <c r="DB523" s="413"/>
      <c r="DC523" s="414"/>
      <c r="DD523" s="414"/>
      <c r="DE523" s="414"/>
      <c r="DF523" s="414"/>
      <c r="DG523" s="412"/>
      <c r="DH523" s="412"/>
      <c r="DI523" s="412"/>
      <c r="DJ523" s="412"/>
      <c r="DK523" s="412"/>
      <c r="DL523" s="412"/>
      <c r="DM523" s="412"/>
      <c r="DN523" s="412"/>
      <c r="DO523" s="412"/>
      <c r="DP523" s="412"/>
      <c r="DQ523" s="412"/>
      <c r="DR523" s="412"/>
      <c r="DS523" s="412"/>
      <c r="DT523" s="412"/>
      <c r="DU523" s="412"/>
      <c r="DV523" s="412"/>
      <c r="DW523" s="412"/>
      <c r="DX523" s="412"/>
      <c r="DY523" s="412"/>
      <c r="DZ523" s="413"/>
      <c r="EA523" s="413"/>
      <c r="EB523" s="413"/>
      <c r="EC523" s="413"/>
      <c r="ED523" s="413"/>
      <c r="EE523" s="413"/>
      <c r="EF523" s="413"/>
      <c r="EG523" s="413"/>
      <c r="EH523" s="413"/>
      <c r="EI523" s="413"/>
      <c r="EJ523" s="413"/>
      <c r="EK523" s="413"/>
      <c r="EL523" s="413"/>
      <c r="EM523" s="413"/>
      <c r="EN523" s="413"/>
      <c r="EO523" s="413"/>
      <c r="EP523" s="413"/>
      <c r="EQ523" s="413"/>
      <c r="ER523" s="413"/>
      <c r="ES523" s="413"/>
      <c r="ET523" s="413"/>
      <c r="EU523" s="413"/>
      <c r="EV523" s="413"/>
      <c r="EW523" s="413"/>
      <c r="EX523" s="414"/>
      <c r="EY523" s="414"/>
      <c r="EZ523" s="414"/>
      <c r="FA523" s="414"/>
      <c r="FB523" s="414"/>
      <c r="FC523" s="413"/>
      <c r="FD523" s="413"/>
      <c r="FE523" s="414"/>
      <c r="FF523" s="414"/>
      <c r="FG523" s="413"/>
      <c r="FH523" s="413"/>
      <c r="FI523" s="414"/>
      <c r="FJ523" s="414"/>
      <c r="FK523" s="413"/>
      <c r="FL523" s="413"/>
      <c r="FM523" s="413"/>
      <c r="FN523" s="413"/>
      <c r="FO523" s="413"/>
      <c r="FP523" s="413"/>
      <c r="FQ523" s="413"/>
      <c r="FR523" s="414"/>
      <c r="FS523" s="414"/>
      <c r="FT523" s="413"/>
      <c r="FU523" s="413"/>
      <c r="FV523" s="414"/>
      <c r="FW523" s="414"/>
      <c r="FX523" s="413"/>
      <c r="FY523" s="413"/>
      <c r="FZ523" s="413"/>
      <c r="GA523" s="413"/>
      <c r="GB523" s="413"/>
      <c r="GC523" s="407"/>
      <c r="GD523" s="439"/>
      <c r="GE523" s="413"/>
      <c r="GF523" s="413"/>
      <c r="GG523" s="413"/>
      <c r="GH523" s="413"/>
      <c r="GI523" s="413"/>
      <c r="GJ523" s="413"/>
      <c r="GK523" s="413"/>
      <c r="GL523" s="412"/>
      <c r="GM523" s="412"/>
      <c r="GN523" s="412"/>
      <c r="GO523" s="412"/>
      <c r="GP523" s="412"/>
      <c r="GQ523" s="412"/>
      <c r="GR523" s="412"/>
      <c r="GS523" s="412"/>
      <c r="GT523" s="412"/>
      <c r="GU523" s="412"/>
      <c r="GV523" s="412"/>
      <c r="GW523" s="412"/>
      <c r="GX523" s="412"/>
      <c r="GY523" s="412"/>
      <c r="GZ523" s="412"/>
      <c r="HA523" s="412"/>
      <c r="HB523" s="412"/>
      <c r="HC523" s="412"/>
      <c r="HD523" s="412"/>
      <c r="HE523" s="412"/>
      <c r="HF523" s="412"/>
      <c r="HG523" s="412"/>
      <c r="HH523" s="412"/>
      <c r="HI523" s="412"/>
      <c r="HJ523" s="412"/>
      <c r="HK523" s="412"/>
      <c r="HL523" s="412"/>
      <c r="HM523" s="412"/>
      <c r="HN523" s="412"/>
      <c r="HO523" s="412"/>
      <c r="HP523" s="412"/>
      <c r="HQ523" s="412"/>
      <c r="HR523" s="412"/>
      <c r="HS523" s="412"/>
      <c r="HT523" s="412"/>
      <c r="HU523" s="412"/>
      <c r="HV523" s="412"/>
      <c r="HW523" s="412"/>
      <c r="HX523" s="412"/>
      <c r="HY523" s="412"/>
      <c r="HZ523" s="412"/>
      <c r="IA523" s="412"/>
      <c r="IB523" s="412"/>
      <c r="IC523" s="412"/>
      <c r="ID523" s="413"/>
      <c r="IE523" s="413"/>
      <c r="IF523" s="413"/>
      <c r="IG523" s="413"/>
      <c r="IH523" s="413"/>
      <c r="II523" s="413"/>
      <c r="IJ523" s="413"/>
      <c r="IK523" s="413"/>
      <c r="IL523" s="413"/>
      <c r="IM523" s="413"/>
      <c r="IN523" s="413"/>
      <c r="IO523" s="413"/>
      <c r="IP523" s="413"/>
      <c r="IQ523" s="413"/>
      <c r="IR523" s="413"/>
      <c r="IS523" s="413"/>
      <c r="IT523" s="413"/>
      <c r="IU523" s="413"/>
      <c r="IV523" s="413"/>
      <c r="IW523" s="413"/>
      <c r="IX523" s="413"/>
      <c r="IY523" s="413"/>
      <c r="IZ523" s="413"/>
      <c r="JA523" s="413"/>
      <c r="JB523" s="414"/>
      <c r="JC523" s="414"/>
      <c r="JD523" s="414"/>
      <c r="JE523" s="414"/>
      <c r="JF523" s="414"/>
      <c r="JG523" s="413"/>
      <c r="JH523" s="413"/>
      <c r="JI523" s="414"/>
      <c r="JJ523" s="414"/>
      <c r="JK523" s="413"/>
      <c r="JL523" s="413"/>
      <c r="JM523" s="414"/>
      <c r="JN523" s="414"/>
      <c r="JO523" s="413"/>
      <c r="JP523" s="413"/>
      <c r="JQ523" s="413"/>
      <c r="JR523" s="413"/>
      <c r="JS523" s="413"/>
      <c r="JT523" s="413"/>
      <c r="JU523" s="413"/>
      <c r="JV523" s="414"/>
      <c r="JW523" s="414"/>
      <c r="JX523" s="413"/>
      <c r="JY523" s="413"/>
      <c r="JZ523" s="414"/>
      <c r="KA523" s="414"/>
      <c r="KB523" s="413"/>
      <c r="KC523" s="413"/>
      <c r="KD523" s="413"/>
      <c r="KE523" s="413"/>
      <c r="KF523" s="413"/>
      <c r="KG523" s="407"/>
      <c r="KH523" s="439"/>
      <c r="KI523" s="413"/>
      <c r="KJ523" s="413"/>
      <c r="KK523" s="413"/>
      <c r="KL523" s="413"/>
      <c r="KM523" s="413"/>
      <c r="KN523" s="413"/>
      <c r="KO523" s="413"/>
      <c r="KP523" s="412"/>
      <c r="KQ523" s="412"/>
      <c r="KR523" s="412"/>
      <c r="KS523" s="412"/>
      <c r="KT523" s="412"/>
      <c r="KU523" s="412"/>
      <c r="KV523" s="412"/>
      <c r="KW523" s="412"/>
      <c r="KX523" s="412"/>
      <c r="KY523" s="412"/>
      <c r="KZ523" s="412"/>
      <c r="LA523" s="412"/>
      <c r="LB523" s="412"/>
      <c r="LC523" s="412"/>
      <c r="LD523" s="412"/>
      <c r="LE523" s="412"/>
      <c r="LF523" s="412"/>
      <c r="LG523" s="412"/>
      <c r="LH523" s="412"/>
      <c r="LI523" s="412"/>
      <c r="LJ523" s="412"/>
      <c r="LK523" s="412"/>
      <c r="LL523" s="412"/>
      <c r="LM523" s="412"/>
      <c r="LN523" s="412"/>
      <c r="LO523" s="412"/>
      <c r="LP523" s="412"/>
      <c r="LQ523" s="412"/>
      <c r="LR523" s="412"/>
      <c r="LS523" s="412"/>
      <c r="LT523" s="412"/>
      <c r="LU523" s="412"/>
      <c r="LV523" s="412"/>
      <c r="LW523" s="412"/>
      <c r="LX523" s="412"/>
      <c r="LY523" s="412"/>
      <c r="LZ523" s="412"/>
      <c r="MA523" s="412"/>
      <c r="MB523" s="412"/>
      <c r="MC523" s="412"/>
      <c r="MD523" s="412"/>
      <c r="ME523" s="412"/>
      <c r="MF523" s="412"/>
      <c r="MG523" s="412"/>
      <c r="MH523" s="413"/>
      <c r="MI523" s="413"/>
      <c r="MJ523" s="413"/>
      <c r="MK523" s="413"/>
      <c r="ML523" s="413"/>
      <c r="MM523" s="413"/>
      <c r="MN523" s="413"/>
      <c r="MO523" s="413"/>
      <c r="MP523" s="413"/>
      <c r="MQ523" s="413"/>
      <c r="MR523" s="413"/>
      <c r="MS523" s="413"/>
      <c r="MT523" s="413"/>
      <c r="MU523" s="413"/>
      <c r="MV523" s="413"/>
      <c r="MW523" s="413"/>
      <c r="MX523" s="413"/>
      <c r="MY523" s="413"/>
      <c r="MZ523" s="413"/>
      <c r="NA523" s="413"/>
      <c r="NB523" s="413"/>
      <c r="NC523" s="413"/>
      <c r="ND523" s="413"/>
      <c r="NE523" s="413"/>
      <c r="NF523" s="414"/>
      <c r="NG523" s="414"/>
      <c r="NH523" s="414"/>
      <c r="NI523" s="414"/>
      <c r="NJ523" s="414"/>
      <c r="NK523" s="413"/>
      <c r="NL523" s="413"/>
      <c r="NM523" s="414"/>
      <c r="NN523" s="414"/>
      <c r="NO523" s="413"/>
      <c r="NP523" s="413"/>
      <c r="NQ523" s="414"/>
      <c r="NR523" s="414"/>
      <c r="NS523" s="413"/>
      <c r="NT523" s="413"/>
      <c r="NU523" s="413"/>
      <c r="NV523" s="413"/>
      <c r="NW523" s="413"/>
      <c r="NX523" s="413"/>
      <c r="NY523" s="413"/>
      <c r="NZ523" s="414"/>
      <c r="OA523" s="414"/>
      <c r="OB523" s="413"/>
      <c r="OC523" s="413"/>
      <c r="OD523" s="414"/>
      <c r="OE523" s="414"/>
      <c r="OF523" s="413"/>
      <c r="OG523" s="413"/>
      <c r="OH523" s="413"/>
      <c r="OI523" s="413"/>
      <c r="OJ523" s="413"/>
      <c r="OK523" s="407"/>
      <c r="OL523" s="439"/>
      <c r="OM523" s="413"/>
      <c r="ON523" s="413"/>
      <c r="OO523" s="413"/>
      <c r="OP523" s="413"/>
      <c r="OQ523" s="413"/>
      <c r="OR523" s="413"/>
      <c r="OS523" s="413"/>
      <c r="OT523" s="412"/>
      <c r="OU523" s="412"/>
      <c r="OV523" s="412"/>
      <c r="OW523" s="412"/>
      <c r="OX523" s="412"/>
      <c r="OY523" s="412"/>
      <c r="OZ523" s="412"/>
      <c r="PA523" s="412"/>
      <c r="PB523" s="412"/>
      <c r="PC523" s="412"/>
      <c r="PD523" s="412"/>
      <c r="PE523" s="412"/>
      <c r="PF523" s="412"/>
      <c r="PG523" s="412"/>
      <c r="PH523" s="412"/>
      <c r="PI523" s="412"/>
      <c r="PJ523" s="412"/>
      <c r="PK523" s="412"/>
      <c r="PL523" s="412"/>
      <c r="PM523" s="412"/>
      <c r="PN523" s="412"/>
      <c r="PO523" s="412"/>
      <c r="PP523" s="412"/>
      <c r="PQ523" s="412"/>
      <c r="PR523" s="412"/>
      <c r="PS523" s="412"/>
      <c r="PT523" s="412"/>
      <c r="PU523" s="412"/>
      <c r="PV523" s="412"/>
      <c r="PW523" s="412"/>
      <c r="PX523" s="412"/>
      <c r="PY523" s="412"/>
      <c r="PZ523" s="412"/>
      <c r="QA523" s="412"/>
      <c r="QB523" s="412"/>
      <c r="QC523" s="412"/>
      <c r="QD523" s="412"/>
      <c r="QE523" s="412"/>
      <c r="QF523" s="412"/>
      <c r="QG523" s="412"/>
      <c r="QH523" s="412"/>
      <c r="QI523" s="412"/>
      <c r="QJ523" s="412"/>
      <c r="QK523" s="412"/>
      <c r="QL523" s="413"/>
      <c r="QM523" s="413"/>
      <c r="QN523" s="413"/>
      <c r="QO523" s="413"/>
      <c r="QP523" s="413"/>
      <c r="QQ523" s="413"/>
      <c r="QR523" s="413"/>
      <c r="QS523" s="413"/>
      <c r="QT523" s="413"/>
      <c r="QU523" s="413"/>
      <c r="QV523" s="413"/>
      <c r="QW523" s="413"/>
      <c r="QX523" s="413"/>
      <c r="QY523" s="413"/>
      <c r="QZ523" s="413"/>
      <c r="RA523" s="413"/>
      <c r="RB523" s="413"/>
      <c r="RC523" s="413"/>
      <c r="RD523" s="413"/>
      <c r="RE523" s="413"/>
      <c r="RF523" s="413"/>
      <c r="RG523" s="413"/>
      <c r="RH523" s="413"/>
      <c r="RI523" s="413"/>
      <c r="RJ523" s="414"/>
      <c r="RK523" s="414"/>
      <c r="RL523" s="414"/>
      <c r="RM523" s="414"/>
      <c r="RN523" s="414"/>
      <c r="RO523" s="413"/>
      <c r="RP523" s="413"/>
      <c r="RQ523" s="414"/>
      <c r="RR523" s="414"/>
      <c r="RS523" s="413"/>
      <c r="RT523" s="413"/>
      <c r="RU523" s="414"/>
      <c r="RV523" s="414"/>
      <c r="RW523" s="413"/>
      <c r="RX523" s="413"/>
      <c r="RY523" s="413"/>
      <c r="RZ523" s="413"/>
      <c r="SA523" s="413"/>
      <c r="SB523" s="413"/>
      <c r="SC523" s="413"/>
      <c r="SD523" s="414"/>
      <c r="SE523" s="414"/>
      <c r="SF523" s="413"/>
      <c r="SG523" s="413"/>
      <c r="SH523" s="414"/>
      <c r="SI523" s="414"/>
      <c r="SJ523" s="413"/>
      <c r="SK523" s="413"/>
      <c r="SL523" s="413"/>
      <c r="SM523" s="413"/>
      <c r="SN523" s="413"/>
      <c r="SO523" s="407"/>
      <c r="SP523" s="439"/>
      <c r="SQ523" s="413"/>
      <c r="SR523" s="413"/>
      <c r="SS523" s="413"/>
      <c r="ST523" s="413"/>
      <c r="SU523" s="413"/>
      <c r="SV523" s="413"/>
      <c r="SW523" s="413"/>
      <c r="SX523" s="412"/>
      <c r="SY523" s="412"/>
      <c r="SZ523" s="412"/>
      <c r="TA523" s="412"/>
      <c r="TB523" s="412"/>
      <c r="TC523" s="412"/>
      <c r="TD523" s="412"/>
      <c r="TE523" s="412"/>
      <c r="TF523" s="412"/>
      <c r="TG523" s="412"/>
      <c r="TH523" s="412"/>
      <c r="TI523" s="412"/>
      <c r="TJ523" s="412"/>
      <c r="TK523" s="412"/>
      <c r="TL523" s="412"/>
      <c r="TM523" s="412"/>
      <c r="TN523" s="412"/>
      <c r="TO523" s="412"/>
      <c r="TP523" s="412"/>
      <c r="TQ523" s="412"/>
      <c r="TR523" s="412"/>
      <c r="TS523" s="412"/>
      <c r="TT523" s="412"/>
      <c r="TU523" s="412"/>
      <c r="TV523" s="412"/>
      <c r="TW523" s="412"/>
      <c r="TX523" s="412"/>
      <c r="TY523" s="412"/>
      <c r="TZ523" s="412"/>
      <c r="UA523" s="412"/>
      <c r="UB523" s="412"/>
      <c r="UC523" s="412"/>
      <c r="UD523" s="412"/>
      <c r="UE523" s="412"/>
      <c r="UF523" s="412"/>
      <c r="UG523" s="412"/>
      <c r="UH523" s="412"/>
      <c r="UI523" s="412"/>
      <c r="UJ523" s="412"/>
      <c r="UK523" s="412"/>
      <c r="UL523" s="412"/>
      <c r="UM523" s="412"/>
      <c r="UN523" s="412"/>
      <c r="UO523" s="412"/>
      <c r="UP523" s="413"/>
      <c r="UQ523" s="413"/>
      <c r="UR523" s="413"/>
      <c r="US523" s="413"/>
      <c r="UT523" s="413"/>
      <c r="UU523" s="413"/>
      <c r="UV523" s="413"/>
      <c r="UW523" s="413"/>
      <c r="UX523" s="413"/>
      <c r="UY523" s="413"/>
      <c r="UZ523" s="413"/>
      <c r="VA523" s="413"/>
      <c r="VB523" s="413"/>
      <c r="VC523" s="413"/>
      <c r="VD523" s="413"/>
      <c r="VE523" s="413"/>
      <c r="VF523" s="413"/>
      <c r="VG523" s="413"/>
      <c r="VH523" s="413"/>
      <c r="VI523" s="413"/>
      <c r="VJ523" s="413"/>
      <c r="VK523" s="413"/>
      <c r="VL523" s="413"/>
      <c r="VM523" s="413"/>
      <c r="VN523" s="414"/>
      <c r="VO523" s="414"/>
      <c r="VP523" s="414"/>
      <c r="VQ523" s="414"/>
      <c r="VR523" s="414"/>
      <c r="VS523" s="413"/>
      <c r="VT523" s="413"/>
      <c r="VU523" s="414"/>
      <c r="VV523" s="414"/>
      <c r="VW523" s="413"/>
      <c r="VX523" s="413"/>
      <c r="VY523" s="414"/>
      <c r="VZ523" s="414"/>
      <c r="WA523" s="413"/>
      <c r="WB523" s="413"/>
      <c r="WC523" s="413"/>
      <c r="WD523" s="413"/>
      <c r="WE523" s="413"/>
      <c r="WF523" s="413"/>
      <c r="WG523" s="413"/>
      <c r="WH523" s="414"/>
      <c r="WI523" s="414"/>
      <c r="WJ523" s="413"/>
      <c r="WK523" s="413"/>
      <c r="WL523" s="414"/>
      <c r="WM523" s="414"/>
      <c r="WN523" s="413"/>
      <c r="WO523" s="413"/>
      <c r="WP523" s="413"/>
      <c r="WQ523" s="413"/>
      <c r="WR523" s="413"/>
      <c r="WS523" s="407"/>
      <c r="WT523" s="439"/>
      <c r="WU523" s="413"/>
      <c r="WV523" s="413"/>
      <c r="WW523" s="413"/>
      <c r="WX523" s="413"/>
      <c r="WY523" s="413"/>
      <c r="WZ523" s="413"/>
      <c r="XA523" s="413"/>
      <c r="XB523" s="412"/>
      <c r="XC523" s="412"/>
      <c r="XD523" s="412"/>
      <c r="XE523" s="412"/>
      <c r="XF523" s="412"/>
      <c r="XG523" s="412"/>
      <c r="XH523" s="412"/>
      <c r="XI523" s="412"/>
      <c r="XJ523" s="412"/>
      <c r="XK523" s="412"/>
      <c r="XL523" s="412"/>
      <c r="XM523" s="412"/>
      <c r="XN523" s="412"/>
      <c r="XO523" s="412"/>
      <c r="XP523" s="412"/>
      <c r="XQ523" s="412"/>
      <c r="XR523" s="412"/>
      <c r="XS523" s="412"/>
      <c r="XT523" s="412"/>
      <c r="XU523" s="412"/>
      <c r="XV523" s="412"/>
      <c r="XW523" s="412"/>
      <c r="XX523" s="412"/>
      <c r="XY523" s="412"/>
      <c r="XZ523" s="412"/>
      <c r="YA523" s="412"/>
      <c r="YB523" s="412"/>
      <c r="YC523" s="412"/>
      <c r="YD523" s="412"/>
      <c r="YE523" s="412"/>
      <c r="YF523" s="412"/>
      <c r="YG523" s="412"/>
      <c r="YH523" s="412"/>
      <c r="YI523" s="412"/>
      <c r="YJ523" s="412"/>
      <c r="YK523" s="412"/>
      <c r="YL523" s="412"/>
      <c r="YM523" s="412"/>
      <c r="YN523" s="412"/>
      <c r="YO523" s="412"/>
      <c r="YP523" s="412"/>
      <c r="YQ523" s="412"/>
      <c r="YR523" s="412"/>
      <c r="YS523" s="412"/>
      <c r="YT523" s="413"/>
      <c r="YU523" s="413"/>
      <c r="YV523" s="413"/>
      <c r="YW523" s="413"/>
      <c r="YX523" s="413"/>
      <c r="YY523" s="413"/>
      <c r="YZ523" s="413"/>
      <c r="ZA523" s="413"/>
      <c r="ZB523" s="413"/>
      <c r="ZC523" s="413"/>
      <c r="ZD523" s="413"/>
      <c r="ZE523" s="413"/>
      <c r="ZF523" s="413"/>
      <c r="ZG523" s="413"/>
      <c r="ZH523" s="413"/>
      <c r="ZI523" s="413"/>
      <c r="ZJ523" s="413"/>
      <c r="ZK523" s="413"/>
      <c r="ZL523" s="413"/>
      <c r="ZM523" s="413"/>
      <c r="ZN523" s="413"/>
      <c r="ZO523" s="413"/>
      <c r="ZP523" s="413"/>
      <c r="ZQ523" s="413"/>
      <c r="ZR523" s="414"/>
      <c r="ZS523" s="414"/>
      <c r="ZT523" s="414"/>
      <c r="ZU523" s="414"/>
      <c r="ZV523" s="414"/>
      <c r="ZW523" s="413"/>
      <c r="ZX523" s="413"/>
      <c r="ZY523" s="414"/>
      <c r="ZZ523" s="414"/>
      <c r="AAA523" s="413"/>
      <c r="AAB523" s="413"/>
      <c r="AAC523" s="414"/>
      <c r="AAD523" s="414"/>
      <c r="AAE523" s="413"/>
      <c r="AAF523" s="413"/>
      <c r="AAG523" s="413"/>
      <c r="AAH523" s="413"/>
      <c r="AAI523" s="413"/>
      <c r="AAJ523" s="413"/>
      <c r="AAK523" s="413"/>
      <c r="AAL523" s="414"/>
      <c r="AAM523" s="414"/>
      <c r="AAN523" s="413"/>
      <c r="AAO523" s="413"/>
      <c r="AAP523" s="414"/>
      <c r="AAQ523" s="414"/>
      <c r="AAR523" s="413"/>
      <c r="AAS523" s="413"/>
      <c r="AAT523" s="413"/>
      <c r="AAU523" s="413"/>
      <c r="AAV523" s="413"/>
      <c r="AAW523" s="407"/>
      <c r="AAX523" s="439"/>
      <c r="AAY523" s="413"/>
      <c r="AAZ523" s="413"/>
      <c r="ABA523" s="413"/>
      <c r="ABB523" s="413"/>
      <c r="ABC523" s="413"/>
      <c r="ABD523" s="413"/>
      <c r="ABE523" s="413"/>
      <c r="ABF523" s="412"/>
      <c r="ABG523" s="412"/>
      <c r="ABH523" s="412"/>
      <c r="ABI523" s="412"/>
      <c r="ABJ523" s="412"/>
      <c r="ABK523" s="412"/>
      <c r="ABL523" s="412"/>
      <c r="ABM523" s="412"/>
      <c r="ABN523" s="412"/>
      <c r="ABO523" s="412"/>
      <c r="ABP523" s="412"/>
      <c r="ABQ523" s="412"/>
      <c r="ABR523" s="412"/>
      <c r="ABS523" s="412"/>
      <c r="ABT523" s="412"/>
      <c r="ABU523" s="412"/>
      <c r="ABV523" s="412"/>
      <c r="ABW523" s="412"/>
      <c r="ABX523" s="412"/>
      <c r="ABY523" s="412"/>
      <c r="ABZ523" s="412"/>
      <c r="ACA523" s="412"/>
      <c r="ACB523" s="412"/>
      <c r="ACC523" s="412"/>
      <c r="ACD523" s="412"/>
      <c r="ACE523" s="412"/>
      <c r="ACF523" s="412"/>
      <c r="ACG523" s="412"/>
      <c r="ACH523" s="412"/>
      <c r="ACI523" s="412"/>
      <c r="ACJ523" s="412"/>
      <c r="ACK523" s="412"/>
      <c r="ACL523" s="412"/>
      <c r="ACM523" s="412"/>
      <c r="ACN523" s="412"/>
      <c r="ACO523" s="412"/>
      <c r="ACP523" s="412"/>
      <c r="ACQ523" s="412"/>
      <c r="ACR523" s="412"/>
      <c r="ACS523" s="412"/>
      <c r="ACT523" s="412"/>
      <c r="ACU523" s="412"/>
      <c r="ACV523" s="412"/>
      <c r="ACW523" s="412"/>
      <c r="ACX523" s="413"/>
      <c r="ACY523" s="413"/>
      <c r="ACZ523" s="413"/>
      <c r="ADA523" s="413"/>
      <c r="ADB523" s="413"/>
      <c r="ADC523" s="413"/>
      <c r="ADD523" s="413"/>
      <c r="ADE523" s="413"/>
      <c r="ADF523" s="413"/>
      <c r="ADG523" s="413"/>
      <c r="ADH523" s="413"/>
      <c r="ADI523" s="413"/>
      <c r="ADJ523" s="413"/>
      <c r="ADK523" s="413"/>
      <c r="ADL523" s="413"/>
      <c r="ADM523" s="413"/>
      <c r="ADN523" s="413"/>
      <c r="ADO523" s="413"/>
      <c r="ADP523" s="413"/>
      <c r="ADQ523" s="413"/>
      <c r="ADR523" s="413"/>
      <c r="ADS523" s="413"/>
      <c r="ADT523" s="413"/>
      <c r="ADU523" s="413"/>
      <c r="ADV523" s="414"/>
      <c r="ADW523" s="414"/>
      <c r="ADX523" s="414"/>
      <c r="ADY523" s="414"/>
      <c r="ADZ523" s="414"/>
      <c r="AEA523" s="413"/>
      <c r="AEB523" s="413"/>
      <c r="AEC523" s="414"/>
      <c r="AED523" s="414"/>
      <c r="AEE523" s="413"/>
      <c r="AEF523" s="413"/>
      <c r="AEG523" s="414"/>
      <c r="AEH523" s="414"/>
      <c r="AEI523" s="413"/>
      <c r="AEJ523" s="413"/>
      <c r="AEK523" s="413"/>
      <c r="AEL523" s="413"/>
      <c r="AEM523" s="413"/>
      <c r="AEN523" s="413"/>
      <c r="AEO523" s="413"/>
      <c r="AEP523" s="414"/>
      <c r="AEQ523" s="414"/>
      <c r="AER523" s="413"/>
      <c r="AES523" s="413"/>
      <c r="AET523" s="414"/>
      <c r="AEU523" s="414"/>
      <c r="AEV523" s="413"/>
      <c r="AEW523" s="413"/>
      <c r="AEX523" s="413"/>
      <c r="AEY523" s="413"/>
      <c r="AEZ523" s="413"/>
      <c r="AFA523" s="407"/>
      <c r="AFB523" s="439"/>
      <c r="AFC523" s="413"/>
      <c r="AFD523" s="413"/>
      <c r="AFE523" s="413"/>
      <c r="AFF523" s="413"/>
      <c r="AFG523" s="413"/>
      <c r="AFH523" s="413"/>
      <c r="AFI523" s="413"/>
      <c r="AFJ523" s="412"/>
      <c r="AFK523" s="412"/>
      <c r="AFL523" s="412"/>
      <c r="AFM523" s="412"/>
      <c r="AFN523" s="412"/>
      <c r="AFO523" s="412"/>
      <c r="AFP523" s="412"/>
      <c r="AFQ523" s="412"/>
      <c r="AFR523" s="412"/>
      <c r="AFS523" s="412"/>
      <c r="AFT523" s="412"/>
      <c r="AFU523" s="412"/>
      <c r="AFV523" s="412"/>
      <c r="AFW523" s="412"/>
      <c r="AFX523" s="412"/>
      <c r="AFY523" s="412"/>
      <c r="AFZ523" s="412"/>
      <c r="AGA523" s="412"/>
      <c r="AGB523" s="412"/>
      <c r="AGC523" s="412"/>
      <c r="AGD523" s="412"/>
      <c r="AGE523" s="412"/>
      <c r="AGF523" s="412"/>
      <c r="AGG523" s="412"/>
      <c r="AGH523" s="412"/>
      <c r="AGI523" s="412"/>
      <c r="AGJ523" s="412"/>
      <c r="AGK523" s="412"/>
      <c r="AGL523" s="412"/>
      <c r="AGM523" s="412"/>
      <c r="AGN523" s="412"/>
      <c r="AGO523" s="412"/>
      <c r="AGP523" s="412"/>
      <c r="AGQ523" s="412"/>
      <c r="AGR523" s="412"/>
      <c r="AGS523" s="412"/>
      <c r="AGT523" s="412"/>
      <c r="AGU523" s="412"/>
      <c r="AGV523" s="412"/>
      <c r="AGW523" s="412"/>
      <c r="AGX523" s="412"/>
      <c r="AGY523" s="412"/>
      <c r="AGZ523" s="412"/>
      <c r="AHA523" s="412"/>
      <c r="AHB523" s="413"/>
      <c r="AHC523" s="413"/>
      <c r="AHD523" s="413"/>
      <c r="AHE523" s="413"/>
      <c r="AHF523" s="413"/>
      <c r="AHG523" s="413"/>
      <c r="AHH523" s="413"/>
      <c r="AHI523" s="413"/>
      <c r="AHJ523" s="413"/>
      <c r="AHK523" s="413"/>
      <c r="AHL523" s="413"/>
      <c r="AHM523" s="413"/>
      <c r="AHN523" s="413"/>
      <c r="AHO523" s="413"/>
      <c r="AHP523" s="413"/>
      <c r="AHQ523" s="413"/>
      <c r="AHR523" s="413"/>
      <c r="AHS523" s="413"/>
      <c r="AHT523" s="413"/>
      <c r="AHU523" s="413"/>
      <c r="AHV523" s="413"/>
      <c r="AHW523" s="413"/>
      <c r="AHX523" s="413"/>
      <c r="AHY523" s="413"/>
      <c r="AHZ523" s="414"/>
      <c r="AIA523" s="414"/>
      <c r="AIB523" s="414"/>
      <c r="AIC523" s="414"/>
      <c r="AID523" s="414"/>
      <c r="AIE523" s="413"/>
      <c r="AIF523" s="413"/>
      <c r="AIG523" s="414"/>
      <c r="AIH523" s="414"/>
      <c r="AII523" s="413"/>
      <c r="AIJ523" s="413"/>
      <c r="AIK523" s="414"/>
      <c r="AIL523" s="414"/>
      <c r="AIM523" s="413"/>
      <c r="AIN523" s="413"/>
      <c r="AIO523" s="413"/>
      <c r="AIP523" s="413"/>
      <c r="AIQ523" s="413"/>
      <c r="AIR523" s="413"/>
      <c r="AIS523" s="413"/>
      <c r="AIT523" s="414"/>
      <c r="AIU523" s="414"/>
      <c r="AIV523" s="413"/>
      <c r="AIW523" s="413"/>
      <c r="AIX523" s="414"/>
      <c r="AIY523" s="414"/>
      <c r="AIZ523" s="413"/>
      <c r="AJA523" s="413"/>
      <c r="AJB523" s="413"/>
      <c r="AJC523" s="413"/>
      <c r="AJD523" s="413"/>
      <c r="AJE523" s="407"/>
      <c r="AJF523" s="439"/>
      <c r="AJG523" s="413"/>
      <c r="AJH523" s="413"/>
      <c r="AJI523" s="413"/>
      <c r="AJJ523" s="413"/>
      <c r="AJK523" s="413"/>
      <c r="AJL523" s="413"/>
      <c r="AJM523" s="413"/>
      <c r="AJN523" s="412"/>
      <c r="AJO523" s="412"/>
      <c r="AJP523" s="412"/>
      <c r="AJQ523" s="412"/>
      <c r="AJR523" s="412"/>
      <c r="AJS523" s="412"/>
      <c r="AJT523" s="412"/>
      <c r="AJU523" s="412"/>
      <c r="AJV523" s="412"/>
      <c r="AJW523" s="412"/>
      <c r="AJX523" s="412"/>
      <c r="AJY523" s="412"/>
      <c r="AJZ523" s="412"/>
      <c r="AKA523" s="412"/>
      <c r="AKB523" s="412"/>
      <c r="AKC523" s="412"/>
      <c r="AKD523" s="412"/>
      <c r="AKE523" s="412"/>
      <c r="AKF523" s="412"/>
      <c r="AKG523" s="412"/>
      <c r="AKH523" s="412"/>
      <c r="AKI523" s="412"/>
      <c r="AKJ523" s="412"/>
      <c r="AKK523" s="412"/>
      <c r="AKL523" s="412"/>
      <c r="AKM523" s="412"/>
      <c r="AKN523" s="412"/>
      <c r="AKO523" s="412"/>
      <c r="AKP523" s="412"/>
      <c r="AKQ523" s="412"/>
      <c r="AKR523" s="412"/>
      <c r="AKS523" s="412"/>
      <c r="AKT523" s="412"/>
      <c r="AKU523" s="412"/>
      <c r="AKV523" s="412"/>
      <c r="AKW523" s="412"/>
      <c r="AKX523" s="412"/>
      <c r="AKY523" s="412"/>
      <c r="AKZ523" s="412"/>
      <c r="ALA523" s="412"/>
      <c r="ALB523" s="412"/>
      <c r="ALC523" s="412"/>
      <c r="ALD523" s="412"/>
      <c r="ALE523" s="412"/>
      <c r="ALF523" s="413"/>
      <c r="ALG523" s="413"/>
      <c r="ALH523" s="413"/>
      <c r="ALI523" s="413"/>
      <c r="ALJ523" s="413"/>
      <c r="ALK523" s="413"/>
      <c r="ALL523" s="413"/>
      <c r="ALM523" s="413"/>
      <c r="ALN523" s="413"/>
      <c r="ALO523" s="413"/>
      <c r="ALP523" s="413"/>
      <c r="ALQ523" s="413"/>
      <c r="ALR523" s="413"/>
      <c r="ALS523" s="413"/>
      <c r="ALT523" s="413"/>
      <c r="ALU523" s="413"/>
      <c r="ALV523" s="413"/>
      <c r="ALW523" s="413"/>
      <c r="ALX523" s="413"/>
      <c r="ALY523" s="413"/>
      <c r="ALZ523" s="413"/>
      <c r="AMA523" s="413"/>
      <c r="AMB523" s="413"/>
      <c r="AMC523" s="413"/>
      <c r="AMD523" s="414"/>
      <c r="AME523" s="414"/>
      <c r="AMF523" s="414"/>
      <c r="AMG523" s="414"/>
      <c r="AMH523" s="414"/>
      <c r="AMI523" s="413"/>
      <c r="AMJ523" s="413"/>
      <c r="AMK523" s="414"/>
      <c r="AML523" s="414"/>
      <c r="AMM523" s="413"/>
      <c r="AMN523" s="413"/>
      <c r="AMO523" s="414"/>
      <c r="AMP523" s="414"/>
      <c r="AMQ523" s="413"/>
      <c r="AMR523" s="413"/>
      <c r="AMS523" s="413"/>
      <c r="AMT523" s="413"/>
      <c r="AMU523" s="413"/>
      <c r="AMV523" s="413"/>
      <c r="AMW523" s="413"/>
      <c r="AMX523" s="414"/>
      <c r="AMY523" s="414"/>
      <c r="AMZ523" s="413"/>
      <c r="ANA523" s="413"/>
      <c r="ANB523" s="414"/>
      <c r="ANC523" s="414"/>
      <c r="AND523" s="413"/>
      <c r="ANE523" s="413"/>
      <c r="ANF523" s="413"/>
      <c r="ANG523" s="413"/>
      <c r="ANH523" s="413"/>
      <c r="ANI523" s="407"/>
      <c r="ANJ523" s="439"/>
      <c r="ANK523" s="413"/>
      <c r="ANL523" s="413"/>
      <c r="ANM523" s="413"/>
      <c r="ANN523" s="413"/>
      <c r="ANO523" s="413"/>
      <c r="ANP523" s="413"/>
      <c r="ANQ523" s="413"/>
      <c r="ANR523" s="412"/>
      <c r="ANS523" s="412"/>
      <c r="ANT523" s="412"/>
      <c r="ANU523" s="412"/>
      <c r="ANV523" s="412"/>
      <c r="ANW523" s="412"/>
      <c r="ANX523" s="412"/>
      <c r="ANY523" s="412"/>
      <c r="ANZ523" s="412"/>
      <c r="AOA523" s="412"/>
      <c r="AOB523" s="412"/>
      <c r="AOC523" s="412"/>
      <c r="AOD523" s="412"/>
      <c r="AOE523" s="412"/>
      <c r="AOF523" s="412"/>
      <c r="AOG523" s="412"/>
      <c r="AOH523" s="412"/>
      <c r="AOI523" s="412"/>
      <c r="AOJ523" s="412"/>
      <c r="AOK523" s="412"/>
      <c r="AOL523" s="412"/>
      <c r="AOM523" s="412"/>
      <c r="AON523" s="412"/>
      <c r="AOO523" s="412"/>
      <c r="AOP523" s="412"/>
      <c r="AOQ523" s="412"/>
      <c r="AOR523" s="412"/>
      <c r="AOS523" s="412"/>
      <c r="AOT523" s="412"/>
      <c r="AOU523" s="412"/>
      <c r="AOV523" s="412"/>
      <c r="AOW523" s="412"/>
      <c r="AOX523" s="412"/>
      <c r="AOY523" s="412"/>
      <c r="AOZ523" s="412"/>
      <c r="APA523" s="412"/>
      <c r="APB523" s="412"/>
      <c r="APC523" s="412"/>
      <c r="APD523" s="412"/>
      <c r="APE523" s="412"/>
      <c r="APF523" s="412"/>
      <c r="APG523" s="412"/>
      <c r="APH523" s="412"/>
      <c r="API523" s="412"/>
      <c r="APJ523" s="413"/>
      <c r="APK523" s="413"/>
      <c r="APL523" s="413"/>
      <c r="APM523" s="413"/>
      <c r="APN523" s="413"/>
      <c r="APO523" s="413"/>
      <c r="APP523" s="413"/>
      <c r="APQ523" s="413"/>
      <c r="APR523" s="413"/>
      <c r="APS523" s="413"/>
      <c r="APT523" s="413"/>
      <c r="APU523" s="413"/>
      <c r="APV523" s="413"/>
      <c r="APW523" s="413"/>
      <c r="APX523" s="413"/>
      <c r="APY523" s="413"/>
      <c r="APZ523" s="413"/>
      <c r="AQA523" s="413"/>
      <c r="AQB523" s="413"/>
      <c r="AQC523" s="413"/>
      <c r="AQD523" s="413"/>
      <c r="AQE523" s="413"/>
      <c r="AQF523" s="413"/>
      <c r="AQG523" s="413"/>
      <c r="AQH523" s="414"/>
      <c r="AQI523" s="414"/>
      <c r="AQJ523" s="414"/>
      <c r="AQK523" s="414"/>
      <c r="AQL523" s="414"/>
      <c r="AQM523" s="413"/>
      <c r="AQN523" s="413"/>
      <c r="AQO523" s="414"/>
      <c r="AQP523" s="414"/>
      <c r="AQQ523" s="413"/>
      <c r="AQR523" s="413"/>
      <c r="AQS523" s="414"/>
      <c r="AQT523" s="414"/>
      <c r="AQU523" s="413"/>
      <c r="AQV523" s="413"/>
      <c r="AQW523" s="413"/>
      <c r="AQX523" s="413"/>
      <c r="AQY523" s="413"/>
      <c r="AQZ523" s="413"/>
      <c r="ARA523" s="413"/>
      <c r="ARB523" s="414"/>
      <c r="ARC523" s="414"/>
      <c r="ARD523" s="413"/>
      <c r="ARE523" s="413"/>
      <c r="ARF523" s="414"/>
      <c r="ARG523" s="414"/>
      <c r="ARH523" s="413"/>
      <c r="ARI523" s="413"/>
      <c r="ARJ523" s="413"/>
      <c r="ARK523" s="413"/>
      <c r="ARL523" s="413"/>
      <c r="ARM523" s="407"/>
      <c r="ARN523" s="439"/>
      <c r="ARO523" s="413"/>
      <c r="ARP523" s="413"/>
      <c r="ARQ523" s="413"/>
      <c r="ARR523" s="413"/>
      <c r="ARS523" s="413"/>
      <c r="ART523" s="413"/>
      <c r="ARU523" s="413"/>
      <c r="ARV523" s="412"/>
      <c r="ARW523" s="412"/>
      <c r="ARX523" s="412"/>
      <c r="ARY523" s="412"/>
      <c r="ARZ523" s="412"/>
      <c r="ASA523" s="412"/>
      <c r="ASB523" s="412"/>
      <c r="ASC523" s="412"/>
      <c r="ASD523" s="412"/>
      <c r="ASE523" s="412"/>
      <c r="ASF523" s="412"/>
      <c r="ASG523" s="412"/>
      <c r="ASH523" s="412"/>
      <c r="ASI523" s="412"/>
      <c r="ASJ523" s="412"/>
      <c r="ASK523" s="412"/>
      <c r="ASL523" s="412"/>
      <c r="ASM523" s="412"/>
      <c r="ASN523" s="412"/>
      <c r="ASO523" s="412"/>
      <c r="ASP523" s="412"/>
      <c r="ASQ523" s="412"/>
      <c r="ASR523" s="412"/>
      <c r="ASS523" s="412"/>
      <c r="AST523" s="412"/>
      <c r="ASU523" s="412"/>
      <c r="ASV523" s="412"/>
      <c r="ASW523" s="412"/>
      <c r="ASX523" s="412"/>
      <c r="ASY523" s="412"/>
      <c r="ASZ523" s="412"/>
      <c r="ATA523" s="412"/>
      <c r="ATB523" s="412"/>
      <c r="ATC523" s="412"/>
      <c r="ATD523" s="412"/>
      <c r="ATE523" s="412"/>
      <c r="ATF523" s="412"/>
      <c r="ATG523" s="412"/>
      <c r="ATH523" s="412"/>
      <c r="ATI523" s="412"/>
      <c r="ATJ523" s="412"/>
      <c r="ATK523" s="412"/>
      <c r="ATL523" s="412"/>
      <c r="ATM523" s="412"/>
      <c r="ATN523" s="413"/>
      <c r="ATO523" s="413"/>
      <c r="ATP523" s="413"/>
      <c r="ATQ523" s="413"/>
      <c r="ATR523" s="413"/>
      <c r="ATS523" s="413"/>
      <c r="ATT523" s="413"/>
      <c r="ATU523" s="413"/>
      <c r="ATV523" s="413"/>
      <c r="ATW523" s="413"/>
      <c r="ATX523" s="413"/>
      <c r="ATY523" s="413"/>
      <c r="ATZ523" s="413"/>
      <c r="AUA523" s="413"/>
      <c r="AUB523" s="413"/>
      <c r="AUC523" s="413"/>
      <c r="AUD523" s="413"/>
      <c r="AUE523" s="413"/>
      <c r="AUF523" s="413"/>
      <c r="AUG523" s="413"/>
      <c r="AUH523" s="413"/>
      <c r="AUI523" s="413"/>
      <c r="AUJ523" s="413"/>
      <c r="AUK523" s="413"/>
      <c r="AUL523" s="414"/>
      <c r="AUM523" s="414"/>
      <c r="AUN523" s="414"/>
      <c r="AUO523" s="414"/>
      <c r="AUP523" s="414"/>
      <c r="AUQ523" s="413"/>
      <c r="AUR523" s="413"/>
      <c r="AUS523" s="414"/>
      <c r="AUT523" s="414"/>
      <c r="AUU523" s="413"/>
      <c r="AUV523" s="413"/>
      <c r="AUW523" s="414"/>
      <c r="AUX523" s="414"/>
      <c r="AUY523" s="413"/>
      <c r="AUZ523" s="413"/>
      <c r="AVA523" s="413"/>
      <c r="AVB523" s="413"/>
      <c r="AVC523" s="413"/>
      <c r="AVD523" s="413"/>
      <c r="AVE523" s="413"/>
      <c r="AVF523" s="414"/>
      <c r="AVG523" s="414"/>
      <c r="AVH523" s="413"/>
      <c r="AVI523" s="413"/>
      <c r="AVJ523" s="414"/>
      <c r="AVK523" s="414"/>
      <c r="AVL523" s="413"/>
      <c r="AVM523" s="413"/>
      <c r="AVN523" s="413"/>
      <c r="AVO523" s="413"/>
      <c r="AVP523" s="413"/>
      <c r="AVQ523" s="407"/>
      <c r="AVR523" s="439"/>
      <c r="AVS523" s="413"/>
      <c r="AVT523" s="413"/>
      <c r="AVU523" s="413"/>
      <c r="AVV523" s="413"/>
      <c r="AVW523" s="413"/>
      <c r="AVX523" s="413"/>
      <c r="AVY523" s="413"/>
      <c r="AVZ523" s="412"/>
      <c r="AWA523" s="412"/>
      <c r="AWB523" s="412"/>
      <c r="AWC523" s="412"/>
      <c r="AWD523" s="412"/>
      <c r="AWE523" s="412"/>
      <c r="AWF523" s="412"/>
      <c r="AWG523" s="412"/>
      <c r="AWH523" s="412"/>
      <c r="AWI523" s="412"/>
      <c r="AWJ523" s="412"/>
      <c r="AWK523" s="412"/>
      <c r="AWL523" s="412"/>
      <c r="AWM523" s="412"/>
      <c r="AWN523" s="412"/>
      <c r="AWO523" s="412"/>
      <c r="AWP523" s="412"/>
      <c r="AWQ523" s="412"/>
      <c r="AWR523" s="412"/>
      <c r="AWS523" s="412"/>
      <c r="AWT523" s="412"/>
      <c r="AWU523" s="412"/>
      <c r="AWV523" s="412"/>
      <c r="AWW523" s="412"/>
      <c r="AWX523" s="412"/>
      <c r="AWY523" s="412"/>
      <c r="AWZ523" s="412"/>
      <c r="AXA523" s="412"/>
      <c r="AXB523" s="412"/>
      <c r="AXC523" s="412"/>
      <c r="AXD523" s="412"/>
      <c r="AXE523" s="412"/>
      <c r="AXF523" s="412"/>
      <c r="AXG523" s="412"/>
      <c r="AXH523" s="412"/>
      <c r="AXI523" s="412"/>
      <c r="AXJ523" s="412"/>
      <c r="AXK523" s="412"/>
      <c r="AXL523" s="412"/>
      <c r="AXM523" s="412"/>
      <c r="AXN523" s="412"/>
      <c r="AXO523" s="412"/>
      <c r="AXP523" s="412"/>
      <c r="AXQ523" s="412"/>
      <c r="AXR523" s="413"/>
      <c r="AXS523" s="413"/>
      <c r="AXT523" s="413"/>
      <c r="AXU523" s="413"/>
      <c r="AXV523" s="413"/>
      <c r="AXW523" s="413"/>
      <c r="AXX523" s="413"/>
      <c r="AXY523" s="413"/>
      <c r="AXZ523" s="413"/>
      <c r="AYA523" s="413"/>
      <c r="AYB523" s="413"/>
      <c r="AYC523" s="413"/>
      <c r="AYD523" s="413"/>
      <c r="AYE523" s="413"/>
      <c r="AYF523" s="413"/>
      <c r="AYG523" s="413"/>
      <c r="AYH523" s="413"/>
      <c r="AYI523" s="413"/>
      <c r="AYJ523" s="413"/>
      <c r="AYK523" s="413"/>
      <c r="AYL523" s="413"/>
      <c r="AYM523" s="413"/>
      <c r="AYN523" s="413"/>
      <c r="AYO523" s="413"/>
      <c r="AYP523" s="414"/>
      <c r="AYQ523" s="414"/>
      <c r="AYR523" s="414"/>
      <c r="AYS523" s="414"/>
      <c r="AYT523" s="414"/>
      <c r="AYU523" s="413"/>
      <c r="AYV523" s="413"/>
      <c r="AYW523" s="414"/>
      <c r="AYX523" s="414"/>
      <c r="AYY523" s="413"/>
      <c r="AYZ523" s="413"/>
      <c r="AZA523" s="414"/>
      <c r="AZB523" s="414"/>
      <c r="AZC523" s="413"/>
      <c r="AZD523" s="413"/>
      <c r="AZE523" s="413"/>
      <c r="AZF523" s="413"/>
      <c r="AZG523" s="413"/>
      <c r="AZH523" s="413"/>
      <c r="AZI523" s="413"/>
      <c r="AZJ523" s="414"/>
      <c r="AZK523" s="414"/>
      <c r="AZL523" s="413"/>
      <c r="AZM523" s="413"/>
      <c r="AZN523" s="414"/>
      <c r="AZO523" s="414"/>
      <c r="AZP523" s="413"/>
      <c r="AZQ523" s="413"/>
      <c r="AZR523" s="413"/>
      <c r="AZS523" s="413"/>
      <c r="AZT523" s="413"/>
      <c r="AZU523" s="407"/>
      <c r="AZV523" s="439"/>
      <c r="AZW523" s="413"/>
      <c r="AZX523" s="413"/>
      <c r="AZY523" s="413"/>
      <c r="AZZ523" s="413"/>
      <c r="BAA523" s="413"/>
      <c r="BAB523" s="413"/>
      <c r="BAC523" s="413"/>
      <c r="BAD523" s="412"/>
      <c r="BAE523" s="412"/>
      <c r="BAF523" s="412"/>
      <c r="BAG523" s="412"/>
      <c r="BAH523" s="412"/>
      <c r="BAI523" s="412"/>
      <c r="BAJ523" s="412"/>
      <c r="BAK523" s="412"/>
      <c r="BAL523" s="412"/>
      <c r="BAM523" s="412"/>
      <c r="BAN523" s="412"/>
      <c r="BAO523" s="412"/>
      <c r="BAP523" s="412"/>
      <c r="BAQ523" s="412"/>
      <c r="BAR523" s="412"/>
      <c r="BAS523" s="412"/>
      <c r="BAT523" s="412"/>
      <c r="BAU523" s="412"/>
      <c r="BAV523" s="412"/>
      <c r="BAW523" s="412"/>
      <c r="BAX523" s="412"/>
      <c r="BAY523" s="412"/>
      <c r="BAZ523" s="412"/>
      <c r="BBA523" s="412"/>
      <c r="BBB523" s="412"/>
      <c r="BBC523" s="412"/>
      <c r="BBD523" s="412"/>
      <c r="BBE523" s="412"/>
      <c r="BBF523" s="412"/>
      <c r="BBG523" s="412"/>
      <c r="BBH523" s="412"/>
      <c r="BBI523" s="412"/>
      <c r="BBJ523" s="412"/>
      <c r="BBK523" s="412"/>
      <c r="BBL523" s="412"/>
      <c r="BBM523" s="412"/>
      <c r="BBN523" s="412"/>
      <c r="BBO523" s="412"/>
      <c r="BBP523" s="412"/>
      <c r="BBQ523" s="412"/>
      <c r="BBR523" s="412"/>
      <c r="BBS523" s="412"/>
      <c r="BBT523" s="412"/>
      <c r="BBU523" s="412"/>
      <c r="BBV523" s="413"/>
      <c r="BBW523" s="413"/>
      <c r="BBX523" s="413"/>
      <c r="BBY523" s="413"/>
      <c r="BBZ523" s="413"/>
      <c r="BCA523" s="413"/>
      <c r="BCB523" s="413"/>
      <c r="BCC523" s="413"/>
      <c r="BCD523" s="413"/>
      <c r="BCE523" s="413"/>
      <c r="BCF523" s="413"/>
      <c r="BCG523" s="413"/>
      <c r="BCH523" s="413"/>
      <c r="BCI523" s="413"/>
      <c r="BCJ523" s="413"/>
      <c r="BCK523" s="413"/>
      <c r="BCL523" s="413"/>
      <c r="BCM523" s="413"/>
      <c r="BCN523" s="413"/>
      <c r="BCO523" s="413"/>
      <c r="BCP523" s="413"/>
      <c r="BCQ523" s="413"/>
      <c r="BCR523" s="413"/>
      <c r="BCS523" s="413"/>
      <c r="BCT523" s="414"/>
      <c r="BCU523" s="414"/>
      <c r="BCV523" s="414"/>
      <c r="BCW523" s="414"/>
      <c r="BCX523" s="414"/>
      <c r="BCY523" s="413"/>
      <c r="BCZ523" s="413"/>
      <c r="BDA523" s="414"/>
      <c r="BDB523" s="414"/>
      <c r="BDC523" s="413"/>
      <c r="BDD523" s="413"/>
      <c r="BDE523" s="414"/>
      <c r="BDF523" s="414"/>
      <c r="BDG523" s="413"/>
      <c r="BDH523" s="413"/>
      <c r="BDI523" s="413"/>
      <c r="BDJ523" s="413"/>
      <c r="BDK523" s="413"/>
      <c r="BDL523" s="413"/>
      <c r="BDM523" s="413"/>
      <c r="BDN523" s="414"/>
      <c r="BDO523" s="414"/>
      <c r="BDP523" s="413"/>
      <c r="BDQ523" s="413"/>
      <c r="BDR523" s="414"/>
      <c r="BDS523" s="414"/>
      <c r="BDT523" s="413"/>
      <c r="BDU523" s="413"/>
      <c r="BDV523" s="413"/>
      <c r="BDW523" s="413"/>
      <c r="BDX523" s="413"/>
      <c r="BDY523" s="407"/>
      <c r="BDZ523" s="439"/>
      <c r="BEA523" s="413"/>
      <c r="BEB523" s="413"/>
      <c r="BEC523" s="413"/>
      <c r="BED523" s="413"/>
      <c r="BEE523" s="413"/>
      <c r="BEF523" s="413"/>
      <c r="BEG523" s="413"/>
      <c r="BEH523" s="412"/>
      <c r="BEI523" s="412"/>
      <c r="BEJ523" s="412"/>
      <c r="BEK523" s="412"/>
      <c r="BEL523" s="412"/>
      <c r="BEM523" s="412"/>
      <c r="BEN523" s="412"/>
      <c r="BEO523" s="412"/>
      <c r="BEP523" s="412"/>
      <c r="BEQ523" s="412"/>
      <c r="BER523" s="412"/>
      <c r="BES523" s="412"/>
      <c r="BET523" s="412"/>
      <c r="BEU523" s="412"/>
      <c r="BEV523" s="412"/>
      <c r="BEW523" s="412"/>
      <c r="BEX523" s="412"/>
      <c r="BEY523" s="412"/>
      <c r="BEZ523" s="412"/>
      <c r="BFA523" s="412"/>
      <c r="BFB523" s="412"/>
      <c r="BFC523" s="412"/>
      <c r="BFD523" s="412"/>
      <c r="BFE523" s="412"/>
      <c r="BFF523" s="412"/>
      <c r="BFG523" s="412"/>
      <c r="BFH523" s="412"/>
      <c r="BFI523" s="412"/>
      <c r="BFJ523" s="412"/>
      <c r="BFK523" s="412"/>
      <c r="BFL523" s="412"/>
      <c r="BFM523" s="412"/>
      <c r="BFN523" s="412"/>
      <c r="BFO523" s="412"/>
      <c r="BFP523" s="412"/>
      <c r="BFQ523" s="412"/>
      <c r="BFR523" s="412"/>
      <c r="BFS523" s="412"/>
      <c r="BFT523" s="412"/>
      <c r="BFU523" s="412"/>
      <c r="BFV523" s="412"/>
      <c r="BFW523" s="412"/>
      <c r="BFX523" s="412"/>
      <c r="BFY523" s="412"/>
      <c r="BFZ523" s="413"/>
      <c r="BGA523" s="413"/>
      <c r="BGB523" s="413"/>
      <c r="BGC523" s="413"/>
      <c r="BGD523" s="413"/>
      <c r="BGE523" s="413"/>
      <c r="BGF523" s="413"/>
      <c r="BGG523" s="413"/>
      <c r="BGH523" s="413"/>
      <c r="BGI523" s="413"/>
      <c r="BGJ523" s="413"/>
      <c r="BGK523" s="413"/>
      <c r="BGL523" s="413"/>
      <c r="BGM523" s="413"/>
      <c r="BGN523" s="413"/>
      <c r="BGO523" s="413"/>
      <c r="BGP523" s="413"/>
      <c r="BGQ523" s="413"/>
      <c r="BGR523" s="413"/>
      <c r="BGS523" s="413"/>
      <c r="BGT523" s="413"/>
      <c r="BGU523" s="413"/>
      <c r="BGV523" s="413"/>
      <c r="BGW523" s="413"/>
      <c r="BGX523" s="414"/>
      <c r="BGY523" s="414"/>
      <c r="BGZ523" s="414"/>
      <c r="BHA523" s="414"/>
      <c r="BHB523" s="414"/>
      <c r="BHC523" s="413"/>
      <c r="BHD523" s="413"/>
      <c r="BHE523" s="414"/>
      <c r="BHF523" s="414"/>
      <c r="BHG523" s="413"/>
      <c r="BHH523" s="413"/>
      <c r="BHI523" s="414"/>
      <c r="BHJ523" s="414"/>
      <c r="BHK523" s="413"/>
      <c r="BHL523" s="413"/>
      <c r="BHM523" s="413"/>
      <c r="BHN523" s="413"/>
      <c r="BHO523" s="413"/>
      <c r="BHP523" s="413"/>
      <c r="BHQ523" s="413"/>
      <c r="BHR523" s="414"/>
      <c r="BHS523" s="414"/>
      <c r="BHT523" s="413"/>
      <c r="BHU523" s="413"/>
      <c r="BHV523" s="414"/>
      <c r="BHW523" s="414"/>
      <c r="BHX523" s="413"/>
      <c r="BHY523" s="413"/>
      <c r="BHZ523" s="413"/>
      <c r="BIA523" s="413"/>
      <c r="BIB523" s="413"/>
      <c r="BIC523" s="407"/>
      <c r="BID523" s="439"/>
      <c r="BIE523" s="413"/>
      <c r="BIF523" s="413"/>
      <c r="BIG523" s="413"/>
      <c r="BIH523" s="413"/>
      <c r="BII523" s="413"/>
      <c r="BIJ523" s="413"/>
      <c r="BIK523" s="413"/>
      <c r="BIL523" s="412"/>
      <c r="BIM523" s="412"/>
      <c r="BIN523" s="412"/>
      <c r="BIO523" s="412"/>
      <c r="BIP523" s="412"/>
      <c r="BIQ523" s="412"/>
      <c r="BIR523" s="412"/>
      <c r="BIS523" s="412"/>
      <c r="BIT523" s="412"/>
      <c r="BIU523" s="412"/>
      <c r="BIV523" s="412"/>
      <c r="BIW523" s="412"/>
      <c r="BIX523" s="412"/>
      <c r="BIY523" s="412"/>
      <c r="BIZ523" s="412"/>
      <c r="BJA523" s="412"/>
      <c r="BJB523" s="412"/>
      <c r="BJC523" s="412"/>
      <c r="BJD523" s="412"/>
      <c r="BJE523" s="412"/>
      <c r="BJF523" s="412"/>
      <c r="BJG523" s="412"/>
      <c r="BJH523" s="412"/>
      <c r="BJI523" s="412"/>
      <c r="BJJ523" s="412"/>
      <c r="BJK523" s="412"/>
      <c r="BJL523" s="412"/>
      <c r="BJM523" s="412"/>
      <c r="BJN523" s="412"/>
      <c r="BJO523" s="412"/>
      <c r="BJP523" s="412"/>
      <c r="BJQ523" s="412"/>
      <c r="BJR523" s="412"/>
      <c r="BJS523" s="412"/>
      <c r="BJT523" s="412"/>
      <c r="BJU523" s="412"/>
      <c r="BJV523" s="412"/>
      <c r="BJW523" s="412"/>
      <c r="BJX523" s="412"/>
      <c r="BJY523" s="412"/>
      <c r="BJZ523" s="412"/>
      <c r="BKA523" s="412"/>
      <c r="BKB523" s="412"/>
      <c r="BKC523" s="412"/>
      <c r="BKD523" s="413"/>
      <c r="BKE523" s="413"/>
      <c r="BKF523" s="413"/>
      <c r="BKG523" s="413"/>
      <c r="BKH523" s="413"/>
      <c r="BKI523" s="413"/>
      <c r="BKJ523" s="413"/>
      <c r="BKK523" s="413"/>
      <c r="BKL523" s="413"/>
      <c r="BKM523" s="413"/>
      <c r="BKN523" s="413"/>
      <c r="BKO523" s="413"/>
      <c r="BKP523" s="413"/>
      <c r="BKQ523" s="413"/>
      <c r="BKR523" s="413"/>
      <c r="BKS523" s="413"/>
      <c r="BKT523" s="413"/>
      <c r="BKU523" s="413"/>
      <c r="BKV523" s="413"/>
      <c r="BKW523" s="413"/>
      <c r="BKX523" s="413"/>
      <c r="BKY523" s="413"/>
      <c r="BKZ523" s="413"/>
      <c r="BLA523" s="413"/>
      <c r="BLB523" s="414"/>
      <c r="BLC523" s="414"/>
      <c r="BLD523" s="414"/>
      <c r="BLE523" s="414"/>
      <c r="BLF523" s="414"/>
      <c r="BLG523" s="413"/>
      <c r="BLH523" s="413"/>
      <c r="BLI523" s="414"/>
      <c r="BLJ523" s="414"/>
      <c r="BLK523" s="413"/>
      <c r="BLL523" s="413"/>
      <c r="BLM523" s="414"/>
      <c r="BLN523" s="414"/>
      <c r="BLO523" s="413"/>
      <c r="BLP523" s="413"/>
      <c r="BLQ523" s="413"/>
      <c r="BLR523" s="413"/>
      <c r="BLS523" s="413"/>
      <c r="BLT523" s="413"/>
      <c r="BLU523" s="413"/>
      <c r="BLV523" s="414"/>
      <c r="BLW523" s="414"/>
      <c r="BLX523" s="413"/>
      <c r="BLY523" s="413"/>
      <c r="BLZ523" s="414"/>
      <c r="BMA523" s="414"/>
      <c r="BMB523" s="413"/>
      <c r="BMC523" s="413"/>
      <c r="BMD523" s="413"/>
      <c r="BME523" s="413"/>
      <c r="BMF523" s="413"/>
      <c r="BMG523" s="407"/>
      <c r="BMH523" s="439"/>
      <c r="BMI523" s="413"/>
      <c r="BMJ523" s="413"/>
      <c r="BMK523" s="413"/>
      <c r="BML523" s="413"/>
      <c r="BMM523" s="413"/>
      <c r="BMN523" s="413"/>
      <c r="BMO523" s="413"/>
      <c r="BMP523" s="412"/>
      <c r="BMQ523" s="412"/>
      <c r="BMR523" s="412"/>
      <c r="BMS523" s="412"/>
      <c r="BMT523" s="412"/>
      <c r="BMU523" s="412"/>
      <c r="BMV523" s="412"/>
      <c r="BMW523" s="412"/>
      <c r="BMX523" s="412"/>
      <c r="BMY523" s="412"/>
      <c r="BMZ523" s="412"/>
      <c r="BNA523" s="412"/>
      <c r="BNB523" s="412"/>
      <c r="BNC523" s="412"/>
      <c r="BND523" s="412"/>
      <c r="BNE523" s="412"/>
      <c r="BNF523" s="412"/>
      <c r="BNG523" s="412"/>
      <c r="BNH523" s="412"/>
      <c r="BNI523" s="412"/>
      <c r="BNJ523" s="412"/>
      <c r="BNK523" s="412"/>
      <c r="BNL523" s="412"/>
      <c r="BNM523" s="412"/>
      <c r="BNN523" s="412"/>
      <c r="BNO523" s="412"/>
      <c r="BNP523" s="412"/>
      <c r="BNQ523" s="412"/>
      <c r="BNR523" s="412"/>
      <c r="BNS523" s="412"/>
      <c r="BNT523" s="412"/>
      <c r="BNU523" s="412"/>
      <c r="BNV523" s="412"/>
      <c r="BNW523" s="412"/>
      <c r="BNX523" s="412"/>
      <c r="BNY523" s="412"/>
      <c r="BNZ523" s="412"/>
      <c r="BOA523" s="412"/>
      <c r="BOB523" s="412"/>
      <c r="BOC523" s="412"/>
      <c r="BOD523" s="412"/>
      <c r="BOE523" s="412"/>
      <c r="BOF523" s="412"/>
      <c r="BOG523" s="412"/>
      <c r="BOH523" s="413"/>
      <c r="BOI523" s="413"/>
      <c r="BOJ523" s="413"/>
      <c r="BOK523" s="413"/>
      <c r="BOL523" s="413"/>
      <c r="BOM523" s="413"/>
      <c r="BON523" s="413"/>
      <c r="BOO523" s="413"/>
      <c r="BOP523" s="413"/>
      <c r="BOQ523" s="413"/>
      <c r="BOR523" s="413"/>
      <c r="BOS523" s="413"/>
      <c r="BOT523" s="413"/>
      <c r="BOU523" s="413"/>
      <c r="BOV523" s="413"/>
      <c r="BOW523" s="413"/>
      <c r="BOX523" s="413"/>
      <c r="BOY523" s="413"/>
      <c r="BOZ523" s="413"/>
      <c r="BPA523" s="413"/>
      <c r="BPB523" s="413"/>
      <c r="BPC523" s="413"/>
      <c r="BPD523" s="413"/>
      <c r="BPE523" s="413"/>
      <c r="BPF523" s="414"/>
      <c r="BPG523" s="414"/>
      <c r="BPH523" s="414"/>
      <c r="BPI523" s="414"/>
      <c r="BPJ523" s="414"/>
      <c r="BPK523" s="413"/>
      <c r="BPL523" s="413"/>
      <c r="BPM523" s="414"/>
      <c r="BPN523" s="414"/>
      <c r="BPO523" s="413"/>
      <c r="BPP523" s="413"/>
      <c r="BPQ523" s="414"/>
      <c r="BPR523" s="414"/>
      <c r="BPS523" s="413"/>
      <c r="BPT523" s="413"/>
      <c r="BPU523" s="413"/>
      <c r="BPV523" s="413"/>
      <c r="BPW523" s="413"/>
      <c r="BPX523" s="413"/>
      <c r="BPY523" s="413"/>
      <c r="BPZ523" s="414"/>
      <c r="BQA523" s="414"/>
      <c r="BQB523" s="413"/>
      <c r="BQC523" s="413"/>
      <c r="BQD523" s="414"/>
      <c r="BQE523" s="414"/>
      <c r="BQF523" s="413"/>
      <c r="BQG523" s="413"/>
      <c r="BQH523" s="413"/>
      <c r="BQI523" s="413"/>
      <c r="BQJ523" s="413"/>
      <c r="BQK523" s="407"/>
      <c r="BQL523" s="439"/>
      <c r="BQM523" s="413"/>
      <c r="BQN523" s="413"/>
      <c r="BQO523" s="413"/>
      <c r="BQP523" s="413"/>
      <c r="BQQ523" s="413"/>
      <c r="BQR523" s="413"/>
      <c r="BQS523" s="413"/>
      <c r="BQT523" s="412"/>
      <c r="BQU523" s="412"/>
      <c r="BQV523" s="412"/>
      <c r="BQW523" s="412"/>
      <c r="BQX523" s="412"/>
      <c r="BQY523" s="412"/>
      <c r="BQZ523" s="412"/>
      <c r="BRA523" s="412"/>
      <c r="BRB523" s="412"/>
      <c r="BRC523" s="412"/>
      <c r="BRD523" s="412"/>
      <c r="BRE523" s="412"/>
      <c r="BRF523" s="412"/>
      <c r="BRG523" s="412"/>
      <c r="BRH523" s="412"/>
      <c r="BRI523" s="412"/>
      <c r="BRJ523" s="412"/>
      <c r="BRK523" s="412"/>
      <c r="BRL523" s="412"/>
      <c r="BRM523" s="412"/>
      <c r="BRN523" s="412"/>
      <c r="BRO523" s="412"/>
      <c r="BRP523" s="412"/>
      <c r="BRQ523" s="412"/>
      <c r="BRR523" s="412"/>
      <c r="BRS523" s="412"/>
      <c r="BRT523" s="412"/>
      <c r="BRU523" s="412"/>
      <c r="BRV523" s="412"/>
      <c r="BRW523" s="412"/>
      <c r="BRX523" s="412"/>
      <c r="BRY523" s="412"/>
      <c r="BRZ523" s="412"/>
      <c r="BSA523" s="412"/>
      <c r="BSB523" s="412"/>
      <c r="BSC523" s="412"/>
      <c r="BSD523" s="412"/>
      <c r="BSE523" s="412"/>
      <c r="BSF523" s="412"/>
      <c r="BSG523" s="412"/>
      <c r="BSH523" s="412"/>
      <c r="BSI523" s="412"/>
      <c r="BSJ523" s="412"/>
      <c r="BSK523" s="412"/>
      <c r="BSL523" s="413"/>
      <c r="BSM523" s="413"/>
      <c r="BSN523" s="413"/>
      <c r="BSO523" s="413"/>
      <c r="BSP523" s="413"/>
      <c r="BSQ523" s="413"/>
      <c r="BSR523" s="413"/>
      <c r="BSS523" s="413"/>
      <c r="BST523" s="413"/>
      <c r="BSU523" s="413"/>
      <c r="BSV523" s="413"/>
      <c r="BSW523" s="413"/>
      <c r="BSX523" s="413"/>
      <c r="BSY523" s="413"/>
      <c r="BSZ523" s="413"/>
      <c r="BTA523" s="413"/>
      <c r="BTB523" s="413"/>
      <c r="BTC523" s="413"/>
      <c r="BTD523" s="413"/>
      <c r="BTE523" s="413"/>
      <c r="BTF523" s="413"/>
      <c r="BTG523" s="413"/>
      <c r="BTH523" s="413"/>
      <c r="BTI523" s="413"/>
      <c r="BTJ523" s="414"/>
      <c r="BTK523" s="414"/>
      <c r="BTL523" s="414"/>
      <c r="BTM523" s="414"/>
      <c r="BTN523" s="414"/>
      <c r="BTO523" s="413"/>
      <c r="BTP523" s="413"/>
      <c r="BTQ523" s="414"/>
      <c r="BTR523" s="414"/>
      <c r="BTS523" s="413"/>
      <c r="BTT523" s="413"/>
      <c r="BTU523" s="414"/>
      <c r="BTV523" s="414"/>
      <c r="BTW523" s="413"/>
      <c r="BTX523" s="413"/>
      <c r="BTY523" s="413"/>
      <c r="BTZ523" s="413"/>
      <c r="BUA523" s="413"/>
      <c r="BUB523" s="413"/>
      <c r="BUC523" s="413"/>
      <c r="BUD523" s="414"/>
      <c r="BUE523" s="414"/>
      <c r="BUF523" s="413"/>
      <c r="BUG523" s="413"/>
      <c r="BUH523" s="414"/>
      <c r="BUI523" s="414"/>
      <c r="BUJ523" s="413"/>
      <c r="BUK523" s="413"/>
      <c r="BUL523" s="413"/>
      <c r="BUM523" s="413"/>
      <c r="BUN523" s="413"/>
      <c r="BUO523" s="407"/>
      <c r="BUP523" s="439"/>
      <c r="BUQ523" s="413"/>
      <c r="BUR523" s="413"/>
      <c r="BUS523" s="413"/>
      <c r="BUT523" s="413"/>
      <c r="BUU523" s="413"/>
      <c r="BUV523" s="413"/>
      <c r="BUW523" s="413"/>
      <c r="BUX523" s="412"/>
      <c r="BUY523" s="412"/>
      <c r="BUZ523" s="412"/>
      <c r="BVA523" s="412"/>
      <c r="BVB523" s="412"/>
      <c r="BVC523" s="412"/>
      <c r="BVD523" s="412"/>
      <c r="BVE523" s="412"/>
      <c r="BVF523" s="412"/>
      <c r="BVG523" s="412"/>
      <c r="BVH523" s="412"/>
      <c r="BVI523" s="412"/>
      <c r="BVJ523" s="412"/>
      <c r="BVK523" s="412"/>
      <c r="BVL523" s="412"/>
      <c r="BVM523" s="412"/>
      <c r="BVN523" s="412"/>
      <c r="BVO523" s="412"/>
      <c r="BVP523" s="412"/>
      <c r="BVQ523" s="412"/>
      <c r="BVR523" s="412"/>
      <c r="BVS523" s="412"/>
      <c r="BVT523" s="412"/>
      <c r="BVU523" s="412"/>
      <c r="BVV523" s="412"/>
      <c r="BVW523" s="412"/>
      <c r="BVX523" s="412"/>
      <c r="BVY523" s="412"/>
      <c r="BVZ523" s="412"/>
      <c r="BWA523" s="412"/>
      <c r="BWB523" s="412"/>
      <c r="BWC523" s="412"/>
      <c r="BWD523" s="412"/>
      <c r="BWE523" s="412"/>
      <c r="BWF523" s="412"/>
      <c r="BWG523" s="412"/>
      <c r="BWH523" s="412"/>
      <c r="BWI523" s="412"/>
      <c r="BWJ523" s="412"/>
      <c r="BWK523" s="412"/>
      <c r="BWL523" s="412"/>
      <c r="BWM523" s="412"/>
      <c r="BWN523" s="412"/>
      <c r="BWO523" s="412"/>
      <c r="BWP523" s="413"/>
      <c r="BWQ523" s="413"/>
      <c r="BWR523" s="413"/>
      <c r="BWS523" s="413"/>
      <c r="BWT523" s="413"/>
      <c r="BWU523" s="413"/>
      <c r="BWV523" s="413"/>
      <c r="BWW523" s="413"/>
      <c r="BWX523" s="413"/>
      <c r="BWY523" s="413"/>
      <c r="BWZ523" s="413"/>
      <c r="BXA523" s="413"/>
      <c r="BXB523" s="413"/>
      <c r="BXC523" s="413"/>
      <c r="BXD523" s="413"/>
      <c r="BXE523" s="413"/>
      <c r="BXF523" s="413"/>
      <c r="BXG523" s="413"/>
      <c r="BXH523" s="413"/>
      <c r="BXI523" s="413"/>
      <c r="BXJ523" s="413"/>
      <c r="BXK523" s="413"/>
      <c r="BXL523" s="413"/>
      <c r="BXM523" s="413"/>
      <c r="BXN523" s="414"/>
      <c r="BXO523" s="414"/>
      <c r="BXP523" s="414"/>
      <c r="BXQ523" s="414"/>
      <c r="BXR523" s="414"/>
      <c r="BXS523" s="413"/>
      <c r="BXT523" s="413"/>
      <c r="BXU523" s="414"/>
      <c r="BXV523" s="414"/>
      <c r="BXW523" s="413"/>
      <c r="BXX523" s="413"/>
      <c r="BXY523" s="414"/>
      <c r="BXZ523" s="414"/>
      <c r="BYA523" s="413"/>
      <c r="BYB523" s="413"/>
      <c r="BYC523" s="413"/>
      <c r="BYD523" s="413"/>
      <c r="BYE523" s="413"/>
      <c r="BYF523" s="413"/>
      <c r="BYG523" s="413"/>
      <c r="BYH523" s="414"/>
      <c r="BYI523" s="414"/>
      <c r="BYJ523" s="413"/>
      <c r="BYK523" s="413"/>
      <c r="BYL523" s="414"/>
      <c r="BYM523" s="414"/>
      <c r="BYN523" s="413"/>
      <c r="BYO523" s="413"/>
      <c r="BYP523" s="413"/>
      <c r="BYQ523" s="413"/>
      <c r="BYR523" s="413"/>
      <c r="BYS523" s="407"/>
      <c r="BYT523" s="439"/>
      <c r="BYU523" s="413"/>
      <c r="BYV523" s="413"/>
      <c r="BYW523" s="413"/>
      <c r="BYX523" s="413"/>
      <c r="BYY523" s="413"/>
      <c r="BYZ523" s="413"/>
      <c r="BZA523" s="413"/>
      <c r="BZB523" s="412"/>
      <c r="BZC523" s="412"/>
      <c r="BZD523" s="412"/>
      <c r="BZE523" s="412"/>
      <c r="BZF523" s="412"/>
      <c r="BZG523" s="412"/>
      <c r="BZH523" s="412"/>
      <c r="BZI523" s="412"/>
      <c r="BZJ523" s="412"/>
      <c r="BZK523" s="412"/>
      <c r="BZL523" s="412"/>
      <c r="BZM523" s="412"/>
      <c r="BZN523" s="412"/>
      <c r="BZO523" s="412"/>
      <c r="BZP523" s="412"/>
      <c r="BZQ523" s="412"/>
      <c r="BZR523" s="412"/>
      <c r="BZS523" s="412"/>
      <c r="BZT523" s="412"/>
      <c r="BZU523" s="412"/>
      <c r="BZV523" s="412"/>
      <c r="BZW523" s="412"/>
      <c r="BZX523" s="412"/>
      <c r="BZY523" s="412"/>
      <c r="BZZ523" s="412"/>
      <c r="CAA523" s="412"/>
      <c r="CAB523" s="412"/>
      <c r="CAC523" s="412"/>
      <c r="CAD523" s="412"/>
      <c r="CAE523" s="412"/>
      <c r="CAF523" s="412"/>
      <c r="CAG523" s="412"/>
      <c r="CAH523" s="412"/>
      <c r="CAI523" s="412"/>
      <c r="CAJ523" s="412"/>
      <c r="CAK523" s="412"/>
      <c r="CAL523" s="412"/>
      <c r="CAM523" s="412"/>
      <c r="CAN523" s="412"/>
      <c r="CAO523" s="412"/>
      <c r="CAP523" s="412"/>
      <c r="CAQ523" s="412"/>
      <c r="CAR523" s="412"/>
      <c r="CAS523" s="412"/>
      <c r="CAT523" s="413"/>
      <c r="CAU523" s="413"/>
      <c r="CAV523" s="413"/>
      <c r="CAW523" s="413"/>
      <c r="CAX523" s="413"/>
      <c r="CAY523" s="413"/>
      <c r="CAZ523" s="413"/>
      <c r="CBA523" s="413"/>
      <c r="CBB523" s="413"/>
      <c r="CBC523" s="413"/>
      <c r="CBD523" s="413"/>
      <c r="CBE523" s="413"/>
      <c r="CBF523" s="413"/>
      <c r="CBG523" s="413"/>
      <c r="CBH523" s="413"/>
      <c r="CBI523" s="413"/>
      <c r="CBJ523" s="413"/>
      <c r="CBK523" s="413"/>
      <c r="CBL523" s="413"/>
      <c r="CBM523" s="413"/>
      <c r="CBN523" s="413"/>
      <c r="CBO523" s="413"/>
      <c r="CBP523" s="413"/>
      <c r="CBQ523" s="413"/>
      <c r="CBR523" s="414"/>
      <c r="CBS523" s="414"/>
      <c r="CBT523" s="414"/>
      <c r="CBU523" s="414"/>
      <c r="CBV523" s="414"/>
      <c r="CBW523" s="413"/>
      <c r="CBX523" s="413"/>
      <c r="CBY523" s="414"/>
      <c r="CBZ523" s="414"/>
      <c r="CCA523" s="413"/>
      <c r="CCB523" s="413"/>
      <c r="CCC523" s="414"/>
      <c r="CCD523" s="414"/>
      <c r="CCE523" s="413"/>
      <c r="CCF523" s="413"/>
      <c r="CCG523" s="413"/>
      <c r="CCH523" s="413"/>
      <c r="CCI523" s="413"/>
      <c r="CCJ523" s="413"/>
      <c r="CCK523" s="413"/>
      <c r="CCL523" s="414"/>
      <c r="CCM523" s="414"/>
      <c r="CCN523" s="413"/>
      <c r="CCO523" s="413"/>
      <c r="CCP523" s="414"/>
      <c r="CCQ523" s="414"/>
      <c r="CCR523" s="413"/>
      <c r="CCS523" s="413"/>
      <c r="CCT523" s="413"/>
      <c r="CCU523" s="413"/>
      <c r="CCV523" s="413"/>
      <c r="CCW523" s="407"/>
      <c r="CCX523" s="439"/>
      <c r="CCY523" s="413"/>
      <c r="CCZ523" s="413"/>
      <c r="CDA523" s="413"/>
      <c r="CDB523" s="413"/>
      <c r="CDC523" s="413"/>
      <c r="CDD523" s="413"/>
      <c r="CDE523" s="413"/>
      <c r="CDF523" s="412"/>
      <c r="CDG523" s="412"/>
      <c r="CDH523" s="412"/>
      <c r="CDI523" s="412"/>
      <c r="CDJ523" s="412"/>
      <c r="CDK523" s="412"/>
      <c r="CDL523" s="412"/>
      <c r="CDM523" s="412"/>
      <c r="CDN523" s="412"/>
      <c r="CDO523" s="412"/>
      <c r="CDP523" s="412"/>
      <c r="CDQ523" s="412"/>
      <c r="CDR523" s="412"/>
      <c r="CDS523" s="412"/>
      <c r="CDT523" s="412"/>
      <c r="CDU523" s="412"/>
      <c r="CDV523" s="412"/>
      <c r="CDW523" s="412"/>
      <c r="CDX523" s="412"/>
      <c r="CDY523" s="412"/>
      <c r="CDZ523" s="412"/>
      <c r="CEA523" s="412"/>
      <c r="CEB523" s="412"/>
      <c r="CEC523" s="412"/>
      <c r="CED523" s="412"/>
      <c r="CEE523" s="412"/>
      <c r="CEF523" s="412"/>
      <c r="CEG523" s="412"/>
      <c r="CEH523" s="412"/>
      <c r="CEI523" s="412"/>
      <c r="CEJ523" s="412"/>
      <c r="CEK523" s="412"/>
      <c r="CEL523" s="412"/>
      <c r="CEM523" s="412"/>
      <c r="CEN523" s="412"/>
      <c r="CEO523" s="412"/>
      <c r="CEP523" s="412"/>
      <c r="CEQ523" s="412"/>
      <c r="CER523" s="412"/>
      <c r="CES523" s="412"/>
      <c r="CET523" s="412"/>
      <c r="CEU523" s="412"/>
      <c r="CEV523" s="412"/>
      <c r="CEW523" s="412"/>
      <c r="CEX523" s="413"/>
      <c r="CEY523" s="413"/>
      <c r="CEZ523" s="413"/>
      <c r="CFA523" s="413"/>
      <c r="CFB523" s="413"/>
      <c r="CFC523" s="413"/>
      <c r="CFD523" s="413"/>
      <c r="CFE523" s="413"/>
      <c r="CFF523" s="413"/>
      <c r="CFG523" s="413"/>
      <c r="CFH523" s="413"/>
      <c r="CFI523" s="413"/>
      <c r="CFJ523" s="413"/>
      <c r="CFK523" s="413"/>
      <c r="CFL523" s="413"/>
      <c r="CFM523" s="413"/>
      <c r="CFN523" s="413"/>
      <c r="CFO523" s="413"/>
      <c r="CFP523" s="413"/>
      <c r="CFQ523" s="413"/>
      <c r="CFR523" s="413"/>
      <c r="CFS523" s="413"/>
      <c r="CFT523" s="413"/>
      <c r="CFU523" s="413"/>
      <c r="CFV523" s="414"/>
      <c r="CFW523" s="414"/>
      <c r="CFX523" s="414"/>
      <c r="CFY523" s="414"/>
      <c r="CFZ523" s="414"/>
      <c r="CGA523" s="413"/>
      <c r="CGB523" s="413"/>
      <c r="CGC523" s="414"/>
      <c r="CGD523" s="414"/>
      <c r="CGE523" s="413"/>
      <c r="CGF523" s="413"/>
      <c r="CGG523" s="414"/>
      <c r="CGH523" s="414"/>
      <c r="CGI523" s="413"/>
      <c r="CGJ523" s="413"/>
      <c r="CGK523" s="413"/>
      <c r="CGL523" s="413"/>
      <c r="CGM523" s="413"/>
      <c r="CGN523" s="413"/>
      <c r="CGO523" s="413"/>
      <c r="CGP523" s="414"/>
      <c r="CGQ523" s="414"/>
      <c r="CGR523" s="413"/>
      <c r="CGS523" s="413"/>
      <c r="CGT523" s="414"/>
      <c r="CGU523" s="414"/>
      <c r="CGV523" s="413"/>
      <c r="CGW523" s="413"/>
      <c r="CGX523" s="413"/>
      <c r="CGY523" s="413"/>
      <c r="CGZ523" s="413"/>
      <c r="CHA523" s="407"/>
      <c r="CHB523" s="439"/>
      <c r="CHC523" s="413"/>
      <c r="CHD523" s="413"/>
      <c r="CHE523" s="413"/>
      <c r="CHF523" s="413"/>
      <c r="CHG523" s="413"/>
      <c r="CHH523" s="413"/>
      <c r="CHI523" s="413"/>
      <c r="CHJ523" s="412"/>
      <c r="CHK523" s="412"/>
      <c r="CHL523" s="412"/>
      <c r="CHM523" s="412"/>
      <c r="CHN523" s="412"/>
      <c r="CHO523" s="412"/>
      <c r="CHP523" s="412"/>
      <c r="CHQ523" s="412"/>
      <c r="CHR523" s="412"/>
      <c r="CHS523" s="412"/>
      <c r="CHT523" s="412"/>
      <c r="CHU523" s="412"/>
      <c r="CHV523" s="412"/>
      <c r="CHW523" s="412"/>
      <c r="CHX523" s="412"/>
      <c r="CHY523" s="412"/>
      <c r="CHZ523" s="412"/>
      <c r="CIA523" s="412"/>
      <c r="CIB523" s="412"/>
      <c r="CIC523" s="412"/>
      <c r="CID523" s="412"/>
      <c r="CIE523" s="412"/>
      <c r="CIF523" s="412"/>
      <c r="CIG523" s="412"/>
      <c r="CIH523" s="412"/>
      <c r="CII523" s="412"/>
      <c r="CIJ523" s="412"/>
      <c r="CIK523" s="412"/>
      <c r="CIL523" s="412"/>
      <c r="CIM523" s="412"/>
      <c r="CIN523" s="412"/>
      <c r="CIO523" s="412"/>
      <c r="CIP523" s="412"/>
      <c r="CIQ523" s="412"/>
      <c r="CIR523" s="412"/>
      <c r="CIS523" s="412"/>
      <c r="CIT523" s="412"/>
      <c r="CIU523" s="412"/>
      <c r="CIV523" s="412"/>
      <c r="CIW523" s="412"/>
      <c r="CIX523" s="412"/>
      <c r="CIY523" s="412"/>
      <c r="CIZ523" s="412"/>
      <c r="CJA523" s="412"/>
      <c r="CJB523" s="413"/>
      <c r="CJC523" s="413"/>
      <c r="CJD523" s="413"/>
      <c r="CJE523" s="413"/>
      <c r="CJF523" s="413"/>
      <c r="CJG523" s="413"/>
      <c r="CJH523" s="413"/>
      <c r="CJI523" s="413"/>
      <c r="CJJ523" s="413"/>
      <c r="CJK523" s="413"/>
      <c r="CJL523" s="413"/>
      <c r="CJM523" s="413"/>
      <c r="CJN523" s="413"/>
      <c r="CJO523" s="413"/>
      <c r="CJP523" s="413"/>
      <c r="CJQ523" s="413"/>
      <c r="CJR523" s="413"/>
      <c r="CJS523" s="413"/>
      <c r="CJT523" s="413"/>
      <c r="CJU523" s="413"/>
      <c r="CJV523" s="413"/>
      <c r="CJW523" s="413"/>
      <c r="CJX523" s="413"/>
      <c r="CJY523" s="413"/>
      <c r="CJZ523" s="414"/>
      <c r="CKA523" s="414"/>
      <c r="CKB523" s="414"/>
      <c r="CKC523" s="414"/>
      <c r="CKD523" s="414"/>
      <c r="CKE523" s="413"/>
      <c r="CKF523" s="413"/>
      <c r="CKG523" s="414"/>
      <c r="CKH523" s="414"/>
      <c r="CKI523" s="413"/>
      <c r="CKJ523" s="413"/>
      <c r="CKK523" s="414"/>
      <c r="CKL523" s="414"/>
      <c r="CKM523" s="413"/>
      <c r="CKN523" s="413"/>
      <c r="CKO523" s="413"/>
      <c r="CKP523" s="413"/>
      <c r="CKQ523" s="413"/>
      <c r="CKR523" s="413"/>
      <c r="CKS523" s="413"/>
      <c r="CKT523" s="414"/>
      <c r="CKU523" s="414"/>
      <c r="CKV523" s="413"/>
      <c r="CKW523" s="413"/>
      <c r="CKX523" s="414"/>
      <c r="CKY523" s="414"/>
      <c r="CKZ523" s="413"/>
      <c r="CLA523" s="413"/>
      <c r="CLB523" s="413"/>
      <c r="CLC523" s="413"/>
      <c r="CLD523" s="413"/>
      <c r="CLE523" s="407"/>
      <c r="CLF523" s="439"/>
      <c r="CLG523" s="413"/>
      <c r="CLH523" s="413"/>
      <c r="CLI523" s="413"/>
      <c r="CLJ523" s="413"/>
      <c r="CLK523" s="413"/>
      <c r="CLL523" s="413"/>
      <c r="CLM523" s="413"/>
      <c r="CLN523" s="412"/>
      <c r="CLO523" s="412"/>
      <c r="CLP523" s="412"/>
      <c r="CLQ523" s="412"/>
      <c r="CLR523" s="412"/>
      <c r="CLS523" s="412"/>
      <c r="CLT523" s="412"/>
      <c r="CLU523" s="412"/>
      <c r="CLV523" s="412"/>
      <c r="CLW523" s="412"/>
      <c r="CLX523" s="412"/>
      <c r="CLY523" s="412"/>
      <c r="CLZ523" s="412"/>
      <c r="CMA523" s="412"/>
      <c r="CMB523" s="412"/>
      <c r="CMC523" s="412"/>
      <c r="CMD523" s="412"/>
      <c r="CME523" s="412"/>
      <c r="CMF523" s="412"/>
      <c r="CMG523" s="412"/>
      <c r="CMH523" s="412"/>
      <c r="CMI523" s="412"/>
      <c r="CMJ523" s="412"/>
      <c r="CMK523" s="412"/>
      <c r="CML523" s="412"/>
      <c r="CMM523" s="412"/>
      <c r="CMN523" s="412"/>
      <c r="CMO523" s="412"/>
      <c r="CMP523" s="412"/>
      <c r="CMQ523" s="412"/>
      <c r="CMR523" s="412"/>
      <c r="CMS523" s="412"/>
      <c r="CMT523" s="412"/>
      <c r="CMU523" s="412"/>
      <c r="CMV523" s="412"/>
      <c r="CMW523" s="412"/>
      <c r="CMX523" s="412"/>
      <c r="CMY523" s="412"/>
      <c r="CMZ523" s="412"/>
      <c r="CNA523" s="412"/>
      <c r="CNB523" s="412"/>
      <c r="CNC523" s="412"/>
      <c r="CND523" s="412"/>
      <c r="CNE523" s="412"/>
      <c r="CNF523" s="413"/>
      <c r="CNG523" s="413"/>
      <c r="CNH523" s="413"/>
      <c r="CNI523" s="413"/>
      <c r="CNJ523" s="413"/>
      <c r="CNK523" s="413"/>
      <c r="CNL523" s="413"/>
      <c r="CNM523" s="413"/>
      <c r="CNN523" s="413"/>
      <c r="CNO523" s="413"/>
      <c r="CNP523" s="413"/>
      <c r="CNQ523" s="413"/>
      <c r="CNR523" s="413"/>
      <c r="CNS523" s="413"/>
      <c r="CNT523" s="413"/>
      <c r="CNU523" s="413"/>
      <c r="CNV523" s="413"/>
      <c r="CNW523" s="413"/>
      <c r="CNX523" s="413"/>
      <c r="CNY523" s="413"/>
      <c r="CNZ523" s="413"/>
      <c r="COA523" s="413"/>
      <c r="COB523" s="413"/>
      <c r="COC523" s="413"/>
      <c r="COD523" s="414"/>
      <c r="COE523" s="414"/>
      <c r="COF523" s="414"/>
      <c r="COG523" s="414"/>
      <c r="COH523" s="414"/>
      <c r="COI523" s="413"/>
      <c r="COJ523" s="413"/>
      <c r="COK523" s="414"/>
      <c r="COL523" s="414"/>
      <c r="COM523" s="413"/>
      <c r="CON523" s="413"/>
      <c r="COO523" s="414"/>
      <c r="COP523" s="414"/>
      <c r="COQ523" s="413"/>
      <c r="COR523" s="413"/>
      <c r="COS523" s="413"/>
      <c r="COT523" s="413"/>
      <c r="COU523" s="413"/>
      <c r="COV523" s="413"/>
      <c r="COW523" s="413"/>
      <c r="COX523" s="414"/>
      <c r="COY523" s="414"/>
      <c r="COZ523" s="413"/>
      <c r="CPA523" s="413"/>
      <c r="CPB523" s="414"/>
      <c r="CPC523" s="414"/>
      <c r="CPD523" s="413"/>
      <c r="CPE523" s="413"/>
      <c r="CPF523" s="413"/>
      <c r="CPG523" s="413"/>
      <c r="CPH523" s="413"/>
      <c r="CPI523" s="407"/>
      <c r="CPJ523" s="439"/>
      <c r="CPK523" s="413"/>
      <c r="CPL523" s="413"/>
      <c r="CPM523" s="413"/>
      <c r="CPN523" s="413"/>
      <c r="CPO523" s="413"/>
      <c r="CPP523" s="413"/>
      <c r="CPQ523" s="413"/>
      <c r="CPR523" s="412"/>
      <c r="CPS523" s="412"/>
      <c r="CPT523" s="412"/>
      <c r="CPU523" s="412"/>
      <c r="CPV523" s="412"/>
      <c r="CPW523" s="412"/>
      <c r="CPX523" s="412"/>
      <c r="CPY523" s="412"/>
      <c r="CPZ523" s="412"/>
      <c r="CQA523" s="412"/>
      <c r="CQB523" s="412"/>
      <c r="CQC523" s="412"/>
      <c r="CQD523" s="412"/>
      <c r="CQE523" s="412"/>
      <c r="CQF523" s="412"/>
      <c r="CQG523" s="412"/>
      <c r="CQH523" s="412"/>
      <c r="CQI523" s="412"/>
      <c r="CQJ523" s="412"/>
      <c r="CQK523" s="412"/>
      <c r="CQL523" s="412"/>
      <c r="CQM523" s="412"/>
      <c r="CQN523" s="412"/>
      <c r="CQO523" s="412"/>
      <c r="CQP523" s="412"/>
      <c r="CQQ523" s="412"/>
      <c r="CQR523" s="412"/>
      <c r="CQS523" s="412"/>
      <c r="CQT523" s="412"/>
      <c r="CQU523" s="412"/>
      <c r="CQV523" s="412"/>
      <c r="CQW523" s="412"/>
      <c r="CQX523" s="412"/>
      <c r="CQY523" s="412"/>
      <c r="CQZ523" s="412"/>
      <c r="CRA523" s="412"/>
      <c r="CRB523" s="412"/>
      <c r="CRC523" s="412"/>
      <c r="CRD523" s="412"/>
      <c r="CRE523" s="412"/>
      <c r="CRF523" s="412"/>
      <c r="CRG523" s="412"/>
      <c r="CRH523" s="412"/>
      <c r="CRI523" s="412"/>
      <c r="CRJ523" s="413"/>
      <c r="CRK523" s="413"/>
      <c r="CRL523" s="413"/>
      <c r="CRM523" s="413"/>
      <c r="CRN523" s="413"/>
      <c r="CRO523" s="413"/>
      <c r="CRP523" s="413"/>
      <c r="CRQ523" s="413"/>
      <c r="CRR523" s="413"/>
      <c r="CRS523" s="413"/>
      <c r="CRT523" s="413"/>
      <c r="CRU523" s="413"/>
      <c r="CRV523" s="413"/>
      <c r="CRW523" s="413"/>
      <c r="CRX523" s="413"/>
      <c r="CRY523" s="413"/>
      <c r="CRZ523" s="413"/>
      <c r="CSA523" s="413"/>
      <c r="CSB523" s="413"/>
      <c r="CSC523" s="413"/>
      <c r="CSD523" s="413"/>
      <c r="CSE523" s="413"/>
      <c r="CSF523" s="413"/>
      <c r="CSG523" s="413"/>
      <c r="CSH523" s="414"/>
      <c r="CSI523" s="414"/>
      <c r="CSJ523" s="414"/>
      <c r="CSK523" s="414"/>
      <c r="CSL523" s="414"/>
      <c r="CSM523" s="413"/>
      <c r="CSN523" s="413"/>
      <c r="CSO523" s="414"/>
      <c r="CSP523" s="414"/>
      <c r="CSQ523" s="413"/>
      <c r="CSR523" s="413"/>
      <c r="CSS523" s="414"/>
      <c r="CST523" s="414"/>
      <c r="CSU523" s="413"/>
      <c r="CSV523" s="413"/>
      <c r="CSW523" s="413"/>
      <c r="CSX523" s="413"/>
      <c r="CSY523" s="413"/>
      <c r="CSZ523" s="413"/>
      <c r="CTA523" s="413"/>
      <c r="CTB523" s="414"/>
      <c r="CTC523" s="414"/>
      <c r="CTD523" s="413"/>
      <c r="CTE523" s="413"/>
      <c r="CTF523" s="414"/>
      <c r="CTG523" s="414"/>
      <c r="CTH523" s="413"/>
      <c r="CTI523" s="413"/>
      <c r="CTJ523" s="413"/>
      <c r="CTK523" s="413"/>
      <c r="CTL523" s="413"/>
      <c r="CTM523" s="407"/>
      <c r="CTN523" s="439"/>
      <c r="CTO523" s="413"/>
      <c r="CTP523" s="413"/>
      <c r="CTQ523" s="413"/>
      <c r="CTR523" s="413"/>
      <c r="CTS523" s="413"/>
      <c r="CTT523" s="413"/>
      <c r="CTU523" s="413"/>
      <c r="CTV523" s="412"/>
      <c r="CTW523" s="412"/>
      <c r="CTX523" s="412"/>
      <c r="CTY523" s="412"/>
      <c r="CTZ523" s="412"/>
      <c r="CUA523" s="412"/>
      <c r="CUB523" s="412"/>
      <c r="CUC523" s="412"/>
      <c r="CUD523" s="412"/>
      <c r="CUE523" s="412"/>
      <c r="CUF523" s="412"/>
      <c r="CUG523" s="412"/>
      <c r="CUH523" s="412"/>
      <c r="CUI523" s="412"/>
      <c r="CUJ523" s="412"/>
      <c r="CUK523" s="412"/>
      <c r="CUL523" s="412"/>
      <c r="CUM523" s="412"/>
      <c r="CUN523" s="412"/>
      <c r="CUO523" s="412"/>
      <c r="CUP523" s="412"/>
      <c r="CUQ523" s="412"/>
      <c r="CUR523" s="412"/>
      <c r="CUS523" s="412"/>
      <c r="CUT523" s="412"/>
      <c r="CUU523" s="412"/>
      <c r="CUV523" s="412"/>
      <c r="CUW523" s="412"/>
      <c r="CUX523" s="412"/>
      <c r="CUY523" s="412"/>
      <c r="CUZ523" s="412"/>
      <c r="CVA523" s="412"/>
      <c r="CVB523" s="412"/>
      <c r="CVC523" s="412"/>
      <c r="CVD523" s="412"/>
      <c r="CVE523" s="412"/>
      <c r="CVF523" s="412"/>
      <c r="CVG523" s="412"/>
      <c r="CVH523" s="412"/>
      <c r="CVI523" s="412"/>
      <c r="CVJ523" s="412"/>
      <c r="CVK523" s="412"/>
      <c r="CVL523" s="412"/>
      <c r="CVM523" s="412"/>
      <c r="CVN523" s="413"/>
      <c r="CVO523" s="413"/>
      <c r="CVP523" s="413"/>
      <c r="CVQ523" s="413"/>
      <c r="CVR523" s="413"/>
      <c r="CVS523" s="413"/>
      <c r="CVT523" s="413"/>
      <c r="CVU523" s="413"/>
      <c r="CVV523" s="413"/>
      <c r="CVW523" s="413"/>
      <c r="CVX523" s="413"/>
      <c r="CVY523" s="413"/>
      <c r="CVZ523" s="413"/>
      <c r="CWA523" s="413"/>
      <c r="CWB523" s="413"/>
      <c r="CWC523" s="413"/>
      <c r="CWD523" s="413"/>
      <c r="CWE523" s="413"/>
      <c r="CWF523" s="413"/>
      <c r="CWG523" s="413"/>
      <c r="CWH523" s="413"/>
      <c r="CWI523" s="413"/>
      <c r="CWJ523" s="413"/>
      <c r="CWK523" s="413"/>
      <c r="CWL523" s="414"/>
      <c r="CWM523" s="414"/>
      <c r="CWN523" s="414"/>
      <c r="CWO523" s="414"/>
      <c r="CWP523" s="414"/>
      <c r="CWQ523" s="413"/>
      <c r="CWR523" s="413"/>
      <c r="CWS523" s="414"/>
      <c r="CWT523" s="414"/>
      <c r="CWU523" s="413"/>
      <c r="CWV523" s="413"/>
      <c r="CWW523" s="414"/>
      <c r="CWX523" s="414"/>
      <c r="CWY523" s="413"/>
      <c r="CWZ523" s="413"/>
      <c r="CXA523" s="413"/>
      <c r="CXB523" s="413"/>
      <c r="CXC523" s="413"/>
      <c r="CXD523" s="413"/>
      <c r="CXE523" s="413"/>
      <c r="CXF523" s="414"/>
      <c r="CXG523" s="414"/>
      <c r="CXH523" s="413"/>
      <c r="CXI523" s="413"/>
      <c r="CXJ523" s="414"/>
      <c r="CXK523" s="414"/>
      <c r="CXL523" s="413"/>
      <c r="CXM523" s="413"/>
      <c r="CXN523" s="413"/>
      <c r="CXO523" s="413"/>
      <c r="CXP523" s="413"/>
      <c r="CXQ523" s="407"/>
      <c r="CXR523" s="439"/>
      <c r="CXS523" s="413"/>
      <c r="CXT523" s="413"/>
      <c r="CXU523" s="413"/>
      <c r="CXV523" s="413"/>
      <c r="CXW523" s="413"/>
      <c r="CXX523" s="413"/>
      <c r="CXY523" s="413"/>
      <c r="CXZ523" s="412"/>
      <c r="CYA523" s="412"/>
      <c r="CYB523" s="412"/>
      <c r="CYC523" s="412"/>
      <c r="CYD523" s="412"/>
      <c r="CYE523" s="412"/>
      <c r="CYF523" s="412"/>
      <c r="CYG523" s="412"/>
      <c r="CYH523" s="412"/>
      <c r="CYI523" s="412"/>
      <c r="CYJ523" s="412"/>
      <c r="CYK523" s="412"/>
      <c r="CYL523" s="412"/>
      <c r="CYM523" s="412"/>
      <c r="CYN523" s="412"/>
      <c r="CYO523" s="412"/>
      <c r="CYP523" s="412"/>
      <c r="CYQ523" s="412"/>
      <c r="CYR523" s="412"/>
      <c r="CYS523" s="412"/>
      <c r="CYT523" s="412"/>
      <c r="CYU523" s="412"/>
      <c r="CYV523" s="412"/>
      <c r="CYW523" s="412"/>
      <c r="CYX523" s="412"/>
      <c r="CYY523" s="412"/>
      <c r="CYZ523" s="412"/>
      <c r="CZA523" s="412"/>
      <c r="CZB523" s="412"/>
      <c r="CZC523" s="412"/>
      <c r="CZD523" s="412"/>
      <c r="CZE523" s="412"/>
      <c r="CZF523" s="412"/>
      <c r="CZG523" s="412"/>
      <c r="CZH523" s="412"/>
      <c r="CZI523" s="412"/>
      <c r="CZJ523" s="412"/>
      <c r="CZK523" s="412"/>
      <c r="CZL523" s="412"/>
      <c r="CZM523" s="412"/>
      <c r="CZN523" s="412"/>
      <c r="CZO523" s="412"/>
      <c r="CZP523" s="412"/>
      <c r="CZQ523" s="412"/>
      <c r="CZR523" s="413"/>
      <c r="CZS523" s="413"/>
      <c r="CZT523" s="413"/>
      <c r="CZU523" s="413"/>
      <c r="CZV523" s="413"/>
      <c r="CZW523" s="413"/>
      <c r="CZX523" s="413"/>
      <c r="CZY523" s="413"/>
      <c r="CZZ523" s="413"/>
      <c r="DAA523" s="413"/>
      <c r="DAB523" s="413"/>
      <c r="DAC523" s="413"/>
      <c r="DAD523" s="413"/>
      <c r="DAE523" s="413"/>
      <c r="DAF523" s="413"/>
      <c r="DAG523" s="413"/>
      <c r="DAH523" s="413"/>
      <c r="DAI523" s="413"/>
      <c r="DAJ523" s="413"/>
      <c r="DAK523" s="413"/>
      <c r="DAL523" s="413"/>
      <c r="DAM523" s="413"/>
      <c r="DAN523" s="413"/>
      <c r="DAO523" s="413"/>
      <c r="DAP523" s="414"/>
      <c r="DAQ523" s="414"/>
      <c r="DAR523" s="414"/>
      <c r="DAS523" s="414"/>
      <c r="DAT523" s="414"/>
      <c r="DAU523" s="413"/>
      <c r="DAV523" s="413"/>
      <c r="DAW523" s="414"/>
      <c r="DAX523" s="414"/>
      <c r="DAY523" s="413"/>
      <c r="DAZ523" s="413"/>
      <c r="DBA523" s="414"/>
      <c r="DBB523" s="414"/>
      <c r="DBC523" s="413"/>
      <c r="DBD523" s="413"/>
      <c r="DBE523" s="413"/>
      <c r="DBF523" s="413"/>
      <c r="DBG523" s="413"/>
      <c r="DBH523" s="413"/>
      <c r="DBI523" s="413"/>
      <c r="DBJ523" s="414"/>
      <c r="DBK523" s="414"/>
      <c r="DBL523" s="413"/>
      <c r="DBM523" s="413"/>
      <c r="DBN523" s="414"/>
      <c r="DBO523" s="414"/>
      <c r="DBP523" s="413"/>
      <c r="DBQ523" s="413"/>
      <c r="DBR523" s="413"/>
      <c r="DBS523" s="413"/>
      <c r="DBT523" s="413"/>
      <c r="DBU523" s="407"/>
      <c r="DBV523" s="439"/>
      <c r="DBW523" s="413"/>
      <c r="DBX523" s="413"/>
      <c r="DBY523" s="413"/>
      <c r="DBZ523" s="413"/>
      <c r="DCA523" s="413"/>
      <c r="DCB523" s="413"/>
      <c r="DCC523" s="413"/>
      <c r="DCD523" s="412"/>
      <c r="DCE523" s="412"/>
      <c r="DCF523" s="412"/>
      <c r="DCG523" s="412"/>
      <c r="DCH523" s="412"/>
      <c r="DCI523" s="412"/>
      <c r="DCJ523" s="412"/>
      <c r="DCK523" s="412"/>
      <c r="DCL523" s="412"/>
      <c r="DCM523" s="412"/>
      <c r="DCN523" s="412"/>
      <c r="DCO523" s="412"/>
      <c r="DCP523" s="412"/>
      <c r="DCQ523" s="412"/>
      <c r="DCR523" s="412"/>
      <c r="DCS523" s="412"/>
      <c r="DCT523" s="412"/>
      <c r="DCU523" s="412"/>
      <c r="DCV523" s="412"/>
      <c r="DCW523" s="412"/>
      <c r="DCX523" s="412"/>
      <c r="DCY523" s="412"/>
      <c r="DCZ523" s="412"/>
      <c r="DDA523" s="412"/>
      <c r="DDB523" s="412"/>
      <c r="DDC523" s="412"/>
      <c r="DDD523" s="412"/>
      <c r="DDE523" s="412"/>
      <c r="DDF523" s="412"/>
      <c r="DDG523" s="412"/>
      <c r="DDH523" s="412"/>
      <c r="DDI523" s="412"/>
      <c r="DDJ523" s="412"/>
      <c r="DDK523" s="412"/>
      <c r="DDL523" s="412"/>
      <c r="DDM523" s="412"/>
      <c r="DDN523" s="412"/>
      <c r="DDO523" s="412"/>
      <c r="DDP523" s="412"/>
      <c r="DDQ523" s="412"/>
      <c r="DDR523" s="412"/>
      <c r="DDS523" s="412"/>
      <c r="DDT523" s="412"/>
      <c r="DDU523" s="412"/>
      <c r="DDV523" s="413"/>
      <c r="DDW523" s="413"/>
      <c r="DDX523" s="413"/>
      <c r="DDY523" s="413"/>
      <c r="DDZ523" s="413"/>
      <c r="DEA523" s="413"/>
      <c r="DEB523" s="413"/>
      <c r="DEC523" s="413"/>
      <c r="DED523" s="413"/>
      <c r="DEE523" s="413"/>
      <c r="DEF523" s="413"/>
      <c r="DEG523" s="413"/>
      <c r="DEH523" s="413"/>
      <c r="DEI523" s="413"/>
      <c r="DEJ523" s="413"/>
      <c r="DEK523" s="413"/>
      <c r="DEL523" s="413"/>
      <c r="DEM523" s="413"/>
      <c r="DEN523" s="413"/>
      <c r="DEO523" s="413"/>
      <c r="DEP523" s="413"/>
      <c r="DEQ523" s="413"/>
      <c r="DER523" s="413"/>
      <c r="DES523" s="413"/>
      <c r="DET523" s="414"/>
      <c r="DEU523" s="414"/>
      <c r="DEV523" s="414"/>
      <c r="DEW523" s="414"/>
      <c r="DEX523" s="414"/>
      <c r="DEY523" s="413"/>
      <c r="DEZ523" s="413"/>
      <c r="DFA523" s="414"/>
      <c r="DFB523" s="414"/>
      <c r="DFC523" s="413"/>
      <c r="DFD523" s="413"/>
      <c r="DFE523" s="414"/>
      <c r="DFF523" s="414"/>
      <c r="DFG523" s="413"/>
      <c r="DFH523" s="413"/>
      <c r="DFI523" s="413"/>
      <c r="DFJ523" s="413"/>
      <c r="DFK523" s="413"/>
      <c r="DFL523" s="413"/>
      <c r="DFM523" s="413"/>
      <c r="DFN523" s="414"/>
      <c r="DFO523" s="414"/>
      <c r="DFP523" s="413"/>
      <c r="DFQ523" s="413"/>
      <c r="DFR523" s="414"/>
      <c r="DFS523" s="414"/>
      <c r="DFT523" s="413"/>
      <c r="DFU523" s="413"/>
      <c r="DFV523" s="413"/>
      <c r="DFW523" s="413"/>
      <c r="DFX523" s="413"/>
      <c r="DFY523" s="407"/>
      <c r="DFZ523" s="439"/>
      <c r="DGA523" s="413"/>
      <c r="DGB523" s="413"/>
      <c r="DGC523" s="413"/>
      <c r="DGD523" s="413"/>
      <c r="DGE523" s="413"/>
      <c r="DGF523" s="413"/>
      <c r="DGG523" s="413"/>
      <c r="DGH523" s="412"/>
      <c r="DGI523" s="412"/>
      <c r="DGJ523" s="412"/>
      <c r="DGK523" s="412"/>
      <c r="DGL523" s="412"/>
      <c r="DGM523" s="412"/>
      <c r="DGN523" s="412"/>
      <c r="DGO523" s="412"/>
      <c r="DGP523" s="412"/>
      <c r="DGQ523" s="412"/>
      <c r="DGR523" s="412"/>
      <c r="DGS523" s="412"/>
      <c r="DGT523" s="412"/>
      <c r="DGU523" s="412"/>
      <c r="DGV523" s="412"/>
      <c r="DGW523" s="412"/>
      <c r="DGX523" s="412"/>
      <c r="DGY523" s="412"/>
      <c r="DGZ523" s="412"/>
      <c r="DHA523" s="412"/>
      <c r="DHB523" s="412"/>
      <c r="DHC523" s="412"/>
      <c r="DHD523" s="412"/>
      <c r="DHE523" s="412"/>
      <c r="DHF523" s="412"/>
      <c r="DHG523" s="412"/>
      <c r="DHH523" s="412"/>
      <c r="DHI523" s="412"/>
      <c r="DHJ523" s="412"/>
      <c r="DHK523" s="412"/>
      <c r="DHL523" s="412"/>
      <c r="DHM523" s="412"/>
      <c r="DHN523" s="412"/>
      <c r="DHO523" s="412"/>
      <c r="DHP523" s="412"/>
      <c r="DHQ523" s="412"/>
      <c r="DHR523" s="412"/>
      <c r="DHS523" s="412"/>
      <c r="DHT523" s="412"/>
      <c r="DHU523" s="412"/>
      <c r="DHV523" s="412"/>
      <c r="DHW523" s="412"/>
      <c r="DHX523" s="412"/>
      <c r="DHY523" s="412"/>
      <c r="DHZ523" s="413"/>
      <c r="DIA523" s="413"/>
      <c r="DIB523" s="413"/>
      <c r="DIC523" s="413"/>
      <c r="DID523" s="413"/>
      <c r="DIE523" s="413"/>
      <c r="DIF523" s="413"/>
      <c r="DIG523" s="413"/>
      <c r="DIH523" s="413"/>
      <c r="DII523" s="413"/>
      <c r="DIJ523" s="413"/>
      <c r="DIK523" s="413"/>
      <c r="DIL523" s="413"/>
      <c r="DIM523" s="413"/>
      <c r="DIN523" s="413"/>
      <c r="DIO523" s="413"/>
      <c r="DIP523" s="413"/>
      <c r="DIQ523" s="413"/>
      <c r="DIR523" s="413"/>
      <c r="DIS523" s="413"/>
      <c r="DIT523" s="413"/>
      <c r="DIU523" s="413"/>
      <c r="DIV523" s="413"/>
      <c r="DIW523" s="413"/>
      <c r="DIX523" s="414"/>
      <c r="DIY523" s="414"/>
      <c r="DIZ523" s="414"/>
      <c r="DJA523" s="414"/>
      <c r="DJB523" s="414"/>
      <c r="DJC523" s="413"/>
      <c r="DJD523" s="413"/>
      <c r="DJE523" s="414"/>
      <c r="DJF523" s="414"/>
      <c r="DJG523" s="413"/>
      <c r="DJH523" s="413"/>
      <c r="DJI523" s="414"/>
      <c r="DJJ523" s="414"/>
      <c r="DJK523" s="413"/>
      <c r="DJL523" s="413"/>
      <c r="DJM523" s="413"/>
      <c r="DJN523" s="413"/>
      <c r="DJO523" s="413"/>
      <c r="DJP523" s="413"/>
      <c r="DJQ523" s="413"/>
      <c r="DJR523" s="414"/>
      <c r="DJS523" s="414"/>
      <c r="DJT523" s="413"/>
      <c r="DJU523" s="413"/>
      <c r="DJV523" s="414"/>
      <c r="DJW523" s="414"/>
      <c r="DJX523" s="413"/>
      <c r="DJY523" s="413"/>
      <c r="DJZ523" s="413"/>
      <c r="DKA523" s="413"/>
      <c r="DKB523" s="413"/>
      <c r="DKC523" s="407"/>
      <c r="DKD523" s="439"/>
      <c r="DKE523" s="413"/>
      <c r="DKF523" s="413"/>
      <c r="DKG523" s="413"/>
      <c r="DKH523" s="413"/>
      <c r="DKI523" s="413"/>
      <c r="DKJ523" s="413"/>
      <c r="DKK523" s="413"/>
      <c r="DKL523" s="412"/>
      <c r="DKM523" s="412"/>
      <c r="DKN523" s="412"/>
      <c r="DKO523" s="412"/>
      <c r="DKP523" s="412"/>
      <c r="DKQ523" s="412"/>
      <c r="DKR523" s="412"/>
      <c r="DKS523" s="412"/>
      <c r="DKT523" s="412"/>
      <c r="DKU523" s="412"/>
      <c r="DKV523" s="412"/>
      <c r="DKW523" s="412"/>
      <c r="DKX523" s="412"/>
      <c r="DKY523" s="412"/>
      <c r="DKZ523" s="412"/>
      <c r="DLA523" s="412"/>
      <c r="DLB523" s="412"/>
      <c r="DLC523" s="412"/>
      <c r="DLD523" s="412"/>
      <c r="DLE523" s="412"/>
      <c r="DLF523" s="412"/>
      <c r="DLG523" s="412"/>
      <c r="DLH523" s="412"/>
      <c r="DLI523" s="412"/>
      <c r="DLJ523" s="412"/>
      <c r="DLK523" s="412"/>
      <c r="DLL523" s="412"/>
      <c r="DLM523" s="412"/>
      <c r="DLN523" s="412"/>
      <c r="DLO523" s="412"/>
      <c r="DLP523" s="412"/>
      <c r="DLQ523" s="412"/>
      <c r="DLR523" s="412"/>
      <c r="DLS523" s="412"/>
      <c r="DLT523" s="412"/>
      <c r="DLU523" s="412"/>
      <c r="DLV523" s="412"/>
      <c r="DLW523" s="412"/>
      <c r="DLX523" s="412"/>
      <c r="DLY523" s="412"/>
      <c r="DLZ523" s="412"/>
      <c r="DMA523" s="412"/>
      <c r="DMB523" s="412"/>
      <c r="DMC523" s="412"/>
      <c r="DMD523" s="413"/>
      <c r="DME523" s="413"/>
      <c r="DMF523" s="413"/>
      <c r="DMG523" s="413"/>
      <c r="DMH523" s="413"/>
      <c r="DMI523" s="413"/>
      <c r="DMJ523" s="413"/>
      <c r="DMK523" s="413"/>
      <c r="DML523" s="413"/>
      <c r="DMM523" s="413"/>
      <c r="DMN523" s="413"/>
      <c r="DMO523" s="413"/>
      <c r="DMP523" s="413"/>
      <c r="DMQ523" s="413"/>
      <c r="DMR523" s="413"/>
      <c r="DMS523" s="413"/>
      <c r="DMT523" s="413"/>
      <c r="DMU523" s="413"/>
      <c r="DMV523" s="413"/>
      <c r="DMW523" s="413"/>
      <c r="DMX523" s="413"/>
      <c r="DMY523" s="413"/>
      <c r="DMZ523" s="413"/>
      <c r="DNA523" s="413"/>
      <c r="DNB523" s="414"/>
      <c r="DNC523" s="414"/>
      <c r="DND523" s="414"/>
      <c r="DNE523" s="414"/>
      <c r="DNF523" s="414"/>
      <c r="DNG523" s="413"/>
      <c r="DNH523" s="413"/>
      <c r="DNI523" s="414"/>
      <c r="DNJ523" s="414"/>
      <c r="DNK523" s="413"/>
      <c r="DNL523" s="413"/>
      <c r="DNM523" s="414"/>
      <c r="DNN523" s="414"/>
      <c r="DNO523" s="413"/>
      <c r="DNP523" s="413"/>
      <c r="DNQ523" s="413"/>
      <c r="DNR523" s="413"/>
      <c r="DNS523" s="413"/>
      <c r="DNT523" s="413"/>
      <c r="DNU523" s="413"/>
      <c r="DNV523" s="414"/>
      <c r="DNW523" s="414"/>
      <c r="DNX523" s="413"/>
      <c r="DNY523" s="413"/>
      <c r="DNZ523" s="414"/>
      <c r="DOA523" s="414"/>
      <c r="DOB523" s="413"/>
      <c r="DOC523" s="413"/>
      <c r="DOD523" s="413"/>
      <c r="DOE523" s="413"/>
      <c r="DOF523" s="413"/>
      <c r="DOG523" s="407"/>
      <c r="DOH523" s="439"/>
      <c r="DOI523" s="413"/>
      <c r="DOJ523" s="413"/>
      <c r="DOK523" s="413"/>
      <c r="DOL523" s="413"/>
      <c r="DOM523" s="413"/>
      <c r="DON523" s="413"/>
      <c r="DOO523" s="413"/>
      <c r="DOP523" s="412"/>
      <c r="DOQ523" s="412"/>
      <c r="DOR523" s="412"/>
      <c r="DOS523" s="412"/>
      <c r="DOT523" s="412"/>
      <c r="DOU523" s="412"/>
      <c r="DOV523" s="412"/>
      <c r="DOW523" s="412"/>
      <c r="DOX523" s="412"/>
      <c r="DOY523" s="412"/>
      <c r="DOZ523" s="412"/>
      <c r="DPA523" s="412"/>
      <c r="DPB523" s="412"/>
      <c r="DPC523" s="412"/>
      <c r="DPD523" s="412"/>
      <c r="DPE523" s="412"/>
      <c r="DPF523" s="412"/>
      <c r="DPG523" s="412"/>
      <c r="DPH523" s="412"/>
      <c r="DPI523" s="412"/>
      <c r="DPJ523" s="412"/>
      <c r="DPK523" s="412"/>
      <c r="DPL523" s="412"/>
      <c r="DPM523" s="412"/>
      <c r="DPN523" s="412"/>
      <c r="DPO523" s="412"/>
      <c r="DPP523" s="412"/>
      <c r="DPQ523" s="412"/>
      <c r="DPR523" s="412"/>
      <c r="DPS523" s="412"/>
      <c r="DPT523" s="412"/>
      <c r="DPU523" s="412"/>
      <c r="DPV523" s="412"/>
      <c r="DPW523" s="412"/>
      <c r="DPX523" s="412"/>
      <c r="DPY523" s="412"/>
      <c r="DPZ523" s="412"/>
      <c r="DQA523" s="412"/>
      <c r="DQB523" s="412"/>
      <c r="DQC523" s="412"/>
      <c r="DQD523" s="412"/>
      <c r="DQE523" s="412"/>
      <c r="DQF523" s="412"/>
      <c r="DQG523" s="412"/>
      <c r="DQH523" s="413"/>
      <c r="DQI523" s="413"/>
      <c r="DQJ523" s="413"/>
      <c r="DQK523" s="413"/>
      <c r="DQL523" s="413"/>
      <c r="DQM523" s="413"/>
      <c r="DQN523" s="413"/>
      <c r="DQO523" s="413"/>
      <c r="DQP523" s="413"/>
      <c r="DQQ523" s="413"/>
      <c r="DQR523" s="413"/>
      <c r="DQS523" s="413"/>
      <c r="DQT523" s="413"/>
      <c r="DQU523" s="413"/>
      <c r="DQV523" s="413"/>
      <c r="DQW523" s="413"/>
      <c r="DQX523" s="413"/>
      <c r="DQY523" s="413"/>
      <c r="DQZ523" s="413"/>
      <c r="DRA523" s="413"/>
      <c r="DRB523" s="413"/>
      <c r="DRC523" s="413"/>
      <c r="DRD523" s="413"/>
      <c r="DRE523" s="413"/>
      <c r="DRF523" s="414"/>
      <c r="DRG523" s="414"/>
      <c r="DRH523" s="414"/>
      <c r="DRI523" s="414"/>
      <c r="DRJ523" s="414"/>
      <c r="DRK523" s="413"/>
      <c r="DRL523" s="413"/>
      <c r="DRM523" s="414"/>
      <c r="DRN523" s="414"/>
      <c r="DRO523" s="413"/>
      <c r="DRP523" s="413"/>
      <c r="DRQ523" s="414"/>
      <c r="DRR523" s="414"/>
      <c r="DRS523" s="413"/>
      <c r="DRT523" s="413"/>
      <c r="DRU523" s="413"/>
      <c r="DRV523" s="413"/>
      <c r="DRW523" s="413"/>
      <c r="DRX523" s="413"/>
      <c r="DRY523" s="413"/>
      <c r="DRZ523" s="414"/>
      <c r="DSA523" s="414"/>
      <c r="DSB523" s="413"/>
      <c r="DSC523" s="413"/>
      <c r="DSD523" s="414"/>
      <c r="DSE523" s="414"/>
      <c r="DSF523" s="413"/>
      <c r="DSG523" s="413"/>
      <c r="DSH523" s="413"/>
      <c r="DSI523" s="413"/>
      <c r="DSJ523" s="413"/>
      <c r="DSK523" s="407"/>
      <c r="DSL523" s="439"/>
      <c r="DSM523" s="413"/>
      <c r="DSN523" s="413"/>
      <c r="DSO523" s="413"/>
      <c r="DSP523" s="413"/>
      <c r="DSQ523" s="413"/>
      <c r="DSR523" s="413"/>
      <c r="DSS523" s="413"/>
      <c r="DST523" s="412"/>
      <c r="DSU523" s="412"/>
      <c r="DSV523" s="412"/>
      <c r="DSW523" s="412"/>
      <c r="DSX523" s="412"/>
      <c r="DSY523" s="412"/>
      <c r="DSZ523" s="412"/>
      <c r="DTA523" s="412"/>
      <c r="DTB523" s="412"/>
      <c r="DTC523" s="412"/>
      <c r="DTD523" s="412"/>
      <c r="DTE523" s="412"/>
      <c r="DTF523" s="412"/>
      <c r="DTG523" s="412"/>
      <c r="DTH523" s="412"/>
      <c r="DTI523" s="412"/>
      <c r="DTJ523" s="412"/>
      <c r="DTK523" s="412"/>
      <c r="DTL523" s="412"/>
      <c r="DTM523" s="412"/>
      <c r="DTN523" s="412"/>
      <c r="DTO523" s="412"/>
      <c r="DTP523" s="412"/>
      <c r="DTQ523" s="412"/>
      <c r="DTR523" s="412"/>
      <c r="DTS523" s="412"/>
      <c r="DTT523" s="412"/>
      <c r="DTU523" s="412"/>
      <c r="DTV523" s="412"/>
      <c r="DTW523" s="412"/>
      <c r="DTX523" s="412"/>
      <c r="DTY523" s="412"/>
      <c r="DTZ523" s="412"/>
      <c r="DUA523" s="412"/>
      <c r="DUB523" s="412"/>
      <c r="DUC523" s="412"/>
      <c r="DUD523" s="412"/>
      <c r="DUE523" s="412"/>
      <c r="DUF523" s="412"/>
      <c r="DUG523" s="412"/>
      <c r="DUH523" s="412"/>
      <c r="DUI523" s="412"/>
      <c r="DUJ523" s="412"/>
      <c r="DUK523" s="412"/>
      <c r="DUL523" s="413"/>
      <c r="DUM523" s="413"/>
      <c r="DUN523" s="413"/>
      <c r="DUO523" s="413"/>
      <c r="DUP523" s="413"/>
      <c r="DUQ523" s="413"/>
      <c r="DUR523" s="413"/>
      <c r="DUS523" s="413"/>
      <c r="DUT523" s="413"/>
      <c r="DUU523" s="413"/>
      <c r="DUV523" s="413"/>
      <c r="DUW523" s="413"/>
      <c r="DUX523" s="413"/>
      <c r="DUY523" s="413"/>
      <c r="DUZ523" s="413"/>
      <c r="DVA523" s="413"/>
      <c r="DVB523" s="413"/>
      <c r="DVC523" s="413"/>
      <c r="DVD523" s="413"/>
      <c r="DVE523" s="413"/>
      <c r="DVF523" s="413"/>
      <c r="DVG523" s="413"/>
      <c r="DVH523" s="413"/>
      <c r="DVI523" s="413"/>
      <c r="DVJ523" s="414"/>
      <c r="DVK523" s="414"/>
      <c r="DVL523" s="414"/>
      <c r="DVM523" s="414"/>
      <c r="DVN523" s="414"/>
      <c r="DVO523" s="413"/>
      <c r="DVP523" s="413"/>
      <c r="DVQ523" s="414"/>
      <c r="DVR523" s="414"/>
      <c r="DVS523" s="413"/>
      <c r="DVT523" s="413"/>
      <c r="DVU523" s="414"/>
      <c r="DVV523" s="414"/>
      <c r="DVW523" s="413"/>
      <c r="DVX523" s="413"/>
      <c r="DVY523" s="413"/>
      <c r="DVZ523" s="413"/>
      <c r="DWA523" s="413"/>
      <c r="DWB523" s="413"/>
      <c r="DWC523" s="413"/>
      <c r="DWD523" s="414"/>
      <c r="DWE523" s="414"/>
      <c r="DWF523" s="413"/>
      <c r="DWG523" s="413"/>
      <c r="DWH523" s="414"/>
      <c r="DWI523" s="414"/>
      <c r="DWJ523" s="413"/>
      <c r="DWK523" s="413"/>
      <c r="DWL523" s="413"/>
      <c r="DWM523" s="413"/>
      <c r="DWN523" s="413"/>
      <c r="DWO523" s="407"/>
      <c r="DWP523" s="439"/>
      <c r="DWQ523" s="413"/>
      <c r="DWR523" s="413"/>
      <c r="DWS523" s="413"/>
      <c r="DWT523" s="413"/>
      <c r="DWU523" s="413"/>
      <c r="DWV523" s="413"/>
      <c r="DWW523" s="413"/>
      <c r="DWX523" s="412"/>
      <c r="DWY523" s="412"/>
      <c r="DWZ523" s="412"/>
      <c r="DXA523" s="412"/>
      <c r="DXB523" s="412"/>
      <c r="DXC523" s="412"/>
      <c r="DXD523" s="412"/>
      <c r="DXE523" s="412"/>
      <c r="DXF523" s="412"/>
      <c r="DXG523" s="412"/>
      <c r="DXH523" s="412"/>
      <c r="DXI523" s="412"/>
      <c r="DXJ523" s="412"/>
      <c r="DXK523" s="412"/>
      <c r="DXL523" s="412"/>
      <c r="DXM523" s="412"/>
      <c r="DXN523" s="412"/>
      <c r="DXO523" s="412"/>
      <c r="DXP523" s="412"/>
      <c r="DXQ523" s="412"/>
      <c r="DXR523" s="412"/>
      <c r="DXS523" s="412"/>
      <c r="DXT523" s="412"/>
      <c r="DXU523" s="412"/>
      <c r="DXV523" s="412"/>
      <c r="DXW523" s="412"/>
      <c r="DXX523" s="412"/>
      <c r="DXY523" s="412"/>
      <c r="DXZ523" s="412"/>
      <c r="DYA523" s="412"/>
      <c r="DYB523" s="412"/>
      <c r="DYC523" s="412"/>
      <c r="DYD523" s="412"/>
      <c r="DYE523" s="412"/>
      <c r="DYF523" s="412"/>
      <c r="DYG523" s="412"/>
      <c r="DYH523" s="412"/>
      <c r="DYI523" s="412"/>
      <c r="DYJ523" s="412"/>
      <c r="DYK523" s="412"/>
      <c r="DYL523" s="412"/>
      <c r="DYM523" s="412"/>
      <c r="DYN523" s="412"/>
      <c r="DYO523" s="412"/>
      <c r="DYP523" s="413"/>
      <c r="DYQ523" s="413"/>
      <c r="DYR523" s="413"/>
      <c r="DYS523" s="413"/>
      <c r="DYT523" s="413"/>
      <c r="DYU523" s="413"/>
      <c r="DYV523" s="413"/>
      <c r="DYW523" s="413"/>
      <c r="DYX523" s="413"/>
      <c r="DYY523" s="413"/>
      <c r="DYZ523" s="413"/>
      <c r="DZA523" s="413"/>
      <c r="DZB523" s="413"/>
      <c r="DZC523" s="413"/>
      <c r="DZD523" s="413"/>
      <c r="DZE523" s="413"/>
      <c r="DZF523" s="413"/>
      <c r="DZG523" s="413"/>
      <c r="DZH523" s="413"/>
      <c r="DZI523" s="413"/>
      <c r="DZJ523" s="413"/>
      <c r="DZK523" s="413"/>
      <c r="DZL523" s="413"/>
      <c r="DZM523" s="413"/>
      <c r="DZN523" s="414"/>
      <c r="DZO523" s="414"/>
      <c r="DZP523" s="414"/>
      <c r="DZQ523" s="414"/>
      <c r="DZR523" s="414"/>
      <c r="DZS523" s="413"/>
      <c r="DZT523" s="413"/>
      <c r="DZU523" s="414"/>
      <c r="DZV523" s="414"/>
      <c r="DZW523" s="413"/>
      <c r="DZX523" s="413"/>
      <c r="DZY523" s="414"/>
      <c r="DZZ523" s="414"/>
      <c r="EAA523" s="413"/>
      <c r="EAB523" s="413"/>
      <c r="EAC523" s="413"/>
      <c r="EAD523" s="413"/>
      <c r="EAE523" s="413"/>
      <c r="EAF523" s="413"/>
      <c r="EAG523" s="413"/>
      <c r="EAH523" s="414"/>
      <c r="EAI523" s="414"/>
      <c r="EAJ523" s="413"/>
      <c r="EAK523" s="413"/>
      <c r="EAL523" s="414"/>
      <c r="EAM523" s="414"/>
      <c r="EAN523" s="413"/>
      <c r="EAO523" s="413"/>
      <c r="EAP523" s="413"/>
      <c r="EAQ523" s="413"/>
      <c r="EAR523" s="413"/>
      <c r="EAS523" s="407"/>
      <c r="EAT523" s="439"/>
      <c r="EAU523" s="413"/>
      <c r="EAV523" s="413"/>
      <c r="EAW523" s="413"/>
      <c r="EAX523" s="413"/>
      <c r="EAY523" s="413"/>
      <c r="EAZ523" s="413"/>
      <c r="EBA523" s="413"/>
      <c r="EBB523" s="412"/>
      <c r="EBC523" s="412"/>
      <c r="EBD523" s="412"/>
      <c r="EBE523" s="412"/>
      <c r="EBF523" s="412"/>
      <c r="EBG523" s="412"/>
      <c r="EBH523" s="412"/>
      <c r="EBI523" s="412"/>
      <c r="EBJ523" s="412"/>
      <c r="EBK523" s="412"/>
      <c r="EBL523" s="412"/>
      <c r="EBM523" s="412"/>
      <c r="EBN523" s="412"/>
      <c r="EBO523" s="412"/>
      <c r="EBP523" s="412"/>
      <c r="EBQ523" s="412"/>
      <c r="EBR523" s="412"/>
      <c r="EBS523" s="412"/>
      <c r="EBT523" s="412"/>
      <c r="EBU523" s="412"/>
      <c r="EBV523" s="412"/>
      <c r="EBW523" s="412"/>
      <c r="EBX523" s="412"/>
      <c r="EBY523" s="412"/>
      <c r="EBZ523" s="412"/>
      <c r="ECA523" s="412"/>
      <c r="ECB523" s="412"/>
      <c r="ECC523" s="412"/>
      <c r="ECD523" s="412"/>
      <c r="ECE523" s="412"/>
      <c r="ECF523" s="412"/>
      <c r="ECG523" s="412"/>
      <c r="ECH523" s="412"/>
      <c r="ECI523" s="412"/>
      <c r="ECJ523" s="412"/>
      <c r="ECK523" s="412"/>
      <c r="ECL523" s="412"/>
      <c r="ECM523" s="412"/>
      <c r="ECN523" s="412"/>
      <c r="ECO523" s="412"/>
      <c r="ECP523" s="412"/>
      <c r="ECQ523" s="412"/>
      <c r="ECR523" s="412"/>
      <c r="ECS523" s="412"/>
      <c r="ECT523" s="413"/>
      <c r="ECU523" s="413"/>
      <c r="ECV523" s="413"/>
      <c r="ECW523" s="413"/>
      <c r="ECX523" s="413"/>
      <c r="ECY523" s="413"/>
      <c r="ECZ523" s="413"/>
      <c r="EDA523" s="413"/>
      <c r="EDB523" s="413"/>
      <c r="EDC523" s="413"/>
      <c r="EDD523" s="413"/>
      <c r="EDE523" s="413"/>
      <c r="EDF523" s="413"/>
      <c r="EDG523" s="413"/>
      <c r="EDH523" s="413"/>
      <c r="EDI523" s="413"/>
      <c r="EDJ523" s="413"/>
      <c r="EDK523" s="413"/>
      <c r="EDL523" s="413"/>
      <c r="EDM523" s="413"/>
      <c r="EDN523" s="413"/>
      <c r="EDO523" s="413"/>
      <c r="EDP523" s="413"/>
      <c r="EDQ523" s="413"/>
      <c r="EDR523" s="414"/>
      <c r="EDS523" s="414"/>
      <c r="EDT523" s="414"/>
      <c r="EDU523" s="414"/>
      <c r="EDV523" s="414"/>
      <c r="EDW523" s="413"/>
      <c r="EDX523" s="413"/>
      <c r="EDY523" s="414"/>
      <c r="EDZ523" s="414"/>
      <c r="EEA523" s="413"/>
      <c r="EEB523" s="413"/>
      <c r="EEC523" s="414"/>
      <c r="EED523" s="414"/>
      <c r="EEE523" s="413"/>
      <c r="EEF523" s="413"/>
      <c r="EEG523" s="413"/>
      <c r="EEH523" s="413"/>
      <c r="EEI523" s="413"/>
      <c r="EEJ523" s="413"/>
      <c r="EEK523" s="413"/>
      <c r="EEL523" s="414"/>
      <c r="EEM523" s="414"/>
      <c r="EEN523" s="413"/>
      <c r="EEO523" s="413"/>
      <c r="EEP523" s="414"/>
      <c r="EEQ523" s="414"/>
      <c r="EER523" s="413"/>
      <c r="EES523" s="413"/>
      <c r="EET523" s="413"/>
      <c r="EEU523" s="413"/>
      <c r="EEV523" s="413"/>
      <c r="EEW523" s="407"/>
      <c r="EEX523" s="439"/>
      <c r="EEY523" s="413"/>
      <c r="EEZ523" s="413"/>
      <c r="EFA523" s="413"/>
      <c r="EFB523" s="413"/>
      <c r="EFC523" s="413"/>
      <c r="EFD523" s="413"/>
      <c r="EFE523" s="413"/>
      <c r="EFF523" s="412"/>
      <c r="EFG523" s="412"/>
      <c r="EFH523" s="412"/>
      <c r="EFI523" s="412"/>
      <c r="EFJ523" s="412"/>
      <c r="EFK523" s="412"/>
      <c r="EFL523" s="412"/>
      <c r="EFM523" s="412"/>
      <c r="EFN523" s="412"/>
      <c r="EFO523" s="412"/>
      <c r="EFP523" s="412"/>
      <c r="EFQ523" s="412"/>
      <c r="EFR523" s="412"/>
      <c r="EFS523" s="412"/>
      <c r="EFT523" s="412"/>
      <c r="EFU523" s="412"/>
      <c r="EFV523" s="412"/>
      <c r="EFW523" s="412"/>
      <c r="EFX523" s="412"/>
      <c r="EFY523" s="412"/>
      <c r="EFZ523" s="412"/>
      <c r="EGA523" s="412"/>
      <c r="EGB523" s="412"/>
      <c r="EGC523" s="412"/>
      <c r="EGD523" s="412"/>
      <c r="EGE523" s="412"/>
      <c r="EGF523" s="412"/>
      <c r="EGG523" s="412"/>
      <c r="EGH523" s="412"/>
      <c r="EGI523" s="412"/>
      <c r="EGJ523" s="412"/>
      <c r="EGK523" s="412"/>
      <c r="EGL523" s="412"/>
      <c r="EGM523" s="412"/>
      <c r="EGN523" s="412"/>
      <c r="EGO523" s="412"/>
      <c r="EGP523" s="412"/>
      <c r="EGQ523" s="412"/>
      <c r="EGR523" s="412"/>
      <c r="EGS523" s="412"/>
      <c r="EGT523" s="412"/>
      <c r="EGU523" s="412"/>
      <c r="EGV523" s="412"/>
      <c r="EGW523" s="412"/>
      <c r="EGX523" s="413"/>
      <c r="EGY523" s="413"/>
      <c r="EGZ523" s="413"/>
      <c r="EHA523" s="413"/>
      <c r="EHB523" s="413"/>
      <c r="EHC523" s="413"/>
      <c r="EHD523" s="413"/>
      <c r="EHE523" s="413"/>
      <c r="EHF523" s="413"/>
      <c r="EHG523" s="413"/>
      <c r="EHH523" s="413"/>
      <c r="EHI523" s="413"/>
      <c r="EHJ523" s="413"/>
      <c r="EHK523" s="413"/>
      <c r="EHL523" s="413"/>
      <c r="EHM523" s="413"/>
      <c r="EHN523" s="413"/>
      <c r="EHO523" s="413"/>
      <c r="EHP523" s="413"/>
      <c r="EHQ523" s="413"/>
      <c r="EHR523" s="413"/>
      <c r="EHS523" s="413"/>
      <c r="EHT523" s="413"/>
      <c r="EHU523" s="413"/>
      <c r="EHV523" s="414"/>
      <c r="EHW523" s="414"/>
      <c r="EHX523" s="414"/>
      <c r="EHY523" s="414"/>
      <c r="EHZ523" s="414"/>
      <c r="EIA523" s="413"/>
      <c r="EIB523" s="413"/>
      <c r="EIC523" s="414"/>
      <c r="EID523" s="414"/>
      <c r="EIE523" s="413"/>
      <c r="EIF523" s="413"/>
      <c r="EIG523" s="414"/>
      <c r="EIH523" s="414"/>
      <c r="EII523" s="413"/>
      <c r="EIJ523" s="413"/>
      <c r="EIK523" s="413"/>
      <c r="EIL523" s="413"/>
      <c r="EIM523" s="413"/>
      <c r="EIN523" s="413"/>
      <c r="EIO523" s="413"/>
      <c r="EIP523" s="414"/>
      <c r="EIQ523" s="414"/>
      <c r="EIR523" s="413"/>
      <c r="EIS523" s="413"/>
      <c r="EIT523" s="414"/>
      <c r="EIU523" s="414"/>
      <c r="EIV523" s="413"/>
      <c r="EIW523" s="413"/>
      <c r="EIX523" s="413"/>
      <c r="EIY523" s="413"/>
      <c r="EIZ523" s="413"/>
      <c r="EJA523" s="407"/>
      <c r="EJB523" s="439"/>
      <c r="EJC523" s="413"/>
      <c r="EJD523" s="413"/>
      <c r="EJE523" s="413"/>
      <c r="EJF523" s="413"/>
      <c r="EJG523" s="413"/>
      <c r="EJH523" s="413"/>
      <c r="EJI523" s="413"/>
      <c r="EJJ523" s="412"/>
      <c r="EJK523" s="412"/>
      <c r="EJL523" s="412"/>
      <c r="EJM523" s="412"/>
      <c r="EJN523" s="412"/>
      <c r="EJO523" s="412"/>
      <c r="EJP523" s="412"/>
      <c r="EJQ523" s="412"/>
      <c r="EJR523" s="412"/>
      <c r="EJS523" s="412"/>
      <c r="EJT523" s="412"/>
      <c r="EJU523" s="412"/>
      <c r="EJV523" s="412"/>
      <c r="EJW523" s="412"/>
      <c r="EJX523" s="412"/>
      <c r="EJY523" s="412"/>
      <c r="EJZ523" s="412"/>
      <c r="EKA523" s="412"/>
      <c r="EKB523" s="412"/>
      <c r="EKC523" s="412"/>
      <c r="EKD523" s="412"/>
      <c r="EKE523" s="412"/>
      <c r="EKF523" s="412"/>
      <c r="EKG523" s="412"/>
      <c r="EKH523" s="412"/>
      <c r="EKI523" s="412"/>
      <c r="EKJ523" s="412"/>
      <c r="EKK523" s="412"/>
      <c r="EKL523" s="412"/>
      <c r="EKM523" s="412"/>
      <c r="EKN523" s="412"/>
      <c r="EKO523" s="412"/>
      <c r="EKP523" s="412"/>
      <c r="EKQ523" s="412"/>
      <c r="EKR523" s="412"/>
      <c r="EKS523" s="412"/>
      <c r="EKT523" s="412"/>
      <c r="EKU523" s="412"/>
      <c r="EKV523" s="412"/>
      <c r="EKW523" s="412"/>
      <c r="EKX523" s="412"/>
      <c r="EKY523" s="412"/>
      <c r="EKZ523" s="412"/>
      <c r="ELA523" s="412"/>
      <c r="ELB523" s="413"/>
      <c r="ELC523" s="413"/>
      <c r="ELD523" s="413"/>
      <c r="ELE523" s="413"/>
      <c r="ELF523" s="413"/>
      <c r="ELG523" s="413"/>
      <c r="ELH523" s="413"/>
      <c r="ELI523" s="413"/>
      <c r="ELJ523" s="413"/>
      <c r="ELK523" s="413"/>
      <c r="ELL523" s="413"/>
      <c r="ELM523" s="413"/>
      <c r="ELN523" s="413"/>
      <c r="ELO523" s="413"/>
      <c r="ELP523" s="413"/>
      <c r="ELQ523" s="413"/>
      <c r="ELR523" s="413"/>
      <c r="ELS523" s="413"/>
      <c r="ELT523" s="413"/>
      <c r="ELU523" s="413"/>
      <c r="ELV523" s="413"/>
      <c r="ELW523" s="413"/>
      <c r="ELX523" s="413"/>
      <c r="ELY523" s="413"/>
      <c r="ELZ523" s="414"/>
      <c r="EMA523" s="414"/>
      <c r="EMB523" s="414"/>
      <c r="EMC523" s="414"/>
      <c r="EMD523" s="414"/>
      <c r="EME523" s="413"/>
      <c r="EMF523" s="413"/>
      <c r="EMG523" s="414"/>
      <c r="EMH523" s="414"/>
      <c r="EMI523" s="413"/>
      <c r="EMJ523" s="413"/>
      <c r="EMK523" s="414"/>
      <c r="EML523" s="414"/>
      <c r="EMM523" s="413"/>
      <c r="EMN523" s="413"/>
      <c r="EMO523" s="413"/>
      <c r="EMP523" s="413"/>
      <c r="EMQ523" s="413"/>
      <c r="EMR523" s="413"/>
      <c r="EMS523" s="413"/>
      <c r="EMT523" s="414"/>
      <c r="EMU523" s="414"/>
      <c r="EMV523" s="413"/>
      <c r="EMW523" s="413"/>
      <c r="EMX523" s="414"/>
      <c r="EMY523" s="414"/>
      <c r="EMZ523" s="413"/>
      <c r="ENA523" s="413"/>
      <c r="ENB523" s="413"/>
      <c r="ENC523" s="413"/>
      <c r="END523" s="413"/>
      <c r="ENE523" s="407"/>
      <c r="ENF523" s="439"/>
      <c r="ENG523" s="413"/>
      <c r="ENH523" s="413"/>
      <c r="ENI523" s="413"/>
      <c r="ENJ523" s="413"/>
      <c r="ENK523" s="413"/>
      <c r="ENL523" s="413"/>
      <c r="ENM523" s="413"/>
      <c r="ENN523" s="412"/>
      <c r="ENO523" s="412"/>
      <c r="ENP523" s="412"/>
      <c r="ENQ523" s="412"/>
      <c r="ENR523" s="412"/>
      <c r="ENS523" s="412"/>
      <c r="ENT523" s="412"/>
      <c r="ENU523" s="412"/>
      <c r="ENV523" s="412"/>
      <c r="ENW523" s="412"/>
      <c r="ENX523" s="412"/>
      <c r="ENY523" s="412"/>
      <c r="ENZ523" s="412"/>
      <c r="EOA523" s="412"/>
      <c r="EOB523" s="412"/>
      <c r="EOC523" s="412"/>
      <c r="EOD523" s="412"/>
      <c r="EOE523" s="412"/>
      <c r="EOF523" s="412"/>
      <c r="EOG523" s="412"/>
      <c r="EOH523" s="412"/>
      <c r="EOI523" s="412"/>
      <c r="EOJ523" s="412"/>
      <c r="EOK523" s="412"/>
      <c r="EOL523" s="412"/>
      <c r="EOM523" s="412"/>
      <c r="EON523" s="412"/>
      <c r="EOO523" s="412"/>
      <c r="EOP523" s="412"/>
      <c r="EOQ523" s="412"/>
      <c r="EOR523" s="412"/>
      <c r="EOS523" s="412"/>
      <c r="EOT523" s="412"/>
      <c r="EOU523" s="412"/>
      <c r="EOV523" s="412"/>
      <c r="EOW523" s="412"/>
      <c r="EOX523" s="412"/>
      <c r="EOY523" s="412"/>
      <c r="EOZ523" s="412"/>
      <c r="EPA523" s="412"/>
      <c r="EPB523" s="412"/>
      <c r="EPC523" s="412"/>
      <c r="EPD523" s="412"/>
      <c r="EPE523" s="412"/>
      <c r="EPF523" s="413"/>
      <c r="EPG523" s="413"/>
      <c r="EPH523" s="413"/>
      <c r="EPI523" s="413"/>
      <c r="EPJ523" s="413"/>
      <c r="EPK523" s="413"/>
      <c r="EPL523" s="413"/>
      <c r="EPM523" s="413"/>
      <c r="EPN523" s="413"/>
      <c r="EPO523" s="413"/>
      <c r="EPP523" s="413"/>
      <c r="EPQ523" s="413"/>
      <c r="EPR523" s="413"/>
      <c r="EPS523" s="413"/>
      <c r="EPT523" s="413"/>
      <c r="EPU523" s="413"/>
      <c r="EPV523" s="413"/>
      <c r="EPW523" s="413"/>
      <c r="EPX523" s="413"/>
      <c r="EPY523" s="413"/>
      <c r="EPZ523" s="413"/>
      <c r="EQA523" s="413"/>
      <c r="EQB523" s="413"/>
      <c r="EQC523" s="413"/>
      <c r="EQD523" s="414"/>
      <c r="EQE523" s="414"/>
      <c r="EQF523" s="414"/>
      <c r="EQG523" s="414"/>
      <c r="EQH523" s="414"/>
      <c r="EQI523" s="413"/>
      <c r="EQJ523" s="413"/>
      <c r="EQK523" s="414"/>
      <c r="EQL523" s="414"/>
      <c r="EQM523" s="413"/>
      <c r="EQN523" s="413"/>
      <c r="EQO523" s="414"/>
      <c r="EQP523" s="414"/>
      <c r="EQQ523" s="413"/>
      <c r="EQR523" s="413"/>
      <c r="EQS523" s="413"/>
      <c r="EQT523" s="413"/>
      <c r="EQU523" s="413"/>
      <c r="EQV523" s="413"/>
      <c r="EQW523" s="413"/>
      <c r="EQX523" s="414"/>
      <c r="EQY523" s="414"/>
      <c r="EQZ523" s="413"/>
      <c r="ERA523" s="413"/>
      <c r="ERB523" s="414"/>
      <c r="ERC523" s="414"/>
      <c r="ERD523" s="413"/>
      <c r="ERE523" s="413"/>
      <c r="ERF523" s="413"/>
      <c r="ERG523" s="413"/>
      <c r="ERH523" s="413"/>
      <c r="ERI523" s="407"/>
      <c r="ERJ523" s="439"/>
      <c r="ERK523" s="413"/>
      <c r="ERL523" s="413"/>
      <c r="ERM523" s="413"/>
      <c r="ERN523" s="413"/>
      <c r="ERO523" s="413"/>
      <c r="ERP523" s="413"/>
      <c r="ERQ523" s="413"/>
      <c r="ERR523" s="412"/>
      <c r="ERS523" s="412"/>
      <c r="ERT523" s="412"/>
      <c r="ERU523" s="412"/>
      <c r="ERV523" s="412"/>
      <c r="ERW523" s="412"/>
      <c r="ERX523" s="412"/>
      <c r="ERY523" s="412"/>
      <c r="ERZ523" s="412"/>
      <c r="ESA523" s="412"/>
      <c r="ESB523" s="412"/>
      <c r="ESC523" s="412"/>
      <c r="ESD523" s="412"/>
      <c r="ESE523" s="412"/>
      <c r="ESF523" s="412"/>
      <c r="ESG523" s="412"/>
      <c r="ESH523" s="412"/>
      <c r="ESI523" s="412"/>
      <c r="ESJ523" s="412"/>
      <c r="ESK523" s="412"/>
      <c r="ESL523" s="412"/>
      <c r="ESM523" s="412"/>
      <c r="ESN523" s="412"/>
      <c r="ESO523" s="412"/>
      <c r="ESP523" s="412"/>
      <c r="ESQ523" s="412"/>
      <c r="ESR523" s="412"/>
      <c r="ESS523" s="412"/>
      <c r="EST523" s="412"/>
      <c r="ESU523" s="412"/>
      <c r="ESV523" s="412"/>
      <c r="ESW523" s="412"/>
      <c r="ESX523" s="412"/>
      <c r="ESY523" s="412"/>
      <c r="ESZ523" s="412"/>
      <c r="ETA523" s="412"/>
      <c r="ETB523" s="412"/>
      <c r="ETC523" s="412"/>
      <c r="ETD523" s="412"/>
      <c r="ETE523" s="412"/>
      <c r="ETF523" s="412"/>
      <c r="ETG523" s="412"/>
      <c r="ETH523" s="412"/>
      <c r="ETI523" s="412"/>
      <c r="ETJ523" s="413"/>
      <c r="ETK523" s="413"/>
      <c r="ETL523" s="413"/>
      <c r="ETM523" s="413"/>
      <c r="ETN523" s="413"/>
      <c r="ETO523" s="413"/>
      <c r="ETP523" s="413"/>
      <c r="ETQ523" s="413"/>
      <c r="ETR523" s="413"/>
      <c r="ETS523" s="413"/>
      <c r="ETT523" s="413"/>
      <c r="ETU523" s="413"/>
      <c r="ETV523" s="413"/>
      <c r="ETW523" s="413"/>
      <c r="ETX523" s="413"/>
      <c r="ETY523" s="413"/>
      <c r="ETZ523" s="413"/>
      <c r="EUA523" s="413"/>
      <c r="EUB523" s="413"/>
      <c r="EUC523" s="413"/>
      <c r="EUD523" s="413"/>
      <c r="EUE523" s="413"/>
      <c r="EUF523" s="413"/>
      <c r="EUG523" s="413"/>
      <c r="EUH523" s="414"/>
      <c r="EUI523" s="414"/>
      <c r="EUJ523" s="414"/>
      <c r="EUK523" s="414"/>
      <c r="EUL523" s="414"/>
      <c r="EUM523" s="413"/>
      <c r="EUN523" s="413"/>
      <c r="EUO523" s="414"/>
      <c r="EUP523" s="414"/>
      <c r="EUQ523" s="413"/>
      <c r="EUR523" s="413"/>
      <c r="EUS523" s="414"/>
      <c r="EUT523" s="414"/>
      <c r="EUU523" s="413"/>
      <c r="EUV523" s="413"/>
      <c r="EUW523" s="413"/>
      <c r="EUX523" s="413"/>
      <c r="EUY523" s="413"/>
      <c r="EUZ523" s="413"/>
      <c r="EVA523" s="413"/>
      <c r="EVB523" s="414"/>
      <c r="EVC523" s="414"/>
      <c r="EVD523" s="413"/>
      <c r="EVE523" s="413"/>
      <c r="EVF523" s="414"/>
      <c r="EVG523" s="414"/>
      <c r="EVH523" s="413"/>
      <c r="EVI523" s="413"/>
      <c r="EVJ523" s="413"/>
      <c r="EVK523" s="413"/>
      <c r="EVL523" s="413"/>
      <c r="EVM523" s="407"/>
      <c r="EVN523" s="439"/>
      <c r="EVO523" s="413"/>
      <c r="EVP523" s="413"/>
      <c r="EVQ523" s="413"/>
      <c r="EVR523" s="413"/>
      <c r="EVS523" s="413"/>
      <c r="EVT523" s="413"/>
      <c r="EVU523" s="413"/>
      <c r="EVV523" s="412"/>
      <c r="EVW523" s="412"/>
      <c r="EVX523" s="412"/>
      <c r="EVY523" s="412"/>
      <c r="EVZ523" s="412"/>
      <c r="EWA523" s="412"/>
      <c r="EWB523" s="412"/>
      <c r="EWC523" s="412"/>
      <c r="EWD523" s="412"/>
      <c r="EWE523" s="412"/>
      <c r="EWF523" s="412"/>
      <c r="EWG523" s="412"/>
      <c r="EWH523" s="412"/>
      <c r="EWI523" s="412"/>
      <c r="EWJ523" s="412"/>
      <c r="EWK523" s="412"/>
      <c r="EWL523" s="412"/>
      <c r="EWM523" s="412"/>
      <c r="EWN523" s="412"/>
      <c r="EWO523" s="412"/>
      <c r="EWP523" s="412"/>
      <c r="EWQ523" s="412"/>
      <c r="EWR523" s="412"/>
      <c r="EWS523" s="412"/>
      <c r="EWT523" s="412"/>
      <c r="EWU523" s="412"/>
      <c r="EWV523" s="412"/>
      <c r="EWW523" s="412"/>
      <c r="EWX523" s="412"/>
      <c r="EWY523" s="412"/>
      <c r="EWZ523" s="412"/>
      <c r="EXA523" s="412"/>
      <c r="EXB523" s="412"/>
      <c r="EXC523" s="412"/>
      <c r="EXD523" s="412"/>
      <c r="EXE523" s="412"/>
      <c r="EXF523" s="412"/>
      <c r="EXG523" s="412"/>
      <c r="EXH523" s="412"/>
      <c r="EXI523" s="412"/>
      <c r="EXJ523" s="412"/>
      <c r="EXK523" s="412"/>
      <c r="EXL523" s="412"/>
      <c r="EXM523" s="412"/>
      <c r="EXN523" s="413"/>
      <c r="EXO523" s="413"/>
      <c r="EXP523" s="413"/>
      <c r="EXQ523" s="413"/>
      <c r="EXR523" s="413"/>
      <c r="EXS523" s="413"/>
      <c r="EXT523" s="413"/>
      <c r="EXU523" s="413"/>
      <c r="EXV523" s="413"/>
      <c r="EXW523" s="413"/>
      <c r="EXX523" s="413"/>
      <c r="EXY523" s="413"/>
      <c r="EXZ523" s="413"/>
      <c r="EYA523" s="413"/>
      <c r="EYB523" s="413"/>
      <c r="EYC523" s="413"/>
      <c r="EYD523" s="413"/>
      <c r="EYE523" s="413"/>
      <c r="EYF523" s="413"/>
      <c r="EYG523" s="413"/>
      <c r="EYH523" s="413"/>
      <c r="EYI523" s="413"/>
      <c r="EYJ523" s="413"/>
      <c r="EYK523" s="413"/>
      <c r="EYL523" s="414"/>
      <c r="EYM523" s="414"/>
      <c r="EYN523" s="414"/>
      <c r="EYO523" s="414"/>
      <c r="EYP523" s="414"/>
      <c r="EYQ523" s="413"/>
      <c r="EYR523" s="413"/>
      <c r="EYS523" s="414"/>
      <c r="EYT523" s="414"/>
      <c r="EYU523" s="413"/>
      <c r="EYV523" s="413"/>
      <c r="EYW523" s="414"/>
      <c r="EYX523" s="414"/>
      <c r="EYY523" s="413"/>
      <c r="EYZ523" s="413"/>
      <c r="EZA523" s="413"/>
      <c r="EZB523" s="413"/>
      <c r="EZC523" s="413"/>
      <c r="EZD523" s="413"/>
      <c r="EZE523" s="413"/>
      <c r="EZF523" s="414"/>
      <c r="EZG523" s="414"/>
      <c r="EZH523" s="413"/>
      <c r="EZI523" s="413"/>
      <c r="EZJ523" s="414"/>
      <c r="EZK523" s="414"/>
      <c r="EZL523" s="413"/>
      <c r="EZM523" s="413"/>
      <c r="EZN523" s="413"/>
      <c r="EZO523" s="413"/>
      <c r="EZP523" s="413"/>
      <c r="EZQ523" s="407"/>
      <c r="EZR523" s="439"/>
      <c r="EZS523" s="413"/>
      <c r="EZT523" s="413"/>
      <c r="EZU523" s="413"/>
      <c r="EZV523" s="413"/>
      <c r="EZW523" s="413"/>
      <c r="EZX523" s="413"/>
      <c r="EZY523" s="413"/>
      <c r="EZZ523" s="412"/>
      <c r="FAA523" s="412"/>
      <c r="FAB523" s="412"/>
      <c r="FAC523" s="412"/>
      <c r="FAD523" s="412"/>
      <c r="FAE523" s="412"/>
      <c r="FAF523" s="412"/>
      <c r="FAG523" s="412"/>
      <c r="FAH523" s="412"/>
      <c r="FAI523" s="412"/>
      <c r="FAJ523" s="412"/>
      <c r="FAK523" s="412"/>
      <c r="FAL523" s="412"/>
      <c r="FAM523" s="412"/>
      <c r="FAN523" s="412"/>
      <c r="FAO523" s="412"/>
      <c r="FAP523" s="412"/>
      <c r="FAQ523" s="412"/>
      <c r="FAR523" s="412"/>
      <c r="FAS523" s="412"/>
      <c r="FAT523" s="412"/>
      <c r="FAU523" s="412"/>
      <c r="FAV523" s="412"/>
      <c r="FAW523" s="412"/>
      <c r="FAX523" s="412"/>
      <c r="FAY523" s="412"/>
      <c r="FAZ523" s="412"/>
      <c r="FBA523" s="412"/>
      <c r="FBB523" s="412"/>
      <c r="FBC523" s="412"/>
      <c r="FBD523" s="412"/>
      <c r="FBE523" s="412"/>
      <c r="FBF523" s="412"/>
      <c r="FBG523" s="412"/>
      <c r="FBH523" s="412"/>
      <c r="FBI523" s="412"/>
      <c r="FBJ523" s="412"/>
      <c r="FBK523" s="412"/>
      <c r="FBL523" s="412"/>
      <c r="FBM523" s="412"/>
      <c r="FBN523" s="412"/>
      <c r="FBO523" s="412"/>
      <c r="FBP523" s="412"/>
      <c r="FBQ523" s="412"/>
      <c r="FBR523" s="413"/>
      <c r="FBS523" s="413"/>
      <c r="FBT523" s="413"/>
      <c r="FBU523" s="413"/>
      <c r="FBV523" s="413"/>
      <c r="FBW523" s="413"/>
      <c r="FBX523" s="413"/>
      <c r="FBY523" s="413"/>
      <c r="FBZ523" s="413"/>
      <c r="FCA523" s="413"/>
      <c r="FCB523" s="413"/>
      <c r="FCC523" s="413"/>
      <c r="FCD523" s="413"/>
      <c r="FCE523" s="413"/>
      <c r="FCF523" s="413"/>
      <c r="FCG523" s="413"/>
      <c r="FCH523" s="413"/>
      <c r="FCI523" s="413"/>
      <c r="FCJ523" s="413"/>
      <c r="FCK523" s="413"/>
      <c r="FCL523" s="413"/>
      <c r="FCM523" s="413"/>
      <c r="FCN523" s="413"/>
      <c r="FCO523" s="413"/>
      <c r="FCP523" s="414"/>
      <c r="FCQ523" s="414"/>
      <c r="FCR523" s="414"/>
      <c r="FCS523" s="414"/>
      <c r="FCT523" s="414"/>
      <c r="FCU523" s="413"/>
      <c r="FCV523" s="413"/>
      <c r="FCW523" s="414"/>
      <c r="FCX523" s="414"/>
      <c r="FCY523" s="413"/>
      <c r="FCZ523" s="413"/>
      <c r="FDA523" s="414"/>
      <c r="FDB523" s="414"/>
      <c r="FDC523" s="413"/>
      <c r="FDD523" s="413"/>
      <c r="FDE523" s="413"/>
      <c r="FDF523" s="413"/>
      <c r="FDG523" s="413"/>
      <c r="FDH523" s="413"/>
      <c r="FDI523" s="413"/>
      <c r="FDJ523" s="414"/>
      <c r="FDK523" s="414"/>
      <c r="FDL523" s="413"/>
      <c r="FDM523" s="413"/>
      <c r="FDN523" s="414"/>
      <c r="FDO523" s="414"/>
      <c r="FDP523" s="413"/>
      <c r="FDQ523" s="413"/>
      <c r="FDR523" s="413"/>
      <c r="FDS523" s="413"/>
      <c r="FDT523" s="413"/>
      <c r="FDU523" s="407"/>
      <c r="FDV523" s="439"/>
      <c r="FDW523" s="413"/>
      <c r="FDX523" s="413"/>
      <c r="FDY523" s="413"/>
      <c r="FDZ523" s="413"/>
      <c r="FEA523" s="413"/>
      <c r="FEB523" s="413"/>
      <c r="FEC523" s="413"/>
      <c r="FED523" s="412"/>
      <c r="FEE523" s="412"/>
      <c r="FEF523" s="412"/>
      <c r="FEG523" s="412"/>
      <c r="FEH523" s="412"/>
      <c r="FEI523" s="412"/>
      <c r="FEJ523" s="412"/>
      <c r="FEK523" s="412"/>
      <c r="FEL523" s="412"/>
      <c r="FEM523" s="412"/>
      <c r="FEN523" s="412"/>
      <c r="FEO523" s="412"/>
      <c r="FEP523" s="412"/>
      <c r="FEQ523" s="412"/>
      <c r="FER523" s="412"/>
      <c r="FES523" s="412"/>
      <c r="FET523" s="412"/>
      <c r="FEU523" s="412"/>
      <c r="FEV523" s="412"/>
      <c r="FEW523" s="412"/>
      <c r="FEX523" s="412"/>
      <c r="FEY523" s="412"/>
      <c r="FEZ523" s="412"/>
      <c r="FFA523" s="412"/>
      <c r="FFB523" s="412"/>
      <c r="FFC523" s="412"/>
      <c r="FFD523" s="412"/>
      <c r="FFE523" s="412"/>
      <c r="FFF523" s="412"/>
      <c r="FFG523" s="412"/>
      <c r="FFH523" s="412"/>
      <c r="FFI523" s="412"/>
      <c r="FFJ523" s="412"/>
      <c r="FFK523" s="412"/>
      <c r="FFL523" s="412"/>
      <c r="FFM523" s="412"/>
      <c r="FFN523" s="412"/>
      <c r="FFO523" s="412"/>
      <c r="FFP523" s="412"/>
      <c r="FFQ523" s="412"/>
      <c r="FFR523" s="412"/>
      <c r="FFS523" s="412"/>
      <c r="FFT523" s="412"/>
      <c r="FFU523" s="412"/>
      <c r="FFV523" s="413"/>
      <c r="FFW523" s="413"/>
      <c r="FFX523" s="413"/>
      <c r="FFY523" s="413"/>
      <c r="FFZ523" s="413"/>
      <c r="FGA523" s="413"/>
      <c r="FGB523" s="413"/>
      <c r="FGC523" s="413"/>
      <c r="FGD523" s="413"/>
      <c r="FGE523" s="413"/>
      <c r="FGF523" s="413"/>
      <c r="FGG523" s="413"/>
      <c r="FGH523" s="413"/>
      <c r="FGI523" s="413"/>
      <c r="FGJ523" s="413"/>
      <c r="FGK523" s="413"/>
      <c r="FGL523" s="413"/>
      <c r="FGM523" s="413"/>
      <c r="FGN523" s="413"/>
      <c r="FGO523" s="413"/>
      <c r="FGP523" s="413"/>
      <c r="FGQ523" s="413"/>
      <c r="FGR523" s="413"/>
      <c r="FGS523" s="413"/>
      <c r="FGT523" s="414"/>
      <c r="FGU523" s="414"/>
      <c r="FGV523" s="414"/>
      <c r="FGW523" s="414"/>
      <c r="FGX523" s="414"/>
      <c r="FGY523" s="413"/>
      <c r="FGZ523" s="413"/>
      <c r="FHA523" s="414"/>
      <c r="FHB523" s="414"/>
      <c r="FHC523" s="413"/>
      <c r="FHD523" s="413"/>
      <c r="FHE523" s="414"/>
      <c r="FHF523" s="414"/>
      <c r="FHG523" s="413"/>
      <c r="FHH523" s="413"/>
      <c r="FHI523" s="413"/>
      <c r="FHJ523" s="413"/>
      <c r="FHK523" s="413"/>
      <c r="FHL523" s="413"/>
      <c r="FHM523" s="413"/>
      <c r="FHN523" s="414"/>
      <c r="FHO523" s="414"/>
      <c r="FHP523" s="413"/>
      <c r="FHQ523" s="413"/>
      <c r="FHR523" s="414"/>
      <c r="FHS523" s="414"/>
      <c r="FHT523" s="413"/>
      <c r="FHU523" s="413"/>
      <c r="FHV523" s="413"/>
      <c r="FHW523" s="413"/>
      <c r="FHX523" s="413"/>
      <c r="FHY523" s="407"/>
      <c r="FHZ523" s="439"/>
      <c r="FIA523" s="413"/>
      <c r="FIB523" s="413"/>
      <c r="FIC523" s="413"/>
      <c r="FID523" s="413"/>
      <c r="FIE523" s="413"/>
      <c r="FIF523" s="413"/>
      <c r="FIG523" s="413"/>
      <c r="FIH523" s="412"/>
      <c r="FII523" s="412"/>
      <c r="FIJ523" s="412"/>
      <c r="FIK523" s="412"/>
      <c r="FIL523" s="412"/>
      <c r="FIM523" s="412"/>
      <c r="FIN523" s="412"/>
      <c r="FIO523" s="412"/>
      <c r="FIP523" s="412"/>
      <c r="FIQ523" s="412"/>
      <c r="FIR523" s="412"/>
      <c r="FIS523" s="412"/>
      <c r="FIT523" s="412"/>
      <c r="FIU523" s="412"/>
      <c r="FIV523" s="412"/>
      <c r="FIW523" s="412"/>
      <c r="FIX523" s="412"/>
      <c r="FIY523" s="412"/>
      <c r="FIZ523" s="412"/>
      <c r="FJA523" s="412"/>
      <c r="FJB523" s="412"/>
      <c r="FJC523" s="412"/>
      <c r="FJD523" s="412"/>
      <c r="FJE523" s="412"/>
      <c r="FJF523" s="412"/>
      <c r="FJG523" s="412"/>
      <c r="FJH523" s="412"/>
      <c r="FJI523" s="412"/>
      <c r="FJJ523" s="412"/>
      <c r="FJK523" s="412"/>
      <c r="FJL523" s="412"/>
      <c r="FJM523" s="412"/>
      <c r="FJN523" s="412"/>
      <c r="FJO523" s="412"/>
      <c r="FJP523" s="412"/>
      <c r="FJQ523" s="412"/>
      <c r="FJR523" s="412"/>
      <c r="FJS523" s="412"/>
      <c r="FJT523" s="412"/>
      <c r="FJU523" s="412"/>
      <c r="FJV523" s="412"/>
      <c r="FJW523" s="412"/>
      <c r="FJX523" s="412"/>
      <c r="FJY523" s="412"/>
      <c r="FJZ523" s="413"/>
      <c r="FKA523" s="413"/>
      <c r="FKB523" s="413"/>
      <c r="FKC523" s="413"/>
      <c r="FKD523" s="413"/>
      <c r="FKE523" s="413"/>
      <c r="FKF523" s="413"/>
      <c r="FKG523" s="413"/>
      <c r="FKH523" s="413"/>
      <c r="FKI523" s="413"/>
      <c r="FKJ523" s="413"/>
      <c r="FKK523" s="413"/>
      <c r="FKL523" s="413"/>
      <c r="FKM523" s="413"/>
      <c r="FKN523" s="413"/>
      <c r="FKO523" s="413"/>
      <c r="FKP523" s="413"/>
      <c r="FKQ523" s="413"/>
      <c r="FKR523" s="413"/>
      <c r="FKS523" s="413"/>
      <c r="FKT523" s="413"/>
      <c r="FKU523" s="413"/>
      <c r="FKV523" s="413"/>
      <c r="FKW523" s="413"/>
      <c r="FKX523" s="414"/>
      <c r="FKY523" s="414"/>
      <c r="FKZ523" s="414"/>
      <c r="FLA523" s="414"/>
      <c r="FLB523" s="414"/>
      <c r="FLC523" s="413"/>
      <c r="FLD523" s="413"/>
      <c r="FLE523" s="414"/>
      <c r="FLF523" s="414"/>
      <c r="FLG523" s="413"/>
      <c r="FLH523" s="413"/>
      <c r="FLI523" s="414"/>
      <c r="FLJ523" s="414"/>
      <c r="FLK523" s="413"/>
      <c r="FLL523" s="413"/>
      <c r="FLM523" s="413"/>
      <c r="FLN523" s="413"/>
      <c r="FLO523" s="413"/>
      <c r="FLP523" s="413"/>
      <c r="FLQ523" s="413"/>
      <c r="FLR523" s="414"/>
      <c r="FLS523" s="414"/>
      <c r="FLT523" s="413"/>
      <c r="FLU523" s="413"/>
      <c r="FLV523" s="414"/>
      <c r="FLW523" s="414"/>
      <c r="FLX523" s="413"/>
      <c r="FLY523" s="413"/>
      <c r="FLZ523" s="413"/>
      <c r="FMA523" s="413"/>
      <c r="FMB523" s="413"/>
      <c r="FMC523" s="407"/>
      <c r="FMD523" s="439"/>
      <c r="FME523" s="413"/>
      <c r="FMF523" s="413"/>
      <c r="FMG523" s="413"/>
      <c r="FMH523" s="413"/>
      <c r="FMI523" s="413"/>
      <c r="FMJ523" s="413"/>
      <c r="FMK523" s="413"/>
      <c r="FML523" s="412"/>
      <c r="FMM523" s="412"/>
      <c r="FMN523" s="412"/>
      <c r="FMO523" s="412"/>
      <c r="FMP523" s="412"/>
      <c r="FMQ523" s="412"/>
      <c r="FMR523" s="412"/>
      <c r="FMS523" s="412"/>
      <c r="FMT523" s="412"/>
      <c r="FMU523" s="412"/>
      <c r="FMV523" s="412"/>
      <c r="FMW523" s="412"/>
      <c r="FMX523" s="412"/>
      <c r="FMY523" s="412"/>
      <c r="FMZ523" s="412"/>
      <c r="FNA523" s="412"/>
      <c r="FNB523" s="412"/>
      <c r="FNC523" s="412"/>
      <c r="FND523" s="412"/>
      <c r="FNE523" s="412"/>
      <c r="FNF523" s="412"/>
      <c r="FNG523" s="412"/>
      <c r="FNH523" s="412"/>
      <c r="FNI523" s="412"/>
      <c r="FNJ523" s="412"/>
      <c r="FNK523" s="412"/>
      <c r="FNL523" s="412"/>
      <c r="FNM523" s="412"/>
      <c r="FNN523" s="412"/>
      <c r="FNO523" s="412"/>
      <c r="FNP523" s="412"/>
      <c r="FNQ523" s="412"/>
      <c r="FNR523" s="412"/>
      <c r="FNS523" s="412"/>
      <c r="FNT523" s="412"/>
      <c r="FNU523" s="412"/>
      <c r="FNV523" s="412"/>
      <c r="FNW523" s="412"/>
      <c r="FNX523" s="412"/>
      <c r="FNY523" s="412"/>
      <c r="FNZ523" s="412"/>
      <c r="FOA523" s="412"/>
      <c r="FOB523" s="412"/>
      <c r="FOC523" s="412"/>
      <c r="FOD523" s="413"/>
      <c r="FOE523" s="413"/>
      <c r="FOF523" s="413"/>
      <c r="FOG523" s="413"/>
      <c r="FOH523" s="413"/>
      <c r="FOI523" s="413"/>
      <c r="FOJ523" s="413"/>
      <c r="FOK523" s="413"/>
      <c r="FOL523" s="413"/>
      <c r="FOM523" s="413"/>
      <c r="FON523" s="413"/>
      <c r="FOO523" s="413"/>
      <c r="FOP523" s="413"/>
      <c r="FOQ523" s="413"/>
      <c r="FOR523" s="413"/>
      <c r="FOS523" s="413"/>
      <c r="FOT523" s="413"/>
      <c r="FOU523" s="413"/>
      <c r="FOV523" s="413"/>
      <c r="FOW523" s="413"/>
      <c r="FOX523" s="413"/>
      <c r="FOY523" s="413"/>
      <c r="FOZ523" s="413"/>
      <c r="FPA523" s="413"/>
      <c r="FPB523" s="414"/>
      <c r="FPC523" s="414"/>
      <c r="FPD523" s="414"/>
      <c r="FPE523" s="414"/>
      <c r="FPF523" s="414"/>
      <c r="FPG523" s="413"/>
      <c r="FPH523" s="413"/>
      <c r="FPI523" s="414"/>
      <c r="FPJ523" s="414"/>
      <c r="FPK523" s="413"/>
      <c r="FPL523" s="413"/>
      <c r="FPM523" s="414"/>
      <c r="FPN523" s="414"/>
      <c r="FPO523" s="413"/>
      <c r="FPP523" s="413"/>
      <c r="FPQ523" s="413"/>
      <c r="FPR523" s="413"/>
      <c r="FPS523" s="413"/>
      <c r="FPT523" s="413"/>
      <c r="FPU523" s="413"/>
      <c r="FPV523" s="414"/>
      <c r="FPW523" s="414"/>
      <c r="FPX523" s="413"/>
      <c r="FPY523" s="413"/>
      <c r="FPZ523" s="414"/>
      <c r="FQA523" s="414"/>
      <c r="FQB523" s="413"/>
      <c r="FQC523" s="413"/>
      <c r="FQD523" s="413"/>
      <c r="FQE523" s="413"/>
      <c r="FQF523" s="413"/>
      <c r="FQG523" s="407"/>
      <c r="FQH523" s="439"/>
      <c r="FQI523" s="413"/>
      <c r="FQJ523" s="413"/>
      <c r="FQK523" s="413"/>
      <c r="FQL523" s="413"/>
      <c r="FQM523" s="413"/>
      <c r="FQN523" s="413"/>
      <c r="FQO523" s="413"/>
      <c r="FQP523" s="412"/>
      <c r="FQQ523" s="412"/>
      <c r="FQR523" s="412"/>
      <c r="FQS523" s="412"/>
      <c r="FQT523" s="412"/>
      <c r="FQU523" s="412"/>
      <c r="FQV523" s="412"/>
      <c r="FQW523" s="412"/>
      <c r="FQX523" s="412"/>
      <c r="FQY523" s="412"/>
      <c r="FQZ523" s="412"/>
      <c r="FRA523" s="412"/>
      <c r="FRB523" s="412"/>
      <c r="FRC523" s="412"/>
      <c r="FRD523" s="412"/>
      <c r="FRE523" s="412"/>
      <c r="FRF523" s="412"/>
      <c r="FRG523" s="412"/>
      <c r="FRH523" s="412"/>
      <c r="FRI523" s="412"/>
      <c r="FRJ523" s="412"/>
      <c r="FRK523" s="412"/>
      <c r="FRL523" s="412"/>
      <c r="FRM523" s="412"/>
      <c r="FRN523" s="412"/>
      <c r="FRO523" s="412"/>
      <c r="FRP523" s="412"/>
      <c r="FRQ523" s="412"/>
      <c r="FRR523" s="412"/>
      <c r="FRS523" s="412"/>
      <c r="FRT523" s="412"/>
      <c r="FRU523" s="412"/>
      <c r="FRV523" s="412"/>
      <c r="FRW523" s="412"/>
      <c r="FRX523" s="412"/>
      <c r="FRY523" s="412"/>
      <c r="FRZ523" s="412"/>
      <c r="FSA523" s="412"/>
      <c r="FSB523" s="412"/>
      <c r="FSC523" s="412"/>
      <c r="FSD523" s="412"/>
      <c r="FSE523" s="412"/>
      <c r="FSF523" s="412"/>
      <c r="FSG523" s="412"/>
      <c r="FSH523" s="413"/>
      <c r="FSI523" s="413"/>
      <c r="FSJ523" s="413"/>
      <c r="FSK523" s="413"/>
      <c r="FSL523" s="413"/>
      <c r="FSM523" s="413"/>
      <c r="FSN523" s="413"/>
      <c r="FSO523" s="413"/>
      <c r="FSP523" s="413"/>
      <c r="FSQ523" s="413"/>
      <c r="FSR523" s="413"/>
      <c r="FSS523" s="413"/>
      <c r="FST523" s="413"/>
      <c r="FSU523" s="413"/>
      <c r="FSV523" s="413"/>
      <c r="FSW523" s="413"/>
      <c r="FSX523" s="413"/>
      <c r="FSY523" s="413"/>
      <c r="FSZ523" s="413"/>
      <c r="FTA523" s="413"/>
      <c r="FTB523" s="413"/>
      <c r="FTC523" s="413"/>
      <c r="FTD523" s="413"/>
      <c r="FTE523" s="413"/>
      <c r="FTF523" s="414"/>
      <c r="FTG523" s="414"/>
      <c r="FTH523" s="414"/>
      <c r="FTI523" s="414"/>
      <c r="FTJ523" s="414"/>
      <c r="FTK523" s="413"/>
      <c r="FTL523" s="413"/>
      <c r="FTM523" s="414"/>
      <c r="FTN523" s="414"/>
      <c r="FTO523" s="413"/>
      <c r="FTP523" s="413"/>
      <c r="FTQ523" s="414"/>
      <c r="FTR523" s="414"/>
      <c r="FTS523" s="413"/>
      <c r="FTT523" s="413"/>
      <c r="FTU523" s="413"/>
      <c r="FTV523" s="413"/>
      <c r="FTW523" s="413"/>
      <c r="FTX523" s="413"/>
      <c r="FTY523" s="413"/>
      <c r="FTZ523" s="414"/>
      <c r="FUA523" s="414"/>
      <c r="FUB523" s="413"/>
      <c r="FUC523" s="413"/>
      <c r="FUD523" s="414"/>
      <c r="FUE523" s="414"/>
      <c r="FUF523" s="413"/>
      <c r="FUG523" s="413"/>
      <c r="FUH523" s="413"/>
      <c r="FUI523" s="413"/>
      <c r="FUJ523" s="413"/>
      <c r="FUK523" s="407"/>
      <c r="FUL523" s="439"/>
      <c r="FUM523" s="413"/>
      <c r="FUN523" s="413"/>
      <c r="FUO523" s="413"/>
      <c r="FUP523" s="413"/>
      <c r="FUQ523" s="413"/>
      <c r="FUR523" s="413"/>
      <c r="FUS523" s="413"/>
      <c r="FUT523" s="412"/>
      <c r="FUU523" s="412"/>
      <c r="FUV523" s="412"/>
      <c r="FUW523" s="412"/>
      <c r="FUX523" s="412"/>
      <c r="FUY523" s="412"/>
      <c r="FUZ523" s="412"/>
      <c r="FVA523" s="412"/>
      <c r="FVB523" s="412"/>
      <c r="FVC523" s="412"/>
      <c r="FVD523" s="412"/>
      <c r="FVE523" s="412"/>
      <c r="FVF523" s="412"/>
      <c r="FVG523" s="412"/>
      <c r="FVH523" s="412"/>
      <c r="FVI523" s="412"/>
      <c r="FVJ523" s="412"/>
      <c r="FVK523" s="412"/>
      <c r="FVL523" s="412"/>
      <c r="FVM523" s="412"/>
      <c r="FVN523" s="412"/>
      <c r="FVO523" s="412"/>
      <c r="FVP523" s="412"/>
      <c r="FVQ523" s="412"/>
      <c r="FVR523" s="412"/>
      <c r="FVS523" s="412"/>
      <c r="FVT523" s="412"/>
      <c r="FVU523" s="412"/>
      <c r="FVV523" s="412"/>
      <c r="FVW523" s="412"/>
      <c r="FVX523" s="412"/>
      <c r="FVY523" s="412"/>
      <c r="FVZ523" s="412"/>
      <c r="FWA523" s="412"/>
      <c r="FWB523" s="412"/>
      <c r="FWC523" s="412"/>
      <c r="FWD523" s="412"/>
      <c r="FWE523" s="412"/>
      <c r="FWF523" s="412"/>
      <c r="FWG523" s="412"/>
      <c r="FWH523" s="412"/>
      <c r="FWI523" s="412"/>
      <c r="FWJ523" s="412"/>
      <c r="FWK523" s="412"/>
      <c r="FWL523" s="413"/>
      <c r="FWM523" s="413"/>
      <c r="FWN523" s="413"/>
      <c r="FWO523" s="413"/>
      <c r="FWP523" s="413"/>
      <c r="FWQ523" s="413"/>
      <c r="FWR523" s="413"/>
      <c r="FWS523" s="413"/>
      <c r="FWT523" s="413"/>
      <c r="FWU523" s="413"/>
      <c r="FWV523" s="413"/>
      <c r="FWW523" s="413"/>
      <c r="FWX523" s="413"/>
      <c r="FWY523" s="413"/>
      <c r="FWZ523" s="413"/>
      <c r="FXA523" s="413"/>
      <c r="FXB523" s="413"/>
      <c r="FXC523" s="413"/>
      <c r="FXD523" s="413"/>
      <c r="FXE523" s="413"/>
      <c r="FXF523" s="413"/>
      <c r="FXG523" s="413"/>
      <c r="FXH523" s="413"/>
      <c r="FXI523" s="413"/>
      <c r="FXJ523" s="414"/>
      <c r="FXK523" s="414"/>
      <c r="FXL523" s="414"/>
      <c r="FXM523" s="414"/>
      <c r="FXN523" s="414"/>
      <c r="FXO523" s="413"/>
      <c r="FXP523" s="413"/>
      <c r="FXQ523" s="414"/>
      <c r="FXR523" s="414"/>
      <c r="FXS523" s="413"/>
      <c r="FXT523" s="413"/>
      <c r="FXU523" s="414"/>
      <c r="FXV523" s="414"/>
      <c r="FXW523" s="413"/>
      <c r="FXX523" s="413"/>
      <c r="FXY523" s="413"/>
      <c r="FXZ523" s="413"/>
      <c r="FYA523" s="413"/>
      <c r="FYB523" s="413"/>
      <c r="FYC523" s="413"/>
      <c r="FYD523" s="414"/>
      <c r="FYE523" s="414"/>
      <c r="FYF523" s="413"/>
      <c r="FYG523" s="413"/>
      <c r="FYH523" s="414"/>
      <c r="FYI523" s="414"/>
      <c r="FYJ523" s="413"/>
      <c r="FYK523" s="413"/>
      <c r="FYL523" s="413"/>
      <c r="FYM523" s="413"/>
      <c r="FYN523" s="413"/>
      <c r="FYO523" s="407"/>
      <c r="FYP523" s="439"/>
      <c r="FYQ523" s="413"/>
      <c r="FYR523" s="413"/>
      <c r="FYS523" s="413"/>
      <c r="FYT523" s="413"/>
      <c r="FYU523" s="413"/>
      <c r="FYV523" s="413"/>
      <c r="FYW523" s="413"/>
      <c r="FYX523" s="412"/>
      <c r="FYY523" s="412"/>
      <c r="FYZ523" s="412"/>
      <c r="FZA523" s="412"/>
      <c r="FZB523" s="412"/>
      <c r="FZC523" s="412"/>
      <c r="FZD523" s="412"/>
      <c r="FZE523" s="412"/>
      <c r="FZF523" s="412"/>
      <c r="FZG523" s="412"/>
      <c r="FZH523" s="412"/>
      <c r="FZI523" s="412"/>
      <c r="FZJ523" s="412"/>
      <c r="FZK523" s="412"/>
      <c r="FZL523" s="412"/>
      <c r="FZM523" s="412"/>
      <c r="FZN523" s="412"/>
      <c r="FZO523" s="412"/>
      <c r="FZP523" s="412"/>
      <c r="FZQ523" s="412"/>
      <c r="FZR523" s="412"/>
      <c r="FZS523" s="412"/>
      <c r="FZT523" s="412"/>
      <c r="FZU523" s="412"/>
      <c r="FZV523" s="412"/>
      <c r="FZW523" s="412"/>
      <c r="FZX523" s="412"/>
      <c r="FZY523" s="412"/>
      <c r="FZZ523" s="412"/>
      <c r="GAA523" s="412"/>
      <c r="GAB523" s="412"/>
      <c r="GAC523" s="412"/>
      <c r="GAD523" s="412"/>
      <c r="GAE523" s="412"/>
      <c r="GAF523" s="412"/>
      <c r="GAG523" s="412"/>
      <c r="GAH523" s="412"/>
      <c r="GAI523" s="412"/>
      <c r="GAJ523" s="412"/>
      <c r="GAK523" s="412"/>
      <c r="GAL523" s="412"/>
      <c r="GAM523" s="412"/>
      <c r="GAN523" s="412"/>
      <c r="GAO523" s="412"/>
      <c r="GAP523" s="413"/>
      <c r="GAQ523" s="413"/>
      <c r="GAR523" s="413"/>
      <c r="GAS523" s="413"/>
      <c r="GAT523" s="413"/>
      <c r="GAU523" s="413"/>
      <c r="GAV523" s="413"/>
      <c r="GAW523" s="413"/>
      <c r="GAX523" s="413"/>
      <c r="GAY523" s="413"/>
      <c r="GAZ523" s="413"/>
      <c r="GBA523" s="413"/>
      <c r="GBB523" s="413"/>
      <c r="GBC523" s="413"/>
      <c r="GBD523" s="413"/>
      <c r="GBE523" s="413"/>
      <c r="GBF523" s="413"/>
      <c r="GBG523" s="413"/>
      <c r="GBH523" s="413"/>
      <c r="GBI523" s="413"/>
      <c r="GBJ523" s="413"/>
      <c r="GBK523" s="413"/>
      <c r="GBL523" s="413"/>
      <c r="GBM523" s="413"/>
      <c r="GBN523" s="414"/>
      <c r="GBO523" s="414"/>
      <c r="GBP523" s="414"/>
      <c r="GBQ523" s="414"/>
      <c r="GBR523" s="414"/>
      <c r="GBS523" s="413"/>
      <c r="GBT523" s="413"/>
      <c r="GBU523" s="414"/>
      <c r="GBV523" s="414"/>
      <c r="GBW523" s="413"/>
      <c r="GBX523" s="413"/>
      <c r="GBY523" s="414"/>
      <c r="GBZ523" s="414"/>
      <c r="GCA523" s="413"/>
      <c r="GCB523" s="413"/>
      <c r="GCC523" s="413"/>
      <c r="GCD523" s="413"/>
      <c r="GCE523" s="413"/>
      <c r="GCF523" s="413"/>
      <c r="GCG523" s="413"/>
      <c r="GCH523" s="414"/>
      <c r="GCI523" s="414"/>
      <c r="GCJ523" s="413"/>
      <c r="GCK523" s="413"/>
      <c r="GCL523" s="414"/>
      <c r="GCM523" s="414"/>
      <c r="GCN523" s="413"/>
      <c r="GCO523" s="413"/>
      <c r="GCP523" s="413"/>
      <c r="GCQ523" s="413"/>
      <c r="GCR523" s="413"/>
      <c r="GCS523" s="407"/>
      <c r="GCT523" s="439"/>
      <c r="GCU523" s="413"/>
      <c r="GCV523" s="413"/>
      <c r="GCW523" s="413"/>
      <c r="GCX523" s="413"/>
      <c r="GCY523" s="413"/>
      <c r="GCZ523" s="413"/>
      <c r="GDA523" s="413"/>
      <c r="GDB523" s="412"/>
      <c r="GDC523" s="412"/>
      <c r="GDD523" s="412"/>
      <c r="GDE523" s="412"/>
      <c r="GDF523" s="412"/>
      <c r="GDG523" s="412"/>
      <c r="GDH523" s="412"/>
      <c r="GDI523" s="412"/>
      <c r="GDJ523" s="412"/>
      <c r="GDK523" s="412"/>
      <c r="GDL523" s="412"/>
      <c r="GDM523" s="412"/>
      <c r="GDN523" s="412"/>
      <c r="GDO523" s="412"/>
      <c r="GDP523" s="412"/>
      <c r="GDQ523" s="412"/>
      <c r="GDR523" s="412"/>
      <c r="GDS523" s="412"/>
      <c r="GDT523" s="412"/>
      <c r="GDU523" s="412"/>
      <c r="GDV523" s="412"/>
      <c r="GDW523" s="412"/>
      <c r="GDX523" s="412"/>
      <c r="GDY523" s="412"/>
      <c r="GDZ523" s="412"/>
      <c r="GEA523" s="412"/>
      <c r="GEB523" s="412"/>
      <c r="GEC523" s="412"/>
      <c r="GED523" s="412"/>
      <c r="GEE523" s="412"/>
      <c r="GEF523" s="412"/>
      <c r="GEG523" s="412"/>
      <c r="GEH523" s="412"/>
      <c r="GEI523" s="412"/>
      <c r="GEJ523" s="412"/>
      <c r="GEK523" s="412"/>
      <c r="GEL523" s="412"/>
      <c r="GEM523" s="412"/>
      <c r="GEN523" s="412"/>
      <c r="GEO523" s="412"/>
      <c r="GEP523" s="412"/>
      <c r="GEQ523" s="412"/>
      <c r="GER523" s="412"/>
      <c r="GES523" s="412"/>
      <c r="GET523" s="413"/>
      <c r="GEU523" s="413"/>
      <c r="GEV523" s="413"/>
      <c r="GEW523" s="413"/>
      <c r="GEX523" s="413"/>
      <c r="GEY523" s="413"/>
      <c r="GEZ523" s="413"/>
      <c r="GFA523" s="413"/>
      <c r="GFB523" s="413"/>
      <c r="GFC523" s="413"/>
      <c r="GFD523" s="413"/>
      <c r="GFE523" s="413"/>
      <c r="GFF523" s="413"/>
      <c r="GFG523" s="413"/>
      <c r="GFH523" s="413"/>
      <c r="GFI523" s="413"/>
      <c r="GFJ523" s="413"/>
      <c r="GFK523" s="413"/>
      <c r="GFL523" s="413"/>
      <c r="GFM523" s="413"/>
      <c r="GFN523" s="413"/>
      <c r="GFO523" s="413"/>
      <c r="GFP523" s="413"/>
      <c r="GFQ523" s="413"/>
      <c r="GFR523" s="414"/>
      <c r="GFS523" s="414"/>
      <c r="GFT523" s="414"/>
      <c r="GFU523" s="414"/>
      <c r="GFV523" s="414"/>
      <c r="GFW523" s="413"/>
      <c r="GFX523" s="413"/>
      <c r="GFY523" s="414"/>
      <c r="GFZ523" s="414"/>
      <c r="GGA523" s="413"/>
      <c r="GGB523" s="413"/>
      <c r="GGC523" s="414"/>
      <c r="GGD523" s="414"/>
      <c r="GGE523" s="413"/>
      <c r="GGF523" s="413"/>
      <c r="GGG523" s="413"/>
      <c r="GGH523" s="413"/>
      <c r="GGI523" s="413"/>
      <c r="GGJ523" s="413"/>
      <c r="GGK523" s="413"/>
      <c r="GGL523" s="414"/>
      <c r="GGM523" s="414"/>
      <c r="GGN523" s="413"/>
      <c r="GGO523" s="413"/>
      <c r="GGP523" s="414"/>
      <c r="GGQ523" s="414"/>
      <c r="GGR523" s="413"/>
      <c r="GGS523" s="413"/>
      <c r="GGT523" s="413"/>
      <c r="GGU523" s="413"/>
      <c r="GGV523" s="413"/>
      <c r="GGW523" s="407"/>
      <c r="GGX523" s="439"/>
      <c r="GGY523" s="413"/>
      <c r="GGZ523" s="413"/>
      <c r="GHA523" s="413"/>
      <c r="GHB523" s="413"/>
      <c r="GHC523" s="413"/>
      <c r="GHD523" s="413"/>
      <c r="GHE523" s="413"/>
      <c r="GHF523" s="412"/>
      <c r="GHG523" s="412"/>
      <c r="GHH523" s="412"/>
      <c r="GHI523" s="412"/>
      <c r="GHJ523" s="412"/>
      <c r="GHK523" s="412"/>
      <c r="GHL523" s="412"/>
      <c r="GHM523" s="412"/>
      <c r="GHN523" s="412"/>
      <c r="GHO523" s="412"/>
      <c r="GHP523" s="412"/>
      <c r="GHQ523" s="412"/>
      <c r="GHR523" s="412"/>
      <c r="GHS523" s="412"/>
      <c r="GHT523" s="412"/>
      <c r="GHU523" s="412"/>
      <c r="GHV523" s="412"/>
      <c r="GHW523" s="412"/>
      <c r="GHX523" s="412"/>
      <c r="GHY523" s="412"/>
      <c r="GHZ523" s="412"/>
      <c r="GIA523" s="412"/>
      <c r="GIB523" s="412"/>
      <c r="GIC523" s="412"/>
      <c r="GID523" s="412"/>
      <c r="GIE523" s="412"/>
      <c r="GIF523" s="412"/>
      <c r="GIG523" s="412"/>
      <c r="GIH523" s="412"/>
      <c r="GII523" s="412"/>
      <c r="GIJ523" s="412"/>
      <c r="GIK523" s="412"/>
      <c r="GIL523" s="412"/>
      <c r="GIM523" s="412"/>
      <c r="GIN523" s="412"/>
      <c r="GIO523" s="412"/>
      <c r="GIP523" s="412"/>
      <c r="GIQ523" s="412"/>
      <c r="GIR523" s="412"/>
      <c r="GIS523" s="412"/>
      <c r="GIT523" s="412"/>
      <c r="GIU523" s="412"/>
      <c r="GIV523" s="412"/>
      <c r="GIW523" s="412"/>
      <c r="GIX523" s="413"/>
      <c r="GIY523" s="413"/>
      <c r="GIZ523" s="413"/>
      <c r="GJA523" s="413"/>
      <c r="GJB523" s="413"/>
      <c r="GJC523" s="413"/>
      <c r="GJD523" s="413"/>
      <c r="GJE523" s="413"/>
      <c r="GJF523" s="413"/>
      <c r="GJG523" s="413"/>
      <c r="GJH523" s="413"/>
      <c r="GJI523" s="413"/>
      <c r="GJJ523" s="413"/>
      <c r="GJK523" s="413"/>
      <c r="GJL523" s="413"/>
      <c r="GJM523" s="413"/>
      <c r="GJN523" s="413"/>
      <c r="GJO523" s="413"/>
      <c r="GJP523" s="413"/>
      <c r="GJQ523" s="413"/>
      <c r="GJR523" s="413"/>
      <c r="GJS523" s="413"/>
      <c r="GJT523" s="413"/>
      <c r="GJU523" s="413"/>
      <c r="GJV523" s="414"/>
      <c r="GJW523" s="414"/>
      <c r="GJX523" s="414"/>
      <c r="GJY523" s="414"/>
      <c r="GJZ523" s="414"/>
      <c r="GKA523" s="413"/>
      <c r="GKB523" s="413"/>
      <c r="GKC523" s="414"/>
      <c r="GKD523" s="414"/>
      <c r="GKE523" s="413"/>
      <c r="GKF523" s="413"/>
      <c r="GKG523" s="414"/>
      <c r="GKH523" s="414"/>
      <c r="GKI523" s="413"/>
      <c r="GKJ523" s="413"/>
      <c r="GKK523" s="413"/>
      <c r="GKL523" s="413"/>
      <c r="GKM523" s="413"/>
      <c r="GKN523" s="413"/>
      <c r="GKO523" s="413"/>
      <c r="GKP523" s="414"/>
      <c r="GKQ523" s="414"/>
      <c r="GKR523" s="413"/>
      <c r="GKS523" s="413"/>
      <c r="GKT523" s="414"/>
      <c r="GKU523" s="414"/>
      <c r="GKV523" s="413"/>
      <c r="GKW523" s="413"/>
      <c r="GKX523" s="413"/>
      <c r="GKY523" s="413"/>
      <c r="GKZ523" s="413"/>
      <c r="GLA523" s="407"/>
      <c r="GLB523" s="439"/>
      <c r="GLC523" s="413"/>
      <c r="GLD523" s="413"/>
      <c r="GLE523" s="413"/>
      <c r="GLF523" s="413"/>
      <c r="GLG523" s="413"/>
      <c r="GLH523" s="413"/>
      <c r="GLI523" s="413"/>
      <c r="GLJ523" s="412"/>
      <c r="GLK523" s="412"/>
      <c r="GLL523" s="412"/>
      <c r="GLM523" s="412"/>
      <c r="GLN523" s="412"/>
      <c r="GLO523" s="412"/>
      <c r="GLP523" s="412"/>
      <c r="GLQ523" s="412"/>
      <c r="GLR523" s="412"/>
      <c r="GLS523" s="412"/>
      <c r="GLT523" s="412"/>
      <c r="GLU523" s="412"/>
      <c r="GLV523" s="412"/>
      <c r="GLW523" s="412"/>
      <c r="GLX523" s="412"/>
      <c r="GLY523" s="412"/>
      <c r="GLZ523" s="412"/>
      <c r="GMA523" s="412"/>
      <c r="GMB523" s="412"/>
      <c r="GMC523" s="412"/>
      <c r="GMD523" s="412"/>
      <c r="GME523" s="412"/>
      <c r="GMF523" s="412"/>
      <c r="GMG523" s="412"/>
      <c r="GMH523" s="412"/>
      <c r="GMI523" s="412"/>
      <c r="GMJ523" s="412"/>
      <c r="GMK523" s="412"/>
      <c r="GML523" s="412"/>
      <c r="GMM523" s="412"/>
      <c r="GMN523" s="412"/>
      <c r="GMO523" s="412"/>
      <c r="GMP523" s="412"/>
      <c r="GMQ523" s="412"/>
      <c r="GMR523" s="412"/>
      <c r="GMS523" s="412"/>
      <c r="GMT523" s="412"/>
      <c r="GMU523" s="412"/>
      <c r="GMV523" s="412"/>
      <c r="GMW523" s="412"/>
      <c r="GMX523" s="412"/>
      <c r="GMY523" s="412"/>
      <c r="GMZ523" s="412"/>
      <c r="GNA523" s="412"/>
      <c r="GNB523" s="413"/>
      <c r="GNC523" s="413"/>
      <c r="GND523" s="413"/>
      <c r="GNE523" s="413"/>
      <c r="GNF523" s="413"/>
      <c r="GNG523" s="413"/>
      <c r="GNH523" s="413"/>
      <c r="GNI523" s="413"/>
      <c r="GNJ523" s="413"/>
      <c r="GNK523" s="413"/>
      <c r="GNL523" s="413"/>
      <c r="GNM523" s="413"/>
      <c r="GNN523" s="413"/>
      <c r="GNO523" s="413"/>
      <c r="GNP523" s="413"/>
      <c r="GNQ523" s="413"/>
      <c r="GNR523" s="413"/>
      <c r="GNS523" s="413"/>
      <c r="GNT523" s="413"/>
      <c r="GNU523" s="413"/>
      <c r="GNV523" s="413"/>
      <c r="GNW523" s="413"/>
      <c r="GNX523" s="413"/>
      <c r="GNY523" s="413"/>
      <c r="GNZ523" s="414"/>
      <c r="GOA523" s="414"/>
      <c r="GOB523" s="414"/>
      <c r="GOC523" s="414"/>
      <c r="GOD523" s="414"/>
      <c r="GOE523" s="413"/>
      <c r="GOF523" s="413"/>
      <c r="GOG523" s="414"/>
      <c r="GOH523" s="414"/>
      <c r="GOI523" s="413"/>
      <c r="GOJ523" s="413"/>
      <c r="GOK523" s="414"/>
      <c r="GOL523" s="414"/>
      <c r="GOM523" s="413"/>
      <c r="GON523" s="413"/>
      <c r="GOO523" s="413"/>
      <c r="GOP523" s="413"/>
      <c r="GOQ523" s="413"/>
      <c r="GOR523" s="413"/>
      <c r="GOS523" s="413"/>
      <c r="GOT523" s="414"/>
      <c r="GOU523" s="414"/>
      <c r="GOV523" s="413"/>
      <c r="GOW523" s="413"/>
      <c r="GOX523" s="414"/>
      <c r="GOY523" s="414"/>
      <c r="GOZ523" s="413"/>
      <c r="GPA523" s="413"/>
      <c r="GPB523" s="413"/>
      <c r="GPC523" s="413"/>
      <c r="GPD523" s="413"/>
      <c r="GPE523" s="407"/>
      <c r="GPF523" s="439"/>
      <c r="GPG523" s="413"/>
      <c r="GPH523" s="413"/>
      <c r="GPI523" s="413"/>
      <c r="GPJ523" s="413"/>
      <c r="GPK523" s="413"/>
      <c r="GPL523" s="413"/>
      <c r="GPM523" s="413"/>
      <c r="GPN523" s="412"/>
      <c r="GPO523" s="412"/>
      <c r="GPP523" s="412"/>
      <c r="GPQ523" s="412"/>
      <c r="GPR523" s="412"/>
      <c r="GPS523" s="412"/>
      <c r="GPT523" s="412"/>
      <c r="GPU523" s="412"/>
      <c r="GPV523" s="412"/>
      <c r="GPW523" s="412"/>
      <c r="GPX523" s="412"/>
      <c r="GPY523" s="412"/>
      <c r="GPZ523" s="412"/>
      <c r="GQA523" s="412"/>
      <c r="GQB523" s="412"/>
      <c r="GQC523" s="412"/>
      <c r="GQD523" s="412"/>
      <c r="GQE523" s="412"/>
      <c r="GQF523" s="412"/>
      <c r="GQG523" s="412"/>
      <c r="GQH523" s="412"/>
      <c r="GQI523" s="412"/>
      <c r="GQJ523" s="412"/>
      <c r="GQK523" s="412"/>
      <c r="GQL523" s="412"/>
      <c r="GQM523" s="412"/>
      <c r="GQN523" s="412"/>
      <c r="GQO523" s="412"/>
      <c r="GQP523" s="412"/>
      <c r="GQQ523" s="412"/>
      <c r="GQR523" s="412"/>
      <c r="GQS523" s="412"/>
      <c r="GQT523" s="412"/>
      <c r="GQU523" s="412"/>
      <c r="GQV523" s="412"/>
      <c r="GQW523" s="412"/>
      <c r="GQX523" s="412"/>
      <c r="GQY523" s="412"/>
      <c r="GQZ523" s="412"/>
      <c r="GRA523" s="412"/>
      <c r="GRB523" s="412"/>
      <c r="GRC523" s="412"/>
      <c r="GRD523" s="412"/>
      <c r="GRE523" s="412"/>
      <c r="GRF523" s="413"/>
      <c r="GRG523" s="413"/>
      <c r="GRH523" s="413"/>
      <c r="GRI523" s="413"/>
      <c r="GRJ523" s="413"/>
      <c r="GRK523" s="413"/>
      <c r="GRL523" s="413"/>
      <c r="GRM523" s="413"/>
      <c r="GRN523" s="413"/>
      <c r="GRO523" s="413"/>
      <c r="GRP523" s="413"/>
      <c r="GRQ523" s="413"/>
      <c r="GRR523" s="413"/>
      <c r="GRS523" s="413"/>
      <c r="GRT523" s="413"/>
      <c r="GRU523" s="413"/>
      <c r="GRV523" s="413"/>
      <c r="GRW523" s="413"/>
      <c r="GRX523" s="413"/>
      <c r="GRY523" s="413"/>
      <c r="GRZ523" s="413"/>
      <c r="GSA523" s="413"/>
      <c r="GSB523" s="413"/>
      <c r="GSC523" s="413"/>
      <c r="GSD523" s="414"/>
      <c r="GSE523" s="414"/>
      <c r="GSF523" s="414"/>
      <c r="GSG523" s="414"/>
      <c r="GSH523" s="414"/>
      <c r="GSI523" s="413"/>
      <c r="GSJ523" s="413"/>
      <c r="GSK523" s="414"/>
      <c r="GSL523" s="414"/>
      <c r="GSM523" s="413"/>
      <c r="GSN523" s="413"/>
      <c r="GSO523" s="414"/>
      <c r="GSP523" s="414"/>
      <c r="GSQ523" s="413"/>
      <c r="GSR523" s="413"/>
      <c r="GSS523" s="413"/>
      <c r="GST523" s="413"/>
      <c r="GSU523" s="413"/>
      <c r="GSV523" s="413"/>
      <c r="GSW523" s="413"/>
      <c r="GSX523" s="414"/>
      <c r="GSY523" s="414"/>
      <c r="GSZ523" s="413"/>
      <c r="GTA523" s="413"/>
      <c r="GTB523" s="414"/>
      <c r="GTC523" s="414"/>
      <c r="GTD523" s="413"/>
      <c r="GTE523" s="413"/>
      <c r="GTF523" s="413"/>
      <c r="GTG523" s="413"/>
      <c r="GTH523" s="413"/>
      <c r="GTI523" s="407"/>
      <c r="GTJ523" s="439"/>
      <c r="GTK523" s="413"/>
      <c r="GTL523" s="413"/>
      <c r="GTM523" s="413"/>
      <c r="GTN523" s="413"/>
      <c r="GTO523" s="413"/>
      <c r="GTP523" s="413"/>
      <c r="GTQ523" s="413"/>
      <c r="GTR523" s="412"/>
      <c r="GTS523" s="412"/>
      <c r="GTT523" s="412"/>
      <c r="GTU523" s="412"/>
      <c r="GTV523" s="412"/>
      <c r="GTW523" s="412"/>
      <c r="GTX523" s="412"/>
      <c r="GTY523" s="412"/>
      <c r="GTZ523" s="412"/>
      <c r="GUA523" s="412"/>
      <c r="GUB523" s="412"/>
      <c r="GUC523" s="412"/>
      <c r="GUD523" s="412"/>
      <c r="GUE523" s="412"/>
      <c r="GUF523" s="412"/>
      <c r="GUG523" s="412"/>
      <c r="GUH523" s="412"/>
      <c r="GUI523" s="412"/>
      <c r="GUJ523" s="412"/>
      <c r="GUK523" s="412"/>
      <c r="GUL523" s="412"/>
      <c r="GUM523" s="412"/>
      <c r="GUN523" s="412"/>
      <c r="GUO523" s="412"/>
      <c r="GUP523" s="412"/>
      <c r="GUQ523" s="412"/>
      <c r="GUR523" s="412"/>
      <c r="GUS523" s="412"/>
      <c r="GUT523" s="412"/>
      <c r="GUU523" s="412"/>
      <c r="GUV523" s="412"/>
      <c r="GUW523" s="412"/>
      <c r="GUX523" s="412"/>
      <c r="GUY523" s="412"/>
      <c r="GUZ523" s="412"/>
      <c r="GVA523" s="412"/>
      <c r="GVB523" s="412"/>
      <c r="GVC523" s="412"/>
      <c r="GVD523" s="412"/>
      <c r="GVE523" s="412"/>
      <c r="GVF523" s="412"/>
      <c r="GVG523" s="412"/>
      <c r="GVH523" s="412"/>
      <c r="GVI523" s="412"/>
      <c r="GVJ523" s="413"/>
      <c r="GVK523" s="413"/>
      <c r="GVL523" s="413"/>
      <c r="GVM523" s="413"/>
      <c r="GVN523" s="413"/>
      <c r="GVO523" s="413"/>
      <c r="GVP523" s="413"/>
      <c r="GVQ523" s="413"/>
      <c r="GVR523" s="413"/>
      <c r="GVS523" s="413"/>
      <c r="GVT523" s="413"/>
      <c r="GVU523" s="413"/>
      <c r="GVV523" s="413"/>
      <c r="GVW523" s="413"/>
      <c r="GVX523" s="413"/>
      <c r="GVY523" s="413"/>
      <c r="GVZ523" s="413"/>
      <c r="GWA523" s="413"/>
      <c r="GWB523" s="413"/>
      <c r="GWC523" s="413"/>
      <c r="GWD523" s="413"/>
      <c r="GWE523" s="413"/>
      <c r="GWF523" s="413"/>
      <c r="GWG523" s="413"/>
      <c r="GWH523" s="414"/>
      <c r="GWI523" s="414"/>
      <c r="GWJ523" s="414"/>
      <c r="GWK523" s="414"/>
      <c r="GWL523" s="414"/>
      <c r="GWM523" s="413"/>
      <c r="GWN523" s="413"/>
      <c r="GWO523" s="414"/>
      <c r="GWP523" s="414"/>
      <c r="GWQ523" s="413"/>
      <c r="GWR523" s="413"/>
      <c r="GWS523" s="414"/>
      <c r="GWT523" s="414"/>
      <c r="GWU523" s="413"/>
      <c r="GWV523" s="413"/>
      <c r="GWW523" s="413"/>
      <c r="GWX523" s="413"/>
      <c r="GWY523" s="413"/>
      <c r="GWZ523" s="413"/>
      <c r="GXA523" s="413"/>
      <c r="GXB523" s="414"/>
      <c r="GXC523" s="414"/>
      <c r="GXD523" s="413"/>
      <c r="GXE523" s="413"/>
      <c r="GXF523" s="414"/>
      <c r="GXG523" s="414"/>
      <c r="GXH523" s="413"/>
      <c r="GXI523" s="413"/>
      <c r="GXJ523" s="413"/>
      <c r="GXK523" s="413"/>
      <c r="GXL523" s="413"/>
      <c r="GXM523" s="407"/>
      <c r="GXN523" s="439"/>
      <c r="GXO523" s="413"/>
      <c r="GXP523" s="413"/>
      <c r="GXQ523" s="413"/>
      <c r="GXR523" s="413"/>
      <c r="GXS523" s="413"/>
      <c r="GXT523" s="413"/>
      <c r="GXU523" s="413"/>
      <c r="GXV523" s="412"/>
      <c r="GXW523" s="412"/>
      <c r="GXX523" s="412"/>
      <c r="GXY523" s="412"/>
      <c r="GXZ523" s="412"/>
      <c r="GYA523" s="412"/>
      <c r="GYB523" s="412"/>
      <c r="GYC523" s="412"/>
      <c r="GYD523" s="412"/>
      <c r="GYE523" s="412"/>
      <c r="GYF523" s="412"/>
      <c r="GYG523" s="412"/>
      <c r="GYH523" s="412"/>
      <c r="GYI523" s="412"/>
      <c r="GYJ523" s="412"/>
      <c r="GYK523" s="412"/>
      <c r="GYL523" s="412"/>
      <c r="GYM523" s="412"/>
      <c r="GYN523" s="412"/>
      <c r="GYO523" s="412"/>
      <c r="GYP523" s="412"/>
      <c r="GYQ523" s="412"/>
      <c r="GYR523" s="412"/>
      <c r="GYS523" s="412"/>
      <c r="GYT523" s="412"/>
      <c r="GYU523" s="412"/>
      <c r="GYV523" s="412"/>
      <c r="GYW523" s="412"/>
      <c r="GYX523" s="412"/>
      <c r="GYY523" s="412"/>
      <c r="GYZ523" s="412"/>
      <c r="GZA523" s="412"/>
      <c r="GZB523" s="412"/>
      <c r="GZC523" s="412"/>
      <c r="GZD523" s="412"/>
      <c r="GZE523" s="412"/>
      <c r="GZF523" s="412"/>
      <c r="GZG523" s="412"/>
      <c r="GZH523" s="412"/>
      <c r="GZI523" s="412"/>
      <c r="GZJ523" s="412"/>
      <c r="GZK523" s="412"/>
      <c r="GZL523" s="412"/>
      <c r="GZM523" s="412"/>
      <c r="GZN523" s="413"/>
      <c r="GZO523" s="413"/>
      <c r="GZP523" s="413"/>
      <c r="GZQ523" s="413"/>
      <c r="GZR523" s="413"/>
      <c r="GZS523" s="413"/>
      <c r="GZT523" s="413"/>
      <c r="GZU523" s="413"/>
      <c r="GZV523" s="413"/>
      <c r="GZW523" s="413"/>
      <c r="GZX523" s="413"/>
      <c r="GZY523" s="413"/>
      <c r="GZZ523" s="413"/>
      <c r="HAA523" s="413"/>
      <c r="HAB523" s="413"/>
      <c r="HAC523" s="413"/>
      <c r="HAD523" s="413"/>
      <c r="HAE523" s="413"/>
      <c r="HAF523" s="413"/>
      <c r="HAG523" s="413"/>
      <c r="HAH523" s="413"/>
      <c r="HAI523" s="413"/>
      <c r="HAJ523" s="413"/>
      <c r="HAK523" s="413"/>
      <c r="HAL523" s="414"/>
      <c r="HAM523" s="414"/>
      <c r="HAN523" s="414"/>
      <c r="HAO523" s="414"/>
      <c r="HAP523" s="414"/>
      <c r="HAQ523" s="413"/>
      <c r="HAR523" s="413"/>
      <c r="HAS523" s="414"/>
      <c r="HAT523" s="414"/>
      <c r="HAU523" s="413"/>
      <c r="HAV523" s="413"/>
      <c r="HAW523" s="414"/>
      <c r="HAX523" s="414"/>
      <c r="HAY523" s="413"/>
      <c r="HAZ523" s="413"/>
      <c r="HBA523" s="413"/>
      <c r="HBB523" s="413"/>
      <c r="HBC523" s="413"/>
      <c r="HBD523" s="413"/>
      <c r="HBE523" s="413"/>
      <c r="HBF523" s="414"/>
      <c r="HBG523" s="414"/>
      <c r="HBH523" s="413"/>
      <c r="HBI523" s="413"/>
      <c r="HBJ523" s="414"/>
      <c r="HBK523" s="414"/>
      <c r="HBL523" s="413"/>
      <c r="HBM523" s="413"/>
      <c r="HBN523" s="413"/>
      <c r="HBO523" s="413"/>
      <c r="HBP523" s="413"/>
      <c r="HBQ523" s="407"/>
      <c r="HBR523" s="439"/>
      <c r="HBS523" s="413"/>
      <c r="HBT523" s="413"/>
      <c r="HBU523" s="413"/>
      <c r="HBV523" s="413"/>
      <c r="HBW523" s="413"/>
      <c r="HBX523" s="413"/>
      <c r="HBY523" s="413"/>
      <c r="HBZ523" s="412"/>
      <c r="HCA523" s="412"/>
      <c r="HCB523" s="412"/>
      <c r="HCC523" s="412"/>
      <c r="HCD523" s="412"/>
      <c r="HCE523" s="412"/>
      <c r="HCF523" s="412"/>
      <c r="HCG523" s="412"/>
      <c r="HCH523" s="412"/>
      <c r="HCI523" s="412"/>
      <c r="HCJ523" s="412"/>
      <c r="HCK523" s="412"/>
      <c r="HCL523" s="412"/>
      <c r="HCM523" s="412"/>
      <c r="HCN523" s="412"/>
      <c r="HCO523" s="412"/>
      <c r="HCP523" s="412"/>
      <c r="HCQ523" s="412"/>
      <c r="HCR523" s="412"/>
      <c r="HCS523" s="412"/>
      <c r="HCT523" s="412"/>
      <c r="HCU523" s="412"/>
      <c r="HCV523" s="412"/>
      <c r="HCW523" s="412"/>
      <c r="HCX523" s="412"/>
      <c r="HCY523" s="412"/>
      <c r="HCZ523" s="412"/>
      <c r="HDA523" s="412"/>
      <c r="HDB523" s="412"/>
      <c r="HDC523" s="412"/>
      <c r="HDD523" s="412"/>
      <c r="HDE523" s="412"/>
      <c r="HDF523" s="412"/>
      <c r="HDG523" s="412"/>
      <c r="HDH523" s="412"/>
      <c r="HDI523" s="412"/>
      <c r="HDJ523" s="412"/>
      <c r="HDK523" s="412"/>
      <c r="HDL523" s="412"/>
      <c r="HDM523" s="412"/>
      <c r="HDN523" s="412"/>
      <c r="HDO523" s="412"/>
      <c r="HDP523" s="412"/>
      <c r="HDQ523" s="412"/>
      <c r="HDR523" s="413"/>
      <c r="HDS523" s="413"/>
      <c r="HDT523" s="413"/>
      <c r="HDU523" s="413"/>
      <c r="HDV523" s="413"/>
      <c r="HDW523" s="413"/>
      <c r="HDX523" s="413"/>
      <c r="HDY523" s="413"/>
      <c r="HDZ523" s="413"/>
      <c r="HEA523" s="413"/>
      <c r="HEB523" s="413"/>
      <c r="HEC523" s="413"/>
      <c r="HED523" s="413"/>
      <c r="HEE523" s="413"/>
      <c r="HEF523" s="413"/>
      <c r="HEG523" s="413"/>
      <c r="HEH523" s="413"/>
      <c r="HEI523" s="413"/>
      <c r="HEJ523" s="413"/>
      <c r="HEK523" s="413"/>
      <c r="HEL523" s="413"/>
      <c r="HEM523" s="413"/>
      <c r="HEN523" s="413"/>
      <c r="HEO523" s="413"/>
      <c r="HEP523" s="414"/>
      <c r="HEQ523" s="414"/>
      <c r="HER523" s="414"/>
      <c r="HES523" s="414"/>
      <c r="HET523" s="414"/>
      <c r="HEU523" s="413"/>
      <c r="HEV523" s="413"/>
      <c r="HEW523" s="414"/>
      <c r="HEX523" s="414"/>
      <c r="HEY523" s="413"/>
      <c r="HEZ523" s="413"/>
      <c r="HFA523" s="414"/>
      <c r="HFB523" s="414"/>
      <c r="HFC523" s="413"/>
      <c r="HFD523" s="413"/>
      <c r="HFE523" s="413"/>
      <c r="HFF523" s="413"/>
      <c r="HFG523" s="413"/>
      <c r="HFH523" s="413"/>
      <c r="HFI523" s="413"/>
      <c r="HFJ523" s="414"/>
      <c r="HFK523" s="414"/>
      <c r="HFL523" s="413"/>
      <c r="HFM523" s="413"/>
      <c r="HFN523" s="414"/>
      <c r="HFO523" s="414"/>
      <c r="HFP523" s="413"/>
      <c r="HFQ523" s="413"/>
      <c r="HFR523" s="413"/>
      <c r="HFS523" s="413"/>
      <c r="HFT523" s="413"/>
      <c r="HFU523" s="407"/>
      <c r="HFV523" s="439"/>
      <c r="HFW523" s="413"/>
      <c r="HFX523" s="413"/>
      <c r="HFY523" s="413"/>
      <c r="HFZ523" s="413"/>
      <c r="HGA523" s="413"/>
      <c r="HGB523" s="413"/>
      <c r="HGC523" s="413"/>
      <c r="HGD523" s="412"/>
      <c r="HGE523" s="412"/>
      <c r="HGF523" s="412"/>
      <c r="HGG523" s="412"/>
      <c r="HGH523" s="412"/>
      <c r="HGI523" s="412"/>
      <c r="HGJ523" s="412"/>
      <c r="HGK523" s="412"/>
      <c r="HGL523" s="412"/>
      <c r="HGM523" s="412"/>
      <c r="HGN523" s="412"/>
      <c r="HGO523" s="412"/>
      <c r="HGP523" s="412"/>
      <c r="HGQ523" s="412"/>
      <c r="HGR523" s="412"/>
      <c r="HGS523" s="412"/>
      <c r="HGT523" s="412"/>
      <c r="HGU523" s="412"/>
      <c r="HGV523" s="412"/>
      <c r="HGW523" s="412"/>
      <c r="HGX523" s="412"/>
      <c r="HGY523" s="412"/>
      <c r="HGZ523" s="412"/>
      <c r="HHA523" s="412"/>
      <c r="HHB523" s="412"/>
      <c r="HHC523" s="412"/>
      <c r="HHD523" s="412"/>
      <c r="HHE523" s="412"/>
      <c r="HHF523" s="412"/>
      <c r="HHG523" s="412"/>
      <c r="HHH523" s="412"/>
      <c r="HHI523" s="412"/>
      <c r="HHJ523" s="412"/>
      <c r="HHK523" s="412"/>
      <c r="HHL523" s="412"/>
      <c r="HHM523" s="412"/>
      <c r="HHN523" s="412"/>
      <c r="HHO523" s="412"/>
      <c r="HHP523" s="412"/>
      <c r="HHQ523" s="412"/>
      <c r="HHR523" s="412"/>
      <c r="HHS523" s="412"/>
      <c r="HHT523" s="412"/>
      <c r="HHU523" s="412"/>
      <c r="HHV523" s="413"/>
      <c r="HHW523" s="413"/>
      <c r="HHX523" s="413"/>
      <c r="HHY523" s="413"/>
      <c r="HHZ523" s="413"/>
      <c r="HIA523" s="413"/>
      <c r="HIB523" s="413"/>
      <c r="HIC523" s="413"/>
      <c r="HID523" s="413"/>
      <c r="HIE523" s="413"/>
      <c r="HIF523" s="413"/>
      <c r="HIG523" s="413"/>
      <c r="HIH523" s="413"/>
      <c r="HII523" s="413"/>
      <c r="HIJ523" s="413"/>
      <c r="HIK523" s="413"/>
      <c r="HIL523" s="413"/>
      <c r="HIM523" s="413"/>
      <c r="HIN523" s="413"/>
      <c r="HIO523" s="413"/>
      <c r="HIP523" s="413"/>
      <c r="HIQ523" s="413"/>
      <c r="HIR523" s="413"/>
      <c r="HIS523" s="413"/>
      <c r="HIT523" s="414"/>
      <c r="HIU523" s="414"/>
      <c r="HIV523" s="414"/>
      <c r="HIW523" s="414"/>
      <c r="HIX523" s="414"/>
      <c r="HIY523" s="413"/>
      <c r="HIZ523" s="413"/>
      <c r="HJA523" s="414"/>
      <c r="HJB523" s="414"/>
      <c r="HJC523" s="413"/>
      <c r="HJD523" s="413"/>
      <c r="HJE523" s="414"/>
      <c r="HJF523" s="414"/>
      <c r="HJG523" s="413"/>
      <c r="HJH523" s="413"/>
      <c r="HJI523" s="413"/>
      <c r="HJJ523" s="413"/>
      <c r="HJK523" s="413"/>
      <c r="HJL523" s="413"/>
      <c r="HJM523" s="413"/>
      <c r="HJN523" s="414"/>
      <c r="HJO523" s="414"/>
      <c r="HJP523" s="413"/>
      <c r="HJQ523" s="413"/>
      <c r="HJR523" s="414"/>
      <c r="HJS523" s="414"/>
      <c r="HJT523" s="413"/>
      <c r="HJU523" s="413"/>
      <c r="HJV523" s="413"/>
      <c r="HJW523" s="413"/>
      <c r="HJX523" s="413"/>
      <c r="HJY523" s="407"/>
      <c r="HJZ523" s="439"/>
      <c r="HKA523" s="413"/>
      <c r="HKB523" s="413"/>
      <c r="HKC523" s="413"/>
      <c r="HKD523" s="413"/>
      <c r="HKE523" s="413"/>
      <c r="HKF523" s="413"/>
      <c r="HKG523" s="413"/>
      <c r="HKH523" s="412"/>
      <c r="HKI523" s="412"/>
      <c r="HKJ523" s="412"/>
      <c r="HKK523" s="412"/>
      <c r="HKL523" s="412"/>
      <c r="HKM523" s="412"/>
      <c r="HKN523" s="412"/>
      <c r="HKO523" s="412"/>
      <c r="HKP523" s="412"/>
      <c r="HKQ523" s="412"/>
      <c r="HKR523" s="412"/>
      <c r="HKS523" s="412"/>
      <c r="HKT523" s="412"/>
      <c r="HKU523" s="412"/>
      <c r="HKV523" s="412"/>
      <c r="HKW523" s="412"/>
      <c r="HKX523" s="412"/>
      <c r="HKY523" s="412"/>
      <c r="HKZ523" s="412"/>
      <c r="HLA523" s="412"/>
      <c r="HLB523" s="412"/>
      <c r="HLC523" s="412"/>
      <c r="HLD523" s="412"/>
      <c r="HLE523" s="412"/>
      <c r="HLF523" s="412"/>
      <c r="HLG523" s="412"/>
      <c r="HLH523" s="412"/>
      <c r="HLI523" s="412"/>
      <c r="HLJ523" s="412"/>
      <c r="HLK523" s="412"/>
      <c r="HLL523" s="412"/>
      <c r="HLM523" s="412"/>
      <c r="HLN523" s="412"/>
      <c r="HLO523" s="412"/>
      <c r="HLP523" s="412"/>
      <c r="HLQ523" s="412"/>
      <c r="HLR523" s="412"/>
      <c r="HLS523" s="412"/>
      <c r="HLT523" s="412"/>
      <c r="HLU523" s="412"/>
      <c r="HLV523" s="412"/>
      <c r="HLW523" s="412"/>
      <c r="HLX523" s="412"/>
      <c r="HLY523" s="412"/>
      <c r="HLZ523" s="413"/>
      <c r="HMA523" s="413"/>
      <c r="HMB523" s="413"/>
      <c r="HMC523" s="413"/>
      <c r="HMD523" s="413"/>
      <c r="HME523" s="413"/>
      <c r="HMF523" s="413"/>
      <c r="HMG523" s="413"/>
      <c r="HMH523" s="413"/>
      <c r="HMI523" s="413"/>
      <c r="HMJ523" s="413"/>
      <c r="HMK523" s="413"/>
      <c r="HML523" s="413"/>
      <c r="HMM523" s="413"/>
      <c r="HMN523" s="413"/>
      <c r="HMO523" s="413"/>
      <c r="HMP523" s="413"/>
      <c r="HMQ523" s="413"/>
      <c r="HMR523" s="413"/>
      <c r="HMS523" s="413"/>
      <c r="HMT523" s="413"/>
      <c r="HMU523" s="413"/>
      <c r="HMV523" s="413"/>
      <c r="HMW523" s="413"/>
      <c r="HMX523" s="414"/>
      <c r="HMY523" s="414"/>
      <c r="HMZ523" s="414"/>
      <c r="HNA523" s="414"/>
      <c r="HNB523" s="414"/>
      <c r="HNC523" s="413"/>
      <c r="HND523" s="413"/>
      <c r="HNE523" s="414"/>
      <c r="HNF523" s="414"/>
      <c r="HNG523" s="413"/>
      <c r="HNH523" s="413"/>
      <c r="HNI523" s="414"/>
      <c r="HNJ523" s="414"/>
      <c r="HNK523" s="413"/>
      <c r="HNL523" s="413"/>
      <c r="HNM523" s="413"/>
      <c r="HNN523" s="413"/>
      <c r="HNO523" s="413"/>
      <c r="HNP523" s="413"/>
      <c r="HNQ523" s="413"/>
      <c r="HNR523" s="414"/>
      <c r="HNS523" s="414"/>
      <c r="HNT523" s="413"/>
      <c r="HNU523" s="413"/>
      <c r="HNV523" s="414"/>
      <c r="HNW523" s="414"/>
      <c r="HNX523" s="413"/>
      <c r="HNY523" s="413"/>
      <c r="HNZ523" s="413"/>
      <c r="HOA523" s="413"/>
      <c r="HOB523" s="413"/>
      <c r="HOC523" s="407"/>
      <c r="HOD523" s="439"/>
      <c r="HOE523" s="413"/>
      <c r="HOF523" s="413"/>
      <c r="HOG523" s="413"/>
      <c r="HOH523" s="413"/>
      <c r="HOI523" s="413"/>
      <c r="HOJ523" s="413"/>
      <c r="HOK523" s="413"/>
      <c r="HOL523" s="412"/>
      <c r="HOM523" s="412"/>
      <c r="HON523" s="412"/>
      <c r="HOO523" s="412"/>
      <c r="HOP523" s="412"/>
      <c r="HOQ523" s="412"/>
      <c r="HOR523" s="412"/>
      <c r="HOS523" s="412"/>
      <c r="HOT523" s="412"/>
      <c r="HOU523" s="412"/>
      <c r="HOV523" s="412"/>
      <c r="HOW523" s="412"/>
      <c r="HOX523" s="412"/>
      <c r="HOY523" s="412"/>
      <c r="HOZ523" s="412"/>
      <c r="HPA523" s="412"/>
      <c r="HPB523" s="412"/>
      <c r="HPC523" s="412"/>
      <c r="HPD523" s="412"/>
      <c r="HPE523" s="412"/>
      <c r="HPF523" s="412"/>
      <c r="HPG523" s="412"/>
      <c r="HPH523" s="412"/>
      <c r="HPI523" s="412"/>
      <c r="HPJ523" s="412"/>
      <c r="HPK523" s="412"/>
      <c r="HPL523" s="412"/>
      <c r="HPM523" s="412"/>
      <c r="HPN523" s="412"/>
      <c r="HPO523" s="412"/>
      <c r="HPP523" s="412"/>
      <c r="HPQ523" s="412"/>
      <c r="HPR523" s="412"/>
      <c r="HPS523" s="412"/>
      <c r="HPT523" s="412"/>
      <c r="HPU523" s="412"/>
      <c r="HPV523" s="412"/>
      <c r="HPW523" s="412"/>
      <c r="HPX523" s="412"/>
      <c r="HPY523" s="412"/>
      <c r="HPZ523" s="412"/>
      <c r="HQA523" s="412"/>
      <c r="HQB523" s="412"/>
      <c r="HQC523" s="412"/>
      <c r="HQD523" s="413"/>
      <c r="HQE523" s="413"/>
      <c r="HQF523" s="413"/>
      <c r="HQG523" s="413"/>
      <c r="HQH523" s="413"/>
      <c r="HQI523" s="413"/>
      <c r="HQJ523" s="413"/>
      <c r="HQK523" s="413"/>
      <c r="HQL523" s="413"/>
      <c r="HQM523" s="413"/>
      <c r="HQN523" s="413"/>
      <c r="HQO523" s="413"/>
      <c r="HQP523" s="413"/>
      <c r="HQQ523" s="413"/>
      <c r="HQR523" s="413"/>
      <c r="HQS523" s="413"/>
      <c r="HQT523" s="413"/>
      <c r="HQU523" s="413"/>
      <c r="HQV523" s="413"/>
      <c r="HQW523" s="413"/>
      <c r="HQX523" s="413"/>
      <c r="HQY523" s="413"/>
      <c r="HQZ523" s="413"/>
      <c r="HRA523" s="413"/>
      <c r="HRB523" s="414"/>
      <c r="HRC523" s="414"/>
      <c r="HRD523" s="414"/>
      <c r="HRE523" s="414"/>
      <c r="HRF523" s="414"/>
      <c r="HRG523" s="413"/>
      <c r="HRH523" s="413"/>
      <c r="HRI523" s="414"/>
      <c r="HRJ523" s="414"/>
      <c r="HRK523" s="413"/>
      <c r="HRL523" s="413"/>
      <c r="HRM523" s="414"/>
      <c r="HRN523" s="414"/>
      <c r="HRO523" s="413"/>
      <c r="HRP523" s="413"/>
      <c r="HRQ523" s="413"/>
      <c r="HRR523" s="413"/>
      <c r="HRS523" s="413"/>
      <c r="HRT523" s="413"/>
      <c r="HRU523" s="413"/>
      <c r="HRV523" s="414"/>
      <c r="HRW523" s="414"/>
      <c r="HRX523" s="413"/>
      <c r="HRY523" s="413"/>
      <c r="HRZ523" s="414"/>
      <c r="HSA523" s="414"/>
      <c r="HSB523" s="413"/>
      <c r="HSC523" s="413"/>
      <c r="HSD523" s="413"/>
      <c r="HSE523" s="413"/>
      <c r="HSF523" s="413"/>
      <c r="HSG523" s="407"/>
      <c r="HSH523" s="439"/>
      <c r="HSI523" s="413"/>
      <c r="HSJ523" s="413"/>
      <c r="HSK523" s="413"/>
      <c r="HSL523" s="413"/>
      <c r="HSM523" s="413"/>
      <c r="HSN523" s="413"/>
      <c r="HSO523" s="413"/>
      <c r="HSP523" s="412"/>
      <c r="HSQ523" s="412"/>
      <c r="HSR523" s="412"/>
      <c r="HSS523" s="412"/>
      <c r="HST523" s="412"/>
      <c r="HSU523" s="412"/>
      <c r="HSV523" s="412"/>
      <c r="HSW523" s="412"/>
      <c r="HSX523" s="412"/>
      <c r="HSY523" s="412"/>
      <c r="HSZ523" s="412"/>
      <c r="HTA523" s="412"/>
      <c r="HTB523" s="412"/>
      <c r="HTC523" s="412"/>
      <c r="HTD523" s="412"/>
      <c r="HTE523" s="412"/>
      <c r="HTF523" s="412"/>
      <c r="HTG523" s="412"/>
      <c r="HTH523" s="412"/>
      <c r="HTI523" s="412"/>
      <c r="HTJ523" s="412"/>
      <c r="HTK523" s="412"/>
      <c r="HTL523" s="412"/>
      <c r="HTM523" s="412"/>
      <c r="HTN523" s="412"/>
      <c r="HTO523" s="412"/>
      <c r="HTP523" s="412"/>
      <c r="HTQ523" s="412"/>
      <c r="HTR523" s="412"/>
      <c r="HTS523" s="412"/>
      <c r="HTT523" s="412"/>
      <c r="HTU523" s="412"/>
      <c r="HTV523" s="412"/>
      <c r="HTW523" s="412"/>
      <c r="HTX523" s="412"/>
      <c r="HTY523" s="412"/>
      <c r="HTZ523" s="412"/>
      <c r="HUA523" s="412"/>
      <c r="HUB523" s="412"/>
      <c r="HUC523" s="412"/>
      <c r="HUD523" s="412"/>
      <c r="HUE523" s="412"/>
      <c r="HUF523" s="412"/>
      <c r="HUG523" s="412"/>
      <c r="HUH523" s="413"/>
      <c r="HUI523" s="413"/>
      <c r="HUJ523" s="413"/>
      <c r="HUK523" s="413"/>
      <c r="HUL523" s="413"/>
      <c r="HUM523" s="413"/>
      <c r="HUN523" s="413"/>
      <c r="HUO523" s="413"/>
      <c r="HUP523" s="413"/>
      <c r="HUQ523" s="413"/>
      <c r="HUR523" s="413"/>
      <c r="HUS523" s="413"/>
      <c r="HUT523" s="413"/>
      <c r="HUU523" s="413"/>
      <c r="HUV523" s="413"/>
      <c r="HUW523" s="413"/>
      <c r="HUX523" s="413"/>
      <c r="HUY523" s="413"/>
      <c r="HUZ523" s="413"/>
      <c r="HVA523" s="413"/>
      <c r="HVB523" s="413"/>
      <c r="HVC523" s="413"/>
      <c r="HVD523" s="413"/>
      <c r="HVE523" s="413"/>
      <c r="HVF523" s="414"/>
      <c r="HVG523" s="414"/>
      <c r="HVH523" s="414"/>
      <c r="HVI523" s="414"/>
      <c r="HVJ523" s="414"/>
      <c r="HVK523" s="413"/>
      <c r="HVL523" s="413"/>
      <c r="HVM523" s="414"/>
      <c r="HVN523" s="414"/>
      <c r="HVO523" s="413"/>
      <c r="HVP523" s="413"/>
      <c r="HVQ523" s="414"/>
      <c r="HVR523" s="414"/>
      <c r="HVS523" s="413"/>
      <c r="HVT523" s="413"/>
      <c r="HVU523" s="413"/>
      <c r="HVV523" s="413"/>
      <c r="HVW523" s="413"/>
      <c r="HVX523" s="413"/>
      <c r="HVY523" s="413"/>
      <c r="HVZ523" s="414"/>
      <c r="HWA523" s="414"/>
      <c r="HWB523" s="413"/>
      <c r="HWC523" s="413"/>
      <c r="HWD523" s="414"/>
      <c r="HWE523" s="414"/>
      <c r="HWF523" s="413"/>
      <c r="HWG523" s="413"/>
      <c r="HWH523" s="413"/>
      <c r="HWI523" s="413"/>
      <c r="HWJ523" s="413"/>
      <c r="HWK523" s="407"/>
      <c r="HWL523" s="439"/>
      <c r="HWM523" s="413"/>
      <c r="HWN523" s="413"/>
      <c r="HWO523" s="413"/>
      <c r="HWP523" s="413"/>
      <c r="HWQ523" s="413"/>
      <c r="HWR523" s="413"/>
      <c r="HWS523" s="413"/>
      <c r="HWT523" s="412"/>
      <c r="HWU523" s="412"/>
      <c r="HWV523" s="412"/>
      <c r="HWW523" s="412"/>
      <c r="HWX523" s="412"/>
      <c r="HWY523" s="412"/>
      <c r="HWZ523" s="412"/>
      <c r="HXA523" s="412"/>
      <c r="HXB523" s="412"/>
      <c r="HXC523" s="412"/>
      <c r="HXD523" s="412"/>
      <c r="HXE523" s="412"/>
      <c r="HXF523" s="412"/>
      <c r="HXG523" s="412"/>
      <c r="HXH523" s="412"/>
      <c r="HXI523" s="412"/>
      <c r="HXJ523" s="412"/>
      <c r="HXK523" s="412"/>
      <c r="HXL523" s="412"/>
      <c r="HXM523" s="412"/>
      <c r="HXN523" s="412"/>
      <c r="HXO523" s="412"/>
      <c r="HXP523" s="412"/>
      <c r="HXQ523" s="412"/>
      <c r="HXR523" s="412"/>
      <c r="HXS523" s="412"/>
      <c r="HXT523" s="412"/>
      <c r="HXU523" s="412"/>
      <c r="HXV523" s="412"/>
      <c r="HXW523" s="412"/>
      <c r="HXX523" s="412"/>
      <c r="HXY523" s="412"/>
      <c r="HXZ523" s="412"/>
      <c r="HYA523" s="412"/>
      <c r="HYB523" s="412"/>
      <c r="HYC523" s="412"/>
      <c r="HYD523" s="412"/>
      <c r="HYE523" s="412"/>
      <c r="HYF523" s="412"/>
      <c r="HYG523" s="412"/>
      <c r="HYH523" s="412"/>
      <c r="HYI523" s="412"/>
      <c r="HYJ523" s="412"/>
      <c r="HYK523" s="412"/>
      <c r="HYL523" s="413"/>
      <c r="HYM523" s="413"/>
      <c r="HYN523" s="413"/>
      <c r="HYO523" s="413"/>
      <c r="HYP523" s="413"/>
      <c r="HYQ523" s="413"/>
      <c r="HYR523" s="413"/>
      <c r="HYS523" s="413"/>
      <c r="HYT523" s="413"/>
      <c r="HYU523" s="413"/>
      <c r="HYV523" s="413"/>
      <c r="HYW523" s="413"/>
      <c r="HYX523" s="413"/>
      <c r="HYY523" s="413"/>
      <c r="HYZ523" s="413"/>
      <c r="HZA523" s="413"/>
      <c r="HZB523" s="413"/>
      <c r="HZC523" s="413"/>
      <c r="HZD523" s="413"/>
      <c r="HZE523" s="413"/>
      <c r="HZF523" s="413"/>
      <c r="HZG523" s="413"/>
      <c r="HZH523" s="413"/>
      <c r="HZI523" s="413"/>
      <c r="HZJ523" s="414"/>
      <c r="HZK523" s="414"/>
      <c r="HZL523" s="414"/>
      <c r="HZM523" s="414"/>
      <c r="HZN523" s="414"/>
      <c r="HZO523" s="413"/>
      <c r="HZP523" s="413"/>
      <c r="HZQ523" s="414"/>
      <c r="HZR523" s="414"/>
      <c r="HZS523" s="413"/>
      <c r="HZT523" s="413"/>
      <c r="HZU523" s="414"/>
      <c r="HZV523" s="414"/>
      <c r="HZW523" s="413"/>
      <c r="HZX523" s="413"/>
      <c r="HZY523" s="413"/>
      <c r="HZZ523" s="413"/>
      <c r="IAA523" s="413"/>
      <c r="IAB523" s="413"/>
      <c r="IAC523" s="413"/>
      <c r="IAD523" s="414"/>
      <c r="IAE523" s="414"/>
      <c r="IAF523" s="413"/>
      <c r="IAG523" s="413"/>
      <c r="IAH523" s="414"/>
      <c r="IAI523" s="414"/>
      <c r="IAJ523" s="413"/>
      <c r="IAK523" s="413"/>
      <c r="IAL523" s="413"/>
      <c r="IAM523" s="413"/>
      <c r="IAN523" s="413"/>
      <c r="IAO523" s="407"/>
      <c r="IAP523" s="439"/>
      <c r="IAQ523" s="413"/>
      <c r="IAR523" s="413"/>
      <c r="IAS523" s="413"/>
      <c r="IAT523" s="413"/>
      <c r="IAU523" s="413"/>
      <c r="IAV523" s="413"/>
      <c r="IAW523" s="413"/>
      <c r="IAX523" s="412"/>
      <c r="IAY523" s="412"/>
      <c r="IAZ523" s="412"/>
      <c r="IBA523" s="412"/>
      <c r="IBB523" s="412"/>
      <c r="IBC523" s="412"/>
      <c r="IBD523" s="412"/>
      <c r="IBE523" s="412"/>
      <c r="IBF523" s="412"/>
      <c r="IBG523" s="412"/>
      <c r="IBH523" s="412"/>
      <c r="IBI523" s="412"/>
      <c r="IBJ523" s="412"/>
      <c r="IBK523" s="412"/>
      <c r="IBL523" s="412"/>
      <c r="IBM523" s="412"/>
      <c r="IBN523" s="412"/>
      <c r="IBO523" s="412"/>
      <c r="IBP523" s="412"/>
      <c r="IBQ523" s="412"/>
      <c r="IBR523" s="412"/>
      <c r="IBS523" s="412"/>
      <c r="IBT523" s="412"/>
      <c r="IBU523" s="412"/>
      <c r="IBV523" s="412"/>
      <c r="IBW523" s="412"/>
      <c r="IBX523" s="412"/>
      <c r="IBY523" s="412"/>
      <c r="IBZ523" s="412"/>
      <c r="ICA523" s="412"/>
      <c r="ICB523" s="412"/>
      <c r="ICC523" s="412"/>
      <c r="ICD523" s="412"/>
      <c r="ICE523" s="412"/>
      <c r="ICF523" s="412"/>
      <c r="ICG523" s="412"/>
      <c r="ICH523" s="412"/>
      <c r="ICI523" s="412"/>
      <c r="ICJ523" s="412"/>
      <c r="ICK523" s="412"/>
      <c r="ICL523" s="412"/>
      <c r="ICM523" s="412"/>
      <c r="ICN523" s="412"/>
      <c r="ICO523" s="412"/>
      <c r="ICP523" s="413"/>
      <c r="ICQ523" s="413"/>
      <c r="ICR523" s="413"/>
      <c r="ICS523" s="413"/>
      <c r="ICT523" s="413"/>
      <c r="ICU523" s="413"/>
      <c r="ICV523" s="413"/>
      <c r="ICW523" s="413"/>
      <c r="ICX523" s="413"/>
      <c r="ICY523" s="413"/>
      <c r="ICZ523" s="413"/>
      <c r="IDA523" s="413"/>
      <c r="IDB523" s="413"/>
      <c r="IDC523" s="413"/>
      <c r="IDD523" s="413"/>
      <c r="IDE523" s="413"/>
      <c r="IDF523" s="413"/>
      <c r="IDG523" s="413"/>
      <c r="IDH523" s="413"/>
      <c r="IDI523" s="413"/>
      <c r="IDJ523" s="413"/>
      <c r="IDK523" s="413"/>
      <c r="IDL523" s="413"/>
      <c r="IDM523" s="413"/>
      <c r="IDN523" s="414"/>
      <c r="IDO523" s="414"/>
      <c r="IDP523" s="414"/>
      <c r="IDQ523" s="414"/>
      <c r="IDR523" s="414"/>
      <c r="IDS523" s="413"/>
      <c r="IDT523" s="413"/>
      <c r="IDU523" s="414"/>
      <c r="IDV523" s="414"/>
      <c r="IDW523" s="413"/>
      <c r="IDX523" s="413"/>
      <c r="IDY523" s="414"/>
      <c r="IDZ523" s="414"/>
      <c r="IEA523" s="413"/>
      <c r="IEB523" s="413"/>
      <c r="IEC523" s="413"/>
      <c r="IED523" s="413"/>
      <c r="IEE523" s="413"/>
      <c r="IEF523" s="413"/>
      <c r="IEG523" s="413"/>
      <c r="IEH523" s="414"/>
      <c r="IEI523" s="414"/>
      <c r="IEJ523" s="413"/>
      <c r="IEK523" s="413"/>
      <c r="IEL523" s="414"/>
      <c r="IEM523" s="414"/>
      <c r="IEN523" s="413"/>
      <c r="IEO523" s="413"/>
      <c r="IEP523" s="413"/>
      <c r="IEQ523" s="413"/>
      <c r="IER523" s="413"/>
      <c r="IES523" s="407"/>
      <c r="IET523" s="439"/>
      <c r="IEU523" s="413"/>
      <c r="IEV523" s="413"/>
      <c r="IEW523" s="413"/>
      <c r="IEX523" s="413"/>
      <c r="IEY523" s="413"/>
      <c r="IEZ523" s="413"/>
      <c r="IFA523" s="413"/>
      <c r="IFB523" s="412"/>
      <c r="IFC523" s="412"/>
      <c r="IFD523" s="412"/>
      <c r="IFE523" s="412"/>
      <c r="IFF523" s="412"/>
      <c r="IFG523" s="412"/>
      <c r="IFH523" s="412"/>
      <c r="IFI523" s="412"/>
      <c r="IFJ523" s="412"/>
      <c r="IFK523" s="412"/>
      <c r="IFL523" s="412"/>
      <c r="IFM523" s="412"/>
      <c r="IFN523" s="412"/>
      <c r="IFO523" s="412"/>
      <c r="IFP523" s="412"/>
      <c r="IFQ523" s="412"/>
      <c r="IFR523" s="412"/>
      <c r="IFS523" s="412"/>
      <c r="IFT523" s="412"/>
      <c r="IFU523" s="412"/>
      <c r="IFV523" s="412"/>
      <c r="IFW523" s="412"/>
      <c r="IFX523" s="412"/>
      <c r="IFY523" s="412"/>
      <c r="IFZ523" s="412"/>
      <c r="IGA523" s="412"/>
      <c r="IGB523" s="412"/>
      <c r="IGC523" s="412"/>
      <c r="IGD523" s="412"/>
      <c r="IGE523" s="412"/>
      <c r="IGF523" s="412"/>
      <c r="IGG523" s="412"/>
      <c r="IGH523" s="412"/>
      <c r="IGI523" s="412"/>
      <c r="IGJ523" s="412"/>
      <c r="IGK523" s="412"/>
      <c r="IGL523" s="412"/>
      <c r="IGM523" s="412"/>
      <c r="IGN523" s="412"/>
      <c r="IGO523" s="412"/>
      <c r="IGP523" s="412"/>
      <c r="IGQ523" s="412"/>
      <c r="IGR523" s="412"/>
      <c r="IGS523" s="412"/>
      <c r="IGT523" s="413"/>
      <c r="IGU523" s="413"/>
      <c r="IGV523" s="413"/>
      <c r="IGW523" s="413"/>
      <c r="IGX523" s="413"/>
      <c r="IGY523" s="413"/>
      <c r="IGZ523" s="413"/>
      <c r="IHA523" s="413"/>
      <c r="IHB523" s="413"/>
      <c r="IHC523" s="413"/>
      <c r="IHD523" s="413"/>
      <c r="IHE523" s="413"/>
      <c r="IHF523" s="413"/>
      <c r="IHG523" s="413"/>
      <c r="IHH523" s="413"/>
      <c r="IHI523" s="413"/>
      <c r="IHJ523" s="413"/>
      <c r="IHK523" s="413"/>
      <c r="IHL523" s="413"/>
      <c r="IHM523" s="413"/>
      <c r="IHN523" s="413"/>
      <c r="IHO523" s="413"/>
      <c r="IHP523" s="413"/>
      <c r="IHQ523" s="413"/>
      <c r="IHR523" s="414"/>
      <c r="IHS523" s="414"/>
      <c r="IHT523" s="414"/>
      <c r="IHU523" s="414"/>
      <c r="IHV523" s="414"/>
      <c r="IHW523" s="413"/>
      <c r="IHX523" s="413"/>
      <c r="IHY523" s="414"/>
      <c r="IHZ523" s="414"/>
      <c r="IIA523" s="413"/>
      <c r="IIB523" s="413"/>
      <c r="IIC523" s="414"/>
      <c r="IID523" s="414"/>
      <c r="IIE523" s="413"/>
      <c r="IIF523" s="413"/>
      <c r="IIG523" s="413"/>
      <c r="IIH523" s="413"/>
      <c r="III523" s="413"/>
      <c r="IIJ523" s="413"/>
      <c r="IIK523" s="413"/>
      <c r="IIL523" s="414"/>
      <c r="IIM523" s="414"/>
      <c r="IIN523" s="413"/>
      <c r="IIO523" s="413"/>
      <c r="IIP523" s="414"/>
      <c r="IIQ523" s="414"/>
      <c r="IIR523" s="413"/>
      <c r="IIS523" s="413"/>
      <c r="IIT523" s="413"/>
      <c r="IIU523" s="413"/>
      <c r="IIV523" s="413"/>
      <c r="IIW523" s="407"/>
      <c r="IIX523" s="439"/>
      <c r="IIY523" s="413"/>
      <c r="IIZ523" s="413"/>
      <c r="IJA523" s="413"/>
      <c r="IJB523" s="413"/>
      <c r="IJC523" s="413"/>
      <c r="IJD523" s="413"/>
      <c r="IJE523" s="413"/>
      <c r="IJF523" s="412"/>
      <c r="IJG523" s="412"/>
      <c r="IJH523" s="412"/>
      <c r="IJI523" s="412"/>
      <c r="IJJ523" s="412"/>
      <c r="IJK523" s="412"/>
      <c r="IJL523" s="412"/>
      <c r="IJM523" s="412"/>
      <c r="IJN523" s="412"/>
      <c r="IJO523" s="412"/>
      <c r="IJP523" s="412"/>
      <c r="IJQ523" s="412"/>
      <c r="IJR523" s="412"/>
      <c r="IJS523" s="412"/>
      <c r="IJT523" s="412"/>
      <c r="IJU523" s="412"/>
      <c r="IJV523" s="412"/>
      <c r="IJW523" s="412"/>
      <c r="IJX523" s="412"/>
      <c r="IJY523" s="412"/>
      <c r="IJZ523" s="412"/>
      <c r="IKA523" s="412"/>
      <c r="IKB523" s="412"/>
      <c r="IKC523" s="412"/>
      <c r="IKD523" s="412"/>
      <c r="IKE523" s="412"/>
      <c r="IKF523" s="412"/>
      <c r="IKG523" s="412"/>
      <c r="IKH523" s="412"/>
      <c r="IKI523" s="412"/>
      <c r="IKJ523" s="412"/>
      <c r="IKK523" s="412"/>
      <c r="IKL523" s="412"/>
      <c r="IKM523" s="412"/>
      <c r="IKN523" s="412"/>
      <c r="IKO523" s="412"/>
      <c r="IKP523" s="412"/>
      <c r="IKQ523" s="412"/>
      <c r="IKR523" s="412"/>
      <c r="IKS523" s="412"/>
      <c r="IKT523" s="412"/>
      <c r="IKU523" s="412"/>
      <c r="IKV523" s="412"/>
      <c r="IKW523" s="412"/>
      <c r="IKX523" s="413"/>
      <c r="IKY523" s="413"/>
      <c r="IKZ523" s="413"/>
      <c r="ILA523" s="413"/>
      <c r="ILB523" s="413"/>
      <c r="ILC523" s="413"/>
      <c r="ILD523" s="413"/>
      <c r="ILE523" s="413"/>
      <c r="ILF523" s="413"/>
      <c r="ILG523" s="413"/>
      <c r="ILH523" s="413"/>
      <c r="ILI523" s="413"/>
      <c r="ILJ523" s="413"/>
      <c r="ILK523" s="413"/>
      <c r="ILL523" s="413"/>
      <c r="ILM523" s="413"/>
      <c r="ILN523" s="413"/>
      <c r="ILO523" s="413"/>
      <c r="ILP523" s="413"/>
      <c r="ILQ523" s="413"/>
      <c r="ILR523" s="413"/>
      <c r="ILS523" s="413"/>
      <c r="ILT523" s="413"/>
      <c r="ILU523" s="413"/>
      <c r="ILV523" s="414"/>
      <c r="ILW523" s="414"/>
      <c r="ILX523" s="414"/>
      <c r="ILY523" s="414"/>
      <c r="ILZ523" s="414"/>
      <c r="IMA523" s="413"/>
      <c r="IMB523" s="413"/>
      <c r="IMC523" s="414"/>
      <c r="IMD523" s="414"/>
      <c r="IME523" s="413"/>
      <c r="IMF523" s="413"/>
      <c r="IMG523" s="414"/>
      <c r="IMH523" s="414"/>
      <c r="IMI523" s="413"/>
      <c r="IMJ523" s="413"/>
      <c r="IMK523" s="413"/>
      <c r="IML523" s="413"/>
      <c r="IMM523" s="413"/>
      <c r="IMN523" s="413"/>
      <c r="IMO523" s="413"/>
      <c r="IMP523" s="414"/>
      <c r="IMQ523" s="414"/>
      <c r="IMR523" s="413"/>
      <c r="IMS523" s="413"/>
      <c r="IMT523" s="414"/>
      <c r="IMU523" s="414"/>
      <c r="IMV523" s="413"/>
      <c r="IMW523" s="413"/>
      <c r="IMX523" s="413"/>
      <c r="IMY523" s="413"/>
      <c r="IMZ523" s="413"/>
      <c r="INA523" s="407"/>
      <c r="INB523" s="439"/>
      <c r="INC523" s="413"/>
      <c r="IND523" s="413"/>
      <c r="INE523" s="413"/>
      <c r="INF523" s="413"/>
      <c r="ING523" s="413"/>
      <c r="INH523" s="413"/>
      <c r="INI523" s="413"/>
      <c r="INJ523" s="412"/>
      <c r="INK523" s="412"/>
      <c r="INL523" s="412"/>
      <c r="INM523" s="412"/>
      <c r="INN523" s="412"/>
      <c r="INO523" s="412"/>
      <c r="INP523" s="412"/>
      <c r="INQ523" s="412"/>
      <c r="INR523" s="412"/>
      <c r="INS523" s="412"/>
      <c r="INT523" s="412"/>
      <c r="INU523" s="412"/>
      <c r="INV523" s="412"/>
      <c r="INW523" s="412"/>
      <c r="INX523" s="412"/>
      <c r="INY523" s="412"/>
      <c r="INZ523" s="412"/>
      <c r="IOA523" s="412"/>
      <c r="IOB523" s="412"/>
      <c r="IOC523" s="412"/>
      <c r="IOD523" s="412"/>
      <c r="IOE523" s="412"/>
      <c r="IOF523" s="412"/>
      <c r="IOG523" s="412"/>
      <c r="IOH523" s="412"/>
      <c r="IOI523" s="412"/>
      <c r="IOJ523" s="412"/>
      <c r="IOK523" s="412"/>
      <c r="IOL523" s="412"/>
      <c r="IOM523" s="412"/>
      <c r="ION523" s="412"/>
      <c r="IOO523" s="412"/>
      <c r="IOP523" s="412"/>
      <c r="IOQ523" s="412"/>
      <c r="IOR523" s="412"/>
      <c r="IOS523" s="412"/>
      <c r="IOT523" s="412"/>
      <c r="IOU523" s="412"/>
      <c r="IOV523" s="412"/>
      <c r="IOW523" s="412"/>
      <c r="IOX523" s="412"/>
      <c r="IOY523" s="412"/>
      <c r="IOZ523" s="412"/>
      <c r="IPA523" s="412"/>
      <c r="IPB523" s="413"/>
      <c r="IPC523" s="413"/>
      <c r="IPD523" s="413"/>
      <c r="IPE523" s="413"/>
      <c r="IPF523" s="413"/>
      <c r="IPG523" s="413"/>
      <c r="IPH523" s="413"/>
      <c r="IPI523" s="413"/>
      <c r="IPJ523" s="413"/>
      <c r="IPK523" s="413"/>
      <c r="IPL523" s="413"/>
      <c r="IPM523" s="413"/>
      <c r="IPN523" s="413"/>
      <c r="IPO523" s="413"/>
      <c r="IPP523" s="413"/>
      <c r="IPQ523" s="413"/>
      <c r="IPR523" s="413"/>
      <c r="IPS523" s="413"/>
      <c r="IPT523" s="413"/>
      <c r="IPU523" s="413"/>
      <c r="IPV523" s="413"/>
      <c r="IPW523" s="413"/>
      <c r="IPX523" s="413"/>
      <c r="IPY523" s="413"/>
      <c r="IPZ523" s="414"/>
      <c r="IQA523" s="414"/>
      <c r="IQB523" s="414"/>
      <c r="IQC523" s="414"/>
      <c r="IQD523" s="414"/>
      <c r="IQE523" s="413"/>
      <c r="IQF523" s="413"/>
      <c r="IQG523" s="414"/>
      <c r="IQH523" s="414"/>
      <c r="IQI523" s="413"/>
      <c r="IQJ523" s="413"/>
      <c r="IQK523" s="414"/>
      <c r="IQL523" s="414"/>
      <c r="IQM523" s="413"/>
      <c r="IQN523" s="413"/>
      <c r="IQO523" s="413"/>
      <c r="IQP523" s="413"/>
      <c r="IQQ523" s="413"/>
      <c r="IQR523" s="413"/>
      <c r="IQS523" s="413"/>
      <c r="IQT523" s="414"/>
      <c r="IQU523" s="414"/>
      <c r="IQV523" s="413"/>
      <c r="IQW523" s="413"/>
      <c r="IQX523" s="414"/>
      <c r="IQY523" s="414"/>
      <c r="IQZ523" s="413"/>
      <c r="IRA523" s="413"/>
      <c r="IRB523" s="413"/>
      <c r="IRC523" s="413"/>
      <c r="IRD523" s="413"/>
      <c r="IRE523" s="407"/>
      <c r="IRF523" s="439"/>
      <c r="IRG523" s="413"/>
      <c r="IRH523" s="413"/>
      <c r="IRI523" s="413"/>
      <c r="IRJ523" s="413"/>
      <c r="IRK523" s="413"/>
      <c r="IRL523" s="413"/>
      <c r="IRM523" s="413"/>
      <c r="IRN523" s="412"/>
      <c r="IRO523" s="412"/>
      <c r="IRP523" s="412"/>
      <c r="IRQ523" s="412"/>
      <c r="IRR523" s="412"/>
      <c r="IRS523" s="412"/>
      <c r="IRT523" s="412"/>
      <c r="IRU523" s="412"/>
      <c r="IRV523" s="412"/>
      <c r="IRW523" s="412"/>
      <c r="IRX523" s="412"/>
      <c r="IRY523" s="412"/>
      <c r="IRZ523" s="412"/>
      <c r="ISA523" s="412"/>
      <c r="ISB523" s="412"/>
      <c r="ISC523" s="412"/>
      <c r="ISD523" s="412"/>
      <c r="ISE523" s="412"/>
      <c r="ISF523" s="412"/>
      <c r="ISG523" s="412"/>
      <c r="ISH523" s="412"/>
      <c r="ISI523" s="412"/>
      <c r="ISJ523" s="412"/>
      <c r="ISK523" s="412"/>
      <c r="ISL523" s="412"/>
      <c r="ISM523" s="412"/>
      <c r="ISN523" s="412"/>
      <c r="ISO523" s="412"/>
      <c r="ISP523" s="412"/>
      <c r="ISQ523" s="412"/>
      <c r="ISR523" s="412"/>
      <c r="ISS523" s="412"/>
      <c r="IST523" s="412"/>
      <c r="ISU523" s="412"/>
      <c r="ISV523" s="412"/>
      <c r="ISW523" s="412"/>
      <c r="ISX523" s="412"/>
      <c r="ISY523" s="412"/>
      <c r="ISZ523" s="412"/>
      <c r="ITA523" s="412"/>
      <c r="ITB523" s="412"/>
      <c r="ITC523" s="412"/>
      <c r="ITD523" s="412"/>
      <c r="ITE523" s="412"/>
      <c r="ITF523" s="413"/>
      <c r="ITG523" s="413"/>
      <c r="ITH523" s="413"/>
      <c r="ITI523" s="413"/>
      <c r="ITJ523" s="413"/>
      <c r="ITK523" s="413"/>
      <c r="ITL523" s="413"/>
      <c r="ITM523" s="413"/>
      <c r="ITN523" s="413"/>
      <c r="ITO523" s="413"/>
      <c r="ITP523" s="413"/>
      <c r="ITQ523" s="413"/>
      <c r="ITR523" s="413"/>
      <c r="ITS523" s="413"/>
      <c r="ITT523" s="413"/>
      <c r="ITU523" s="413"/>
      <c r="ITV523" s="413"/>
      <c r="ITW523" s="413"/>
      <c r="ITX523" s="413"/>
      <c r="ITY523" s="413"/>
      <c r="ITZ523" s="413"/>
      <c r="IUA523" s="413"/>
      <c r="IUB523" s="413"/>
      <c r="IUC523" s="413"/>
      <c r="IUD523" s="414"/>
      <c r="IUE523" s="414"/>
      <c r="IUF523" s="414"/>
      <c r="IUG523" s="414"/>
      <c r="IUH523" s="414"/>
      <c r="IUI523" s="413"/>
      <c r="IUJ523" s="413"/>
      <c r="IUK523" s="414"/>
      <c r="IUL523" s="414"/>
      <c r="IUM523" s="413"/>
      <c r="IUN523" s="413"/>
      <c r="IUO523" s="414"/>
      <c r="IUP523" s="414"/>
      <c r="IUQ523" s="413"/>
      <c r="IUR523" s="413"/>
      <c r="IUS523" s="413"/>
      <c r="IUT523" s="413"/>
      <c r="IUU523" s="413"/>
      <c r="IUV523" s="413"/>
      <c r="IUW523" s="413"/>
      <c r="IUX523" s="414"/>
      <c r="IUY523" s="414"/>
      <c r="IUZ523" s="413"/>
      <c r="IVA523" s="413"/>
      <c r="IVB523" s="414"/>
      <c r="IVC523" s="414"/>
      <c r="IVD523" s="413"/>
      <c r="IVE523" s="413"/>
      <c r="IVF523" s="413"/>
      <c r="IVG523" s="413"/>
      <c r="IVH523" s="413"/>
      <c r="IVI523" s="407"/>
      <c r="IVJ523" s="439"/>
      <c r="IVK523" s="413"/>
      <c r="IVL523" s="413"/>
      <c r="IVM523" s="413"/>
      <c r="IVN523" s="413"/>
      <c r="IVO523" s="413"/>
      <c r="IVP523" s="413"/>
      <c r="IVQ523" s="413"/>
      <c r="IVR523" s="412"/>
      <c r="IVS523" s="412"/>
      <c r="IVT523" s="412"/>
      <c r="IVU523" s="412"/>
      <c r="IVV523" s="412"/>
      <c r="IVW523" s="412"/>
      <c r="IVX523" s="412"/>
      <c r="IVY523" s="412"/>
      <c r="IVZ523" s="412"/>
      <c r="IWA523" s="412"/>
      <c r="IWB523" s="412"/>
      <c r="IWC523" s="412"/>
      <c r="IWD523" s="412"/>
      <c r="IWE523" s="412"/>
      <c r="IWF523" s="412"/>
      <c r="IWG523" s="412"/>
      <c r="IWH523" s="412"/>
      <c r="IWI523" s="412"/>
      <c r="IWJ523" s="412"/>
      <c r="IWK523" s="412"/>
      <c r="IWL523" s="412"/>
      <c r="IWM523" s="412"/>
      <c r="IWN523" s="412"/>
      <c r="IWO523" s="412"/>
      <c r="IWP523" s="412"/>
      <c r="IWQ523" s="412"/>
      <c r="IWR523" s="412"/>
      <c r="IWS523" s="412"/>
      <c r="IWT523" s="412"/>
      <c r="IWU523" s="412"/>
      <c r="IWV523" s="412"/>
      <c r="IWW523" s="412"/>
      <c r="IWX523" s="412"/>
      <c r="IWY523" s="412"/>
      <c r="IWZ523" s="412"/>
      <c r="IXA523" s="412"/>
      <c r="IXB523" s="412"/>
      <c r="IXC523" s="412"/>
      <c r="IXD523" s="412"/>
      <c r="IXE523" s="412"/>
      <c r="IXF523" s="412"/>
      <c r="IXG523" s="412"/>
      <c r="IXH523" s="412"/>
      <c r="IXI523" s="412"/>
      <c r="IXJ523" s="413"/>
      <c r="IXK523" s="413"/>
      <c r="IXL523" s="413"/>
      <c r="IXM523" s="413"/>
      <c r="IXN523" s="413"/>
      <c r="IXO523" s="413"/>
      <c r="IXP523" s="413"/>
      <c r="IXQ523" s="413"/>
      <c r="IXR523" s="413"/>
      <c r="IXS523" s="413"/>
      <c r="IXT523" s="413"/>
      <c r="IXU523" s="413"/>
      <c r="IXV523" s="413"/>
      <c r="IXW523" s="413"/>
      <c r="IXX523" s="413"/>
      <c r="IXY523" s="413"/>
      <c r="IXZ523" s="413"/>
      <c r="IYA523" s="413"/>
      <c r="IYB523" s="413"/>
      <c r="IYC523" s="413"/>
      <c r="IYD523" s="413"/>
      <c r="IYE523" s="413"/>
      <c r="IYF523" s="413"/>
      <c r="IYG523" s="413"/>
      <c r="IYH523" s="414"/>
      <c r="IYI523" s="414"/>
      <c r="IYJ523" s="414"/>
      <c r="IYK523" s="414"/>
      <c r="IYL523" s="414"/>
      <c r="IYM523" s="413"/>
      <c r="IYN523" s="413"/>
      <c r="IYO523" s="414"/>
      <c r="IYP523" s="414"/>
      <c r="IYQ523" s="413"/>
      <c r="IYR523" s="413"/>
      <c r="IYS523" s="414"/>
      <c r="IYT523" s="414"/>
      <c r="IYU523" s="413"/>
      <c r="IYV523" s="413"/>
      <c r="IYW523" s="413"/>
      <c r="IYX523" s="413"/>
      <c r="IYY523" s="413"/>
      <c r="IYZ523" s="413"/>
      <c r="IZA523" s="413"/>
      <c r="IZB523" s="414"/>
      <c r="IZC523" s="414"/>
      <c r="IZD523" s="413"/>
      <c r="IZE523" s="413"/>
      <c r="IZF523" s="414"/>
      <c r="IZG523" s="414"/>
      <c r="IZH523" s="413"/>
      <c r="IZI523" s="413"/>
      <c r="IZJ523" s="413"/>
      <c r="IZK523" s="413"/>
      <c r="IZL523" s="413"/>
      <c r="IZM523" s="407"/>
      <c r="IZN523" s="439"/>
      <c r="IZO523" s="413"/>
      <c r="IZP523" s="413"/>
      <c r="IZQ523" s="413"/>
      <c r="IZR523" s="413"/>
      <c r="IZS523" s="413"/>
      <c r="IZT523" s="413"/>
      <c r="IZU523" s="413"/>
      <c r="IZV523" s="412"/>
      <c r="IZW523" s="412"/>
      <c r="IZX523" s="412"/>
      <c r="IZY523" s="412"/>
      <c r="IZZ523" s="412"/>
      <c r="JAA523" s="412"/>
      <c r="JAB523" s="412"/>
      <c r="JAC523" s="412"/>
      <c r="JAD523" s="412"/>
      <c r="JAE523" s="412"/>
      <c r="JAF523" s="412"/>
      <c r="JAG523" s="412"/>
      <c r="JAH523" s="412"/>
      <c r="JAI523" s="412"/>
      <c r="JAJ523" s="412"/>
      <c r="JAK523" s="412"/>
      <c r="JAL523" s="412"/>
      <c r="JAM523" s="412"/>
      <c r="JAN523" s="412"/>
      <c r="JAO523" s="412"/>
      <c r="JAP523" s="412"/>
      <c r="JAQ523" s="412"/>
      <c r="JAR523" s="412"/>
      <c r="JAS523" s="412"/>
      <c r="JAT523" s="412"/>
      <c r="JAU523" s="412"/>
      <c r="JAV523" s="412"/>
      <c r="JAW523" s="412"/>
      <c r="JAX523" s="412"/>
      <c r="JAY523" s="412"/>
      <c r="JAZ523" s="412"/>
      <c r="JBA523" s="412"/>
      <c r="JBB523" s="412"/>
      <c r="JBC523" s="412"/>
      <c r="JBD523" s="412"/>
      <c r="JBE523" s="412"/>
      <c r="JBF523" s="412"/>
      <c r="JBG523" s="412"/>
      <c r="JBH523" s="412"/>
      <c r="JBI523" s="412"/>
      <c r="JBJ523" s="412"/>
      <c r="JBK523" s="412"/>
      <c r="JBL523" s="412"/>
      <c r="JBM523" s="412"/>
      <c r="JBN523" s="413"/>
      <c r="JBO523" s="413"/>
      <c r="JBP523" s="413"/>
      <c r="JBQ523" s="413"/>
      <c r="JBR523" s="413"/>
      <c r="JBS523" s="413"/>
      <c r="JBT523" s="413"/>
      <c r="JBU523" s="413"/>
      <c r="JBV523" s="413"/>
      <c r="JBW523" s="413"/>
      <c r="JBX523" s="413"/>
      <c r="JBY523" s="413"/>
      <c r="JBZ523" s="413"/>
      <c r="JCA523" s="413"/>
      <c r="JCB523" s="413"/>
      <c r="JCC523" s="413"/>
      <c r="JCD523" s="413"/>
      <c r="JCE523" s="413"/>
      <c r="JCF523" s="413"/>
      <c r="JCG523" s="413"/>
      <c r="JCH523" s="413"/>
      <c r="JCI523" s="413"/>
      <c r="JCJ523" s="413"/>
      <c r="JCK523" s="413"/>
      <c r="JCL523" s="414"/>
      <c r="JCM523" s="414"/>
      <c r="JCN523" s="414"/>
      <c r="JCO523" s="414"/>
      <c r="JCP523" s="414"/>
      <c r="JCQ523" s="413"/>
      <c r="JCR523" s="413"/>
      <c r="JCS523" s="414"/>
      <c r="JCT523" s="414"/>
      <c r="JCU523" s="413"/>
      <c r="JCV523" s="413"/>
      <c r="JCW523" s="414"/>
      <c r="JCX523" s="414"/>
      <c r="JCY523" s="413"/>
      <c r="JCZ523" s="413"/>
      <c r="JDA523" s="413"/>
      <c r="JDB523" s="413"/>
      <c r="JDC523" s="413"/>
      <c r="JDD523" s="413"/>
      <c r="JDE523" s="413"/>
      <c r="JDF523" s="414"/>
      <c r="JDG523" s="414"/>
      <c r="JDH523" s="413"/>
      <c r="JDI523" s="413"/>
      <c r="JDJ523" s="414"/>
      <c r="JDK523" s="414"/>
      <c r="JDL523" s="413"/>
      <c r="JDM523" s="413"/>
      <c r="JDN523" s="413"/>
      <c r="JDO523" s="413"/>
      <c r="JDP523" s="413"/>
      <c r="JDQ523" s="407"/>
      <c r="JDR523" s="439"/>
      <c r="JDS523" s="413"/>
      <c r="JDT523" s="413"/>
      <c r="JDU523" s="413"/>
      <c r="JDV523" s="413"/>
      <c r="JDW523" s="413"/>
      <c r="JDX523" s="413"/>
      <c r="JDY523" s="413"/>
      <c r="JDZ523" s="412"/>
      <c r="JEA523" s="412"/>
      <c r="JEB523" s="412"/>
      <c r="JEC523" s="412"/>
      <c r="JED523" s="412"/>
      <c r="JEE523" s="412"/>
      <c r="JEF523" s="412"/>
      <c r="JEG523" s="412"/>
      <c r="JEH523" s="412"/>
      <c r="JEI523" s="412"/>
      <c r="JEJ523" s="412"/>
      <c r="JEK523" s="412"/>
      <c r="JEL523" s="412"/>
      <c r="JEM523" s="412"/>
      <c r="JEN523" s="412"/>
      <c r="JEO523" s="412"/>
      <c r="JEP523" s="412"/>
      <c r="JEQ523" s="412"/>
      <c r="JER523" s="412"/>
      <c r="JES523" s="412"/>
      <c r="JET523" s="412"/>
      <c r="JEU523" s="412"/>
      <c r="JEV523" s="412"/>
      <c r="JEW523" s="412"/>
      <c r="JEX523" s="412"/>
      <c r="JEY523" s="412"/>
      <c r="JEZ523" s="412"/>
      <c r="JFA523" s="412"/>
      <c r="JFB523" s="412"/>
      <c r="JFC523" s="412"/>
      <c r="JFD523" s="412"/>
      <c r="JFE523" s="412"/>
      <c r="JFF523" s="412"/>
      <c r="JFG523" s="412"/>
      <c r="JFH523" s="412"/>
      <c r="JFI523" s="412"/>
      <c r="JFJ523" s="412"/>
      <c r="JFK523" s="412"/>
      <c r="JFL523" s="412"/>
      <c r="JFM523" s="412"/>
      <c r="JFN523" s="412"/>
      <c r="JFO523" s="412"/>
      <c r="JFP523" s="412"/>
      <c r="JFQ523" s="412"/>
      <c r="JFR523" s="413"/>
      <c r="JFS523" s="413"/>
      <c r="JFT523" s="413"/>
      <c r="JFU523" s="413"/>
      <c r="JFV523" s="413"/>
      <c r="JFW523" s="413"/>
      <c r="JFX523" s="413"/>
      <c r="JFY523" s="413"/>
      <c r="JFZ523" s="413"/>
      <c r="JGA523" s="413"/>
      <c r="JGB523" s="413"/>
      <c r="JGC523" s="413"/>
      <c r="JGD523" s="413"/>
      <c r="JGE523" s="413"/>
      <c r="JGF523" s="413"/>
      <c r="JGG523" s="413"/>
      <c r="JGH523" s="413"/>
      <c r="JGI523" s="413"/>
      <c r="JGJ523" s="413"/>
      <c r="JGK523" s="413"/>
      <c r="JGL523" s="413"/>
      <c r="JGM523" s="413"/>
      <c r="JGN523" s="413"/>
      <c r="JGO523" s="413"/>
      <c r="JGP523" s="414"/>
      <c r="JGQ523" s="414"/>
      <c r="JGR523" s="414"/>
      <c r="JGS523" s="414"/>
      <c r="JGT523" s="414"/>
      <c r="JGU523" s="413"/>
      <c r="JGV523" s="413"/>
      <c r="JGW523" s="414"/>
      <c r="JGX523" s="414"/>
      <c r="JGY523" s="413"/>
      <c r="JGZ523" s="413"/>
      <c r="JHA523" s="414"/>
      <c r="JHB523" s="414"/>
      <c r="JHC523" s="413"/>
      <c r="JHD523" s="413"/>
      <c r="JHE523" s="413"/>
      <c r="JHF523" s="413"/>
      <c r="JHG523" s="413"/>
      <c r="JHH523" s="413"/>
      <c r="JHI523" s="413"/>
      <c r="JHJ523" s="414"/>
      <c r="JHK523" s="414"/>
      <c r="JHL523" s="413"/>
      <c r="JHM523" s="413"/>
      <c r="JHN523" s="414"/>
      <c r="JHO523" s="414"/>
      <c r="JHP523" s="413"/>
      <c r="JHQ523" s="413"/>
      <c r="JHR523" s="413"/>
      <c r="JHS523" s="413"/>
      <c r="JHT523" s="413"/>
      <c r="JHU523" s="407"/>
      <c r="JHV523" s="439"/>
      <c r="JHW523" s="413"/>
      <c r="JHX523" s="413"/>
      <c r="JHY523" s="413"/>
      <c r="JHZ523" s="413"/>
      <c r="JIA523" s="413"/>
      <c r="JIB523" s="413"/>
      <c r="JIC523" s="413"/>
      <c r="JID523" s="412"/>
      <c r="JIE523" s="412"/>
      <c r="JIF523" s="412"/>
      <c r="JIG523" s="412"/>
      <c r="JIH523" s="412"/>
      <c r="JII523" s="412"/>
      <c r="JIJ523" s="412"/>
      <c r="JIK523" s="412"/>
      <c r="JIL523" s="412"/>
      <c r="JIM523" s="412"/>
      <c r="JIN523" s="412"/>
      <c r="JIO523" s="412"/>
      <c r="JIP523" s="412"/>
      <c r="JIQ523" s="412"/>
      <c r="JIR523" s="412"/>
      <c r="JIS523" s="412"/>
      <c r="JIT523" s="412"/>
      <c r="JIU523" s="412"/>
      <c r="JIV523" s="412"/>
      <c r="JIW523" s="412"/>
      <c r="JIX523" s="412"/>
      <c r="JIY523" s="412"/>
      <c r="JIZ523" s="412"/>
      <c r="JJA523" s="412"/>
      <c r="JJB523" s="412"/>
      <c r="JJC523" s="412"/>
      <c r="JJD523" s="412"/>
      <c r="JJE523" s="412"/>
      <c r="JJF523" s="412"/>
      <c r="JJG523" s="412"/>
      <c r="JJH523" s="412"/>
      <c r="JJI523" s="412"/>
      <c r="JJJ523" s="412"/>
      <c r="JJK523" s="412"/>
      <c r="JJL523" s="412"/>
      <c r="JJM523" s="412"/>
      <c r="JJN523" s="412"/>
      <c r="JJO523" s="412"/>
      <c r="JJP523" s="412"/>
      <c r="JJQ523" s="412"/>
      <c r="JJR523" s="412"/>
      <c r="JJS523" s="412"/>
      <c r="JJT523" s="412"/>
      <c r="JJU523" s="412"/>
      <c r="JJV523" s="413"/>
      <c r="JJW523" s="413"/>
      <c r="JJX523" s="413"/>
      <c r="JJY523" s="413"/>
      <c r="JJZ523" s="413"/>
      <c r="JKA523" s="413"/>
      <c r="JKB523" s="413"/>
      <c r="JKC523" s="413"/>
      <c r="JKD523" s="413"/>
      <c r="JKE523" s="413"/>
      <c r="JKF523" s="413"/>
      <c r="JKG523" s="413"/>
      <c r="JKH523" s="413"/>
      <c r="JKI523" s="413"/>
      <c r="JKJ523" s="413"/>
      <c r="JKK523" s="413"/>
      <c r="JKL523" s="413"/>
      <c r="JKM523" s="413"/>
      <c r="JKN523" s="413"/>
      <c r="JKO523" s="413"/>
      <c r="JKP523" s="413"/>
      <c r="JKQ523" s="413"/>
      <c r="JKR523" s="413"/>
      <c r="JKS523" s="413"/>
      <c r="JKT523" s="414"/>
      <c r="JKU523" s="414"/>
      <c r="JKV523" s="414"/>
      <c r="JKW523" s="414"/>
      <c r="JKX523" s="414"/>
      <c r="JKY523" s="413"/>
      <c r="JKZ523" s="413"/>
      <c r="JLA523" s="414"/>
      <c r="JLB523" s="414"/>
      <c r="JLC523" s="413"/>
      <c r="JLD523" s="413"/>
      <c r="JLE523" s="414"/>
      <c r="JLF523" s="414"/>
      <c r="JLG523" s="413"/>
      <c r="JLH523" s="413"/>
      <c r="JLI523" s="413"/>
      <c r="JLJ523" s="413"/>
      <c r="JLK523" s="413"/>
      <c r="JLL523" s="413"/>
      <c r="JLM523" s="413"/>
      <c r="JLN523" s="414"/>
      <c r="JLO523" s="414"/>
      <c r="JLP523" s="413"/>
      <c r="JLQ523" s="413"/>
      <c r="JLR523" s="414"/>
      <c r="JLS523" s="414"/>
      <c r="JLT523" s="413"/>
      <c r="JLU523" s="413"/>
      <c r="JLV523" s="413"/>
      <c r="JLW523" s="413"/>
      <c r="JLX523" s="413"/>
      <c r="JLY523" s="407"/>
      <c r="JLZ523" s="439"/>
      <c r="JMA523" s="413"/>
      <c r="JMB523" s="413"/>
      <c r="JMC523" s="413"/>
      <c r="JMD523" s="413"/>
      <c r="JME523" s="413"/>
      <c r="JMF523" s="413"/>
      <c r="JMG523" s="413"/>
      <c r="JMH523" s="412"/>
      <c r="JMI523" s="412"/>
      <c r="JMJ523" s="412"/>
      <c r="JMK523" s="412"/>
      <c r="JML523" s="412"/>
      <c r="JMM523" s="412"/>
      <c r="JMN523" s="412"/>
      <c r="JMO523" s="412"/>
      <c r="JMP523" s="412"/>
      <c r="JMQ523" s="412"/>
      <c r="JMR523" s="412"/>
      <c r="JMS523" s="412"/>
      <c r="JMT523" s="412"/>
      <c r="JMU523" s="412"/>
      <c r="JMV523" s="412"/>
      <c r="JMW523" s="412"/>
      <c r="JMX523" s="412"/>
      <c r="JMY523" s="412"/>
      <c r="JMZ523" s="412"/>
      <c r="JNA523" s="412"/>
      <c r="JNB523" s="412"/>
      <c r="JNC523" s="412"/>
      <c r="JND523" s="412"/>
      <c r="JNE523" s="412"/>
      <c r="JNF523" s="412"/>
      <c r="JNG523" s="412"/>
      <c r="JNH523" s="412"/>
      <c r="JNI523" s="412"/>
      <c r="JNJ523" s="412"/>
      <c r="JNK523" s="412"/>
      <c r="JNL523" s="412"/>
      <c r="JNM523" s="412"/>
      <c r="JNN523" s="412"/>
      <c r="JNO523" s="412"/>
      <c r="JNP523" s="412"/>
      <c r="JNQ523" s="412"/>
      <c r="JNR523" s="412"/>
      <c r="JNS523" s="412"/>
      <c r="JNT523" s="412"/>
      <c r="JNU523" s="412"/>
      <c r="JNV523" s="412"/>
      <c r="JNW523" s="412"/>
      <c r="JNX523" s="412"/>
      <c r="JNY523" s="412"/>
      <c r="JNZ523" s="413"/>
      <c r="JOA523" s="413"/>
      <c r="JOB523" s="413"/>
      <c r="JOC523" s="413"/>
      <c r="JOD523" s="413"/>
      <c r="JOE523" s="413"/>
      <c r="JOF523" s="413"/>
      <c r="JOG523" s="413"/>
      <c r="JOH523" s="413"/>
      <c r="JOI523" s="413"/>
      <c r="JOJ523" s="413"/>
      <c r="JOK523" s="413"/>
      <c r="JOL523" s="413"/>
      <c r="JOM523" s="413"/>
      <c r="JON523" s="413"/>
      <c r="JOO523" s="413"/>
      <c r="JOP523" s="413"/>
      <c r="JOQ523" s="413"/>
      <c r="JOR523" s="413"/>
      <c r="JOS523" s="413"/>
      <c r="JOT523" s="413"/>
      <c r="JOU523" s="413"/>
      <c r="JOV523" s="413"/>
      <c r="JOW523" s="413"/>
      <c r="JOX523" s="414"/>
      <c r="JOY523" s="414"/>
      <c r="JOZ523" s="414"/>
      <c r="JPA523" s="414"/>
      <c r="JPB523" s="414"/>
      <c r="JPC523" s="413"/>
      <c r="JPD523" s="413"/>
      <c r="JPE523" s="414"/>
      <c r="JPF523" s="414"/>
      <c r="JPG523" s="413"/>
      <c r="JPH523" s="413"/>
      <c r="JPI523" s="414"/>
      <c r="JPJ523" s="414"/>
      <c r="JPK523" s="413"/>
      <c r="JPL523" s="413"/>
      <c r="JPM523" s="413"/>
      <c r="JPN523" s="413"/>
      <c r="JPO523" s="413"/>
      <c r="JPP523" s="413"/>
      <c r="JPQ523" s="413"/>
      <c r="JPR523" s="414"/>
      <c r="JPS523" s="414"/>
      <c r="JPT523" s="413"/>
      <c r="JPU523" s="413"/>
      <c r="JPV523" s="414"/>
      <c r="JPW523" s="414"/>
      <c r="JPX523" s="413"/>
      <c r="JPY523" s="413"/>
      <c r="JPZ523" s="413"/>
      <c r="JQA523" s="413"/>
      <c r="JQB523" s="413"/>
      <c r="JQC523" s="407"/>
      <c r="JQD523" s="439"/>
      <c r="JQE523" s="413"/>
      <c r="JQF523" s="413"/>
      <c r="JQG523" s="413"/>
      <c r="JQH523" s="413"/>
      <c r="JQI523" s="413"/>
      <c r="JQJ523" s="413"/>
      <c r="JQK523" s="413"/>
      <c r="JQL523" s="412"/>
      <c r="JQM523" s="412"/>
      <c r="JQN523" s="412"/>
      <c r="JQO523" s="412"/>
      <c r="JQP523" s="412"/>
      <c r="JQQ523" s="412"/>
      <c r="JQR523" s="412"/>
      <c r="JQS523" s="412"/>
      <c r="JQT523" s="412"/>
      <c r="JQU523" s="412"/>
      <c r="JQV523" s="412"/>
      <c r="JQW523" s="412"/>
      <c r="JQX523" s="412"/>
      <c r="JQY523" s="412"/>
      <c r="JQZ523" s="412"/>
      <c r="JRA523" s="412"/>
      <c r="JRB523" s="412"/>
      <c r="JRC523" s="412"/>
      <c r="JRD523" s="412"/>
      <c r="JRE523" s="412"/>
      <c r="JRF523" s="412"/>
      <c r="JRG523" s="412"/>
      <c r="JRH523" s="412"/>
      <c r="JRI523" s="412"/>
      <c r="JRJ523" s="412"/>
      <c r="JRK523" s="412"/>
      <c r="JRL523" s="412"/>
      <c r="JRM523" s="412"/>
      <c r="JRN523" s="412"/>
      <c r="JRO523" s="412"/>
      <c r="JRP523" s="412"/>
      <c r="JRQ523" s="412"/>
      <c r="JRR523" s="412"/>
      <c r="JRS523" s="412"/>
      <c r="JRT523" s="412"/>
      <c r="JRU523" s="412"/>
      <c r="JRV523" s="412"/>
      <c r="JRW523" s="412"/>
      <c r="JRX523" s="412"/>
      <c r="JRY523" s="412"/>
      <c r="JRZ523" s="412"/>
      <c r="JSA523" s="412"/>
      <c r="JSB523" s="412"/>
      <c r="JSC523" s="412"/>
      <c r="JSD523" s="413"/>
      <c r="JSE523" s="413"/>
      <c r="JSF523" s="413"/>
      <c r="JSG523" s="413"/>
      <c r="JSH523" s="413"/>
      <c r="JSI523" s="413"/>
      <c r="JSJ523" s="413"/>
      <c r="JSK523" s="413"/>
      <c r="JSL523" s="413"/>
      <c r="JSM523" s="413"/>
      <c r="JSN523" s="413"/>
      <c r="JSO523" s="413"/>
      <c r="JSP523" s="413"/>
      <c r="JSQ523" s="413"/>
      <c r="JSR523" s="413"/>
      <c r="JSS523" s="413"/>
      <c r="JST523" s="413"/>
      <c r="JSU523" s="413"/>
      <c r="JSV523" s="413"/>
      <c r="JSW523" s="413"/>
      <c r="JSX523" s="413"/>
      <c r="JSY523" s="413"/>
      <c r="JSZ523" s="413"/>
      <c r="JTA523" s="413"/>
      <c r="JTB523" s="414"/>
      <c r="JTC523" s="414"/>
      <c r="JTD523" s="414"/>
      <c r="JTE523" s="414"/>
      <c r="JTF523" s="414"/>
      <c r="JTG523" s="413"/>
      <c r="JTH523" s="413"/>
      <c r="JTI523" s="414"/>
      <c r="JTJ523" s="414"/>
      <c r="JTK523" s="413"/>
      <c r="JTL523" s="413"/>
      <c r="JTM523" s="414"/>
      <c r="JTN523" s="414"/>
      <c r="JTO523" s="413"/>
      <c r="JTP523" s="413"/>
      <c r="JTQ523" s="413"/>
      <c r="JTR523" s="413"/>
      <c r="JTS523" s="413"/>
      <c r="JTT523" s="413"/>
      <c r="JTU523" s="413"/>
      <c r="JTV523" s="414"/>
      <c r="JTW523" s="414"/>
      <c r="JTX523" s="413"/>
      <c r="JTY523" s="413"/>
      <c r="JTZ523" s="414"/>
      <c r="JUA523" s="414"/>
      <c r="JUB523" s="413"/>
      <c r="JUC523" s="413"/>
      <c r="JUD523" s="413"/>
      <c r="JUE523" s="413"/>
      <c r="JUF523" s="413"/>
      <c r="JUG523" s="407"/>
      <c r="JUH523" s="439"/>
      <c r="JUI523" s="413"/>
      <c r="JUJ523" s="413"/>
      <c r="JUK523" s="413"/>
      <c r="JUL523" s="413"/>
      <c r="JUM523" s="413"/>
      <c r="JUN523" s="413"/>
      <c r="JUO523" s="413"/>
      <c r="JUP523" s="412"/>
      <c r="JUQ523" s="412"/>
      <c r="JUR523" s="412"/>
      <c r="JUS523" s="412"/>
      <c r="JUT523" s="412"/>
      <c r="JUU523" s="412"/>
      <c r="JUV523" s="412"/>
      <c r="JUW523" s="412"/>
      <c r="JUX523" s="412"/>
      <c r="JUY523" s="412"/>
      <c r="JUZ523" s="412"/>
      <c r="JVA523" s="412"/>
      <c r="JVB523" s="412"/>
      <c r="JVC523" s="412"/>
      <c r="JVD523" s="412"/>
      <c r="JVE523" s="412"/>
      <c r="JVF523" s="412"/>
      <c r="JVG523" s="412"/>
      <c r="JVH523" s="412"/>
      <c r="JVI523" s="412"/>
      <c r="JVJ523" s="412"/>
      <c r="JVK523" s="412"/>
      <c r="JVL523" s="412"/>
      <c r="JVM523" s="412"/>
      <c r="JVN523" s="412"/>
      <c r="JVO523" s="412"/>
      <c r="JVP523" s="412"/>
      <c r="JVQ523" s="412"/>
      <c r="JVR523" s="412"/>
      <c r="JVS523" s="412"/>
      <c r="JVT523" s="412"/>
      <c r="JVU523" s="412"/>
      <c r="JVV523" s="412"/>
      <c r="JVW523" s="412"/>
      <c r="JVX523" s="412"/>
      <c r="JVY523" s="412"/>
      <c r="JVZ523" s="412"/>
      <c r="JWA523" s="412"/>
      <c r="JWB523" s="412"/>
      <c r="JWC523" s="412"/>
      <c r="JWD523" s="412"/>
      <c r="JWE523" s="412"/>
      <c r="JWF523" s="412"/>
      <c r="JWG523" s="412"/>
      <c r="JWH523" s="413"/>
      <c r="JWI523" s="413"/>
      <c r="JWJ523" s="413"/>
      <c r="JWK523" s="413"/>
      <c r="JWL523" s="413"/>
      <c r="JWM523" s="413"/>
      <c r="JWN523" s="413"/>
      <c r="JWO523" s="413"/>
      <c r="JWP523" s="413"/>
      <c r="JWQ523" s="413"/>
      <c r="JWR523" s="413"/>
      <c r="JWS523" s="413"/>
      <c r="JWT523" s="413"/>
      <c r="JWU523" s="413"/>
      <c r="JWV523" s="413"/>
      <c r="JWW523" s="413"/>
      <c r="JWX523" s="413"/>
      <c r="JWY523" s="413"/>
      <c r="JWZ523" s="413"/>
      <c r="JXA523" s="413"/>
      <c r="JXB523" s="413"/>
      <c r="JXC523" s="413"/>
      <c r="JXD523" s="413"/>
      <c r="JXE523" s="413"/>
      <c r="JXF523" s="414"/>
      <c r="JXG523" s="414"/>
      <c r="JXH523" s="414"/>
      <c r="JXI523" s="414"/>
      <c r="JXJ523" s="414"/>
      <c r="JXK523" s="413"/>
      <c r="JXL523" s="413"/>
      <c r="JXM523" s="414"/>
      <c r="JXN523" s="414"/>
      <c r="JXO523" s="413"/>
      <c r="JXP523" s="413"/>
      <c r="JXQ523" s="414"/>
      <c r="JXR523" s="414"/>
      <c r="JXS523" s="413"/>
      <c r="JXT523" s="413"/>
      <c r="JXU523" s="413"/>
      <c r="JXV523" s="413"/>
      <c r="JXW523" s="413"/>
      <c r="JXX523" s="413"/>
      <c r="JXY523" s="413"/>
      <c r="JXZ523" s="414"/>
      <c r="JYA523" s="414"/>
      <c r="JYB523" s="413"/>
      <c r="JYC523" s="413"/>
      <c r="JYD523" s="414"/>
      <c r="JYE523" s="414"/>
      <c r="JYF523" s="413"/>
      <c r="JYG523" s="413"/>
      <c r="JYH523" s="413"/>
      <c r="JYI523" s="413"/>
      <c r="JYJ523" s="413"/>
      <c r="JYK523" s="407"/>
      <c r="JYL523" s="439"/>
      <c r="JYM523" s="413"/>
      <c r="JYN523" s="413"/>
      <c r="JYO523" s="413"/>
      <c r="JYP523" s="413"/>
      <c r="JYQ523" s="413"/>
      <c r="JYR523" s="413"/>
      <c r="JYS523" s="413"/>
      <c r="JYT523" s="412"/>
      <c r="JYU523" s="412"/>
      <c r="JYV523" s="412"/>
      <c r="JYW523" s="412"/>
      <c r="JYX523" s="412"/>
      <c r="JYY523" s="412"/>
      <c r="JYZ523" s="412"/>
      <c r="JZA523" s="412"/>
      <c r="JZB523" s="412"/>
      <c r="JZC523" s="412"/>
      <c r="JZD523" s="412"/>
      <c r="JZE523" s="412"/>
      <c r="JZF523" s="412"/>
      <c r="JZG523" s="412"/>
      <c r="JZH523" s="412"/>
      <c r="JZI523" s="412"/>
      <c r="JZJ523" s="412"/>
      <c r="JZK523" s="412"/>
      <c r="JZL523" s="412"/>
      <c r="JZM523" s="412"/>
      <c r="JZN523" s="412"/>
      <c r="JZO523" s="412"/>
      <c r="JZP523" s="412"/>
      <c r="JZQ523" s="412"/>
      <c r="JZR523" s="412"/>
      <c r="JZS523" s="412"/>
      <c r="JZT523" s="412"/>
      <c r="JZU523" s="412"/>
      <c r="JZV523" s="412"/>
      <c r="JZW523" s="412"/>
      <c r="JZX523" s="412"/>
      <c r="JZY523" s="412"/>
      <c r="JZZ523" s="412"/>
      <c r="KAA523" s="412"/>
      <c r="KAB523" s="412"/>
      <c r="KAC523" s="412"/>
      <c r="KAD523" s="412"/>
      <c r="KAE523" s="412"/>
      <c r="KAF523" s="412"/>
      <c r="KAG523" s="412"/>
      <c r="KAH523" s="412"/>
      <c r="KAI523" s="412"/>
      <c r="KAJ523" s="412"/>
      <c r="KAK523" s="412"/>
      <c r="KAL523" s="413"/>
      <c r="KAM523" s="413"/>
      <c r="KAN523" s="413"/>
      <c r="KAO523" s="413"/>
      <c r="KAP523" s="413"/>
      <c r="KAQ523" s="413"/>
      <c r="KAR523" s="413"/>
      <c r="KAS523" s="413"/>
      <c r="KAT523" s="413"/>
      <c r="KAU523" s="413"/>
      <c r="KAV523" s="413"/>
      <c r="KAW523" s="413"/>
      <c r="KAX523" s="413"/>
      <c r="KAY523" s="413"/>
      <c r="KAZ523" s="413"/>
      <c r="KBA523" s="413"/>
      <c r="KBB523" s="413"/>
      <c r="KBC523" s="413"/>
      <c r="KBD523" s="413"/>
      <c r="KBE523" s="413"/>
      <c r="KBF523" s="413"/>
      <c r="KBG523" s="413"/>
      <c r="KBH523" s="413"/>
      <c r="KBI523" s="413"/>
      <c r="KBJ523" s="414"/>
      <c r="KBK523" s="414"/>
      <c r="KBL523" s="414"/>
      <c r="KBM523" s="414"/>
      <c r="KBN523" s="414"/>
      <c r="KBO523" s="413"/>
      <c r="KBP523" s="413"/>
      <c r="KBQ523" s="414"/>
      <c r="KBR523" s="414"/>
      <c r="KBS523" s="413"/>
      <c r="KBT523" s="413"/>
      <c r="KBU523" s="414"/>
      <c r="KBV523" s="414"/>
      <c r="KBW523" s="413"/>
      <c r="KBX523" s="413"/>
      <c r="KBY523" s="413"/>
      <c r="KBZ523" s="413"/>
      <c r="KCA523" s="413"/>
      <c r="KCB523" s="413"/>
      <c r="KCC523" s="413"/>
      <c r="KCD523" s="414"/>
      <c r="KCE523" s="414"/>
      <c r="KCF523" s="413"/>
      <c r="KCG523" s="413"/>
      <c r="KCH523" s="414"/>
      <c r="KCI523" s="414"/>
      <c r="KCJ523" s="413"/>
      <c r="KCK523" s="413"/>
      <c r="KCL523" s="413"/>
      <c r="KCM523" s="413"/>
      <c r="KCN523" s="413"/>
      <c r="KCO523" s="407"/>
      <c r="KCP523" s="439"/>
      <c r="KCQ523" s="413"/>
      <c r="KCR523" s="413"/>
      <c r="KCS523" s="413"/>
      <c r="KCT523" s="413"/>
      <c r="KCU523" s="413"/>
      <c r="KCV523" s="413"/>
      <c r="KCW523" s="413"/>
      <c r="KCX523" s="412"/>
      <c r="KCY523" s="412"/>
      <c r="KCZ523" s="412"/>
      <c r="KDA523" s="412"/>
      <c r="KDB523" s="412"/>
      <c r="KDC523" s="412"/>
      <c r="KDD523" s="412"/>
      <c r="KDE523" s="412"/>
      <c r="KDF523" s="412"/>
      <c r="KDG523" s="412"/>
      <c r="KDH523" s="412"/>
      <c r="KDI523" s="412"/>
      <c r="KDJ523" s="412"/>
      <c r="KDK523" s="412"/>
      <c r="KDL523" s="412"/>
      <c r="KDM523" s="412"/>
      <c r="KDN523" s="412"/>
      <c r="KDO523" s="412"/>
      <c r="KDP523" s="412"/>
      <c r="KDQ523" s="412"/>
      <c r="KDR523" s="412"/>
      <c r="KDS523" s="412"/>
      <c r="KDT523" s="412"/>
      <c r="KDU523" s="412"/>
      <c r="KDV523" s="412"/>
      <c r="KDW523" s="412"/>
      <c r="KDX523" s="412"/>
      <c r="KDY523" s="412"/>
      <c r="KDZ523" s="412"/>
      <c r="KEA523" s="412"/>
      <c r="KEB523" s="412"/>
      <c r="KEC523" s="412"/>
      <c r="KED523" s="412"/>
      <c r="KEE523" s="412"/>
      <c r="KEF523" s="412"/>
      <c r="KEG523" s="412"/>
      <c r="KEH523" s="412"/>
      <c r="KEI523" s="412"/>
      <c r="KEJ523" s="412"/>
      <c r="KEK523" s="412"/>
      <c r="KEL523" s="412"/>
      <c r="KEM523" s="412"/>
      <c r="KEN523" s="412"/>
      <c r="KEO523" s="412"/>
      <c r="KEP523" s="413"/>
      <c r="KEQ523" s="413"/>
      <c r="KER523" s="413"/>
      <c r="KES523" s="413"/>
      <c r="KET523" s="413"/>
      <c r="KEU523" s="413"/>
      <c r="KEV523" s="413"/>
      <c r="KEW523" s="413"/>
      <c r="KEX523" s="413"/>
      <c r="KEY523" s="413"/>
      <c r="KEZ523" s="413"/>
      <c r="KFA523" s="413"/>
      <c r="KFB523" s="413"/>
      <c r="KFC523" s="413"/>
      <c r="KFD523" s="413"/>
      <c r="KFE523" s="413"/>
      <c r="KFF523" s="413"/>
      <c r="KFG523" s="413"/>
      <c r="KFH523" s="413"/>
      <c r="KFI523" s="413"/>
      <c r="KFJ523" s="413"/>
      <c r="KFK523" s="413"/>
      <c r="KFL523" s="413"/>
      <c r="KFM523" s="413"/>
      <c r="KFN523" s="414"/>
      <c r="KFO523" s="414"/>
      <c r="KFP523" s="414"/>
      <c r="KFQ523" s="414"/>
      <c r="KFR523" s="414"/>
      <c r="KFS523" s="413"/>
      <c r="KFT523" s="413"/>
      <c r="KFU523" s="414"/>
      <c r="KFV523" s="414"/>
      <c r="KFW523" s="413"/>
      <c r="KFX523" s="413"/>
      <c r="KFY523" s="414"/>
      <c r="KFZ523" s="414"/>
      <c r="KGA523" s="413"/>
      <c r="KGB523" s="413"/>
      <c r="KGC523" s="413"/>
      <c r="KGD523" s="413"/>
      <c r="KGE523" s="413"/>
      <c r="KGF523" s="413"/>
      <c r="KGG523" s="413"/>
      <c r="KGH523" s="414"/>
      <c r="KGI523" s="414"/>
      <c r="KGJ523" s="413"/>
      <c r="KGK523" s="413"/>
      <c r="KGL523" s="414"/>
      <c r="KGM523" s="414"/>
      <c r="KGN523" s="413"/>
      <c r="KGO523" s="413"/>
      <c r="KGP523" s="413"/>
      <c r="KGQ523" s="413"/>
      <c r="KGR523" s="413"/>
      <c r="KGS523" s="407"/>
      <c r="KGT523" s="439"/>
      <c r="KGU523" s="413"/>
      <c r="KGV523" s="413"/>
      <c r="KGW523" s="413"/>
      <c r="KGX523" s="413"/>
      <c r="KGY523" s="413"/>
      <c r="KGZ523" s="413"/>
      <c r="KHA523" s="413"/>
      <c r="KHB523" s="412"/>
      <c r="KHC523" s="412"/>
      <c r="KHD523" s="412"/>
      <c r="KHE523" s="412"/>
      <c r="KHF523" s="412"/>
      <c r="KHG523" s="412"/>
      <c r="KHH523" s="412"/>
      <c r="KHI523" s="412"/>
      <c r="KHJ523" s="412"/>
      <c r="KHK523" s="412"/>
      <c r="KHL523" s="412"/>
      <c r="KHM523" s="412"/>
      <c r="KHN523" s="412"/>
      <c r="KHO523" s="412"/>
      <c r="KHP523" s="412"/>
      <c r="KHQ523" s="412"/>
      <c r="KHR523" s="412"/>
      <c r="KHS523" s="412"/>
      <c r="KHT523" s="412"/>
      <c r="KHU523" s="412"/>
      <c r="KHV523" s="412"/>
      <c r="KHW523" s="412"/>
      <c r="KHX523" s="412"/>
      <c r="KHY523" s="412"/>
      <c r="KHZ523" s="412"/>
      <c r="KIA523" s="412"/>
      <c r="KIB523" s="412"/>
      <c r="KIC523" s="412"/>
      <c r="KID523" s="412"/>
      <c r="KIE523" s="412"/>
      <c r="KIF523" s="412"/>
      <c r="KIG523" s="412"/>
      <c r="KIH523" s="412"/>
      <c r="KII523" s="412"/>
      <c r="KIJ523" s="412"/>
      <c r="KIK523" s="412"/>
      <c r="KIL523" s="412"/>
      <c r="KIM523" s="412"/>
      <c r="KIN523" s="412"/>
      <c r="KIO523" s="412"/>
      <c r="KIP523" s="412"/>
      <c r="KIQ523" s="412"/>
      <c r="KIR523" s="412"/>
      <c r="KIS523" s="412"/>
      <c r="KIT523" s="413"/>
      <c r="KIU523" s="413"/>
      <c r="KIV523" s="413"/>
      <c r="KIW523" s="413"/>
      <c r="KIX523" s="413"/>
      <c r="KIY523" s="413"/>
      <c r="KIZ523" s="413"/>
      <c r="KJA523" s="413"/>
      <c r="KJB523" s="413"/>
      <c r="KJC523" s="413"/>
      <c r="KJD523" s="413"/>
      <c r="KJE523" s="413"/>
      <c r="KJF523" s="413"/>
      <c r="KJG523" s="413"/>
      <c r="KJH523" s="413"/>
      <c r="KJI523" s="413"/>
      <c r="KJJ523" s="413"/>
      <c r="KJK523" s="413"/>
      <c r="KJL523" s="413"/>
      <c r="KJM523" s="413"/>
      <c r="KJN523" s="413"/>
      <c r="KJO523" s="413"/>
      <c r="KJP523" s="413"/>
      <c r="KJQ523" s="413"/>
      <c r="KJR523" s="414"/>
      <c r="KJS523" s="414"/>
      <c r="KJT523" s="414"/>
      <c r="KJU523" s="414"/>
      <c r="KJV523" s="414"/>
      <c r="KJW523" s="413"/>
      <c r="KJX523" s="413"/>
      <c r="KJY523" s="414"/>
      <c r="KJZ523" s="414"/>
      <c r="KKA523" s="413"/>
      <c r="KKB523" s="413"/>
      <c r="KKC523" s="414"/>
      <c r="KKD523" s="414"/>
      <c r="KKE523" s="413"/>
      <c r="KKF523" s="413"/>
      <c r="KKG523" s="413"/>
      <c r="KKH523" s="413"/>
      <c r="KKI523" s="413"/>
      <c r="KKJ523" s="413"/>
      <c r="KKK523" s="413"/>
      <c r="KKL523" s="414"/>
      <c r="KKM523" s="414"/>
      <c r="KKN523" s="413"/>
      <c r="KKO523" s="413"/>
      <c r="KKP523" s="414"/>
      <c r="KKQ523" s="414"/>
      <c r="KKR523" s="413"/>
      <c r="KKS523" s="413"/>
      <c r="KKT523" s="413"/>
      <c r="KKU523" s="413"/>
      <c r="KKV523" s="413"/>
      <c r="KKW523" s="407"/>
      <c r="KKX523" s="439"/>
      <c r="KKY523" s="413"/>
      <c r="KKZ523" s="413"/>
      <c r="KLA523" s="413"/>
      <c r="KLB523" s="413"/>
      <c r="KLC523" s="413"/>
      <c r="KLD523" s="413"/>
      <c r="KLE523" s="413"/>
      <c r="KLF523" s="412"/>
      <c r="KLG523" s="412"/>
      <c r="KLH523" s="412"/>
      <c r="KLI523" s="412"/>
      <c r="KLJ523" s="412"/>
      <c r="KLK523" s="412"/>
      <c r="KLL523" s="412"/>
      <c r="KLM523" s="412"/>
      <c r="KLN523" s="412"/>
      <c r="KLO523" s="412"/>
      <c r="KLP523" s="412"/>
      <c r="KLQ523" s="412"/>
      <c r="KLR523" s="412"/>
      <c r="KLS523" s="412"/>
      <c r="KLT523" s="412"/>
      <c r="KLU523" s="412"/>
      <c r="KLV523" s="412"/>
      <c r="KLW523" s="412"/>
      <c r="KLX523" s="412"/>
      <c r="KLY523" s="412"/>
      <c r="KLZ523" s="412"/>
      <c r="KMA523" s="412"/>
      <c r="KMB523" s="412"/>
      <c r="KMC523" s="412"/>
      <c r="KMD523" s="412"/>
      <c r="KME523" s="412"/>
      <c r="KMF523" s="412"/>
      <c r="KMG523" s="412"/>
      <c r="KMH523" s="412"/>
      <c r="KMI523" s="412"/>
      <c r="KMJ523" s="412"/>
      <c r="KMK523" s="412"/>
      <c r="KML523" s="412"/>
      <c r="KMM523" s="412"/>
      <c r="KMN523" s="412"/>
      <c r="KMO523" s="412"/>
      <c r="KMP523" s="412"/>
      <c r="KMQ523" s="412"/>
      <c r="KMR523" s="412"/>
      <c r="KMS523" s="412"/>
      <c r="KMT523" s="412"/>
      <c r="KMU523" s="412"/>
      <c r="KMV523" s="412"/>
      <c r="KMW523" s="412"/>
      <c r="KMX523" s="413"/>
      <c r="KMY523" s="413"/>
      <c r="KMZ523" s="413"/>
      <c r="KNA523" s="413"/>
      <c r="KNB523" s="413"/>
      <c r="KNC523" s="413"/>
      <c r="KND523" s="413"/>
      <c r="KNE523" s="413"/>
      <c r="KNF523" s="413"/>
      <c r="KNG523" s="413"/>
      <c r="KNH523" s="413"/>
      <c r="KNI523" s="413"/>
      <c r="KNJ523" s="413"/>
      <c r="KNK523" s="413"/>
      <c r="KNL523" s="413"/>
      <c r="KNM523" s="413"/>
      <c r="KNN523" s="413"/>
      <c r="KNO523" s="413"/>
      <c r="KNP523" s="413"/>
      <c r="KNQ523" s="413"/>
      <c r="KNR523" s="413"/>
      <c r="KNS523" s="413"/>
      <c r="KNT523" s="413"/>
      <c r="KNU523" s="413"/>
      <c r="KNV523" s="414"/>
      <c r="KNW523" s="414"/>
      <c r="KNX523" s="414"/>
      <c r="KNY523" s="414"/>
      <c r="KNZ523" s="414"/>
      <c r="KOA523" s="413"/>
      <c r="KOB523" s="413"/>
      <c r="KOC523" s="414"/>
      <c r="KOD523" s="414"/>
      <c r="KOE523" s="413"/>
      <c r="KOF523" s="413"/>
      <c r="KOG523" s="414"/>
      <c r="KOH523" s="414"/>
      <c r="KOI523" s="413"/>
      <c r="KOJ523" s="413"/>
      <c r="KOK523" s="413"/>
      <c r="KOL523" s="413"/>
      <c r="KOM523" s="413"/>
      <c r="KON523" s="413"/>
      <c r="KOO523" s="413"/>
      <c r="KOP523" s="414"/>
      <c r="KOQ523" s="414"/>
      <c r="KOR523" s="413"/>
      <c r="KOS523" s="413"/>
      <c r="KOT523" s="414"/>
      <c r="KOU523" s="414"/>
      <c r="KOV523" s="413"/>
      <c r="KOW523" s="413"/>
      <c r="KOX523" s="413"/>
      <c r="KOY523" s="413"/>
      <c r="KOZ523" s="413"/>
      <c r="KPA523" s="407"/>
      <c r="KPB523" s="439"/>
      <c r="KPC523" s="413"/>
      <c r="KPD523" s="413"/>
      <c r="KPE523" s="413"/>
      <c r="KPF523" s="413"/>
      <c r="KPG523" s="413"/>
      <c r="KPH523" s="413"/>
      <c r="KPI523" s="413"/>
      <c r="KPJ523" s="412"/>
      <c r="KPK523" s="412"/>
      <c r="KPL523" s="412"/>
      <c r="KPM523" s="412"/>
      <c r="KPN523" s="412"/>
      <c r="KPO523" s="412"/>
      <c r="KPP523" s="412"/>
      <c r="KPQ523" s="412"/>
      <c r="KPR523" s="412"/>
      <c r="KPS523" s="412"/>
      <c r="KPT523" s="412"/>
      <c r="KPU523" s="412"/>
      <c r="KPV523" s="412"/>
      <c r="KPW523" s="412"/>
      <c r="KPX523" s="412"/>
      <c r="KPY523" s="412"/>
      <c r="KPZ523" s="412"/>
      <c r="KQA523" s="412"/>
      <c r="KQB523" s="412"/>
      <c r="KQC523" s="412"/>
      <c r="KQD523" s="412"/>
      <c r="KQE523" s="412"/>
      <c r="KQF523" s="412"/>
      <c r="KQG523" s="412"/>
      <c r="KQH523" s="412"/>
      <c r="KQI523" s="412"/>
      <c r="KQJ523" s="412"/>
      <c r="KQK523" s="412"/>
      <c r="KQL523" s="412"/>
      <c r="KQM523" s="412"/>
      <c r="KQN523" s="412"/>
      <c r="KQO523" s="412"/>
      <c r="KQP523" s="412"/>
      <c r="KQQ523" s="412"/>
      <c r="KQR523" s="412"/>
      <c r="KQS523" s="412"/>
      <c r="KQT523" s="412"/>
      <c r="KQU523" s="412"/>
      <c r="KQV523" s="412"/>
      <c r="KQW523" s="412"/>
      <c r="KQX523" s="412"/>
      <c r="KQY523" s="412"/>
      <c r="KQZ523" s="412"/>
      <c r="KRA523" s="412"/>
      <c r="KRB523" s="413"/>
      <c r="KRC523" s="413"/>
      <c r="KRD523" s="413"/>
      <c r="KRE523" s="413"/>
      <c r="KRF523" s="413"/>
      <c r="KRG523" s="413"/>
      <c r="KRH523" s="413"/>
      <c r="KRI523" s="413"/>
      <c r="KRJ523" s="413"/>
      <c r="KRK523" s="413"/>
      <c r="KRL523" s="413"/>
      <c r="KRM523" s="413"/>
      <c r="KRN523" s="413"/>
      <c r="KRO523" s="413"/>
      <c r="KRP523" s="413"/>
      <c r="KRQ523" s="413"/>
      <c r="KRR523" s="413"/>
      <c r="KRS523" s="413"/>
      <c r="KRT523" s="413"/>
      <c r="KRU523" s="413"/>
      <c r="KRV523" s="413"/>
      <c r="KRW523" s="413"/>
      <c r="KRX523" s="413"/>
      <c r="KRY523" s="413"/>
      <c r="KRZ523" s="414"/>
      <c r="KSA523" s="414"/>
      <c r="KSB523" s="414"/>
      <c r="KSC523" s="414"/>
      <c r="KSD523" s="414"/>
      <c r="KSE523" s="413"/>
      <c r="KSF523" s="413"/>
      <c r="KSG523" s="414"/>
      <c r="KSH523" s="414"/>
      <c r="KSI523" s="413"/>
      <c r="KSJ523" s="413"/>
      <c r="KSK523" s="414"/>
      <c r="KSL523" s="414"/>
      <c r="KSM523" s="413"/>
      <c r="KSN523" s="413"/>
      <c r="KSO523" s="413"/>
      <c r="KSP523" s="413"/>
      <c r="KSQ523" s="413"/>
      <c r="KSR523" s="413"/>
      <c r="KSS523" s="413"/>
      <c r="KST523" s="414"/>
      <c r="KSU523" s="414"/>
      <c r="KSV523" s="413"/>
      <c r="KSW523" s="413"/>
      <c r="KSX523" s="414"/>
      <c r="KSY523" s="414"/>
      <c r="KSZ523" s="413"/>
      <c r="KTA523" s="413"/>
      <c r="KTB523" s="413"/>
      <c r="KTC523" s="413"/>
      <c r="KTD523" s="413"/>
      <c r="KTE523" s="407"/>
      <c r="KTF523" s="439"/>
      <c r="KTG523" s="413"/>
      <c r="KTH523" s="413"/>
      <c r="KTI523" s="413"/>
      <c r="KTJ523" s="413"/>
      <c r="KTK523" s="413"/>
      <c r="KTL523" s="413"/>
      <c r="KTM523" s="413"/>
      <c r="KTN523" s="412"/>
      <c r="KTO523" s="412"/>
      <c r="KTP523" s="412"/>
      <c r="KTQ523" s="412"/>
      <c r="KTR523" s="412"/>
      <c r="KTS523" s="412"/>
      <c r="KTT523" s="412"/>
      <c r="KTU523" s="412"/>
      <c r="KTV523" s="412"/>
      <c r="KTW523" s="412"/>
      <c r="KTX523" s="412"/>
      <c r="KTY523" s="412"/>
      <c r="KTZ523" s="412"/>
      <c r="KUA523" s="412"/>
      <c r="KUB523" s="412"/>
      <c r="KUC523" s="412"/>
      <c r="KUD523" s="412"/>
      <c r="KUE523" s="412"/>
      <c r="KUF523" s="412"/>
      <c r="KUG523" s="412"/>
      <c r="KUH523" s="412"/>
      <c r="KUI523" s="412"/>
      <c r="KUJ523" s="412"/>
      <c r="KUK523" s="412"/>
      <c r="KUL523" s="412"/>
      <c r="KUM523" s="412"/>
      <c r="KUN523" s="412"/>
      <c r="KUO523" s="412"/>
      <c r="KUP523" s="412"/>
      <c r="KUQ523" s="412"/>
      <c r="KUR523" s="412"/>
      <c r="KUS523" s="412"/>
      <c r="KUT523" s="412"/>
      <c r="KUU523" s="412"/>
      <c r="KUV523" s="412"/>
      <c r="KUW523" s="412"/>
      <c r="KUX523" s="412"/>
      <c r="KUY523" s="412"/>
      <c r="KUZ523" s="412"/>
      <c r="KVA523" s="412"/>
      <c r="KVB523" s="412"/>
      <c r="KVC523" s="412"/>
      <c r="KVD523" s="412"/>
      <c r="KVE523" s="412"/>
      <c r="KVF523" s="413"/>
      <c r="KVG523" s="413"/>
      <c r="KVH523" s="413"/>
      <c r="KVI523" s="413"/>
      <c r="KVJ523" s="413"/>
      <c r="KVK523" s="413"/>
      <c r="KVL523" s="413"/>
      <c r="KVM523" s="413"/>
      <c r="KVN523" s="413"/>
      <c r="KVO523" s="413"/>
      <c r="KVP523" s="413"/>
      <c r="KVQ523" s="413"/>
      <c r="KVR523" s="413"/>
      <c r="KVS523" s="413"/>
      <c r="KVT523" s="413"/>
      <c r="KVU523" s="413"/>
      <c r="KVV523" s="413"/>
      <c r="KVW523" s="413"/>
      <c r="KVX523" s="413"/>
      <c r="KVY523" s="413"/>
      <c r="KVZ523" s="413"/>
      <c r="KWA523" s="413"/>
      <c r="KWB523" s="413"/>
      <c r="KWC523" s="413"/>
      <c r="KWD523" s="414"/>
      <c r="KWE523" s="414"/>
      <c r="KWF523" s="414"/>
      <c r="KWG523" s="414"/>
      <c r="KWH523" s="414"/>
      <c r="KWI523" s="413"/>
      <c r="KWJ523" s="413"/>
      <c r="KWK523" s="414"/>
      <c r="KWL523" s="414"/>
      <c r="KWM523" s="413"/>
      <c r="KWN523" s="413"/>
      <c r="KWO523" s="414"/>
      <c r="KWP523" s="414"/>
      <c r="KWQ523" s="413"/>
      <c r="KWR523" s="413"/>
      <c r="KWS523" s="413"/>
      <c r="KWT523" s="413"/>
      <c r="KWU523" s="413"/>
      <c r="KWV523" s="413"/>
      <c r="KWW523" s="413"/>
      <c r="KWX523" s="414"/>
      <c r="KWY523" s="414"/>
      <c r="KWZ523" s="413"/>
      <c r="KXA523" s="413"/>
      <c r="KXB523" s="414"/>
      <c r="KXC523" s="414"/>
      <c r="KXD523" s="413"/>
      <c r="KXE523" s="413"/>
      <c r="KXF523" s="413"/>
      <c r="KXG523" s="413"/>
      <c r="KXH523" s="413"/>
      <c r="KXI523" s="407"/>
      <c r="KXJ523" s="439"/>
      <c r="KXK523" s="413"/>
      <c r="KXL523" s="413"/>
      <c r="KXM523" s="413"/>
      <c r="KXN523" s="413"/>
      <c r="KXO523" s="413"/>
      <c r="KXP523" s="413"/>
      <c r="KXQ523" s="413"/>
      <c r="KXR523" s="412"/>
      <c r="KXS523" s="412"/>
      <c r="KXT523" s="412"/>
      <c r="KXU523" s="412"/>
      <c r="KXV523" s="412"/>
      <c r="KXW523" s="412"/>
      <c r="KXX523" s="412"/>
      <c r="KXY523" s="412"/>
      <c r="KXZ523" s="412"/>
      <c r="KYA523" s="412"/>
      <c r="KYB523" s="412"/>
      <c r="KYC523" s="412"/>
      <c r="KYD523" s="412"/>
      <c r="KYE523" s="412"/>
      <c r="KYF523" s="412"/>
      <c r="KYG523" s="412"/>
      <c r="KYH523" s="412"/>
      <c r="KYI523" s="412"/>
      <c r="KYJ523" s="412"/>
      <c r="KYK523" s="412"/>
      <c r="KYL523" s="412"/>
      <c r="KYM523" s="412"/>
      <c r="KYN523" s="412"/>
      <c r="KYO523" s="412"/>
      <c r="KYP523" s="412"/>
      <c r="KYQ523" s="412"/>
      <c r="KYR523" s="412"/>
      <c r="KYS523" s="412"/>
      <c r="KYT523" s="412"/>
      <c r="KYU523" s="412"/>
      <c r="KYV523" s="412"/>
      <c r="KYW523" s="412"/>
      <c r="KYX523" s="412"/>
      <c r="KYY523" s="412"/>
      <c r="KYZ523" s="412"/>
      <c r="KZA523" s="412"/>
      <c r="KZB523" s="412"/>
      <c r="KZC523" s="412"/>
      <c r="KZD523" s="412"/>
      <c r="KZE523" s="412"/>
      <c r="KZF523" s="412"/>
      <c r="KZG523" s="412"/>
      <c r="KZH523" s="412"/>
      <c r="KZI523" s="412"/>
      <c r="KZJ523" s="413"/>
      <c r="KZK523" s="413"/>
      <c r="KZL523" s="413"/>
      <c r="KZM523" s="413"/>
      <c r="KZN523" s="413"/>
      <c r="KZO523" s="413"/>
      <c r="KZP523" s="413"/>
      <c r="KZQ523" s="413"/>
      <c r="KZR523" s="413"/>
      <c r="KZS523" s="413"/>
      <c r="KZT523" s="413"/>
      <c r="KZU523" s="413"/>
      <c r="KZV523" s="413"/>
      <c r="KZW523" s="413"/>
      <c r="KZX523" s="413"/>
      <c r="KZY523" s="413"/>
      <c r="KZZ523" s="413"/>
      <c r="LAA523" s="413"/>
      <c r="LAB523" s="413"/>
      <c r="LAC523" s="413"/>
      <c r="LAD523" s="413"/>
      <c r="LAE523" s="413"/>
      <c r="LAF523" s="413"/>
      <c r="LAG523" s="413"/>
      <c r="LAH523" s="414"/>
      <c r="LAI523" s="414"/>
      <c r="LAJ523" s="414"/>
      <c r="LAK523" s="414"/>
      <c r="LAL523" s="414"/>
      <c r="LAM523" s="413"/>
      <c r="LAN523" s="413"/>
      <c r="LAO523" s="414"/>
      <c r="LAP523" s="414"/>
      <c r="LAQ523" s="413"/>
      <c r="LAR523" s="413"/>
      <c r="LAS523" s="414"/>
      <c r="LAT523" s="414"/>
      <c r="LAU523" s="413"/>
      <c r="LAV523" s="413"/>
      <c r="LAW523" s="413"/>
      <c r="LAX523" s="413"/>
      <c r="LAY523" s="413"/>
      <c r="LAZ523" s="413"/>
      <c r="LBA523" s="413"/>
      <c r="LBB523" s="414"/>
      <c r="LBC523" s="414"/>
      <c r="LBD523" s="413"/>
      <c r="LBE523" s="413"/>
      <c r="LBF523" s="414"/>
      <c r="LBG523" s="414"/>
      <c r="LBH523" s="413"/>
      <c r="LBI523" s="413"/>
      <c r="LBJ523" s="413"/>
      <c r="LBK523" s="413"/>
      <c r="LBL523" s="413"/>
      <c r="LBM523" s="407"/>
      <c r="LBN523" s="439"/>
      <c r="LBO523" s="413"/>
      <c r="LBP523" s="413"/>
      <c r="LBQ523" s="413"/>
      <c r="LBR523" s="413"/>
      <c r="LBS523" s="413"/>
      <c r="LBT523" s="413"/>
      <c r="LBU523" s="413"/>
      <c r="LBV523" s="412"/>
      <c r="LBW523" s="412"/>
      <c r="LBX523" s="412"/>
      <c r="LBY523" s="412"/>
      <c r="LBZ523" s="412"/>
      <c r="LCA523" s="412"/>
      <c r="LCB523" s="412"/>
      <c r="LCC523" s="412"/>
      <c r="LCD523" s="412"/>
      <c r="LCE523" s="412"/>
      <c r="LCF523" s="412"/>
      <c r="LCG523" s="412"/>
      <c r="LCH523" s="412"/>
      <c r="LCI523" s="412"/>
      <c r="LCJ523" s="412"/>
      <c r="LCK523" s="412"/>
      <c r="LCL523" s="412"/>
      <c r="LCM523" s="412"/>
      <c r="LCN523" s="412"/>
      <c r="LCO523" s="412"/>
      <c r="LCP523" s="412"/>
      <c r="LCQ523" s="412"/>
      <c r="LCR523" s="412"/>
      <c r="LCS523" s="412"/>
      <c r="LCT523" s="412"/>
      <c r="LCU523" s="412"/>
      <c r="LCV523" s="412"/>
      <c r="LCW523" s="412"/>
      <c r="LCX523" s="412"/>
      <c r="LCY523" s="412"/>
      <c r="LCZ523" s="412"/>
      <c r="LDA523" s="412"/>
      <c r="LDB523" s="412"/>
      <c r="LDC523" s="412"/>
      <c r="LDD523" s="412"/>
      <c r="LDE523" s="412"/>
      <c r="LDF523" s="412"/>
      <c r="LDG523" s="412"/>
      <c r="LDH523" s="412"/>
      <c r="LDI523" s="412"/>
      <c r="LDJ523" s="412"/>
      <c r="LDK523" s="412"/>
      <c r="LDL523" s="412"/>
      <c r="LDM523" s="412"/>
      <c r="LDN523" s="413"/>
      <c r="LDO523" s="413"/>
      <c r="LDP523" s="413"/>
      <c r="LDQ523" s="413"/>
      <c r="LDR523" s="413"/>
      <c r="LDS523" s="413"/>
      <c r="LDT523" s="413"/>
      <c r="LDU523" s="413"/>
      <c r="LDV523" s="413"/>
      <c r="LDW523" s="413"/>
      <c r="LDX523" s="413"/>
      <c r="LDY523" s="413"/>
      <c r="LDZ523" s="413"/>
      <c r="LEA523" s="413"/>
      <c r="LEB523" s="413"/>
      <c r="LEC523" s="413"/>
      <c r="LED523" s="413"/>
      <c r="LEE523" s="413"/>
      <c r="LEF523" s="413"/>
      <c r="LEG523" s="413"/>
      <c r="LEH523" s="413"/>
      <c r="LEI523" s="413"/>
      <c r="LEJ523" s="413"/>
      <c r="LEK523" s="413"/>
      <c r="LEL523" s="414"/>
      <c r="LEM523" s="414"/>
      <c r="LEN523" s="414"/>
      <c r="LEO523" s="414"/>
      <c r="LEP523" s="414"/>
      <c r="LEQ523" s="413"/>
      <c r="LER523" s="413"/>
      <c r="LES523" s="414"/>
      <c r="LET523" s="414"/>
      <c r="LEU523" s="413"/>
      <c r="LEV523" s="413"/>
      <c r="LEW523" s="414"/>
      <c r="LEX523" s="414"/>
      <c r="LEY523" s="413"/>
      <c r="LEZ523" s="413"/>
      <c r="LFA523" s="413"/>
      <c r="LFB523" s="413"/>
      <c r="LFC523" s="413"/>
      <c r="LFD523" s="413"/>
      <c r="LFE523" s="413"/>
      <c r="LFF523" s="414"/>
      <c r="LFG523" s="414"/>
      <c r="LFH523" s="413"/>
      <c r="LFI523" s="413"/>
      <c r="LFJ523" s="414"/>
      <c r="LFK523" s="414"/>
      <c r="LFL523" s="413"/>
      <c r="LFM523" s="413"/>
      <c r="LFN523" s="413"/>
      <c r="LFO523" s="413"/>
      <c r="LFP523" s="413"/>
      <c r="LFQ523" s="407"/>
      <c r="LFR523" s="439"/>
      <c r="LFS523" s="413"/>
      <c r="LFT523" s="413"/>
      <c r="LFU523" s="413"/>
      <c r="LFV523" s="413"/>
      <c r="LFW523" s="413"/>
      <c r="LFX523" s="413"/>
      <c r="LFY523" s="413"/>
      <c r="LFZ523" s="412"/>
      <c r="LGA523" s="412"/>
      <c r="LGB523" s="412"/>
      <c r="LGC523" s="412"/>
      <c r="LGD523" s="412"/>
      <c r="LGE523" s="412"/>
      <c r="LGF523" s="412"/>
      <c r="LGG523" s="412"/>
      <c r="LGH523" s="412"/>
      <c r="LGI523" s="412"/>
      <c r="LGJ523" s="412"/>
      <c r="LGK523" s="412"/>
      <c r="LGL523" s="412"/>
      <c r="LGM523" s="412"/>
      <c r="LGN523" s="412"/>
      <c r="LGO523" s="412"/>
      <c r="LGP523" s="412"/>
      <c r="LGQ523" s="412"/>
      <c r="LGR523" s="412"/>
      <c r="LGS523" s="412"/>
      <c r="LGT523" s="412"/>
      <c r="LGU523" s="412"/>
      <c r="LGV523" s="412"/>
      <c r="LGW523" s="412"/>
      <c r="LGX523" s="412"/>
      <c r="LGY523" s="412"/>
      <c r="LGZ523" s="412"/>
      <c r="LHA523" s="412"/>
      <c r="LHB523" s="412"/>
      <c r="LHC523" s="412"/>
      <c r="LHD523" s="412"/>
      <c r="LHE523" s="412"/>
      <c r="LHF523" s="412"/>
      <c r="LHG523" s="412"/>
      <c r="LHH523" s="412"/>
      <c r="LHI523" s="412"/>
      <c r="LHJ523" s="412"/>
      <c r="LHK523" s="412"/>
      <c r="LHL523" s="412"/>
      <c r="LHM523" s="412"/>
      <c r="LHN523" s="412"/>
      <c r="LHO523" s="412"/>
      <c r="LHP523" s="412"/>
      <c r="LHQ523" s="412"/>
      <c r="LHR523" s="413"/>
      <c r="LHS523" s="413"/>
      <c r="LHT523" s="413"/>
      <c r="LHU523" s="413"/>
      <c r="LHV523" s="413"/>
      <c r="LHW523" s="413"/>
      <c r="LHX523" s="413"/>
      <c r="LHY523" s="413"/>
      <c r="LHZ523" s="413"/>
      <c r="LIA523" s="413"/>
      <c r="LIB523" s="413"/>
      <c r="LIC523" s="413"/>
      <c r="LID523" s="413"/>
      <c r="LIE523" s="413"/>
      <c r="LIF523" s="413"/>
      <c r="LIG523" s="413"/>
      <c r="LIH523" s="413"/>
      <c r="LII523" s="413"/>
      <c r="LIJ523" s="413"/>
      <c r="LIK523" s="413"/>
      <c r="LIL523" s="413"/>
      <c r="LIM523" s="413"/>
      <c r="LIN523" s="413"/>
      <c r="LIO523" s="413"/>
      <c r="LIP523" s="414"/>
      <c r="LIQ523" s="414"/>
      <c r="LIR523" s="414"/>
      <c r="LIS523" s="414"/>
      <c r="LIT523" s="414"/>
      <c r="LIU523" s="413"/>
      <c r="LIV523" s="413"/>
      <c r="LIW523" s="414"/>
      <c r="LIX523" s="414"/>
      <c r="LIY523" s="413"/>
      <c r="LIZ523" s="413"/>
      <c r="LJA523" s="414"/>
      <c r="LJB523" s="414"/>
      <c r="LJC523" s="413"/>
      <c r="LJD523" s="413"/>
      <c r="LJE523" s="413"/>
      <c r="LJF523" s="413"/>
      <c r="LJG523" s="413"/>
      <c r="LJH523" s="413"/>
      <c r="LJI523" s="413"/>
      <c r="LJJ523" s="414"/>
      <c r="LJK523" s="414"/>
      <c r="LJL523" s="413"/>
      <c r="LJM523" s="413"/>
      <c r="LJN523" s="414"/>
      <c r="LJO523" s="414"/>
      <c r="LJP523" s="413"/>
      <c r="LJQ523" s="413"/>
      <c r="LJR523" s="413"/>
      <c r="LJS523" s="413"/>
      <c r="LJT523" s="413"/>
      <c r="LJU523" s="407"/>
      <c r="LJV523" s="439"/>
      <c r="LJW523" s="413"/>
      <c r="LJX523" s="413"/>
      <c r="LJY523" s="413"/>
      <c r="LJZ523" s="413"/>
      <c r="LKA523" s="413"/>
      <c r="LKB523" s="413"/>
      <c r="LKC523" s="413"/>
      <c r="LKD523" s="412"/>
      <c r="LKE523" s="412"/>
      <c r="LKF523" s="412"/>
      <c r="LKG523" s="412"/>
      <c r="LKH523" s="412"/>
      <c r="LKI523" s="412"/>
      <c r="LKJ523" s="412"/>
      <c r="LKK523" s="412"/>
      <c r="LKL523" s="412"/>
      <c r="LKM523" s="412"/>
      <c r="LKN523" s="412"/>
      <c r="LKO523" s="412"/>
      <c r="LKP523" s="412"/>
      <c r="LKQ523" s="412"/>
      <c r="LKR523" s="412"/>
      <c r="LKS523" s="412"/>
      <c r="LKT523" s="412"/>
      <c r="LKU523" s="412"/>
      <c r="LKV523" s="412"/>
      <c r="LKW523" s="412"/>
      <c r="LKX523" s="412"/>
      <c r="LKY523" s="412"/>
      <c r="LKZ523" s="412"/>
      <c r="LLA523" s="412"/>
      <c r="LLB523" s="412"/>
      <c r="LLC523" s="412"/>
      <c r="LLD523" s="412"/>
      <c r="LLE523" s="412"/>
      <c r="LLF523" s="412"/>
      <c r="LLG523" s="412"/>
      <c r="LLH523" s="412"/>
      <c r="LLI523" s="412"/>
      <c r="LLJ523" s="412"/>
      <c r="LLK523" s="412"/>
      <c r="LLL523" s="412"/>
      <c r="LLM523" s="412"/>
      <c r="LLN523" s="412"/>
      <c r="LLO523" s="412"/>
      <c r="LLP523" s="412"/>
      <c r="LLQ523" s="412"/>
      <c r="LLR523" s="412"/>
      <c r="LLS523" s="412"/>
      <c r="LLT523" s="412"/>
      <c r="LLU523" s="412"/>
      <c r="LLV523" s="413"/>
      <c r="LLW523" s="413"/>
      <c r="LLX523" s="413"/>
      <c r="LLY523" s="413"/>
      <c r="LLZ523" s="413"/>
      <c r="LMA523" s="413"/>
      <c r="LMB523" s="413"/>
      <c r="LMC523" s="413"/>
      <c r="LMD523" s="413"/>
      <c r="LME523" s="413"/>
      <c r="LMF523" s="413"/>
      <c r="LMG523" s="413"/>
      <c r="LMH523" s="413"/>
      <c r="LMI523" s="413"/>
      <c r="LMJ523" s="413"/>
      <c r="LMK523" s="413"/>
      <c r="LML523" s="413"/>
      <c r="LMM523" s="413"/>
      <c r="LMN523" s="413"/>
      <c r="LMO523" s="413"/>
      <c r="LMP523" s="413"/>
      <c r="LMQ523" s="413"/>
      <c r="LMR523" s="413"/>
      <c r="LMS523" s="413"/>
      <c r="LMT523" s="414"/>
      <c r="LMU523" s="414"/>
      <c r="LMV523" s="414"/>
      <c r="LMW523" s="414"/>
      <c r="LMX523" s="414"/>
      <c r="LMY523" s="413"/>
      <c r="LMZ523" s="413"/>
      <c r="LNA523" s="414"/>
      <c r="LNB523" s="414"/>
      <c r="LNC523" s="413"/>
      <c r="LND523" s="413"/>
      <c r="LNE523" s="414"/>
      <c r="LNF523" s="414"/>
      <c r="LNG523" s="413"/>
      <c r="LNH523" s="413"/>
      <c r="LNI523" s="413"/>
      <c r="LNJ523" s="413"/>
      <c r="LNK523" s="413"/>
      <c r="LNL523" s="413"/>
      <c r="LNM523" s="413"/>
      <c r="LNN523" s="414"/>
      <c r="LNO523" s="414"/>
      <c r="LNP523" s="413"/>
      <c r="LNQ523" s="413"/>
      <c r="LNR523" s="414"/>
      <c r="LNS523" s="414"/>
      <c r="LNT523" s="413"/>
      <c r="LNU523" s="413"/>
      <c r="LNV523" s="413"/>
      <c r="LNW523" s="413"/>
      <c r="LNX523" s="413"/>
      <c r="LNY523" s="407"/>
      <c r="LNZ523" s="439"/>
      <c r="LOA523" s="413"/>
      <c r="LOB523" s="413"/>
      <c r="LOC523" s="413"/>
      <c r="LOD523" s="413"/>
      <c r="LOE523" s="413"/>
      <c r="LOF523" s="413"/>
      <c r="LOG523" s="413"/>
      <c r="LOH523" s="412"/>
      <c r="LOI523" s="412"/>
      <c r="LOJ523" s="412"/>
      <c r="LOK523" s="412"/>
      <c r="LOL523" s="412"/>
      <c r="LOM523" s="412"/>
      <c r="LON523" s="412"/>
      <c r="LOO523" s="412"/>
      <c r="LOP523" s="412"/>
      <c r="LOQ523" s="412"/>
      <c r="LOR523" s="412"/>
      <c r="LOS523" s="412"/>
      <c r="LOT523" s="412"/>
      <c r="LOU523" s="412"/>
      <c r="LOV523" s="412"/>
      <c r="LOW523" s="412"/>
      <c r="LOX523" s="412"/>
      <c r="LOY523" s="412"/>
      <c r="LOZ523" s="412"/>
      <c r="LPA523" s="412"/>
      <c r="LPB523" s="412"/>
      <c r="LPC523" s="412"/>
      <c r="LPD523" s="412"/>
      <c r="LPE523" s="412"/>
      <c r="LPF523" s="412"/>
      <c r="LPG523" s="412"/>
      <c r="LPH523" s="412"/>
      <c r="LPI523" s="412"/>
      <c r="LPJ523" s="412"/>
      <c r="LPK523" s="412"/>
      <c r="LPL523" s="412"/>
      <c r="LPM523" s="412"/>
      <c r="LPN523" s="412"/>
      <c r="LPO523" s="412"/>
      <c r="LPP523" s="412"/>
      <c r="LPQ523" s="412"/>
      <c r="LPR523" s="412"/>
      <c r="LPS523" s="412"/>
      <c r="LPT523" s="412"/>
      <c r="LPU523" s="412"/>
      <c r="LPV523" s="412"/>
      <c r="LPW523" s="412"/>
      <c r="LPX523" s="412"/>
      <c r="LPY523" s="412"/>
      <c r="LPZ523" s="413"/>
      <c r="LQA523" s="413"/>
      <c r="LQB523" s="413"/>
      <c r="LQC523" s="413"/>
      <c r="LQD523" s="413"/>
      <c r="LQE523" s="413"/>
      <c r="LQF523" s="413"/>
      <c r="LQG523" s="413"/>
      <c r="LQH523" s="413"/>
      <c r="LQI523" s="413"/>
      <c r="LQJ523" s="413"/>
      <c r="LQK523" s="413"/>
      <c r="LQL523" s="413"/>
      <c r="LQM523" s="413"/>
      <c r="LQN523" s="413"/>
      <c r="LQO523" s="413"/>
      <c r="LQP523" s="413"/>
      <c r="LQQ523" s="413"/>
      <c r="LQR523" s="413"/>
      <c r="LQS523" s="413"/>
      <c r="LQT523" s="413"/>
      <c r="LQU523" s="413"/>
      <c r="LQV523" s="413"/>
      <c r="LQW523" s="413"/>
      <c r="LQX523" s="414"/>
      <c r="LQY523" s="414"/>
      <c r="LQZ523" s="414"/>
      <c r="LRA523" s="414"/>
      <c r="LRB523" s="414"/>
      <c r="LRC523" s="413"/>
      <c r="LRD523" s="413"/>
      <c r="LRE523" s="414"/>
      <c r="LRF523" s="414"/>
      <c r="LRG523" s="413"/>
      <c r="LRH523" s="413"/>
      <c r="LRI523" s="414"/>
      <c r="LRJ523" s="414"/>
      <c r="LRK523" s="413"/>
      <c r="LRL523" s="413"/>
      <c r="LRM523" s="413"/>
      <c r="LRN523" s="413"/>
      <c r="LRO523" s="413"/>
      <c r="LRP523" s="413"/>
      <c r="LRQ523" s="413"/>
      <c r="LRR523" s="414"/>
      <c r="LRS523" s="414"/>
      <c r="LRT523" s="413"/>
      <c r="LRU523" s="413"/>
      <c r="LRV523" s="414"/>
      <c r="LRW523" s="414"/>
      <c r="LRX523" s="413"/>
      <c r="LRY523" s="413"/>
      <c r="LRZ523" s="413"/>
      <c r="LSA523" s="413"/>
      <c r="LSB523" s="413"/>
      <c r="LSC523" s="407"/>
      <c r="LSD523" s="439"/>
      <c r="LSE523" s="413"/>
      <c r="LSF523" s="413"/>
      <c r="LSG523" s="413"/>
      <c r="LSH523" s="413"/>
      <c r="LSI523" s="413"/>
      <c r="LSJ523" s="413"/>
      <c r="LSK523" s="413"/>
      <c r="LSL523" s="412"/>
      <c r="LSM523" s="412"/>
      <c r="LSN523" s="412"/>
      <c r="LSO523" s="412"/>
      <c r="LSP523" s="412"/>
      <c r="LSQ523" s="412"/>
      <c r="LSR523" s="412"/>
      <c r="LSS523" s="412"/>
      <c r="LST523" s="412"/>
      <c r="LSU523" s="412"/>
      <c r="LSV523" s="412"/>
      <c r="LSW523" s="412"/>
      <c r="LSX523" s="412"/>
      <c r="LSY523" s="412"/>
      <c r="LSZ523" s="412"/>
      <c r="LTA523" s="412"/>
      <c r="LTB523" s="412"/>
      <c r="LTC523" s="412"/>
      <c r="LTD523" s="412"/>
      <c r="LTE523" s="412"/>
      <c r="LTF523" s="412"/>
      <c r="LTG523" s="412"/>
      <c r="LTH523" s="412"/>
      <c r="LTI523" s="412"/>
      <c r="LTJ523" s="412"/>
      <c r="LTK523" s="412"/>
      <c r="LTL523" s="412"/>
      <c r="LTM523" s="412"/>
      <c r="LTN523" s="412"/>
      <c r="LTO523" s="412"/>
      <c r="LTP523" s="412"/>
      <c r="LTQ523" s="412"/>
      <c r="LTR523" s="412"/>
      <c r="LTS523" s="412"/>
      <c r="LTT523" s="412"/>
      <c r="LTU523" s="412"/>
      <c r="LTV523" s="412"/>
      <c r="LTW523" s="412"/>
      <c r="LTX523" s="412"/>
      <c r="LTY523" s="412"/>
      <c r="LTZ523" s="412"/>
      <c r="LUA523" s="412"/>
      <c r="LUB523" s="412"/>
      <c r="LUC523" s="412"/>
      <c r="LUD523" s="413"/>
      <c r="LUE523" s="413"/>
      <c r="LUF523" s="413"/>
      <c r="LUG523" s="413"/>
      <c r="LUH523" s="413"/>
      <c r="LUI523" s="413"/>
      <c r="LUJ523" s="413"/>
      <c r="LUK523" s="413"/>
      <c r="LUL523" s="413"/>
      <c r="LUM523" s="413"/>
      <c r="LUN523" s="413"/>
      <c r="LUO523" s="413"/>
      <c r="LUP523" s="413"/>
      <c r="LUQ523" s="413"/>
      <c r="LUR523" s="413"/>
      <c r="LUS523" s="413"/>
      <c r="LUT523" s="413"/>
      <c r="LUU523" s="413"/>
      <c r="LUV523" s="413"/>
      <c r="LUW523" s="413"/>
      <c r="LUX523" s="413"/>
      <c r="LUY523" s="413"/>
      <c r="LUZ523" s="413"/>
      <c r="LVA523" s="413"/>
      <c r="LVB523" s="414"/>
      <c r="LVC523" s="414"/>
      <c r="LVD523" s="414"/>
      <c r="LVE523" s="414"/>
      <c r="LVF523" s="414"/>
      <c r="LVG523" s="413"/>
      <c r="LVH523" s="413"/>
      <c r="LVI523" s="414"/>
      <c r="LVJ523" s="414"/>
      <c r="LVK523" s="413"/>
      <c r="LVL523" s="413"/>
      <c r="LVM523" s="414"/>
      <c r="LVN523" s="414"/>
      <c r="LVO523" s="413"/>
      <c r="LVP523" s="413"/>
      <c r="LVQ523" s="413"/>
      <c r="LVR523" s="413"/>
      <c r="LVS523" s="413"/>
      <c r="LVT523" s="413"/>
      <c r="LVU523" s="413"/>
      <c r="LVV523" s="414"/>
      <c r="LVW523" s="414"/>
      <c r="LVX523" s="413"/>
      <c r="LVY523" s="413"/>
      <c r="LVZ523" s="414"/>
      <c r="LWA523" s="414"/>
      <c r="LWB523" s="413"/>
      <c r="LWC523" s="413"/>
      <c r="LWD523" s="413"/>
      <c r="LWE523" s="413"/>
      <c r="LWF523" s="413"/>
      <c r="LWG523" s="407"/>
      <c r="LWH523" s="439"/>
      <c r="LWI523" s="413"/>
      <c r="LWJ523" s="413"/>
      <c r="LWK523" s="413"/>
      <c r="LWL523" s="413"/>
      <c r="LWM523" s="413"/>
      <c r="LWN523" s="413"/>
      <c r="LWO523" s="413"/>
      <c r="LWP523" s="412"/>
      <c r="LWQ523" s="412"/>
      <c r="LWR523" s="412"/>
      <c r="LWS523" s="412"/>
      <c r="LWT523" s="412"/>
      <c r="LWU523" s="412"/>
      <c r="LWV523" s="412"/>
      <c r="LWW523" s="412"/>
      <c r="LWX523" s="412"/>
      <c r="LWY523" s="412"/>
      <c r="LWZ523" s="412"/>
      <c r="LXA523" s="412"/>
      <c r="LXB523" s="412"/>
      <c r="LXC523" s="412"/>
      <c r="LXD523" s="412"/>
      <c r="LXE523" s="412"/>
      <c r="LXF523" s="412"/>
      <c r="LXG523" s="412"/>
      <c r="LXH523" s="412"/>
      <c r="LXI523" s="412"/>
      <c r="LXJ523" s="412"/>
      <c r="LXK523" s="412"/>
      <c r="LXL523" s="412"/>
      <c r="LXM523" s="412"/>
      <c r="LXN523" s="412"/>
      <c r="LXO523" s="412"/>
      <c r="LXP523" s="412"/>
      <c r="LXQ523" s="412"/>
      <c r="LXR523" s="412"/>
      <c r="LXS523" s="412"/>
      <c r="LXT523" s="412"/>
      <c r="LXU523" s="412"/>
      <c r="LXV523" s="412"/>
      <c r="LXW523" s="412"/>
      <c r="LXX523" s="412"/>
      <c r="LXY523" s="412"/>
      <c r="LXZ523" s="412"/>
      <c r="LYA523" s="412"/>
      <c r="LYB523" s="412"/>
      <c r="LYC523" s="412"/>
      <c r="LYD523" s="412"/>
      <c r="LYE523" s="412"/>
      <c r="LYF523" s="412"/>
      <c r="LYG523" s="412"/>
      <c r="LYH523" s="413"/>
      <c r="LYI523" s="413"/>
      <c r="LYJ523" s="413"/>
      <c r="LYK523" s="413"/>
      <c r="LYL523" s="413"/>
      <c r="LYM523" s="413"/>
      <c r="LYN523" s="413"/>
      <c r="LYO523" s="413"/>
      <c r="LYP523" s="413"/>
      <c r="LYQ523" s="413"/>
      <c r="LYR523" s="413"/>
      <c r="LYS523" s="413"/>
      <c r="LYT523" s="413"/>
      <c r="LYU523" s="413"/>
      <c r="LYV523" s="413"/>
      <c r="LYW523" s="413"/>
      <c r="LYX523" s="413"/>
      <c r="LYY523" s="413"/>
      <c r="LYZ523" s="413"/>
      <c r="LZA523" s="413"/>
      <c r="LZB523" s="413"/>
      <c r="LZC523" s="413"/>
      <c r="LZD523" s="413"/>
      <c r="LZE523" s="413"/>
      <c r="LZF523" s="414"/>
      <c r="LZG523" s="414"/>
      <c r="LZH523" s="414"/>
      <c r="LZI523" s="414"/>
      <c r="LZJ523" s="414"/>
      <c r="LZK523" s="413"/>
      <c r="LZL523" s="413"/>
      <c r="LZM523" s="414"/>
      <c r="LZN523" s="414"/>
      <c r="LZO523" s="413"/>
      <c r="LZP523" s="413"/>
      <c r="LZQ523" s="414"/>
      <c r="LZR523" s="414"/>
      <c r="LZS523" s="413"/>
      <c r="LZT523" s="413"/>
      <c r="LZU523" s="413"/>
      <c r="LZV523" s="413"/>
      <c r="LZW523" s="413"/>
      <c r="LZX523" s="413"/>
      <c r="LZY523" s="413"/>
      <c r="LZZ523" s="414"/>
      <c r="MAA523" s="414"/>
      <c r="MAB523" s="413"/>
      <c r="MAC523" s="413"/>
      <c r="MAD523" s="414"/>
      <c r="MAE523" s="414"/>
      <c r="MAF523" s="413"/>
      <c r="MAG523" s="413"/>
      <c r="MAH523" s="413"/>
      <c r="MAI523" s="413"/>
      <c r="MAJ523" s="413"/>
      <c r="MAK523" s="407"/>
      <c r="MAL523" s="439"/>
      <c r="MAM523" s="413"/>
      <c r="MAN523" s="413"/>
      <c r="MAO523" s="413"/>
      <c r="MAP523" s="413"/>
      <c r="MAQ523" s="413"/>
      <c r="MAR523" s="413"/>
      <c r="MAS523" s="413"/>
      <c r="MAT523" s="412"/>
      <c r="MAU523" s="412"/>
      <c r="MAV523" s="412"/>
      <c r="MAW523" s="412"/>
      <c r="MAX523" s="412"/>
      <c r="MAY523" s="412"/>
      <c r="MAZ523" s="412"/>
      <c r="MBA523" s="412"/>
      <c r="MBB523" s="412"/>
      <c r="MBC523" s="412"/>
      <c r="MBD523" s="412"/>
      <c r="MBE523" s="412"/>
      <c r="MBF523" s="412"/>
      <c r="MBG523" s="412"/>
      <c r="MBH523" s="412"/>
      <c r="MBI523" s="412"/>
      <c r="MBJ523" s="412"/>
      <c r="MBK523" s="412"/>
      <c r="MBL523" s="412"/>
      <c r="MBM523" s="412"/>
      <c r="MBN523" s="412"/>
      <c r="MBO523" s="412"/>
      <c r="MBP523" s="412"/>
      <c r="MBQ523" s="412"/>
      <c r="MBR523" s="412"/>
      <c r="MBS523" s="412"/>
      <c r="MBT523" s="412"/>
      <c r="MBU523" s="412"/>
      <c r="MBV523" s="412"/>
      <c r="MBW523" s="412"/>
      <c r="MBX523" s="412"/>
      <c r="MBY523" s="412"/>
      <c r="MBZ523" s="412"/>
      <c r="MCA523" s="412"/>
      <c r="MCB523" s="412"/>
      <c r="MCC523" s="412"/>
      <c r="MCD523" s="412"/>
      <c r="MCE523" s="412"/>
      <c r="MCF523" s="412"/>
      <c r="MCG523" s="412"/>
      <c r="MCH523" s="412"/>
      <c r="MCI523" s="412"/>
      <c r="MCJ523" s="412"/>
      <c r="MCK523" s="412"/>
      <c r="MCL523" s="413"/>
      <c r="MCM523" s="413"/>
      <c r="MCN523" s="413"/>
      <c r="MCO523" s="413"/>
      <c r="MCP523" s="413"/>
      <c r="MCQ523" s="413"/>
      <c r="MCR523" s="413"/>
      <c r="MCS523" s="413"/>
      <c r="MCT523" s="413"/>
      <c r="MCU523" s="413"/>
      <c r="MCV523" s="413"/>
      <c r="MCW523" s="413"/>
      <c r="MCX523" s="413"/>
      <c r="MCY523" s="413"/>
      <c r="MCZ523" s="413"/>
      <c r="MDA523" s="413"/>
      <c r="MDB523" s="413"/>
      <c r="MDC523" s="413"/>
      <c r="MDD523" s="413"/>
      <c r="MDE523" s="413"/>
      <c r="MDF523" s="413"/>
      <c r="MDG523" s="413"/>
      <c r="MDH523" s="413"/>
      <c r="MDI523" s="413"/>
      <c r="MDJ523" s="414"/>
      <c r="MDK523" s="414"/>
      <c r="MDL523" s="414"/>
      <c r="MDM523" s="414"/>
      <c r="MDN523" s="414"/>
      <c r="MDO523" s="413"/>
      <c r="MDP523" s="413"/>
      <c r="MDQ523" s="414"/>
      <c r="MDR523" s="414"/>
      <c r="MDS523" s="413"/>
      <c r="MDT523" s="413"/>
      <c r="MDU523" s="414"/>
      <c r="MDV523" s="414"/>
      <c r="MDW523" s="413"/>
      <c r="MDX523" s="413"/>
      <c r="MDY523" s="413"/>
      <c r="MDZ523" s="413"/>
      <c r="MEA523" s="413"/>
      <c r="MEB523" s="413"/>
      <c r="MEC523" s="413"/>
      <c r="MED523" s="414"/>
      <c r="MEE523" s="414"/>
      <c r="MEF523" s="413"/>
      <c r="MEG523" s="413"/>
      <c r="MEH523" s="414"/>
      <c r="MEI523" s="414"/>
      <c r="MEJ523" s="413"/>
      <c r="MEK523" s="413"/>
      <c r="MEL523" s="413"/>
      <c r="MEM523" s="413"/>
      <c r="MEN523" s="413"/>
      <c r="MEO523" s="407"/>
      <c r="MEP523" s="439"/>
      <c r="MEQ523" s="413"/>
      <c r="MER523" s="413"/>
      <c r="MES523" s="413"/>
      <c r="MET523" s="413"/>
      <c r="MEU523" s="413"/>
      <c r="MEV523" s="413"/>
      <c r="MEW523" s="413"/>
      <c r="MEX523" s="412"/>
      <c r="MEY523" s="412"/>
      <c r="MEZ523" s="412"/>
      <c r="MFA523" s="412"/>
      <c r="MFB523" s="412"/>
      <c r="MFC523" s="412"/>
      <c r="MFD523" s="412"/>
      <c r="MFE523" s="412"/>
      <c r="MFF523" s="412"/>
      <c r="MFG523" s="412"/>
      <c r="MFH523" s="412"/>
      <c r="MFI523" s="412"/>
      <c r="MFJ523" s="412"/>
      <c r="MFK523" s="412"/>
      <c r="MFL523" s="412"/>
      <c r="MFM523" s="412"/>
      <c r="MFN523" s="412"/>
      <c r="MFO523" s="412"/>
      <c r="MFP523" s="412"/>
      <c r="MFQ523" s="412"/>
      <c r="MFR523" s="412"/>
      <c r="MFS523" s="412"/>
      <c r="MFT523" s="412"/>
      <c r="MFU523" s="412"/>
      <c r="MFV523" s="412"/>
      <c r="MFW523" s="412"/>
      <c r="MFX523" s="412"/>
      <c r="MFY523" s="412"/>
      <c r="MFZ523" s="412"/>
      <c r="MGA523" s="412"/>
      <c r="MGB523" s="412"/>
      <c r="MGC523" s="412"/>
      <c r="MGD523" s="412"/>
      <c r="MGE523" s="412"/>
      <c r="MGF523" s="412"/>
      <c r="MGG523" s="412"/>
      <c r="MGH523" s="412"/>
      <c r="MGI523" s="412"/>
      <c r="MGJ523" s="412"/>
      <c r="MGK523" s="412"/>
      <c r="MGL523" s="412"/>
      <c r="MGM523" s="412"/>
      <c r="MGN523" s="412"/>
      <c r="MGO523" s="412"/>
      <c r="MGP523" s="413"/>
      <c r="MGQ523" s="413"/>
      <c r="MGR523" s="413"/>
      <c r="MGS523" s="413"/>
      <c r="MGT523" s="413"/>
      <c r="MGU523" s="413"/>
      <c r="MGV523" s="413"/>
      <c r="MGW523" s="413"/>
      <c r="MGX523" s="413"/>
      <c r="MGY523" s="413"/>
      <c r="MGZ523" s="413"/>
      <c r="MHA523" s="413"/>
      <c r="MHB523" s="413"/>
      <c r="MHC523" s="413"/>
      <c r="MHD523" s="413"/>
      <c r="MHE523" s="413"/>
      <c r="MHF523" s="413"/>
      <c r="MHG523" s="413"/>
      <c r="MHH523" s="413"/>
      <c r="MHI523" s="413"/>
      <c r="MHJ523" s="413"/>
      <c r="MHK523" s="413"/>
      <c r="MHL523" s="413"/>
      <c r="MHM523" s="413"/>
      <c r="MHN523" s="414"/>
      <c r="MHO523" s="414"/>
      <c r="MHP523" s="414"/>
      <c r="MHQ523" s="414"/>
      <c r="MHR523" s="414"/>
      <c r="MHS523" s="413"/>
      <c r="MHT523" s="413"/>
      <c r="MHU523" s="414"/>
      <c r="MHV523" s="414"/>
      <c r="MHW523" s="413"/>
      <c r="MHX523" s="413"/>
      <c r="MHY523" s="414"/>
      <c r="MHZ523" s="414"/>
      <c r="MIA523" s="413"/>
      <c r="MIB523" s="413"/>
      <c r="MIC523" s="413"/>
      <c r="MID523" s="413"/>
      <c r="MIE523" s="413"/>
      <c r="MIF523" s="413"/>
      <c r="MIG523" s="413"/>
      <c r="MIH523" s="414"/>
      <c r="MII523" s="414"/>
      <c r="MIJ523" s="413"/>
      <c r="MIK523" s="413"/>
      <c r="MIL523" s="414"/>
      <c r="MIM523" s="414"/>
      <c r="MIN523" s="413"/>
      <c r="MIO523" s="413"/>
      <c r="MIP523" s="413"/>
      <c r="MIQ523" s="413"/>
      <c r="MIR523" s="413"/>
      <c r="MIS523" s="407"/>
      <c r="MIT523" s="439"/>
      <c r="MIU523" s="413"/>
      <c r="MIV523" s="413"/>
      <c r="MIW523" s="413"/>
      <c r="MIX523" s="413"/>
      <c r="MIY523" s="413"/>
      <c r="MIZ523" s="413"/>
      <c r="MJA523" s="413"/>
      <c r="MJB523" s="412"/>
      <c r="MJC523" s="412"/>
      <c r="MJD523" s="412"/>
      <c r="MJE523" s="412"/>
      <c r="MJF523" s="412"/>
      <c r="MJG523" s="412"/>
      <c r="MJH523" s="412"/>
      <c r="MJI523" s="412"/>
      <c r="MJJ523" s="412"/>
      <c r="MJK523" s="412"/>
      <c r="MJL523" s="412"/>
      <c r="MJM523" s="412"/>
      <c r="MJN523" s="412"/>
      <c r="MJO523" s="412"/>
      <c r="MJP523" s="412"/>
      <c r="MJQ523" s="412"/>
      <c r="MJR523" s="412"/>
      <c r="MJS523" s="412"/>
      <c r="MJT523" s="412"/>
      <c r="MJU523" s="412"/>
      <c r="MJV523" s="412"/>
      <c r="MJW523" s="412"/>
      <c r="MJX523" s="412"/>
      <c r="MJY523" s="412"/>
      <c r="MJZ523" s="412"/>
      <c r="MKA523" s="412"/>
      <c r="MKB523" s="412"/>
      <c r="MKC523" s="412"/>
      <c r="MKD523" s="412"/>
      <c r="MKE523" s="412"/>
      <c r="MKF523" s="412"/>
      <c r="MKG523" s="412"/>
      <c r="MKH523" s="412"/>
      <c r="MKI523" s="412"/>
      <c r="MKJ523" s="412"/>
      <c r="MKK523" s="412"/>
      <c r="MKL523" s="412"/>
      <c r="MKM523" s="412"/>
      <c r="MKN523" s="412"/>
      <c r="MKO523" s="412"/>
      <c r="MKP523" s="412"/>
      <c r="MKQ523" s="412"/>
      <c r="MKR523" s="412"/>
      <c r="MKS523" s="412"/>
      <c r="MKT523" s="413"/>
      <c r="MKU523" s="413"/>
      <c r="MKV523" s="413"/>
      <c r="MKW523" s="413"/>
      <c r="MKX523" s="413"/>
      <c r="MKY523" s="413"/>
      <c r="MKZ523" s="413"/>
      <c r="MLA523" s="413"/>
      <c r="MLB523" s="413"/>
      <c r="MLC523" s="413"/>
      <c r="MLD523" s="413"/>
      <c r="MLE523" s="413"/>
      <c r="MLF523" s="413"/>
      <c r="MLG523" s="413"/>
      <c r="MLH523" s="413"/>
      <c r="MLI523" s="413"/>
      <c r="MLJ523" s="413"/>
      <c r="MLK523" s="413"/>
      <c r="MLL523" s="413"/>
      <c r="MLM523" s="413"/>
      <c r="MLN523" s="413"/>
      <c r="MLO523" s="413"/>
      <c r="MLP523" s="413"/>
      <c r="MLQ523" s="413"/>
      <c r="MLR523" s="414"/>
      <c r="MLS523" s="414"/>
      <c r="MLT523" s="414"/>
      <c r="MLU523" s="414"/>
      <c r="MLV523" s="414"/>
      <c r="MLW523" s="413"/>
      <c r="MLX523" s="413"/>
      <c r="MLY523" s="414"/>
      <c r="MLZ523" s="414"/>
      <c r="MMA523" s="413"/>
      <c r="MMB523" s="413"/>
      <c r="MMC523" s="414"/>
      <c r="MMD523" s="414"/>
      <c r="MME523" s="413"/>
      <c r="MMF523" s="413"/>
      <c r="MMG523" s="413"/>
      <c r="MMH523" s="413"/>
      <c r="MMI523" s="413"/>
      <c r="MMJ523" s="413"/>
      <c r="MMK523" s="413"/>
      <c r="MML523" s="414"/>
      <c r="MMM523" s="414"/>
      <c r="MMN523" s="413"/>
      <c r="MMO523" s="413"/>
      <c r="MMP523" s="414"/>
      <c r="MMQ523" s="414"/>
      <c r="MMR523" s="413"/>
      <c r="MMS523" s="413"/>
      <c r="MMT523" s="413"/>
      <c r="MMU523" s="413"/>
      <c r="MMV523" s="413"/>
      <c r="MMW523" s="407"/>
      <c r="MMX523" s="439"/>
      <c r="MMY523" s="413"/>
      <c r="MMZ523" s="413"/>
      <c r="MNA523" s="413"/>
      <c r="MNB523" s="413"/>
      <c r="MNC523" s="413"/>
      <c r="MND523" s="413"/>
      <c r="MNE523" s="413"/>
      <c r="MNF523" s="412"/>
      <c r="MNG523" s="412"/>
      <c r="MNH523" s="412"/>
      <c r="MNI523" s="412"/>
      <c r="MNJ523" s="412"/>
      <c r="MNK523" s="412"/>
      <c r="MNL523" s="412"/>
      <c r="MNM523" s="412"/>
      <c r="MNN523" s="412"/>
      <c r="MNO523" s="412"/>
      <c r="MNP523" s="412"/>
      <c r="MNQ523" s="412"/>
      <c r="MNR523" s="412"/>
      <c r="MNS523" s="412"/>
      <c r="MNT523" s="412"/>
      <c r="MNU523" s="412"/>
      <c r="MNV523" s="412"/>
      <c r="MNW523" s="412"/>
      <c r="MNX523" s="412"/>
      <c r="MNY523" s="412"/>
      <c r="MNZ523" s="412"/>
      <c r="MOA523" s="412"/>
      <c r="MOB523" s="412"/>
      <c r="MOC523" s="412"/>
      <c r="MOD523" s="412"/>
      <c r="MOE523" s="412"/>
      <c r="MOF523" s="412"/>
      <c r="MOG523" s="412"/>
      <c r="MOH523" s="412"/>
      <c r="MOI523" s="412"/>
      <c r="MOJ523" s="412"/>
      <c r="MOK523" s="412"/>
      <c r="MOL523" s="412"/>
      <c r="MOM523" s="412"/>
      <c r="MON523" s="412"/>
      <c r="MOO523" s="412"/>
      <c r="MOP523" s="412"/>
      <c r="MOQ523" s="412"/>
      <c r="MOR523" s="412"/>
      <c r="MOS523" s="412"/>
      <c r="MOT523" s="412"/>
      <c r="MOU523" s="412"/>
      <c r="MOV523" s="412"/>
      <c r="MOW523" s="412"/>
      <c r="MOX523" s="413"/>
      <c r="MOY523" s="413"/>
      <c r="MOZ523" s="413"/>
      <c r="MPA523" s="413"/>
      <c r="MPB523" s="413"/>
      <c r="MPC523" s="413"/>
      <c r="MPD523" s="413"/>
      <c r="MPE523" s="413"/>
      <c r="MPF523" s="413"/>
      <c r="MPG523" s="413"/>
      <c r="MPH523" s="413"/>
      <c r="MPI523" s="413"/>
      <c r="MPJ523" s="413"/>
      <c r="MPK523" s="413"/>
      <c r="MPL523" s="413"/>
      <c r="MPM523" s="413"/>
      <c r="MPN523" s="413"/>
      <c r="MPO523" s="413"/>
      <c r="MPP523" s="413"/>
      <c r="MPQ523" s="413"/>
      <c r="MPR523" s="413"/>
      <c r="MPS523" s="413"/>
      <c r="MPT523" s="413"/>
      <c r="MPU523" s="413"/>
      <c r="MPV523" s="414"/>
      <c r="MPW523" s="414"/>
      <c r="MPX523" s="414"/>
      <c r="MPY523" s="414"/>
      <c r="MPZ523" s="414"/>
      <c r="MQA523" s="413"/>
      <c r="MQB523" s="413"/>
      <c r="MQC523" s="414"/>
      <c r="MQD523" s="414"/>
      <c r="MQE523" s="413"/>
      <c r="MQF523" s="413"/>
      <c r="MQG523" s="414"/>
      <c r="MQH523" s="414"/>
      <c r="MQI523" s="413"/>
      <c r="MQJ523" s="413"/>
      <c r="MQK523" s="413"/>
      <c r="MQL523" s="413"/>
      <c r="MQM523" s="413"/>
      <c r="MQN523" s="413"/>
      <c r="MQO523" s="413"/>
      <c r="MQP523" s="414"/>
      <c r="MQQ523" s="414"/>
      <c r="MQR523" s="413"/>
      <c r="MQS523" s="413"/>
      <c r="MQT523" s="414"/>
      <c r="MQU523" s="414"/>
      <c r="MQV523" s="413"/>
      <c r="MQW523" s="413"/>
      <c r="MQX523" s="413"/>
      <c r="MQY523" s="413"/>
      <c r="MQZ523" s="413"/>
      <c r="MRA523" s="407"/>
      <c r="MRB523" s="439"/>
      <c r="MRC523" s="413"/>
      <c r="MRD523" s="413"/>
      <c r="MRE523" s="413"/>
      <c r="MRF523" s="413"/>
      <c r="MRG523" s="413"/>
      <c r="MRH523" s="413"/>
      <c r="MRI523" s="413"/>
      <c r="MRJ523" s="412"/>
      <c r="MRK523" s="412"/>
      <c r="MRL523" s="412"/>
      <c r="MRM523" s="412"/>
      <c r="MRN523" s="412"/>
      <c r="MRO523" s="412"/>
      <c r="MRP523" s="412"/>
      <c r="MRQ523" s="412"/>
      <c r="MRR523" s="412"/>
      <c r="MRS523" s="412"/>
      <c r="MRT523" s="412"/>
      <c r="MRU523" s="412"/>
      <c r="MRV523" s="412"/>
      <c r="MRW523" s="412"/>
      <c r="MRX523" s="412"/>
      <c r="MRY523" s="412"/>
      <c r="MRZ523" s="412"/>
      <c r="MSA523" s="412"/>
      <c r="MSB523" s="412"/>
      <c r="MSC523" s="412"/>
      <c r="MSD523" s="412"/>
      <c r="MSE523" s="412"/>
      <c r="MSF523" s="412"/>
      <c r="MSG523" s="412"/>
      <c r="MSH523" s="412"/>
      <c r="MSI523" s="412"/>
      <c r="MSJ523" s="412"/>
      <c r="MSK523" s="412"/>
      <c r="MSL523" s="412"/>
      <c r="MSM523" s="412"/>
      <c r="MSN523" s="412"/>
      <c r="MSO523" s="412"/>
      <c r="MSP523" s="412"/>
      <c r="MSQ523" s="412"/>
      <c r="MSR523" s="412"/>
      <c r="MSS523" s="412"/>
      <c r="MST523" s="412"/>
      <c r="MSU523" s="412"/>
      <c r="MSV523" s="412"/>
      <c r="MSW523" s="412"/>
      <c r="MSX523" s="412"/>
      <c r="MSY523" s="412"/>
      <c r="MSZ523" s="412"/>
      <c r="MTA523" s="412"/>
      <c r="MTB523" s="413"/>
      <c r="MTC523" s="413"/>
      <c r="MTD523" s="413"/>
      <c r="MTE523" s="413"/>
      <c r="MTF523" s="413"/>
      <c r="MTG523" s="413"/>
      <c r="MTH523" s="413"/>
      <c r="MTI523" s="413"/>
      <c r="MTJ523" s="413"/>
      <c r="MTK523" s="413"/>
      <c r="MTL523" s="413"/>
      <c r="MTM523" s="413"/>
      <c r="MTN523" s="413"/>
      <c r="MTO523" s="413"/>
      <c r="MTP523" s="413"/>
      <c r="MTQ523" s="413"/>
      <c r="MTR523" s="413"/>
      <c r="MTS523" s="413"/>
      <c r="MTT523" s="413"/>
      <c r="MTU523" s="413"/>
      <c r="MTV523" s="413"/>
      <c r="MTW523" s="413"/>
      <c r="MTX523" s="413"/>
      <c r="MTY523" s="413"/>
      <c r="MTZ523" s="414"/>
      <c r="MUA523" s="414"/>
      <c r="MUB523" s="414"/>
      <c r="MUC523" s="414"/>
      <c r="MUD523" s="414"/>
      <c r="MUE523" s="413"/>
      <c r="MUF523" s="413"/>
      <c r="MUG523" s="414"/>
      <c r="MUH523" s="414"/>
      <c r="MUI523" s="413"/>
      <c r="MUJ523" s="413"/>
      <c r="MUK523" s="414"/>
      <c r="MUL523" s="414"/>
      <c r="MUM523" s="413"/>
      <c r="MUN523" s="413"/>
      <c r="MUO523" s="413"/>
      <c r="MUP523" s="413"/>
      <c r="MUQ523" s="413"/>
      <c r="MUR523" s="413"/>
      <c r="MUS523" s="413"/>
      <c r="MUT523" s="414"/>
      <c r="MUU523" s="414"/>
      <c r="MUV523" s="413"/>
      <c r="MUW523" s="413"/>
      <c r="MUX523" s="414"/>
      <c r="MUY523" s="414"/>
      <c r="MUZ523" s="413"/>
      <c r="MVA523" s="413"/>
      <c r="MVB523" s="413"/>
      <c r="MVC523" s="413"/>
      <c r="MVD523" s="413"/>
      <c r="MVE523" s="407"/>
      <c r="MVF523" s="439"/>
      <c r="MVG523" s="413"/>
      <c r="MVH523" s="413"/>
      <c r="MVI523" s="413"/>
      <c r="MVJ523" s="413"/>
      <c r="MVK523" s="413"/>
      <c r="MVL523" s="413"/>
      <c r="MVM523" s="413"/>
      <c r="MVN523" s="412"/>
      <c r="MVO523" s="412"/>
      <c r="MVP523" s="412"/>
      <c r="MVQ523" s="412"/>
      <c r="MVR523" s="412"/>
      <c r="MVS523" s="412"/>
      <c r="MVT523" s="412"/>
      <c r="MVU523" s="412"/>
      <c r="MVV523" s="412"/>
      <c r="MVW523" s="412"/>
      <c r="MVX523" s="412"/>
      <c r="MVY523" s="412"/>
      <c r="MVZ523" s="412"/>
      <c r="MWA523" s="412"/>
      <c r="MWB523" s="412"/>
      <c r="MWC523" s="412"/>
      <c r="MWD523" s="412"/>
      <c r="MWE523" s="412"/>
      <c r="MWF523" s="412"/>
      <c r="MWG523" s="412"/>
      <c r="MWH523" s="412"/>
      <c r="MWI523" s="412"/>
      <c r="MWJ523" s="412"/>
      <c r="MWK523" s="412"/>
      <c r="MWL523" s="412"/>
      <c r="MWM523" s="412"/>
      <c r="MWN523" s="412"/>
      <c r="MWO523" s="412"/>
      <c r="MWP523" s="412"/>
      <c r="MWQ523" s="412"/>
      <c r="MWR523" s="412"/>
      <c r="MWS523" s="412"/>
      <c r="MWT523" s="412"/>
      <c r="MWU523" s="412"/>
      <c r="MWV523" s="412"/>
      <c r="MWW523" s="412"/>
      <c r="MWX523" s="412"/>
      <c r="MWY523" s="412"/>
      <c r="MWZ523" s="412"/>
      <c r="MXA523" s="412"/>
      <c r="MXB523" s="412"/>
      <c r="MXC523" s="412"/>
      <c r="MXD523" s="412"/>
      <c r="MXE523" s="412"/>
      <c r="MXF523" s="413"/>
      <c r="MXG523" s="413"/>
      <c r="MXH523" s="413"/>
      <c r="MXI523" s="413"/>
      <c r="MXJ523" s="413"/>
      <c r="MXK523" s="413"/>
      <c r="MXL523" s="413"/>
      <c r="MXM523" s="413"/>
      <c r="MXN523" s="413"/>
      <c r="MXO523" s="413"/>
      <c r="MXP523" s="413"/>
      <c r="MXQ523" s="413"/>
      <c r="MXR523" s="413"/>
      <c r="MXS523" s="413"/>
      <c r="MXT523" s="413"/>
      <c r="MXU523" s="413"/>
      <c r="MXV523" s="413"/>
      <c r="MXW523" s="413"/>
      <c r="MXX523" s="413"/>
      <c r="MXY523" s="413"/>
      <c r="MXZ523" s="413"/>
      <c r="MYA523" s="413"/>
      <c r="MYB523" s="413"/>
      <c r="MYC523" s="413"/>
      <c r="MYD523" s="414"/>
      <c r="MYE523" s="414"/>
      <c r="MYF523" s="414"/>
      <c r="MYG523" s="414"/>
      <c r="MYH523" s="414"/>
      <c r="MYI523" s="413"/>
      <c r="MYJ523" s="413"/>
      <c r="MYK523" s="414"/>
      <c r="MYL523" s="414"/>
      <c r="MYM523" s="413"/>
      <c r="MYN523" s="413"/>
      <c r="MYO523" s="414"/>
      <c r="MYP523" s="414"/>
      <c r="MYQ523" s="413"/>
      <c r="MYR523" s="413"/>
      <c r="MYS523" s="413"/>
      <c r="MYT523" s="413"/>
      <c r="MYU523" s="413"/>
      <c r="MYV523" s="413"/>
      <c r="MYW523" s="413"/>
      <c r="MYX523" s="414"/>
      <c r="MYY523" s="414"/>
      <c r="MYZ523" s="413"/>
      <c r="MZA523" s="413"/>
      <c r="MZB523" s="414"/>
      <c r="MZC523" s="414"/>
      <c r="MZD523" s="413"/>
      <c r="MZE523" s="413"/>
      <c r="MZF523" s="413"/>
      <c r="MZG523" s="413"/>
      <c r="MZH523" s="413"/>
      <c r="MZI523" s="407"/>
      <c r="MZJ523" s="439"/>
      <c r="MZK523" s="413"/>
      <c r="MZL523" s="413"/>
      <c r="MZM523" s="413"/>
      <c r="MZN523" s="413"/>
      <c r="MZO523" s="413"/>
      <c r="MZP523" s="413"/>
      <c r="MZQ523" s="413"/>
      <c r="MZR523" s="412"/>
      <c r="MZS523" s="412"/>
      <c r="MZT523" s="412"/>
      <c r="MZU523" s="412"/>
      <c r="MZV523" s="412"/>
      <c r="MZW523" s="412"/>
      <c r="MZX523" s="412"/>
      <c r="MZY523" s="412"/>
      <c r="MZZ523" s="412"/>
      <c r="NAA523" s="412"/>
      <c r="NAB523" s="412"/>
      <c r="NAC523" s="412"/>
      <c r="NAD523" s="412"/>
      <c r="NAE523" s="412"/>
      <c r="NAF523" s="412"/>
      <c r="NAG523" s="412"/>
      <c r="NAH523" s="412"/>
      <c r="NAI523" s="412"/>
      <c r="NAJ523" s="412"/>
      <c r="NAK523" s="412"/>
      <c r="NAL523" s="412"/>
      <c r="NAM523" s="412"/>
      <c r="NAN523" s="412"/>
      <c r="NAO523" s="412"/>
      <c r="NAP523" s="412"/>
      <c r="NAQ523" s="412"/>
      <c r="NAR523" s="412"/>
      <c r="NAS523" s="412"/>
      <c r="NAT523" s="412"/>
      <c r="NAU523" s="412"/>
      <c r="NAV523" s="412"/>
      <c r="NAW523" s="412"/>
      <c r="NAX523" s="412"/>
      <c r="NAY523" s="412"/>
      <c r="NAZ523" s="412"/>
      <c r="NBA523" s="412"/>
      <c r="NBB523" s="412"/>
      <c r="NBC523" s="412"/>
      <c r="NBD523" s="412"/>
      <c r="NBE523" s="412"/>
      <c r="NBF523" s="412"/>
      <c r="NBG523" s="412"/>
      <c r="NBH523" s="412"/>
      <c r="NBI523" s="412"/>
      <c r="NBJ523" s="413"/>
      <c r="NBK523" s="413"/>
      <c r="NBL523" s="413"/>
      <c r="NBM523" s="413"/>
      <c r="NBN523" s="413"/>
      <c r="NBO523" s="413"/>
      <c r="NBP523" s="413"/>
      <c r="NBQ523" s="413"/>
      <c r="NBR523" s="413"/>
      <c r="NBS523" s="413"/>
      <c r="NBT523" s="413"/>
      <c r="NBU523" s="413"/>
      <c r="NBV523" s="413"/>
      <c r="NBW523" s="413"/>
      <c r="NBX523" s="413"/>
      <c r="NBY523" s="413"/>
      <c r="NBZ523" s="413"/>
      <c r="NCA523" s="413"/>
      <c r="NCB523" s="413"/>
      <c r="NCC523" s="413"/>
      <c r="NCD523" s="413"/>
      <c r="NCE523" s="413"/>
      <c r="NCF523" s="413"/>
      <c r="NCG523" s="413"/>
      <c r="NCH523" s="414"/>
      <c r="NCI523" s="414"/>
      <c r="NCJ523" s="414"/>
      <c r="NCK523" s="414"/>
      <c r="NCL523" s="414"/>
      <c r="NCM523" s="413"/>
      <c r="NCN523" s="413"/>
      <c r="NCO523" s="414"/>
      <c r="NCP523" s="414"/>
      <c r="NCQ523" s="413"/>
      <c r="NCR523" s="413"/>
      <c r="NCS523" s="414"/>
      <c r="NCT523" s="414"/>
      <c r="NCU523" s="413"/>
      <c r="NCV523" s="413"/>
      <c r="NCW523" s="413"/>
      <c r="NCX523" s="413"/>
      <c r="NCY523" s="413"/>
      <c r="NCZ523" s="413"/>
      <c r="NDA523" s="413"/>
      <c r="NDB523" s="414"/>
      <c r="NDC523" s="414"/>
      <c r="NDD523" s="413"/>
      <c r="NDE523" s="413"/>
      <c r="NDF523" s="414"/>
      <c r="NDG523" s="414"/>
      <c r="NDH523" s="413"/>
      <c r="NDI523" s="413"/>
      <c r="NDJ523" s="413"/>
      <c r="NDK523" s="413"/>
      <c r="NDL523" s="413"/>
      <c r="NDM523" s="407"/>
      <c r="NDN523" s="439"/>
      <c r="NDO523" s="413"/>
      <c r="NDP523" s="413"/>
      <c r="NDQ523" s="413"/>
      <c r="NDR523" s="413"/>
      <c r="NDS523" s="413"/>
      <c r="NDT523" s="413"/>
      <c r="NDU523" s="413"/>
      <c r="NDV523" s="412"/>
      <c r="NDW523" s="412"/>
      <c r="NDX523" s="412"/>
      <c r="NDY523" s="412"/>
      <c r="NDZ523" s="412"/>
      <c r="NEA523" s="412"/>
      <c r="NEB523" s="412"/>
      <c r="NEC523" s="412"/>
      <c r="NED523" s="412"/>
      <c r="NEE523" s="412"/>
      <c r="NEF523" s="412"/>
      <c r="NEG523" s="412"/>
      <c r="NEH523" s="412"/>
      <c r="NEI523" s="412"/>
      <c r="NEJ523" s="412"/>
      <c r="NEK523" s="412"/>
      <c r="NEL523" s="412"/>
      <c r="NEM523" s="412"/>
      <c r="NEN523" s="412"/>
      <c r="NEO523" s="412"/>
      <c r="NEP523" s="412"/>
      <c r="NEQ523" s="412"/>
      <c r="NER523" s="412"/>
      <c r="NES523" s="412"/>
      <c r="NET523" s="412"/>
      <c r="NEU523" s="412"/>
      <c r="NEV523" s="412"/>
      <c r="NEW523" s="412"/>
      <c r="NEX523" s="412"/>
      <c r="NEY523" s="412"/>
      <c r="NEZ523" s="412"/>
      <c r="NFA523" s="412"/>
      <c r="NFB523" s="412"/>
      <c r="NFC523" s="412"/>
      <c r="NFD523" s="412"/>
      <c r="NFE523" s="412"/>
      <c r="NFF523" s="412"/>
      <c r="NFG523" s="412"/>
      <c r="NFH523" s="412"/>
      <c r="NFI523" s="412"/>
      <c r="NFJ523" s="412"/>
      <c r="NFK523" s="412"/>
      <c r="NFL523" s="412"/>
      <c r="NFM523" s="412"/>
      <c r="NFN523" s="413"/>
      <c r="NFO523" s="413"/>
      <c r="NFP523" s="413"/>
      <c r="NFQ523" s="413"/>
      <c r="NFR523" s="413"/>
      <c r="NFS523" s="413"/>
      <c r="NFT523" s="413"/>
      <c r="NFU523" s="413"/>
      <c r="NFV523" s="413"/>
      <c r="NFW523" s="413"/>
      <c r="NFX523" s="413"/>
      <c r="NFY523" s="413"/>
      <c r="NFZ523" s="413"/>
      <c r="NGA523" s="413"/>
      <c r="NGB523" s="413"/>
      <c r="NGC523" s="413"/>
      <c r="NGD523" s="413"/>
      <c r="NGE523" s="413"/>
      <c r="NGF523" s="413"/>
      <c r="NGG523" s="413"/>
      <c r="NGH523" s="413"/>
      <c r="NGI523" s="413"/>
      <c r="NGJ523" s="413"/>
      <c r="NGK523" s="413"/>
      <c r="NGL523" s="414"/>
      <c r="NGM523" s="414"/>
      <c r="NGN523" s="414"/>
      <c r="NGO523" s="414"/>
      <c r="NGP523" s="414"/>
      <c r="NGQ523" s="413"/>
      <c r="NGR523" s="413"/>
      <c r="NGS523" s="414"/>
      <c r="NGT523" s="414"/>
      <c r="NGU523" s="413"/>
      <c r="NGV523" s="413"/>
      <c r="NGW523" s="414"/>
      <c r="NGX523" s="414"/>
      <c r="NGY523" s="413"/>
      <c r="NGZ523" s="413"/>
      <c r="NHA523" s="413"/>
      <c r="NHB523" s="413"/>
      <c r="NHC523" s="413"/>
      <c r="NHD523" s="413"/>
      <c r="NHE523" s="413"/>
      <c r="NHF523" s="414"/>
      <c r="NHG523" s="414"/>
      <c r="NHH523" s="413"/>
      <c r="NHI523" s="413"/>
      <c r="NHJ523" s="414"/>
      <c r="NHK523" s="414"/>
      <c r="NHL523" s="413"/>
      <c r="NHM523" s="413"/>
      <c r="NHN523" s="413"/>
      <c r="NHO523" s="413"/>
      <c r="NHP523" s="413"/>
      <c r="NHQ523" s="407"/>
      <c r="NHR523" s="439"/>
      <c r="NHS523" s="413"/>
      <c r="NHT523" s="413"/>
      <c r="NHU523" s="413"/>
      <c r="NHV523" s="413"/>
      <c r="NHW523" s="413"/>
      <c r="NHX523" s="413"/>
      <c r="NHY523" s="413"/>
      <c r="NHZ523" s="412"/>
      <c r="NIA523" s="412"/>
      <c r="NIB523" s="412"/>
      <c r="NIC523" s="412"/>
      <c r="NID523" s="412"/>
      <c r="NIE523" s="412"/>
      <c r="NIF523" s="412"/>
      <c r="NIG523" s="412"/>
      <c r="NIH523" s="412"/>
      <c r="NII523" s="412"/>
      <c r="NIJ523" s="412"/>
      <c r="NIK523" s="412"/>
      <c r="NIL523" s="412"/>
      <c r="NIM523" s="412"/>
      <c r="NIN523" s="412"/>
      <c r="NIO523" s="412"/>
      <c r="NIP523" s="412"/>
      <c r="NIQ523" s="412"/>
      <c r="NIR523" s="412"/>
      <c r="NIS523" s="412"/>
      <c r="NIT523" s="412"/>
      <c r="NIU523" s="412"/>
      <c r="NIV523" s="412"/>
      <c r="NIW523" s="412"/>
      <c r="NIX523" s="412"/>
      <c r="NIY523" s="412"/>
      <c r="NIZ523" s="412"/>
      <c r="NJA523" s="412"/>
      <c r="NJB523" s="412"/>
      <c r="NJC523" s="412"/>
      <c r="NJD523" s="412"/>
      <c r="NJE523" s="412"/>
      <c r="NJF523" s="412"/>
      <c r="NJG523" s="412"/>
      <c r="NJH523" s="412"/>
      <c r="NJI523" s="412"/>
      <c r="NJJ523" s="412"/>
      <c r="NJK523" s="412"/>
      <c r="NJL523" s="412"/>
      <c r="NJM523" s="412"/>
      <c r="NJN523" s="412"/>
      <c r="NJO523" s="412"/>
      <c r="NJP523" s="412"/>
      <c r="NJQ523" s="412"/>
      <c r="NJR523" s="413"/>
      <c r="NJS523" s="413"/>
      <c r="NJT523" s="413"/>
      <c r="NJU523" s="413"/>
      <c r="NJV523" s="413"/>
      <c r="NJW523" s="413"/>
      <c r="NJX523" s="413"/>
      <c r="NJY523" s="413"/>
      <c r="NJZ523" s="413"/>
      <c r="NKA523" s="413"/>
      <c r="NKB523" s="413"/>
      <c r="NKC523" s="413"/>
      <c r="NKD523" s="413"/>
      <c r="NKE523" s="413"/>
      <c r="NKF523" s="413"/>
      <c r="NKG523" s="413"/>
      <c r="NKH523" s="413"/>
      <c r="NKI523" s="413"/>
      <c r="NKJ523" s="413"/>
      <c r="NKK523" s="413"/>
      <c r="NKL523" s="413"/>
      <c r="NKM523" s="413"/>
      <c r="NKN523" s="413"/>
      <c r="NKO523" s="413"/>
      <c r="NKP523" s="414"/>
      <c r="NKQ523" s="414"/>
      <c r="NKR523" s="414"/>
      <c r="NKS523" s="414"/>
      <c r="NKT523" s="414"/>
      <c r="NKU523" s="413"/>
      <c r="NKV523" s="413"/>
      <c r="NKW523" s="414"/>
      <c r="NKX523" s="414"/>
      <c r="NKY523" s="413"/>
      <c r="NKZ523" s="413"/>
      <c r="NLA523" s="414"/>
      <c r="NLB523" s="414"/>
      <c r="NLC523" s="413"/>
      <c r="NLD523" s="413"/>
      <c r="NLE523" s="413"/>
      <c r="NLF523" s="413"/>
      <c r="NLG523" s="413"/>
      <c r="NLH523" s="413"/>
      <c r="NLI523" s="413"/>
      <c r="NLJ523" s="414"/>
      <c r="NLK523" s="414"/>
      <c r="NLL523" s="413"/>
      <c r="NLM523" s="413"/>
      <c r="NLN523" s="414"/>
      <c r="NLO523" s="414"/>
      <c r="NLP523" s="413"/>
      <c r="NLQ523" s="413"/>
      <c r="NLR523" s="413"/>
      <c r="NLS523" s="413"/>
      <c r="NLT523" s="413"/>
      <c r="NLU523" s="407"/>
      <c r="NLV523" s="439"/>
      <c r="NLW523" s="413"/>
      <c r="NLX523" s="413"/>
      <c r="NLY523" s="413"/>
      <c r="NLZ523" s="413"/>
      <c r="NMA523" s="413"/>
      <c r="NMB523" s="413"/>
      <c r="NMC523" s="413"/>
      <c r="NMD523" s="412"/>
      <c r="NME523" s="412"/>
      <c r="NMF523" s="412"/>
      <c r="NMG523" s="412"/>
      <c r="NMH523" s="412"/>
      <c r="NMI523" s="412"/>
      <c r="NMJ523" s="412"/>
      <c r="NMK523" s="412"/>
      <c r="NML523" s="412"/>
      <c r="NMM523" s="412"/>
      <c r="NMN523" s="412"/>
      <c r="NMO523" s="412"/>
      <c r="NMP523" s="412"/>
      <c r="NMQ523" s="412"/>
      <c r="NMR523" s="412"/>
      <c r="NMS523" s="412"/>
      <c r="NMT523" s="412"/>
      <c r="NMU523" s="412"/>
      <c r="NMV523" s="412"/>
      <c r="NMW523" s="412"/>
      <c r="NMX523" s="412"/>
      <c r="NMY523" s="412"/>
      <c r="NMZ523" s="412"/>
      <c r="NNA523" s="412"/>
      <c r="NNB523" s="412"/>
      <c r="NNC523" s="412"/>
      <c r="NND523" s="412"/>
      <c r="NNE523" s="412"/>
      <c r="NNF523" s="412"/>
      <c r="NNG523" s="412"/>
      <c r="NNH523" s="412"/>
      <c r="NNI523" s="412"/>
      <c r="NNJ523" s="412"/>
      <c r="NNK523" s="412"/>
      <c r="NNL523" s="412"/>
      <c r="NNM523" s="412"/>
      <c r="NNN523" s="412"/>
      <c r="NNO523" s="412"/>
      <c r="NNP523" s="412"/>
      <c r="NNQ523" s="412"/>
      <c r="NNR523" s="412"/>
      <c r="NNS523" s="412"/>
      <c r="NNT523" s="412"/>
      <c r="NNU523" s="412"/>
      <c r="NNV523" s="413"/>
      <c r="NNW523" s="413"/>
      <c r="NNX523" s="413"/>
      <c r="NNY523" s="413"/>
      <c r="NNZ523" s="413"/>
      <c r="NOA523" s="413"/>
      <c r="NOB523" s="413"/>
      <c r="NOC523" s="413"/>
      <c r="NOD523" s="413"/>
      <c r="NOE523" s="413"/>
      <c r="NOF523" s="413"/>
      <c r="NOG523" s="413"/>
      <c r="NOH523" s="413"/>
      <c r="NOI523" s="413"/>
      <c r="NOJ523" s="413"/>
      <c r="NOK523" s="413"/>
      <c r="NOL523" s="413"/>
      <c r="NOM523" s="413"/>
      <c r="NON523" s="413"/>
      <c r="NOO523" s="413"/>
      <c r="NOP523" s="413"/>
      <c r="NOQ523" s="413"/>
      <c r="NOR523" s="413"/>
      <c r="NOS523" s="413"/>
      <c r="NOT523" s="414"/>
      <c r="NOU523" s="414"/>
      <c r="NOV523" s="414"/>
      <c r="NOW523" s="414"/>
      <c r="NOX523" s="414"/>
      <c r="NOY523" s="413"/>
      <c r="NOZ523" s="413"/>
      <c r="NPA523" s="414"/>
      <c r="NPB523" s="414"/>
      <c r="NPC523" s="413"/>
      <c r="NPD523" s="413"/>
      <c r="NPE523" s="414"/>
      <c r="NPF523" s="414"/>
      <c r="NPG523" s="413"/>
      <c r="NPH523" s="413"/>
      <c r="NPI523" s="413"/>
      <c r="NPJ523" s="413"/>
      <c r="NPK523" s="413"/>
      <c r="NPL523" s="413"/>
      <c r="NPM523" s="413"/>
      <c r="NPN523" s="414"/>
      <c r="NPO523" s="414"/>
      <c r="NPP523" s="413"/>
      <c r="NPQ523" s="413"/>
      <c r="NPR523" s="414"/>
      <c r="NPS523" s="414"/>
      <c r="NPT523" s="413"/>
      <c r="NPU523" s="413"/>
      <c r="NPV523" s="413"/>
      <c r="NPW523" s="413"/>
      <c r="NPX523" s="413"/>
      <c r="NPY523" s="407"/>
      <c r="NPZ523" s="439"/>
      <c r="NQA523" s="413"/>
      <c r="NQB523" s="413"/>
      <c r="NQC523" s="413"/>
      <c r="NQD523" s="413"/>
      <c r="NQE523" s="413"/>
      <c r="NQF523" s="413"/>
      <c r="NQG523" s="413"/>
      <c r="NQH523" s="412"/>
      <c r="NQI523" s="412"/>
      <c r="NQJ523" s="412"/>
      <c r="NQK523" s="412"/>
      <c r="NQL523" s="412"/>
      <c r="NQM523" s="412"/>
      <c r="NQN523" s="412"/>
      <c r="NQO523" s="412"/>
      <c r="NQP523" s="412"/>
      <c r="NQQ523" s="412"/>
      <c r="NQR523" s="412"/>
      <c r="NQS523" s="412"/>
      <c r="NQT523" s="412"/>
      <c r="NQU523" s="412"/>
      <c r="NQV523" s="412"/>
      <c r="NQW523" s="412"/>
      <c r="NQX523" s="412"/>
      <c r="NQY523" s="412"/>
      <c r="NQZ523" s="412"/>
      <c r="NRA523" s="412"/>
      <c r="NRB523" s="412"/>
      <c r="NRC523" s="412"/>
      <c r="NRD523" s="412"/>
      <c r="NRE523" s="412"/>
      <c r="NRF523" s="412"/>
      <c r="NRG523" s="412"/>
      <c r="NRH523" s="412"/>
      <c r="NRI523" s="412"/>
      <c r="NRJ523" s="412"/>
      <c r="NRK523" s="412"/>
      <c r="NRL523" s="412"/>
      <c r="NRM523" s="412"/>
      <c r="NRN523" s="412"/>
      <c r="NRO523" s="412"/>
      <c r="NRP523" s="412"/>
      <c r="NRQ523" s="412"/>
      <c r="NRR523" s="412"/>
      <c r="NRS523" s="412"/>
      <c r="NRT523" s="412"/>
      <c r="NRU523" s="412"/>
      <c r="NRV523" s="412"/>
      <c r="NRW523" s="412"/>
      <c r="NRX523" s="412"/>
      <c r="NRY523" s="412"/>
      <c r="NRZ523" s="413"/>
      <c r="NSA523" s="413"/>
      <c r="NSB523" s="413"/>
      <c r="NSC523" s="413"/>
      <c r="NSD523" s="413"/>
      <c r="NSE523" s="413"/>
      <c r="NSF523" s="413"/>
      <c r="NSG523" s="413"/>
      <c r="NSH523" s="413"/>
      <c r="NSI523" s="413"/>
      <c r="NSJ523" s="413"/>
      <c r="NSK523" s="413"/>
      <c r="NSL523" s="413"/>
      <c r="NSM523" s="413"/>
      <c r="NSN523" s="413"/>
      <c r="NSO523" s="413"/>
      <c r="NSP523" s="413"/>
      <c r="NSQ523" s="413"/>
      <c r="NSR523" s="413"/>
      <c r="NSS523" s="413"/>
      <c r="NST523" s="413"/>
      <c r="NSU523" s="413"/>
      <c r="NSV523" s="413"/>
      <c r="NSW523" s="413"/>
      <c r="NSX523" s="414"/>
      <c r="NSY523" s="414"/>
      <c r="NSZ523" s="414"/>
      <c r="NTA523" s="414"/>
      <c r="NTB523" s="414"/>
      <c r="NTC523" s="413"/>
      <c r="NTD523" s="413"/>
      <c r="NTE523" s="414"/>
      <c r="NTF523" s="414"/>
      <c r="NTG523" s="413"/>
      <c r="NTH523" s="413"/>
      <c r="NTI523" s="414"/>
      <c r="NTJ523" s="414"/>
      <c r="NTK523" s="413"/>
      <c r="NTL523" s="413"/>
      <c r="NTM523" s="413"/>
      <c r="NTN523" s="413"/>
      <c r="NTO523" s="413"/>
      <c r="NTP523" s="413"/>
      <c r="NTQ523" s="413"/>
      <c r="NTR523" s="414"/>
      <c r="NTS523" s="414"/>
      <c r="NTT523" s="413"/>
      <c r="NTU523" s="413"/>
      <c r="NTV523" s="414"/>
      <c r="NTW523" s="414"/>
      <c r="NTX523" s="413"/>
      <c r="NTY523" s="413"/>
      <c r="NTZ523" s="413"/>
      <c r="NUA523" s="413"/>
      <c r="NUB523" s="413"/>
      <c r="NUC523" s="407"/>
      <c r="NUD523" s="439"/>
      <c r="NUE523" s="413"/>
      <c r="NUF523" s="413"/>
      <c r="NUG523" s="413"/>
      <c r="NUH523" s="413"/>
      <c r="NUI523" s="413"/>
      <c r="NUJ523" s="413"/>
      <c r="NUK523" s="413"/>
      <c r="NUL523" s="412"/>
      <c r="NUM523" s="412"/>
      <c r="NUN523" s="412"/>
      <c r="NUO523" s="412"/>
      <c r="NUP523" s="412"/>
      <c r="NUQ523" s="412"/>
      <c r="NUR523" s="412"/>
      <c r="NUS523" s="412"/>
      <c r="NUT523" s="412"/>
      <c r="NUU523" s="412"/>
      <c r="NUV523" s="412"/>
      <c r="NUW523" s="412"/>
      <c r="NUX523" s="412"/>
      <c r="NUY523" s="412"/>
      <c r="NUZ523" s="412"/>
      <c r="NVA523" s="412"/>
      <c r="NVB523" s="412"/>
      <c r="NVC523" s="412"/>
      <c r="NVD523" s="412"/>
      <c r="NVE523" s="412"/>
      <c r="NVF523" s="412"/>
      <c r="NVG523" s="412"/>
      <c r="NVH523" s="412"/>
      <c r="NVI523" s="412"/>
      <c r="NVJ523" s="412"/>
      <c r="NVK523" s="412"/>
      <c r="NVL523" s="412"/>
      <c r="NVM523" s="412"/>
      <c r="NVN523" s="412"/>
      <c r="NVO523" s="412"/>
      <c r="NVP523" s="412"/>
      <c r="NVQ523" s="412"/>
      <c r="NVR523" s="412"/>
      <c r="NVS523" s="412"/>
      <c r="NVT523" s="412"/>
      <c r="NVU523" s="412"/>
      <c r="NVV523" s="412"/>
      <c r="NVW523" s="412"/>
      <c r="NVX523" s="412"/>
      <c r="NVY523" s="412"/>
      <c r="NVZ523" s="412"/>
      <c r="NWA523" s="412"/>
      <c r="NWB523" s="412"/>
      <c r="NWC523" s="412"/>
      <c r="NWD523" s="413"/>
      <c r="NWE523" s="413"/>
      <c r="NWF523" s="413"/>
      <c r="NWG523" s="413"/>
      <c r="NWH523" s="413"/>
      <c r="NWI523" s="413"/>
      <c r="NWJ523" s="413"/>
      <c r="NWK523" s="413"/>
      <c r="NWL523" s="413"/>
      <c r="NWM523" s="413"/>
      <c r="NWN523" s="413"/>
      <c r="NWO523" s="413"/>
      <c r="NWP523" s="413"/>
      <c r="NWQ523" s="413"/>
      <c r="NWR523" s="413"/>
      <c r="NWS523" s="413"/>
      <c r="NWT523" s="413"/>
      <c r="NWU523" s="413"/>
      <c r="NWV523" s="413"/>
      <c r="NWW523" s="413"/>
      <c r="NWX523" s="413"/>
      <c r="NWY523" s="413"/>
      <c r="NWZ523" s="413"/>
      <c r="NXA523" s="413"/>
      <c r="NXB523" s="414"/>
      <c r="NXC523" s="414"/>
      <c r="NXD523" s="414"/>
      <c r="NXE523" s="414"/>
      <c r="NXF523" s="414"/>
      <c r="NXG523" s="413"/>
      <c r="NXH523" s="413"/>
      <c r="NXI523" s="414"/>
      <c r="NXJ523" s="414"/>
      <c r="NXK523" s="413"/>
      <c r="NXL523" s="413"/>
      <c r="NXM523" s="414"/>
      <c r="NXN523" s="414"/>
      <c r="NXO523" s="413"/>
      <c r="NXP523" s="413"/>
      <c r="NXQ523" s="413"/>
      <c r="NXR523" s="413"/>
      <c r="NXS523" s="413"/>
      <c r="NXT523" s="413"/>
      <c r="NXU523" s="413"/>
      <c r="NXV523" s="414"/>
      <c r="NXW523" s="414"/>
      <c r="NXX523" s="413"/>
      <c r="NXY523" s="413"/>
      <c r="NXZ523" s="414"/>
      <c r="NYA523" s="414"/>
      <c r="NYB523" s="413"/>
      <c r="NYC523" s="413"/>
      <c r="NYD523" s="413"/>
      <c r="NYE523" s="413"/>
      <c r="NYF523" s="413"/>
      <c r="NYG523" s="407"/>
      <c r="NYH523" s="439"/>
      <c r="NYI523" s="413"/>
      <c r="NYJ523" s="413"/>
      <c r="NYK523" s="413"/>
      <c r="NYL523" s="413"/>
      <c r="NYM523" s="413"/>
      <c r="NYN523" s="413"/>
      <c r="NYO523" s="413"/>
      <c r="NYP523" s="412"/>
      <c r="NYQ523" s="412"/>
      <c r="NYR523" s="412"/>
      <c r="NYS523" s="412"/>
      <c r="NYT523" s="412"/>
      <c r="NYU523" s="412"/>
      <c r="NYV523" s="412"/>
      <c r="NYW523" s="412"/>
      <c r="NYX523" s="412"/>
      <c r="NYY523" s="412"/>
      <c r="NYZ523" s="412"/>
      <c r="NZA523" s="412"/>
      <c r="NZB523" s="412"/>
      <c r="NZC523" s="412"/>
      <c r="NZD523" s="412"/>
      <c r="NZE523" s="412"/>
      <c r="NZF523" s="412"/>
      <c r="NZG523" s="412"/>
      <c r="NZH523" s="412"/>
      <c r="NZI523" s="412"/>
      <c r="NZJ523" s="412"/>
      <c r="NZK523" s="412"/>
      <c r="NZL523" s="412"/>
      <c r="NZM523" s="412"/>
      <c r="NZN523" s="412"/>
      <c r="NZO523" s="412"/>
      <c r="NZP523" s="412"/>
      <c r="NZQ523" s="412"/>
      <c r="NZR523" s="412"/>
      <c r="NZS523" s="412"/>
      <c r="NZT523" s="412"/>
      <c r="NZU523" s="412"/>
      <c r="NZV523" s="412"/>
      <c r="NZW523" s="412"/>
      <c r="NZX523" s="412"/>
      <c r="NZY523" s="412"/>
      <c r="NZZ523" s="412"/>
      <c r="OAA523" s="412"/>
      <c r="OAB523" s="412"/>
      <c r="OAC523" s="412"/>
      <c r="OAD523" s="412"/>
      <c r="OAE523" s="412"/>
      <c r="OAF523" s="412"/>
      <c r="OAG523" s="412"/>
      <c r="OAH523" s="413"/>
      <c r="OAI523" s="413"/>
      <c r="OAJ523" s="413"/>
      <c r="OAK523" s="413"/>
      <c r="OAL523" s="413"/>
      <c r="OAM523" s="413"/>
      <c r="OAN523" s="413"/>
      <c r="OAO523" s="413"/>
      <c r="OAP523" s="413"/>
      <c r="OAQ523" s="413"/>
      <c r="OAR523" s="413"/>
      <c r="OAS523" s="413"/>
      <c r="OAT523" s="413"/>
      <c r="OAU523" s="413"/>
      <c r="OAV523" s="413"/>
      <c r="OAW523" s="413"/>
      <c r="OAX523" s="413"/>
      <c r="OAY523" s="413"/>
      <c r="OAZ523" s="413"/>
      <c r="OBA523" s="413"/>
      <c r="OBB523" s="413"/>
      <c r="OBC523" s="413"/>
      <c r="OBD523" s="413"/>
      <c r="OBE523" s="413"/>
      <c r="OBF523" s="414"/>
      <c r="OBG523" s="414"/>
      <c r="OBH523" s="414"/>
      <c r="OBI523" s="414"/>
      <c r="OBJ523" s="414"/>
      <c r="OBK523" s="413"/>
      <c r="OBL523" s="413"/>
      <c r="OBM523" s="414"/>
      <c r="OBN523" s="414"/>
      <c r="OBO523" s="413"/>
      <c r="OBP523" s="413"/>
      <c r="OBQ523" s="414"/>
      <c r="OBR523" s="414"/>
      <c r="OBS523" s="413"/>
      <c r="OBT523" s="413"/>
      <c r="OBU523" s="413"/>
      <c r="OBV523" s="413"/>
      <c r="OBW523" s="413"/>
      <c r="OBX523" s="413"/>
      <c r="OBY523" s="413"/>
      <c r="OBZ523" s="414"/>
      <c r="OCA523" s="414"/>
      <c r="OCB523" s="413"/>
      <c r="OCC523" s="413"/>
      <c r="OCD523" s="414"/>
      <c r="OCE523" s="414"/>
      <c r="OCF523" s="413"/>
      <c r="OCG523" s="413"/>
      <c r="OCH523" s="413"/>
      <c r="OCI523" s="413"/>
      <c r="OCJ523" s="413"/>
      <c r="OCK523" s="407"/>
      <c r="OCL523" s="439"/>
      <c r="OCM523" s="413"/>
      <c r="OCN523" s="413"/>
      <c r="OCO523" s="413"/>
      <c r="OCP523" s="413"/>
      <c r="OCQ523" s="413"/>
      <c r="OCR523" s="413"/>
      <c r="OCS523" s="413"/>
      <c r="OCT523" s="412"/>
      <c r="OCU523" s="412"/>
      <c r="OCV523" s="412"/>
      <c r="OCW523" s="412"/>
      <c r="OCX523" s="412"/>
      <c r="OCY523" s="412"/>
      <c r="OCZ523" s="412"/>
      <c r="ODA523" s="412"/>
      <c r="ODB523" s="412"/>
      <c r="ODC523" s="412"/>
      <c r="ODD523" s="412"/>
      <c r="ODE523" s="412"/>
      <c r="ODF523" s="412"/>
      <c r="ODG523" s="412"/>
      <c r="ODH523" s="412"/>
      <c r="ODI523" s="412"/>
      <c r="ODJ523" s="412"/>
      <c r="ODK523" s="412"/>
      <c r="ODL523" s="412"/>
      <c r="ODM523" s="412"/>
      <c r="ODN523" s="412"/>
      <c r="ODO523" s="412"/>
      <c r="ODP523" s="412"/>
      <c r="ODQ523" s="412"/>
      <c r="ODR523" s="412"/>
      <c r="ODS523" s="412"/>
      <c r="ODT523" s="412"/>
      <c r="ODU523" s="412"/>
      <c r="ODV523" s="412"/>
      <c r="ODW523" s="412"/>
      <c r="ODX523" s="412"/>
      <c r="ODY523" s="412"/>
      <c r="ODZ523" s="412"/>
      <c r="OEA523" s="412"/>
      <c r="OEB523" s="412"/>
      <c r="OEC523" s="412"/>
      <c r="OED523" s="412"/>
      <c r="OEE523" s="412"/>
      <c r="OEF523" s="412"/>
      <c r="OEG523" s="412"/>
      <c r="OEH523" s="412"/>
      <c r="OEI523" s="412"/>
      <c r="OEJ523" s="412"/>
      <c r="OEK523" s="412"/>
      <c r="OEL523" s="413"/>
      <c r="OEM523" s="413"/>
      <c r="OEN523" s="413"/>
      <c r="OEO523" s="413"/>
      <c r="OEP523" s="413"/>
      <c r="OEQ523" s="413"/>
      <c r="OER523" s="413"/>
      <c r="OES523" s="413"/>
      <c r="OET523" s="413"/>
      <c r="OEU523" s="413"/>
      <c r="OEV523" s="413"/>
      <c r="OEW523" s="413"/>
      <c r="OEX523" s="413"/>
      <c r="OEY523" s="413"/>
      <c r="OEZ523" s="413"/>
      <c r="OFA523" s="413"/>
      <c r="OFB523" s="413"/>
      <c r="OFC523" s="413"/>
      <c r="OFD523" s="413"/>
      <c r="OFE523" s="413"/>
      <c r="OFF523" s="413"/>
      <c r="OFG523" s="413"/>
      <c r="OFH523" s="413"/>
      <c r="OFI523" s="413"/>
      <c r="OFJ523" s="414"/>
      <c r="OFK523" s="414"/>
      <c r="OFL523" s="414"/>
      <c r="OFM523" s="414"/>
      <c r="OFN523" s="414"/>
      <c r="OFO523" s="413"/>
      <c r="OFP523" s="413"/>
      <c r="OFQ523" s="414"/>
      <c r="OFR523" s="414"/>
      <c r="OFS523" s="413"/>
      <c r="OFT523" s="413"/>
      <c r="OFU523" s="414"/>
      <c r="OFV523" s="414"/>
      <c r="OFW523" s="413"/>
      <c r="OFX523" s="413"/>
      <c r="OFY523" s="413"/>
      <c r="OFZ523" s="413"/>
      <c r="OGA523" s="413"/>
      <c r="OGB523" s="413"/>
      <c r="OGC523" s="413"/>
      <c r="OGD523" s="414"/>
      <c r="OGE523" s="414"/>
      <c r="OGF523" s="413"/>
      <c r="OGG523" s="413"/>
      <c r="OGH523" s="414"/>
      <c r="OGI523" s="414"/>
      <c r="OGJ523" s="413"/>
      <c r="OGK523" s="413"/>
      <c r="OGL523" s="413"/>
      <c r="OGM523" s="413"/>
      <c r="OGN523" s="413"/>
      <c r="OGO523" s="407"/>
      <c r="OGP523" s="439"/>
      <c r="OGQ523" s="413"/>
      <c r="OGR523" s="413"/>
      <c r="OGS523" s="413"/>
      <c r="OGT523" s="413"/>
      <c r="OGU523" s="413"/>
      <c r="OGV523" s="413"/>
      <c r="OGW523" s="413"/>
      <c r="OGX523" s="412"/>
      <c r="OGY523" s="412"/>
      <c r="OGZ523" s="412"/>
      <c r="OHA523" s="412"/>
      <c r="OHB523" s="412"/>
      <c r="OHC523" s="412"/>
      <c r="OHD523" s="412"/>
      <c r="OHE523" s="412"/>
      <c r="OHF523" s="412"/>
      <c r="OHG523" s="412"/>
      <c r="OHH523" s="412"/>
      <c r="OHI523" s="412"/>
      <c r="OHJ523" s="412"/>
      <c r="OHK523" s="412"/>
      <c r="OHL523" s="412"/>
      <c r="OHM523" s="412"/>
      <c r="OHN523" s="412"/>
      <c r="OHO523" s="412"/>
      <c r="OHP523" s="412"/>
      <c r="OHQ523" s="412"/>
      <c r="OHR523" s="412"/>
      <c r="OHS523" s="412"/>
      <c r="OHT523" s="412"/>
      <c r="OHU523" s="412"/>
      <c r="OHV523" s="412"/>
      <c r="OHW523" s="412"/>
      <c r="OHX523" s="412"/>
      <c r="OHY523" s="412"/>
      <c r="OHZ523" s="412"/>
      <c r="OIA523" s="412"/>
      <c r="OIB523" s="412"/>
      <c r="OIC523" s="412"/>
      <c r="OID523" s="412"/>
      <c r="OIE523" s="412"/>
      <c r="OIF523" s="412"/>
      <c r="OIG523" s="412"/>
      <c r="OIH523" s="412"/>
      <c r="OII523" s="412"/>
      <c r="OIJ523" s="412"/>
      <c r="OIK523" s="412"/>
      <c r="OIL523" s="412"/>
      <c r="OIM523" s="412"/>
      <c r="OIN523" s="412"/>
      <c r="OIO523" s="412"/>
      <c r="OIP523" s="413"/>
      <c r="OIQ523" s="413"/>
      <c r="OIR523" s="413"/>
      <c r="OIS523" s="413"/>
      <c r="OIT523" s="413"/>
      <c r="OIU523" s="413"/>
      <c r="OIV523" s="413"/>
      <c r="OIW523" s="413"/>
      <c r="OIX523" s="413"/>
      <c r="OIY523" s="413"/>
      <c r="OIZ523" s="413"/>
      <c r="OJA523" s="413"/>
      <c r="OJB523" s="413"/>
      <c r="OJC523" s="413"/>
      <c r="OJD523" s="413"/>
      <c r="OJE523" s="413"/>
      <c r="OJF523" s="413"/>
      <c r="OJG523" s="413"/>
      <c r="OJH523" s="413"/>
      <c r="OJI523" s="413"/>
      <c r="OJJ523" s="413"/>
      <c r="OJK523" s="413"/>
      <c r="OJL523" s="413"/>
      <c r="OJM523" s="413"/>
      <c r="OJN523" s="414"/>
      <c r="OJO523" s="414"/>
      <c r="OJP523" s="414"/>
      <c r="OJQ523" s="414"/>
      <c r="OJR523" s="414"/>
      <c r="OJS523" s="413"/>
      <c r="OJT523" s="413"/>
      <c r="OJU523" s="414"/>
      <c r="OJV523" s="414"/>
      <c r="OJW523" s="413"/>
      <c r="OJX523" s="413"/>
      <c r="OJY523" s="414"/>
      <c r="OJZ523" s="414"/>
      <c r="OKA523" s="413"/>
      <c r="OKB523" s="413"/>
      <c r="OKC523" s="413"/>
      <c r="OKD523" s="413"/>
      <c r="OKE523" s="413"/>
      <c r="OKF523" s="413"/>
      <c r="OKG523" s="413"/>
      <c r="OKH523" s="414"/>
      <c r="OKI523" s="414"/>
      <c r="OKJ523" s="413"/>
      <c r="OKK523" s="413"/>
      <c r="OKL523" s="414"/>
      <c r="OKM523" s="414"/>
      <c r="OKN523" s="413"/>
      <c r="OKO523" s="413"/>
      <c r="OKP523" s="413"/>
      <c r="OKQ523" s="413"/>
      <c r="OKR523" s="413"/>
      <c r="OKS523" s="407"/>
      <c r="OKT523" s="439"/>
      <c r="OKU523" s="413"/>
      <c r="OKV523" s="413"/>
      <c r="OKW523" s="413"/>
      <c r="OKX523" s="413"/>
      <c r="OKY523" s="413"/>
      <c r="OKZ523" s="413"/>
      <c r="OLA523" s="413"/>
      <c r="OLB523" s="412"/>
      <c r="OLC523" s="412"/>
      <c r="OLD523" s="412"/>
      <c r="OLE523" s="412"/>
      <c r="OLF523" s="412"/>
      <c r="OLG523" s="412"/>
      <c r="OLH523" s="412"/>
      <c r="OLI523" s="412"/>
      <c r="OLJ523" s="412"/>
      <c r="OLK523" s="412"/>
      <c r="OLL523" s="412"/>
      <c r="OLM523" s="412"/>
      <c r="OLN523" s="412"/>
      <c r="OLO523" s="412"/>
      <c r="OLP523" s="412"/>
      <c r="OLQ523" s="412"/>
      <c r="OLR523" s="412"/>
      <c r="OLS523" s="412"/>
      <c r="OLT523" s="412"/>
      <c r="OLU523" s="412"/>
      <c r="OLV523" s="412"/>
      <c r="OLW523" s="412"/>
      <c r="OLX523" s="412"/>
      <c r="OLY523" s="412"/>
      <c r="OLZ523" s="412"/>
      <c r="OMA523" s="412"/>
      <c r="OMB523" s="412"/>
      <c r="OMC523" s="412"/>
      <c r="OMD523" s="412"/>
      <c r="OME523" s="412"/>
      <c r="OMF523" s="412"/>
      <c r="OMG523" s="412"/>
      <c r="OMH523" s="412"/>
      <c r="OMI523" s="412"/>
      <c r="OMJ523" s="412"/>
      <c r="OMK523" s="412"/>
      <c r="OML523" s="412"/>
      <c r="OMM523" s="412"/>
      <c r="OMN523" s="412"/>
      <c r="OMO523" s="412"/>
      <c r="OMP523" s="412"/>
      <c r="OMQ523" s="412"/>
      <c r="OMR523" s="412"/>
      <c r="OMS523" s="412"/>
      <c r="OMT523" s="413"/>
      <c r="OMU523" s="413"/>
      <c r="OMV523" s="413"/>
      <c r="OMW523" s="413"/>
      <c r="OMX523" s="413"/>
      <c r="OMY523" s="413"/>
      <c r="OMZ523" s="413"/>
      <c r="ONA523" s="413"/>
      <c r="ONB523" s="413"/>
      <c r="ONC523" s="413"/>
      <c r="OND523" s="413"/>
      <c r="ONE523" s="413"/>
      <c r="ONF523" s="413"/>
      <c r="ONG523" s="413"/>
      <c r="ONH523" s="413"/>
      <c r="ONI523" s="413"/>
      <c r="ONJ523" s="413"/>
      <c r="ONK523" s="413"/>
      <c r="ONL523" s="413"/>
      <c r="ONM523" s="413"/>
      <c r="ONN523" s="413"/>
      <c r="ONO523" s="413"/>
      <c r="ONP523" s="413"/>
      <c r="ONQ523" s="413"/>
      <c r="ONR523" s="414"/>
      <c r="ONS523" s="414"/>
      <c r="ONT523" s="414"/>
      <c r="ONU523" s="414"/>
      <c r="ONV523" s="414"/>
      <c r="ONW523" s="413"/>
      <c r="ONX523" s="413"/>
      <c r="ONY523" s="414"/>
      <c r="ONZ523" s="414"/>
      <c r="OOA523" s="413"/>
      <c r="OOB523" s="413"/>
      <c r="OOC523" s="414"/>
      <c r="OOD523" s="414"/>
      <c r="OOE523" s="413"/>
      <c r="OOF523" s="413"/>
      <c r="OOG523" s="413"/>
      <c r="OOH523" s="413"/>
      <c r="OOI523" s="413"/>
      <c r="OOJ523" s="413"/>
      <c r="OOK523" s="413"/>
      <c r="OOL523" s="414"/>
      <c r="OOM523" s="414"/>
      <c r="OON523" s="413"/>
      <c r="OOO523" s="413"/>
      <c r="OOP523" s="414"/>
      <c r="OOQ523" s="414"/>
      <c r="OOR523" s="413"/>
      <c r="OOS523" s="413"/>
      <c r="OOT523" s="413"/>
      <c r="OOU523" s="413"/>
      <c r="OOV523" s="413"/>
      <c r="OOW523" s="407"/>
      <c r="OOX523" s="439"/>
      <c r="OOY523" s="413"/>
      <c r="OOZ523" s="413"/>
      <c r="OPA523" s="413"/>
      <c r="OPB523" s="413"/>
      <c r="OPC523" s="413"/>
      <c r="OPD523" s="413"/>
      <c r="OPE523" s="413"/>
      <c r="OPF523" s="412"/>
      <c r="OPG523" s="412"/>
      <c r="OPH523" s="412"/>
      <c r="OPI523" s="412"/>
      <c r="OPJ523" s="412"/>
      <c r="OPK523" s="412"/>
      <c r="OPL523" s="412"/>
      <c r="OPM523" s="412"/>
      <c r="OPN523" s="412"/>
      <c r="OPO523" s="412"/>
      <c r="OPP523" s="412"/>
      <c r="OPQ523" s="412"/>
      <c r="OPR523" s="412"/>
      <c r="OPS523" s="412"/>
      <c r="OPT523" s="412"/>
      <c r="OPU523" s="412"/>
      <c r="OPV523" s="412"/>
      <c r="OPW523" s="412"/>
      <c r="OPX523" s="412"/>
      <c r="OPY523" s="412"/>
      <c r="OPZ523" s="412"/>
      <c r="OQA523" s="412"/>
      <c r="OQB523" s="412"/>
      <c r="OQC523" s="412"/>
      <c r="OQD523" s="412"/>
      <c r="OQE523" s="412"/>
      <c r="OQF523" s="412"/>
      <c r="OQG523" s="412"/>
      <c r="OQH523" s="412"/>
      <c r="OQI523" s="412"/>
      <c r="OQJ523" s="412"/>
      <c r="OQK523" s="412"/>
      <c r="OQL523" s="412"/>
      <c r="OQM523" s="412"/>
      <c r="OQN523" s="412"/>
      <c r="OQO523" s="412"/>
      <c r="OQP523" s="412"/>
      <c r="OQQ523" s="412"/>
      <c r="OQR523" s="412"/>
      <c r="OQS523" s="412"/>
      <c r="OQT523" s="412"/>
      <c r="OQU523" s="412"/>
      <c r="OQV523" s="412"/>
      <c r="OQW523" s="412"/>
      <c r="OQX523" s="413"/>
      <c r="OQY523" s="413"/>
      <c r="OQZ523" s="413"/>
      <c r="ORA523" s="413"/>
      <c r="ORB523" s="413"/>
      <c r="ORC523" s="413"/>
      <c r="ORD523" s="413"/>
      <c r="ORE523" s="413"/>
      <c r="ORF523" s="413"/>
      <c r="ORG523" s="413"/>
      <c r="ORH523" s="413"/>
      <c r="ORI523" s="413"/>
      <c r="ORJ523" s="413"/>
      <c r="ORK523" s="413"/>
      <c r="ORL523" s="413"/>
      <c r="ORM523" s="413"/>
      <c r="ORN523" s="413"/>
      <c r="ORO523" s="413"/>
      <c r="ORP523" s="413"/>
      <c r="ORQ523" s="413"/>
      <c r="ORR523" s="413"/>
      <c r="ORS523" s="413"/>
      <c r="ORT523" s="413"/>
      <c r="ORU523" s="413"/>
      <c r="ORV523" s="414"/>
      <c r="ORW523" s="414"/>
      <c r="ORX523" s="414"/>
      <c r="ORY523" s="414"/>
      <c r="ORZ523" s="414"/>
      <c r="OSA523" s="413"/>
      <c r="OSB523" s="413"/>
      <c r="OSC523" s="414"/>
      <c r="OSD523" s="414"/>
      <c r="OSE523" s="413"/>
      <c r="OSF523" s="413"/>
      <c r="OSG523" s="414"/>
      <c r="OSH523" s="414"/>
      <c r="OSI523" s="413"/>
      <c r="OSJ523" s="413"/>
      <c r="OSK523" s="413"/>
      <c r="OSL523" s="413"/>
      <c r="OSM523" s="413"/>
      <c r="OSN523" s="413"/>
      <c r="OSO523" s="413"/>
      <c r="OSP523" s="414"/>
      <c r="OSQ523" s="414"/>
      <c r="OSR523" s="413"/>
      <c r="OSS523" s="413"/>
      <c r="OST523" s="414"/>
      <c r="OSU523" s="414"/>
      <c r="OSV523" s="413"/>
      <c r="OSW523" s="413"/>
      <c r="OSX523" s="413"/>
      <c r="OSY523" s="413"/>
      <c r="OSZ523" s="413"/>
      <c r="OTA523" s="407"/>
      <c r="OTB523" s="439"/>
      <c r="OTC523" s="413"/>
      <c r="OTD523" s="413"/>
      <c r="OTE523" s="413"/>
      <c r="OTF523" s="413"/>
      <c r="OTG523" s="413"/>
      <c r="OTH523" s="413"/>
      <c r="OTI523" s="413"/>
      <c r="OTJ523" s="412"/>
      <c r="OTK523" s="412"/>
      <c r="OTL523" s="412"/>
      <c r="OTM523" s="412"/>
      <c r="OTN523" s="412"/>
      <c r="OTO523" s="412"/>
      <c r="OTP523" s="412"/>
      <c r="OTQ523" s="412"/>
      <c r="OTR523" s="412"/>
      <c r="OTS523" s="412"/>
      <c r="OTT523" s="412"/>
      <c r="OTU523" s="412"/>
      <c r="OTV523" s="412"/>
      <c r="OTW523" s="412"/>
      <c r="OTX523" s="412"/>
      <c r="OTY523" s="412"/>
      <c r="OTZ523" s="412"/>
      <c r="OUA523" s="412"/>
      <c r="OUB523" s="412"/>
      <c r="OUC523" s="412"/>
      <c r="OUD523" s="412"/>
      <c r="OUE523" s="412"/>
      <c r="OUF523" s="412"/>
      <c r="OUG523" s="412"/>
      <c r="OUH523" s="412"/>
      <c r="OUI523" s="412"/>
      <c r="OUJ523" s="412"/>
      <c r="OUK523" s="412"/>
      <c r="OUL523" s="412"/>
      <c r="OUM523" s="412"/>
      <c r="OUN523" s="412"/>
      <c r="OUO523" s="412"/>
      <c r="OUP523" s="412"/>
      <c r="OUQ523" s="412"/>
      <c r="OUR523" s="412"/>
      <c r="OUS523" s="412"/>
      <c r="OUT523" s="412"/>
      <c r="OUU523" s="412"/>
      <c r="OUV523" s="412"/>
      <c r="OUW523" s="412"/>
      <c r="OUX523" s="412"/>
      <c r="OUY523" s="412"/>
      <c r="OUZ523" s="412"/>
      <c r="OVA523" s="412"/>
      <c r="OVB523" s="413"/>
      <c r="OVC523" s="413"/>
      <c r="OVD523" s="413"/>
      <c r="OVE523" s="413"/>
      <c r="OVF523" s="413"/>
      <c r="OVG523" s="413"/>
      <c r="OVH523" s="413"/>
      <c r="OVI523" s="413"/>
      <c r="OVJ523" s="413"/>
      <c r="OVK523" s="413"/>
      <c r="OVL523" s="413"/>
      <c r="OVM523" s="413"/>
      <c r="OVN523" s="413"/>
      <c r="OVO523" s="413"/>
      <c r="OVP523" s="413"/>
      <c r="OVQ523" s="413"/>
      <c r="OVR523" s="413"/>
      <c r="OVS523" s="413"/>
      <c r="OVT523" s="413"/>
      <c r="OVU523" s="413"/>
      <c r="OVV523" s="413"/>
      <c r="OVW523" s="413"/>
      <c r="OVX523" s="413"/>
      <c r="OVY523" s="413"/>
      <c r="OVZ523" s="414"/>
      <c r="OWA523" s="414"/>
      <c r="OWB523" s="414"/>
      <c r="OWC523" s="414"/>
      <c r="OWD523" s="414"/>
      <c r="OWE523" s="413"/>
      <c r="OWF523" s="413"/>
      <c r="OWG523" s="414"/>
      <c r="OWH523" s="414"/>
      <c r="OWI523" s="413"/>
      <c r="OWJ523" s="413"/>
      <c r="OWK523" s="414"/>
      <c r="OWL523" s="414"/>
      <c r="OWM523" s="413"/>
      <c r="OWN523" s="413"/>
      <c r="OWO523" s="413"/>
      <c r="OWP523" s="413"/>
      <c r="OWQ523" s="413"/>
      <c r="OWR523" s="413"/>
      <c r="OWS523" s="413"/>
      <c r="OWT523" s="414"/>
      <c r="OWU523" s="414"/>
      <c r="OWV523" s="413"/>
      <c r="OWW523" s="413"/>
      <c r="OWX523" s="414"/>
      <c r="OWY523" s="414"/>
      <c r="OWZ523" s="413"/>
      <c r="OXA523" s="413"/>
      <c r="OXB523" s="413"/>
      <c r="OXC523" s="413"/>
      <c r="OXD523" s="413"/>
      <c r="OXE523" s="407"/>
      <c r="OXF523" s="439"/>
      <c r="OXG523" s="413"/>
      <c r="OXH523" s="413"/>
      <c r="OXI523" s="413"/>
      <c r="OXJ523" s="413"/>
      <c r="OXK523" s="413"/>
      <c r="OXL523" s="413"/>
      <c r="OXM523" s="413"/>
      <c r="OXN523" s="412"/>
      <c r="OXO523" s="412"/>
      <c r="OXP523" s="412"/>
      <c r="OXQ523" s="412"/>
      <c r="OXR523" s="412"/>
      <c r="OXS523" s="412"/>
      <c r="OXT523" s="412"/>
      <c r="OXU523" s="412"/>
      <c r="OXV523" s="412"/>
      <c r="OXW523" s="412"/>
      <c r="OXX523" s="412"/>
      <c r="OXY523" s="412"/>
      <c r="OXZ523" s="412"/>
      <c r="OYA523" s="412"/>
      <c r="OYB523" s="412"/>
      <c r="OYC523" s="412"/>
      <c r="OYD523" s="412"/>
      <c r="OYE523" s="412"/>
      <c r="OYF523" s="412"/>
      <c r="OYG523" s="412"/>
      <c r="OYH523" s="412"/>
      <c r="OYI523" s="412"/>
      <c r="OYJ523" s="412"/>
      <c r="OYK523" s="412"/>
      <c r="OYL523" s="412"/>
      <c r="OYM523" s="412"/>
      <c r="OYN523" s="412"/>
      <c r="OYO523" s="412"/>
      <c r="OYP523" s="412"/>
      <c r="OYQ523" s="412"/>
      <c r="OYR523" s="412"/>
      <c r="OYS523" s="412"/>
      <c r="OYT523" s="412"/>
      <c r="OYU523" s="412"/>
      <c r="OYV523" s="412"/>
      <c r="OYW523" s="412"/>
      <c r="OYX523" s="412"/>
      <c r="OYY523" s="412"/>
      <c r="OYZ523" s="412"/>
      <c r="OZA523" s="412"/>
      <c r="OZB523" s="412"/>
      <c r="OZC523" s="412"/>
      <c r="OZD523" s="412"/>
      <c r="OZE523" s="412"/>
      <c r="OZF523" s="413"/>
      <c r="OZG523" s="413"/>
      <c r="OZH523" s="413"/>
      <c r="OZI523" s="413"/>
      <c r="OZJ523" s="413"/>
      <c r="OZK523" s="413"/>
      <c r="OZL523" s="413"/>
      <c r="OZM523" s="413"/>
      <c r="OZN523" s="413"/>
      <c r="OZO523" s="413"/>
      <c r="OZP523" s="413"/>
      <c r="OZQ523" s="413"/>
      <c r="OZR523" s="413"/>
      <c r="OZS523" s="413"/>
      <c r="OZT523" s="413"/>
      <c r="OZU523" s="413"/>
      <c r="OZV523" s="413"/>
      <c r="OZW523" s="413"/>
      <c r="OZX523" s="413"/>
      <c r="OZY523" s="413"/>
      <c r="OZZ523" s="413"/>
      <c r="PAA523" s="413"/>
      <c r="PAB523" s="413"/>
      <c r="PAC523" s="413"/>
      <c r="PAD523" s="414"/>
      <c r="PAE523" s="414"/>
      <c r="PAF523" s="414"/>
      <c r="PAG523" s="414"/>
      <c r="PAH523" s="414"/>
      <c r="PAI523" s="413"/>
      <c r="PAJ523" s="413"/>
      <c r="PAK523" s="414"/>
      <c r="PAL523" s="414"/>
      <c r="PAM523" s="413"/>
      <c r="PAN523" s="413"/>
      <c r="PAO523" s="414"/>
      <c r="PAP523" s="414"/>
      <c r="PAQ523" s="413"/>
      <c r="PAR523" s="413"/>
      <c r="PAS523" s="413"/>
      <c r="PAT523" s="413"/>
      <c r="PAU523" s="413"/>
      <c r="PAV523" s="413"/>
      <c r="PAW523" s="413"/>
      <c r="PAX523" s="414"/>
      <c r="PAY523" s="414"/>
      <c r="PAZ523" s="413"/>
      <c r="PBA523" s="413"/>
      <c r="PBB523" s="414"/>
      <c r="PBC523" s="414"/>
      <c r="PBD523" s="413"/>
      <c r="PBE523" s="413"/>
      <c r="PBF523" s="413"/>
      <c r="PBG523" s="413"/>
      <c r="PBH523" s="413"/>
      <c r="PBI523" s="407"/>
      <c r="PBJ523" s="439"/>
      <c r="PBK523" s="413"/>
      <c r="PBL523" s="413"/>
      <c r="PBM523" s="413"/>
      <c r="PBN523" s="413"/>
      <c r="PBO523" s="413"/>
      <c r="PBP523" s="413"/>
      <c r="PBQ523" s="413"/>
      <c r="PBR523" s="412"/>
      <c r="PBS523" s="412"/>
      <c r="PBT523" s="412"/>
      <c r="PBU523" s="412"/>
      <c r="PBV523" s="412"/>
      <c r="PBW523" s="412"/>
      <c r="PBX523" s="412"/>
      <c r="PBY523" s="412"/>
      <c r="PBZ523" s="412"/>
      <c r="PCA523" s="412"/>
      <c r="PCB523" s="412"/>
      <c r="PCC523" s="412"/>
      <c r="PCD523" s="412"/>
      <c r="PCE523" s="412"/>
      <c r="PCF523" s="412"/>
      <c r="PCG523" s="412"/>
      <c r="PCH523" s="412"/>
      <c r="PCI523" s="412"/>
      <c r="PCJ523" s="412"/>
      <c r="PCK523" s="412"/>
      <c r="PCL523" s="412"/>
      <c r="PCM523" s="412"/>
      <c r="PCN523" s="412"/>
      <c r="PCO523" s="412"/>
      <c r="PCP523" s="412"/>
      <c r="PCQ523" s="412"/>
      <c r="PCR523" s="412"/>
      <c r="PCS523" s="412"/>
      <c r="PCT523" s="412"/>
      <c r="PCU523" s="412"/>
      <c r="PCV523" s="412"/>
      <c r="PCW523" s="412"/>
      <c r="PCX523" s="412"/>
      <c r="PCY523" s="412"/>
      <c r="PCZ523" s="412"/>
      <c r="PDA523" s="412"/>
      <c r="PDB523" s="412"/>
      <c r="PDC523" s="412"/>
      <c r="PDD523" s="412"/>
      <c r="PDE523" s="412"/>
      <c r="PDF523" s="412"/>
      <c r="PDG523" s="412"/>
      <c r="PDH523" s="412"/>
      <c r="PDI523" s="412"/>
      <c r="PDJ523" s="413"/>
      <c r="PDK523" s="413"/>
      <c r="PDL523" s="413"/>
      <c r="PDM523" s="413"/>
      <c r="PDN523" s="413"/>
      <c r="PDO523" s="413"/>
      <c r="PDP523" s="413"/>
      <c r="PDQ523" s="413"/>
      <c r="PDR523" s="413"/>
      <c r="PDS523" s="413"/>
      <c r="PDT523" s="413"/>
      <c r="PDU523" s="413"/>
      <c r="PDV523" s="413"/>
      <c r="PDW523" s="413"/>
      <c r="PDX523" s="413"/>
      <c r="PDY523" s="413"/>
      <c r="PDZ523" s="413"/>
      <c r="PEA523" s="413"/>
      <c r="PEB523" s="413"/>
      <c r="PEC523" s="413"/>
      <c r="PED523" s="413"/>
      <c r="PEE523" s="413"/>
      <c r="PEF523" s="413"/>
      <c r="PEG523" s="413"/>
      <c r="PEH523" s="414"/>
      <c r="PEI523" s="414"/>
      <c r="PEJ523" s="414"/>
      <c r="PEK523" s="414"/>
      <c r="PEL523" s="414"/>
      <c r="PEM523" s="413"/>
      <c r="PEN523" s="413"/>
      <c r="PEO523" s="414"/>
      <c r="PEP523" s="414"/>
      <c r="PEQ523" s="413"/>
      <c r="PER523" s="413"/>
      <c r="PES523" s="414"/>
      <c r="PET523" s="414"/>
      <c r="PEU523" s="413"/>
      <c r="PEV523" s="413"/>
      <c r="PEW523" s="413"/>
      <c r="PEX523" s="413"/>
      <c r="PEY523" s="413"/>
      <c r="PEZ523" s="413"/>
      <c r="PFA523" s="413"/>
      <c r="PFB523" s="414"/>
      <c r="PFC523" s="414"/>
      <c r="PFD523" s="413"/>
      <c r="PFE523" s="413"/>
      <c r="PFF523" s="414"/>
      <c r="PFG523" s="414"/>
      <c r="PFH523" s="413"/>
      <c r="PFI523" s="413"/>
      <c r="PFJ523" s="413"/>
      <c r="PFK523" s="413"/>
      <c r="PFL523" s="413"/>
      <c r="PFM523" s="407"/>
      <c r="PFN523" s="439"/>
      <c r="PFO523" s="413"/>
      <c r="PFP523" s="413"/>
      <c r="PFQ523" s="413"/>
      <c r="PFR523" s="413"/>
      <c r="PFS523" s="413"/>
      <c r="PFT523" s="413"/>
      <c r="PFU523" s="413"/>
      <c r="PFV523" s="412"/>
      <c r="PFW523" s="412"/>
      <c r="PFX523" s="412"/>
      <c r="PFY523" s="412"/>
      <c r="PFZ523" s="412"/>
      <c r="PGA523" s="412"/>
      <c r="PGB523" s="412"/>
      <c r="PGC523" s="412"/>
      <c r="PGD523" s="412"/>
      <c r="PGE523" s="412"/>
      <c r="PGF523" s="412"/>
      <c r="PGG523" s="412"/>
      <c r="PGH523" s="412"/>
      <c r="PGI523" s="412"/>
      <c r="PGJ523" s="412"/>
      <c r="PGK523" s="412"/>
      <c r="PGL523" s="412"/>
      <c r="PGM523" s="412"/>
      <c r="PGN523" s="412"/>
      <c r="PGO523" s="412"/>
      <c r="PGP523" s="412"/>
      <c r="PGQ523" s="412"/>
      <c r="PGR523" s="412"/>
      <c r="PGS523" s="412"/>
      <c r="PGT523" s="412"/>
      <c r="PGU523" s="412"/>
      <c r="PGV523" s="412"/>
      <c r="PGW523" s="412"/>
      <c r="PGX523" s="412"/>
      <c r="PGY523" s="412"/>
      <c r="PGZ523" s="412"/>
      <c r="PHA523" s="412"/>
      <c r="PHB523" s="412"/>
      <c r="PHC523" s="412"/>
      <c r="PHD523" s="412"/>
      <c r="PHE523" s="412"/>
      <c r="PHF523" s="412"/>
      <c r="PHG523" s="412"/>
      <c r="PHH523" s="412"/>
      <c r="PHI523" s="412"/>
      <c r="PHJ523" s="412"/>
      <c r="PHK523" s="412"/>
      <c r="PHL523" s="412"/>
      <c r="PHM523" s="412"/>
      <c r="PHN523" s="413"/>
      <c r="PHO523" s="413"/>
      <c r="PHP523" s="413"/>
      <c r="PHQ523" s="413"/>
      <c r="PHR523" s="413"/>
      <c r="PHS523" s="413"/>
      <c r="PHT523" s="413"/>
      <c r="PHU523" s="413"/>
      <c r="PHV523" s="413"/>
      <c r="PHW523" s="413"/>
      <c r="PHX523" s="413"/>
      <c r="PHY523" s="413"/>
      <c r="PHZ523" s="413"/>
      <c r="PIA523" s="413"/>
      <c r="PIB523" s="413"/>
      <c r="PIC523" s="413"/>
      <c r="PID523" s="413"/>
      <c r="PIE523" s="413"/>
      <c r="PIF523" s="413"/>
      <c r="PIG523" s="413"/>
      <c r="PIH523" s="413"/>
      <c r="PII523" s="413"/>
      <c r="PIJ523" s="413"/>
      <c r="PIK523" s="413"/>
      <c r="PIL523" s="414"/>
      <c r="PIM523" s="414"/>
      <c r="PIN523" s="414"/>
      <c r="PIO523" s="414"/>
      <c r="PIP523" s="414"/>
      <c r="PIQ523" s="413"/>
      <c r="PIR523" s="413"/>
      <c r="PIS523" s="414"/>
      <c r="PIT523" s="414"/>
      <c r="PIU523" s="413"/>
      <c r="PIV523" s="413"/>
      <c r="PIW523" s="414"/>
      <c r="PIX523" s="414"/>
      <c r="PIY523" s="413"/>
      <c r="PIZ523" s="413"/>
      <c r="PJA523" s="413"/>
      <c r="PJB523" s="413"/>
      <c r="PJC523" s="413"/>
      <c r="PJD523" s="413"/>
      <c r="PJE523" s="413"/>
      <c r="PJF523" s="414"/>
      <c r="PJG523" s="414"/>
      <c r="PJH523" s="413"/>
      <c r="PJI523" s="413"/>
      <c r="PJJ523" s="414"/>
      <c r="PJK523" s="414"/>
      <c r="PJL523" s="413"/>
      <c r="PJM523" s="413"/>
      <c r="PJN523" s="413"/>
      <c r="PJO523" s="413"/>
      <c r="PJP523" s="413"/>
      <c r="PJQ523" s="407"/>
      <c r="PJR523" s="439"/>
      <c r="PJS523" s="413"/>
      <c r="PJT523" s="413"/>
      <c r="PJU523" s="413"/>
      <c r="PJV523" s="413"/>
      <c r="PJW523" s="413"/>
      <c r="PJX523" s="413"/>
      <c r="PJY523" s="413"/>
      <c r="PJZ523" s="412"/>
      <c r="PKA523" s="412"/>
      <c r="PKB523" s="412"/>
      <c r="PKC523" s="412"/>
      <c r="PKD523" s="412"/>
      <c r="PKE523" s="412"/>
      <c r="PKF523" s="412"/>
      <c r="PKG523" s="412"/>
      <c r="PKH523" s="412"/>
      <c r="PKI523" s="412"/>
      <c r="PKJ523" s="412"/>
      <c r="PKK523" s="412"/>
      <c r="PKL523" s="412"/>
      <c r="PKM523" s="412"/>
      <c r="PKN523" s="412"/>
      <c r="PKO523" s="412"/>
      <c r="PKP523" s="412"/>
      <c r="PKQ523" s="412"/>
      <c r="PKR523" s="412"/>
      <c r="PKS523" s="412"/>
      <c r="PKT523" s="412"/>
      <c r="PKU523" s="412"/>
      <c r="PKV523" s="412"/>
      <c r="PKW523" s="412"/>
      <c r="PKX523" s="412"/>
      <c r="PKY523" s="412"/>
      <c r="PKZ523" s="412"/>
      <c r="PLA523" s="412"/>
      <c r="PLB523" s="412"/>
      <c r="PLC523" s="412"/>
      <c r="PLD523" s="412"/>
      <c r="PLE523" s="412"/>
      <c r="PLF523" s="412"/>
      <c r="PLG523" s="412"/>
      <c r="PLH523" s="412"/>
      <c r="PLI523" s="412"/>
      <c r="PLJ523" s="412"/>
      <c r="PLK523" s="412"/>
      <c r="PLL523" s="412"/>
      <c r="PLM523" s="412"/>
      <c r="PLN523" s="412"/>
      <c r="PLO523" s="412"/>
      <c r="PLP523" s="412"/>
      <c r="PLQ523" s="412"/>
      <c r="PLR523" s="413"/>
      <c r="PLS523" s="413"/>
      <c r="PLT523" s="413"/>
      <c r="PLU523" s="413"/>
      <c r="PLV523" s="413"/>
      <c r="PLW523" s="413"/>
      <c r="PLX523" s="413"/>
      <c r="PLY523" s="413"/>
      <c r="PLZ523" s="413"/>
      <c r="PMA523" s="413"/>
      <c r="PMB523" s="413"/>
      <c r="PMC523" s="413"/>
      <c r="PMD523" s="413"/>
      <c r="PME523" s="413"/>
      <c r="PMF523" s="413"/>
      <c r="PMG523" s="413"/>
      <c r="PMH523" s="413"/>
      <c r="PMI523" s="413"/>
      <c r="PMJ523" s="413"/>
      <c r="PMK523" s="413"/>
      <c r="PML523" s="413"/>
      <c r="PMM523" s="413"/>
      <c r="PMN523" s="413"/>
      <c r="PMO523" s="413"/>
      <c r="PMP523" s="414"/>
      <c r="PMQ523" s="414"/>
      <c r="PMR523" s="414"/>
      <c r="PMS523" s="414"/>
      <c r="PMT523" s="414"/>
      <c r="PMU523" s="413"/>
      <c r="PMV523" s="413"/>
      <c r="PMW523" s="414"/>
      <c r="PMX523" s="414"/>
      <c r="PMY523" s="413"/>
      <c r="PMZ523" s="413"/>
      <c r="PNA523" s="414"/>
      <c r="PNB523" s="414"/>
      <c r="PNC523" s="413"/>
      <c r="PND523" s="413"/>
      <c r="PNE523" s="413"/>
      <c r="PNF523" s="413"/>
      <c r="PNG523" s="413"/>
      <c r="PNH523" s="413"/>
      <c r="PNI523" s="413"/>
      <c r="PNJ523" s="414"/>
      <c r="PNK523" s="414"/>
      <c r="PNL523" s="413"/>
      <c r="PNM523" s="413"/>
      <c r="PNN523" s="414"/>
      <c r="PNO523" s="414"/>
      <c r="PNP523" s="413"/>
      <c r="PNQ523" s="413"/>
      <c r="PNR523" s="413"/>
      <c r="PNS523" s="413"/>
      <c r="PNT523" s="413"/>
      <c r="PNU523" s="407"/>
      <c r="PNV523" s="439"/>
      <c r="PNW523" s="413"/>
      <c r="PNX523" s="413"/>
      <c r="PNY523" s="413"/>
      <c r="PNZ523" s="413"/>
      <c r="POA523" s="413"/>
      <c r="POB523" s="413"/>
      <c r="POC523" s="413"/>
      <c r="POD523" s="412"/>
      <c r="POE523" s="412"/>
      <c r="POF523" s="412"/>
      <c r="POG523" s="412"/>
      <c r="POH523" s="412"/>
      <c r="POI523" s="412"/>
      <c r="POJ523" s="412"/>
      <c r="POK523" s="412"/>
      <c r="POL523" s="412"/>
      <c r="POM523" s="412"/>
      <c r="PON523" s="412"/>
      <c r="POO523" s="412"/>
      <c r="POP523" s="412"/>
      <c r="POQ523" s="412"/>
      <c r="POR523" s="412"/>
      <c r="POS523" s="412"/>
      <c r="POT523" s="412"/>
      <c r="POU523" s="412"/>
      <c r="POV523" s="412"/>
      <c r="POW523" s="412"/>
      <c r="POX523" s="412"/>
      <c r="POY523" s="412"/>
      <c r="POZ523" s="412"/>
      <c r="PPA523" s="412"/>
      <c r="PPB523" s="412"/>
      <c r="PPC523" s="412"/>
      <c r="PPD523" s="412"/>
      <c r="PPE523" s="412"/>
      <c r="PPF523" s="412"/>
      <c r="PPG523" s="412"/>
      <c r="PPH523" s="412"/>
      <c r="PPI523" s="412"/>
      <c r="PPJ523" s="412"/>
      <c r="PPK523" s="412"/>
      <c r="PPL523" s="412"/>
      <c r="PPM523" s="412"/>
      <c r="PPN523" s="412"/>
      <c r="PPO523" s="412"/>
      <c r="PPP523" s="412"/>
      <c r="PPQ523" s="412"/>
      <c r="PPR523" s="412"/>
      <c r="PPS523" s="412"/>
      <c r="PPT523" s="412"/>
      <c r="PPU523" s="412"/>
      <c r="PPV523" s="413"/>
      <c r="PPW523" s="413"/>
      <c r="PPX523" s="413"/>
      <c r="PPY523" s="413"/>
      <c r="PPZ523" s="413"/>
      <c r="PQA523" s="413"/>
      <c r="PQB523" s="413"/>
      <c r="PQC523" s="413"/>
      <c r="PQD523" s="413"/>
      <c r="PQE523" s="413"/>
      <c r="PQF523" s="413"/>
      <c r="PQG523" s="413"/>
      <c r="PQH523" s="413"/>
      <c r="PQI523" s="413"/>
      <c r="PQJ523" s="413"/>
      <c r="PQK523" s="413"/>
      <c r="PQL523" s="413"/>
      <c r="PQM523" s="413"/>
      <c r="PQN523" s="413"/>
      <c r="PQO523" s="413"/>
      <c r="PQP523" s="413"/>
      <c r="PQQ523" s="413"/>
      <c r="PQR523" s="413"/>
      <c r="PQS523" s="413"/>
      <c r="PQT523" s="414"/>
      <c r="PQU523" s="414"/>
      <c r="PQV523" s="414"/>
      <c r="PQW523" s="414"/>
      <c r="PQX523" s="414"/>
      <c r="PQY523" s="413"/>
      <c r="PQZ523" s="413"/>
      <c r="PRA523" s="414"/>
      <c r="PRB523" s="414"/>
      <c r="PRC523" s="413"/>
      <c r="PRD523" s="413"/>
      <c r="PRE523" s="414"/>
      <c r="PRF523" s="414"/>
      <c r="PRG523" s="413"/>
      <c r="PRH523" s="413"/>
      <c r="PRI523" s="413"/>
      <c r="PRJ523" s="413"/>
      <c r="PRK523" s="413"/>
      <c r="PRL523" s="413"/>
      <c r="PRM523" s="413"/>
      <c r="PRN523" s="414"/>
      <c r="PRO523" s="414"/>
      <c r="PRP523" s="413"/>
      <c r="PRQ523" s="413"/>
      <c r="PRR523" s="414"/>
      <c r="PRS523" s="414"/>
      <c r="PRT523" s="413"/>
      <c r="PRU523" s="413"/>
      <c r="PRV523" s="413"/>
      <c r="PRW523" s="413"/>
      <c r="PRX523" s="413"/>
      <c r="PRY523" s="407"/>
      <c r="PRZ523" s="439"/>
      <c r="PSA523" s="413"/>
      <c r="PSB523" s="413"/>
      <c r="PSC523" s="413"/>
      <c r="PSD523" s="413"/>
      <c r="PSE523" s="413"/>
      <c r="PSF523" s="413"/>
      <c r="PSG523" s="413"/>
      <c r="PSH523" s="412"/>
      <c r="PSI523" s="412"/>
      <c r="PSJ523" s="412"/>
      <c r="PSK523" s="412"/>
      <c r="PSL523" s="412"/>
      <c r="PSM523" s="412"/>
      <c r="PSN523" s="412"/>
      <c r="PSO523" s="412"/>
      <c r="PSP523" s="412"/>
      <c r="PSQ523" s="412"/>
      <c r="PSR523" s="412"/>
      <c r="PSS523" s="412"/>
      <c r="PST523" s="412"/>
      <c r="PSU523" s="412"/>
      <c r="PSV523" s="412"/>
      <c r="PSW523" s="412"/>
      <c r="PSX523" s="412"/>
      <c r="PSY523" s="412"/>
      <c r="PSZ523" s="412"/>
      <c r="PTA523" s="412"/>
      <c r="PTB523" s="412"/>
      <c r="PTC523" s="412"/>
      <c r="PTD523" s="412"/>
      <c r="PTE523" s="412"/>
      <c r="PTF523" s="412"/>
      <c r="PTG523" s="412"/>
      <c r="PTH523" s="412"/>
      <c r="PTI523" s="412"/>
      <c r="PTJ523" s="412"/>
      <c r="PTK523" s="412"/>
      <c r="PTL523" s="412"/>
      <c r="PTM523" s="412"/>
      <c r="PTN523" s="412"/>
      <c r="PTO523" s="412"/>
      <c r="PTP523" s="412"/>
      <c r="PTQ523" s="412"/>
      <c r="PTR523" s="412"/>
      <c r="PTS523" s="412"/>
      <c r="PTT523" s="412"/>
      <c r="PTU523" s="412"/>
      <c r="PTV523" s="412"/>
      <c r="PTW523" s="412"/>
      <c r="PTX523" s="412"/>
      <c r="PTY523" s="412"/>
      <c r="PTZ523" s="413"/>
      <c r="PUA523" s="413"/>
      <c r="PUB523" s="413"/>
      <c r="PUC523" s="413"/>
      <c r="PUD523" s="413"/>
      <c r="PUE523" s="413"/>
      <c r="PUF523" s="413"/>
      <c r="PUG523" s="413"/>
      <c r="PUH523" s="413"/>
      <c r="PUI523" s="413"/>
      <c r="PUJ523" s="413"/>
      <c r="PUK523" s="413"/>
      <c r="PUL523" s="413"/>
      <c r="PUM523" s="413"/>
      <c r="PUN523" s="413"/>
      <c r="PUO523" s="413"/>
      <c r="PUP523" s="413"/>
      <c r="PUQ523" s="413"/>
      <c r="PUR523" s="413"/>
      <c r="PUS523" s="413"/>
      <c r="PUT523" s="413"/>
      <c r="PUU523" s="413"/>
      <c r="PUV523" s="413"/>
      <c r="PUW523" s="413"/>
      <c r="PUX523" s="414"/>
      <c r="PUY523" s="414"/>
      <c r="PUZ523" s="414"/>
      <c r="PVA523" s="414"/>
      <c r="PVB523" s="414"/>
      <c r="PVC523" s="413"/>
      <c r="PVD523" s="413"/>
      <c r="PVE523" s="414"/>
      <c r="PVF523" s="414"/>
      <c r="PVG523" s="413"/>
      <c r="PVH523" s="413"/>
      <c r="PVI523" s="414"/>
      <c r="PVJ523" s="414"/>
      <c r="PVK523" s="413"/>
      <c r="PVL523" s="413"/>
      <c r="PVM523" s="413"/>
      <c r="PVN523" s="413"/>
      <c r="PVO523" s="413"/>
      <c r="PVP523" s="413"/>
      <c r="PVQ523" s="413"/>
      <c r="PVR523" s="414"/>
      <c r="PVS523" s="414"/>
      <c r="PVT523" s="413"/>
      <c r="PVU523" s="413"/>
      <c r="PVV523" s="414"/>
      <c r="PVW523" s="414"/>
      <c r="PVX523" s="413"/>
      <c r="PVY523" s="413"/>
      <c r="PVZ523" s="413"/>
      <c r="PWA523" s="413"/>
      <c r="PWB523" s="413"/>
      <c r="PWC523" s="407"/>
      <c r="PWD523" s="439"/>
      <c r="PWE523" s="413"/>
      <c r="PWF523" s="413"/>
      <c r="PWG523" s="413"/>
      <c r="PWH523" s="413"/>
      <c r="PWI523" s="413"/>
      <c r="PWJ523" s="413"/>
      <c r="PWK523" s="413"/>
      <c r="PWL523" s="412"/>
      <c r="PWM523" s="412"/>
      <c r="PWN523" s="412"/>
      <c r="PWO523" s="412"/>
      <c r="PWP523" s="412"/>
      <c r="PWQ523" s="412"/>
      <c r="PWR523" s="412"/>
      <c r="PWS523" s="412"/>
      <c r="PWT523" s="412"/>
      <c r="PWU523" s="412"/>
      <c r="PWV523" s="412"/>
      <c r="PWW523" s="412"/>
      <c r="PWX523" s="412"/>
      <c r="PWY523" s="412"/>
      <c r="PWZ523" s="412"/>
      <c r="PXA523" s="412"/>
      <c r="PXB523" s="412"/>
      <c r="PXC523" s="412"/>
      <c r="PXD523" s="412"/>
      <c r="PXE523" s="412"/>
      <c r="PXF523" s="412"/>
      <c r="PXG523" s="412"/>
      <c r="PXH523" s="412"/>
      <c r="PXI523" s="412"/>
      <c r="PXJ523" s="412"/>
      <c r="PXK523" s="412"/>
      <c r="PXL523" s="412"/>
      <c r="PXM523" s="412"/>
      <c r="PXN523" s="412"/>
      <c r="PXO523" s="412"/>
      <c r="PXP523" s="412"/>
      <c r="PXQ523" s="412"/>
      <c r="PXR523" s="412"/>
      <c r="PXS523" s="412"/>
      <c r="PXT523" s="412"/>
      <c r="PXU523" s="412"/>
      <c r="PXV523" s="412"/>
      <c r="PXW523" s="412"/>
      <c r="PXX523" s="412"/>
      <c r="PXY523" s="412"/>
      <c r="PXZ523" s="412"/>
      <c r="PYA523" s="412"/>
      <c r="PYB523" s="412"/>
      <c r="PYC523" s="412"/>
      <c r="PYD523" s="413"/>
      <c r="PYE523" s="413"/>
      <c r="PYF523" s="413"/>
      <c r="PYG523" s="413"/>
      <c r="PYH523" s="413"/>
      <c r="PYI523" s="413"/>
      <c r="PYJ523" s="413"/>
      <c r="PYK523" s="413"/>
      <c r="PYL523" s="413"/>
      <c r="PYM523" s="413"/>
      <c r="PYN523" s="413"/>
      <c r="PYO523" s="413"/>
      <c r="PYP523" s="413"/>
      <c r="PYQ523" s="413"/>
      <c r="PYR523" s="413"/>
      <c r="PYS523" s="413"/>
      <c r="PYT523" s="413"/>
      <c r="PYU523" s="413"/>
      <c r="PYV523" s="413"/>
      <c r="PYW523" s="413"/>
      <c r="PYX523" s="413"/>
      <c r="PYY523" s="413"/>
      <c r="PYZ523" s="413"/>
      <c r="PZA523" s="413"/>
      <c r="PZB523" s="414"/>
      <c r="PZC523" s="414"/>
      <c r="PZD523" s="414"/>
      <c r="PZE523" s="414"/>
      <c r="PZF523" s="414"/>
      <c r="PZG523" s="413"/>
      <c r="PZH523" s="413"/>
      <c r="PZI523" s="414"/>
      <c r="PZJ523" s="414"/>
      <c r="PZK523" s="413"/>
      <c r="PZL523" s="413"/>
      <c r="PZM523" s="414"/>
      <c r="PZN523" s="414"/>
      <c r="PZO523" s="413"/>
      <c r="PZP523" s="413"/>
      <c r="PZQ523" s="413"/>
      <c r="PZR523" s="413"/>
      <c r="PZS523" s="413"/>
      <c r="PZT523" s="413"/>
      <c r="PZU523" s="413"/>
      <c r="PZV523" s="414"/>
      <c r="PZW523" s="414"/>
      <c r="PZX523" s="413"/>
      <c r="PZY523" s="413"/>
      <c r="PZZ523" s="414"/>
      <c r="QAA523" s="414"/>
      <c r="QAB523" s="413"/>
      <c r="QAC523" s="413"/>
      <c r="QAD523" s="413"/>
      <c r="QAE523" s="413"/>
      <c r="QAF523" s="413"/>
      <c r="QAG523" s="407"/>
      <c r="QAH523" s="439"/>
      <c r="QAI523" s="413"/>
      <c r="QAJ523" s="413"/>
      <c r="QAK523" s="413"/>
      <c r="QAL523" s="413"/>
      <c r="QAM523" s="413"/>
      <c r="QAN523" s="413"/>
      <c r="QAO523" s="413"/>
      <c r="QAP523" s="412"/>
      <c r="QAQ523" s="412"/>
      <c r="QAR523" s="412"/>
      <c r="QAS523" s="412"/>
      <c r="QAT523" s="412"/>
      <c r="QAU523" s="412"/>
      <c r="QAV523" s="412"/>
      <c r="QAW523" s="412"/>
      <c r="QAX523" s="412"/>
      <c r="QAY523" s="412"/>
      <c r="QAZ523" s="412"/>
      <c r="QBA523" s="412"/>
      <c r="QBB523" s="412"/>
      <c r="QBC523" s="412"/>
      <c r="QBD523" s="412"/>
      <c r="QBE523" s="412"/>
      <c r="QBF523" s="412"/>
      <c r="QBG523" s="412"/>
      <c r="QBH523" s="412"/>
      <c r="QBI523" s="412"/>
      <c r="QBJ523" s="412"/>
      <c r="QBK523" s="412"/>
      <c r="QBL523" s="412"/>
      <c r="QBM523" s="412"/>
      <c r="QBN523" s="412"/>
      <c r="QBO523" s="412"/>
      <c r="QBP523" s="412"/>
      <c r="QBQ523" s="412"/>
      <c r="QBR523" s="412"/>
      <c r="QBS523" s="412"/>
      <c r="QBT523" s="412"/>
      <c r="QBU523" s="412"/>
      <c r="QBV523" s="412"/>
      <c r="QBW523" s="412"/>
      <c r="QBX523" s="412"/>
      <c r="QBY523" s="412"/>
      <c r="QBZ523" s="412"/>
      <c r="QCA523" s="412"/>
      <c r="QCB523" s="412"/>
      <c r="QCC523" s="412"/>
      <c r="QCD523" s="412"/>
      <c r="QCE523" s="412"/>
      <c r="QCF523" s="412"/>
      <c r="QCG523" s="412"/>
      <c r="QCH523" s="413"/>
      <c r="QCI523" s="413"/>
      <c r="QCJ523" s="413"/>
      <c r="QCK523" s="413"/>
      <c r="QCL523" s="413"/>
      <c r="QCM523" s="413"/>
      <c r="QCN523" s="413"/>
      <c r="QCO523" s="413"/>
      <c r="QCP523" s="413"/>
      <c r="QCQ523" s="413"/>
      <c r="QCR523" s="413"/>
      <c r="QCS523" s="413"/>
      <c r="QCT523" s="413"/>
      <c r="QCU523" s="413"/>
      <c r="QCV523" s="413"/>
      <c r="QCW523" s="413"/>
      <c r="QCX523" s="413"/>
      <c r="QCY523" s="413"/>
      <c r="QCZ523" s="413"/>
      <c r="QDA523" s="413"/>
      <c r="QDB523" s="413"/>
      <c r="QDC523" s="413"/>
      <c r="QDD523" s="413"/>
      <c r="QDE523" s="413"/>
      <c r="QDF523" s="414"/>
      <c r="QDG523" s="414"/>
      <c r="QDH523" s="414"/>
      <c r="QDI523" s="414"/>
      <c r="QDJ523" s="414"/>
      <c r="QDK523" s="413"/>
      <c r="QDL523" s="413"/>
      <c r="QDM523" s="414"/>
      <c r="QDN523" s="414"/>
      <c r="QDO523" s="413"/>
      <c r="QDP523" s="413"/>
      <c r="QDQ523" s="414"/>
      <c r="QDR523" s="414"/>
      <c r="QDS523" s="413"/>
      <c r="QDT523" s="413"/>
      <c r="QDU523" s="413"/>
      <c r="QDV523" s="413"/>
      <c r="QDW523" s="413"/>
      <c r="QDX523" s="413"/>
      <c r="QDY523" s="413"/>
      <c r="QDZ523" s="414"/>
      <c r="QEA523" s="414"/>
      <c r="QEB523" s="413"/>
      <c r="QEC523" s="413"/>
      <c r="QED523" s="414"/>
      <c r="QEE523" s="414"/>
      <c r="QEF523" s="413"/>
      <c r="QEG523" s="413"/>
      <c r="QEH523" s="413"/>
      <c r="QEI523" s="413"/>
      <c r="QEJ523" s="413"/>
      <c r="QEK523" s="407"/>
      <c r="QEL523" s="439"/>
      <c r="QEM523" s="413"/>
      <c r="QEN523" s="413"/>
      <c r="QEO523" s="413"/>
      <c r="QEP523" s="413"/>
      <c r="QEQ523" s="413"/>
      <c r="QER523" s="413"/>
      <c r="QES523" s="413"/>
      <c r="QET523" s="412"/>
      <c r="QEU523" s="412"/>
      <c r="QEV523" s="412"/>
      <c r="QEW523" s="412"/>
      <c r="QEX523" s="412"/>
      <c r="QEY523" s="412"/>
      <c r="QEZ523" s="412"/>
      <c r="QFA523" s="412"/>
      <c r="QFB523" s="412"/>
      <c r="QFC523" s="412"/>
      <c r="QFD523" s="412"/>
      <c r="QFE523" s="412"/>
      <c r="QFF523" s="412"/>
      <c r="QFG523" s="412"/>
      <c r="QFH523" s="412"/>
      <c r="QFI523" s="412"/>
      <c r="QFJ523" s="412"/>
      <c r="QFK523" s="412"/>
      <c r="QFL523" s="412"/>
      <c r="QFM523" s="412"/>
      <c r="QFN523" s="412"/>
      <c r="QFO523" s="412"/>
      <c r="QFP523" s="412"/>
      <c r="QFQ523" s="412"/>
      <c r="QFR523" s="412"/>
      <c r="QFS523" s="412"/>
      <c r="QFT523" s="412"/>
      <c r="QFU523" s="412"/>
      <c r="QFV523" s="412"/>
      <c r="QFW523" s="412"/>
      <c r="QFX523" s="412"/>
      <c r="QFY523" s="412"/>
      <c r="QFZ523" s="412"/>
      <c r="QGA523" s="412"/>
      <c r="QGB523" s="412"/>
      <c r="QGC523" s="412"/>
      <c r="QGD523" s="412"/>
      <c r="QGE523" s="412"/>
      <c r="QGF523" s="412"/>
      <c r="QGG523" s="412"/>
      <c r="QGH523" s="412"/>
      <c r="QGI523" s="412"/>
      <c r="QGJ523" s="412"/>
      <c r="QGK523" s="412"/>
      <c r="QGL523" s="413"/>
      <c r="QGM523" s="413"/>
      <c r="QGN523" s="413"/>
      <c r="QGO523" s="413"/>
      <c r="QGP523" s="413"/>
      <c r="QGQ523" s="413"/>
      <c r="QGR523" s="413"/>
      <c r="QGS523" s="413"/>
      <c r="QGT523" s="413"/>
      <c r="QGU523" s="413"/>
      <c r="QGV523" s="413"/>
      <c r="QGW523" s="413"/>
      <c r="QGX523" s="413"/>
      <c r="QGY523" s="413"/>
      <c r="QGZ523" s="413"/>
      <c r="QHA523" s="413"/>
      <c r="QHB523" s="413"/>
      <c r="QHC523" s="413"/>
      <c r="QHD523" s="413"/>
      <c r="QHE523" s="413"/>
      <c r="QHF523" s="413"/>
      <c r="QHG523" s="413"/>
      <c r="QHH523" s="413"/>
      <c r="QHI523" s="413"/>
      <c r="QHJ523" s="414"/>
      <c r="QHK523" s="414"/>
      <c r="QHL523" s="414"/>
      <c r="QHM523" s="414"/>
      <c r="QHN523" s="414"/>
      <c r="QHO523" s="413"/>
      <c r="QHP523" s="413"/>
      <c r="QHQ523" s="414"/>
      <c r="QHR523" s="414"/>
      <c r="QHS523" s="413"/>
      <c r="QHT523" s="413"/>
      <c r="QHU523" s="414"/>
      <c r="QHV523" s="414"/>
      <c r="QHW523" s="413"/>
      <c r="QHX523" s="413"/>
      <c r="QHY523" s="413"/>
      <c r="QHZ523" s="413"/>
      <c r="QIA523" s="413"/>
      <c r="QIB523" s="413"/>
      <c r="QIC523" s="413"/>
      <c r="QID523" s="414"/>
      <c r="QIE523" s="414"/>
      <c r="QIF523" s="413"/>
      <c r="QIG523" s="413"/>
      <c r="QIH523" s="414"/>
      <c r="QII523" s="414"/>
      <c r="QIJ523" s="413"/>
      <c r="QIK523" s="413"/>
      <c r="QIL523" s="413"/>
      <c r="QIM523" s="413"/>
      <c r="QIN523" s="413"/>
      <c r="QIO523" s="407"/>
      <c r="QIP523" s="439"/>
      <c r="QIQ523" s="413"/>
      <c r="QIR523" s="413"/>
      <c r="QIS523" s="413"/>
      <c r="QIT523" s="413"/>
      <c r="QIU523" s="413"/>
      <c r="QIV523" s="413"/>
      <c r="QIW523" s="413"/>
      <c r="QIX523" s="412"/>
      <c r="QIY523" s="412"/>
      <c r="QIZ523" s="412"/>
      <c r="QJA523" s="412"/>
      <c r="QJB523" s="412"/>
      <c r="QJC523" s="412"/>
      <c r="QJD523" s="412"/>
      <c r="QJE523" s="412"/>
      <c r="QJF523" s="412"/>
      <c r="QJG523" s="412"/>
      <c r="QJH523" s="412"/>
      <c r="QJI523" s="412"/>
      <c r="QJJ523" s="412"/>
      <c r="QJK523" s="412"/>
      <c r="QJL523" s="412"/>
      <c r="QJM523" s="412"/>
      <c r="QJN523" s="412"/>
      <c r="QJO523" s="412"/>
      <c r="QJP523" s="412"/>
      <c r="QJQ523" s="412"/>
      <c r="QJR523" s="412"/>
      <c r="QJS523" s="412"/>
      <c r="QJT523" s="412"/>
      <c r="QJU523" s="412"/>
      <c r="QJV523" s="412"/>
      <c r="QJW523" s="412"/>
      <c r="QJX523" s="412"/>
      <c r="QJY523" s="412"/>
      <c r="QJZ523" s="412"/>
      <c r="QKA523" s="412"/>
      <c r="QKB523" s="412"/>
      <c r="QKC523" s="412"/>
      <c r="QKD523" s="412"/>
      <c r="QKE523" s="412"/>
      <c r="QKF523" s="412"/>
      <c r="QKG523" s="412"/>
      <c r="QKH523" s="412"/>
      <c r="QKI523" s="412"/>
      <c r="QKJ523" s="412"/>
      <c r="QKK523" s="412"/>
      <c r="QKL523" s="412"/>
      <c r="QKM523" s="412"/>
      <c r="QKN523" s="412"/>
      <c r="QKO523" s="412"/>
      <c r="QKP523" s="413"/>
      <c r="QKQ523" s="413"/>
      <c r="QKR523" s="413"/>
      <c r="QKS523" s="413"/>
      <c r="QKT523" s="413"/>
      <c r="QKU523" s="413"/>
      <c r="QKV523" s="413"/>
      <c r="QKW523" s="413"/>
      <c r="QKX523" s="413"/>
      <c r="QKY523" s="413"/>
      <c r="QKZ523" s="413"/>
      <c r="QLA523" s="413"/>
      <c r="QLB523" s="413"/>
      <c r="QLC523" s="413"/>
      <c r="QLD523" s="413"/>
      <c r="QLE523" s="413"/>
      <c r="QLF523" s="413"/>
      <c r="QLG523" s="413"/>
      <c r="QLH523" s="413"/>
      <c r="QLI523" s="413"/>
      <c r="QLJ523" s="413"/>
      <c r="QLK523" s="413"/>
      <c r="QLL523" s="413"/>
      <c r="QLM523" s="413"/>
      <c r="QLN523" s="414"/>
      <c r="QLO523" s="414"/>
      <c r="QLP523" s="414"/>
      <c r="QLQ523" s="414"/>
      <c r="QLR523" s="414"/>
      <c r="QLS523" s="413"/>
      <c r="QLT523" s="413"/>
      <c r="QLU523" s="414"/>
      <c r="QLV523" s="414"/>
      <c r="QLW523" s="413"/>
      <c r="QLX523" s="413"/>
      <c r="QLY523" s="414"/>
      <c r="QLZ523" s="414"/>
      <c r="QMA523" s="413"/>
      <c r="QMB523" s="413"/>
      <c r="QMC523" s="413"/>
      <c r="QMD523" s="413"/>
      <c r="QME523" s="413"/>
      <c r="QMF523" s="413"/>
      <c r="QMG523" s="413"/>
      <c r="QMH523" s="414"/>
      <c r="QMI523" s="414"/>
      <c r="QMJ523" s="413"/>
      <c r="QMK523" s="413"/>
      <c r="QML523" s="414"/>
      <c r="QMM523" s="414"/>
      <c r="QMN523" s="413"/>
      <c r="QMO523" s="413"/>
      <c r="QMP523" s="413"/>
      <c r="QMQ523" s="413"/>
      <c r="QMR523" s="413"/>
      <c r="QMS523" s="407"/>
      <c r="QMT523" s="439"/>
      <c r="QMU523" s="413"/>
      <c r="QMV523" s="413"/>
      <c r="QMW523" s="413"/>
      <c r="QMX523" s="413"/>
      <c r="QMY523" s="413"/>
      <c r="QMZ523" s="413"/>
      <c r="QNA523" s="413"/>
      <c r="QNB523" s="412"/>
      <c r="QNC523" s="412"/>
      <c r="QND523" s="412"/>
      <c r="QNE523" s="412"/>
      <c r="QNF523" s="412"/>
      <c r="QNG523" s="412"/>
      <c r="QNH523" s="412"/>
      <c r="QNI523" s="412"/>
      <c r="QNJ523" s="412"/>
      <c r="QNK523" s="412"/>
      <c r="QNL523" s="412"/>
      <c r="QNM523" s="412"/>
      <c r="QNN523" s="412"/>
      <c r="QNO523" s="412"/>
      <c r="QNP523" s="412"/>
      <c r="QNQ523" s="412"/>
      <c r="QNR523" s="412"/>
      <c r="QNS523" s="412"/>
      <c r="QNT523" s="412"/>
      <c r="QNU523" s="412"/>
      <c r="QNV523" s="412"/>
      <c r="QNW523" s="412"/>
      <c r="QNX523" s="412"/>
      <c r="QNY523" s="412"/>
      <c r="QNZ523" s="412"/>
      <c r="QOA523" s="412"/>
      <c r="QOB523" s="412"/>
      <c r="QOC523" s="412"/>
      <c r="QOD523" s="412"/>
      <c r="QOE523" s="412"/>
      <c r="QOF523" s="412"/>
      <c r="QOG523" s="412"/>
      <c r="QOH523" s="412"/>
      <c r="QOI523" s="412"/>
      <c r="QOJ523" s="412"/>
      <c r="QOK523" s="412"/>
      <c r="QOL523" s="412"/>
      <c r="QOM523" s="412"/>
      <c r="QON523" s="412"/>
      <c r="QOO523" s="412"/>
      <c r="QOP523" s="412"/>
      <c r="QOQ523" s="412"/>
      <c r="QOR523" s="412"/>
      <c r="QOS523" s="412"/>
      <c r="QOT523" s="413"/>
      <c r="QOU523" s="413"/>
      <c r="QOV523" s="413"/>
      <c r="QOW523" s="413"/>
      <c r="QOX523" s="413"/>
      <c r="QOY523" s="413"/>
      <c r="QOZ523" s="413"/>
      <c r="QPA523" s="413"/>
      <c r="QPB523" s="413"/>
      <c r="QPC523" s="413"/>
      <c r="QPD523" s="413"/>
      <c r="QPE523" s="413"/>
      <c r="QPF523" s="413"/>
      <c r="QPG523" s="413"/>
      <c r="QPH523" s="413"/>
      <c r="QPI523" s="413"/>
      <c r="QPJ523" s="413"/>
      <c r="QPK523" s="413"/>
      <c r="QPL523" s="413"/>
      <c r="QPM523" s="413"/>
      <c r="QPN523" s="413"/>
      <c r="QPO523" s="413"/>
      <c r="QPP523" s="413"/>
      <c r="QPQ523" s="413"/>
      <c r="QPR523" s="414"/>
      <c r="QPS523" s="414"/>
      <c r="QPT523" s="414"/>
      <c r="QPU523" s="414"/>
      <c r="QPV523" s="414"/>
      <c r="QPW523" s="413"/>
      <c r="QPX523" s="413"/>
      <c r="QPY523" s="414"/>
      <c r="QPZ523" s="414"/>
      <c r="QQA523" s="413"/>
      <c r="QQB523" s="413"/>
      <c r="QQC523" s="414"/>
      <c r="QQD523" s="414"/>
      <c r="QQE523" s="413"/>
      <c r="QQF523" s="413"/>
      <c r="QQG523" s="413"/>
      <c r="QQH523" s="413"/>
      <c r="QQI523" s="413"/>
      <c r="QQJ523" s="413"/>
      <c r="QQK523" s="413"/>
      <c r="QQL523" s="414"/>
      <c r="QQM523" s="414"/>
      <c r="QQN523" s="413"/>
      <c r="QQO523" s="413"/>
      <c r="QQP523" s="414"/>
      <c r="QQQ523" s="414"/>
      <c r="QQR523" s="413"/>
      <c r="QQS523" s="413"/>
      <c r="QQT523" s="413"/>
      <c r="QQU523" s="413"/>
      <c r="QQV523" s="413"/>
      <c r="QQW523" s="407"/>
      <c r="QQX523" s="439"/>
      <c r="QQY523" s="413"/>
      <c r="QQZ523" s="413"/>
      <c r="QRA523" s="413"/>
      <c r="QRB523" s="413"/>
      <c r="QRC523" s="413"/>
      <c r="QRD523" s="413"/>
      <c r="QRE523" s="413"/>
      <c r="QRF523" s="412"/>
      <c r="QRG523" s="412"/>
      <c r="QRH523" s="412"/>
      <c r="QRI523" s="412"/>
      <c r="QRJ523" s="412"/>
      <c r="QRK523" s="412"/>
      <c r="QRL523" s="412"/>
      <c r="QRM523" s="412"/>
      <c r="QRN523" s="412"/>
      <c r="QRO523" s="412"/>
      <c r="QRP523" s="412"/>
      <c r="QRQ523" s="412"/>
      <c r="QRR523" s="412"/>
      <c r="QRS523" s="412"/>
      <c r="QRT523" s="412"/>
      <c r="QRU523" s="412"/>
      <c r="QRV523" s="412"/>
      <c r="QRW523" s="412"/>
      <c r="QRX523" s="412"/>
      <c r="QRY523" s="412"/>
      <c r="QRZ523" s="412"/>
      <c r="QSA523" s="412"/>
      <c r="QSB523" s="412"/>
      <c r="QSC523" s="412"/>
      <c r="QSD523" s="412"/>
      <c r="QSE523" s="412"/>
      <c r="QSF523" s="412"/>
      <c r="QSG523" s="412"/>
      <c r="QSH523" s="412"/>
      <c r="QSI523" s="412"/>
      <c r="QSJ523" s="412"/>
      <c r="QSK523" s="412"/>
      <c r="QSL523" s="412"/>
      <c r="QSM523" s="412"/>
      <c r="QSN523" s="412"/>
      <c r="QSO523" s="412"/>
      <c r="QSP523" s="412"/>
      <c r="QSQ523" s="412"/>
      <c r="QSR523" s="412"/>
      <c r="QSS523" s="412"/>
      <c r="QST523" s="412"/>
      <c r="QSU523" s="412"/>
      <c r="QSV523" s="412"/>
      <c r="QSW523" s="412"/>
      <c r="QSX523" s="413"/>
      <c r="QSY523" s="413"/>
      <c r="QSZ523" s="413"/>
      <c r="QTA523" s="413"/>
      <c r="QTB523" s="413"/>
      <c r="QTC523" s="413"/>
      <c r="QTD523" s="413"/>
      <c r="QTE523" s="413"/>
      <c r="QTF523" s="413"/>
      <c r="QTG523" s="413"/>
      <c r="QTH523" s="413"/>
      <c r="QTI523" s="413"/>
      <c r="QTJ523" s="413"/>
      <c r="QTK523" s="413"/>
      <c r="QTL523" s="413"/>
      <c r="QTM523" s="413"/>
      <c r="QTN523" s="413"/>
      <c r="QTO523" s="413"/>
      <c r="QTP523" s="413"/>
      <c r="QTQ523" s="413"/>
      <c r="QTR523" s="413"/>
      <c r="QTS523" s="413"/>
      <c r="QTT523" s="413"/>
      <c r="QTU523" s="413"/>
      <c r="QTV523" s="414"/>
      <c r="QTW523" s="414"/>
      <c r="QTX523" s="414"/>
      <c r="QTY523" s="414"/>
      <c r="QTZ523" s="414"/>
      <c r="QUA523" s="413"/>
      <c r="QUB523" s="413"/>
      <c r="QUC523" s="414"/>
      <c r="QUD523" s="414"/>
      <c r="QUE523" s="413"/>
      <c r="QUF523" s="413"/>
      <c r="QUG523" s="414"/>
      <c r="QUH523" s="414"/>
      <c r="QUI523" s="413"/>
      <c r="QUJ523" s="413"/>
      <c r="QUK523" s="413"/>
      <c r="QUL523" s="413"/>
      <c r="QUM523" s="413"/>
      <c r="QUN523" s="413"/>
      <c r="QUO523" s="413"/>
      <c r="QUP523" s="414"/>
      <c r="QUQ523" s="414"/>
      <c r="QUR523" s="413"/>
      <c r="QUS523" s="413"/>
      <c r="QUT523" s="414"/>
      <c r="QUU523" s="414"/>
      <c r="QUV523" s="413"/>
      <c r="QUW523" s="413"/>
      <c r="QUX523" s="413"/>
      <c r="QUY523" s="413"/>
      <c r="QUZ523" s="413"/>
      <c r="QVA523" s="407"/>
      <c r="QVB523" s="439"/>
      <c r="QVC523" s="413"/>
      <c r="QVD523" s="413"/>
      <c r="QVE523" s="413"/>
      <c r="QVF523" s="413"/>
      <c r="QVG523" s="413"/>
      <c r="QVH523" s="413"/>
      <c r="QVI523" s="413"/>
      <c r="QVJ523" s="412"/>
      <c r="QVK523" s="412"/>
      <c r="QVL523" s="412"/>
      <c r="QVM523" s="412"/>
      <c r="QVN523" s="412"/>
      <c r="QVO523" s="412"/>
      <c r="QVP523" s="412"/>
      <c r="QVQ523" s="412"/>
      <c r="QVR523" s="412"/>
      <c r="QVS523" s="412"/>
      <c r="QVT523" s="412"/>
      <c r="QVU523" s="412"/>
      <c r="QVV523" s="412"/>
      <c r="QVW523" s="412"/>
      <c r="QVX523" s="412"/>
      <c r="QVY523" s="412"/>
      <c r="QVZ523" s="412"/>
      <c r="QWA523" s="412"/>
      <c r="QWB523" s="412"/>
      <c r="QWC523" s="412"/>
      <c r="QWD523" s="412"/>
      <c r="QWE523" s="412"/>
      <c r="QWF523" s="412"/>
      <c r="QWG523" s="412"/>
      <c r="QWH523" s="412"/>
      <c r="QWI523" s="412"/>
      <c r="QWJ523" s="412"/>
      <c r="QWK523" s="412"/>
      <c r="QWL523" s="412"/>
      <c r="QWM523" s="412"/>
      <c r="QWN523" s="412"/>
      <c r="QWO523" s="412"/>
      <c r="QWP523" s="412"/>
      <c r="QWQ523" s="412"/>
      <c r="QWR523" s="412"/>
      <c r="QWS523" s="412"/>
      <c r="QWT523" s="412"/>
      <c r="QWU523" s="412"/>
      <c r="QWV523" s="412"/>
      <c r="QWW523" s="412"/>
      <c r="QWX523" s="412"/>
      <c r="QWY523" s="412"/>
      <c r="QWZ523" s="412"/>
      <c r="QXA523" s="412"/>
      <c r="QXB523" s="413"/>
      <c r="QXC523" s="413"/>
      <c r="QXD523" s="413"/>
      <c r="QXE523" s="413"/>
      <c r="QXF523" s="413"/>
      <c r="QXG523" s="413"/>
      <c r="QXH523" s="413"/>
      <c r="QXI523" s="413"/>
      <c r="QXJ523" s="413"/>
      <c r="QXK523" s="413"/>
      <c r="QXL523" s="413"/>
      <c r="QXM523" s="413"/>
      <c r="QXN523" s="413"/>
      <c r="QXO523" s="413"/>
      <c r="QXP523" s="413"/>
      <c r="QXQ523" s="413"/>
      <c r="QXR523" s="413"/>
      <c r="QXS523" s="413"/>
      <c r="QXT523" s="413"/>
      <c r="QXU523" s="413"/>
      <c r="QXV523" s="413"/>
      <c r="QXW523" s="413"/>
      <c r="QXX523" s="413"/>
      <c r="QXY523" s="413"/>
      <c r="QXZ523" s="414"/>
      <c r="QYA523" s="414"/>
      <c r="QYB523" s="414"/>
      <c r="QYC523" s="414"/>
      <c r="QYD523" s="414"/>
      <c r="QYE523" s="413"/>
      <c r="QYF523" s="413"/>
      <c r="QYG523" s="414"/>
      <c r="QYH523" s="414"/>
      <c r="QYI523" s="413"/>
      <c r="QYJ523" s="413"/>
      <c r="QYK523" s="414"/>
      <c r="QYL523" s="414"/>
      <c r="QYM523" s="413"/>
      <c r="QYN523" s="413"/>
      <c r="QYO523" s="413"/>
      <c r="QYP523" s="413"/>
      <c r="QYQ523" s="413"/>
      <c r="QYR523" s="413"/>
      <c r="QYS523" s="413"/>
      <c r="QYT523" s="414"/>
      <c r="QYU523" s="414"/>
      <c r="QYV523" s="413"/>
      <c r="QYW523" s="413"/>
      <c r="QYX523" s="414"/>
      <c r="QYY523" s="414"/>
      <c r="QYZ523" s="413"/>
      <c r="QZA523" s="413"/>
      <c r="QZB523" s="413"/>
      <c r="QZC523" s="413"/>
      <c r="QZD523" s="413"/>
      <c r="QZE523" s="407"/>
      <c r="QZF523" s="439"/>
      <c r="QZG523" s="413"/>
      <c r="QZH523" s="413"/>
      <c r="QZI523" s="413"/>
      <c r="QZJ523" s="413"/>
      <c r="QZK523" s="413"/>
      <c r="QZL523" s="413"/>
      <c r="QZM523" s="413"/>
      <c r="QZN523" s="412"/>
      <c r="QZO523" s="412"/>
      <c r="QZP523" s="412"/>
      <c r="QZQ523" s="412"/>
      <c r="QZR523" s="412"/>
      <c r="QZS523" s="412"/>
      <c r="QZT523" s="412"/>
      <c r="QZU523" s="412"/>
      <c r="QZV523" s="412"/>
      <c r="QZW523" s="412"/>
      <c r="QZX523" s="412"/>
      <c r="QZY523" s="412"/>
      <c r="QZZ523" s="412"/>
      <c r="RAA523" s="412"/>
      <c r="RAB523" s="412"/>
      <c r="RAC523" s="412"/>
      <c r="RAD523" s="412"/>
      <c r="RAE523" s="412"/>
      <c r="RAF523" s="412"/>
      <c r="RAG523" s="412"/>
      <c r="RAH523" s="412"/>
      <c r="RAI523" s="412"/>
      <c r="RAJ523" s="412"/>
      <c r="RAK523" s="412"/>
      <c r="RAL523" s="412"/>
      <c r="RAM523" s="412"/>
      <c r="RAN523" s="412"/>
      <c r="RAO523" s="412"/>
      <c r="RAP523" s="412"/>
      <c r="RAQ523" s="412"/>
      <c r="RAR523" s="412"/>
      <c r="RAS523" s="412"/>
      <c r="RAT523" s="412"/>
      <c r="RAU523" s="412"/>
      <c r="RAV523" s="412"/>
      <c r="RAW523" s="412"/>
      <c r="RAX523" s="412"/>
      <c r="RAY523" s="412"/>
      <c r="RAZ523" s="412"/>
      <c r="RBA523" s="412"/>
      <c r="RBB523" s="412"/>
      <c r="RBC523" s="412"/>
      <c r="RBD523" s="412"/>
      <c r="RBE523" s="412"/>
      <c r="RBF523" s="413"/>
      <c r="RBG523" s="413"/>
      <c r="RBH523" s="413"/>
      <c r="RBI523" s="413"/>
      <c r="RBJ523" s="413"/>
      <c r="RBK523" s="413"/>
      <c r="RBL523" s="413"/>
      <c r="RBM523" s="413"/>
      <c r="RBN523" s="413"/>
      <c r="RBO523" s="413"/>
      <c r="RBP523" s="413"/>
      <c r="RBQ523" s="413"/>
      <c r="RBR523" s="413"/>
      <c r="RBS523" s="413"/>
      <c r="RBT523" s="413"/>
      <c r="RBU523" s="413"/>
      <c r="RBV523" s="413"/>
      <c r="RBW523" s="413"/>
      <c r="RBX523" s="413"/>
      <c r="RBY523" s="413"/>
      <c r="RBZ523" s="413"/>
      <c r="RCA523" s="413"/>
      <c r="RCB523" s="413"/>
    </row>
    <row r="524" spans="1:12248" s="670" customFormat="1" ht="50.25" hidden="1" customHeight="1" x14ac:dyDescent="0.25">
      <c r="B524" s="660"/>
      <c r="C524" s="111" t="s">
        <v>31</v>
      </c>
      <c r="D524" s="193">
        <f>E524+F524+G524+H524</f>
        <v>0</v>
      </c>
      <c r="E524" s="193"/>
      <c r="F524" s="193">
        <f>SUM(F525:F527)</f>
        <v>0</v>
      </c>
      <c r="G524" s="194"/>
      <c r="H524" s="194"/>
      <c r="I524" s="193">
        <f>M524</f>
        <v>0</v>
      </c>
      <c r="J524" s="569" t="e">
        <f>I524/D524</f>
        <v>#DIV/0!</v>
      </c>
      <c r="K524" s="307"/>
      <c r="L524" s="569"/>
      <c r="M524" s="193">
        <f>SUM(M525:M527)</f>
        <v>0</v>
      </c>
      <c r="N524" s="592" t="e">
        <f t="shared" si="1424"/>
        <v>#DIV/0!</v>
      </c>
      <c r="O524" s="307"/>
      <c r="P524" s="307"/>
      <c r="Q524" s="307"/>
      <c r="R524" s="307"/>
      <c r="S524" s="193">
        <f>W524</f>
        <v>0</v>
      </c>
      <c r="T524" s="641" t="e">
        <f t="shared" ref="T524:T533" si="1429">S524/D524</f>
        <v>#DIV/0!</v>
      </c>
      <c r="U524" s="112"/>
      <c r="V524" s="621"/>
      <c r="W524" s="193">
        <v>0</v>
      </c>
      <c r="X524" s="641">
        <v>0</v>
      </c>
      <c r="Y524" s="307"/>
      <c r="Z524" s="307"/>
      <c r="AA524" s="307"/>
      <c r="AB524" s="307"/>
      <c r="AC524" s="193">
        <f t="shared" si="1371"/>
        <v>0</v>
      </c>
      <c r="AD524" s="569" t="e">
        <f t="shared" si="1372"/>
        <v>#DIV/0!</v>
      </c>
      <c r="AE524" s="112"/>
      <c r="AF524" s="641"/>
      <c r="AG524" s="193">
        <v>0</v>
      </c>
      <c r="AH524" s="641" t="e">
        <f t="shared" si="1416"/>
        <v>#DIV/0!</v>
      </c>
      <c r="AI524" s="307"/>
      <c r="AJ524" s="307"/>
      <c r="AK524" s="193"/>
      <c r="AL524" s="307"/>
      <c r="AM524" s="307"/>
      <c r="AN524" s="307"/>
      <c r="AO524" s="307"/>
      <c r="AP524" s="307"/>
      <c r="AQ524" s="307"/>
      <c r="AR524" s="307"/>
      <c r="AS524" s="307"/>
      <c r="AT524" s="307"/>
      <c r="AU524" s="112">
        <f>AX524-F524</f>
        <v>0</v>
      </c>
      <c r="AV524" s="112">
        <f>AW524+AX524+AY524+AZ524</f>
        <v>0</v>
      </c>
      <c r="AW524" s="112">
        <f>SUM(AW525:AW527)</f>
        <v>0</v>
      </c>
      <c r="AX524" s="112">
        <f>SUM(AX525:AX527)</f>
        <v>0</v>
      </c>
      <c r="AY524" s="307"/>
      <c r="AZ524" s="307"/>
      <c r="BA524" s="112">
        <f t="shared" si="1425"/>
        <v>0</v>
      </c>
      <c r="BB524" s="112">
        <f>SUM(BB525:BB527)</f>
        <v>0</v>
      </c>
      <c r="BC524" s="307"/>
      <c r="BD524" s="307"/>
      <c r="BE524" s="112">
        <f t="shared" si="1426"/>
        <v>0</v>
      </c>
      <c r="BF524" s="112">
        <f>SUM(BF525:BF527)</f>
        <v>0</v>
      </c>
      <c r="BG524" s="307"/>
      <c r="BH524" s="307"/>
      <c r="BI524" s="112">
        <f>BJ524+BK524</f>
        <v>658533.15960000001</v>
      </c>
      <c r="BJ524" s="112">
        <f>SUM(BJ525:BJ527)</f>
        <v>0</v>
      </c>
      <c r="BK524" s="112">
        <f>SUM(BK525:BK527)</f>
        <v>658533.15960000001</v>
      </c>
      <c r="BL524" s="307"/>
      <c r="BM524" s="307"/>
      <c r="BN524" s="112">
        <f>BQ524-BI524</f>
        <v>0</v>
      </c>
      <c r="BO524" s="112">
        <f>BP524+BQ524</f>
        <v>658533.15960000001</v>
      </c>
      <c r="BP524" s="112">
        <f>SUM(BP525:BP527)</f>
        <v>0</v>
      </c>
      <c r="BQ524" s="112">
        <f>SUM(BQ525:BQ527)</f>
        <v>658533.15960000001</v>
      </c>
      <c r="BR524" s="307"/>
      <c r="BS524" s="307"/>
      <c r="BT524" s="307">
        <f t="shared" si="1397"/>
        <v>0</v>
      </c>
      <c r="BU524" s="307"/>
      <c r="BV524" s="112">
        <f>BW524+BX524</f>
        <v>894946.09960000007</v>
      </c>
      <c r="BW524" s="112">
        <f>SUM(BW525:BW527)</f>
        <v>0</v>
      </c>
      <c r="BX524" s="112">
        <f>SUM(BX525:BX527)</f>
        <v>894946.09960000007</v>
      </c>
      <c r="BY524" s="307"/>
      <c r="BZ524" s="307"/>
      <c r="CA524" s="112">
        <f t="shared" si="1427"/>
        <v>0</v>
      </c>
      <c r="CB524" s="193">
        <f>CF524-BW524</f>
        <v>0</v>
      </c>
      <c r="CC524" s="194"/>
      <c r="CD524" s="194"/>
      <c r="CE524" s="112">
        <f>CG524</f>
        <v>24946.099600000001</v>
      </c>
      <c r="CF524" s="193">
        <f>BW524</f>
        <v>0</v>
      </c>
      <c r="CG524" s="112">
        <f>SUM(CG525:CG527)</f>
        <v>24946.099600000001</v>
      </c>
      <c r="CH524" s="194">
        <f t="shared" si="1428"/>
        <v>0</v>
      </c>
      <c r="CI524" s="194"/>
      <c r="CJ524" s="112">
        <f>CJ526</f>
        <v>0</v>
      </c>
      <c r="CK524" s="112">
        <f>CL524+CM524</f>
        <v>24946.099600000001</v>
      </c>
      <c r="CL524" s="112">
        <f>SUM(CL525:CL527)</f>
        <v>0</v>
      </c>
      <c r="CM524" s="112">
        <f>SUM(CM525:CM527)</f>
        <v>24946.099600000001</v>
      </c>
      <c r="CN524" s="307"/>
      <c r="CO524" s="307"/>
    </row>
    <row r="525" spans="1:12248" s="198" customFormat="1" ht="50.25" hidden="1" customHeight="1" x14ac:dyDescent="0.25">
      <c r="B525" s="209"/>
      <c r="C525" s="137" t="s">
        <v>237</v>
      </c>
      <c r="D525" s="262">
        <f>F525</f>
        <v>0</v>
      </c>
      <c r="E525" s="262"/>
      <c r="F525" s="262"/>
      <c r="G525" s="263"/>
      <c r="H525" s="263"/>
      <c r="I525" s="262"/>
      <c r="J525" s="569" t="e">
        <f t="shared" ref="J525:J533" si="1430">I525/D525</f>
        <v>#DIV/0!</v>
      </c>
      <c r="K525" s="316"/>
      <c r="L525" s="569"/>
      <c r="M525" s="262"/>
      <c r="N525" s="592" t="e">
        <f t="shared" si="1424"/>
        <v>#DIV/0!</v>
      </c>
      <c r="O525" s="316"/>
      <c r="P525" s="316"/>
      <c r="Q525" s="316"/>
      <c r="R525" s="316"/>
      <c r="S525" s="262">
        <f t="shared" ref="S525:S533" si="1431">W525</f>
        <v>0</v>
      </c>
      <c r="T525" s="622" t="e">
        <f t="shared" si="1429"/>
        <v>#DIV/0!</v>
      </c>
      <c r="U525" s="199"/>
      <c r="V525" s="629"/>
      <c r="W525" s="262"/>
      <c r="X525" s="622" t="e">
        <f t="shared" ref="X525" si="1432">W525/#REF!</f>
        <v>#REF!</v>
      </c>
      <c r="Y525" s="316"/>
      <c r="Z525" s="316"/>
      <c r="AA525" s="316"/>
      <c r="AB525" s="316"/>
      <c r="AC525" s="262">
        <f t="shared" si="1371"/>
        <v>0</v>
      </c>
      <c r="AD525" s="575" t="e">
        <f t="shared" si="1372"/>
        <v>#DIV/0!</v>
      </c>
      <c r="AE525" s="199"/>
      <c r="AF525" s="622"/>
      <c r="AG525" s="262"/>
      <c r="AH525" s="622" t="e">
        <f t="shared" si="1416"/>
        <v>#DIV/0!</v>
      </c>
      <c r="AI525" s="316"/>
      <c r="AJ525" s="316"/>
      <c r="AK525" s="262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199">
        <f t="shared" ref="AU525" si="1433">AX525-F525</f>
        <v>0</v>
      </c>
      <c r="AV525" s="199">
        <f t="shared" ref="AV525:AV527" si="1434">AW525</f>
        <v>0</v>
      </c>
      <c r="AW525" s="199"/>
      <c r="AX525" s="199">
        <v>0</v>
      </c>
      <c r="AY525" s="316"/>
      <c r="AZ525" s="316"/>
      <c r="BA525" s="102">
        <f t="shared" si="1396"/>
        <v>0</v>
      </c>
      <c r="BB525" s="316"/>
      <c r="BC525" s="316"/>
      <c r="BD525" s="316"/>
      <c r="BE525" s="199">
        <f t="shared" si="1388"/>
        <v>0</v>
      </c>
      <c r="BF525" s="199">
        <f t="shared" ref="BF525:BF552" si="1435">E525</f>
        <v>0</v>
      </c>
      <c r="BG525" s="316"/>
      <c r="BH525" s="316"/>
      <c r="BI525" s="199">
        <f>BJ525+BK525</f>
        <v>20856.289639999999</v>
      </c>
      <c r="BJ525" s="199">
        <v>0</v>
      </c>
      <c r="BK525" s="199">
        <f>'[9]кудрово '!$X$11+'[9]кудрово '!$X$12</f>
        <v>20856.289639999999</v>
      </c>
      <c r="BL525" s="316"/>
      <c r="BM525" s="316"/>
      <c r="BN525" s="199">
        <f t="shared" ref="BN525:BN591" si="1436">BO525+BP525+BQ525</f>
        <v>41712.579279999998</v>
      </c>
      <c r="BO525" s="199">
        <f>BP525+BQ525</f>
        <v>20856.289639999999</v>
      </c>
      <c r="BP525" s="199">
        <v>0</v>
      </c>
      <c r="BQ525" s="199">
        <f>'[9]кудрово '!$X$11+'[9]кудрово '!$X$12</f>
        <v>20856.289639999999</v>
      </c>
      <c r="BR525" s="316"/>
      <c r="BS525" s="316"/>
      <c r="BT525" s="316">
        <f t="shared" si="1397"/>
        <v>0</v>
      </c>
      <c r="BU525" s="316"/>
      <c r="BV525" s="199">
        <f>BW525+BX525</f>
        <v>20564.74956</v>
      </c>
      <c r="BW525" s="199">
        <v>0</v>
      </c>
      <c r="BX525" s="199">
        <f>'[9]кудрово '!$AD$11+'[9]кудрово '!$AD$12</f>
        <v>20564.74956</v>
      </c>
      <c r="BY525" s="316"/>
      <c r="BZ525" s="316"/>
      <c r="CA525" s="199">
        <f t="shared" si="1427"/>
        <v>0</v>
      </c>
      <c r="CB525" s="262"/>
      <c r="CC525" s="263"/>
      <c r="CD525" s="263"/>
      <c r="CE525" s="199">
        <f>CG525</f>
        <v>24946.099600000001</v>
      </c>
      <c r="CF525" s="262">
        <f t="shared" ref="CF525:CF542" si="1437">BW525</f>
        <v>0</v>
      </c>
      <c r="CG525" s="262">
        <v>24946.099600000001</v>
      </c>
      <c r="CH525" s="263">
        <f t="shared" si="1428"/>
        <v>0</v>
      </c>
      <c r="CI525" s="263"/>
      <c r="CJ525" s="199"/>
      <c r="CK525" s="199">
        <f>CL525+CM525</f>
        <v>24946.099600000001</v>
      </c>
      <c r="CL525" s="199">
        <v>0</v>
      </c>
      <c r="CM525" s="199">
        <f>CG525</f>
        <v>24946.099600000001</v>
      </c>
      <c r="CN525" s="316"/>
      <c r="CO525" s="316"/>
    </row>
    <row r="526" spans="1:12248" s="198" customFormat="1" ht="50.25" hidden="1" customHeight="1" x14ac:dyDescent="0.25">
      <c r="B526" s="209"/>
      <c r="C526" s="137" t="s">
        <v>238</v>
      </c>
      <c r="D526" s="262">
        <f t="shared" ref="D526:D527" si="1438">F526</f>
        <v>0</v>
      </c>
      <c r="E526" s="262"/>
      <c r="F526" s="262"/>
      <c r="G526" s="263"/>
      <c r="H526" s="263"/>
      <c r="I526" s="262"/>
      <c r="J526" s="569" t="e">
        <f t="shared" si="1430"/>
        <v>#DIV/0!</v>
      </c>
      <c r="K526" s="316"/>
      <c r="L526" s="569"/>
      <c r="M526" s="262"/>
      <c r="N526" s="592" t="e">
        <f t="shared" si="1424"/>
        <v>#DIV/0!</v>
      </c>
      <c r="O526" s="316"/>
      <c r="P526" s="316"/>
      <c r="Q526" s="316"/>
      <c r="R526" s="316"/>
      <c r="S526" s="262">
        <f t="shared" si="1431"/>
        <v>0</v>
      </c>
      <c r="T526" s="622" t="e">
        <f t="shared" si="1429"/>
        <v>#DIV/0!</v>
      </c>
      <c r="U526" s="199"/>
      <c r="V526" s="629"/>
      <c r="W526" s="262"/>
      <c r="X526" s="622" t="e">
        <f t="shared" ref="X526" si="1439">W526/#REF!</f>
        <v>#REF!</v>
      </c>
      <c r="Y526" s="316"/>
      <c r="Z526" s="316"/>
      <c r="AA526" s="316"/>
      <c r="AB526" s="316"/>
      <c r="AC526" s="262">
        <f t="shared" si="1371"/>
        <v>0</v>
      </c>
      <c r="AD526" s="575" t="e">
        <f t="shared" si="1372"/>
        <v>#DIV/0!</v>
      </c>
      <c r="AE526" s="199"/>
      <c r="AF526" s="622"/>
      <c r="AG526" s="262"/>
      <c r="AH526" s="622" t="e">
        <f t="shared" si="1416"/>
        <v>#DIV/0!</v>
      </c>
      <c r="AI526" s="316"/>
      <c r="AJ526" s="316"/>
      <c r="AK526" s="262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199">
        <f>AX526-F526</f>
        <v>0</v>
      </c>
      <c r="AV526" s="199">
        <f t="shared" si="1434"/>
        <v>0</v>
      </c>
      <c r="AW526" s="199"/>
      <c r="AX526" s="199">
        <v>0</v>
      </c>
      <c r="AY526" s="316"/>
      <c r="AZ526" s="316"/>
      <c r="BA526" s="102">
        <f t="shared" si="1396"/>
        <v>0</v>
      </c>
      <c r="BB526" s="316"/>
      <c r="BC526" s="316"/>
      <c r="BD526" s="316"/>
      <c r="BE526" s="199">
        <f t="shared" si="1388"/>
        <v>0</v>
      </c>
      <c r="BF526" s="199">
        <f t="shared" si="1435"/>
        <v>0</v>
      </c>
      <c r="BG526" s="316"/>
      <c r="BH526" s="316"/>
      <c r="BI526" s="199">
        <f t="shared" ref="BI526" si="1440">BJ526+BK526</f>
        <v>637676.86996000004</v>
      </c>
      <c r="BJ526" s="199">
        <v>0</v>
      </c>
      <c r="BK526" s="199">
        <f>'[9]кудрово '!$X$8</f>
        <v>637676.86996000004</v>
      </c>
      <c r="BL526" s="316"/>
      <c r="BM526" s="316"/>
      <c r="BN526" s="199">
        <f t="shared" si="1436"/>
        <v>1275353.7399200001</v>
      </c>
      <c r="BO526" s="199">
        <f t="shared" ref="BO526" si="1441">BP526+BQ526</f>
        <v>637676.86996000004</v>
      </c>
      <c r="BP526" s="199">
        <v>0</v>
      </c>
      <c r="BQ526" s="199">
        <f>'[9]кудрово '!$X$8</f>
        <v>637676.86996000004</v>
      </c>
      <c r="BR526" s="316"/>
      <c r="BS526" s="316"/>
      <c r="BT526" s="316">
        <f t="shared" si="1397"/>
        <v>0</v>
      </c>
      <c r="BU526" s="316"/>
      <c r="BV526" s="199">
        <f t="shared" ref="BV526" si="1442">BW526+BX526</f>
        <v>874381.35004000005</v>
      </c>
      <c r="BW526" s="199">
        <v>0</v>
      </c>
      <c r="BX526" s="199">
        <f>'[9]кудрово '!$AD$8</f>
        <v>874381.35004000005</v>
      </c>
      <c r="BY526" s="316"/>
      <c r="BZ526" s="316"/>
      <c r="CA526" s="199">
        <f t="shared" si="1427"/>
        <v>0</v>
      </c>
      <c r="CB526" s="262"/>
      <c r="CC526" s="263"/>
      <c r="CD526" s="263"/>
      <c r="CE526" s="199">
        <f t="shared" ref="CE526:CE564" si="1443">CF526+CH526+CI526</f>
        <v>0</v>
      </c>
      <c r="CF526" s="262">
        <f t="shared" si="1437"/>
        <v>0</v>
      </c>
      <c r="CG526" s="262"/>
      <c r="CH526" s="263">
        <f t="shared" si="1428"/>
        <v>0</v>
      </c>
      <c r="CI526" s="263"/>
      <c r="CJ526" s="199"/>
      <c r="CK526" s="199">
        <f t="shared" ref="CK526" si="1444">CL526+CM526</f>
        <v>0</v>
      </c>
      <c r="CL526" s="199">
        <v>0</v>
      </c>
      <c r="CM526" s="199"/>
      <c r="CN526" s="316"/>
      <c r="CO526" s="316"/>
    </row>
    <row r="527" spans="1:12248" s="198" customFormat="1" ht="50.25" hidden="1" customHeight="1" x14ac:dyDescent="0.25">
      <c r="B527" s="209"/>
      <c r="C527" s="137" t="s">
        <v>239</v>
      </c>
      <c r="D527" s="262">
        <f t="shared" si="1438"/>
        <v>0</v>
      </c>
      <c r="E527" s="262"/>
      <c r="F527" s="262"/>
      <c r="G527" s="263"/>
      <c r="H527" s="263"/>
      <c r="I527" s="262"/>
      <c r="J527" s="569" t="e">
        <f t="shared" si="1430"/>
        <v>#DIV/0!</v>
      </c>
      <c r="K527" s="316"/>
      <c r="L527" s="569"/>
      <c r="M527" s="262"/>
      <c r="N527" s="592" t="e">
        <f t="shared" si="1424"/>
        <v>#DIV/0!</v>
      </c>
      <c r="O527" s="316"/>
      <c r="P527" s="316"/>
      <c r="Q527" s="316"/>
      <c r="R527" s="316"/>
      <c r="S527" s="262">
        <f t="shared" si="1431"/>
        <v>0</v>
      </c>
      <c r="T527" s="622" t="e">
        <f t="shared" si="1429"/>
        <v>#DIV/0!</v>
      </c>
      <c r="U527" s="199"/>
      <c r="V527" s="629"/>
      <c r="W527" s="262"/>
      <c r="X527" s="622" t="e">
        <f t="shared" ref="X527" si="1445">W527/#REF!</f>
        <v>#REF!</v>
      </c>
      <c r="Y527" s="316"/>
      <c r="Z527" s="316"/>
      <c r="AA527" s="316"/>
      <c r="AB527" s="316"/>
      <c r="AC527" s="262">
        <f t="shared" ref="AC527:AC552" si="1446">AE527+AG527+AI527+AK527</f>
        <v>0</v>
      </c>
      <c r="AD527" s="575" t="e">
        <f t="shared" ref="AD527:AD590" si="1447">AC527/D527</f>
        <v>#DIV/0!</v>
      </c>
      <c r="AE527" s="199"/>
      <c r="AF527" s="622"/>
      <c r="AG527" s="262"/>
      <c r="AH527" s="622" t="e">
        <f t="shared" si="1416"/>
        <v>#DIV/0!</v>
      </c>
      <c r="AI527" s="316"/>
      <c r="AJ527" s="316"/>
      <c r="AK527" s="262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199">
        <f t="shared" ref="AU527" si="1448">AX527-F527</f>
        <v>0</v>
      </c>
      <c r="AV527" s="199">
        <f t="shared" si="1434"/>
        <v>0</v>
      </c>
      <c r="AW527" s="199"/>
      <c r="AX527" s="199">
        <v>0</v>
      </c>
      <c r="AY527" s="316"/>
      <c r="AZ527" s="316"/>
      <c r="BA527" s="199">
        <f t="shared" si="1396"/>
        <v>0</v>
      </c>
      <c r="BB527" s="199">
        <f>BF527-E527</f>
        <v>0</v>
      </c>
      <c r="BC527" s="316"/>
      <c r="BD527" s="316"/>
      <c r="BE527" s="199">
        <f t="shared" si="1388"/>
        <v>0</v>
      </c>
      <c r="BF527" s="199">
        <f t="shared" si="1435"/>
        <v>0</v>
      </c>
      <c r="BG527" s="316"/>
      <c r="BH527" s="316"/>
      <c r="BI527" s="199">
        <f t="shared" ref="BI527:BI535" si="1449">BJ527</f>
        <v>0</v>
      </c>
      <c r="BJ527" s="199"/>
      <c r="BK527" s="199"/>
      <c r="BL527" s="316"/>
      <c r="BM527" s="316"/>
      <c r="BN527" s="199">
        <f t="shared" si="1436"/>
        <v>0</v>
      </c>
      <c r="BO527" s="199">
        <f t="shared" ref="BO527" si="1450">BP527</f>
        <v>0</v>
      </c>
      <c r="BP527" s="199"/>
      <c r="BQ527" s="199"/>
      <c r="BR527" s="316"/>
      <c r="BS527" s="316"/>
      <c r="BT527" s="316">
        <f t="shared" si="1397"/>
        <v>0</v>
      </c>
      <c r="BU527" s="316"/>
      <c r="BV527" s="199">
        <f t="shared" ref="BV527:BV528" si="1451">BW527</f>
        <v>0</v>
      </c>
      <c r="BW527" s="199"/>
      <c r="BX527" s="199"/>
      <c r="BY527" s="316"/>
      <c r="BZ527" s="316"/>
      <c r="CA527" s="199">
        <f t="shared" si="1427"/>
        <v>0</v>
      </c>
      <c r="CB527" s="262"/>
      <c r="CC527" s="263"/>
      <c r="CD527" s="263"/>
      <c r="CE527" s="199">
        <f t="shared" si="1443"/>
        <v>0</v>
      </c>
      <c r="CF527" s="262">
        <f t="shared" si="1437"/>
        <v>0</v>
      </c>
      <c r="CG527" s="262"/>
      <c r="CH527" s="263">
        <f t="shared" si="1428"/>
        <v>0</v>
      </c>
      <c r="CI527" s="263"/>
      <c r="CJ527" s="199"/>
      <c r="CK527" s="199">
        <f t="shared" ref="CK527:CK528" si="1452">CL527</f>
        <v>0</v>
      </c>
      <c r="CL527" s="199"/>
      <c r="CM527" s="199"/>
      <c r="CN527" s="316"/>
      <c r="CO527" s="316"/>
    </row>
    <row r="528" spans="1:12248" s="473" customFormat="1" ht="54" customHeight="1" x14ac:dyDescent="0.25">
      <c r="B528" s="474"/>
      <c r="C528" s="532" t="s">
        <v>240</v>
      </c>
      <c r="D528" s="476">
        <f>F528</f>
        <v>1538446.6400000001</v>
      </c>
      <c r="E528" s="476"/>
      <c r="F528" s="476">
        <f>SUM(F529:F533)</f>
        <v>1538446.6400000001</v>
      </c>
      <c r="G528" s="476"/>
      <c r="H528" s="476"/>
      <c r="I528" s="476">
        <f>M528</f>
        <v>741715.73300000001</v>
      </c>
      <c r="J528" s="571">
        <f t="shared" si="1430"/>
        <v>0.48211989529906601</v>
      </c>
      <c r="K528" s="802"/>
      <c r="L528" s="571"/>
      <c r="M528" s="476">
        <f>SUM(M529:M533)</f>
        <v>741715.73300000001</v>
      </c>
      <c r="N528" s="571">
        <f t="shared" si="1424"/>
        <v>0.48211989529906601</v>
      </c>
      <c r="O528" s="802"/>
      <c r="P528" s="802"/>
      <c r="Q528" s="802"/>
      <c r="R528" s="802"/>
      <c r="S528" s="476">
        <f t="shared" si="1431"/>
        <v>941573.73924000002</v>
      </c>
      <c r="T528" s="639">
        <f t="shared" si="1429"/>
        <v>0.61202885739345492</v>
      </c>
      <c r="U528" s="802"/>
      <c r="V528" s="616"/>
      <c r="W528" s="476">
        <f>W529+W530+W531+W532+W533</f>
        <v>941573.73924000002</v>
      </c>
      <c r="X528" s="639">
        <f>W528/D528</f>
        <v>0.61202885739345492</v>
      </c>
      <c r="Y528" s="802"/>
      <c r="Z528" s="802"/>
      <c r="AA528" s="802"/>
      <c r="AB528" s="802"/>
      <c r="AC528" s="476">
        <f t="shared" si="1446"/>
        <v>928387.51800000004</v>
      </c>
      <c r="AD528" s="571">
        <f t="shared" si="1447"/>
        <v>0.60345773058466301</v>
      </c>
      <c r="AE528" s="802"/>
      <c r="AF528" s="639"/>
      <c r="AG528" s="476">
        <f>AG529+AG530+AG531+AG532+AG533</f>
        <v>928387.51800000004</v>
      </c>
      <c r="AH528" s="639">
        <f t="shared" si="1416"/>
        <v>0.60345773058466301</v>
      </c>
      <c r="AI528" s="802"/>
      <c r="AJ528" s="802"/>
      <c r="AK528" s="476"/>
      <c r="AL528" s="802"/>
      <c r="AM528" s="802"/>
      <c r="AN528" s="802"/>
      <c r="AO528" s="802"/>
      <c r="AP528" s="802"/>
      <c r="AQ528" s="802"/>
      <c r="AR528" s="802"/>
      <c r="AS528" s="802"/>
      <c r="AT528" s="802"/>
      <c r="AU528" s="476">
        <f>AU532</f>
        <v>-1.7999999690800905E-3</v>
      </c>
      <c r="AV528" s="802">
        <f>AW528+AX528+AY528+AZ528</f>
        <v>1538446.6381999999</v>
      </c>
      <c r="AW528" s="802">
        <f>SUM(AW529:AW533)</f>
        <v>0</v>
      </c>
      <c r="AX528" s="476">
        <f>SUM(AX529:AX533)</f>
        <v>1538446.6381999999</v>
      </c>
      <c r="AY528" s="802"/>
      <c r="AZ528" s="802"/>
      <c r="BA528" s="802">
        <f t="shared" si="1396"/>
        <v>0</v>
      </c>
      <c r="BB528" s="802"/>
      <c r="BC528" s="802"/>
      <c r="BD528" s="802"/>
      <c r="BE528" s="802">
        <f t="shared" si="1388"/>
        <v>0</v>
      </c>
      <c r="BF528" s="802">
        <f t="shared" si="1435"/>
        <v>0</v>
      </c>
      <c r="BG528" s="802"/>
      <c r="BH528" s="802"/>
      <c r="BI528" s="802">
        <f t="shared" si="1449"/>
        <v>0</v>
      </c>
      <c r="BJ528" s="802">
        <f>BJ532+BJ533</f>
        <v>0</v>
      </c>
      <c r="BK528" s="802"/>
      <c r="BL528" s="802"/>
      <c r="BM528" s="802"/>
      <c r="BN528" s="802">
        <f>BQ528-BI528</f>
        <v>0</v>
      </c>
      <c r="BO528" s="802">
        <f>BQ528</f>
        <v>0</v>
      </c>
      <c r="BP528" s="802">
        <f>BP532+BP533</f>
        <v>0</v>
      </c>
      <c r="BQ528" s="802">
        <f>BQ532</f>
        <v>0</v>
      </c>
      <c r="BR528" s="802"/>
      <c r="BS528" s="802"/>
      <c r="BT528" s="802">
        <f t="shared" si="1397"/>
        <v>0</v>
      </c>
      <c r="BU528" s="802"/>
      <c r="BV528" s="802">
        <f t="shared" si="1451"/>
        <v>0</v>
      </c>
      <c r="BW528" s="802">
        <f>BW532+BW533</f>
        <v>0</v>
      </c>
      <c r="BX528" s="802"/>
      <c r="BY528" s="802"/>
      <c r="BZ528" s="802"/>
      <c r="CA528" s="802">
        <f t="shared" si="1427"/>
        <v>0</v>
      </c>
      <c r="CB528" s="802"/>
      <c r="CC528" s="476"/>
      <c r="CD528" s="476"/>
      <c r="CE528" s="802">
        <f t="shared" si="1443"/>
        <v>0</v>
      </c>
      <c r="CF528" s="802">
        <f t="shared" si="1437"/>
        <v>0</v>
      </c>
      <c r="CG528" s="802"/>
      <c r="CH528" s="476">
        <f t="shared" si="1428"/>
        <v>0</v>
      </c>
      <c r="CI528" s="476"/>
      <c r="CJ528" s="802"/>
      <c r="CK528" s="802">
        <f t="shared" si="1452"/>
        <v>0</v>
      </c>
      <c r="CL528" s="802">
        <f>CL532+CL533</f>
        <v>0</v>
      </c>
      <c r="CM528" s="802"/>
      <c r="CN528" s="802"/>
      <c r="CO528" s="802"/>
    </row>
    <row r="529" spans="1:12248" s="671" customFormat="1" ht="46.5" hidden="1" customHeight="1" x14ac:dyDescent="0.25">
      <c r="B529" s="209"/>
      <c r="C529" s="137" t="s">
        <v>237</v>
      </c>
      <c r="D529" s="262">
        <f>F529</f>
        <v>19900.813220000011</v>
      </c>
      <c r="E529" s="262"/>
      <c r="F529" s="262">
        <f>690277.66822-F530-F531-F533</f>
        <v>19900.813220000011</v>
      </c>
      <c r="G529" s="263"/>
      <c r="H529" s="263"/>
      <c r="I529" s="123">
        <f t="shared" ref="I529:I533" si="1453">M529</f>
        <v>5150.445859999978</v>
      </c>
      <c r="J529" s="592">
        <f t="shared" si="1430"/>
        <v>0.25880579869087256</v>
      </c>
      <c r="K529" s="316"/>
      <c r="L529" s="316"/>
      <c r="M529" s="123">
        <f>595091.32386-M530-M531-M533</f>
        <v>5150.445859999978</v>
      </c>
      <c r="N529" s="592">
        <f t="shared" si="1424"/>
        <v>0.25880579869087256</v>
      </c>
      <c r="O529" s="316"/>
      <c r="P529" s="316"/>
      <c r="Q529" s="316"/>
      <c r="R529" s="316"/>
      <c r="S529" s="262">
        <f t="shared" si="1431"/>
        <v>5671.8008099999279</v>
      </c>
      <c r="T529" s="672">
        <f t="shared" si="1429"/>
        <v>0.28500346932053289</v>
      </c>
      <c r="U529" s="199"/>
      <c r="V529" s="586"/>
      <c r="W529" s="262">
        <f>595612.67881-W530-W531-W533</f>
        <v>5671.8008099999279</v>
      </c>
      <c r="X529" s="672">
        <f>W529/D529</f>
        <v>0.28500346932053289</v>
      </c>
      <c r="Y529" s="316"/>
      <c r="Z529" s="316"/>
      <c r="AA529" s="316"/>
      <c r="AB529" s="316"/>
      <c r="AC529" s="262">
        <f t="shared" si="1446"/>
        <v>18988.28422000003</v>
      </c>
      <c r="AD529" s="592">
        <f t="shared" si="1447"/>
        <v>0.95414614518953911</v>
      </c>
      <c r="AE529" s="199"/>
      <c r="AF529" s="672"/>
      <c r="AG529" s="262">
        <f>608929.16222-AG530-AG531-AG533</f>
        <v>18988.28422000003</v>
      </c>
      <c r="AH529" s="672">
        <f t="shared" si="1416"/>
        <v>0.95414614518953911</v>
      </c>
      <c r="AI529" s="316"/>
      <c r="AJ529" s="316"/>
      <c r="AK529" s="262"/>
      <c r="AL529" s="316"/>
      <c r="AM529" s="316"/>
      <c r="AN529" s="316"/>
      <c r="AO529" s="316"/>
      <c r="AP529" s="316"/>
      <c r="AQ529" s="316"/>
      <c r="AR529" s="316"/>
      <c r="AS529" s="316"/>
      <c r="AT529" s="316"/>
      <c r="AU529" s="199"/>
      <c r="AV529" s="199">
        <f>AX529</f>
        <v>19900.813220000011</v>
      </c>
      <c r="AW529" s="199"/>
      <c r="AX529" s="199">
        <f>F529</f>
        <v>19900.813220000011</v>
      </c>
      <c r="AY529" s="316"/>
      <c r="AZ529" s="316"/>
      <c r="BA529" s="199">
        <f t="shared" si="1396"/>
        <v>0</v>
      </c>
      <c r="BB529" s="316"/>
      <c r="BC529" s="316"/>
      <c r="BD529" s="316"/>
      <c r="BE529" s="33">
        <f t="shared" si="1388"/>
        <v>0</v>
      </c>
      <c r="BF529" s="33">
        <f t="shared" si="1435"/>
        <v>0</v>
      </c>
      <c r="BG529" s="316"/>
      <c r="BH529" s="316"/>
      <c r="BI529" s="199"/>
      <c r="BJ529" s="199"/>
      <c r="BK529" s="199"/>
      <c r="BL529" s="316"/>
      <c r="BM529" s="316"/>
      <c r="BN529" s="199">
        <f t="shared" si="1436"/>
        <v>0</v>
      </c>
      <c r="BO529" s="199"/>
      <c r="BP529" s="199"/>
      <c r="BQ529" s="199"/>
      <c r="BR529" s="316"/>
      <c r="BS529" s="316"/>
      <c r="BT529" s="316">
        <f t="shared" si="1397"/>
        <v>0</v>
      </c>
      <c r="BU529" s="316"/>
      <c r="BV529" s="199"/>
      <c r="BW529" s="199"/>
      <c r="BX529" s="199"/>
      <c r="BY529" s="316"/>
      <c r="BZ529" s="316"/>
      <c r="CA529" s="199">
        <f t="shared" si="1427"/>
        <v>0</v>
      </c>
      <c r="CB529" s="262"/>
      <c r="CC529" s="263"/>
      <c r="CD529" s="263"/>
      <c r="CE529" s="199">
        <f t="shared" si="1443"/>
        <v>0</v>
      </c>
      <c r="CF529" s="262">
        <f t="shared" si="1437"/>
        <v>0</v>
      </c>
      <c r="CG529" s="262"/>
      <c r="CH529" s="263">
        <f t="shared" si="1428"/>
        <v>0</v>
      </c>
      <c r="CI529" s="263"/>
      <c r="CJ529" s="199"/>
      <c r="CK529" s="199"/>
      <c r="CL529" s="199"/>
      <c r="CM529" s="199"/>
      <c r="CN529" s="316"/>
      <c r="CO529" s="316"/>
    </row>
    <row r="530" spans="1:12248" s="671" customFormat="1" ht="46.5" hidden="1" customHeight="1" x14ac:dyDescent="0.25">
      <c r="B530" s="209"/>
      <c r="C530" s="137" t="s">
        <v>429</v>
      </c>
      <c r="D530" s="262">
        <f t="shared" ref="D530:D533" si="1454">F530</f>
        <v>4618.2160000000003</v>
      </c>
      <c r="E530" s="262"/>
      <c r="F530" s="262">
        <v>4618.2160000000003</v>
      </c>
      <c r="G530" s="263"/>
      <c r="H530" s="263"/>
      <c r="I530" s="123">
        <f t="shared" si="1453"/>
        <v>4618.2160000000003</v>
      </c>
      <c r="J530" s="592">
        <f t="shared" si="1430"/>
        <v>1</v>
      </c>
      <c r="K530" s="316"/>
      <c r="L530" s="316"/>
      <c r="M530" s="123">
        <v>4618.2160000000003</v>
      </c>
      <c r="N530" s="592">
        <f>M530/F530</f>
        <v>1</v>
      </c>
      <c r="O530" s="316"/>
      <c r="P530" s="316"/>
      <c r="Q530" s="316"/>
      <c r="R530" s="316"/>
      <c r="S530" s="262">
        <f t="shared" si="1431"/>
        <v>4618.2160000000003</v>
      </c>
      <c r="T530" s="672">
        <f t="shared" si="1429"/>
        <v>1</v>
      </c>
      <c r="U530" s="199"/>
      <c r="V530" s="586"/>
      <c r="W530" s="262">
        <v>4618.2160000000003</v>
      </c>
      <c r="X530" s="672">
        <f t="shared" ref="X530:X533" si="1455">W530/D530</f>
        <v>1</v>
      </c>
      <c r="Y530" s="316"/>
      <c r="Z530" s="316"/>
      <c r="AA530" s="316"/>
      <c r="AB530" s="316"/>
      <c r="AC530" s="262">
        <f t="shared" si="1446"/>
        <v>4618.2160000000003</v>
      </c>
      <c r="AD530" s="592">
        <f t="shared" si="1447"/>
        <v>1</v>
      </c>
      <c r="AE530" s="199"/>
      <c r="AF530" s="672"/>
      <c r="AG530" s="262">
        <f>W530</f>
        <v>4618.2160000000003</v>
      </c>
      <c r="AH530" s="672">
        <f t="shared" si="1416"/>
        <v>1</v>
      </c>
      <c r="AI530" s="316"/>
      <c r="AJ530" s="316"/>
      <c r="AK530" s="262"/>
      <c r="AL530" s="316"/>
      <c r="AM530" s="316"/>
      <c r="AN530" s="316"/>
      <c r="AO530" s="316"/>
      <c r="AP530" s="316"/>
      <c r="AQ530" s="316"/>
      <c r="AR530" s="316"/>
      <c r="AS530" s="316"/>
      <c r="AT530" s="316"/>
      <c r="AU530" s="199"/>
      <c r="AV530" s="199">
        <f t="shared" ref="AV530:AV533" si="1456">AX530</f>
        <v>4618.2160000000003</v>
      </c>
      <c r="AW530" s="199"/>
      <c r="AX530" s="199">
        <f t="shared" ref="AX530:AX533" si="1457">F530</f>
        <v>4618.2160000000003</v>
      </c>
      <c r="AY530" s="316"/>
      <c r="AZ530" s="316"/>
      <c r="BA530" s="199"/>
      <c r="BB530" s="316"/>
      <c r="BC530" s="316"/>
      <c r="BD530" s="316"/>
      <c r="BE530" s="33"/>
      <c r="BF530" s="33"/>
      <c r="BG530" s="316"/>
      <c r="BH530" s="316"/>
      <c r="BI530" s="199"/>
      <c r="BJ530" s="199"/>
      <c r="BK530" s="199"/>
      <c r="BL530" s="316"/>
      <c r="BM530" s="316"/>
      <c r="BN530" s="199"/>
      <c r="BO530" s="199"/>
      <c r="BP530" s="199"/>
      <c r="BQ530" s="199"/>
      <c r="BR530" s="316"/>
      <c r="BS530" s="316"/>
      <c r="BT530" s="316"/>
      <c r="BU530" s="316"/>
      <c r="BV530" s="199"/>
      <c r="BW530" s="199"/>
      <c r="BX530" s="199"/>
      <c r="BY530" s="316"/>
      <c r="BZ530" s="316"/>
      <c r="CA530" s="199"/>
      <c r="CB530" s="262"/>
      <c r="CC530" s="263"/>
      <c r="CD530" s="263"/>
      <c r="CE530" s="199"/>
      <c r="CF530" s="262"/>
      <c r="CG530" s="262"/>
      <c r="CH530" s="263"/>
      <c r="CI530" s="263"/>
      <c r="CJ530" s="199"/>
      <c r="CK530" s="199"/>
      <c r="CL530" s="199"/>
      <c r="CM530" s="199"/>
      <c r="CN530" s="316"/>
      <c r="CO530" s="316"/>
    </row>
    <row r="531" spans="1:12248" s="671" customFormat="1" ht="46.5" hidden="1" customHeight="1" x14ac:dyDescent="0.25">
      <c r="B531" s="209"/>
      <c r="C531" s="137" t="s">
        <v>430</v>
      </c>
      <c r="D531" s="262">
        <f t="shared" si="1454"/>
        <v>7920.9970000000003</v>
      </c>
      <c r="E531" s="262"/>
      <c r="F531" s="262">
        <v>7920.9970000000003</v>
      </c>
      <c r="G531" s="263"/>
      <c r="H531" s="263"/>
      <c r="I531" s="123">
        <f t="shared" si="1453"/>
        <v>7920.9970000000003</v>
      </c>
      <c r="J531" s="592">
        <f t="shared" si="1430"/>
        <v>1</v>
      </c>
      <c r="K531" s="316"/>
      <c r="L531" s="316"/>
      <c r="M531" s="123">
        <v>7920.9970000000003</v>
      </c>
      <c r="N531" s="592">
        <f t="shared" ref="N531:N534" si="1458">M531/F531</f>
        <v>1</v>
      </c>
      <c r="O531" s="316"/>
      <c r="P531" s="316"/>
      <c r="Q531" s="316"/>
      <c r="R531" s="316"/>
      <c r="S531" s="262">
        <f t="shared" si="1431"/>
        <v>7920.9970000000003</v>
      </c>
      <c r="T531" s="672">
        <f t="shared" si="1429"/>
        <v>1</v>
      </c>
      <c r="U531" s="199"/>
      <c r="V531" s="586"/>
      <c r="W531" s="262">
        <v>7920.9970000000003</v>
      </c>
      <c r="X531" s="672">
        <f t="shared" si="1455"/>
        <v>1</v>
      </c>
      <c r="Y531" s="316"/>
      <c r="Z531" s="316"/>
      <c r="AA531" s="316"/>
      <c r="AB531" s="316"/>
      <c r="AC531" s="262">
        <f t="shared" si="1446"/>
        <v>7920.9970000000003</v>
      </c>
      <c r="AD531" s="592">
        <f t="shared" si="1447"/>
        <v>1</v>
      </c>
      <c r="AE531" s="199"/>
      <c r="AF531" s="672"/>
      <c r="AG531" s="262">
        <v>7920.9970000000003</v>
      </c>
      <c r="AH531" s="672">
        <f t="shared" si="1416"/>
        <v>1</v>
      </c>
      <c r="AI531" s="316"/>
      <c r="AJ531" s="316"/>
      <c r="AK531" s="262"/>
      <c r="AL531" s="316"/>
      <c r="AM531" s="316"/>
      <c r="AN531" s="316"/>
      <c r="AO531" s="316"/>
      <c r="AP531" s="316"/>
      <c r="AQ531" s="316"/>
      <c r="AR531" s="316"/>
      <c r="AS531" s="316"/>
      <c r="AT531" s="316"/>
      <c r="AU531" s="199"/>
      <c r="AV531" s="199">
        <f t="shared" si="1456"/>
        <v>7920.9970000000003</v>
      </c>
      <c r="AW531" s="199"/>
      <c r="AX531" s="199">
        <f t="shared" si="1457"/>
        <v>7920.9970000000003</v>
      </c>
      <c r="AY531" s="316"/>
      <c r="AZ531" s="316"/>
      <c r="BA531" s="199"/>
      <c r="BB531" s="316"/>
      <c r="BC531" s="316"/>
      <c r="BD531" s="316"/>
      <c r="BE531" s="33"/>
      <c r="BF531" s="33"/>
      <c r="BG531" s="316"/>
      <c r="BH531" s="316"/>
      <c r="BI531" s="199"/>
      <c r="BJ531" s="199"/>
      <c r="BK531" s="199"/>
      <c r="BL531" s="316"/>
      <c r="BM531" s="316"/>
      <c r="BN531" s="199"/>
      <c r="BO531" s="199"/>
      <c r="BP531" s="199"/>
      <c r="BQ531" s="199"/>
      <c r="BR531" s="316"/>
      <c r="BS531" s="316"/>
      <c r="BT531" s="316"/>
      <c r="BU531" s="316"/>
      <c r="BV531" s="199"/>
      <c r="BW531" s="199"/>
      <c r="BX531" s="199"/>
      <c r="BY531" s="316"/>
      <c r="BZ531" s="316"/>
      <c r="CA531" s="199"/>
      <c r="CB531" s="262"/>
      <c r="CC531" s="263"/>
      <c r="CD531" s="263"/>
      <c r="CE531" s="199"/>
      <c r="CF531" s="262"/>
      <c r="CG531" s="262"/>
      <c r="CH531" s="263"/>
      <c r="CI531" s="263"/>
      <c r="CJ531" s="199"/>
      <c r="CK531" s="199"/>
      <c r="CL531" s="199"/>
      <c r="CM531" s="199"/>
      <c r="CN531" s="316"/>
      <c r="CO531" s="316"/>
    </row>
    <row r="532" spans="1:12248" s="671" customFormat="1" ht="50.25" hidden="1" customHeight="1" x14ac:dyDescent="0.25">
      <c r="B532" s="209"/>
      <c r="C532" s="137" t="s">
        <v>238</v>
      </c>
      <c r="D532" s="262">
        <f t="shared" si="1454"/>
        <v>848168.97178000002</v>
      </c>
      <c r="E532" s="262"/>
      <c r="F532" s="262">
        <v>848168.97178000002</v>
      </c>
      <c r="G532" s="263"/>
      <c r="H532" s="263"/>
      <c r="I532" s="123">
        <f t="shared" si="1453"/>
        <v>146624.40914</v>
      </c>
      <c r="J532" s="592">
        <f t="shared" si="1430"/>
        <v>0.1728716965822133</v>
      </c>
      <c r="K532" s="316"/>
      <c r="L532" s="316"/>
      <c r="M532" s="123">
        <v>146624.40914</v>
      </c>
      <c r="N532" s="592">
        <f t="shared" si="1458"/>
        <v>0.1728716965822133</v>
      </c>
      <c r="O532" s="316"/>
      <c r="P532" s="316"/>
      <c r="Q532" s="316"/>
      <c r="R532" s="316"/>
      <c r="S532" s="262">
        <f t="shared" si="1431"/>
        <v>345961.06043000001</v>
      </c>
      <c r="T532" s="672">
        <f t="shared" si="1429"/>
        <v>0.40789167246233121</v>
      </c>
      <c r="U532" s="199"/>
      <c r="V532" s="586"/>
      <c r="W532" s="262">
        <v>345961.06043000001</v>
      </c>
      <c r="X532" s="672">
        <f t="shared" si="1455"/>
        <v>0.40789167246233121</v>
      </c>
      <c r="Y532" s="316"/>
      <c r="Z532" s="316"/>
      <c r="AA532" s="316"/>
      <c r="AB532" s="316"/>
      <c r="AC532" s="262">
        <f t="shared" si="1446"/>
        <v>319458.35577999998</v>
      </c>
      <c r="AD532" s="592">
        <f t="shared" si="1447"/>
        <v>0.37664470926067056</v>
      </c>
      <c r="AE532" s="199"/>
      <c r="AF532" s="672"/>
      <c r="AG532" s="262">
        <v>319458.35577999998</v>
      </c>
      <c r="AH532" s="672">
        <f t="shared" si="1416"/>
        <v>0.37664470926067056</v>
      </c>
      <c r="AI532" s="316"/>
      <c r="AJ532" s="316"/>
      <c r="AK532" s="262"/>
      <c r="AL532" s="316"/>
      <c r="AM532" s="316"/>
      <c r="AN532" s="316"/>
      <c r="AO532" s="316"/>
      <c r="AP532" s="316"/>
      <c r="AQ532" s="316"/>
      <c r="AR532" s="316"/>
      <c r="AS532" s="316"/>
      <c r="AT532" s="316"/>
      <c r="AU532" s="262">
        <f>AX532-F532</f>
        <v>-1.7999999690800905E-3</v>
      </c>
      <c r="AV532" s="199">
        <f t="shared" si="1456"/>
        <v>848168.96998000005</v>
      </c>
      <c r="AW532" s="199"/>
      <c r="AX532" s="199">
        <f>F532-0.0018</f>
        <v>848168.96998000005</v>
      </c>
      <c r="AY532" s="316"/>
      <c r="AZ532" s="316"/>
      <c r="BA532" s="199">
        <f t="shared" si="1396"/>
        <v>0</v>
      </c>
      <c r="BB532" s="316"/>
      <c r="BC532" s="316"/>
      <c r="BD532" s="316"/>
      <c r="BE532" s="33">
        <f t="shared" si="1388"/>
        <v>0</v>
      </c>
      <c r="BF532" s="33">
        <f t="shared" si="1435"/>
        <v>0</v>
      </c>
      <c r="BG532" s="316"/>
      <c r="BH532" s="316"/>
      <c r="BI532" s="199">
        <f t="shared" si="1449"/>
        <v>0</v>
      </c>
      <c r="BJ532" s="199"/>
      <c r="BK532" s="199"/>
      <c r="BL532" s="316"/>
      <c r="BM532" s="316"/>
      <c r="BN532" s="199">
        <f t="shared" si="1436"/>
        <v>0</v>
      </c>
      <c r="BO532" s="199">
        <f t="shared" ref="BO532:BO533" si="1459">BP532</f>
        <v>0</v>
      </c>
      <c r="BP532" s="199"/>
      <c r="BQ532" s="199">
        <v>0</v>
      </c>
      <c r="BR532" s="316"/>
      <c r="BS532" s="316"/>
      <c r="BT532" s="316">
        <f t="shared" si="1397"/>
        <v>0</v>
      </c>
      <c r="BU532" s="316"/>
      <c r="BV532" s="199">
        <f t="shared" ref="BV532:BV533" si="1460">BW532</f>
        <v>0</v>
      </c>
      <c r="BW532" s="199"/>
      <c r="BX532" s="199"/>
      <c r="BY532" s="316"/>
      <c r="BZ532" s="316"/>
      <c r="CA532" s="199">
        <f t="shared" si="1427"/>
        <v>0</v>
      </c>
      <c r="CB532" s="262"/>
      <c r="CC532" s="263"/>
      <c r="CD532" s="263"/>
      <c r="CE532" s="199">
        <f t="shared" si="1443"/>
        <v>0</v>
      </c>
      <c r="CF532" s="262">
        <f t="shared" si="1437"/>
        <v>0</v>
      </c>
      <c r="CG532" s="262"/>
      <c r="CH532" s="263">
        <f t="shared" si="1428"/>
        <v>0</v>
      </c>
      <c r="CI532" s="263"/>
      <c r="CJ532" s="199"/>
      <c r="CK532" s="199">
        <f t="shared" ref="CK532:CK533" si="1461">CL532</f>
        <v>0</v>
      </c>
      <c r="CL532" s="199"/>
      <c r="CM532" s="199"/>
      <c r="CN532" s="316"/>
      <c r="CO532" s="316"/>
    </row>
    <row r="533" spans="1:12248" s="671" customFormat="1" ht="50.25" hidden="1" customHeight="1" x14ac:dyDescent="0.25">
      <c r="B533" s="209"/>
      <c r="C533" s="137" t="s">
        <v>239</v>
      </c>
      <c r="D533" s="262">
        <f t="shared" si="1454"/>
        <v>657837.64199999999</v>
      </c>
      <c r="E533" s="262"/>
      <c r="F533" s="262">
        <v>657837.64199999999</v>
      </c>
      <c r="G533" s="263"/>
      <c r="H533" s="263"/>
      <c r="I533" s="123">
        <f t="shared" si="1453"/>
        <v>577401.66500000004</v>
      </c>
      <c r="J533" s="592">
        <f t="shared" si="1430"/>
        <v>0.87772670357467941</v>
      </c>
      <c r="K533" s="316"/>
      <c r="L533" s="316"/>
      <c r="M533" s="123">
        <v>577401.66500000004</v>
      </c>
      <c r="N533" s="592">
        <f t="shared" si="1458"/>
        <v>0.87772670357467941</v>
      </c>
      <c r="O533" s="316"/>
      <c r="P533" s="316"/>
      <c r="Q533" s="316"/>
      <c r="R533" s="316"/>
      <c r="S533" s="262">
        <f t="shared" si="1431"/>
        <v>577401.66500000004</v>
      </c>
      <c r="T533" s="672">
        <f t="shared" si="1429"/>
        <v>0.87772670357467941</v>
      </c>
      <c r="U533" s="199"/>
      <c r="V533" s="586"/>
      <c r="W533" s="262">
        <v>577401.66500000004</v>
      </c>
      <c r="X533" s="672">
        <f t="shared" si="1455"/>
        <v>0.87772670357467941</v>
      </c>
      <c r="Y533" s="316"/>
      <c r="Z533" s="316"/>
      <c r="AA533" s="316"/>
      <c r="AB533" s="316"/>
      <c r="AC533" s="262">
        <f t="shared" si="1446"/>
        <v>577401.66500000004</v>
      </c>
      <c r="AD533" s="592">
        <f t="shared" si="1447"/>
        <v>0.87772670357467941</v>
      </c>
      <c r="AE533" s="199"/>
      <c r="AF533" s="672"/>
      <c r="AG533" s="262">
        <f>W533</f>
        <v>577401.66500000004</v>
      </c>
      <c r="AH533" s="672">
        <f t="shared" si="1416"/>
        <v>0.87772670357467941</v>
      </c>
      <c r="AI533" s="316"/>
      <c r="AJ533" s="316"/>
      <c r="AK533" s="262"/>
      <c r="AL533" s="316"/>
      <c r="AM533" s="316"/>
      <c r="AN533" s="316"/>
      <c r="AO533" s="316"/>
      <c r="AP533" s="316"/>
      <c r="AQ533" s="316"/>
      <c r="AR533" s="316"/>
      <c r="AS533" s="316"/>
      <c r="AT533" s="316"/>
      <c r="AU533" s="199"/>
      <c r="AV533" s="199">
        <f t="shared" si="1456"/>
        <v>657837.64199999999</v>
      </c>
      <c r="AW533" s="199"/>
      <c r="AX533" s="199">
        <f t="shared" si="1457"/>
        <v>657837.64199999999</v>
      </c>
      <c r="AY533" s="316"/>
      <c r="AZ533" s="316"/>
      <c r="BA533" s="199">
        <f t="shared" si="1396"/>
        <v>0</v>
      </c>
      <c r="BB533" s="316"/>
      <c r="BC533" s="316"/>
      <c r="BD533" s="316"/>
      <c r="BE533" s="33">
        <f t="shared" si="1388"/>
        <v>0</v>
      </c>
      <c r="BF533" s="33">
        <f t="shared" si="1435"/>
        <v>0</v>
      </c>
      <c r="BG533" s="316"/>
      <c r="BH533" s="316"/>
      <c r="BI533" s="199">
        <f t="shared" si="1449"/>
        <v>0</v>
      </c>
      <c r="BJ533" s="199"/>
      <c r="BK533" s="199"/>
      <c r="BL533" s="316"/>
      <c r="BM533" s="316"/>
      <c r="BN533" s="199">
        <f t="shared" si="1436"/>
        <v>0</v>
      </c>
      <c r="BO533" s="199">
        <f t="shared" si="1459"/>
        <v>0</v>
      </c>
      <c r="BP533" s="199"/>
      <c r="BQ533" s="199"/>
      <c r="BR533" s="316"/>
      <c r="BS533" s="316"/>
      <c r="BT533" s="316">
        <f t="shared" si="1397"/>
        <v>0</v>
      </c>
      <c r="BU533" s="316"/>
      <c r="BV533" s="199">
        <f t="shared" si="1460"/>
        <v>0</v>
      </c>
      <c r="BW533" s="199"/>
      <c r="BX533" s="199"/>
      <c r="BY533" s="316"/>
      <c r="BZ533" s="316"/>
      <c r="CA533" s="199">
        <f t="shared" si="1427"/>
        <v>0</v>
      </c>
      <c r="CB533" s="262"/>
      <c r="CC533" s="263"/>
      <c r="CD533" s="263"/>
      <c r="CE533" s="199">
        <f t="shared" si="1443"/>
        <v>0</v>
      </c>
      <c r="CF533" s="262">
        <f t="shared" si="1437"/>
        <v>0</v>
      </c>
      <c r="CG533" s="262"/>
      <c r="CH533" s="263">
        <f t="shared" si="1428"/>
        <v>0</v>
      </c>
      <c r="CI533" s="263"/>
      <c r="CJ533" s="199"/>
      <c r="CK533" s="199">
        <f t="shared" si="1461"/>
        <v>0</v>
      </c>
      <c r="CL533" s="199"/>
      <c r="CM533" s="199"/>
      <c r="CN533" s="316"/>
      <c r="CO533" s="316"/>
    </row>
    <row r="534" spans="1:12248" s="645" customFormat="1" ht="214.5" customHeight="1" x14ac:dyDescent="0.3">
      <c r="A534" s="407"/>
      <c r="B534" s="441" t="s">
        <v>62</v>
      </c>
      <c r="C534" s="440" t="s">
        <v>232</v>
      </c>
      <c r="D534" s="412">
        <f>E534+F534+G534+H534</f>
        <v>520223.09876000002</v>
      </c>
      <c r="E534" s="412"/>
      <c r="F534" s="412">
        <f>F535+F539</f>
        <v>520223.09876000002</v>
      </c>
      <c r="G534" s="412"/>
      <c r="H534" s="412"/>
      <c r="I534" s="412">
        <f>M534</f>
        <v>433271.22981000005</v>
      </c>
      <c r="J534" s="570">
        <f>I534/D534</f>
        <v>0.83285657796192092</v>
      </c>
      <c r="K534" s="413"/>
      <c r="L534" s="570"/>
      <c r="M534" s="412">
        <f>M535+M539</f>
        <v>433271.22981000005</v>
      </c>
      <c r="N534" s="570">
        <f t="shared" si="1458"/>
        <v>0.83285657796192092</v>
      </c>
      <c r="O534" s="413"/>
      <c r="P534" s="413"/>
      <c r="Q534" s="413"/>
      <c r="R534" s="413"/>
      <c r="S534" s="412">
        <f>W534</f>
        <v>718506.00598999998</v>
      </c>
      <c r="T534" s="570">
        <f>S534/D534</f>
        <v>1.3811497561385213</v>
      </c>
      <c r="U534" s="413"/>
      <c r="V534" s="644"/>
      <c r="W534" s="412">
        <f>W535+W539</f>
        <v>718506.00598999998</v>
      </c>
      <c r="X534" s="570">
        <f t="shared" si="1418"/>
        <v>1.3811497561385213</v>
      </c>
      <c r="Y534" s="413"/>
      <c r="Z534" s="413"/>
      <c r="AA534" s="413"/>
      <c r="AB534" s="413"/>
      <c r="AC534" s="412">
        <f t="shared" si="1446"/>
        <v>493312.77331999998</v>
      </c>
      <c r="AD534" s="570">
        <f t="shared" si="1447"/>
        <v>0.94827156751758368</v>
      </c>
      <c r="AE534" s="413"/>
      <c r="AF534" s="628"/>
      <c r="AG534" s="412">
        <f>AG535+AG539</f>
        <v>493312.77331999998</v>
      </c>
      <c r="AH534" s="628">
        <f t="shared" si="1416"/>
        <v>0.94827156751758368</v>
      </c>
      <c r="AI534" s="413"/>
      <c r="AJ534" s="413"/>
      <c r="AK534" s="412"/>
      <c r="AL534" s="577"/>
      <c r="AM534" s="413"/>
      <c r="AN534" s="413"/>
      <c r="AO534" s="413"/>
      <c r="AP534" s="413"/>
      <c r="AQ534" s="413"/>
      <c r="AR534" s="413"/>
      <c r="AS534" s="413"/>
      <c r="AT534" s="413"/>
      <c r="AU534" s="413">
        <f>AX534-D534</f>
        <v>4.2200000025331974E-3</v>
      </c>
      <c r="AV534" s="413">
        <f>AW534+AX534+AY534+AZ534</f>
        <v>520223.10298000003</v>
      </c>
      <c r="AW534" s="413">
        <f>AW535+AW539</f>
        <v>0</v>
      </c>
      <c r="AX534" s="413">
        <f>AX535+AX539</f>
        <v>520223.10298000003</v>
      </c>
      <c r="AY534" s="413"/>
      <c r="AZ534" s="413"/>
      <c r="BA534" s="413">
        <f t="shared" si="1396"/>
        <v>0</v>
      </c>
      <c r="BB534" s="413"/>
      <c r="BC534" s="413"/>
      <c r="BD534" s="413"/>
      <c r="BE534" s="413">
        <f t="shared" si="1388"/>
        <v>0</v>
      </c>
      <c r="BF534" s="413">
        <f t="shared" si="1435"/>
        <v>0</v>
      </c>
      <c r="BG534" s="413"/>
      <c r="BH534" s="413"/>
      <c r="BI534" s="413">
        <f>BJ534+BK534+BL534+BM534</f>
        <v>1216606</v>
      </c>
      <c r="BJ534" s="413">
        <f>BJ535+BJ539</f>
        <v>0</v>
      </c>
      <c r="BK534" s="413">
        <f>BK535+BK539</f>
        <v>1216606</v>
      </c>
      <c r="BL534" s="413"/>
      <c r="BM534" s="413"/>
      <c r="BN534" s="413">
        <f>BO534-BI534</f>
        <v>0</v>
      </c>
      <c r="BO534" s="413">
        <f>BP534+BQ534+BR534+BS534</f>
        <v>1216605.9999999998</v>
      </c>
      <c r="BP534" s="413">
        <f>BP535+BP539</f>
        <v>0</v>
      </c>
      <c r="BQ534" s="413">
        <f>BQ535+BQ539</f>
        <v>1216605.9999999998</v>
      </c>
      <c r="BR534" s="413"/>
      <c r="BS534" s="413"/>
      <c r="BT534" s="413">
        <f t="shared" si="1397"/>
        <v>0</v>
      </c>
      <c r="BU534" s="413"/>
      <c r="BV534" s="413">
        <f>BW534+BX534+BY534+BZ534</f>
        <v>1433607.4599999997</v>
      </c>
      <c r="BW534" s="413">
        <f>BW535+BW539</f>
        <v>0</v>
      </c>
      <c r="BX534" s="413">
        <f>BX535+BX539</f>
        <v>1433607.4599999997</v>
      </c>
      <c r="BY534" s="413"/>
      <c r="BZ534" s="413"/>
      <c r="CA534" s="413">
        <f t="shared" si="1427"/>
        <v>0</v>
      </c>
      <c r="CB534" s="413"/>
      <c r="CC534" s="413"/>
      <c r="CD534" s="413"/>
      <c r="CE534" s="413">
        <f>CG534</f>
        <v>563607.46</v>
      </c>
      <c r="CF534" s="413">
        <f t="shared" si="1437"/>
        <v>0</v>
      </c>
      <c r="CG534" s="413">
        <f>CG535</f>
        <v>563607.46</v>
      </c>
      <c r="CH534" s="413">
        <f t="shared" si="1428"/>
        <v>0</v>
      </c>
      <c r="CI534" s="413"/>
      <c r="CJ534" s="413">
        <f>CJ535</f>
        <v>0</v>
      </c>
      <c r="CK534" s="413">
        <f>CL534+CM534+CN534+CO534</f>
        <v>563607.46</v>
      </c>
      <c r="CL534" s="413">
        <f>CL535+CL539</f>
        <v>0</v>
      </c>
      <c r="CM534" s="413">
        <f>CM535+CM539</f>
        <v>563607.46</v>
      </c>
      <c r="CN534" s="413"/>
      <c r="CO534" s="454"/>
      <c r="CP534" s="413"/>
      <c r="CQ534" s="413"/>
      <c r="CR534" s="413"/>
      <c r="CS534" s="413"/>
      <c r="CT534" s="413"/>
      <c r="CU534" s="413"/>
      <c r="CV534" s="413"/>
      <c r="CW534" s="413"/>
      <c r="CX534" s="413"/>
      <c r="CY534" s="413"/>
      <c r="CZ534" s="413"/>
      <c r="DA534" s="413"/>
      <c r="DB534" s="413"/>
      <c r="DC534" s="414"/>
      <c r="DD534" s="414"/>
      <c r="DE534" s="414"/>
      <c r="DF534" s="414"/>
      <c r="DG534" s="412"/>
      <c r="DH534" s="412"/>
      <c r="DI534" s="412"/>
      <c r="DJ534" s="412"/>
      <c r="DK534" s="412"/>
      <c r="DL534" s="412"/>
      <c r="DM534" s="412"/>
      <c r="DN534" s="412"/>
      <c r="DO534" s="412"/>
      <c r="DP534" s="412"/>
      <c r="DQ534" s="412"/>
      <c r="DR534" s="412"/>
      <c r="DS534" s="412"/>
      <c r="DT534" s="412"/>
      <c r="DU534" s="412"/>
      <c r="DV534" s="412"/>
      <c r="DW534" s="412"/>
      <c r="DX534" s="412"/>
      <c r="DY534" s="412"/>
      <c r="DZ534" s="413"/>
      <c r="EA534" s="413"/>
      <c r="EB534" s="413"/>
      <c r="EC534" s="413"/>
      <c r="ED534" s="413"/>
      <c r="EE534" s="413"/>
      <c r="EF534" s="413"/>
      <c r="EG534" s="413"/>
      <c r="EH534" s="413"/>
      <c r="EI534" s="413"/>
      <c r="EJ534" s="413"/>
      <c r="EK534" s="413"/>
      <c r="EL534" s="413"/>
      <c r="EM534" s="413"/>
      <c r="EN534" s="413"/>
      <c r="EO534" s="413"/>
      <c r="EP534" s="413"/>
      <c r="EQ534" s="413"/>
      <c r="ER534" s="413"/>
      <c r="ES534" s="413"/>
      <c r="ET534" s="413"/>
      <c r="EU534" s="413"/>
      <c r="EV534" s="413"/>
      <c r="EW534" s="413"/>
      <c r="EX534" s="414"/>
      <c r="EY534" s="414"/>
      <c r="EZ534" s="414"/>
      <c r="FA534" s="414"/>
      <c r="FB534" s="414"/>
      <c r="FC534" s="413"/>
      <c r="FD534" s="413"/>
      <c r="FE534" s="414"/>
      <c r="FF534" s="414"/>
      <c r="FG534" s="413"/>
      <c r="FH534" s="413"/>
      <c r="FI534" s="414"/>
      <c r="FJ534" s="414"/>
      <c r="FK534" s="413"/>
      <c r="FL534" s="413"/>
      <c r="FM534" s="413"/>
      <c r="FN534" s="413"/>
      <c r="FO534" s="413"/>
      <c r="FP534" s="413"/>
      <c r="FQ534" s="413"/>
      <c r="FR534" s="414"/>
      <c r="FS534" s="414"/>
      <c r="FT534" s="413"/>
      <c r="FU534" s="413"/>
      <c r="FV534" s="414"/>
      <c r="FW534" s="414"/>
      <c r="FX534" s="413"/>
      <c r="FY534" s="413"/>
      <c r="FZ534" s="413"/>
      <c r="GA534" s="413"/>
      <c r="GB534" s="413"/>
      <c r="GC534" s="407"/>
      <c r="GD534" s="439"/>
      <c r="GE534" s="413"/>
      <c r="GF534" s="413"/>
      <c r="GG534" s="413"/>
      <c r="GH534" s="413"/>
      <c r="GI534" s="413"/>
      <c r="GJ534" s="413"/>
      <c r="GK534" s="413"/>
      <c r="GL534" s="412"/>
      <c r="GM534" s="412"/>
      <c r="GN534" s="412"/>
      <c r="GO534" s="412"/>
      <c r="GP534" s="412"/>
      <c r="GQ534" s="412"/>
      <c r="GR534" s="412"/>
      <c r="GS534" s="412"/>
      <c r="GT534" s="412"/>
      <c r="GU534" s="412"/>
      <c r="GV534" s="412"/>
      <c r="GW534" s="412"/>
      <c r="GX534" s="412"/>
      <c r="GY534" s="412"/>
      <c r="GZ534" s="412"/>
      <c r="HA534" s="412"/>
      <c r="HB534" s="412"/>
      <c r="HC534" s="412"/>
      <c r="HD534" s="412"/>
      <c r="HE534" s="412"/>
      <c r="HF534" s="412"/>
      <c r="HG534" s="412"/>
      <c r="HH534" s="412"/>
      <c r="HI534" s="412"/>
      <c r="HJ534" s="412"/>
      <c r="HK534" s="412"/>
      <c r="HL534" s="412"/>
      <c r="HM534" s="412"/>
      <c r="HN534" s="412"/>
      <c r="HO534" s="412"/>
      <c r="HP534" s="412"/>
      <c r="HQ534" s="412"/>
      <c r="HR534" s="412"/>
      <c r="HS534" s="412"/>
      <c r="HT534" s="412"/>
      <c r="HU534" s="412"/>
      <c r="HV534" s="412"/>
      <c r="HW534" s="412"/>
      <c r="HX534" s="412"/>
      <c r="HY534" s="412"/>
      <c r="HZ534" s="412"/>
      <c r="IA534" s="412"/>
      <c r="IB534" s="412"/>
      <c r="IC534" s="412"/>
      <c r="ID534" s="413"/>
      <c r="IE534" s="413"/>
      <c r="IF534" s="413"/>
      <c r="IG534" s="413"/>
      <c r="IH534" s="413"/>
      <c r="II534" s="413"/>
      <c r="IJ534" s="413"/>
      <c r="IK534" s="413"/>
      <c r="IL534" s="413"/>
      <c r="IM534" s="413"/>
      <c r="IN534" s="413"/>
      <c r="IO534" s="413"/>
      <c r="IP534" s="413"/>
      <c r="IQ534" s="413"/>
      <c r="IR534" s="413"/>
      <c r="IS534" s="413"/>
      <c r="IT534" s="413"/>
      <c r="IU534" s="413"/>
      <c r="IV534" s="413"/>
      <c r="IW534" s="413"/>
      <c r="IX534" s="413"/>
      <c r="IY534" s="413"/>
      <c r="IZ534" s="413"/>
      <c r="JA534" s="413"/>
      <c r="JB534" s="414"/>
      <c r="JC534" s="414"/>
      <c r="JD534" s="414"/>
      <c r="JE534" s="414"/>
      <c r="JF534" s="414"/>
      <c r="JG534" s="413"/>
      <c r="JH534" s="413"/>
      <c r="JI534" s="414"/>
      <c r="JJ534" s="414"/>
      <c r="JK534" s="413"/>
      <c r="JL534" s="413"/>
      <c r="JM534" s="414"/>
      <c r="JN534" s="414"/>
      <c r="JO534" s="413"/>
      <c r="JP534" s="413"/>
      <c r="JQ534" s="413"/>
      <c r="JR534" s="413"/>
      <c r="JS534" s="413"/>
      <c r="JT534" s="413"/>
      <c r="JU534" s="413"/>
      <c r="JV534" s="414"/>
      <c r="JW534" s="414"/>
      <c r="JX534" s="413"/>
      <c r="JY534" s="413"/>
      <c r="JZ534" s="414"/>
      <c r="KA534" s="414"/>
      <c r="KB534" s="413"/>
      <c r="KC534" s="413"/>
      <c r="KD534" s="413"/>
      <c r="KE534" s="413"/>
      <c r="KF534" s="413"/>
      <c r="KG534" s="407"/>
      <c r="KH534" s="439"/>
      <c r="KI534" s="413"/>
      <c r="KJ534" s="413"/>
      <c r="KK534" s="413"/>
      <c r="KL534" s="413"/>
      <c r="KM534" s="413"/>
      <c r="KN534" s="413"/>
      <c r="KO534" s="413"/>
      <c r="KP534" s="412"/>
      <c r="KQ534" s="412"/>
      <c r="KR534" s="412"/>
      <c r="KS534" s="412"/>
      <c r="KT534" s="412"/>
      <c r="KU534" s="412"/>
      <c r="KV534" s="412"/>
      <c r="KW534" s="412"/>
      <c r="KX534" s="412"/>
      <c r="KY534" s="412"/>
      <c r="KZ534" s="412"/>
      <c r="LA534" s="412"/>
      <c r="LB534" s="412"/>
      <c r="LC534" s="412"/>
      <c r="LD534" s="412"/>
      <c r="LE534" s="412"/>
      <c r="LF534" s="412"/>
      <c r="LG534" s="412"/>
      <c r="LH534" s="412"/>
      <c r="LI534" s="412"/>
      <c r="LJ534" s="412"/>
      <c r="LK534" s="412"/>
      <c r="LL534" s="412"/>
      <c r="LM534" s="412"/>
      <c r="LN534" s="412"/>
      <c r="LO534" s="412"/>
      <c r="LP534" s="412"/>
      <c r="LQ534" s="412"/>
      <c r="LR534" s="412"/>
      <c r="LS534" s="412"/>
      <c r="LT534" s="412"/>
      <c r="LU534" s="412"/>
      <c r="LV534" s="412"/>
      <c r="LW534" s="412"/>
      <c r="LX534" s="412"/>
      <c r="LY534" s="412"/>
      <c r="LZ534" s="412"/>
      <c r="MA534" s="412"/>
      <c r="MB534" s="412"/>
      <c r="MC534" s="412"/>
      <c r="MD534" s="412"/>
      <c r="ME534" s="412"/>
      <c r="MF534" s="412"/>
      <c r="MG534" s="412"/>
      <c r="MH534" s="413"/>
      <c r="MI534" s="413"/>
      <c r="MJ534" s="413"/>
      <c r="MK534" s="413"/>
      <c r="ML534" s="413"/>
      <c r="MM534" s="413"/>
      <c r="MN534" s="413"/>
      <c r="MO534" s="413"/>
      <c r="MP534" s="413"/>
      <c r="MQ534" s="413"/>
      <c r="MR534" s="413"/>
      <c r="MS534" s="413"/>
      <c r="MT534" s="413"/>
      <c r="MU534" s="413"/>
      <c r="MV534" s="413"/>
      <c r="MW534" s="413"/>
      <c r="MX534" s="413"/>
      <c r="MY534" s="413"/>
      <c r="MZ534" s="413"/>
      <c r="NA534" s="413"/>
      <c r="NB534" s="413"/>
      <c r="NC534" s="413"/>
      <c r="ND534" s="413"/>
      <c r="NE534" s="413"/>
      <c r="NF534" s="414"/>
      <c r="NG534" s="414"/>
      <c r="NH534" s="414"/>
      <c r="NI534" s="414"/>
      <c r="NJ534" s="414"/>
      <c r="NK534" s="413"/>
      <c r="NL534" s="413"/>
      <c r="NM534" s="414"/>
      <c r="NN534" s="414"/>
      <c r="NO534" s="413"/>
      <c r="NP534" s="413"/>
      <c r="NQ534" s="414"/>
      <c r="NR534" s="414"/>
      <c r="NS534" s="413"/>
      <c r="NT534" s="413"/>
      <c r="NU534" s="413"/>
      <c r="NV534" s="413"/>
      <c r="NW534" s="413"/>
      <c r="NX534" s="413"/>
      <c r="NY534" s="413"/>
      <c r="NZ534" s="414"/>
      <c r="OA534" s="414"/>
      <c r="OB534" s="413"/>
      <c r="OC534" s="413"/>
      <c r="OD534" s="414"/>
      <c r="OE534" s="414"/>
      <c r="OF534" s="413"/>
      <c r="OG534" s="413"/>
      <c r="OH534" s="413"/>
      <c r="OI534" s="413"/>
      <c r="OJ534" s="413"/>
      <c r="OK534" s="407"/>
      <c r="OL534" s="439"/>
      <c r="OM534" s="413"/>
      <c r="ON534" s="413"/>
      <c r="OO534" s="413"/>
      <c r="OP534" s="413"/>
      <c r="OQ534" s="413"/>
      <c r="OR534" s="413"/>
      <c r="OS534" s="413"/>
      <c r="OT534" s="412"/>
      <c r="OU534" s="412"/>
      <c r="OV534" s="412"/>
      <c r="OW534" s="412"/>
      <c r="OX534" s="412"/>
      <c r="OY534" s="412"/>
      <c r="OZ534" s="412"/>
      <c r="PA534" s="412"/>
      <c r="PB534" s="412"/>
      <c r="PC534" s="412"/>
      <c r="PD534" s="412"/>
      <c r="PE534" s="412"/>
      <c r="PF534" s="412"/>
      <c r="PG534" s="412"/>
      <c r="PH534" s="412"/>
      <c r="PI534" s="412"/>
      <c r="PJ534" s="412"/>
      <c r="PK534" s="412"/>
      <c r="PL534" s="412"/>
      <c r="PM534" s="412"/>
      <c r="PN534" s="412"/>
      <c r="PO534" s="412"/>
      <c r="PP534" s="412"/>
      <c r="PQ534" s="412"/>
      <c r="PR534" s="412"/>
      <c r="PS534" s="412"/>
      <c r="PT534" s="412"/>
      <c r="PU534" s="412"/>
      <c r="PV534" s="412"/>
      <c r="PW534" s="412"/>
      <c r="PX534" s="412"/>
      <c r="PY534" s="412"/>
      <c r="PZ534" s="412"/>
      <c r="QA534" s="412"/>
      <c r="QB534" s="412"/>
      <c r="QC534" s="412"/>
      <c r="QD534" s="412"/>
      <c r="QE534" s="412"/>
      <c r="QF534" s="412"/>
      <c r="QG534" s="412"/>
      <c r="QH534" s="412"/>
      <c r="QI534" s="412"/>
      <c r="QJ534" s="412"/>
      <c r="QK534" s="412"/>
      <c r="QL534" s="413"/>
      <c r="QM534" s="413"/>
      <c r="QN534" s="413"/>
      <c r="QO534" s="413"/>
      <c r="QP534" s="413"/>
      <c r="QQ534" s="413"/>
      <c r="QR534" s="413"/>
      <c r="QS534" s="413"/>
      <c r="QT534" s="413"/>
      <c r="QU534" s="413"/>
      <c r="QV534" s="413"/>
      <c r="QW534" s="413"/>
      <c r="QX534" s="413"/>
      <c r="QY534" s="413"/>
      <c r="QZ534" s="413"/>
      <c r="RA534" s="413"/>
      <c r="RB534" s="413"/>
      <c r="RC534" s="413"/>
      <c r="RD534" s="413"/>
      <c r="RE534" s="413"/>
      <c r="RF534" s="413"/>
      <c r="RG534" s="413"/>
      <c r="RH534" s="413"/>
      <c r="RI534" s="413"/>
      <c r="RJ534" s="414"/>
      <c r="RK534" s="414"/>
      <c r="RL534" s="414"/>
      <c r="RM534" s="414"/>
      <c r="RN534" s="414"/>
      <c r="RO534" s="413"/>
      <c r="RP534" s="413"/>
      <c r="RQ534" s="414"/>
      <c r="RR534" s="414"/>
      <c r="RS534" s="413"/>
      <c r="RT534" s="413"/>
      <c r="RU534" s="414"/>
      <c r="RV534" s="414"/>
      <c r="RW534" s="413"/>
      <c r="RX534" s="413"/>
      <c r="RY534" s="413"/>
      <c r="RZ534" s="413"/>
      <c r="SA534" s="413"/>
      <c r="SB534" s="413"/>
      <c r="SC534" s="413"/>
      <c r="SD534" s="414"/>
      <c r="SE534" s="414"/>
      <c r="SF534" s="413"/>
      <c r="SG534" s="413"/>
      <c r="SH534" s="414"/>
      <c r="SI534" s="414"/>
      <c r="SJ534" s="413"/>
      <c r="SK534" s="413"/>
      <c r="SL534" s="413"/>
      <c r="SM534" s="413"/>
      <c r="SN534" s="413"/>
      <c r="SO534" s="407"/>
      <c r="SP534" s="439"/>
      <c r="SQ534" s="413"/>
      <c r="SR534" s="413"/>
      <c r="SS534" s="413"/>
      <c r="ST534" s="413"/>
      <c r="SU534" s="413"/>
      <c r="SV534" s="413"/>
      <c r="SW534" s="413"/>
      <c r="SX534" s="412"/>
      <c r="SY534" s="412"/>
      <c r="SZ534" s="412"/>
      <c r="TA534" s="412"/>
      <c r="TB534" s="412"/>
      <c r="TC534" s="412"/>
      <c r="TD534" s="412"/>
      <c r="TE534" s="412"/>
      <c r="TF534" s="412"/>
      <c r="TG534" s="412"/>
      <c r="TH534" s="412"/>
      <c r="TI534" s="412"/>
      <c r="TJ534" s="412"/>
      <c r="TK534" s="412"/>
      <c r="TL534" s="412"/>
      <c r="TM534" s="412"/>
      <c r="TN534" s="412"/>
      <c r="TO534" s="412"/>
      <c r="TP534" s="412"/>
      <c r="TQ534" s="412"/>
      <c r="TR534" s="412"/>
      <c r="TS534" s="412"/>
      <c r="TT534" s="412"/>
      <c r="TU534" s="412"/>
      <c r="TV534" s="412"/>
      <c r="TW534" s="412"/>
      <c r="TX534" s="412"/>
      <c r="TY534" s="412"/>
      <c r="TZ534" s="412"/>
      <c r="UA534" s="412"/>
      <c r="UB534" s="412"/>
      <c r="UC534" s="412"/>
      <c r="UD534" s="412"/>
      <c r="UE534" s="412"/>
      <c r="UF534" s="412"/>
      <c r="UG534" s="412"/>
      <c r="UH534" s="412"/>
      <c r="UI534" s="412"/>
      <c r="UJ534" s="412"/>
      <c r="UK534" s="412"/>
      <c r="UL534" s="412"/>
      <c r="UM534" s="412"/>
      <c r="UN534" s="412"/>
      <c r="UO534" s="412"/>
      <c r="UP534" s="413"/>
      <c r="UQ534" s="413"/>
      <c r="UR534" s="413"/>
      <c r="US534" s="413"/>
      <c r="UT534" s="413"/>
      <c r="UU534" s="413"/>
      <c r="UV534" s="413"/>
      <c r="UW534" s="413"/>
      <c r="UX534" s="413"/>
      <c r="UY534" s="413"/>
      <c r="UZ534" s="413"/>
      <c r="VA534" s="413"/>
      <c r="VB534" s="413"/>
      <c r="VC534" s="413"/>
      <c r="VD534" s="413"/>
      <c r="VE534" s="413"/>
      <c r="VF534" s="413"/>
      <c r="VG534" s="413"/>
      <c r="VH534" s="413"/>
      <c r="VI534" s="413"/>
      <c r="VJ534" s="413"/>
      <c r="VK534" s="413"/>
      <c r="VL534" s="413"/>
      <c r="VM534" s="413"/>
      <c r="VN534" s="414"/>
      <c r="VO534" s="414"/>
      <c r="VP534" s="414"/>
      <c r="VQ534" s="414"/>
      <c r="VR534" s="414"/>
      <c r="VS534" s="413"/>
      <c r="VT534" s="413"/>
      <c r="VU534" s="414"/>
      <c r="VV534" s="414"/>
      <c r="VW534" s="413"/>
      <c r="VX534" s="413"/>
      <c r="VY534" s="414"/>
      <c r="VZ534" s="414"/>
      <c r="WA534" s="413"/>
      <c r="WB534" s="413"/>
      <c r="WC534" s="413"/>
      <c r="WD534" s="413"/>
      <c r="WE534" s="413"/>
      <c r="WF534" s="413"/>
      <c r="WG534" s="413"/>
      <c r="WH534" s="414"/>
      <c r="WI534" s="414"/>
      <c r="WJ534" s="413"/>
      <c r="WK534" s="413"/>
      <c r="WL534" s="414"/>
      <c r="WM534" s="414"/>
      <c r="WN534" s="413"/>
      <c r="WO534" s="413"/>
      <c r="WP534" s="413"/>
      <c r="WQ534" s="413"/>
      <c r="WR534" s="413"/>
      <c r="WS534" s="407"/>
      <c r="WT534" s="439"/>
      <c r="WU534" s="413"/>
      <c r="WV534" s="413"/>
      <c r="WW534" s="413"/>
      <c r="WX534" s="413"/>
      <c r="WY534" s="413"/>
      <c r="WZ534" s="413"/>
      <c r="XA534" s="413"/>
      <c r="XB534" s="412"/>
      <c r="XC534" s="412"/>
      <c r="XD534" s="412"/>
      <c r="XE534" s="412"/>
      <c r="XF534" s="412"/>
      <c r="XG534" s="412"/>
      <c r="XH534" s="412"/>
      <c r="XI534" s="412"/>
      <c r="XJ534" s="412"/>
      <c r="XK534" s="412"/>
      <c r="XL534" s="412"/>
      <c r="XM534" s="412"/>
      <c r="XN534" s="412"/>
      <c r="XO534" s="412"/>
      <c r="XP534" s="412"/>
      <c r="XQ534" s="412"/>
      <c r="XR534" s="412"/>
      <c r="XS534" s="412"/>
      <c r="XT534" s="412"/>
      <c r="XU534" s="412"/>
      <c r="XV534" s="412"/>
      <c r="XW534" s="412"/>
      <c r="XX534" s="412"/>
      <c r="XY534" s="412"/>
      <c r="XZ534" s="412"/>
      <c r="YA534" s="412"/>
      <c r="YB534" s="412"/>
      <c r="YC534" s="412"/>
      <c r="YD534" s="412"/>
      <c r="YE534" s="412"/>
      <c r="YF534" s="412"/>
      <c r="YG534" s="412"/>
      <c r="YH534" s="412"/>
      <c r="YI534" s="412"/>
      <c r="YJ534" s="412"/>
      <c r="YK534" s="412"/>
      <c r="YL534" s="412"/>
      <c r="YM534" s="412"/>
      <c r="YN534" s="412"/>
      <c r="YO534" s="412"/>
      <c r="YP534" s="412"/>
      <c r="YQ534" s="412"/>
      <c r="YR534" s="412"/>
      <c r="YS534" s="412"/>
      <c r="YT534" s="413"/>
      <c r="YU534" s="413"/>
      <c r="YV534" s="413"/>
      <c r="YW534" s="413"/>
      <c r="YX534" s="413"/>
      <c r="YY534" s="413"/>
      <c r="YZ534" s="413"/>
      <c r="ZA534" s="413"/>
      <c r="ZB534" s="413"/>
      <c r="ZC534" s="413"/>
      <c r="ZD534" s="413"/>
      <c r="ZE534" s="413"/>
      <c r="ZF534" s="413"/>
      <c r="ZG534" s="413"/>
      <c r="ZH534" s="413"/>
      <c r="ZI534" s="413"/>
      <c r="ZJ534" s="413"/>
      <c r="ZK534" s="413"/>
      <c r="ZL534" s="413"/>
      <c r="ZM534" s="413"/>
      <c r="ZN534" s="413"/>
      <c r="ZO534" s="413"/>
      <c r="ZP534" s="413"/>
      <c r="ZQ534" s="413"/>
      <c r="ZR534" s="414"/>
      <c r="ZS534" s="414"/>
      <c r="ZT534" s="414"/>
      <c r="ZU534" s="414"/>
      <c r="ZV534" s="414"/>
      <c r="ZW534" s="413"/>
      <c r="ZX534" s="413"/>
      <c r="ZY534" s="414"/>
      <c r="ZZ534" s="414"/>
      <c r="AAA534" s="413"/>
      <c r="AAB534" s="413"/>
      <c r="AAC534" s="414"/>
      <c r="AAD534" s="414"/>
      <c r="AAE534" s="413"/>
      <c r="AAF534" s="413"/>
      <c r="AAG534" s="413"/>
      <c r="AAH534" s="413"/>
      <c r="AAI534" s="413"/>
      <c r="AAJ534" s="413"/>
      <c r="AAK534" s="413"/>
      <c r="AAL534" s="414"/>
      <c r="AAM534" s="414"/>
      <c r="AAN534" s="413"/>
      <c r="AAO534" s="413"/>
      <c r="AAP534" s="414"/>
      <c r="AAQ534" s="414"/>
      <c r="AAR534" s="413"/>
      <c r="AAS534" s="413"/>
      <c r="AAT534" s="413"/>
      <c r="AAU534" s="413"/>
      <c r="AAV534" s="413"/>
      <c r="AAW534" s="407"/>
      <c r="AAX534" s="439"/>
      <c r="AAY534" s="413"/>
      <c r="AAZ534" s="413"/>
      <c r="ABA534" s="413"/>
      <c r="ABB534" s="413"/>
      <c r="ABC534" s="413"/>
      <c r="ABD534" s="413"/>
      <c r="ABE534" s="413"/>
      <c r="ABF534" s="412"/>
      <c r="ABG534" s="412"/>
      <c r="ABH534" s="412"/>
      <c r="ABI534" s="412"/>
      <c r="ABJ534" s="412"/>
      <c r="ABK534" s="412"/>
      <c r="ABL534" s="412"/>
      <c r="ABM534" s="412"/>
      <c r="ABN534" s="412"/>
      <c r="ABO534" s="412"/>
      <c r="ABP534" s="412"/>
      <c r="ABQ534" s="412"/>
      <c r="ABR534" s="412"/>
      <c r="ABS534" s="412"/>
      <c r="ABT534" s="412"/>
      <c r="ABU534" s="412"/>
      <c r="ABV534" s="412"/>
      <c r="ABW534" s="412"/>
      <c r="ABX534" s="412"/>
      <c r="ABY534" s="412"/>
      <c r="ABZ534" s="412"/>
      <c r="ACA534" s="412"/>
      <c r="ACB534" s="412"/>
      <c r="ACC534" s="412"/>
      <c r="ACD534" s="412"/>
      <c r="ACE534" s="412"/>
      <c r="ACF534" s="412"/>
      <c r="ACG534" s="412"/>
      <c r="ACH534" s="412"/>
      <c r="ACI534" s="412"/>
      <c r="ACJ534" s="412"/>
      <c r="ACK534" s="412"/>
      <c r="ACL534" s="412"/>
      <c r="ACM534" s="412"/>
      <c r="ACN534" s="412"/>
      <c r="ACO534" s="412"/>
      <c r="ACP534" s="412"/>
      <c r="ACQ534" s="412"/>
      <c r="ACR534" s="412"/>
      <c r="ACS534" s="412"/>
      <c r="ACT534" s="412"/>
      <c r="ACU534" s="412"/>
      <c r="ACV534" s="412"/>
      <c r="ACW534" s="412"/>
      <c r="ACX534" s="413"/>
      <c r="ACY534" s="413"/>
      <c r="ACZ534" s="413"/>
      <c r="ADA534" s="413"/>
      <c r="ADB534" s="413"/>
      <c r="ADC534" s="413"/>
      <c r="ADD534" s="413"/>
      <c r="ADE534" s="413"/>
      <c r="ADF534" s="413"/>
      <c r="ADG534" s="413"/>
      <c r="ADH534" s="413"/>
      <c r="ADI534" s="413"/>
      <c r="ADJ534" s="413"/>
      <c r="ADK534" s="413"/>
      <c r="ADL534" s="413"/>
      <c r="ADM534" s="413"/>
      <c r="ADN534" s="413"/>
      <c r="ADO534" s="413"/>
      <c r="ADP534" s="413"/>
      <c r="ADQ534" s="413"/>
      <c r="ADR534" s="413"/>
      <c r="ADS534" s="413"/>
      <c r="ADT534" s="413"/>
      <c r="ADU534" s="413"/>
      <c r="ADV534" s="414"/>
      <c r="ADW534" s="414"/>
      <c r="ADX534" s="414"/>
      <c r="ADY534" s="414"/>
      <c r="ADZ534" s="414"/>
      <c r="AEA534" s="413"/>
      <c r="AEB534" s="413"/>
      <c r="AEC534" s="414"/>
      <c r="AED534" s="414"/>
      <c r="AEE534" s="413"/>
      <c r="AEF534" s="413"/>
      <c r="AEG534" s="414"/>
      <c r="AEH534" s="414"/>
      <c r="AEI534" s="413"/>
      <c r="AEJ534" s="413"/>
      <c r="AEK534" s="413"/>
      <c r="AEL534" s="413"/>
      <c r="AEM534" s="413"/>
      <c r="AEN534" s="413"/>
      <c r="AEO534" s="413"/>
      <c r="AEP534" s="414"/>
      <c r="AEQ534" s="414"/>
      <c r="AER534" s="413"/>
      <c r="AES534" s="413"/>
      <c r="AET534" s="414"/>
      <c r="AEU534" s="414"/>
      <c r="AEV534" s="413"/>
      <c r="AEW534" s="413"/>
      <c r="AEX534" s="413"/>
      <c r="AEY534" s="413"/>
      <c r="AEZ534" s="413"/>
      <c r="AFA534" s="407"/>
      <c r="AFB534" s="439"/>
      <c r="AFC534" s="413"/>
      <c r="AFD534" s="413"/>
      <c r="AFE534" s="413"/>
      <c r="AFF534" s="413"/>
      <c r="AFG534" s="413"/>
      <c r="AFH534" s="413"/>
      <c r="AFI534" s="413"/>
      <c r="AFJ534" s="412"/>
      <c r="AFK534" s="412"/>
      <c r="AFL534" s="412"/>
      <c r="AFM534" s="412"/>
      <c r="AFN534" s="412"/>
      <c r="AFO534" s="412"/>
      <c r="AFP534" s="412"/>
      <c r="AFQ534" s="412"/>
      <c r="AFR534" s="412"/>
      <c r="AFS534" s="412"/>
      <c r="AFT534" s="412"/>
      <c r="AFU534" s="412"/>
      <c r="AFV534" s="412"/>
      <c r="AFW534" s="412"/>
      <c r="AFX534" s="412"/>
      <c r="AFY534" s="412"/>
      <c r="AFZ534" s="412"/>
      <c r="AGA534" s="412"/>
      <c r="AGB534" s="412"/>
      <c r="AGC534" s="412"/>
      <c r="AGD534" s="412"/>
      <c r="AGE534" s="412"/>
      <c r="AGF534" s="412"/>
      <c r="AGG534" s="412"/>
      <c r="AGH534" s="412"/>
      <c r="AGI534" s="412"/>
      <c r="AGJ534" s="412"/>
      <c r="AGK534" s="412"/>
      <c r="AGL534" s="412"/>
      <c r="AGM534" s="412"/>
      <c r="AGN534" s="412"/>
      <c r="AGO534" s="412"/>
      <c r="AGP534" s="412"/>
      <c r="AGQ534" s="412"/>
      <c r="AGR534" s="412"/>
      <c r="AGS534" s="412"/>
      <c r="AGT534" s="412"/>
      <c r="AGU534" s="412"/>
      <c r="AGV534" s="412"/>
      <c r="AGW534" s="412"/>
      <c r="AGX534" s="412"/>
      <c r="AGY534" s="412"/>
      <c r="AGZ534" s="412"/>
      <c r="AHA534" s="412"/>
      <c r="AHB534" s="413"/>
      <c r="AHC534" s="413"/>
      <c r="AHD534" s="413"/>
      <c r="AHE534" s="413"/>
      <c r="AHF534" s="413"/>
      <c r="AHG534" s="413"/>
      <c r="AHH534" s="413"/>
      <c r="AHI534" s="413"/>
      <c r="AHJ534" s="413"/>
      <c r="AHK534" s="413"/>
      <c r="AHL534" s="413"/>
      <c r="AHM534" s="413"/>
      <c r="AHN534" s="413"/>
      <c r="AHO534" s="413"/>
      <c r="AHP534" s="413"/>
      <c r="AHQ534" s="413"/>
      <c r="AHR534" s="413"/>
      <c r="AHS534" s="413"/>
      <c r="AHT534" s="413"/>
      <c r="AHU534" s="413"/>
      <c r="AHV534" s="413"/>
      <c r="AHW534" s="413"/>
      <c r="AHX534" s="413"/>
      <c r="AHY534" s="413"/>
      <c r="AHZ534" s="414"/>
      <c r="AIA534" s="414"/>
      <c r="AIB534" s="414"/>
      <c r="AIC534" s="414"/>
      <c r="AID534" s="414"/>
      <c r="AIE534" s="413"/>
      <c r="AIF534" s="413"/>
      <c r="AIG534" s="414"/>
      <c r="AIH534" s="414"/>
      <c r="AII534" s="413"/>
      <c r="AIJ534" s="413"/>
      <c r="AIK534" s="414"/>
      <c r="AIL534" s="414"/>
      <c r="AIM534" s="413"/>
      <c r="AIN534" s="413"/>
      <c r="AIO534" s="413"/>
      <c r="AIP534" s="413"/>
      <c r="AIQ534" s="413"/>
      <c r="AIR534" s="413"/>
      <c r="AIS534" s="413"/>
      <c r="AIT534" s="414"/>
      <c r="AIU534" s="414"/>
      <c r="AIV534" s="413"/>
      <c r="AIW534" s="413"/>
      <c r="AIX534" s="414"/>
      <c r="AIY534" s="414"/>
      <c r="AIZ534" s="413"/>
      <c r="AJA534" s="413"/>
      <c r="AJB534" s="413"/>
      <c r="AJC534" s="413"/>
      <c r="AJD534" s="413"/>
      <c r="AJE534" s="407"/>
      <c r="AJF534" s="439"/>
      <c r="AJG534" s="413"/>
      <c r="AJH534" s="413"/>
      <c r="AJI534" s="413"/>
      <c r="AJJ534" s="413"/>
      <c r="AJK534" s="413"/>
      <c r="AJL534" s="413"/>
      <c r="AJM534" s="413"/>
      <c r="AJN534" s="412"/>
      <c r="AJO534" s="412"/>
      <c r="AJP534" s="412"/>
      <c r="AJQ534" s="412"/>
      <c r="AJR534" s="412"/>
      <c r="AJS534" s="412"/>
      <c r="AJT534" s="412"/>
      <c r="AJU534" s="412"/>
      <c r="AJV534" s="412"/>
      <c r="AJW534" s="412"/>
      <c r="AJX534" s="412"/>
      <c r="AJY534" s="412"/>
      <c r="AJZ534" s="412"/>
      <c r="AKA534" s="412"/>
      <c r="AKB534" s="412"/>
      <c r="AKC534" s="412"/>
      <c r="AKD534" s="412"/>
      <c r="AKE534" s="412"/>
      <c r="AKF534" s="412"/>
      <c r="AKG534" s="412"/>
      <c r="AKH534" s="412"/>
      <c r="AKI534" s="412"/>
      <c r="AKJ534" s="412"/>
      <c r="AKK534" s="412"/>
      <c r="AKL534" s="412"/>
      <c r="AKM534" s="412"/>
      <c r="AKN534" s="412"/>
      <c r="AKO534" s="412"/>
      <c r="AKP534" s="412"/>
      <c r="AKQ534" s="412"/>
      <c r="AKR534" s="412"/>
      <c r="AKS534" s="412"/>
      <c r="AKT534" s="412"/>
      <c r="AKU534" s="412"/>
      <c r="AKV534" s="412"/>
      <c r="AKW534" s="412"/>
      <c r="AKX534" s="412"/>
      <c r="AKY534" s="412"/>
      <c r="AKZ534" s="412"/>
      <c r="ALA534" s="412"/>
      <c r="ALB534" s="412"/>
      <c r="ALC534" s="412"/>
      <c r="ALD534" s="412"/>
      <c r="ALE534" s="412"/>
      <c r="ALF534" s="413"/>
      <c r="ALG534" s="413"/>
      <c r="ALH534" s="413"/>
      <c r="ALI534" s="413"/>
      <c r="ALJ534" s="413"/>
      <c r="ALK534" s="413"/>
      <c r="ALL534" s="413"/>
      <c r="ALM534" s="413"/>
      <c r="ALN534" s="413"/>
      <c r="ALO534" s="413"/>
      <c r="ALP534" s="413"/>
      <c r="ALQ534" s="413"/>
      <c r="ALR534" s="413"/>
      <c r="ALS534" s="413"/>
      <c r="ALT534" s="413"/>
      <c r="ALU534" s="413"/>
      <c r="ALV534" s="413"/>
      <c r="ALW534" s="413"/>
      <c r="ALX534" s="413"/>
      <c r="ALY534" s="413"/>
      <c r="ALZ534" s="413"/>
      <c r="AMA534" s="413"/>
      <c r="AMB534" s="413"/>
      <c r="AMC534" s="413"/>
      <c r="AMD534" s="414"/>
      <c r="AME534" s="414"/>
      <c r="AMF534" s="414"/>
      <c r="AMG534" s="414"/>
      <c r="AMH534" s="414"/>
      <c r="AMI534" s="413"/>
      <c r="AMJ534" s="413"/>
      <c r="AMK534" s="414"/>
      <c r="AML534" s="414"/>
      <c r="AMM534" s="413"/>
      <c r="AMN534" s="413"/>
      <c r="AMO534" s="414"/>
      <c r="AMP534" s="414"/>
      <c r="AMQ534" s="413"/>
      <c r="AMR534" s="413"/>
      <c r="AMS534" s="413"/>
      <c r="AMT534" s="413"/>
      <c r="AMU534" s="413"/>
      <c r="AMV534" s="413"/>
      <c r="AMW534" s="413"/>
      <c r="AMX534" s="414"/>
      <c r="AMY534" s="414"/>
      <c r="AMZ534" s="413"/>
      <c r="ANA534" s="413"/>
      <c r="ANB534" s="414"/>
      <c r="ANC534" s="414"/>
      <c r="AND534" s="413"/>
      <c r="ANE534" s="413"/>
      <c r="ANF534" s="413"/>
      <c r="ANG534" s="413"/>
      <c r="ANH534" s="413"/>
      <c r="ANI534" s="407"/>
      <c r="ANJ534" s="439"/>
      <c r="ANK534" s="413"/>
      <c r="ANL534" s="413"/>
      <c r="ANM534" s="413"/>
      <c r="ANN534" s="413"/>
      <c r="ANO534" s="413"/>
      <c r="ANP534" s="413"/>
      <c r="ANQ534" s="413"/>
      <c r="ANR534" s="412"/>
      <c r="ANS534" s="412"/>
      <c r="ANT534" s="412"/>
      <c r="ANU534" s="412"/>
      <c r="ANV534" s="412"/>
      <c r="ANW534" s="412"/>
      <c r="ANX534" s="412"/>
      <c r="ANY534" s="412"/>
      <c r="ANZ534" s="412"/>
      <c r="AOA534" s="412"/>
      <c r="AOB534" s="412"/>
      <c r="AOC534" s="412"/>
      <c r="AOD534" s="412"/>
      <c r="AOE534" s="412"/>
      <c r="AOF534" s="412"/>
      <c r="AOG534" s="412"/>
      <c r="AOH534" s="412"/>
      <c r="AOI534" s="412"/>
      <c r="AOJ534" s="412"/>
      <c r="AOK534" s="412"/>
      <c r="AOL534" s="412"/>
      <c r="AOM534" s="412"/>
      <c r="AON534" s="412"/>
      <c r="AOO534" s="412"/>
      <c r="AOP534" s="412"/>
      <c r="AOQ534" s="412"/>
      <c r="AOR534" s="412"/>
      <c r="AOS534" s="412"/>
      <c r="AOT534" s="412"/>
      <c r="AOU534" s="412"/>
      <c r="AOV534" s="412"/>
      <c r="AOW534" s="412"/>
      <c r="AOX534" s="412"/>
      <c r="AOY534" s="412"/>
      <c r="AOZ534" s="412"/>
      <c r="APA534" s="412"/>
      <c r="APB534" s="412"/>
      <c r="APC534" s="412"/>
      <c r="APD534" s="412"/>
      <c r="APE534" s="412"/>
      <c r="APF534" s="412"/>
      <c r="APG534" s="412"/>
      <c r="APH534" s="412"/>
      <c r="API534" s="412"/>
      <c r="APJ534" s="413"/>
      <c r="APK534" s="413"/>
      <c r="APL534" s="413"/>
      <c r="APM534" s="413"/>
      <c r="APN534" s="413"/>
      <c r="APO534" s="413"/>
      <c r="APP534" s="413"/>
      <c r="APQ534" s="413"/>
      <c r="APR534" s="413"/>
      <c r="APS534" s="413"/>
      <c r="APT534" s="413"/>
      <c r="APU534" s="413"/>
      <c r="APV534" s="413"/>
      <c r="APW534" s="413"/>
      <c r="APX534" s="413"/>
      <c r="APY534" s="413"/>
      <c r="APZ534" s="413"/>
      <c r="AQA534" s="413"/>
      <c r="AQB534" s="413"/>
      <c r="AQC534" s="413"/>
      <c r="AQD534" s="413"/>
      <c r="AQE534" s="413"/>
      <c r="AQF534" s="413"/>
      <c r="AQG534" s="413"/>
      <c r="AQH534" s="414"/>
      <c r="AQI534" s="414"/>
      <c r="AQJ534" s="414"/>
      <c r="AQK534" s="414"/>
      <c r="AQL534" s="414"/>
      <c r="AQM534" s="413"/>
      <c r="AQN534" s="413"/>
      <c r="AQO534" s="414"/>
      <c r="AQP534" s="414"/>
      <c r="AQQ534" s="413"/>
      <c r="AQR534" s="413"/>
      <c r="AQS534" s="414"/>
      <c r="AQT534" s="414"/>
      <c r="AQU534" s="413"/>
      <c r="AQV534" s="413"/>
      <c r="AQW534" s="413"/>
      <c r="AQX534" s="413"/>
      <c r="AQY534" s="413"/>
      <c r="AQZ534" s="413"/>
      <c r="ARA534" s="413"/>
      <c r="ARB534" s="414"/>
      <c r="ARC534" s="414"/>
      <c r="ARD534" s="413"/>
      <c r="ARE534" s="413"/>
      <c r="ARF534" s="414"/>
      <c r="ARG534" s="414"/>
      <c r="ARH534" s="413"/>
      <c r="ARI534" s="413"/>
      <c r="ARJ534" s="413"/>
      <c r="ARK534" s="413"/>
      <c r="ARL534" s="413"/>
      <c r="ARM534" s="407"/>
      <c r="ARN534" s="439"/>
      <c r="ARO534" s="413"/>
      <c r="ARP534" s="413"/>
      <c r="ARQ534" s="413"/>
      <c r="ARR534" s="413"/>
      <c r="ARS534" s="413"/>
      <c r="ART534" s="413"/>
      <c r="ARU534" s="413"/>
      <c r="ARV534" s="412"/>
      <c r="ARW534" s="412"/>
      <c r="ARX534" s="412"/>
      <c r="ARY534" s="412"/>
      <c r="ARZ534" s="412"/>
      <c r="ASA534" s="412"/>
      <c r="ASB534" s="412"/>
      <c r="ASC534" s="412"/>
      <c r="ASD534" s="412"/>
      <c r="ASE534" s="412"/>
      <c r="ASF534" s="412"/>
      <c r="ASG534" s="412"/>
      <c r="ASH534" s="412"/>
      <c r="ASI534" s="412"/>
      <c r="ASJ534" s="412"/>
      <c r="ASK534" s="412"/>
      <c r="ASL534" s="412"/>
      <c r="ASM534" s="412"/>
      <c r="ASN534" s="412"/>
      <c r="ASO534" s="412"/>
      <c r="ASP534" s="412"/>
      <c r="ASQ534" s="412"/>
      <c r="ASR534" s="412"/>
      <c r="ASS534" s="412"/>
      <c r="AST534" s="412"/>
      <c r="ASU534" s="412"/>
      <c r="ASV534" s="412"/>
      <c r="ASW534" s="412"/>
      <c r="ASX534" s="412"/>
      <c r="ASY534" s="412"/>
      <c r="ASZ534" s="412"/>
      <c r="ATA534" s="412"/>
      <c r="ATB534" s="412"/>
      <c r="ATC534" s="412"/>
      <c r="ATD534" s="412"/>
      <c r="ATE534" s="412"/>
      <c r="ATF534" s="412"/>
      <c r="ATG534" s="412"/>
      <c r="ATH534" s="412"/>
      <c r="ATI534" s="412"/>
      <c r="ATJ534" s="412"/>
      <c r="ATK534" s="412"/>
      <c r="ATL534" s="412"/>
      <c r="ATM534" s="412"/>
      <c r="ATN534" s="413"/>
      <c r="ATO534" s="413"/>
      <c r="ATP534" s="413"/>
      <c r="ATQ534" s="413"/>
      <c r="ATR534" s="413"/>
      <c r="ATS534" s="413"/>
      <c r="ATT534" s="413"/>
      <c r="ATU534" s="413"/>
      <c r="ATV534" s="413"/>
      <c r="ATW534" s="413"/>
      <c r="ATX534" s="413"/>
      <c r="ATY534" s="413"/>
      <c r="ATZ534" s="413"/>
      <c r="AUA534" s="413"/>
      <c r="AUB534" s="413"/>
      <c r="AUC534" s="413"/>
      <c r="AUD534" s="413"/>
      <c r="AUE534" s="413"/>
      <c r="AUF534" s="413"/>
      <c r="AUG534" s="413"/>
      <c r="AUH534" s="413"/>
      <c r="AUI534" s="413"/>
      <c r="AUJ534" s="413"/>
      <c r="AUK534" s="413"/>
      <c r="AUL534" s="414"/>
      <c r="AUM534" s="414"/>
      <c r="AUN534" s="414"/>
      <c r="AUO534" s="414"/>
      <c r="AUP534" s="414"/>
      <c r="AUQ534" s="413"/>
      <c r="AUR534" s="413"/>
      <c r="AUS534" s="414"/>
      <c r="AUT534" s="414"/>
      <c r="AUU534" s="413"/>
      <c r="AUV534" s="413"/>
      <c r="AUW534" s="414"/>
      <c r="AUX534" s="414"/>
      <c r="AUY534" s="413"/>
      <c r="AUZ534" s="413"/>
      <c r="AVA534" s="413"/>
      <c r="AVB534" s="413"/>
      <c r="AVC534" s="413"/>
      <c r="AVD534" s="413"/>
      <c r="AVE534" s="413"/>
      <c r="AVF534" s="414"/>
      <c r="AVG534" s="414"/>
      <c r="AVH534" s="413"/>
      <c r="AVI534" s="413"/>
      <c r="AVJ534" s="414"/>
      <c r="AVK534" s="414"/>
      <c r="AVL534" s="413"/>
      <c r="AVM534" s="413"/>
      <c r="AVN534" s="413"/>
      <c r="AVO534" s="413"/>
      <c r="AVP534" s="413"/>
      <c r="AVQ534" s="407"/>
      <c r="AVR534" s="439"/>
      <c r="AVS534" s="413"/>
      <c r="AVT534" s="413"/>
      <c r="AVU534" s="413"/>
      <c r="AVV534" s="413"/>
      <c r="AVW534" s="413"/>
      <c r="AVX534" s="413"/>
      <c r="AVY534" s="413"/>
      <c r="AVZ534" s="412"/>
      <c r="AWA534" s="412"/>
      <c r="AWB534" s="412"/>
      <c r="AWC534" s="412"/>
      <c r="AWD534" s="412"/>
      <c r="AWE534" s="412"/>
      <c r="AWF534" s="412"/>
      <c r="AWG534" s="412"/>
      <c r="AWH534" s="412"/>
      <c r="AWI534" s="412"/>
      <c r="AWJ534" s="412"/>
      <c r="AWK534" s="412"/>
      <c r="AWL534" s="412"/>
      <c r="AWM534" s="412"/>
      <c r="AWN534" s="412"/>
      <c r="AWO534" s="412"/>
      <c r="AWP534" s="412"/>
      <c r="AWQ534" s="412"/>
      <c r="AWR534" s="412"/>
      <c r="AWS534" s="412"/>
      <c r="AWT534" s="412"/>
      <c r="AWU534" s="412"/>
      <c r="AWV534" s="412"/>
      <c r="AWW534" s="412"/>
      <c r="AWX534" s="412"/>
      <c r="AWY534" s="412"/>
      <c r="AWZ534" s="412"/>
      <c r="AXA534" s="412"/>
      <c r="AXB534" s="412"/>
      <c r="AXC534" s="412"/>
      <c r="AXD534" s="412"/>
      <c r="AXE534" s="412"/>
      <c r="AXF534" s="412"/>
      <c r="AXG534" s="412"/>
      <c r="AXH534" s="412"/>
      <c r="AXI534" s="412"/>
      <c r="AXJ534" s="412"/>
      <c r="AXK534" s="412"/>
      <c r="AXL534" s="412"/>
      <c r="AXM534" s="412"/>
      <c r="AXN534" s="412"/>
      <c r="AXO534" s="412"/>
      <c r="AXP534" s="412"/>
      <c r="AXQ534" s="412"/>
      <c r="AXR534" s="413"/>
      <c r="AXS534" s="413"/>
      <c r="AXT534" s="413"/>
      <c r="AXU534" s="413"/>
      <c r="AXV534" s="413"/>
      <c r="AXW534" s="413"/>
      <c r="AXX534" s="413"/>
      <c r="AXY534" s="413"/>
      <c r="AXZ534" s="413"/>
      <c r="AYA534" s="413"/>
      <c r="AYB534" s="413"/>
      <c r="AYC534" s="413"/>
      <c r="AYD534" s="413"/>
      <c r="AYE534" s="413"/>
      <c r="AYF534" s="413"/>
      <c r="AYG534" s="413"/>
      <c r="AYH534" s="413"/>
      <c r="AYI534" s="413"/>
      <c r="AYJ534" s="413"/>
      <c r="AYK534" s="413"/>
      <c r="AYL534" s="413"/>
      <c r="AYM534" s="413"/>
      <c r="AYN534" s="413"/>
      <c r="AYO534" s="413"/>
      <c r="AYP534" s="414"/>
      <c r="AYQ534" s="414"/>
      <c r="AYR534" s="414"/>
      <c r="AYS534" s="414"/>
      <c r="AYT534" s="414"/>
      <c r="AYU534" s="413"/>
      <c r="AYV534" s="413"/>
      <c r="AYW534" s="414"/>
      <c r="AYX534" s="414"/>
      <c r="AYY534" s="413"/>
      <c r="AYZ534" s="413"/>
      <c r="AZA534" s="414"/>
      <c r="AZB534" s="414"/>
      <c r="AZC534" s="413"/>
      <c r="AZD534" s="413"/>
      <c r="AZE534" s="413"/>
      <c r="AZF534" s="413"/>
      <c r="AZG534" s="413"/>
      <c r="AZH534" s="413"/>
      <c r="AZI534" s="413"/>
      <c r="AZJ534" s="414"/>
      <c r="AZK534" s="414"/>
      <c r="AZL534" s="413"/>
      <c r="AZM534" s="413"/>
      <c r="AZN534" s="414"/>
      <c r="AZO534" s="414"/>
      <c r="AZP534" s="413"/>
      <c r="AZQ534" s="413"/>
      <c r="AZR534" s="413"/>
      <c r="AZS534" s="413"/>
      <c r="AZT534" s="413"/>
      <c r="AZU534" s="407"/>
      <c r="AZV534" s="439"/>
      <c r="AZW534" s="413"/>
      <c r="AZX534" s="413"/>
      <c r="AZY534" s="413"/>
      <c r="AZZ534" s="413"/>
      <c r="BAA534" s="413"/>
      <c r="BAB534" s="413"/>
      <c r="BAC534" s="413"/>
      <c r="BAD534" s="412"/>
      <c r="BAE534" s="412"/>
      <c r="BAF534" s="412"/>
      <c r="BAG534" s="412"/>
      <c r="BAH534" s="412"/>
      <c r="BAI534" s="412"/>
      <c r="BAJ534" s="412"/>
      <c r="BAK534" s="412"/>
      <c r="BAL534" s="412"/>
      <c r="BAM534" s="412"/>
      <c r="BAN534" s="412"/>
      <c r="BAO534" s="412"/>
      <c r="BAP534" s="412"/>
      <c r="BAQ534" s="412"/>
      <c r="BAR534" s="412"/>
      <c r="BAS534" s="412"/>
      <c r="BAT534" s="412"/>
      <c r="BAU534" s="412"/>
      <c r="BAV534" s="412"/>
      <c r="BAW534" s="412"/>
      <c r="BAX534" s="412"/>
      <c r="BAY534" s="412"/>
      <c r="BAZ534" s="412"/>
      <c r="BBA534" s="412"/>
      <c r="BBB534" s="412"/>
      <c r="BBC534" s="412"/>
      <c r="BBD534" s="412"/>
      <c r="BBE534" s="412"/>
      <c r="BBF534" s="412"/>
      <c r="BBG534" s="412"/>
      <c r="BBH534" s="412"/>
      <c r="BBI534" s="412"/>
      <c r="BBJ534" s="412"/>
      <c r="BBK534" s="412"/>
      <c r="BBL534" s="412"/>
      <c r="BBM534" s="412"/>
      <c r="BBN534" s="412"/>
      <c r="BBO534" s="412"/>
      <c r="BBP534" s="412"/>
      <c r="BBQ534" s="412"/>
      <c r="BBR534" s="412"/>
      <c r="BBS534" s="412"/>
      <c r="BBT534" s="412"/>
      <c r="BBU534" s="412"/>
      <c r="BBV534" s="413"/>
      <c r="BBW534" s="413"/>
      <c r="BBX534" s="413"/>
      <c r="BBY534" s="413"/>
      <c r="BBZ534" s="413"/>
      <c r="BCA534" s="413"/>
      <c r="BCB534" s="413"/>
      <c r="BCC534" s="413"/>
      <c r="BCD534" s="413"/>
      <c r="BCE534" s="413"/>
      <c r="BCF534" s="413"/>
      <c r="BCG534" s="413"/>
      <c r="BCH534" s="413"/>
      <c r="BCI534" s="413"/>
      <c r="BCJ534" s="413"/>
      <c r="BCK534" s="413"/>
      <c r="BCL534" s="413"/>
      <c r="BCM534" s="413"/>
      <c r="BCN534" s="413"/>
      <c r="BCO534" s="413"/>
      <c r="BCP534" s="413"/>
      <c r="BCQ534" s="413"/>
      <c r="BCR534" s="413"/>
      <c r="BCS534" s="413"/>
      <c r="BCT534" s="414"/>
      <c r="BCU534" s="414"/>
      <c r="BCV534" s="414"/>
      <c r="BCW534" s="414"/>
      <c r="BCX534" s="414"/>
      <c r="BCY534" s="413"/>
      <c r="BCZ534" s="413"/>
      <c r="BDA534" s="414"/>
      <c r="BDB534" s="414"/>
      <c r="BDC534" s="413"/>
      <c r="BDD534" s="413"/>
      <c r="BDE534" s="414"/>
      <c r="BDF534" s="414"/>
      <c r="BDG534" s="413"/>
      <c r="BDH534" s="413"/>
      <c r="BDI534" s="413"/>
      <c r="BDJ534" s="413"/>
      <c r="BDK534" s="413"/>
      <c r="BDL534" s="413"/>
      <c r="BDM534" s="413"/>
      <c r="BDN534" s="414"/>
      <c r="BDO534" s="414"/>
      <c r="BDP534" s="413"/>
      <c r="BDQ534" s="413"/>
      <c r="BDR534" s="414"/>
      <c r="BDS534" s="414"/>
      <c r="BDT534" s="413"/>
      <c r="BDU534" s="413"/>
      <c r="BDV534" s="413"/>
      <c r="BDW534" s="413"/>
      <c r="BDX534" s="413"/>
      <c r="BDY534" s="407"/>
      <c r="BDZ534" s="439"/>
      <c r="BEA534" s="413"/>
      <c r="BEB534" s="413"/>
      <c r="BEC534" s="413"/>
      <c r="BED534" s="413"/>
      <c r="BEE534" s="413"/>
      <c r="BEF534" s="413"/>
      <c r="BEG534" s="413"/>
      <c r="BEH534" s="412"/>
      <c r="BEI534" s="412"/>
      <c r="BEJ534" s="412"/>
      <c r="BEK534" s="412"/>
      <c r="BEL534" s="412"/>
      <c r="BEM534" s="412"/>
      <c r="BEN534" s="412"/>
      <c r="BEO534" s="412"/>
      <c r="BEP534" s="412"/>
      <c r="BEQ534" s="412"/>
      <c r="BER534" s="412"/>
      <c r="BES534" s="412"/>
      <c r="BET534" s="412"/>
      <c r="BEU534" s="412"/>
      <c r="BEV534" s="412"/>
      <c r="BEW534" s="412"/>
      <c r="BEX534" s="412"/>
      <c r="BEY534" s="412"/>
      <c r="BEZ534" s="412"/>
      <c r="BFA534" s="412"/>
      <c r="BFB534" s="412"/>
      <c r="BFC534" s="412"/>
      <c r="BFD534" s="412"/>
      <c r="BFE534" s="412"/>
      <c r="BFF534" s="412"/>
      <c r="BFG534" s="412"/>
      <c r="BFH534" s="412"/>
      <c r="BFI534" s="412"/>
      <c r="BFJ534" s="412"/>
      <c r="BFK534" s="412"/>
      <c r="BFL534" s="412"/>
      <c r="BFM534" s="412"/>
      <c r="BFN534" s="412"/>
      <c r="BFO534" s="412"/>
      <c r="BFP534" s="412"/>
      <c r="BFQ534" s="412"/>
      <c r="BFR534" s="412"/>
      <c r="BFS534" s="412"/>
      <c r="BFT534" s="412"/>
      <c r="BFU534" s="412"/>
      <c r="BFV534" s="412"/>
      <c r="BFW534" s="412"/>
      <c r="BFX534" s="412"/>
      <c r="BFY534" s="412"/>
      <c r="BFZ534" s="413"/>
      <c r="BGA534" s="413"/>
      <c r="BGB534" s="413"/>
      <c r="BGC534" s="413"/>
      <c r="BGD534" s="413"/>
      <c r="BGE534" s="413"/>
      <c r="BGF534" s="413"/>
      <c r="BGG534" s="413"/>
      <c r="BGH534" s="413"/>
      <c r="BGI534" s="413"/>
      <c r="BGJ534" s="413"/>
      <c r="BGK534" s="413"/>
      <c r="BGL534" s="413"/>
      <c r="BGM534" s="413"/>
      <c r="BGN534" s="413"/>
      <c r="BGO534" s="413"/>
      <c r="BGP534" s="413"/>
      <c r="BGQ534" s="413"/>
      <c r="BGR534" s="413"/>
      <c r="BGS534" s="413"/>
      <c r="BGT534" s="413"/>
      <c r="BGU534" s="413"/>
      <c r="BGV534" s="413"/>
      <c r="BGW534" s="413"/>
      <c r="BGX534" s="414"/>
      <c r="BGY534" s="414"/>
      <c r="BGZ534" s="414"/>
      <c r="BHA534" s="414"/>
      <c r="BHB534" s="414"/>
      <c r="BHC534" s="413"/>
      <c r="BHD534" s="413"/>
      <c r="BHE534" s="414"/>
      <c r="BHF534" s="414"/>
      <c r="BHG534" s="413"/>
      <c r="BHH534" s="413"/>
      <c r="BHI534" s="414"/>
      <c r="BHJ534" s="414"/>
      <c r="BHK534" s="413"/>
      <c r="BHL534" s="413"/>
      <c r="BHM534" s="413"/>
      <c r="BHN534" s="413"/>
      <c r="BHO534" s="413"/>
      <c r="BHP534" s="413"/>
      <c r="BHQ534" s="413"/>
      <c r="BHR534" s="414"/>
      <c r="BHS534" s="414"/>
      <c r="BHT534" s="413"/>
      <c r="BHU534" s="413"/>
      <c r="BHV534" s="414"/>
      <c r="BHW534" s="414"/>
      <c r="BHX534" s="413"/>
      <c r="BHY534" s="413"/>
      <c r="BHZ534" s="413"/>
      <c r="BIA534" s="413"/>
      <c r="BIB534" s="413"/>
      <c r="BIC534" s="407"/>
      <c r="BID534" s="439"/>
      <c r="BIE534" s="413"/>
      <c r="BIF534" s="413"/>
      <c r="BIG534" s="413"/>
      <c r="BIH534" s="413"/>
      <c r="BII534" s="413"/>
      <c r="BIJ534" s="413"/>
      <c r="BIK534" s="413"/>
      <c r="BIL534" s="412"/>
      <c r="BIM534" s="412"/>
      <c r="BIN534" s="412"/>
      <c r="BIO534" s="412"/>
      <c r="BIP534" s="412"/>
      <c r="BIQ534" s="412"/>
      <c r="BIR534" s="412"/>
      <c r="BIS534" s="412"/>
      <c r="BIT534" s="412"/>
      <c r="BIU534" s="412"/>
      <c r="BIV534" s="412"/>
      <c r="BIW534" s="412"/>
      <c r="BIX534" s="412"/>
      <c r="BIY534" s="412"/>
      <c r="BIZ534" s="412"/>
      <c r="BJA534" s="412"/>
      <c r="BJB534" s="412"/>
      <c r="BJC534" s="412"/>
      <c r="BJD534" s="412"/>
      <c r="BJE534" s="412"/>
      <c r="BJF534" s="412"/>
      <c r="BJG534" s="412"/>
      <c r="BJH534" s="412"/>
      <c r="BJI534" s="412"/>
      <c r="BJJ534" s="412"/>
      <c r="BJK534" s="412"/>
      <c r="BJL534" s="412"/>
      <c r="BJM534" s="412"/>
      <c r="BJN534" s="412"/>
      <c r="BJO534" s="412"/>
      <c r="BJP534" s="412"/>
      <c r="BJQ534" s="412"/>
      <c r="BJR534" s="412"/>
      <c r="BJS534" s="412"/>
      <c r="BJT534" s="412"/>
      <c r="BJU534" s="412"/>
      <c r="BJV534" s="412"/>
      <c r="BJW534" s="412"/>
      <c r="BJX534" s="412"/>
      <c r="BJY534" s="412"/>
      <c r="BJZ534" s="412"/>
      <c r="BKA534" s="412"/>
      <c r="BKB534" s="412"/>
      <c r="BKC534" s="412"/>
      <c r="BKD534" s="413"/>
      <c r="BKE534" s="413"/>
      <c r="BKF534" s="413"/>
      <c r="BKG534" s="413"/>
      <c r="BKH534" s="413"/>
      <c r="BKI534" s="413"/>
      <c r="BKJ534" s="413"/>
      <c r="BKK534" s="413"/>
      <c r="BKL534" s="413"/>
      <c r="BKM534" s="413"/>
      <c r="BKN534" s="413"/>
      <c r="BKO534" s="413"/>
      <c r="BKP534" s="413"/>
      <c r="BKQ534" s="413"/>
      <c r="BKR534" s="413"/>
      <c r="BKS534" s="413"/>
      <c r="BKT534" s="413"/>
      <c r="BKU534" s="413"/>
      <c r="BKV534" s="413"/>
      <c r="BKW534" s="413"/>
      <c r="BKX534" s="413"/>
      <c r="BKY534" s="413"/>
      <c r="BKZ534" s="413"/>
      <c r="BLA534" s="413"/>
      <c r="BLB534" s="414"/>
      <c r="BLC534" s="414"/>
      <c r="BLD534" s="414"/>
      <c r="BLE534" s="414"/>
      <c r="BLF534" s="414"/>
      <c r="BLG534" s="413"/>
      <c r="BLH534" s="413"/>
      <c r="BLI534" s="414"/>
      <c r="BLJ534" s="414"/>
      <c r="BLK534" s="413"/>
      <c r="BLL534" s="413"/>
      <c r="BLM534" s="414"/>
      <c r="BLN534" s="414"/>
      <c r="BLO534" s="413"/>
      <c r="BLP534" s="413"/>
      <c r="BLQ534" s="413"/>
      <c r="BLR534" s="413"/>
      <c r="BLS534" s="413"/>
      <c r="BLT534" s="413"/>
      <c r="BLU534" s="413"/>
      <c r="BLV534" s="414"/>
      <c r="BLW534" s="414"/>
      <c r="BLX534" s="413"/>
      <c r="BLY534" s="413"/>
      <c r="BLZ534" s="414"/>
      <c r="BMA534" s="414"/>
      <c r="BMB534" s="413"/>
      <c r="BMC534" s="413"/>
      <c r="BMD534" s="413"/>
      <c r="BME534" s="413"/>
      <c r="BMF534" s="413"/>
      <c r="BMG534" s="407"/>
      <c r="BMH534" s="439"/>
      <c r="BMI534" s="413"/>
      <c r="BMJ534" s="413"/>
      <c r="BMK534" s="413"/>
      <c r="BML534" s="413"/>
      <c r="BMM534" s="413"/>
      <c r="BMN534" s="413"/>
      <c r="BMO534" s="413"/>
      <c r="BMP534" s="412"/>
      <c r="BMQ534" s="412"/>
      <c r="BMR534" s="412"/>
      <c r="BMS534" s="412"/>
      <c r="BMT534" s="412"/>
      <c r="BMU534" s="412"/>
      <c r="BMV534" s="412"/>
      <c r="BMW534" s="412"/>
      <c r="BMX534" s="412"/>
      <c r="BMY534" s="412"/>
      <c r="BMZ534" s="412"/>
      <c r="BNA534" s="412"/>
      <c r="BNB534" s="412"/>
      <c r="BNC534" s="412"/>
      <c r="BND534" s="412"/>
      <c r="BNE534" s="412"/>
      <c r="BNF534" s="412"/>
      <c r="BNG534" s="412"/>
      <c r="BNH534" s="412"/>
      <c r="BNI534" s="412"/>
      <c r="BNJ534" s="412"/>
      <c r="BNK534" s="412"/>
      <c r="BNL534" s="412"/>
      <c r="BNM534" s="412"/>
      <c r="BNN534" s="412"/>
      <c r="BNO534" s="412"/>
      <c r="BNP534" s="412"/>
      <c r="BNQ534" s="412"/>
      <c r="BNR534" s="412"/>
      <c r="BNS534" s="412"/>
      <c r="BNT534" s="412"/>
      <c r="BNU534" s="412"/>
      <c r="BNV534" s="412"/>
      <c r="BNW534" s="412"/>
      <c r="BNX534" s="412"/>
      <c r="BNY534" s="412"/>
      <c r="BNZ534" s="412"/>
      <c r="BOA534" s="412"/>
      <c r="BOB534" s="412"/>
      <c r="BOC534" s="412"/>
      <c r="BOD534" s="412"/>
      <c r="BOE534" s="412"/>
      <c r="BOF534" s="412"/>
      <c r="BOG534" s="412"/>
      <c r="BOH534" s="413"/>
      <c r="BOI534" s="413"/>
      <c r="BOJ534" s="413"/>
      <c r="BOK534" s="413"/>
      <c r="BOL534" s="413"/>
      <c r="BOM534" s="413"/>
      <c r="BON534" s="413"/>
      <c r="BOO534" s="413"/>
      <c r="BOP534" s="413"/>
      <c r="BOQ534" s="413"/>
      <c r="BOR534" s="413"/>
      <c r="BOS534" s="413"/>
      <c r="BOT534" s="413"/>
      <c r="BOU534" s="413"/>
      <c r="BOV534" s="413"/>
      <c r="BOW534" s="413"/>
      <c r="BOX534" s="413"/>
      <c r="BOY534" s="413"/>
      <c r="BOZ534" s="413"/>
      <c r="BPA534" s="413"/>
      <c r="BPB534" s="413"/>
      <c r="BPC534" s="413"/>
      <c r="BPD534" s="413"/>
      <c r="BPE534" s="413"/>
      <c r="BPF534" s="414"/>
      <c r="BPG534" s="414"/>
      <c r="BPH534" s="414"/>
      <c r="BPI534" s="414"/>
      <c r="BPJ534" s="414"/>
      <c r="BPK534" s="413"/>
      <c r="BPL534" s="413"/>
      <c r="BPM534" s="414"/>
      <c r="BPN534" s="414"/>
      <c r="BPO534" s="413"/>
      <c r="BPP534" s="413"/>
      <c r="BPQ534" s="414"/>
      <c r="BPR534" s="414"/>
      <c r="BPS534" s="413"/>
      <c r="BPT534" s="413"/>
      <c r="BPU534" s="413"/>
      <c r="BPV534" s="413"/>
      <c r="BPW534" s="413"/>
      <c r="BPX534" s="413"/>
      <c r="BPY534" s="413"/>
      <c r="BPZ534" s="414"/>
      <c r="BQA534" s="414"/>
      <c r="BQB534" s="413"/>
      <c r="BQC534" s="413"/>
      <c r="BQD534" s="414"/>
      <c r="BQE534" s="414"/>
      <c r="BQF534" s="413"/>
      <c r="BQG534" s="413"/>
      <c r="BQH534" s="413"/>
      <c r="BQI534" s="413"/>
      <c r="BQJ534" s="413"/>
      <c r="BQK534" s="407"/>
      <c r="BQL534" s="439"/>
      <c r="BQM534" s="413"/>
      <c r="BQN534" s="413"/>
      <c r="BQO534" s="413"/>
      <c r="BQP534" s="413"/>
      <c r="BQQ534" s="413"/>
      <c r="BQR534" s="413"/>
      <c r="BQS534" s="413"/>
      <c r="BQT534" s="412"/>
      <c r="BQU534" s="412"/>
      <c r="BQV534" s="412"/>
      <c r="BQW534" s="412"/>
      <c r="BQX534" s="412"/>
      <c r="BQY534" s="412"/>
      <c r="BQZ534" s="412"/>
      <c r="BRA534" s="412"/>
      <c r="BRB534" s="412"/>
      <c r="BRC534" s="412"/>
      <c r="BRD534" s="412"/>
      <c r="BRE534" s="412"/>
      <c r="BRF534" s="412"/>
      <c r="BRG534" s="412"/>
      <c r="BRH534" s="412"/>
      <c r="BRI534" s="412"/>
      <c r="BRJ534" s="412"/>
      <c r="BRK534" s="412"/>
      <c r="BRL534" s="412"/>
      <c r="BRM534" s="412"/>
      <c r="BRN534" s="412"/>
      <c r="BRO534" s="412"/>
      <c r="BRP534" s="412"/>
      <c r="BRQ534" s="412"/>
      <c r="BRR534" s="412"/>
      <c r="BRS534" s="412"/>
      <c r="BRT534" s="412"/>
      <c r="BRU534" s="412"/>
      <c r="BRV534" s="412"/>
      <c r="BRW534" s="412"/>
      <c r="BRX534" s="412"/>
      <c r="BRY534" s="412"/>
      <c r="BRZ534" s="412"/>
      <c r="BSA534" s="412"/>
      <c r="BSB534" s="412"/>
      <c r="BSC534" s="412"/>
      <c r="BSD534" s="412"/>
      <c r="BSE534" s="412"/>
      <c r="BSF534" s="412"/>
      <c r="BSG534" s="412"/>
      <c r="BSH534" s="412"/>
      <c r="BSI534" s="412"/>
      <c r="BSJ534" s="412"/>
      <c r="BSK534" s="412"/>
      <c r="BSL534" s="413"/>
      <c r="BSM534" s="413"/>
      <c r="BSN534" s="413"/>
      <c r="BSO534" s="413"/>
      <c r="BSP534" s="413"/>
      <c r="BSQ534" s="413"/>
      <c r="BSR534" s="413"/>
      <c r="BSS534" s="413"/>
      <c r="BST534" s="413"/>
      <c r="BSU534" s="413"/>
      <c r="BSV534" s="413"/>
      <c r="BSW534" s="413"/>
      <c r="BSX534" s="413"/>
      <c r="BSY534" s="413"/>
      <c r="BSZ534" s="413"/>
      <c r="BTA534" s="413"/>
      <c r="BTB534" s="413"/>
      <c r="BTC534" s="413"/>
      <c r="BTD534" s="413"/>
      <c r="BTE534" s="413"/>
      <c r="BTF534" s="413"/>
      <c r="BTG534" s="413"/>
      <c r="BTH534" s="413"/>
      <c r="BTI534" s="413"/>
      <c r="BTJ534" s="414"/>
      <c r="BTK534" s="414"/>
      <c r="BTL534" s="414"/>
      <c r="BTM534" s="414"/>
      <c r="BTN534" s="414"/>
      <c r="BTO534" s="413"/>
      <c r="BTP534" s="413"/>
      <c r="BTQ534" s="414"/>
      <c r="BTR534" s="414"/>
      <c r="BTS534" s="413"/>
      <c r="BTT534" s="413"/>
      <c r="BTU534" s="414"/>
      <c r="BTV534" s="414"/>
      <c r="BTW534" s="413"/>
      <c r="BTX534" s="413"/>
      <c r="BTY534" s="413"/>
      <c r="BTZ534" s="413"/>
      <c r="BUA534" s="413"/>
      <c r="BUB534" s="413"/>
      <c r="BUC534" s="413"/>
      <c r="BUD534" s="414"/>
      <c r="BUE534" s="414"/>
      <c r="BUF534" s="413"/>
      <c r="BUG534" s="413"/>
      <c r="BUH534" s="414"/>
      <c r="BUI534" s="414"/>
      <c r="BUJ534" s="413"/>
      <c r="BUK534" s="413"/>
      <c r="BUL534" s="413"/>
      <c r="BUM534" s="413"/>
      <c r="BUN534" s="413"/>
      <c r="BUO534" s="407"/>
      <c r="BUP534" s="439"/>
      <c r="BUQ534" s="413"/>
      <c r="BUR534" s="413"/>
      <c r="BUS534" s="413"/>
      <c r="BUT534" s="413"/>
      <c r="BUU534" s="413"/>
      <c r="BUV534" s="413"/>
      <c r="BUW534" s="413"/>
      <c r="BUX534" s="412"/>
      <c r="BUY534" s="412"/>
      <c r="BUZ534" s="412"/>
      <c r="BVA534" s="412"/>
      <c r="BVB534" s="412"/>
      <c r="BVC534" s="412"/>
      <c r="BVD534" s="412"/>
      <c r="BVE534" s="412"/>
      <c r="BVF534" s="412"/>
      <c r="BVG534" s="412"/>
      <c r="BVH534" s="412"/>
      <c r="BVI534" s="412"/>
      <c r="BVJ534" s="412"/>
      <c r="BVK534" s="412"/>
      <c r="BVL534" s="412"/>
      <c r="BVM534" s="412"/>
      <c r="BVN534" s="412"/>
      <c r="BVO534" s="412"/>
      <c r="BVP534" s="412"/>
      <c r="BVQ534" s="412"/>
      <c r="BVR534" s="412"/>
      <c r="BVS534" s="412"/>
      <c r="BVT534" s="412"/>
      <c r="BVU534" s="412"/>
      <c r="BVV534" s="412"/>
      <c r="BVW534" s="412"/>
      <c r="BVX534" s="412"/>
      <c r="BVY534" s="412"/>
      <c r="BVZ534" s="412"/>
      <c r="BWA534" s="412"/>
      <c r="BWB534" s="412"/>
      <c r="BWC534" s="412"/>
      <c r="BWD534" s="412"/>
      <c r="BWE534" s="412"/>
      <c r="BWF534" s="412"/>
      <c r="BWG534" s="412"/>
      <c r="BWH534" s="412"/>
      <c r="BWI534" s="412"/>
      <c r="BWJ534" s="412"/>
      <c r="BWK534" s="412"/>
      <c r="BWL534" s="412"/>
      <c r="BWM534" s="412"/>
      <c r="BWN534" s="412"/>
      <c r="BWO534" s="412"/>
      <c r="BWP534" s="413"/>
      <c r="BWQ534" s="413"/>
      <c r="BWR534" s="413"/>
      <c r="BWS534" s="413"/>
      <c r="BWT534" s="413"/>
      <c r="BWU534" s="413"/>
      <c r="BWV534" s="413"/>
      <c r="BWW534" s="413"/>
      <c r="BWX534" s="413"/>
      <c r="BWY534" s="413"/>
      <c r="BWZ534" s="413"/>
      <c r="BXA534" s="413"/>
      <c r="BXB534" s="413"/>
      <c r="BXC534" s="413"/>
      <c r="BXD534" s="413"/>
      <c r="BXE534" s="413"/>
      <c r="BXF534" s="413"/>
      <c r="BXG534" s="413"/>
      <c r="BXH534" s="413"/>
      <c r="BXI534" s="413"/>
      <c r="BXJ534" s="413"/>
      <c r="BXK534" s="413"/>
      <c r="BXL534" s="413"/>
      <c r="BXM534" s="413"/>
      <c r="BXN534" s="414"/>
      <c r="BXO534" s="414"/>
      <c r="BXP534" s="414"/>
      <c r="BXQ534" s="414"/>
      <c r="BXR534" s="414"/>
      <c r="BXS534" s="413"/>
      <c r="BXT534" s="413"/>
      <c r="BXU534" s="414"/>
      <c r="BXV534" s="414"/>
      <c r="BXW534" s="413"/>
      <c r="BXX534" s="413"/>
      <c r="BXY534" s="414"/>
      <c r="BXZ534" s="414"/>
      <c r="BYA534" s="413"/>
      <c r="BYB534" s="413"/>
      <c r="BYC534" s="413"/>
      <c r="BYD534" s="413"/>
      <c r="BYE534" s="413"/>
      <c r="BYF534" s="413"/>
      <c r="BYG534" s="413"/>
      <c r="BYH534" s="414"/>
      <c r="BYI534" s="414"/>
      <c r="BYJ534" s="413"/>
      <c r="BYK534" s="413"/>
      <c r="BYL534" s="414"/>
      <c r="BYM534" s="414"/>
      <c r="BYN534" s="413"/>
      <c r="BYO534" s="413"/>
      <c r="BYP534" s="413"/>
      <c r="BYQ534" s="413"/>
      <c r="BYR534" s="413"/>
      <c r="BYS534" s="407"/>
      <c r="BYT534" s="439"/>
      <c r="BYU534" s="413"/>
      <c r="BYV534" s="413"/>
      <c r="BYW534" s="413"/>
      <c r="BYX534" s="413"/>
      <c r="BYY534" s="413"/>
      <c r="BYZ534" s="413"/>
      <c r="BZA534" s="413"/>
      <c r="BZB534" s="412"/>
      <c r="BZC534" s="412"/>
      <c r="BZD534" s="412"/>
      <c r="BZE534" s="412"/>
      <c r="BZF534" s="412"/>
      <c r="BZG534" s="412"/>
      <c r="BZH534" s="412"/>
      <c r="BZI534" s="412"/>
      <c r="BZJ534" s="412"/>
      <c r="BZK534" s="412"/>
      <c r="BZL534" s="412"/>
      <c r="BZM534" s="412"/>
      <c r="BZN534" s="412"/>
      <c r="BZO534" s="412"/>
      <c r="BZP534" s="412"/>
      <c r="BZQ534" s="412"/>
      <c r="BZR534" s="412"/>
      <c r="BZS534" s="412"/>
      <c r="BZT534" s="412"/>
      <c r="BZU534" s="412"/>
      <c r="BZV534" s="412"/>
      <c r="BZW534" s="412"/>
      <c r="BZX534" s="412"/>
      <c r="BZY534" s="412"/>
      <c r="BZZ534" s="412"/>
      <c r="CAA534" s="412"/>
      <c r="CAB534" s="412"/>
      <c r="CAC534" s="412"/>
      <c r="CAD534" s="412"/>
      <c r="CAE534" s="412"/>
      <c r="CAF534" s="412"/>
      <c r="CAG534" s="412"/>
      <c r="CAH534" s="412"/>
      <c r="CAI534" s="412"/>
      <c r="CAJ534" s="412"/>
      <c r="CAK534" s="412"/>
      <c r="CAL534" s="412"/>
      <c r="CAM534" s="412"/>
      <c r="CAN534" s="412"/>
      <c r="CAO534" s="412"/>
      <c r="CAP534" s="412"/>
      <c r="CAQ534" s="412"/>
      <c r="CAR534" s="412"/>
      <c r="CAS534" s="412"/>
      <c r="CAT534" s="413"/>
      <c r="CAU534" s="413"/>
      <c r="CAV534" s="413"/>
      <c r="CAW534" s="413"/>
      <c r="CAX534" s="413"/>
      <c r="CAY534" s="413"/>
      <c r="CAZ534" s="413"/>
      <c r="CBA534" s="413"/>
      <c r="CBB534" s="413"/>
      <c r="CBC534" s="413"/>
      <c r="CBD534" s="413"/>
      <c r="CBE534" s="413"/>
      <c r="CBF534" s="413"/>
      <c r="CBG534" s="413"/>
      <c r="CBH534" s="413"/>
      <c r="CBI534" s="413"/>
      <c r="CBJ534" s="413"/>
      <c r="CBK534" s="413"/>
      <c r="CBL534" s="413"/>
      <c r="CBM534" s="413"/>
      <c r="CBN534" s="413"/>
      <c r="CBO534" s="413"/>
      <c r="CBP534" s="413"/>
      <c r="CBQ534" s="413"/>
      <c r="CBR534" s="414"/>
      <c r="CBS534" s="414"/>
      <c r="CBT534" s="414"/>
      <c r="CBU534" s="414"/>
      <c r="CBV534" s="414"/>
      <c r="CBW534" s="413"/>
      <c r="CBX534" s="413"/>
      <c r="CBY534" s="414"/>
      <c r="CBZ534" s="414"/>
      <c r="CCA534" s="413"/>
      <c r="CCB534" s="413"/>
      <c r="CCC534" s="414"/>
      <c r="CCD534" s="414"/>
      <c r="CCE534" s="413"/>
      <c r="CCF534" s="413"/>
      <c r="CCG534" s="413"/>
      <c r="CCH534" s="413"/>
      <c r="CCI534" s="413"/>
      <c r="CCJ534" s="413"/>
      <c r="CCK534" s="413"/>
      <c r="CCL534" s="414"/>
      <c r="CCM534" s="414"/>
      <c r="CCN534" s="413"/>
      <c r="CCO534" s="413"/>
      <c r="CCP534" s="414"/>
      <c r="CCQ534" s="414"/>
      <c r="CCR534" s="413"/>
      <c r="CCS534" s="413"/>
      <c r="CCT534" s="413"/>
      <c r="CCU534" s="413"/>
      <c r="CCV534" s="413"/>
      <c r="CCW534" s="407"/>
      <c r="CCX534" s="439"/>
      <c r="CCY534" s="413"/>
      <c r="CCZ534" s="413"/>
      <c r="CDA534" s="413"/>
      <c r="CDB534" s="413"/>
      <c r="CDC534" s="413"/>
      <c r="CDD534" s="413"/>
      <c r="CDE534" s="413"/>
      <c r="CDF534" s="412"/>
      <c r="CDG534" s="412"/>
      <c r="CDH534" s="412"/>
      <c r="CDI534" s="412"/>
      <c r="CDJ534" s="412"/>
      <c r="CDK534" s="412"/>
      <c r="CDL534" s="412"/>
      <c r="CDM534" s="412"/>
      <c r="CDN534" s="412"/>
      <c r="CDO534" s="412"/>
      <c r="CDP534" s="412"/>
      <c r="CDQ534" s="412"/>
      <c r="CDR534" s="412"/>
      <c r="CDS534" s="412"/>
      <c r="CDT534" s="412"/>
      <c r="CDU534" s="412"/>
      <c r="CDV534" s="412"/>
      <c r="CDW534" s="412"/>
      <c r="CDX534" s="412"/>
      <c r="CDY534" s="412"/>
      <c r="CDZ534" s="412"/>
      <c r="CEA534" s="412"/>
      <c r="CEB534" s="412"/>
      <c r="CEC534" s="412"/>
      <c r="CED534" s="412"/>
      <c r="CEE534" s="412"/>
      <c r="CEF534" s="412"/>
      <c r="CEG534" s="412"/>
      <c r="CEH534" s="412"/>
      <c r="CEI534" s="412"/>
      <c r="CEJ534" s="412"/>
      <c r="CEK534" s="412"/>
      <c r="CEL534" s="412"/>
      <c r="CEM534" s="412"/>
      <c r="CEN534" s="412"/>
      <c r="CEO534" s="412"/>
      <c r="CEP534" s="412"/>
      <c r="CEQ534" s="412"/>
      <c r="CER534" s="412"/>
      <c r="CES534" s="412"/>
      <c r="CET534" s="412"/>
      <c r="CEU534" s="412"/>
      <c r="CEV534" s="412"/>
      <c r="CEW534" s="412"/>
      <c r="CEX534" s="413"/>
      <c r="CEY534" s="413"/>
      <c r="CEZ534" s="413"/>
      <c r="CFA534" s="413"/>
      <c r="CFB534" s="413"/>
      <c r="CFC534" s="413"/>
      <c r="CFD534" s="413"/>
      <c r="CFE534" s="413"/>
      <c r="CFF534" s="413"/>
      <c r="CFG534" s="413"/>
      <c r="CFH534" s="413"/>
      <c r="CFI534" s="413"/>
      <c r="CFJ534" s="413"/>
      <c r="CFK534" s="413"/>
      <c r="CFL534" s="413"/>
      <c r="CFM534" s="413"/>
      <c r="CFN534" s="413"/>
      <c r="CFO534" s="413"/>
      <c r="CFP534" s="413"/>
      <c r="CFQ534" s="413"/>
      <c r="CFR534" s="413"/>
      <c r="CFS534" s="413"/>
      <c r="CFT534" s="413"/>
      <c r="CFU534" s="413"/>
      <c r="CFV534" s="414"/>
      <c r="CFW534" s="414"/>
      <c r="CFX534" s="414"/>
      <c r="CFY534" s="414"/>
      <c r="CFZ534" s="414"/>
      <c r="CGA534" s="413"/>
      <c r="CGB534" s="413"/>
      <c r="CGC534" s="414"/>
      <c r="CGD534" s="414"/>
      <c r="CGE534" s="413"/>
      <c r="CGF534" s="413"/>
      <c r="CGG534" s="414"/>
      <c r="CGH534" s="414"/>
      <c r="CGI534" s="413"/>
      <c r="CGJ534" s="413"/>
      <c r="CGK534" s="413"/>
      <c r="CGL534" s="413"/>
      <c r="CGM534" s="413"/>
      <c r="CGN534" s="413"/>
      <c r="CGO534" s="413"/>
      <c r="CGP534" s="414"/>
      <c r="CGQ534" s="414"/>
      <c r="CGR534" s="413"/>
      <c r="CGS534" s="413"/>
      <c r="CGT534" s="414"/>
      <c r="CGU534" s="414"/>
      <c r="CGV534" s="413"/>
      <c r="CGW534" s="413"/>
      <c r="CGX534" s="413"/>
      <c r="CGY534" s="413"/>
      <c r="CGZ534" s="413"/>
      <c r="CHA534" s="407"/>
      <c r="CHB534" s="439"/>
      <c r="CHC534" s="413"/>
      <c r="CHD534" s="413"/>
      <c r="CHE534" s="413"/>
      <c r="CHF534" s="413"/>
      <c r="CHG534" s="413"/>
      <c r="CHH534" s="413"/>
      <c r="CHI534" s="413"/>
      <c r="CHJ534" s="412"/>
      <c r="CHK534" s="412"/>
      <c r="CHL534" s="412"/>
      <c r="CHM534" s="412"/>
      <c r="CHN534" s="412"/>
      <c r="CHO534" s="412"/>
      <c r="CHP534" s="412"/>
      <c r="CHQ534" s="412"/>
      <c r="CHR534" s="412"/>
      <c r="CHS534" s="412"/>
      <c r="CHT534" s="412"/>
      <c r="CHU534" s="412"/>
      <c r="CHV534" s="412"/>
      <c r="CHW534" s="412"/>
      <c r="CHX534" s="412"/>
      <c r="CHY534" s="412"/>
      <c r="CHZ534" s="412"/>
      <c r="CIA534" s="412"/>
      <c r="CIB534" s="412"/>
      <c r="CIC534" s="412"/>
      <c r="CID534" s="412"/>
      <c r="CIE534" s="412"/>
      <c r="CIF534" s="412"/>
      <c r="CIG534" s="412"/>
      <c r="CIH534" s="412"/>
      <c r="CII534" s="412"/>
      <c r="CIJ534" s="412"/>
      <c r="CIK534" s="412"/>
      <c r="CIL534" s="412"/>
      <c r="CIM534" s="412"/>
      <c r="CIN534" s="412"/>
      <c r="CIO534" s="412"/>
      <c r="CIP534" s="412"/>
      <c r="CIQ534" s="412"/>
      <c r="CIR534" s="412"/>
      <c r="CIS534" s="412"/>
      <c r="CIT534" s="412"/>
      <c r="CIU534" s="412"/>
      <c r="CIV534" s="412"/>
      <c r="CIW534" s="412"/>
      <c r="CIX534" s="412"/>
      <c r="CIY534" s="412"/>
      <c r="CIZ534" s="412"/>
      <c r="CJA534" s="412"/>
      <c r="CJB534" s="413"/>
      <c r="CJC534" s="413"/>
      <c r="CJD534" s="413"/>
      <c r="CJE534" s="413"/>
      <c r="CJF534" s="413"/>
      <c r="CJG534" s="413"/>
      <c r="CJH534" s="413"/>
      <c r="CJI534" s="413"/>
      <c r="CJJ534" s="413"/>
      <c r="CJK534" s="413"/>
      <c r="CJL534" s="413"/>
      <c r="CJM534" s="413"/>
      <c r="CJN534" s="413"/>
      <c r="CJO534" s="413"/>
      <c r="CJP534" s="413"/>
      <c r="CJQ534" s="413"/>
      <c r="CJR534" s="413"/>
      <c r="CJS534" s="413"/>
      <c r="CJT534" s="413"/>
      <c r="CJU534" s="413"/>
      <c r="CJV534" s="413"/>
      <c r="CJW534" s="413"/>
      <c r="CJX534" s="413"/>
      <c r="CJY534" s="413"/>
      <c r="CJZ534" s="414"/>
      <c r="CKA534" s="414"/>
      <c r="CKB534" s="414"/>
      <c r="CKC534" s="414"/>
      <c r="CKD534" s="414"/>
      <c r="CKE534" s="413"/>
      <c r="CKF534" s="413"/>
      <c r="CKG534" s="414"/>
      <c r="CKH534" s="414"/>
      <c r="CKI534" s="413"/>
      <c r="CKJ534" s="413"/>
      <c r="CKK534" s="414"/>
      <c r="CKL534" s="414"/>
      <c r="CKM534" s="413"/>
      <c r="CKN534" s="413"/>
      <c r="CKO534" s="413"/>
      <c r="CKP534" s="413"/>
      <c r="CKQ534" s="413"/>
      <c r="CKR534" s="413"/>
      <c r="CKS534" s="413"/>
      <c r="CKT534" s="414"/>
      <c r="CKU534" s="414"/>
      <c r="CKV534" s="413"/>
      <c r="CKW534" s="413"/>
      <c r="CKX534" s="414"/>
      <c r="CKY534" s="414"/>
      <c r="CKZ534" s="413"/>
      <c r="CLA534" s="413"/>
      <c r="CLB534" s="413"/>
      <c r="CLC534" s="413"/>
      <c r="CLD534" s="413"/>
      <c r="CLE534" s="407"/>
      <c r="CLF534" s="439"/>
      <c r="CLG534" s="413"/>
      <c r="CLH534" s="413"/>
      <c r="CLI534" s="413"/>
      <c r="CLJ534" s="413"/>
      <c r="CLK534" s="413"/>
      <c r="CLL534" s="413"/>
      <c r="CLM534" s="413"/>
      <c r="CLN534" s="412"/>
      <c r="CLO534" s="412"/>
      <c r="CLP534" s="412"/>
      <c r="CLQ534" s="412"/>
      <c r="CLR534" s="412"/>
      <c r="CLS534" s="412"/>
      <c r="CLT534" s="412"/>
      <c r="CLU534" s="412"/>
      <c r="CLV534" s="412"/>
      <c r="CLW534" s="412"/>
      <c r="CLX534" s="412"/>
      <c r="CLY534" s="412"/>
      <c r="CLZ534" s="412"/>
      <c r="CMA534" s="412"/>
      <c r="CMB534" s="412"/>
      <c r="CMC534" s="412"/>
      <c r="CMD534" s="412"/>
      <c r="CME534" s="412"/>
      <c r="CMF534" s="412"/>
      <c r="CMG534" s="412"/>
      <c r="CMH534" s="412"/>
      <c r="CMI534" s="412"/>
      <c r="CMJ534" s="412"/>
      <c r="CMK534" s="412"/>
      <c r="CML534" s="412"/>
      <c r="CMM534" s="412"/>
      <c r="CMN534" s="412"/>
      <c r="CMO534" s="412"/>
      <c r="CMP534" s="412"/>
      <c r="CMQ534" s="412"/>
      <c r="CMR534" s="412"/>
      <c r="CMS534" s="412"/>
      <c r="CMT534" s="412"/>
      <c r="CMU534" s="412"/>
      <c r="CMV534" s="412"/>
      <c r="CMW534" s="412"/>
      <c r="CMX534" s="412"/>
      <c r="CMY534" s="412"/>
      <c r="CMZ534" s="412"/>
      <c r="CNA534" s="412"/>
      <c r="CNB534" s="412"/>
      <c r="CNC534" s="412"/>
      <c r="CND534" s="412"/>
      <c r="CNE534" s="412"/>
      <c r="CNF534" s="413"/>
      <c r="CNG534" s="413"/>
      <c r="CNH534" s="413"/>
      <c r="CNI534" s="413"/>
      <c r="CNJ534" s="413"/>
      <c r="CNK534" s="413"/>
      <c r="CNL534" s="413"/>
      <c r="CNM534" s="413"/>
      <c r="CNN534" s="413"/>
      <c r="CNO534" s="413"/>
      <c r="CNP534" s="413"/>
      <c r="CNQ534" s="413"/>
      <c r="CNR534" s="413"/>
      <c r="CNS534" s="413"/>
      <c r="CNT534" s="413"/>
      <c r="CNU534" s="413"/>
      <c r="CNV534" s="413"/>
      <c r="CNW534" s="413"/>
      <c r="CNX534" s="413"/>
      <c r="CNY534" s="413"/>
      <c r="CNZ534" s="413"/>
      <c r="COA534" s="413"/>
      <c r="COB534" s="413"/>
      <c r="COC534" s="413"/>
      <c r="COD534" s="414"/>
      <c r="COE534" s="414"/>
      <c r="COF534" s="414"/>
      <c r="COG534" s="414"/>
      <c r="COH534" s="414"/>
      <c r="COI534" s="413"/>
      <c r="COJ534" s="413"/>
      <c r="COK534" s="414"/>
      <c r="COL534" s="414"/>
      <c r="COM534" s="413"/>
      <c r="CON534" s="413"/>
      <c r="COO534" s="414"/>
      <c r="COP534" s="414"/>
      <c r="COQ534" s="413"/>
      <c r="COR534" s="413"/>
      <c r="COS534" s="413"/>
      <c r="COT534" s="413"/>
      <c r="COU534" s="413"/>
      <c r="COV534" s="413"/>
      <c r="COW534" s="413"/>
      <c r="COX534" s="414"/>
      <c r="COY534" s="414"/>
      <c r="COZ534" s="413"/>
      <c r="CPA534" s="413"/>
      <c r="CPB534" s="414"/>
      <c r="CPC534" s="414"/>
      <c r="CPD534" s="413"/>
      <c r="CPE534" s="413"/>
      <c r="CPF534" s="413"/>
      <c r="CPG534" s="413"/>
      <c r="CPH534" s="413"/>
      <c r="CPI534" s="407"/>
      <c r="CPJ534" s="439"/>
      <c r="CPK534" s="413"/>
      <c r="CPL534" s="413"/>
      <c r="CPM534" s="413"/>
      <c r="CPN534" s="413"/>
      <c r="CPO534" s="413"/>
      <c r="CPP534" s="413"/>
      <c r="CPQ534" s="413"/>
      <c r="CPR534" s="412"/>
      <c r="CPS534" s="412"/>
      <c r="CPT534" s="412"/>
      <c r="CPU534" s="412"/>
      <c r="CPV534" s="412"/>
      <c r="CPW534" s="412"/>
      <c r="CPX534" s="412"/>
      <c r="CPY534" s="412"/>
      <c r="CPZ534" s="412"/>
      <c r="CQA534" s="412"/>
      <c r="CQB534" s="412"/>
      <c r="CQC534" s="412"/>
      <c r="CQD534" s="412"/>
      <c r="CQE534" s="412"/>
      <c r="CQF534" s="412"/>
      <c r="CQG534" s="412"/>
      <c r="CQH534" s="412"/>
      <c r="CQI534" s="412"/>
      <c r="CQJ534" s="412"/>
      <c r="CQK534" s="412"/>
      <c r="CQL534" s="412"/>
      <c r="CQM534" s="412"/>
      <c r="CQN534" s="412"/>
      <c r="CQO534" s="412"/>
      <c r="CQP534" s="412"/>
      <c r="CQQ534" s="412"/>
      <c r="CQR534" s="412"/>
      <c r="CQS534" s="412"/>
      <c r="CQT534" s="412"/>
      <c r="CQU534" s="412"/>
      <c r="CQV534" s="412"/>
      <c r="CQW534" s="412"/>
      <c r="CQX534" s="412"/>
      <c r="CQY534" s="412"/>
      <c r="CQZ534" s="412"/>
      <c r="CRA534" s="412"/>
      <c r="CRB534" s="412"/>
      <c r="CRC534" s="412"/>
      <c r="CRD534" s="412"/>
      <c r="CRE534" s="412"/>
      <c r="CRF534" s="412"/>
      <c r="CRG534" s="412"/>
      <c r="CRH534" s="412"/>
      <c r="CRI534" s="412"/>
      <c r="CRJ534" s="413"/>
      <c r="CRK534" s="413"/>
      <c r="CRL534" s="413"/>
      <c r="CRM534" s="413"/>
      <c r="CRN534" s="413"/>
      <c r="CRO534" s="413"/>
      <c r="CRP534" s="413"/>
      <c r="CRQ534" s="413"/>
      <c r="CRR534" s="413"/>
      <c r="CRS534" s="413"/>
      <c r="CRT534" s="413"/>
      <c r="CRU534" s="413"/>
      <c r="CRV534" s="413"/>
      <c r="CRW534" s="413"/>
      <c r="CRX534" s="413"/>
      <c r="CRY534" s="413"/>
      <c r="CRZ534" s="413"/>
      <c r="CSA534" s="413"/>
      <c r="CSB534" s="413"/>
      <c r="CSC534" s="413"/>
      <c r="CSD534" s="413"/>
      <c r="CSE534" s="413"/>
      <c r="CSF534" s="413"/>
      <c r="CSG534" s="413"/>
      <c r="CSH534" s="414"/>
      <c r="CSI534" s="414"/>
      <c r="CSJ534" s="414"/>
      <c r="CSK534" s="414"/>
      <c r="CSL534" s="414"/>
      <c r="CSM534" s="413"/>
      <c r="CSN534" s="413"/>
      <c r="CSO534" s="414"/>
      <c r="CSP534" s="414"/>
      <c r="CSQ534" s="413"/>
      <c r="CSR534" s="413"/>
      <c r="CSS534" s="414"/>
      <c r="CST534" s="414"/>
      <c r="CSU534" s="413"/>
      <c r="CSV534" s="413"/>
      <c r="CSW534" s="413"/>
      <c r="CSX534" s="413"/>
      <c r="CSY534" s="413"/>
      <c r="CSZ534" s="413"/>
      <c r="CTA534" s="413"/>
      <c r="CTB534" s="414"/>
      <c r="CTC534" s="414"/>
      <c r="CTD534" s="413"/>
      <c r="CTE534" s="413"/>
      <c r="CTF534" s="414"/>
      <c r="CTG534" s="414"/>
      <c r="CTH534" s="413"/>
      <c r="CTI534" s="413"/>
      <c r="CTJ534" s="413"/>
      <c r="CTK534" s="413"/>
      <c r="CTL534" s="413"/>
      <c r="CTM534" s="407"/>
      <c r="CTN534" s="439"/>
      <c r="CTO534" s="413"/>
      <c r="CTP534" s="413"/>
      <c r="CTQ534" s="413"/>
      <c r="CTR534" s="413"/>
      <c r="CTS534" s="413"/>
      <c r="CTT534" s="413"/>
      <c r="CTU534" s="413"/>
      <c r="CTV534" s="412"/>
      <c r="CTW534" s="412"/>
      <c r="CTX534" s="412"/>
      <c r="CTY534" s="412"/>
      <c r="CTZ534" s="412"/>
      <c r="CUA534" s="412"/>
      <c r="CUB534" s="412"/>
      <c r="CUC534" s="412"/>
      <c r="CUD534" s="412"/>
      <c r="CUE534" s="412"/>
      <c r="CUF534" s="412"/>
      <c r="CUG534" s="412"/>
      <c r="CUH534" s="412"/>
      <c r="CUI534" s="412"/>
      <c r="CUJ534" s="412"/>
      <c r="CUK534" s="412"/>
      <c r="CUL534" s="412"/>
      <c r="CUM534" s="412"/>
      <c r="CUN534" s="412"/>
      <c r="CUO534" s="412"/>
      <c r="CUP534" s="412"/>
      <c r="CUQ534" s="412"/>
      <c r="CUR534" s="412"/>
      <c r="CUS534" s="412"/>
      <c r="CUT534" s="412"/>
      <c r="CUU534" s="412"/>
      <c r="CUV534" s="412"/>
      <c r="CUW534" s="412"/>
      <c r="CUX534" s="412"/>
      <c r="CUY534" s="412"/>
      <c r="CUZ534" s="412"/>
      <c r="CVA534" s="412"/>
      <c r="CVB534" s="412"/>
      <c r="CVC534" s="412"/>
      <c r="CVD534" s="412"/>
      <c r="CVE534" s="412"/>
      <c r="CVF534" s="412"/>
      <c r="CVG534" s="412"/>
      <c r="CVH534" s="412"/>
      <c r="CVI534" s="412"/>
      <c r="CVJ534" s="412"/>
      <c r="CVK534" s="412"/>
      <c r="CVL534" s="412"/>
      <c r="CVM534" s="412"/>
      <c r="CVN534" s="413"/>
      <c r="CVO534" s="413"/>
      <c r="CVP534" s="413"/>
      <c r="CVQ534" s="413"/>
      <c r="CVR534" s="413"/>
      <c r="CVS534" s="413"/>
      <c r="CVT534" s="413"/>
      <c r="CVU534" s="413"/>
      <c r="CVV534" s="413"/>
      <c r="CVW534" s="413"/>
      <c r="CVX534" s="413"/>
      <c r="CVY534" s="413"/>
      <c r="CVZ534" s="413"/>
      <c r="CWA534" s="413"/>
      <c r="CWB534" s="413"/>
      <c r="CWC534" s="413"/>
      <c r="CWD534" s="413"/>
      <c r="CWE534" s="413"/>
      <c r="CWF534" s="413"/>
      <c r="CWG534" s="413"/>
      <c r="CWH534" s="413"/>
      <c r="CWI534" s="413"/>
      <c r="CWJ534" s="413"/>
      <c r="CWK534" s="413"/>
      <c r="CWL534" s="414"/>
      <c r="CWM534" s="414"/>
      <c r="CWN534" s="414"/>
      <c r="CWO534" s="414"/>
      <c r="CWP534" s="414"/>
      <c r="CWQ534" s="413"/>
      <c r="CWR534" s="413"/>
      <c r="CWS534" s="414"/>
      <c r="CWT534" s="414"/>
      <c r="CWU534" s="413"/>
      <c r="CWV534" s="413"/>
      <c r="CWW534" s="414"/>
      <c r="CWX534" s="414"/>
      <c r="CWY534" s="413"/>
      <c r="CWZ534" s="413"/>
      <c r="CXA534" s="413"/>
      <c r="CXB534" s="413"/>
      <c r="CXC534" s="413"/>
      <c r="CXD534" s="413"/>
      <c r="CXE534" s="413"/>
      <c r="CXF534" s="414"/>
      <c r="CXG534" s="414"/>
      <c r="CXH534" s="413"/>
      <c r="CXI534" s="413"/>
      <c r="CXJ534" s="414"/>
      <c r="CXK534" s="414"/>
      <c r="CXL534" s="413"/>
      <c r="CXM534" s="413"/>
      <c r="CXN534" s="413"/>
      <c r="CXO534" s="413"/>
      <c r="CXP534" s="413"/>
      <c r="CXQ534" s="407"/>
      <c r="CXR534" s="439"/>
      <c r="CXS534" s="413"/>
      <c r="CXT534" s="413"/>
      <c r="CXU534" s="413"/>
      <c r="CXV534" s="413"/>
      <c r="CXW534" s="413"/>
      <c r="CXX534" s="413"/>
      <c r="CXY534" s="413"/>
      <c r="CXZ534" s="412"/>
      <c r="CYA534" s="412"/>
      <c r="CYB534" s="412"/>
      <c r="CYC534" s="412"/>
      <c r="CYD534" s="412"/>
      <c r="CYE534" s="412"/>
      <c r="CYF534" s="412"/>
      <c r="CYG534" s="412"/>
      <c r="CYH534" s="412"/>
      <c r="CYI534" s="412"/>
      <c r="CYJ534" s="412"/>
      <c r="CYK534" s="412"/>
      <c r="CYL534" s="412"/>
      <c r="CYM534" s="412"/>
      <c r="CYN534" s="412"/>
      <c r="CYO534" s="412"/>
      <c r="CYP534" s="412"/>
      <c r="CYQ534" s="412"/>
      <c r="CYR534" s="412"/>
      <c r="CYS534" s="412"/>
      <c r="CYT534" s="412"/>
      <c r="CYU534" s="412"/>
      <c r="CYV534" s="412"/>
      <c r="CYW534" s="412"/>
      <c r="CYX534" s="412"/>
      <c r="CYY534" s="412"/>
      <c r="CYZ534" s="412"/>
      <c r="CZA534" s="412"/>
      <c r="CZB534" s="412"/>
      <c r="CZC534" s="412"/>
      <c r="CZD534" s="412"/>
      <c r="CZE534" s="412"/>
      <c r="CZF534" s="412"/>
      <c r="CZG534" s="412"/>
      <c r="CZH534" s="412"/>
      <c r="CZI534" s="412"/>
      <c r="CZJ534" s="412"/>
      <c r="CZK534" s="412"/>
      <c r="CZL534" s="412"/>
      <c r="CZM534" s="412"/>
      <c r="CZN534" s="412"/>
      <c r="CZO534" s="412"/>
      <c r="CZP534" s="412"/>
      <c r="CZQ534" s="412"/>
      <c r="CZR534" s="413"/>
      <c r="CZS534" s="413"/>
      <c r="CZT534" s="413"/>
      <c r="CZU534" s="413"/>
      <c r="CZV534" s="413"/>
      <c r="CZW534" s="413"/>
      <c r="CZX534" s="413"/>
      <c r="CZY534" s="413"/>
      <c r="CZZ534" s="413"/>
      <c r="DAA534" s="413"/>
      <c r="DAB534" s="413"/>
      <c r="DAC534" s="413"/>
      <c r="DAD534" s="413"/>
      <c r="DAE534" s="413"/>
      <c r="DAF534" s="413"/>
      <c r="DAG534" s="413"/>
      <c r="DAH534" s="413"/>
      <c r="DAI534" s="413"/>
      <c r="DAJ534" s="413"/>
      <c r="DAK534" s="413"/>
      <c r="DAL534" s="413"/>
      <c r="DAM534" s="413"/>
      <c r="DAN534" s="413"/>
      <c r="DAO534" s="413"/>
      <c r="DAP534" s="414"/>
      <c r="DAQ534" s="414"/>
      <c r="DAR534" s="414"/>
      <c r="DAS534" s="414"/>
      <c r="DAT534" s="414"/>
      <c r="DAU534" s="413"/>
      <c r="DAV534" s="413"/>
      <c r="DAW534" s="414"/>
      <c r="DAX534" s="414"/>
      <c r="DAY534" s="413"/>
      <c r="DAZ534" s="413"/>
      <c r="DBA534" s="414"/>
      <c r="DBB534" s="414"/>
      <c r="DBC534" s="413"/>
      <c r="DBD534" s="413"/>
      <c r="DBE534" s="413"/>
      <c r="DBF534" s="413"/>
      <c r="DBG534" s="413"/>
      <c r="DBH534" s="413"/>
      <c r="DBI534" s="413"/>
      <c r="DBJ534" s="414"/>
      <c r="DBK534" s="414"/>
      <c r="DBL534" s="413"/>
      <c r="DBM534" s="413"/>
      <c r="DBN534" s="414"/>
      <c r="DBO534" s="414"/>
      <c r="DBP534" s="413"/>
      <c r="DBQ534" s="413"/>
      <c r="DBR534" s="413"/>
      <c r="DBS534" s="413"/>
      <c r="DBT534" s="413"/>
      <c r="DBU534" s="407"/>
      <c r="DBV534" s="439"/>
      <c r="DBW534" s="413"/>
      <c r="DBX534" s="413"/>
      <c r="DBY534" s="413"/>
      <c r="DBZ534" s="413"/>
      <c r="DCA534" s="413"/>
      <c r="DCB534" s="413"/>
      <c r="DCC534" s="413"/>
      <c r="DCD534" s="412"/>
      <c r="DCE534" s="412"/>
      <c r="DCF534" s="412"/>
      <c r="DCG534" s="412"/>
      <c r="DCH534" s="412"/>
      <c r="DCI534" s="412"/>
      <c r="DCJ534" s="412"/>
      <c r="DCK534" s="412"/>
      <c r="DCL534" s="412"/>
      <c r="DCM534" s="412"/>
      <c r="DCN534" s="412"/>
      <c r="DCO534" s="412"/>
      <c r="DCP534" s="412"/>
      <c r="DCQ534" s="412"/>
      <c r="DCR534" s="412"/>
      <c r="DCS534" s="412"/>
      <c r="DCT534" s="412"/>
      <c r="DCU534" s="412"/>
      <c r="DCV534" s="412"/>
      <c r="DCW534" s="412"/>
      <c r="DCX534" s="412"/>
      <c r="DCY534" s="412"/>
      <c r="DCZ534" s="412"/>
      <c r="DDA534" s="412"/>
      <c r="DDB534" s="412"/>
      <c r="DDC534" s="412"/>
      <c r="DDD534" s="412"/>
      <c r="DDE534" s="412"/>
      <c r="DDF534" s="412"/>
      <c r="DDG534" s="412"/>
      <c r="DDH534" s="412"/>
      <c r="DDI534" s="412"/>
      <c r="DDJ534" s="412"/>
      <c r="DDK534" s="412"/>
      <c r="DDL534" s="412"/>
      <c r="DDM534" s="412"/>
      <c r="DDN534" s="412"/>
      <c r="DDO534" s="412"/>
      <c r="DDP534" s="412"/>
      <c r="DDQ534" s="412"/>
      <c r="DDR534" s="412"/>
      <c r="DDS534" s="412"/>
      <c r="DDT534" s="412"/>
      <c r="DDU534" s="412"/>
      <c r="DDV534" s="413"/>
      <c r="DDW534" s="413"/>
      <c r="DDX534" s="413"/>
      <c r="DDY534" s="413"/>
      <c r="DDZ534" s="413"/>
      <c r="DEA534" s="413"/>
      <c r="DEB534" s="413"/>
      <c r="DEC534" s="413"/>
      <c r="DED534" s="413"/>
      <c r="DEE534" s="413"/>
      <c r="DEF534" s="413"/>
      <c r="DEG534" s="413"/>
      <c r="DEH534" s="413"/>
      <c r="DEI534" s="413"/>
      <c r="DEJ534" s="413"/>
      <c r="DEK534" s="413"/>
      <c r="DEL534" s="413"/>
      <c r="DEM534" s="413"/>
      <c r="DEN534" s="413"/>
      <c r="DEO534" s="413"/>
      <c r="DEP534" s="413"/>
      <c r="DEQ534" s="413"/>
      <c r="DER534" s="413"/>
      <c r="DES534" s="413"/>
      <c r="DET534" s="414"/>
      <c r="DEU534" s="414"/>
      <c r="DEV534" s="414"/>
      <c r="DEW534" s="414"/>
      <c r="DEX534" s="414"/>
      <c r="DEY534" s="413"/>
      <c r="DEZ534" s="413"/>
      <c r="DFA534" s="414"/>
      <c r="DFB534" s="414"/>
      <c r="DFC534" s="413"/>
      <c r="DFD534" s="413"/>
      <c r="DFE534" s="414"/>
      <c r="DFF534" s="414"/>
      <c r="DFG534" s="413"/>
      <c r="DFH534" s="413"/>
      <c r="DFI534" s="413"/>
      <c r="DFJ534" s="413"/>
      <c r="DFK534" s="413"/>
      <c r="DFL534" s="413"/>
      <c r="DFM534" s="413"/>
      <c r="DFN534" s="414"/>
      <c r="DFO534" s="414"/>
      <c r="DFP534" s="413"/>
      <c r="DFQ534" s="413"/>
      <c r="DFR534" s="414"/>
      <c r="DFS534" s="414"/>
      <c r="DFT534" s="413"/>
      <c r="DFU534" s="413"/>
      <c r="DFV534" s="413"/>
      <c r="DFW534" s="413"/>
      <c r="DFX534" s="413"/>
      <c r="DFY534" s="407"/>
      <c r="DFZ534" s="439"/>
      <c r="DGA534" s="413"/>
      <c r="DGB534" s="413"/>
      <c r="DGC534" s="413"/>
      <c r="DGD534" s="413"/>
      <c r="DGE534" s="413"/>
      <c r="DGF534" s="413"/>
      <c r="DGG534" s="413"/>
      <c r="DGH534" s="412"/>
      <c r="DGI534" s="412"/>
      <c r="DGJ534" s="412"/>
      <c r="DGK534" s="412"/>
      <c r="DGL534" s="412"/>
      <c r="DGM534" s="412"/>
      <c r="DGN534" s="412"/>
      <c r="DGO534" s="412"/>
      <c r="DGP534" s="412"/>
      <c r="DGQ534" s="412"/>
      <c r="DGR534" s="412"/>
      <c r="DGS534" s="412"/>
      <c r="DGT534" s="412"/>
      <c r="DGU534" s="412"/>
      <c r="DGV534" s="412"/>
      <c r="DGW534" s="412"/>
      <c r="DGX534" s="412"/>
      <c r="DGY534" s="412"/>
      <c r="DGZ534" s="412"/>
      <c r="DHA534" s="412"/>
      <c r="DHB534" s="412"/>
      <c r="DHC534" s="412"/>
      <c r="DHD534" s="412"/>
      <c r="DHE534" s="412"/>
      <c r="DHF534" s="412"/>
      <c r="DHG534" s="412"/>
      <c r="DHH534" s="412"/>
      <c r="DHI534" s="412"/>
      <c r="DHJ534" s="412"/>
      <c r="DHK534" s="412"/>
      <c r="DHL534" s="412"/>
      <c r="DHM534" s="412"/>
      <c r="DHN534" s="412"/>
      <c r="DHO534" s="412"/>
      <c r="DHP534" s="412"/>
      <c r="DHQ534" s="412"/>
      <c r="DHR534" s="412"/>
      <c r="DHS534" s="412"/>
      <c r="DHT534" s="412"/>
      <c r="DHU534" s="412"/>
      <c r="DHV534" s="412"/>
      <c r="DHW534" s="412"/>
      <c r="DHX534" s="412"/>
      <c r="DHY534" s="412"/>
      <c r="DHZ534" s="413"/>
      <c r="DIA534" s="413"/>
      <c r="DIB534" s="413"/>
      <c r="DIC534" s="413"/>
      <c r="DID534" s="413"/>
      <c r="DIE534" s="413"/>
      <c r="DIF534" s="413"/>
      <c r="DIG534" s="413"/>
      <c r="DIH534" s="413"/>
      <c r="DII534" s="413"/>
      <c r="DIJ534" s="413"/>
      <c r="DIK534" s="413"/>
      <c r="DIL534" s="413"/>
      <c r="DIM534" s="413"/>
      <c r="DIN534" s="413"/>
      <c r="DIO534" s="413"/>
      <c r="DIP534" s="413"/>
      <c r="DIQ534" s="413"/>
      <c r="DIR534" s="413"/>
      <c r="DIS534" s="413"/>
      <c r="DIT534" s="413"/>
      <c r="DIU534" s="413"/>
      <c r="DIV534" s="413"/>
      <c r="DIW534" s="413"/>
      <c r="DIX534" s="414"/>
      <c r="DIY534" s="414"/>
      <c r="DIZ534" s="414"/>
      <c r="DJA534" s="414"/>
      <c r="DJB534" s="414"/>
      <c r="DJC534" s="413"/>
      <c r="DJD534" s="413"/>
      <c r="DJE534" s="414"/>
      <c r="DJF534" s="414"/>
      <c r="DJG534" s="413"/>
      <c r="DJH534" s="413"/>
      <c r="DJI534" s="414"/>
      <c r="DJJ534" s="414"/>
      <c r="DJK534" s="413"/>
      <c r="DJL534" s="413"/>
      <c r="DJM534" s="413"/>
      <c r="DJN534" s="413"/>
      <c r="DJO534" s="413"/>
      <c r="DJP534" s="413"/>
      <c r="DJQ534" s="413"/>
      <c r="DJR534" s="414"/>
      <c r="DJS534" s="414"/>
      <c r="DJT534" s="413"/>
      <c r="DJU534" s="413"/>
      <c r="DJV534" s="414"/>
      <c r="DJW534" s="414"/>
      <c r="DJX534" s="413"/>
      <c r="DJY534" s="413"/>
      <c r="DJZ534" s="413"/>
      <c r="DKA534" s="413"/>
      <c r="DKB534" s="413"/>
      <c r="DKC534" s="407"/>
      <c r="DKD534" s="439"/>
      <c r="DKE534" s="413"/>
      <c r="DKF534" s="413"/>
      <c r="DKG534" s="413"/>
      <c r="DKH534" s="413"/>
      <c r="DKI534" s="413"/>
      <c r="DKJ534" s="413"/>
      <c r="DKK534" s="413"/>
      <c r="DKL534" s="412"/>
      <c r="DKM534" s="412"/>
      <c r="DKN534" s="412"/>
      <c r="DKO534" s="412"/>
      <c r="DKP534" s="412"/>
      <c r="DKQ534" s="412"/>
      <c r="DKR534" s="412"/>
      <c r="DKS534" s="412"/>
      <c r="DKT534" s="412"/>
      <c r="DKU534" s="412"/>
      <c r="DKV534" s="412"/>
      <c r="DKW534" s="412"/>
      <c r="DKX534" s="412"/>
      <c r="DKY534" s="412"/>
      <c r="DKZ534" s="412"/>
      <c r="DLA534" s="412"/>
      <c r="DLB534" s="412"/>
      <c r="DLC534" s="412"/>
      <c r="DLD534" s="412"/>
      <c r="DLE534" s="412"/>
      <c r="DLF534" s="412"/>
      <c r="DLG534" s="412"/>
      <c r="DLH534" s="412"/>
      <c r="DLI534" s="412"/>
      <c r="DLJ534" s="412"/>
      <c r="DLK534" s="412"/>
      <c r="DLL534" s="412"/>
      <c r="DLM534" s="412"/>
      <c r="DLN534" s="412"/>
      <c r="DLO534" s="412"/>
      <c r="DLP534" s="412"/>
      <c r="DLQ534" s="412"/>
      <c r="DLR534" s="412"/>
      <c r="DLS534" s="412"/>
      <c r="DLT534" s="412"/>
      <c r="DLU534" s="412"/>
      <c r="DLV534" s="412"/>
      <c r="DLW534" s="412"/>
      <c r="DLX534" s="412"/>
      <c r="DLY534" s="412"/>
      <c r="DLZ534" s="412"/>
      <c r="DMA534" s="412"/>
      <c r="DMB534" s="412"/>
      <c r="DMC534" s="412"/>
      <c r="DMD534" s="413"/>
      <c r="DME534" s="413"/>
      <c r="DMF534" s="413"/>
      <c r="DMG534" s="413"/>
      <c r="DMH534" s="413"/>
      <c r="DMI534" s="413"/>
      <c r="DMJ534" s="413"/>
      <c r="DMK534" s="413"/>
      <c r="DML534" s="413"/>
      <c r="DMM534" s="413"/>
      <c r="DMN534" s="413"/>
      <c r="DMO534" s="413"/>
      <c r="DMP534" s="413"/>
      <c r="DMQ534" s="413"/>
      <c r="DMR534" s="413"/>
      <c r="DMS534" s="413"/>
      <c r="DMT534" s="413"/>
      <c r="DMU534" s="413"/>
      <c r="DMV534" s="413"/>
      <c r="DMW534" s="413"/>
      <c r="DMX534" s="413"/>
      <c r="DMY534" s="413"/>
      <c r="DMZ534" s="413"/>
      <c r="DNA534" s="413"/>
      <c r="DNB534" s="414"/>
      <c r="DNC534" s="414"/>
      <c r="DND534" s="414"/>
      <c r="DNE534" s="414"/>
      <c r="DNF534" s="414"/>
      <c r="DNG534" s="413"/>
      <c r="DNH534" s="413"/>
      <c r="DNI534" s="414"/>
      <c r="DNJ534" s="414"/>
      <c r="DNK534" s="413"/>
      <c r="DNL534" s="413"/>
      <c r="DNM534" s="414"/>
      <c r="DNN534" s="414"/>
      <c r="DNO534" s="413"/>
      <c r="DNP534" s="413"/>
      <c r="DNQ534" s="413"/>
      <c r="DNR534" s="413"/>
      <c r="DNS534" s="413"/>
      <c r="DNT534" s="413"/>
      <c r="DNU534" s="413"/>
      <c r="DNV534" s="414"/>
      <c r="DNW534" s="414"/>
      <c r="DNX534" s="413"/>
      <c r="DNY534" s="413"/>
      <c r="DNZ534" s="414"/>
      <c r="DOA534" s="414"/>
      <c r="DOB534" s="413"/>
      <c r="DOC534" s="413"/>
      <c r="DOD534" s="413"/>
      <c r="DOE534" s="413"/>
      <c r="DOF534" s="413"/>
      <c r="DOG534" s="407"/>
      <c r="DOH534" s="439"/>
      <c r="DOI534" s="413"/>
      <c r="DOJ534" s="413"/>
      <c r="DOK534" s="413"/>
      <c r="DOL534" s="413"/>
      <c r="DOM534" s="413"/>
      <c r="DON534" s="413"/>
      <c r="DOO534" s="413"/>
      <c r="DOP534" s="412"/>
      <c r="DOQ534" s="412"/>
      <c r="DOR534" s="412"/>
      <c r="DOS534" s="412"/>
      <c r="DOT534" s="412"/>
      <c r="DOU534" s="412"/>
      <c r="DOV534" s="412"/>
      <c r="DOW534" s="412"/>
      <c r="DOX534" s="412"/>
      <c r="DOY534" s="412"/>
      <c r="DOZ534" s="412"/>
      <c r="DPA534" s="412"/>
      <c r="DPB534" s="412"/>
      <c r="DPC534" s="412"/>
      <c r="DPD534" s="412"/>
      <c r="DPE534" s="412"/>
      <c r="DPF534" s="412"/>
      <c r="DPG534" s="412"/>
      <c r="DPH534" s="412"/>
      <c r="DPI534" s="412"/>
      <c r="DPJ534" s="412"/>
      <c r="DPK534" s="412"/>
      <c r="DPL534" s="412"/>
      <c r="DPM534" s="412"/>
      <c r="DPN534" s="412"/>
      <c r="DPO534" s="412"/>
      <c r="DPP534" s="412"/>
      <c r="DPQ534" s="412"/>
      <c r="DPR534" s="412"/>
      <c r="DPS534" s="412"/>
      <c r="DPT534" s="412"/>
      <c r="DPU534" s="412"/>
      <c r="DPV534" s="412"/>
      <c r="DPW534" s="412"/>
      <c r="DPX534" s="412"/>
      <c r="DPY534" s="412"/>
      <c r="DPZ534" s="412"/>
      <c r="DQA534" s="412"/>
      <c r="DQB534" s="412"/>
      <c r="DQC534" s="412"/>
      <c r="DQD534" s="412"/>
      <c r="DQE534" s="412"/>
      <c r="DQF534" s="412"/>
      <c r="DQG534" s="412"/>
      <c r="DQH534" s="413"/>
      <c r="DQI534" s="413"/>
      <c r="DQJ534" s="413"/>
      <c r="DQK534" s="413"/>
      <c r="DQL534" s="413"/>
      <c r="DQM534" s="413"/>
      <c r="DQN534" s="413"/>
      <c r="DQO534" s="413"/>
      <c r="DQP534" s="413"/>
      <c r="DQQ534" s="413"/>
      <c r="DQR534" s="413"/>
      <c r="DQS534" s="413"/>
      <c r="DQT534" s="413"/>
      <c r="DQU534" s="413"/>
      <c r="DQV534" s="413"/>
      <c r="DQW534" s="413"/>
      <c r="DQX534" s="413"/>
      <c r="DQY534" s="413"/>
      <c r="DQZ534" s="413"/>
      <c r="DRA534" s="413"/>
      <c r="DRB534" s="413"/>
      <c r="DRC534" s="413"/>
      <c r="DRD534" s="413"/>
      <c r="DRE534" s="413"/>
      <c r="DRF534" s="414"/>
      <c r="DRG534" s="414"/>
      <c r="DRH534" s="414"/>
      <c r="DRI534" s="414"/>
      <c r="DRJ534" s="414"/>
      <c r="DRK534" s="413"/>
      <c r="DRL534" s="413"/>
      <c r="DRM534" s="414"/>
      <c r="DRN534" s="414"/>
      <c r="DRO534" s="413"/>
      <c r="DRP534" s="413"/>
      <c r="DRQ534" s="414"/>
      <c r="DRR534" s="414"/>
      <c r="DRS534" s="413"/>
      <c r="DRT534" s="413"/>
      <c r="DRU534" s="413"/>
      <c r="DRV534" s="413"/>
      <c r="DRW534" s="413"/>
      <c r="DRX534" s="413"/>
      <c r="DRY534" s="413"/>
      <c r="DRZ534" s="414"/>
      <c r="DSA534" s="414"/>
      <c r="DSB534" s="413"/>
      <c r="DSC534" s="413"/>
      <c r="DSD534" s="414"/>
      <c r="DSE534" s="414"/>
      <c r="DSF534" s="413"/>
      <c r="DSG534" s="413"/>
      <c r="DSH534" s="413"/>
      <c r="DSI534" s="413"/>
      <c r="DSJ534" s="413"/>
      <c r="DSK534" s="407"/>
      <c r="DSL534" s="439"/>
      <c r="DSM534" s="413"/>
      <c r="DSN534" s="413"/>
      <c r="DSO534" s="413"/>
      <c r="DSP534" s="413"/>
      <c r="DSQ534" s="413"/>
      <c r="DSR534" s="413"/>
      <c r="DSS534" s="413"/>
      <c r="DST534" s="412"/>
      <c r="DSU534" s="412"/>
      <c r="DSV534" s="412"/>
      <c r="DSW534" s="412"/>
      <c r="DSX534" s="412"/>
      <c r="DSY534" s="412"/>
      <c r="DSZ534" s="412"/>
      <c r="DTA534" s="412"/>
      <c r="DTB534" s="412"/>
      <c r="DTC534" s="412"/>
      <c r="DTD534" s="412"/>
      <c r="DTE534" s="412"/>
      <c r="DTF534" s="412"/>
      <c r="DTG534" s="412"/>
      <c r="DTH534" s="412"/>
      <c r="DTI534" s="412"/>
      <c r="DTJ534" s="412"/>
      <c r="DTK534" s="412"/>
      <c r="DTL534" s="412"/>
      <c r="DTM534" s="412"/>
      <c r="DTN534" s="412"/>
      <c r="DTO534" s="412"/>
      <c r="DTP534" s="412"/>
      <c r="DTQ534" s="412"/>
      <c r="DTR534" s="412"/>
      <c r="DTS534" s="412"/>
      <c r="DTT534" s="412"/>
      <c r="DTU534" s="412"/>
      <c r="DTV534" s="412"/>
      <c r="DTW534" s="412"/>
      <c r="DTX534" s="412"/>
      <c r="DTY534" s="412"/>
      <c r="DTZ534" s="412"/>
      <c r="DUA534" s="412"/>
      <c r="DUB534" s="412"/>
      <c r="DUC534" s="412"/>
      <c r="DUD534" s="412"/>
      <c r="DUE534" s="412"/>
      <c r="DUF534" s="412"/>
      <c r="DUG534" s="412"/>
      <c r="DUH534" s="412"/>
      <c r="DUI534" s="412"/>
      <c r="DUJ534" s="412"/>
      <c r="DUK534" s="412"/>
      <c r="DUL534" s="413"/>
      <c r="DUM534" s="413"/>
      <c r="DUN534" s="413"/>
      <c r="DUO534" s="413"/>
      <c r="DUP534" s="413"/>
      <c r="DUQ534" s="413"/>
      <c r="DUR534" s="413"/>
      <c r="DUS534" s="413"/>
      <c r="DUT534" s="413"/>
      <c r="DUU534" s="413"/>
      <c r="DUV534" s="413"/>
      <c r="DUW534" s="413"/>
      <c r="DUX534" s="413"/>
      <c r="DUY534" s="413"/>
      <c r="DUZ534" s="413"/>
      <c r="DVA534" s="413"/>
      <c r="DVB534" s="413"/>
      <c r="DVC534" s="413"/>
      <c r="DVD534" s="413"/>
      <c r="DVE534" s="413"/>
      <c r="DVF534" s="413"/>
      <c r="DVG534" s="413"/>
      <c r="DVH534" s="413"/>
      <c r="DVI534" s="413"/>
      <c r="DVJ534" s="414"/>
      <c r="DVK534" s="414"/>
      <c r="DVL534" s="414"/>
      <c r="DVM534" s="414"/>
      <c r="DVN534" s="414"/>
      <c r="DVO534" s="413"/>
      <c r="DVP534" s="413"/>
      <c r="DVQ534" s="414"/>
      <c r="DVR534" s="414"/>
      <c r="DVS534" s="413"/>
      <c r="DVT534" s="413"/>
      <c r="DVU534" s="414"/>
      <c r="DVV534" s="414"/>
      <c r="DVW534" s="413"/>
      <c r="DVX534" s="413"/>
      <c r="DVY534" s="413"/>
      <c r="DVZ534" s="413"/>
      <c r="DWA534" s="413"/>
      <c r="DWB534" s="413"/>
      <c r="DWC534" s="413"/>
      <c r="DWD534" s="414"/>
      <c r="DWE534" s="414"/>
      <c r="DWF534" s="413"/>
      <c r="DWG534" s="413"/>
      <c r="DWH534" s="414"/>
      <c r="DWI534" s="414"/>
      <c r="DWJ534" s="413"/>
      <c r="DWK534" s="413"/>
      <c r="DWL534" s="413"/>
      <c r="DWM534" s="413"/>
      <c r="DWN534" s="413"/>
      <c r="DWO534" s="407"/>
      <c r="DWP534" s="439"/>
      <c r="DWQ534" s="413"/>
      <c r="DWR534" s="413"/>
      <c r="DWS534" s="413"/>
      <c r="DWT534" s="413"/>
      <c r="DWU534" s="413"/>
      <c r="DWV534" s="413"/>
      <c r="DWW534" s="413"/>
      <c r="DWX534" s="412"/>
      <c r="DWY534" s="412"/>
      <c r="DWZ534" s="412"/>
      <c r="DXA534" s="412"/>
      <c r="DXB534" s="412"/>
      <c r="DXC534" s="412"/>
      <c r="DXD534" s="412"/>
      <c r="DXE534" s="412"/>
      <c r="DXF534" s="412"/>
      <c r="DXG534" s="412"/>
      <c r="DXH534" s="412"/>
      <c r="DXI534" s="412"/>
      <c r="DXJ534" s="412"/>
      <c r="DXK534" s="412"/>
      <c r="DXL534" s="412"/>
      <c r="DXM534" s="412"/>
      <c r="DXN534" s="412"/>
      <c r="DXO534" s="412"/>
      <c r="DXP534" s="412"/>
      <c r="DXQ534" s="412"/>
      <c r="DXR534" s="412"/>
      <c r="DXS534" s="412"/>
      <c r="DXT534" s="412"/>
      <c r="DXU534" s="412"/>
      <c r="DXV534" s="412"/>
      <c r="DXW534" s="412"/>
      <c r="DXX534" s="412"/>
      <c r="DXY534" s="412"/>
      <c r="DXZ534" s="412"/>
      <c r="DYA534" s="412"/>
      <c r="DYB534" s="412"/>
      <c r="DYC534" s="412"/>
      <c r="DYD534" s="412"/>
      <c r="DYE534" s="412"/>
      <c r="DYF534" s="412"/>
      <c r="DYG534" s="412"/>
      <c r="DYH534" s="412"/>
      <c r="DYI534" s="412"/>
      <c r="DYJ534" s="412"/>
      <c r="DYK534" s="412"/>
      <c r="DYL534" s="412"/>
      <c r="DYM534" s="412"/>
      <c r="DYN534" s="412"/>
      <c r="DYO534" s="412"/>
      <c r="DYP534" s="413"/>
      <c r="DYQ534" s="413"/>
      <c r="DYR534" s="413"/>
      <c r="DYS534" s="413"/>
      <c r="DYT534" s="413"/>
      <c r="DYU534" s="413"/>
      <c r="DYV534" s="413"/>
      <c r="DYW534" s="413"/>
      <c r="DYX534" s="413"/>
      <c r="DYY534" s="413"/>
      <c r="DYZ534" s="413"/>
      <c r="DZA534" s="413"/>
      <c r="DZB534" s="413"/>
      <c r="DZC534" s="413"/>
      <c r="DZD534" s="413"/>
      <c r="DZE534" s="413"/>
      <c r="DZF534" s="413"/>
      <c r="DZG534" s="413"/>
      <c r="DZH534" s="413"/>
      <c r="DZI534" s="413"/>
      <c r="DZJ534" s="413"/>
      <c r="DZK534" s="413"/>
      <c r="DZL534" s="413"/>
      <c r="DZM534" s="413"/>
      <c r="DZN534" s="414"/>
      <c r="DZO534" s="414"/>
      <c r="DZP534" s="414"/>
      <c r="DZQ534" s="414"/>
      <c r="DZR534" s="414"/>
      <c r="DZS534" s="413"/>
      <c r="DZT534" s="413"/>
      <c r="DZU534" s="414"/>
      <c r="DZV534" s="414"/>
      <c r="DZW534" s="413"/>
      <c r="DZX534" s="413"/>
      <c r="DZY534" s="414"/>
      <c r="DZZ534" s="414"/>
      <c r="EAA534" s="413"/>
      <c r="EAB534" s="413"/>
      <c r="EAC534" s="413"/>
      <c r="EAD534" s="413"/>
      <c r="EAE534" s="413"/>
      <c r="EAF534" s="413"/>
      <c r="EAG534" s="413"/>
      <c r="EAH534" s="414"/>
      <c r="EAI534" s="414"/>
      <c r="EAJ534" s="413"/>
      <c r="EAK534" s="413"/>
      <c r="EAL534" s="414"/>
      <c r="EAM534" s="414"/>
      <c r="EAN534" s="413"/>
      <c r="EAO534" s="413"/>
      <c r="EAP534" s="413"/>
      <c r="EAQ534" s="413"/>
      <c r="EAR534" s="413"/>
      <c r="EAS534" s="407"/>
      <c r="EAT534" s="439"/>
      <c r="EAU534" s="413"/>
      <c r="EAV534" s="413"/>
      <c r="EAW534" s="413"/>
      <c r="EAX534" s="413"/>
      <c r="EAY534" s="413"/>
      <c r="EAZ534" s="413"/>
      <c r="EBA534" s="413"/>
      <c r="EBB534" s="412"/>
      <c r="EBC534" s="412"/>
      <c r="EBD534" s="412"/>
      <c r="EBE534" s="412"/>
      <c r="EBF534" s="412"/>
      <c r="EBG534" s="412"/>
      <c r="EBH534" s="412"/>
      <c r="EBI534" s="412"/>
      <c r="EBJ534" s="412"/>
      <c r="EBK534" s="412"/>
      <c r="EBL534" s="412"/>
      <c r="EBM534" s="412"/>
      <c r="EBN534" s="412"/>
      <c r="EBO534" s="412"/>
      <c r="EBP534" s="412"/>
      <c r="EBQ534" s="412"/>
      <c r="EBR534" s="412"/>
      <c r="EBS534" s="412"/>
      <c r="EBT534" s="412"/>
      <c r="EBU534" s="412"/>
      <c r="EBV534" s="412"/>
      <c r="EBW534" s="412"/>
      <c r="EBX534" s="412"/>
      <c r="EBY534" s="412"/>
      <c r="EBZ534" s="412"/>
      <c r="ECA534" s="412"/>
      <c r="ECB534" s="412"/>
      <c r="ECC534" s="412"/>
      <c r="ECD534" s="412"/>
      <c r="ECE534" s="412"/>
      <c r="ECF534" s="412"/>
      <c r="ECG534" s="412"/>
      <c r="ECH534" s="412"/>
      <c r="ECI534" s="412"/>
      <c r="ECJ534" s="412"/>
      <c r="ECK534" s="412"/>
      <c r="ECL534" s="412"/>
      <c r="ECM534" s="412"/>
      <c r="ECN534" s="412"/>
      <c r="ECO534" s="412"/>
      <c r="ECP534" s="412"/>
      <c r="ECQ534" s="412"/>
      <c r="ECR534" s="412"/>
      <c r="ECS534" s="412"/>
      <c r="ECT534" s="413"/>
      <c r="ECU534" s="413"/>
      <c r="ECV534" s="413"/>
      <c r="ECW534" s="413"/>
      <c r="ECX534" s="413"/>
      <c r="ECY534" s="413"/>
      <c r="ECZ534" s="413"/>
      <c r="EDA534" s="413"/>
      <c r="EDB534" s="413"/>
      <c r="EDC534" s="413"/>
      <c r="EDD534" s="413"/>
      <c r="EDE534" s="413"/>
      <c r="EDF534" s="413"/>
      <c r="EDG534" s="413"/>
      <c r="EDH534" s="413"/>
      <c r="EDI534" s="413"/>
      <c r="EDJ534" s="413"/>
      <c r="EDK534" s="413"/>
      <c r="EDL534" s="413"/>
      <c r="EDM534" s="413"/>
      <c r="EDN534" s="413"/>
      <c r="EDO534" s="413"/>
      <c r="EDP534" s="413"/>
      <c r="EDQ534" s="413"/>
      <c r="EDR534" s="414"/>
      <c r="EDS534" s="414"/>
      <c r="EDT534" s="414"/>
      <c r="EDU534" s="414"/>
      <c r="EDV534" s="414"/>
      <c r="EDW534" s="413"/>
      <c r="EDX534" s="413"/>
      <c r="EDY534" s="414"/>
      <c r="EDZ534" s="414"/>
      <c r="EEA534" s="413"/>
      <c r="EEB534" s="413"/>
      <c r="EEC534" s="414"/>
      <c r="EED534" s="414"/>
      <c r="EEE534" s="413"/>
      <c r="EEF534" s="413"/>
      <c r="EEG534" s="413"/>
      <c r="EEH534" s="413"/>
      <c r="EEI534" s="413"/>
      <c r="EEJ534" s="413"/>
      <c r="EEK534" s="413"/>
      <c r="EEL534" s="414"/>
      <c r="EEM534" s="414"/>
      <c r="EEN534" s="413"/>
      <c r="EEO534" s="413"/>
      <c r="EEP534" s="414"/>
      <c r="EEQ534" s="414"/>
      <c r="EER534" s="413"/>
      <c r="EES534" s="413"/>
      <c r="EET534" s="413"/>
      <c r="EEU534" s="413"/>
      <c r="EEV534" s="413"/>
      <c r="EEW534" s="407"/>
      <c r="EEX534" s="439"/>
      <c r="EEY534" s="413"/>
      <c r="EEZ534" s="413"/>
      <c r="EFA534" s="413"/>
      <c r="EFB534" s="413"/>
      <c r="EFC534" s="413"/>
      <c r="EFD534" s="413"/>
      <c r="EFE534" s="413"/>
      <c r="EFF534" s="412"/>
      <c r="EFG534" s="412"/>
      <c r="EFH534" s="412"/>
      <c r="EFI534" s="412"/>
      <c r="EFJ534" s="412"/>
      <c r="EFK534" s="412"/>
      <c r="EFL534" s="412"/>
      <c r="EFM534" s="412"/>
      <c r="EFN534" s="412"/>
      <c r="EFO534" s="412"/>
      <c r="EFP534" s="412"/>
      <c r="EFQ534" s="412"/>
      <c r="EFR534" s="412"/>
      <c r="EFS534" s="412"/>
      <c r="EFT534" s="412"/>
      <c r="EFU534" s="412"/>
      <c r="EFV534" s="412"/>
      <c r="EFW534" s="412"/>
      <c r="EFX534" s="412"/>
      <c r="EFY534" s="412"/>
      <c r="EFZ534" s="412"/>
      <c r="EGA534" s="412"/>
      <c r="EGB534" s="412"/>
      <c r="EGC534" s="412"/>
      <c r="EGD534" s="412"/>
      <c r="EGE534" s="412"/>
      <c r="EGF534" s="412"/>
      <c r="EGG534" s="412"/>
      <c r="EGH534" s="412"/>
      <c r="EGI534" s="412"/>
      <c r="EGJ534" s="412"/>
      <c r="EGK534" s="412"/>
      <c r="EGL534" s="412"/>
      <c r="EGM534" s="412"/>
      <c r="EGN534" s="412"/>
      <c r="EGO534" s="412"/>
      <c r="EGP534" s="412"/>
      <c r="EGQ534" s="412"/>
      <c r="EGR534" s="412"/>
      <c r="EGS534" s="412"/>
      <c r="EGT534" s="412"/>
      <c r="EGU534" s="412"/>
      <c r="EGV534" s="412"/>
      <c r="EGW534" s="412"/>
      <c r="EGX534" s="413"/>
      <c r="EGY534" s="413"/>
      <c r="EGZ534" s="413"/>
      <c r="EHA534" s="413"/>
      <c r="EHB534" s="413"/>
      <c r="EHC534" s="413"/>
      <c r="EHD534" s="413"/>
      <c r="EHE534" s="413"/>
      <c r="EHF534" s="413"/>
      <c r="EHG534" s="413"/>
      <c r="EHH534" s="413"/>
      <c r="EHI534" s="413"/>
      <c r="EHJ534" s="413"/>
      <c r="EHK534" s="413"/>
      <c r="EHL534" s="413"/>
      <c r="EHM534" s="413"/>
      <c r="EHN534" s="413"/>
      <c r="EHO534" s="413"/>
      <c r="EHP534" s="413"/>
      <c r="EHQ534" s="413"/>
      <c r="EHR534" s="413"/>
      <c r="EHS534" s="413"/>
      <c r="EHT534" s="413"/>
      <c r="EHU534" s="413"/>
      <c r="EHV534" s="414"/>
      <c r="EHW534" s="414"/>
      <c r="EHX534" s="414"/>
      <c r="EHY534" s="414"/>
      <c r="EHZ534" s="414"/>
      <c r="EIA534" s="413"/>
      <c r="EIB534" s="413"/>
      <c r="EIC534" s="414"/>
      <c r="EID534" s="414"/>
      <c r="EIE534" s="413"/>
      <c r="EIF534" s="413"/>
      <c r="EIG534" s="414"/>
      <c r="EIH534" s="414"/>
      <c r="EII534" s="413"/>
      <c r="EIJ534" s="413"/>
      <c r="EIK534" s="413"/>
      <c r="EIL534" s="413"/>
      <c r="EIM534" s="413"/>
      <c r="EIN534" s="413"/>
      <c r="EIO534" s="413"/>
      <c r="EIP534" s="414"/>
      <c r="EIQ534" s="414"/>
      <c r="EIR534" s="413"/>
      <c r="EIS534" s="413"/>
      <c r="EIT534" s="414"/>
      <c r="EIU534" s="414"/>
      <c r="EIV534" s="413"/>
      <c r="EIW534" s="413"/>
      <c r="EIX534" s="413"/>
      <c r="EIY534" s="413"/>
      <c r="EIZ534" s="413"/>
      <c r="EJA534" s="407"/>
      <c r="EJB534" s="439"/>
      <c r="EJC534" s="413"/>
      <c r="EJD534" s="413"/>
      <c r="EJE534" s="413"/>
      <c r="EJF534" s="413"/>
      <c r="EJG534" s="413"/>
      <c r="EJH534" s="413"/>
      <c r="EJI534" s="413"/>
      <c r="EJJ534" s="412"/>
      <c r="EJK534" s="412"/>
      <c r="EJL534" s="412"/>
      <c r="EJM534" s="412"/>
      <c r="EJN534" s="412"/>
      <c r="EJO534" s="412"/>
      <c r="EJP534" s="412"/>
      <c r="EJQ534" s="412"/>
      <c r="EJR534" s="412"/>
      <c r="EJS534" s="412"/>
      <c r="EJT534" s="412"/>
      <c r="EJU534" s="412"/>
      <c r="EJV534" s="412"/>
      <c r="EJW534" s="412"/>
      <c r="EJX534" s="412"/>
      <c r="EJY534" s="412"/>
      <c r="EJZ534" s="412"/>
      <c r="EKA534" s="412"/>
      <c r="EKB534" s="412"/>
      <c r="EKC534" s="412"/>
      <c r="EKD534" s="412"/>
      <c r="EKE534" s="412"/>
      <c r="EKF534" s="412"/>
      <c r="EKG534" s="412"/>
      <c r="EKH534" s="412"/>
      <c r="EKI534" s="412"/>
      <c r="EKJ534" s="412"/>
      <c r="EKK534" s="412"/>
      <c r="EKL534" s="412"/>
      <c r="EKM534" s="412"/>
      <c r="EKN534" s="412"/>
      <c r="EKO534" s="412"/>
      <c r="EKP534" s="412"/>
      <c r="EKQ534" s="412"/>
      <c r="EKR534" s="412"/>
      <c r="EKS534" s="412"/>
      <c r="EKT534" s="412"/>
      <c r="EKU534" s="412"/>
      <c r="EKV534" s="412"/>
      <c r="EKW534" s="412"/>
      <c r="EKX534" s="412"/>
      <c r="EKY534" s="412"/>
      <c r="EKZ534" s="412"/>
      <c r="ELA534" s="412"/>
      <c r="ELB534" s="413"/>
      <c r="ELC534" s="413"/>
      <c r="ELD534" s="413"/>
      <c r="ELE534" s="413"/>
      <c r="ELF534" s="413"/>
      <c r="ELG534" s="413"/>
      <c r="ELH534" s="413"/>
      <c r="ELI534" s="413"/>
      <c r="ELJ534" s="413"/>
      <c r="ELK534" s="413"/>
      <c r="ELL534" s="413"/>
      <c r="ELM534" s="413"/>
      <c r="ELN534" s="413"/>
      <c r="ELO534" s="413"/>
      <c r="ELP534" s="413"/>
      <c r="ELQ534" s="413"/>
      <c r="ELR534" s="413"/>
      <c r="ELS534" s="413"/>
      <c r="ELT534" s="413"/>
      <c r="ELU534" s="413"/>
      <c r="ELV534" s="413"/>
      <c r="ELW534" s="413"/>
      <c r="ELX534" s="413"/>
      <c r="ELY534" s="413"/>
      <c r="ELZ534" s="414"/>
      <c r="EMA534" s="414"/>
      <c r="EMB534" s="414"/>
      <c r="EMC534" s="414"/>
      <c r="EMD534" s="414"/>
      <c r="EME534" s="413"/>
      <c r="EMF534" s="413"/>
      <c r="EMG534" s="414"/>
      <c r="EMH534" s="414"/>
      <c r="EMI534" s="413"/>
      <c r="EMJ534" s="413"/>
      <c r="EMK534" s="414"/>
      <c r="EML534" s="414"/>
      <c r="EMM534" s="413"/>
      <c r="EMN534" s="413"/>
      <c r="EMO534" s="413"/>
      <c r="EMP534" s="413"/>
      <c r="EMQ534" s="413"/>
      <c r="EMR534" s="413"/>
      <c r="EMS534" s="413"/>
      <c r="EMT534" s="414"/>
      <c r="EMU534" s="414"/>
      <c r="EMV534" s="413"/>
      <c r="EMW534" s="413"/>
      <c r="EMX534" s="414"/>
      <c r="EMY534" s="414"/>
      <c r="EMZ534" s="413"/>
      <c r="ENA534" s="413"/>
      <c r="ENB534" s="413"/>
      <c r="ENC534" s="413"/>
      <c r="END534" s="413"/>
      <c r="ENE534" s="407"/>
      <c r="ENF534" s="439"/>
      <c r="ENG534" s="413"/>
      <c r="ENH534" s="413"/>
      <c r="ENI534" s="413"/>
      <c r="ENJ534" s="413"/>
      <c r="ENK534" s="413"/>
      <c r="ENL534" s="413"/>
      <c r="ENM534" s="413"/>
      <c r="ENN534" s="412"/>
      <c r="ENO534" s="412"/>
      <c r="ENP534" s="412"/>
      <c r="ENQ534" s="412"/>
      <c r="ENR534" s="412"/>
      <c r="ENS534" s="412"/>
      <c r="ENT534" s="412"/>
      <c r="ENU534" s="412"/>
      <c r="ENV534" s="412"/>
      <c r="ENW534" s="412"/>
      <c r="ENX534" s="412"/>
      <c r="ENY534" s="412"/>
      <c r="ENZ534" s="412"/>
      <c r="EOA534" s="412"/>
      <c r="EOB534" s="412"/>
      <c r="EOC534" s="412"/>
      <c r="EOD534" s="412"/>
      <c r="EOE534" s="412"/>
      <c r="EOF534" s="412"/>
      <c r="EOG534" s="412"/>
      <c r="EOH534" s="412"/>
      <c r="EOI534" s="412"/>
      <c r="EOJ534" s="412"/>
      <c r="EOK534" s="412"/>
      <c r="EOL534" s="412"/>
      <c r="EOM534" s="412"/>
      <c r="EON534" s="412"/>
      <c r="EOO534" s="412"/>
      <c r="EOP534" s="412"/>
      <c r="EOQ534" s="412"/>
      <c r="EOR534" s="412"/>
      <c r="EOS534" s="412"/>
      <c r="EOT534" s="412"/>
      <c r="EOU534" s="412"/>
      <c r="EOV534" s="412"/>
      <c r="EOW534" s="412"/>
      <c r="EOX534" s="412"/>
      <c r="EOY534" s="412"/>
      <c r="EOZ534" s="412"/>
      <c r="EPA534" s="412"/>
      <c r="EPB534" s="412"/>
      <c r="EPC534" s="412"/>
      <c r="EPD534" s="412"/>
      <c r="EPE534" s="412"/>
      <c r="EPF534" s="413"/>
      <c r="EPG534" s="413"/>
      <c r="EPH534" s="413"/>
      <c r="EPI534" s="413"/>
      <c r="EPJ534" s="413"/>
      <c r="EPK534" s="413"/>
      <c r="EPL534" s="413"/>
      <c r="EPM534" s="413"/>
      <c r="EPN534" s="413"/>
      <c r="EPO534" s="413"/>
      <c r="EPP534" s="413"/>
      <c r="EPQ534" s="413"/>
      <c r="EPR534" s="413"/>
      <c r="EPS534" s="413"/>
      <c r="EPT534" s="413"/>
      <c r="EPU534" s="413"/>
      <c r="EPV534" s="413"/>
      <c r="EPW534" s="413"/>
      <c r="EPX534" s="413"/>
      <c r="EPY534" s="413"/>
      <c r="EPZ534" s="413"/>
      <c r="EQA534" s="413"/>
      <c r="EQB534" s="413"/>
      <c r="EQC534" s="413"/>
      <c r="EQD534" s="414"/>
      <c r="EQE534" s="414"/>
      <c r="EQF534" s="414"/>
      <c r="EQG534" s="414"/>
      <c r="EQH534" s="414"/>
      <c r="EQI534" s="413"/>
      <c r="EQJ534" s="413"/>
      <c r="EQK534" s="414"/>
      <c r="EQL534" s="414"/>
      <c r="EQM534" s="413"/>
      <c r="EQN534" s="413"/>
      <c r="EQO534" s="414"/>
      <c r="EQP534" s="414"/>
      <c r="EQQ534" s="413"/>
      <c r="EQR534" s="413"/>
      <c r="EQS534" s="413"/>
      <c r="EQT534" s="413"/>
      <c r="EQU534" s="413"/>
      <c r="EQV534" s="413"/>
      <c r="EQW534" s="413"/>
      <c r="EQX534" s="414"/>
      <c r="EQY534" s="414"/>
      <c r="EQZ534" s="413"/>
      <c r="ERA534" s="413"/>
      <c r="ERB534" s="414"/>
      <c r="ERC534" s="414"/>
      <c r="ERD534" s="413"/>
      <c r="ERE534" s="413"/>
      <c r="ERF534" s="413"/>
      <c r="ERG534" s="413"/>
      <c r="ERH534" s="413"/>
      <c r="ERI534" s="407"/>
      <c r="ERJ534" s="439"/>
      <c r="ERK534" s="413"/>
      <c r="ERL534" s="413"/>
      <c r="ERM534" s="413"/>
      <c r="ERN534" s="413"/>
      <c r="ERO534" s="413"/>
      <c r="ERP534" s="413"/>
      <c r="ERQ534" s="413"/>
      <c r="ERR534" s="412"/>
      <c r="ERS534" s="412"/>
      <c r="ERT534" s="412"/>
      <c r="ERU534" s="412"/>
      <c r="ERV534" s="412"/>
      <c r="ERW534" s="412"/>
      <c r="ERX534" s="412"/>
      <c r="ERY534" s="412"/>
      <c r="ERZ534" s="412"/>
      <c r="ESA534" s="412"/>
      <c r="ESB534" s="412"/>
      <c r="ESC534" s="412"/>
      <c r="ESD534" s="412"/>
      <c r="ESE534" s="412"/>
      <c r="ESF534" s="412"/>
      <c r="ESG534" s="412"/>
      <c r="ESH534" s="412"/>
      <c r="ESI534" s="412"/>
      <c r="ESJ534" s="412"/>
      <c r="ESK534" s="412"/>
      <c r="ESL534" s="412"/>
      <c r="ESM534" s="412"/>
      <c r="ESN534" s="412"/>
      <c r="ESO534" s="412"/>
      <c r="ESP534" s="412"/>
      <c r="ESQ534" s="412"/>
      <c r="ESR534" s="412"/>
      <c r="ESS534" s="412"/>
      <c r="EST534" s="412"/>
      <c r="ESU534" s="412"/>
      <c r="ESV534" s="412"/>
      <c r="ESW534" s="412"/>
      <c r="ESX534" s="412"/>
      <c r="ESY534" s="412"/>
      <c r="ESZ534" s="412"/>
      <c r="ETA534" s="412"/>
      <c r="ETB534" s="412"/>
      <c r="ETC534" s="412"/>
      <c r="ETD534" s="412"/>
      <c r="ETE534" s="412"/>
      <c r="ETF534" s="412"/>
      <c r="ETG534" s="412"/>
      <c r="ETH534" s="412"/>
      <c r="ETI534" s="412"/>
      <c r="ETJ534" s="413"/>
      <c r="ETK534" s="413"/>
      <c r="ETL534" s="413"/>
      <c r="ETM534" s="413"/>
      <c r="ETN534" s="413"/>
      <c r="ETO534" s="413"/>
      <c r="ETP534" s="413"/>
      <c r="ETQ534" s="413"/>
      <c r="ETR534" s="413"/>
      <c r="ETS534" s="413"/>
      <c r="ETT534" s="413"/>
      <c r="ETU534" s="413"/>
      <c r="ETV534" s="413"/>
      <c r="ETW534" s="413"/>
      <c r="ETX534" s="413"/>
      <c r="ETY534" s="413"/>
      <c r="ETZ534" s="413"/>
      <c r="EUA534" s="413"/>
      <c r="EUB534" s="413"/>
      <c r="EUC534" s="413"/>
      <c r="EUD534" s="413"/>
      <c r="EUE534" s="413"/>
      <c r="EUF534" s="413"/>
      <c r="EUG534" s="413"/>
      <c r="EUH534" s="414"/>
      <c r="EUI534" s="414"/>
      <c r="EUJ534" s="414"/>
      <c r="EUK534" s="414"/>
      <c r="EUL534" s="414"/>
      <c r="EUM534" s="413"/>
      <c r="EUN534" s="413"/>
      <c r="EUO534" s="414"/>
      <c r="EUP534" s="414"/>
      <c r="EUQ534" s="413"/>
      <c r="EUR534" s="413"/>
      <c r="EUS534" s="414"/>
      <c r="EUT534" s="414"/>
      <c r="EUU534" s="413"/>
      <c r="EUV534" s="413"/>
      <c r="EUW534" s="413"/>
      <c r="EUX534" s="413"/>
      <c r="EUY534" s="413"/>
      <c r="EUZ534" s="413"/>
      <c r="EVA534" s="413"/>
      <c r="EVB534" s="414"/>
      <c r="EVC534" s="414"/>
      <c r="EVD534" s="413"/>
      <c r="EVE534" s="413"/>
      <c r="EVF534" s="414"/>
      <c r="EVG534" s="414"/>
      <c r="EVH534" s="413"/>
      <c r="EVI534" s="413"/>
      <c r="EVJ534" s="413"/>
      <c r="EVK534" s="413"/>
      <c r="EVL534" s="413"/>
      <c r="EVM534" s="407"/>
      <c r="EVN534" s="439"/>
      <c r="EVO534" s="413"/>
      <c r="EVP534" s="413"/>
      <c r="EVQ534" s="413"/>
      <c r="EVR534" s="413"/>
      <c r="EVS534" s="413"/>
      <c r="EVT534" s="413"/>
      <c r="EVU534" s="413"/>
      <c r="EVV534" s="412"/>
      <c r="EVW534" s="412"/>
      <c r="EVX534" s="412"/>
      <c r="EVY534" s="412"/>
      <c r="EVZ534" s="412"/>
      <c r="EWA534" s="412"/>
      <c r="EWB534" s="412"/>
      <c r="EWC534" s="412"/>
      <c r="EWD534" s="412"/>
      <c r="EWE534" s="412"/>
      <c r="EWF534" s="412"/>
      <c r="EWG534" s="412"/>
      <c r="EWH534" s="412"/>
      <c r="EWI534" s="412"/>
      <c r="EWJ534" s="412"/>
      <c r="EWK534" s="412"/>
      <c r="EWL534" s="412"/>
      <c r="EWM534" s="412"/>
      <c r="EWN534" s="412"/>
      <c r="EWO534" s="412"/>
      <c r="EWP534" s="412"/>
      <c r="EWQ534" s="412"/>
      <c r="EWR534" s="412"/>
      <c r="EWS534" s="412"/>
      <c r="EWT534" s="412"/>
      <c r="EWU534" s="412"/>
      <c r="EWV534" s="412"/>
      <c r="EWW534" s="412"/>
      <c r="EWX534" s="412"/>
      <c r="EWY534" s="412"/>
      <c r="EWZ534" s="412"/>
      <c r="EXA534" s="412"/>
      <c r="EXB534" s="412"/>
      <c r="EXC534" s="412"/>
      <c r="EXD534" s="412"/>
      <c r="EXE534" s="412"/>
      <c r="EXF534" s="412"/>
      <c r="EXG534" s="412"/>
      <c r="EXH534" s="412"/>
      <c r="EXI534" s="412"/>
      <c r="EXJ534" s="412"/>
      <c r="EXK534" s="412"/>
      <c r="EXL534" s="412"/>
      <c r="EXM534" s="412"/>
      <c r="EXN534" s="413"/>
      <c r="EXO534" s="413"/>
      <c r="EXP534" s="413"/>
      <c r="EXQ534" s="413"/>
      <c r="EXR534" s="413"/>
      <c r="EXS534" s="413"/>
      <c r="EXT534" s="413"/>
      <c r="EXU534" s="413"/>
      <c r="EXV534" s="413"/>
      <c r="EXW534" s="413"/>
      <c r="EXX534" s="413"/>
      <c r="EXY534" s="413"/>
      <c r="EXZ534" s="413"/>
      <c r="EYA534" s="413"/>
      <c r="EYB534" s="413"/>
      <c r="EYC534" s="413"/>
      <c r="EYD534" s="413"/>
      <c r="EYE534" s="413"/>
      <c r="EYF534" s="413"/>
      <c r="EYG534" s="413"/>
      <c r="EYH534" s="413"/>
      <c r="EYI534" s="413"/>
      <c r="EYJ534" s="413"/>
      <c r="EYK534" s="413"/>
      <c r="EYL534" s="414"/>
      <c r="EYM534" s="414"/>
      <c r="EYN534" s="414"/>
      <c r="EYO534" s="414"/>
      <c r="EYP534" s="414"/>
      <c r="EYQ534" s="413"/>
      <c r="EYR534" s="413"/>
      <c r="EYS534" s="414"/>
      <c r="EYT534" s="414"/>
      <c r="EYU534" s="413"/>
      <c r="EYV534" s="413"/>
      <c r="EYW534" s="414"/>
      <c r="EYX534" s="414"/>
      <c r="EYY534" s="413"/>
      <c r="EYZ534" s="413"/>
      <c r="EZA534" s="413"/>
      <c r="EZB534" s="413"/>
      <c r="EZC534" s="413"/>
      <c r="EZD534" s="413"/>
      <c r="EZE534" s="413"/>
      <c r="EZF534" s="414"/>
      <c r="EZG534" s="414"/>
      <c r="EZH534" s="413"/>
      <c r="EZI534" s="413"/>
      <c r="EZJ534" s="414"/>
      <c r="EZK534" s="414"/>
      <c r="EZL534" s="413"/>
      <c r="EZM534" s="413"/>
      <c r="EZN534" s="413"/>
      <c r="EZO534" s="413"/>
      <c r="EZP534" s="413"/>
      <c r="EZQ534" s="407"/>
      <c r="EZR534" s="439"/>
      <c r="EZS534" s="413"/>
      <c r="EZT534" s="413"/>
      <c r="EZU534" s="413"/>
      <c r="EZV534" s="413"/>
      <c r="EZW534" s="413"/>
      <c r="EZX534" s="413"/>
      <c r="EZY534" s="413"/>
      <c r="EZZ534" s="412"/>
      <c r="FAA534" s="412"/>
      <c r="FAB534" s="412"/>
      <c r="FAC534" s="412"/>
      <c r="FAD534" s="412"/>
      <c r="FAE534" s="412"/>
      <c r="FAF534" s="412"/>
      <c r="FAG534" s="412"/>
      <c r="FAH534" s="412"/>
      <c r="FAI534" s="412"/>
      <c r="FAJ534" s="412"/>
      <c r="FAK534" s="412"/>
      <c r="FAL534" s="412"/>
      <c r="FAM534" s="412"/>
      <c r="FAN534" s="412"/>
      <c r="FAO534" s="412"/>
      <c r="FAP534" s="412"/>
      <c r="FAQ534" s="412"/>
      <c r="FAR534" s="412"/>
      <c r="FAS534" s="412"/>
      <c r="FAT534" s="412"/>
      <c r="FAU534" s="412"/>
      <c r="FAV534" s="412"/>
      <c r="FAW534" s="412"/>
      <c r="FAX534" s="412"/>
      <c r="FAY534" s="412"/>
      <c r="FAZ534" s="412"/>
      <c r="FBA534" s="412"/>
      <c r="FBB534" s="412"/>
      <c r="FBC534" s="412"/>
      <c r="FBD534" s="412"/>
      <c r="FBE534" s="412"/>
      <c r="FBF534" s="412"/>
      <c r="FBG534" s="412"/>
      <c r="FBH534" s="412"/>
      <c r="FBI534" s="412"/>
      <c r="FBJ534" s="412"/>
      <c r="FBK534" s="412"/>
      <c r="FBL534" s="412"/>
      <c r="FBM534" s="412"/>
      <c r="FBN534" s="412"/>
      <c r="FBO534" s="412"/>
      <c r="FBP534" s="412"/>
      <c r="FBQ534" s="412"/>
      <c r="FBR534" s="413"/>
      <c r="FBS534" s="413"/>
      <c r="FBT534" s="413"/>
      <c r="FBU534" s="413"/>
      <c r="FBV534" s="413"/>
      <c r="FBW534" s="413"/>
      <c r="FBX534" s="413"/>
      <c r="FBY534" s="413"/>
      <c r="FBZ534" s="413"/>
      <c r="FCA534" s="413"/>
      <c r="FCB534" s="413"/>
      <c r="FCC534" s="413"/>
      <c r="FCD534" s="413"/>
      <c r="FCE534" s="413"/>
      <c r="FCF534" s="413"/>
      <c r="FCG534" s="413"/>
      <c r="FCH534" s="413"/>
      <c r="FCI534" s="413"/>
      <c r="FCJ534" s="413"/>
      <c r="FCK534" s="413"/>
      <c r="FCL534" s="413"/>
      <c r="FCM534" s="413"/>
      <c r="FCN534" s="413"/>
      <c r="FCO534" s="413"/>
      <c r="FCP534" s="414"/>
      <c r="FCQ534" s="414"/>
      <c r="FCR534" s="414"/>
      <c r="FCS534" s="414"/>
      <c r="FCT534" s="414"/>
      <c r="FCU534" s="413"/>
      <c r="FCV534" s="413"/>
      <c r="FCW534" s="414"/>
      <c r="FCX534" s="414"/>
      <c r="FCY534" s="413"/>
      <c r="FCZ534" s="413"/>
      <c r="FDA534" s="414"/>
      <c r="FDB534" s="414"/>
      <c r="FDC534" s="413"/>
      <c r="FDD534" s="413"/>
      <c r="FDE534" s="413"/>
      <c r="FDF534" s="413"/>
      <c r="FDG534" s="413"/>
      <c r="FDH534" s="413"/>
      <c r="FDI534" s="413"/>
      <c r="FDJ534" s="414"/>
      <c r="FDK534" s="414"/>
      <c r="FDL534" s="413"/>
      <c r="FDM534" s="413"/>
      <c r="FDN534" s="414"/>
      <c r="FDO534" s="414"/>
      <c r="FDP534" s="413"/>
      <c r="FDQ534" s="413"/>
      <c r="FDR534" s="413"/>
      <c r="FDS534" s="413"/>
      <c r="FDT534" s="413"/>
      <c r="FDU534" s="407"/>
      <c r="FDV534" s="439"/>
      <c r="FDW534" s="413"/>
      <c r="FDX534" s="413"/>
      <c r="FDY534" s="413"/>
      <c r="FDZ534" s="413"/>
      <c r="FEA534" s="413"/>
      <c r="FEB534" s="413"/>
      <c r="FEC534" s="413"/>
      <c r="FED534" s="412"/>
      <c r="FEE534" s="412"/>
      <c r="FEF534" s="412"/>
      <c r="FEG534" s="412"/>
      <c r="FEH534" s="412"/>
      <c r="FEI534" s="412"/>
      <c r="FEJ534" s="412"/>
      <c r="FEK534" s="412"/>
      <c r="FEL534" s="412"/>
      <c r="FEM534" s="412"/>
      <c r="FEN534" s="412"/>
      <c r="FEO534" s="412"/>
      <c r="FEP534" s="412"/>
      <c r="FEQ534" s="412"/>
      <c r="FER534" s="412"/>
      <c r="FES534" s="412"/>
      <c r="FET534" s="412"/>
      <c r="FEU534" s="412"/>
      <c r="FEV534" s="412"/>
      <c r="FEW534" s="412"/>
      <c r="FEX534" s="412"/>
      <c r="FEY534" s="412"/>
      <c r="FEZ534" s="412"/>
      <c r="FFA534" s="412"/>
      <c r="FFB534" s="412"/>
      <c r="FFC534" s="412"/>
      <c r="FFD534" s="412"/>
      <c r="FFE534" s="412"/>
      <c r="FFF534" s="412"/>
      <c r="FFG534" s="412"/>
      <c r="FFH534" s="412"/>
      <c r="FFI534" s="412"/>
      <c r="FFJ534" s="412"/>
      <c r="FFK534" s="412"/>
      <c r="FFL534" s="412"/>
      <c r="FFM534" s="412"/>
      <c r="FFN534" s="412"/>
      <c r="FFO534" s="412"/>
      <c r="FFP534" s="412"/>
      <c r="FFQ534" s="412"/>
      <c r="FFR534" s="412"/>
      <c r="FFS534" s="412"/>
      <c r="FFT534" s="412"/>
      <c r="FFU534" s="412"/>
      <c r="FFV534" s="413"/>
      <c r="FFW534" s="413"/>
      <c r="FFX534" s="413"/>
      <c r="FFY534" s="413"/>
      <c r="FFZ534" s="413"/>
      <c r="FGA534" s="413"/>
      <c r="FGB534" s="413"/>
      <c r="FGC534" s="413"/>
      <c r="FGD534" s="413"/>
      <c r="FGE534" s="413"/>
      <c r="FGF534" s="413"/>
      <c r="FGG534" s="413"/>
      <c r="FGH534" s="413"/>
      <c r="FGI534" s="413"/>
      <c r="FGJ534" s="413"/>
      <c r="FGK534" s="413"/>
      <c r="FGL534" s="413"/>
      <c r="FGM534" s="413"/>
      <c r="FGN534" s="413"/>
      <c r="FGO534" s="413"/>
      <c r="FGP534" s="413"/>
      <c r="FGQ534" s="413"/>
      <c r="FGR534" s="413"/>
      <c r="FGS534" s="413"/>
      <c r="FGT534" s="414"/>
      <c r="FGU534" s="414"/>
      <c r="FGV534" s="414"/>
      <c r="FGW534" s="414"/>
      <c r="FGX534" s="414"/>
      <c r="FGY534" s="413"/>
      <c r="FGZ534" s="413"/>
      <c r="FHA534" s="414"/>
      <c r="FHB534" s="414"/>
      <c r="FHC534" s="413"/>
      <c r="FHD534" s="413"/>
      <c r="FHE534" s="414"/>
      <c r="FHF534" s="414"/>
      <c r="FHG534" s="413"/>
      <c r="FHH534" s="413"/>
      <c r="FHI534" s="413"/>
      <c r="FHJ534" s="413"/>
      <c r="FHK534" s="413"/>
      <c r="FHL534" s="413"/>
      <c r="FHM534" s="413"/>
      <c r="FHN534" s="414"/>
      <c r="FHO534" s="414"/>
      <c r="FHP534" s="413"/>
      <c r="FHQ534" s="413"/>
      <c r="FHR534" s="414"/>
      <c r="FHS534" s="414"/>
      <c r="FHT534" s="413"/>
      <c r="FHU534" s="413"/>
      <c r="FHV534" s="413"/>
      <c r="FHW534" s="413"/>
      <c r="FHX534" s="413"/>
      <c r="FHY534" s="407"/>
      <c r="FHZ534" s="439"/>
      <c r="FIA534" s="413"/>
      <c r="FIB534" s="413"/>
      <c r="FIC534" s="413"/>
      <c r="FID534" s="413"/>
      <c r="FIE534" s="413"/>
      <c r="FIF534" s="413"/>
      <c r="FIG534" s="413"/>
      <c r="FIH534" s="412"/>
      <c r="FII534" s="412"/>
      <c r="FIJ534" s="412"/>
      <c r="FIK534" s="412"/>
      <c r="FIL534" s="412"/>
      <c r="FIM534" s="412"/>
      <c r="FIN534" s="412"/>
      <c r="FIO534" s="412"/>
      <c r="FIP534" s="412"/>
      <c r="FIQ534" s="412"/>
      <c r="FIR534" s="412"/>
      <c r="FIS534" s="412"/>
      <c r="FIT534" s="412"/>
      <c r="FIU534" s="412"/>
      <c r="FIV534" s="412"/>
      <c r="FIW534" s="412"/>
      <c r="FIX534" s="412"/>
      <c r="FIY534" s="412"/>
      <c r="FIZ534" s="412"/>
      <c r="FJA534" s="412"/>
      <c r="FJB534" s="412"/>
      <c r="FJC534" s="412"/>
      <c r="FJD534" s="412"/>
      <c r="FJE534" s="412"/>
      <c r="FJF534" s="412"/>
      <c r="FJG534" s="412"/>
      <c r="FJH534" s="412"/>
      <c r="FJI534" s="412"/>
      <c r="FJJ534" s="412"/>
      <c r="FJK534" s="412"/>
      <c r="FJL534" s="412"/>
      <c r="FJM534" s="412"/>
      <c r="FJN534" s="412"/>
      <c r="FJO534" s="412"/>
      <c r="FJP534" s="412"/>
      <c r="FJQ534" s="412"/>
      <c r="FJR534" s="412"/>
      <c r="FJS534" s="412"/>
      <c r="FJT534" s="412"/>
      <c r="FJU534" s="412"/>
      <c r="FJV534" s="412"/>
      <c r="FJW534" s="412"/>
      <c r="FJX534" s="412"/>
      <c r="FJY534" s="412"/>
      <c r="FJZ534" s="413"/>
      <c r="FKA534" s="413"/>
      <c r="FKB534" s="413"/>
      <c r="FKC534" s="413"/>
      <c r="FKD534" s="413"/>
      <c r="FKE534" s="413"/>
      <c r="FKF534" s="413"/>
      <c r="FKG534" s="413"/>
      <c r="FKH534" s="413"/>
      <c r="FKI534" s="413"/>
      <c r="FKJ534" s="413"/>
      <c r="FKK534" s="413"/>
      <c r="FKL534" s="413"/>
      <c r="FKM534" s="413"/>
      <c r="FKN534" s="413"/>
      <c r="FKO534" s="413"/>
      <c r="FKP534" s="413"/>
      <c r="FKQ534" s="413"/>
      <c r="FKR534" s="413"/>
      <c r="FKS534" s="413"/>
      <c r="FKT534" s="413"/>
      <c r="FKU534" s="413"/>
      <c r="FKV534" s="413"/>
      <c r="FKW534" s="413"/>
      <c r="FKX534" s="414"/>
      <c r="FKY534" s="414"/>
      <c r="FKZ534" s="414"/>
      <c r="FLA534" s="414"/>
      <c r="FLB534" s="414"/>
      <c r="FLC534" s="413"/>
      <c r="FLD534" s="413"/>
      <c r="FLE534" s="414"/>
      <c r="FLF534" s="414"/>
      <c r="FLG534" s="413"/>
      <c r="FLH534" s="413"/>
      <c r="FLI534" s="414"/>
      <c r="FLJ534" s="414"/>
      <c r="FLK534" s="413"/>
      <c r="FLL534" s="413"/>
      <c r="FLM534" s="413"/>
      <c r="FLN534" s="413"/>
      <c r="FLO534" s="413"/>
      <c r="FLP534" s="413"/>
      <c r="FLQ534" s="413"/>
      <c r="FLR534" s="414"/>
      <c r="FLS534" s="414"/>
      <c r="FLT534" s="413"/>
      <c r="FLU534" s="413"/>
      <c r="FLV534" s="414"/>
      <c r="FLW534" s="414"/>
      <c r="FLX534" s="413"/>
      <c r="FLY534" s="413"/>
      <c r="FLZ534" s="413"/>
      <c r="FMA534" s="413"/>
      <c r="FMB534" s="413"/>
      <c r="FMC534" s="407"/>
      <c r="FMD534" s="439"/>
      <c r="FME534" s="413"/>
      <c r="FMF534" s="413"/>
      <c r="FMG534" s="413"/>
      <c r="FMH534" s="413"/>
      <c r="FMI534" s="413"/>
      <c r="FMJ534" s="413"/>
      <c r="FMK534" s="413"/>
      <c r="FML534" s="412"/>
      <c r="FMM534" s="412"/>
      <c r="FMN534" s="412"/>
      <c r="FMO534" s="412"/>
      <c r="FMP534" s="412"/>
      <c r="FMQ534" s="412"/>
      <c r="FMR534" s="412"/>
      <c r="FMS534" s="412"/>
      <c r="FMT534" s="412"/>
      <c r="FMU534" s="412"/>
      <c r="FMV534" s="412"/>
      <c r="FMW534" s="412"/>
      <c r="FMX534" s="412"/>
      <c r="FMY534" s="412"/>
      <c r="FMZ534" s="412"/>
      <c r="FNA534" s="412"/>
      <c r="FNB534" s="412"/>
      <c r="FNC534" s="412"/>
      <c r="FND534" s="412"/>
      <c r="FNE534" s="412"/>
      <c r="FNF534" s="412"/>
      <c r="FNG534" s="412"/>
      <c r="FNH534" s="412"/>
      <c r="FNI534" s="412"/>
      <c r="FNJ534" s="412"/>
      <c r="FNK534" s="412"/>
      <c r="FNL534" s="412"/>
      <c r="FNM534" s="412"/>
      <c r="FNN534" s="412"/>
      <c r="FNO534" s="412"/>
      <c r="FNP534" s="412"/>
      <c r="FNQ534" s="412"/>
      <c r="FNR534" s="412"/>
      <c r="FNS534" s="412"/>
      <c r="FNT534" s="412"/>
      <c r="FNU534" s="412"/>
      <c r="FNV534" s="412"/>
      <c r="FNW534" s="412"/>
      <c r="FNX534" s="412"/>
      <c r="FNY534" s="412"/>
      <c r="FNZ534" s="412"/>
      <c r="FOA534" s="412"/>
      <c r="FOB534" s="412"/>
      <c r="FOC534" s="412"/>
      <c r="FOD534" s="413"/>
      <c r="FOE534" s="413"/>
      <c r="FOF534" s="413"/>
      <c r="FOG534" s="413"/>
      <c r="FOH534" s="413"/>
      <c r="FOI534" s="413"/>
      <c r="FOJ534" s="413"/>
      <c r="FOK534" s="413"/>
      <c r="FOL534" s="413"/>
      <c r="FOM534" s="413"/>
      <c r="FON534" s="413"/>
      <c r="FOO534" s="413"/>
      <c r="FOP534" s="413"/>
      <c r="FOQ534" s="413"/>
      <c r="FOR534" s="413"/>
      <c r="FOS534" s="413"/>
      <c r="FOT534" s="413"/>
      <c r="FOU534" s="413"/>
      <c r="FOV534" s="413"/>
      <c r="FOW534" s="413"/>
      <c r="FOX534" s="413"/>
      <c r="FOY534" s="413"/>
      <c r="FOZ534" s="413"/>
      <c r="FPA534" s="413"/>
      <c r="FPB534" s="414"/>
      <c r="FPC534" s="414"/>
      <c r="FPD534" s="414"/>
      <c r="FPE534" s="414"/>
      <c r="FPF534" s="414"/>
      <c r="FPG534" s="413"/>
      <c r="FPH534" s="413"/>
      <c r="FPI534" s="414"/>
      <c r="FPJ534" s="414"/>
      <c r="FPK534" s="413"/>
      <c r="FPL534" s="413"/>
      <c r="FPM534" s="414"/>
      <c r="FPN534" s="414"/>
      <c r="FPO534" s="413"/>
      <c r="FPP534" s="413"/>
      <c r="FPQ534" s="413"/>
      <c r="FPR534" s="413"/>
      <c r="FPS534" s="413"/>
      <c r="FPT534" s="413"/>
      <c r="FPU534" s="413"/>
      <c r="FPV534" s="414"/>
      <c r="FPW534" s="414"/>
      <c r="FPX534" s="413"/>
      <c r="FPY534" s="413"/>
      <c r="FPZ534" s="414"/>
      <c r="FQA534" s="414"/>
      <c r="FQB534" s="413"/>
      <c r="FQC534" s="413"/>
      <c r="FQD534" s="413"/>
      <c r="FQE534" s="413"/>
      <c r="FQF534" s="413"/>
      <c r="FQG534" s="407"/>
      <c r="FQH534" s="439"/>
      <c r="FQI534" s="413"/>
      <c r="FQJ534" s="413"/>
      <c r="FQK534" s="413"/>
      <c r="FQL534" s="413"/>
      <c r="FQM534" s="413"/>
      <c r="FQN534" s="413"/>
      <c r="FQO534" s="413"/>
      <c r="FQP534" s="412"/>
      <c r="FQQ534" s="412"/>
      <c r="FQR534" s="412"/>
      <c r="FQS534" s="412"/>
      <c r="FQT534" s="412"/>
      <c r="FQU534" s="412"/>
      <c r="FQV534" s="412"/>
      <c r="FQW534" s="412"/>
      <c r="FQX534" s="412"/>
      <c r="FQY534" s="412"/>
      <c r="FQZ534" s="412"/>
      <c r="FRA534" s="412"/>
      <c r="FRB534" s="412"/>
      <c r="FRC534" s="412"/>
      <c r="FRD534" s="412"/>
      <c r="FRE534" s="412"/>
      <c r="FRF534" s="412"/>
      <c r="FRG534" s="412"/>
      <c r="FRH534" s="412"/>
      <c r="FRI534" s="412"/>
      <c r="FRJ534" s="412"/>
      <c r="FRK534" s="412"/>
      <c r="FRL534" s="412"/>
      <c r="FRM534" s="412"/>
      <c r="FRN534" s="412"/>
      <c r="FRO534" s="412"/>
      <c r="FRP534" s="412"/>
      <c r="FRQ534" s="412"/>
      <c r="FRR534" s="412"/>
      <c r="FRS534" s="412"/>
      <c r="FRT534" s="412"/>
      <c r="FRU534" s="412"/>
      <c r="FRV534" s="412"/>
      <c r="FRW534" s="412"/>
      <c r="FRX534" s="412"/>
      <c r="FRY534" s="412"/>
      <c r="FRZ534" s="412"/>
      <c r="FSA534" s="412"/>
      <c r="FSB534" s="412"/>
      <c r="FSC534" s="412"/>
      <c r="FSD534" s="412"/>
      <c r="FSE534" s="412"/>
      <c r="FSF534" s="412"/>
      <c r="FSG534" s="412"/>
      <c r="FSH534" s="413"/>
      <c r="FSI534" s="413"/>
      <c r="FSJ534" s="413"/>
      <c r="FSK534" s="413"/>
      <c r="FSL534" s="413"/>
      <c r="FSM534" s="413"/>
      <c r="FSN534" s="413"/>
      <c r="FSO534" s="413"/>
      <c r="FSP534" s="413"/>
      <c r="FSQ534" s="413"/>
      <c r="FSR534" s="413"/>
      <c r="FSS534" s="413"/>
      <c r="FST534" s="413"/>
      <c r="FSU534" s="413"/>
      <c r="FSV534" s="413"/>
      <c r="FSW534" s="413"/>
      <c r="FSX534" s="413"/>
      <c r="FSY534" s="413"/>
      <c r="FSZ534" s="413"/>
      <c r="FTA534" s="413"/>
      <c r="FTB534" s="413"/>
      <c r="FTC534" s="413"/>
      <c r="FTD534" s="413"/>
      <c r="FTE534" s="413"/>
      <c r="FTF534" s="414"/>
      <c r="FTG534" s="414"/>
      <c r="FTH534" s="414"/>
      <c r="FTI534" s="414"/>
      <c r="FTJ534" s="414"/>
      <c r="FTK534" s="413"/>
      <c r="FTL534" s="413"/>
      <c r="FTM534" s="414"/>
      <c r="FTN534" s="414"/>
      <c r="FTO534" s="413"/>
      <c r="FTP534" s="413"/>
      <c r="FTQ534" s="414"/>
      <c r="FTR534" s="414"/>
      <c r="FTS534" s="413"/>
      <c r="FTT534" s="413"/>
      <c r="FTU534" s="413"/>
      <c r="FTV534" s="413"/>
      <c r="FTW534" s="413"/>
      <c r="FTX534" s="413"/>
      <c r="FTY534" s="413"/>
      <c r="FTZ534" s="414"/>
      <c r="FUA534" s="414"/>
      <c r="FUB534" s="413"/>
      <c r="FUC534" s="413"/>
      <c r="FUD534" s="414"/>
      <c r="FUE534" s="414"/>
      <c r="FUF534" s="413"/>
      <c r="FUG534" s="413"/>
      <c r="FUH534" s="413"/>
      <c r="FUI534" s="413"/>
      <c r="FUJ534" s="413"/>
      <c r="FUK534" s="407"/>
      <c r="FUL534" s="439"/>
      <c r="FUM534" s="413"/>
      <c r="FUN534" s="413"/>
      <c r="FUO534" s="413"/>
      <c r="FUP534" s="413"/>
      <c r="FUQ534" s="413"/>
      <c r="FUR534" s="413"/>
      <c r="FUS534" s="413"/>
      <c r="FUT534" s="412"/>
      <c r="FUU534" s="412"/>
      <c r="FUV534" s="412"/>
      <c r="FUW534" s="412"/>
      <c r="FUX534" s="412"/>
      <c r="FUY534" s="412"/>
      <c r="FUZ534" s="412"/>
      <c r="FVA534" s="412"/>
      <c r="FVB534" s="412"/>
      <c r="FVC534" s="412"/>
      <c r="FVD534" s="412"/>
      <c r="FVE534" s="412"/>
      <c r="FVF534" s="412"/>
      <c r="FVG534" s="412"/>
      <c r="FVH534" s="412"/>
      <c r="FVI534" s="412"/>
      <c r="FVJ534" s="412"/>
      <c r="FVK534" s="412"/>
      <c r="FVL534" s="412"/>
      <c r="FVM534" s="412"/>
      <c r="FVN534" s="412"/>
      <c r="FVO534" s="412"/>
      <c r="FVP534" s="412"/>
      <c r="FVQ534" s="412"/>
      <c r="FVR534" s="412"/>
      <c r="FVS534" s="412"/>
      <c r="FVT534" s="412"/>
      <c r="FVU534" s="412"/>
      <c r="FVV534" s="412"/>
      <c r="FVW534" s="412"/>
      <c r="FVX534" s="412"/>
      <c r="FVY534" s="412"/>
      <c r="FVZ534" s="412"/>
      <c r="FWA534" s="412"/>
      <c r="FWB534" s="412"/>
      <c r="FWC534" s="412"/>
      <c r="FWD534" s="412"/>
      <c r="FWE534" s="412"/>
      <c r="FWF534" s="412"/>
      <c r="FWG534" s="412"/>
      <c r="FWH534" s="412"/>
      <c r="FWI534" s="412"/>
      <c r="FWJ534" s="412"/>
      <c r="FWK534" s="412"/>
      <c r="FWL534" s="413"/>
      <c r="FWM534" s="413"/>
      <c r="FWN534" s="413"/>
      <c r="FWO534" s="413"/>
      <c r="FWP534" s="413"/>
      <c r="FWQ534" s="413"/>
      <c r="FWR534" s="413"/>
      <c r="FWS534" s="413"/>
      <c r="FWT534" s="413"/>
      <c r="FWU534" s="413"/>
      <c r="FWV534" s="413"/>
      <c r="FWW534" s="413"/>
      <c r="FWX534" s="413"/>
      <c r="FWY534" s="413"/>
      <c r="FWZ534" s="413"/>
      <c r="FXA534" s="413"/>
      <c r="FXB534" s="413"/>
      <c r="FXC534" s="413"/>
      <c r="FXD534" s="413"/>
      <c r="FXE534" s="413"/>
      <c r="FXF534" s="413"/>
      <c r="FXG534" s="413"/>
      <c r="FXH534" s="413"/>
      <c r="FXI534" s="413"/>
      <c r="FXJ534" s="414"/>
      <c r="FXK534" s="414"/>
      <c r="FXL534" s="414"/>
      <c r="FXM534" s="414"/>
      <c r="FXN534" s="414"/>
      <c r="FXO534" s="413"/>
      <c r="FXP534" s="413"/>
      <c r="FXQ534" s="414"/>
      <c r="FXR534" s="414"/>
      <c r="FXS534" s="413"/>
      <c r="FXT534" s="413"/>
      <c r="FXU534" s="414"/>
      <c r="FXV534" s="414"/>
      <c r="FXW534" s="413"/>
      <c r="FXX534" s="413"/>
      <c r="FXY534" s="413"/>
      <c r="FXZ534" s="413"/>
      <c r="FYA534" s="413"/>
      <c r="FYB534" s="413"/>
      <c r="FYC534" s="413"/>
      <c r="FYD534" s="414"/>
      <c r="FYE534" s="414"/>
      <c r="FYF534" s="413"/>
      <c r="FYG534" s="413"/>
      <c r="FYH534" s="414"/>
      <c r="FYI534" s="414"/>
      <c r="FYJ534" s="413"/>
      <c r="FYK534" s="413"/>
      <c r="FYL534" s="413"/>
      <c r="FYM534" s="413"/>
      <c r="FYN534" s="413"/>
      <c r="FYO534" s="407"/>
      <c r="FYP534" s="439"/>
      <c r="FYQ534" s="413"/>
      <c r="FYR534" s="413"/>
      <c r="FYS534" s="413"/>
      <c r="FYT534" s="413"/>
      <c r="FYU534" s="413"/>
      <c r="FYV534" s="413"/>
      <c r="FYW534" s="413"/>
      <c r="FYX534" s="412"/>
      <c r="FYY534" s="412"/>
      <c r="FYZ534" s="412"/>
      <c r="FZA534" s="412"/>
      <c r="FZB534" s="412"/>
      <c r="FZC534" s="412"/>
      <c r="FZD534" s="412"/>
      <c r="FZE534" s="412"/>
      <c r="FZF534" s="412"/>
      <c r="FZG534" s="412"/>
      <c r="FZH534" s="412"/>
      <c r="FZI534" s="412"/>
      <c r="FZJ534" s="412"/>
      <c r="FZK534" s="412"/>
      <c r="FZL534" s="412"/>
      <c r="FZM534" s="412"/>
      <c r="FZN534" s="412"/>
      <c r="FZO534" s="412"/>
      <c r="FZP534" s="412"/>
      <c r="FZQ534" s="412"/>
      <c r="FZR534" s="412"/>
      <c r="FZS534" s="412"/>
      <c r="FZT534" s="412"/>
      <c r="FZU534" s="412"/>
      <c r="FZV534" s="412"/>
      <c r="FZW534" s="412"/>
      <c r="FZX534" s="412"/>
      <c r="FZY534" s="412"/>
      <c r="FZZ534" s="412"/>
      <c r="GAA534" s="412"/>
      <c r="GAB534" s="412"/>
      <c r="GAC534" s="412"/>
      <c r="GAD534" s="412"/>
      <c r="GAE534" s="412"/>
      <c r="GAF534" s="412"/>
      <c r="GAG534" s="412"/>
      <c r="GAH534" s="412"/>
      <c r="GAI534" s="412"/>
      <c r="GAJ534" s="412"/>
      <c r="GAK534" s="412"/>
      <c r="GAL534" s="412"/>
      <c r="GAM534" s="412"/>
      <c r="GAN534" s="412"/>
      <c r="GAO534" s="412"/>
      <c r="GAP534" s="413"/>
      <c r="GAQ534" s="413"/>
      <c r="GAR534" s="413"/>
      <c r="GAS534" s="413"/>
      <c r="GAT534" s="413"/>
      <c r="GAU534" s="413"/>
      <c r="GAV534" s="413"/>
      <c r="GAW534" s="413"/>
      <c r="GAX534" s="413"/>
      <c r="GAY534" s="413"/>
      <c r="GAZ534" s="413"/>
      <c r="GBA534" s="413"/>
      <c r="GBB534" s="413"/>
      <c r="GBC534" s="413"/>
      <c r="GBD534" s="413"/>
      <c r="GBE534" s="413"/>
      <c r="GBF534" s="413"/>
      <c r="GBG534" s="413"/>
      <c r="GBH534" s="413"/>
      <c r="GBI534" s="413"/>
      <c r="GBJ534" s="413"/>
      <c r="GBK534" s="413"/>
      <c r="GBL534" s="413"/>
      <c r="GBM534" s="413"/>
      <c r="GBN534" s="414"/>
      <c r="GBO534" s="414"/>
      <c r="GBP534" s="414"/>
      <c r="GBQ534" s="414"/>
      <c r="GBR534" s="414"/>
      <c r="GBS534" s="413"/>
      <c r="GBT534" s="413"/>
      <c r="GBU534" s="414"/>
      <c r="GBV534" s="414"/>
      <c r="GBW534" s="413"/>
      <c r="GBX534" s="413"/>
      <c r="GBY534" s="414"/>
      <c r="GBZ534" s="414"/>
      <c r="GCA534" s="413"/>
      <c r="GCB534" s="413"/>
      <c r="GCC534" s="413"/>
      <c r="GCD534" s="413"/>
      <c r="GCE534" s="413"/>
      <c r="GCF534" s="413"/>
      <c r="GCG534" s="413"/>
      <c r="GCH534" s="414"/>
      <c r="GCI534" s="414"/>
      <c r="GCJ534" s="413"/>
      <c r="GCK534" s="413"/>
      <c r="GCL534" s="414"/>
      <c r="GCM534" s="414"/>
      <c r="GCN534" s="413"/>
      <c r="GCO534" s="413"/>
      <c r="GCP534" s="413"/>
      <c r="GCQ534" s="413"/>
      <c r="GCR534" s="413"/>
      <c r="GCS534" s="407"/>
      <c r="GCT534" s="439"/>
      <c r="GCU534" s="413"/>
      <c r="GCV534" s="413"/>
      <c r="GCW534" s="413"/>
      <c r="GCX534" s="413"/>
      <c r="GCY534" s="413"/>
      <c r="GCZ534" s="413"/>
      <c r="GDA534" s="413"/>
      <c r="GDB534" s="412"/>
      <c r="GDC534" s="412"/>
      <c r="GDD534" s="412"/>
      <c r="GDE534" s="412"/>
      <c r="GDF534" s="412"/>
      <c r="GDG534" s="412"/>
      <c r="GDH534" s="412"/>
      <c r="GDI534" s="412"/>
      <c r="GDJ534" s="412"/>
      <c r="GDK534" s="412"/>
      <c r="GDL534" s="412"/>
      <c r="GDM534" s="412"/>
      <c r="GDN534" s="412"/>
      <c r="GDO534" s="412"/>
      <c r="GDP534" s="412"/>
      <c r="GDQ534" s="412"/>
      <c r="GDR534" s="412"/>
      <c r="GDS534" s="412"/>
      <c r="GDT534" s="412"/>
      <c r="GDU534" s="412"/>
      <c r="GDV534" s="412"/>
      <c r="GDW534" s="412"/>
      <c r="GDX534" s="412"/>
      <c r="GDY534" s="412"/>
      <c r="GDZ534" s="412"/>
      <c r="GEA534" s="412"/>
      <c r="GEB534" s="412"/>
      <c r="GEC534" s="412"/>
      <c r="GED534" s="412"/>
      <c r="GEE534" s="412"/>
      <c r="GEF534" s="412"/>
      <c r="GEG534" s="412"/>
      <c r="GEH534" s="412"/>
      <c r="GEI534" s="412"/>
      <c r="GEJ534" s="412"/>
      <c r="GEK534" s="412"/>
      <c r="GEL534" s="412"/>
      <c r="GEM534" s="412"/>
      <c r="GEN534" s="412"/>
      <c r="GEO534" s="412"/>
      <c r="GEP534" s="412"/>
      <c r="GEQ534" s="412"/>
      <c r="GER534" s="412"/>
      <c r="GES534" s="412"/>
      <c r="GET534" s="413"/>
      <c r="GEU534" s="413"/>
      <c r="GEV534" s="413"/>
      <c r="GEW534" s="413"/>
      <c r="GEX534" s="413"/>
      <c r="GEY534" s="413"/>
      <c r="GEZ534" s="413"/>
      <c r="GFA534" s="413"/>
      <c r="GFB534" s="413"/>
      <c r="GFC534" s="413"/>
      <c r="GFD534" s="413"/>
      <c r="GFE534" s="413"/>
      <c r="GFF534" s="413"/>
      <c r="GFG534" s="413"/>
      <c r="GFH534" s="413"/>
      <c r="GFI534" s="413"/>
      <c r="GFJ534" s="413"/>
      <c r="GFK534" s="413"/>
      <c r="GFL534" s="413"/>
      <c r="GFM534" s="413"/>
      <c r="GFN534" s="413"/>
      <c r="GFO534" s="413"/>
      <c r="GFP534" s="413"/>
      <c r="GFQ534" s="413"/>
      <c r="GFR534" s="414"/>
      <c r="GFS534" s="414"/>
      <c r="GFT534" s="414"/>
      <c r="GFU534" s="414"/>
      <c r="GFV534" s="414"/>
      <c r="GFW534" s="413"/>
      <c r="GFX534" s="413"/>
      <c r="GFY534" s="414"/>
      <c r="GFZ534" s="414"/>
      <c r="GGA534" s="413"/>
      <c r="GGB534" s="413"/>
      <c r="GGC534" s="414"/>
      <c r="GGD534" s="414"/>
      <c r="GGE534" s="413"/>
      <c r="GGF534" s="413"/>
      <c r="GGG534" s="413"/>
      <c r="GGH534" s="413"/>
      <c r="GGI534" s="413"/>
      <c r="GGJ534" s="413"/>
      <c r="GGK534" s="413"/>
      <c r="GGL534" s="414"/>
      <c r="GGM534" s="414"/>
      <c r="GGN534" s="413"/>
      <c r="GGO534" s="413"/>
      <c r="GGP534" s="414"/>
      <c r="GGQ534" s="414"/>
      <c r="GGR534" s="413"/>
      <c r="GGS534" s="413"/>
      <c r="GGT534" s="413"/>
      <c r="GGU534" s="413"/>
      <c r="GGV534" s="413"/>
      <c r="GGW534" s="407"/>
      <c r="GGX534" s="439"/>
      <c r="GGY534" s="413"/>
      <c r="GGZ534" s="413"/>
      <c r="GHA534" s="413"/>
      <c r="GHB534" s="413"/>
      <c r="GHC534" s="413"/>
      <c r="GHD534" s="413"/>
      <c r="GHE534" s="413"/>
      <c r="GHF534" s="412"/>
      <c r="GHG534" s="412"/>
      <c r="GHH534" s="412"/>
      <c r="GHI534" s="412"/>
      <c r="GHJ534" s="412"/>
      <c r="GHK534" s="412"/>
      <c r="GHL534" s="412"/>
      <c r="GHM534" s="412"/>
      <c r="GHN534" s="412"/>
      <c r="GHO534" s="412"/>
      <c r="GHP534" s="412"/>
      <c r="GHQ534" s="412"/>
      <c r="GHR534" s="412"/>
      <c r="GHS534" s="412"/>
      <c r="GHT534" s="412"/>
      <c r="GHU534" s="412"/>
      <c r="GHV534" s="412"/>
      <c r="GHW534" s="412"/>
      <c r="GHX534" s="412"/>
      <c r="GHY534" s="412"/>
      <c r="GHZ534" s="412"/>
      <c r="GIA534" s="412"/>
      <c r="GIB534" s="412"/>
      <c r="GIC534" s="412"/>
      <c r="GID534" s="412"/>
      <c r="GIE534" s="412"/>
      <c r="GIF534" s="412"/>
      <c r="GIG534" s="412"/>
      <c r="GIH534" s="412"/>
      <c r="GII534" s="412"/>
      <c r="GIJ534" s="412"/>
      <c r="GIK534" s="412"/>
      <c r="GIL534" s="412"/>
      <c r="GIM534" s="412"/>
      <c r="GIN534" s="412"/>
      <c r="GIO534" s="412"/>
      <c r="GIP534" s="412"/>
      <c r="GIQ534" s="412"/>
      <c r="GIR534" s="412"/>
      <c r="GIS534" s="412"/>
      <c r="GIT534" s="412"/>
      <c r="GIU534" s="412"/>
      <c r="GIV534" s="412"/>
      <c r="GIW534" s="412"/>
      <c r="GIX534" s="413"/>
      <c r="GIY534" s="413"/>
      <c r="GIZ534" s="413"/>
      <c r="GJA534" s="413"/>
      <c r="GJB534" s="413"/>
      <c r="GJC534" s="413"/>
      <c r="GJD534" s="413"/>
      <c r="GJE534" s="413"/>
      <c r="GJF534" s="413"/>
      <c r="GJG534" s="413"/>
      <c r="GJH534" s="413"/>
      <c r="GJI534" s="413"/>
      <c r="GJJ534" s="413"/>
      <c r="GJK534" s="413"/>
      <c r="GJL534" s="413"/>
      <c r="GJM534" s="413"/>
      <c r="GJN534" s="413"/>
      <c r="GJO534" s="413"/>
      <c r="GJP534" s="413"/>
      <c r="GJQ534" s="413"/>
      <c r="GJR534" s="413"/>
      <c r="GJS534" s="413"/>
      <c r="GJT534" s="413"/>
      <c r="GJU534" s="413"/>
      <c r="GJV534" s="414"/>
      <c r="GJW534" s="414"/>
      <c r="GJX534" s="414"/>
      <c r="GJY534" s="414"/>
      <c r="GJZ534" s="414"/>
      <c r="GKA534" s="413"/>
      <c r="GKB534" s="413"/>
      <c r="GKC534" s="414"/>
      <c r="GKD534" s="414"/>
      <c r="GKE534" s="413"/>
      <c r="GKF534" s="413"/>
      <c r="GKG534" s="414"/>
      <c r="GKH534" s="414"/>
      <c r="GKI534" s="413"/>
      <c r="GKJ534" s="413"/>
      <c r="GKK534" s="413"/>
      <c r="GKL534" s="413"/>
      <c r="GKM534" s="413"/>
      <c r="GKN534" s="413"/>
      <c r="GKO534" s="413"/>
      <c r="GKP534" s="414"/>
      <c r="GKQ534" s="414"/>
      <c r="GKR534" s="413"/>
      <c r="GKS534" s="413"/>
      <c r="GKT534" s="414"/>
      <c r="GKU534" s="414"/>
      <c r="GKV534" s="413"/>
      <c r="GKW534" s="413"/>
      <c r="GKX534" s="413"/>
      <c r="GKY534" s="413"/>
      <c r="GKZ534" s="413"/>
      <c r="GLA534" s="407"/>
      <c r="GLB534" s="439"/>
      <c r="GLC534" s="413"/>
      <c r="GLD534" s="413"/>
      <c r="GLE534" s="413"/>
      <c r="GLF534" s="413"/>
      <c r="GLG534" s="413"/>
      <c r="GLH534" s="413"/>
      <c r="GLI534" s="413"/>
      <c r="GLJ534" s="412"/>
      <c r="GLK534" s="412"/>
      <c r="GLL534" s="412"/>
      <c r="GLM534" s="412"/>
      <c r="GLN534" s="412"/>
      <c r="GLO534" s="412"/>
      <c r="GLP534" s="412"/>
      <c r="GLQ534" s="412"/>
      <c r="GLR534" s="412"/>
      <c r="GLS534" s="412"/>
      <c r="GLT534" s="412"/>
      <c r="GLU534" s="412"/>
      <c r="GLV534" s="412"/>
      <c r="GLW534" s="412"/>
      <c r="GLX534" s="412"/>
      <c r="GLY534" s="412"/>
      <c r="GLZ534" s="412"/>
      <c r="GMA534" s="412"/>
      <c r="GMB534" s="412"/>
      <c r="GMC534" s="412"/>
      <c r="GMD534" s="412"/>
      <c r="GME534" s="412"/>
      <c r="GMF534" s="412"/>
      <c r="GMG534" s="412"/>
      <c r="GMH534" s="412"/>
      <c r="GMI534" s="412"/>
      <c r="GMJ534" s="412"/>
      <c r="GMK534" s="412"/>
      <c r="GML534" s="412"/>
      <c r="GMM534" s="412"/>
      <c r="GMN534" s="412"/>
      <c r="GMO534" s="412"/>
      <c r="GMP534" s="412"/>
      <c r="GMQ534" s="412"/>
      <c r="GMR534" s="412"/>
      <c r="GMS534" s="412"/>
      <c r="GMT534" s="412"/>
      <c r="GMU534" s="412"/>
      <c r="GMV534" s="412"/>
      <c r="GMW534" s="412"/>
      <c r="GMX534" s="412"/>
      <c r="GMY534" s="412"/>
      <c r="GMZ534" s="412"/>
      <c r="GNA534" s="412"/>
      <c r="GNB534" s="413"/>
      <c r="GNC534" s="413"/>
      <c r="GND534" s="413"/>
      <c r="GNE534" s="413"/>
      <c r="GNF534" s="413"/>
      <c r="GNG534" s="413"/>
      <c r="GNH534" s="413"/>
      <c r="GNI534" s="413"/>
      <c r="GNJ534" s="413"/>
      <c r="GNK534" s="413"/>
      <c r="GNL534" s="413"/>
      <c r="GNM534" s="413"/>
      <c r="GNN534" s="413"/>
      <c r="GNO534" s="413"/>
      <c r="GNP534" s="413"/>
      <c r="GNQ534" s="413"/>
      <c r="GNR534" s="413"/>
      <c r="GNS534" s="413"/>
      <c r="GNT534" s="413"/>
      <c r="GNU534" s="413"/>
      <c r="GNV534" s="413"/>
      <c r="GNW534" s="413"/>
      <c r="GNX534" s="413"/>
      <c r="GNY534" s="413"/>
      <c r="GNZ534" s="414"/>
      <c r="GOA534" s="414"/>
      <c r="GOB534" s="414"/>
      <c r="GOC534" s="414"/>
      <c r="GOD534" s="414"/>
      <c r="GOE534" s="413"/>
      <c r="GOF534" s="413"/>
      <c r="GOG534" s="414"/>
      <c r="GOH534" s="414"/>
      <c r="GOI534" s="413"/>
      <c r="GOJ534" s="413"/>
      <c r="GOK534" s="414"/>
      <c r="GOL534" s="414"/>
      <c r="GOM534" s="413"/>
      <c r="GON534" s="413"/>
      <c r="GOO534" s="413"/>
      <c r="GOP534" s="413"/>
      <c r="GOQ534" s="413"/>
      <c r="GOR534" s="413"/>
      <c r="GOS534" s="413"/>
      <c r="GOT534" s="414"/>
      <c r="GOU534" s="414"/>
      <c r="GOV534" s="413"/>
      <c r="GOW534" s="413"/>
      <c r="GOX534" s="414"/>
      <c r="GOY534" s="414"/>
      <c r="GOZ534" s="413"/>
      <c r="GPA534" s="413"/>
      <c r="GPB534" s="413"/>
      <c r="GPC534" s="413"/>
      <c r="GPD534" s="413"/>
      <c r="GPE534" s="407"/>
      <c r="GPF534" s="439"/>
      <c r="GPG534" s="413"/>
      <c r="GPH534" s="413"/>
      <c r="GPI534" s="413"/>
      <c r="GPJ534" s="413"/>
      <c r="GPK534" s="413"/>
      <c r="GPL534" s="413"/>
      <c r="GPM534" s="413"/>
      <c r="GPN534" s="412"/>
      <c r="GPO534" s="412"/>
      <c r="GPP534" s="412"/>
      <c r="GPQ534" s="412"/>
      <c r="GPR534" s="412"/>
      <c r="GPS534" s="412"/>
      <c r="GPT534" s="412"/>
      <c r="GPU534" s="412"/>
      <c r="GPV534" s="412"/>
      <c r="GPW534" s="412"/>
      <c r="GPX534" s="412"/>
      <c r="GPY534" s="412"/>
      <c r="GPZ534" s="412"/>
      <c r="GQA534" s="412"/>
      <c r="GQB534" s="412"/>
      <c r="GQC534" s="412"/>
      <c r="GQD534" s="412"/>
      <c r="GQE534" s="412"/>
      <c r="GQF534" s="412"/>
      <c r="GQG534" s="412"/>
      <c r="GQH534" s="412"/>
      <c r="GQI534" s="412"/>
      <c r="GQJ534" s="412"/>
      <c r="GQK534" s="412"/>
      <c r="GQL534" s="412"/>
      <c r="GQM534" s="412"/>
      <c r="GQN534" s="412"/>
      <c r="GQO534" s="412"/>
      <c r="GQP534" s="412"/>
      <c r="GQQ534" s="412"/>
      <c r="GQR534" s="412"/>
      <c r="GQS534" s="412"/>
      <c r="GQT534" s="412"/>
      <c r="GQU534" s="412"/>
      <c r="GQV534" s="412"/>
      <c r="GQW534" s="412"/>
      <c r="GQX534" s="412"/>
      <c r="GQY534" s="412"/>
      <c r="GQZ534" s="412"/>
      <c r="GRA534" s="412"/>
      <c r="GRB534" s="412"/>
      <c r="GRC534" s="412"/>
      <c r="GRD534" s="412"/>
      <c r="GRE534" s="412"/>
      <c r="GRF534" s="413"/>
      <c r="GRG534" s="413"/>
      <c r="GRH534" s="413"/>
      <c r="GRI534" s="413"/>
      <c r="GRJ534" s="413"/>
      <c r="GRK534" s="413"/>
      <c r="GRL534" s="413"/>
      <c r="GRM534" s="413"/>
      <c r="GRN534" s="413"/>
      <c r="GRO534" s="413"/>
      <c r="GRP534" s="413"/>
      <c r="GRQ534" s="413"/>
      <c r="GRR534" s="413"/>
      <c r="GRS534" s="413"/>
      <c r="GRT534" s="413"/>
      <c r="GRU534" s="413"/>
      <c r="GRV534" s="413"/>
      <c r="GRW534" s="413"/>
      <c r="GRX534" s="413"/>
      <c r="GRY534" s="413"/>
      <c r="GRZ534" s="413"/>
      <c r="GSA534" s="413"/>
      <c r="GSB534" s="413"/>
      <c r="GSC534" s="413"/>
      <c r="GSD534" s="414"/>
      <c r="GSE534" s="414"/>
      <c r="GSF534" s="414"/>
      <c r="GSG534" s="414"/>
      <c r="GSH534" s="414"/>
      <c r="GSI534" s="413"/>
      <c r="GSJ534" s="413"/>
      <c r="GSK534" s="414"/>
      <c r="GSL534" s="414"/>
      <c r="GSM534" s="413"/>
      <c r="GSN534" s="413"/>
      <c r="GSO534" s="414"/>
      <c r="GSP534" s="414"/>
      <c r="GSQ534" s="413"/>
      <c r="GSR534" s="413"/>
      <c r="GSS534" s="413"/>
      <c r="GST534" s="413"/>
      <c r="GSU534" s="413"/>
      <c r="GSV534" s="413"/>
      <c r="GSW534" s="413"/>
      <c r="GSX534" s="414"/>
      <c r="GSY534" s="414"/>
      <c r="GSZ534" s="413"/>
      <c r="GTA534" s="413"/>
      <c r="GTB534" s="414"/>
      <c r="GTC534" s="414"/>
      <c r="GTD534" s="413"/>
      <c r="GTE534" s="413"/>
      <c r="GTF534" s="413"/>
      <c r="GTG534" s="413"/>
      <c r="GTH534" s="413"/>
      <c r="GTI534" s="407"/>
      <c r="GTJ534" s="439"/>
      <c r="GTK534" s="413"/>
      <c r="GTL534" s="413"/>
      <c r="GTM534" s="413"/>
      <c r="GTN534" s="413"/>
      <c r="GTO534" s="413"/>
      <c r="GTP534" s="413"/>
      <c r="GTQ534" s="413"/>
      <c r="GTR534" s="412"/>
      <c r="GTS534" s="412"/>
      <c r="GTT534" s="412"/>
      <c r="GTU534" s="412"/>
      <c r="GTV534" s="412"/>
      <c r="GTW534" s="412"/>
      <c r="GTX534" s="412"/>
      <c r="GTY534" s="412"/>
      <c r="GTZ534" s="412"/>
      <c r="GUA534" s="412"/>
      <c r="GUB534" s="412"/>
      <c r="GUC534" s="412"/>
      <c r="GUD534" s="412"/>
      <c r="GUE534" s="412"/>
      <c r="GUF534" s="412"/>
      <c r="GUG534" s="412"/>
      <c r="GUH534" s="412"/>
      <c r="GUI534" s="412"/>
      <c r="GUJ534" s="412"/>
      <c r="GUK534" s="412"/>
      <c r="GUL534" s="412"/>
      <c r="GUM534" s="412"/>
      <c r="GUN534" s="412"/>
      <c r="GUO534" s="412"/>
      <c r="GUP534" s="412"/>
      <c r="GUQ534" s="412"/>
      <c r="GUR534" s="412"/>
      <c r="GUS534" s="412"/>
      <c r="GUT534" s="412"/>
      <c r="GUU534" s="412"/>
      <c r="GUV534" s="412"/>
      <c r="GUW534" s="412"/>
      <c r="GUX534" s="412"/>
      <c r="GUY534" s="412"/>
      <c r="GUZ534" s="412"/>
      <c r="GVA534" s="412"/>
      <c r="GVB534" s="412"/>
      <c r="GVC534" s="412"/>
      <c r="GVD534" s="412"/>
      <c r="GVE534" s="412"/>
      <c r="GVF534" s="412"/>
      <c r="GVG534" s="412"/>
      <c r="GVH534" s="412"/>
      <c r="GVI534" s="412"/>
      <c r="GVJ534" s="413"/>
      <c r="GVK534" s="413"/>
      <c r="GVL534" s="413"/>
      <c r="GVM534" s="413"/>
      <c r="GVN534" s="413"/>
      <c r="GVO534" s="413"/>
      <c r="GVP534" s="413"/>
      <c r="GVQ534" s="413"/>
      <c r="GVR534" s="413"/>
      <c r="GVS534" s="413"/>
      <c r="GVT534" s="413"/>
      <c r="GVU534" s="413"/>
      <c r="GVV534" s="413"/>
      <c r="GVW534" s="413"/>
      <c r="GVX534" s="413"/>
      <c r="GVY534" s="413"/>
      <c r="GVZ534" s="413"/>
      <c r="GWA534" s="413"/>
      <c r="GWB534" s="413"/>
      <c r="GWC534" s="413"/>
      <c r="GWD534" s="413"/>
      <c r="GWE534" s="413"/>
      <c r="GWF534" s="413"/>
      <c r="GWG534" s="413"/>
      <c r="GWH534" s="414"/>
      <c r="GWI534" s="414"/>
      <c r="GWJ534" s="414"/>
      <c r="GWK534" s="414"/>
      <c r="GWL534" s="414"/>
      <c r="GWM534" s="413"/>
      <c r="GWN534" s="413"/>
      <c r="GWO534" s="414"/>
      <c r="GWP534" s="414"/>
      <c r="GWQ534" s="413"/>
      <c r="GWR534" s="413"/>
      <c r="GWS534" s="414"/>
      <c r="GWT534" s="414"/>
      <c r="GWU534" s="413"/>
      <c r="GWV534" s="413"/>
      <c r="GWW534" s="413"/>
      <c r="GWX534" s="413"/>
      <c r="GWY534" s="413"/>
      <c r="GWZ534" s="413"/>
      <c r="GXA534" s="413"/>
      <c r="GXB534" s="414"/>
      <c r="GXC534" s="414"/>
      <c r="GXD534" s="413"/>
      <c r="GXE534" s="413"/>
      <c r="GXF534" s="414"/>
      <c r="GXG534" s="414"/>
      <c r="GXH534" s="413"/>
      <c r="GXI534" s="413"/>
      <c r="GXJ534" s="413"/>
      <c r="GXK534" s="413"/>
      <c r="GXL534" s="413"/>
      <c r="GXM534" s="407"/>
      <c r="GXN534" s="439"/>
      <c r="GXO534" s="413"/>
      <c r="GXP534" s="413"/>
      <c r="GXQ534" s="413"/>
      <c r="GXR534" s="413"/>
      <c r="GXS534" s="413"/>
      <c r="GXT534" s="413"/>
      <c r="GXU534" s="413"/>
      <c r="GXV534" s="412"/>
      <c r="GXW534" s="412"/>
      <c r="GXX534" s="412"/>
      <c r="GXY534" s="412"/>
      <c r="GXZ534" s="412"/>
      <c r="GYA534" s="412"/>
      <c r="GYB534" s="412"/>
      <c r="GYC534" s="412"/>
      <c r="GYD534" s="412"/>
      <c r="GYE534" s="412"/>
      <c r="GYF534" s="412"/>
      <c r="GYG534" s="412"/>
      <c r="GYH534" s="412"/>
      <c r="GYI534" s="412"/>
      <c r="GYJ534" s="412"/>
      <c r="GYK534" s="412"/>
      <c r="GYL534" s="412"/>
      <c r="GYM534" s="412"/>
      <c r="GYN534" s="412"/>
      <c r="GYO534" s="412"/>
      <c r="GYP534" s="412"/>
      <c r="GYQ534" s="412"/>
      <c r="GYR534" s="412"/>
      <c r="GYS534" s="412"/>
      <c r="GYT534" s="412"/>
      <c r="GYU534" s="412"/>
      <c r="GYV534" s="412"/>
      <c r="GYW534" s="412"/>
      <c r="GYX534" s="412"/>
      <c r="GYY534" s="412"/>
      <c r="GYZ534" s="412"/>
      <c r="GZA534" s="412"/>
      <c r="GZB534" s="412"/>
      <c r="GZC534" s="412"/>
      <c r="GZD534" s="412"/>
      <c r="GZE534" s="412"/>
      <c r="GZF534" s="412"/>
      <c r="GZG534" s="412"/>
      <c r="GZH534" s="412"/>
      <c r="GZI534" s="412"/>
      <c r="GZJ534" s="412"/>
      <c r="GZK534" s="412"/>
      <c r="GZL534" s="412"/>
      <c r="GZM534" s="412"/>
      <c r="GZN534" s="413"/>
      <c r="GZO534" s="413"/>
      <c r="GZP534" s="413"/>
      <c r="GZQ534" s="413"/>
      <c r="GZR534" s="413"/>
      <c r="GZS534" s="413"/>
      <c r="GZT534" s="413"/>
      <c r="GZU534" s="413"/>
      <c r="GZV534" s="413"/>
      <c r="GZW534" s="413"/>
      <c r="GZX534" s="413"/>
      <c r="GZY534" s="413"/>
      <c r="GZZ534" s="413"/>
      <c r="HAA534" s="413"/>
      <c r="HAB534" s="413"/>
      <c r="HAC534" s="413"/>
      <c r="HAD534" s="413"/>
      <c r="HAE534" s="413"/>
      <c r="HAF534" s="413"/>
      <c r="HAG534" s="413"/>
      <c r="HAH534" s="413"/>
      <c r="HAI534" s="413"/>
      <c r="HAJ534" s="413"/>
      <c r="HAK534" s="413"/>
      <c r="HAL534" s="414"/>
      <c r="HAM534" s="414"/>
      <c r="HAN534" s="414"/>
      <c r="HAO534" s="414"/>
      <c r="HAP534" s="414"/>
      <c r="HAQ534" s="413"/>
      <c r="HAR534" s="413"/>
      <c r="HAS534" s="414"/>
      <c r="HAT534" s="414"/>
      <c r="HAU534" s="413"/>
      <c r="HAV534" s="413"/>
      <c r="HAW534" s="414"/>
      <c r="HAX534" s="414"/>
      <c r="HAY534" s="413"/>
      <c r="HAZ534" s="413"/>
      <c r="HBA534" s="413"/>
      <c r="HBB534" s="413"/>
      <c r="HBC534" s="413"/>
      <c r="HBD534" s="413"/>
      <c r="HBE534" s="413"/>
      <c r="HBF534" s="414"/>
      <c r="HBG534" s="414"/>
      <c r="HBH534" s="413"/>
      <c r="HBI534" s="413"/>
      <c r="HBJ534" s="414"/>
      <c r="HBK534" s="414"/>
      <c r="HBL534" s="413"/>
      <c r="HBM534" s="413"/>
      <c r="HBN534" s="413"/>
      <c r="HBO534" s="413"/>
      <c r="HBP534" s="413"/>
      <c r="HBQ534" s="407"/>
      <c r="HBR534" s="439"/>
      <c r="HBS534" s="413"/>
      <c r="HBT534" s="413"/>
      <c r="HBU534" s="413"/>
      <c r="HBV534" s="413"/>
      <c r="HBW534" s="413"/>
      <c r="HBX534" s="413"/>
      <c r="HBY534" s="413"/>
      <c r="HBZ534" s="412"/>
      <c r="HCA534" s="412"/>
      <c r="HCB534" s="412"/>
      <c r="HCC534" s="412"/>
      <c r="HCD534" s="412"/>
      <c r="HCE534" s="412"/>
      <c r="HCF534" s="412"/>
      <c r="HCG534" s="412"/>
      <c r="HCH534" s="412"/>
      <c r="HCI534" s="412"/>
      <c r="HCJ534" s="412"/>
      <c r="HCK534" s="412"/>
      <c r="HCL534" s="412"/>
      <c r="HCM534" s="412"/>
      <c r="HCN534" s="412"/>
      <c r="HCO534" s="412"/>
      <c r="HCP534" s="412"/>
      <c r="HCQ534" s="412"/>
      <c r="HCR534" s="412"/>
      <c r="HCS534" s="412"/>
      <c r="HCT534" s="412"/>
      <c r="HCU534" s="412"/>
      <c r="HCV534" s="412"/>
      <c r="HCW534" s="412"/>
      <c r="HCX534" s="412"/>
      <c r="HCY534" s="412"/>
      <c r="HCZ534" s="412"/>
      <c r="HDA534" s="412"/>
      <c r="HDB534" s="412"/>
      <c r="HDC534" s="412"/>
      <c r="HDD534" s="412"/>
      <c r="HDE534" s="412"/>
      <c r="HDF534" s="412"/>
      <c r="HDG534" s="412"/>
      <c r="HDH534" s="412"/>
      <c r="HDI534" s="412"/>
      <c r="HDJ534" s="412"/>
      <c r="HDK534" s="412"/>
      <c r="HDL534" s="412"/>
      <c r="HDM534" s="412"/>
      <c r="HDN534" s="412"/>
      <c r="HDO534" s="412"/>
      <c r="HDP534" s="412"/>
      <c r="HDQ534" s="412"/>
      <c r="HDR534" s="413"/>
      <c r="HDS534" s="413"/>
      <c r="HDT534" s="413"/>
      <c r="HDU534" s="413"/>
      <c r="HDV534" s="413"/>
      <c r="HDW534" s="413"/>
      <c r="HDX534" s="413"/>
      <c r="HDY534" s="413"/>
      <c r="HDZ534" s="413"/>
      <c r="HEA534" s="413"/>
      <c r="HEB534" s="413"/>
      <c r="HEC534" s="413"/>
      <c r="HED534" s="413"/>
      <c r="HEE534" s="413"/>
      <c r="HEF534" s="413"/>
      <c r="HEG534" s="413"/>
      <c r="HEH534" s="413"/>
      <c r="HEI534" s="413"/>
      <c r="HEJ534" s="413"/>
      <c r="HEK534" s="413"/>
      <c r="HEL534" s="413"/>
      <c r="HEM534" s="413"/>
      <c r="HEN534" s="413"/>
      <c r="HEO534" s="413"/>
      <c r="HEP534" s="414"/>
      <c r="HEQ534" s="414"/>
      <c r="HER534" s="414"/>
      <c r="HES534" s="414"/>
      <c r="HET534" s="414"/>
      <c r="HEU534" s="413"/>
      <c r="HEV534" s="413"/>
      <c r="HEW534" s="414"/>
      <c r="HEX534" s="414"/>
      <c r="HEY534" s="413"/>
      <c r="HEZ534" s="413"/>
      <c r="HFA534" s="414"/>
      <c r="HFB534" s="414"/>
      <c r="HFC534" s="413"/>
      <c r="HFD534" s="413"/>
      <c r="HFE534" s="413"/>
      <c r="HFF534" s="413"/>
      <c r="HFG534" s="413"/>
      <c r="HFH534" s="413"/>
      <c r="HFI534" s="413"/>
      <c r="HFJ534" s="414"/>
      <c r="HFK534" s="414"/>
      <c r="HFL534" s="413"/>
      <c r="HFM534" s="413"/>
      <c r="HFN534" s="414"/>
      <c r="HFO534" s="414"/>
      <c r="HFP534" s="413"/>
      <c r="HFQ534" s="413"/>
      <c r="HFR534" s="413"/>
      <c r="HFS534" s="413"/>
      <c r="HFT534" s="413"/>
      <c r="HFU534" s="407"/>
      <c r="HFV534" s="439"/>
      <c r="HFW534" s="413"/>
      <c r="HFX534" s="413"/>
      <c r="HFY534" s="413"/>
      <c r="HFZ534" s="413"/>
      <c r="HGA534" s="413"/>
      <c r="HGB534" s="413"/>
      <c r="HGC534" s="413"/>
      <c r="HGD534" s="412"/>
      <c r="HGE534" s="412"/>
      <c r="HGF534" s="412"/>
      <c r="HGG534" s="412"/>
      <c r="HGH534" s="412"/>
      <c r="HGI534" s="412"/>
      <c r="HGJ534" s="412"/>
      <c r="HGK534" s="412"/>
      <c r="HGL534" s="412"/>
      <c r="HGM534" s="412"/>
      <c r="HGN534" s="412"/>
      <c r="HGO534" s="412"/>
      <c r="HGP534" s="412"/>
      <c r="HGQ534" s="412"/>
      <c r="HGR534" s="412"/>
      <c r="HGS534" s="412"/>
      <c r="HGT534" s="412"/>
      <c r="HGU534" s="412"/>
      <c r="HGV534" s="412"/>
      <c r="HGW534" s="412"/>
      <c r="HGX534" s="412"/>
      <c r="HGY534" s="412"/>
      <c r="HGZ534" s="412"/>
      <c r="HHA534" s="412"/>
      <c r="HHB534" s="412"/>
      <c r="HHC534" s="412"/>
      <c r="HHD534" s="412"/>
      <c r="HHE534" s="412"/>
      <c r="HHF534" s="412"/>
      <c r="HHG534" s="412"/>
      <c r="HHH534" s="412"/>
      <c r="HHI534" s="412"/>
      <c r="HHJ534" s="412"/>
      <c r="HHK534" s="412"/>
      <c r="HHL534" s="412"/>
      <c r="HHM534" s="412"/>
      <c r="HHN534" s="412"/>
      <c r="HHO534" s="412"/>
      <c r="HHP534" s="412"/>
      <c r="HHQ534" s="412"/>
      <c r="HHR534" s="412"/>
      <c r="HHS534" s="412"/>
      <c r="HHT534" s="412"/>
      <c r="HHU534" s="412"/>
      <c r="HHV534" s="413"/>
      <c r="HHW534" s="413"/>
      <c r="HHX534" s="413"/>
      <c r="HHY534" s="413"/>
      <c r="HHZ534" s="413"/>
      <c r="HIA534" s="413"/>
      <c r="HIB534" s="413"/>
      <c r="HIC534" s="413"/>
      <c r="HID534" s="413"/>
      <c r="HIE534" s="413"/>
      <c r="HIF534" s="413"/>
      <c r="HIG534" s="413"/>
      <c r="HIH534" s="413"/>
      <c r="HII534" s="413"/>
      <c r="HIJ534" s="413"/>
      <c r="HIK534" s="413"/>
      <c r="HIL534" s="413"/>
      <c r="HIM534" s="413"/>
      <c r="HIN534" s="413"/>
      <c r="HIO534" s="413"/>
      <c r="HIP534" s="413"/>
      <c r="HIQ534" s="413"/>
      <c r="HIR534" s="413"/>
      <c r="HIS534" s="413"/>
      <c r="HIT534" s="414"/>
      <c r="HIU534" s="414"/>
      <c r="HIV534" s="414"/>
      <c r="HIW534" s="414"/>
      <c r="HIX534" s="414"/>
      <c r="HIY534" s="413"/>
      <c r="HIZ534" s="413"/>
      <c r="HJA534" s="414"/>
      <c r="HJB534" s="414"/>
      <c r="HJC534" s="413"/>
      <c r="HJD534" s="413"/>
      <c r="HJE534" s="414"/>
      <c r="HJF534" s="414"/>
      <c r="HJG534" s="413"/>
      <c r="HJH534" s="413"/>
      <c r="HJI534" s="413"/>
      <c r="HJJ534" s="413"/>
      <c r="HJK534" s="413"/>
      <c r="HJL534" s="413"/>
      <c r="HJM534" s="413"/>
      <c r="HJN534" s="414"/>
      <c r="HJO534" s="414"/>
      <c r="HJP534" s="413"/>
      <c r="HJQ534" s="413"/>
      <c r="HJR534" s="414"/>
      <c r="HJS534" s="414"/>
      <c r="HJT534" s="413"/>
      <c r="HJU534" s="413"/>
      <c r="HJV534" s="413"/>
      <c r="HJW534" s="413"/>
      <c r="HJX534" s="413"/>
      <c r="HJY534" s="407"/>
      <c r="HJZ534" s="439"/>
      <c r="HKA534" s="413"/>
      <c r="HKB534" s="413"/>
      <c r="HKC534" s="413"/>
      <c r="HKD534" s="413"/>
      <c r="HKE534" s="413"/>
      <c r="HKF534" s="413"/>
      <c r="HKG534" s="413"/>
      <c r="HKH534" s="412"/>
      <c r="HKI534" s="412"/>
      <c r="HKJ534" s="412"/>
      <c r="HKK534" s="412"/>
      <c r="HKL534" s="412"/>
      <c r="HKM534" s="412"/>
      <c r="HKN534" s="412"/>
      <c r="HKO534" s="412"/>
      <c r="HKP534" s="412"/>
      <c r="HKQ534" s="412"/>
      <c r="HKR534" s="412"/>
      <c r="HKS534" s="412"/>
      <c r="HKT534" s="412"/>
      <c r="HKU534" s="412"/>
      <c r="HKV534" s="412"/>
      <c r="HKW534" s="412"/>
      <c r="HKX534" s="412"/>
      <c r="HKY534" s="412"/>
      <c r="HKZ534" s="412"/>
      <c r="HLA534" s="412"/>
      <c r="HLB534" s="412"/>
      <c r="HLC534" s="412"/>
      <c r="HLD534" s="412"/>
      <c r="HLE534" s="412"/>
      <c r="HLF534" s="412"/>
      <c r="HLG534" s="412"/>
      <c r="HLH534" s="412"/>
      <c r="HLI534" s="412"/>
      <c r="HLJ534" s="412"/>
      <c r="HLK534" s="412"/>
      <c r="HLL534" s="412"/>
      <c r="HLM534" s="412"/>
      <c r="HLN534" s="412"/>
      <c r="HLO534" s="412"/>
      <c r="HLP534" s="412"/>
      <c r="HLQ534" s="412"/>
      <c r="HLR534" s="412"/>
      <c r="HLS534" s="412"/>
      <c r="HLT534" s="412"/>
      <c r="HLU534" s="412"/>
      <c r="HLV534" s="412"/>
      <c r="HLW534" s="412"/>
      <c r="HLX534" s="412"/>
      <c r="HLY534" s="412"/>
      <c r="HLZ534" s="413"/>
      <c r="HMA534" s="413"/>
      <c r="HMB534" s="413"/>
      <c r="HMC534" s="413"/>
      <c r="HMD534" s="413"/>
      <c r="HME534" s="413"/>
      <c r="HMF534" s="413"/>
      <c r="HMG534" s="413"/>
      <c r="HMH534" s="413"/>
      <c r="HMI534" s="413"/>
      <c r="HMJ534" s="413"/>
      <c r="HMK534" s="413"/>
      <c r="HML534" s="413"/>
      <c r="HMM534" s="413"/>
      <c r="HMN534" s="413"/>
      <c r="HMO534" s="413"/>
      <c r="HMP534" s="413"/>
      <c r="HMQ534" s="413"/>
      <c r="HMR534" s="413"/>
      <c r="HMS534" s="413"/>
      <c r="HMT534" s="413"/>
      <c r="HMU534" s="413"/>
      <c r="HMV534" s="413"/>
      <c r="HMW534" s="413"/>
      <c r="HMX534" s="414"/>
      <c r="HMY534" s="414"/>
      <c r="HMZ534" s="414"/>
      <c r="HNA534" s="414"/>
      <c r="HNB534" s="414"/>
      <c r="HNC534" s="413"/>
      <c r="HND534" s="413"/>
      <c r="HNE534" s="414"/>
      <c r="HNF534" s="414"/>
      <c r="HNG534" s="413"/>
      <c r="HNH534" s="413"/>
      <c r="HNI534" s="414"/>
      <c r="HNJ534" s="414"/>
      <c r="HNK534" s="413"/>
      <c r="HNL534" s="413"/>
      <c r="HNM534" s="413"/>
      <c r="HNN534" s="413"/>
      <c r="HNO534" s="413"/>
      <c r="HNP534" s="413"/>
      <c r="HNQ534" s="413"/>
      <c r="HNR534" s="414"/>
      <c r="HNS534" s="414"/>
      <c r="HNT534" s="413"/>
      <c r="HNU534" s="413"/>
      <c r="HNV534" s="414"/>
      <c r="HNW534" s="414"/>
      <c r="HNX534" s="413"/>
      <c r="HNY534" s="413"/>
      <c r="HNZ534" s="413"/>
      <c r="HOA534" s="413"/>
      <c r="HOB534" s="413"/>
      <c r="HOC534" s="407"/>
      <c r="HOD534" s="439"/>
      <c r="HOE534" s="413"/>
      <c r="HOF534" s="413"/>
      <c r="HOG534" s="413"/>
      <c r="HOH534" s="413"/>
      <c r="HOI534" s="413"/>
      <c r="HOJ534" s="413"/>
      <c r="HOK534" s="413"/>
      <c r="HOL534" s="412"/>
      <c r="HOM534" s="412"/>
      <c r="HON534" s="412"/>
      <c r="HOO534" s="412"/>
      <c r="HOP534" s="412"/>
      <c r="HOQ534" s="412"/>
      <c r="HOR534" s="412"/>
      <c r="HOS534" s="412"/>
      <c r="HOT534" s="412"/>
      <c r="HOU534" s="412"/>
      <c r="HOV534" s="412"/>
      <c r="HOW534" s="412"/>
      <c r="HOX534" s="412"/>
      <c r="HOY534" s="412"/>
      <c r="HOZ534" s="412"/>
      <c r="HPA534" s="412"/>
      <c r="HPB534" s="412"/>
      <c r="HPC534" s="412"/>
      <c r="HPD534" s="412"/>
      <c r="HPE534" s="412"/>
      <c r="HPF534" s="412"/>
      <c r="HPG534" s="412"/>
      <c r="HPH534" s="412"/>
      <c r="HPI534" s="412"/>
      <c r="HPJ534" s="412"/>
      <c r="HPK534" s="412"/>
      <c r="HPL534" s="412"/>
      <c r="HPM534" s="412"/>
      <c r="HPN534" s="412"/>
      <c r="HPO534" s="412"/>
      <c r="HPP534" s="412"/>
      <c r="HPQ534" s="412"/>
      <c r="HPR534" s="412"/>
      <c r="HPS534" s="412"/>
      <c r="HPT534" s="412"/>
      <c r="HPU534" s="412"/>
      <c r="HPV534" s="412"/>
      <c r="HPW534" s="412"/>
      <c r="HPX534" s="412"/>
      <c r="HPY534" s="412"/>
      <c r="HPZ534" s="412"/>
      <c r="HQA534" s="412"/>
      <c r="HQB534" s="412"/>
      <c r="HQC534" s="412"/>
      <c r="HQD534" s="413"/>
      <c r="HQE534" s="413"/>
      <c r="HQF534" s="413"/>
      <c r="HQG534" s="413"/>
      <c r="HQH534" s="413"/>
      <c r="HQI534" s="413"/>
      <c r="HQJ534" s="413"/>
      <c r="HQK534" s="413"/>
      <c r="HQL534" s="413"/>
      <c r="HQM534" s="413"/>
      <c r="HQN534" s="413"/>
      <c r="HQO534" s="413"/>
      <c r="HQP534" s="413"/>
      <c r="HQQ534" s="413"/>
      <c r="HQR534" s="413"/>
      <c r="HQS534" s="413"/>
      <c r="HQT534" s="413"/>
      <c r="HQU534" s="413"/>
      <c r="HQV534" s="413"/>
      <c r="HQW534" s="413"/>
      <c r="HQX534" s="413"/>
      <c r="HQY534" s="413"/>
      <c r="HQZ534" s="413"/>
      <c r="HRA534" s="413"/>
      <c r="HRB534" s="414"/>
      <c r="HRC534" s="414"/>
      <c r="HRD534" s="414"/>
      <c r="HRE534" s="414"/>
      <c r="HRF534" s="414"/>
      <c r="HRG534" s="413"/>
      <c r="HRH534" s="413"/>
      <c r="HRI534" s="414"/>
      <c r="HRJ534" s="414"/>
      <c r="HRK534" s="413"/>
      <c r="HRL534" s="413"/>
      <c r="HRM534" s="414"/>
      <c r="HRN534" s="414"/>
      <c r="HRO534" s="413"/>
      <c r="HRP534" s="413"/>
      <c r="HRQ534" s="413"/>
      <c r="HRR534" s="413"/>
      <c r="HRS534" s="413"/>
      <c r="HRT534" s="413"/>
      <c r="HRU534" s="413"/>
      <c r="HRV534" s="414"/>
      <c r="HRW534" s="414"/>
      <c r="HRX534" s="413"/>
      <c r="HRY534" s="413"/>
      <c r="HRZ534" s="414"/>
      <c r="HSA534" s="414"/>
      <c r="HSB534" s="413"/>
      <c r="HSC534" s="413"/>
      <c r="HSD534" s="413"/>
      <c r="HSE534" s="413"/>
      <c r="HSF534" s="413"/>
      <c r="HSG534" s="407"/>
      <c r="HSH534" s="439"/>
      <c r="HSI534" s="413"/>
      <c r="HSJ534" s="413"/>
      <c r="HSK534" s="413"/>
      <c r="HSL534" s="413"/>
      <c r="HSM534" s="413"/>
      <c r="HSN534" s="413"/>
      <c r="HSO534" s="413"/>
      <c r="HSP534" s="412"/>
      <c r="HSQ534" s="412"/>
      <c r="HSR534" s="412"/>
      <c r="HSS534" s="412"/>
      <c r="HST534" s="412"/>
      <c r="HSU534" s="412"/>
      <c r="HSV534" s="412"/>
      <c r="HSW534" s="412"/>
      <c r="HSX534" s="412"/>
      <c r="HSY534" s="412"/>
      <c r="HSZ534" s="412"/>
      <c r="HTA534" s="412"/>
      <c r="HTB534" s="412"/>
      <c r="HTC534" s="412"/>
      <c r="HTD534" s="412"/>
      <c r="HTE534" s="412"/>
      <c r="HTF534" s="412"/>
      <c r="HTG534" s="412"/>
      <c r="HTH534" s="412"/>
      <c r="HTI534" s="412"/>
      <c r="HTJ534" s="412"/>
      <c r="HTK534" s="412"/>
      <c r="HTL534" s="412"/>
      <c r="HTM534" s="412"/>
      <c r="HTN534" s="412"/>
      <c r="HTO534" s="412"/>
      <c r="HTP534" s="412"/>
      <c r="HTQ534" s="412"/>
      <c r="HTR534" s="412"/>
      <c r="HTS534" s="412"/>
      <c r="HTT534" s="412"/>
      <c r="HTU534" s="412"/>
      <c r="HTV534" s="412"/>
      <c r="HTW534" s="412"/>
      <c r="HTX534" s="412"/>
      <c r="HTY534" s="412"/>
      <c r="HTZ534" s="412"/>
      <c r="HUA534" s="412"/>
      <c r="HUB534" s="412"/>
      <c r="HUC534" s="412"/>
      <c r="HUD534" s="412"/>
      <c r="HUE534" s="412"/>
      <c r="HUF534" s="412"/>
      <c r="HUG534" s="412"/>
      <c r="HUH534" s="413"/>
      <c r="HUI534" s="413"/>
      <c r="HUJ534" s="413"/>
      <c r="HUK534" s="413"/>
      <c r="HUL534" s="413"/>
      <c r="HUM534" s="413"/>
      <c r="HUN534" s="413"/>
      <c r="HUO534" s="413"/>
      <c r="HUP534" s="413"/>
      <c r="HUQ534" s="413"/>
      <c r="HUR534" s="413"/>
      <c r="HUS534" s="413"/>
      <c r="HUT534" s="413"/>
      <c r="HUU534" s="413"/>
      <c r="HUV534" s="413"/>
      <c r="HUW534" s="413"/>
      <c r="HUX534" s="413"/>
      <c r="HUY534" s="413"/>
      <c r="HUZ534" s="413"/>
      <c r="HVA534" s="413"/>
      <c r="HVB534" s="413"/>
      <c r="HVC534" s="413"/>
      <c r="HVD534" s="413"/>
      <c r="HVE534" s="413"/>
      <c r="HVF534" s="414"/>
      <c r="HVG534" s="414"/>
      <c r="HVH534" s="414"/>
      <c r="HVI534" s="414"/>
      <c r="HVJ534" s="414"/>
      <c r="HVK534" s="413"/>
      <c r="HVL534" s="413"/>
      <c r="HVM534" s="414"/>
      <c r="HVN534" s="414"/>
      <c r="HVO534" s="413"/>
      <c r="HVP534" s="413"/>
      <c r="HVQ534" s="414"/>
      <c r="HVR534" s="414"/>
      <c r="HVS534" s="413"/>
      <c r="HVT534" s="413"/>
      <c r="HVU534" s="413"/>
      <c r="HVV534" s="413"/>
      <c r="HVW534" s="413"/>
      <c r="HVX534" s="413"/>
      <c r="HVY534" s="413"/>
      <c r="HVZ534" s="414"/>
      <c r="HWA534" s="414"/>
      <c r="HWB534" s="413"/>
      <c r="HWC534" s="413"/>
      <c r="HWD534" s="414"/>
      <c r="HWE534" s="414"/>
      <c r="HWF534" s="413"/>
      <c r="HWG534" s="413"/>
      <c r="HWH534" s="413"/>
      <c r="HWI534" s="413"/>
      <c r="HWJ534" s="413"/>
      <c r="HWK534" s="407"/>
      <c r="HWL534" s="439"/>
      <c r="HWM534" s="413"/>
      <c r="HWN534" s="413"/>
      <c r="HWO534" s="413"/>
      <c r="HWP534" s="413"/>
      <c r="HWQ534" s="413"/>
      <c r="HWR534" s="413"/>
      <c r="HWS534" s="413"/>
      <c r="HWT534" s="412"/>
      <c r="HWU534" s="412"/>
      <c r="HWV534" s="412"/>
      <c r="HWW534" s="412"/>
      <c r="HWX534" s="412"/>
      <c r="HWY534" s="412"/>
      <c r="HWZ534" s="412"/>
      <c r="HXA534" s="412"/>
      <c r="HXB534" s="412"/>
      <c r="HXC534" s="412"/>
      <c r="HXD534" s="412"/>
      <c r="HXE534" s="412"/>
      <c r="HXF534" s="412"/>
      <c r="HXG534" s="412"/>
      <c r="HXH534" s="412"/>
      <c r="HXI534" s="412"/>
      <c r="HXJ534" s="412"/>
      <c r="HXK534" s="412"/>
      <c r="HXL534" s="412"/>
      <c r="HXM534" s="412"/>
      <c r="HXN534" s="412"/>
      <c r="HXO534" s="412"/>
      <c r="HXP534" s="412"/>
      <c r="HXQ534" s="412"/>
      <c r="HXR534" s="412"/>
      <c r="HXS534" s="412"/>
      <c r="HXT534" s="412"/>
      <c r="HXU534" s="412"/>
      <c r="HXV534" s="412"/>
      <c r="HXW534" s="412"/>
      <c r="HXX534" s="412"/>
      <c r="HXY534" s="412"/>
      <c r="HXZ534" s="412"/>
      <c r="HYA534" s="412"/>
      <c r="HYB534" s="412"/>
      <c r="HYC534" s="412"/>
      <c r="HYD534" s="412"/>
      <c r="HYE534" s="412"/>
      <c r="HYF534" s="412"/>
      <c r="HYG534" s="412"/>
      <c r="HYH534" s="412"/>
      <c r="HYI534" s="412"/>
      <c r="HYJ534" s="412"/>
      <c r="HYK534" s="412"/>
      <c r="HYL534" s="413"/>
      <c r="HYM534" s="413"/>
      <c r="HYN534" s="413"/>
      <c r="HYO534" s="413"/>
      <c r="HYP534" s="413"/>
      <c r="HYQ534" s="413"/>
      <c r="HYR534" s="413"/>
      <c r="HYS534" s="413"/>
      <c r="HYT534" s="413"/>
      <c r="HYU534" s="413"/>
      <c r="HYV534" s="413"/>
      <c r="HYW534" s="413"/>
      <c r="HYX534" s="413"/>
      <c r="HYY534" s="413"/>
      <c r="HYZ534" s="413"/>
      <c r="HZA534" s="413"/>
      <c r="HZB534" s="413"/>
      <c r="HZC534" s="413"/>
      <c r="HZD534" s="413"/>
      <c r="HZE534" s="413"/>
      <c r="HZF534" s="413"/>
      <c r="HZG534" s="413"/>
      <c r="HZH534" s="413"/>
      <c r="HZI534" s="413"/>
      <c r="HZJ534" s="414"/>
      <c r="HZK534" s="414"/>
      <c r="HZL534" s="414"/>
      <c r="HZM534" s="414"/>
      <c r="HZN534" s="414"/>
      <c r="HZO534" s="413"/>
      <c r="HZP534" s="413"/>
      <c r="HZQ534" s="414"/>
      <c r="HZR534" s="414"/>
      <c r="HZS534" s="413"/>
      <c r="HZT534" s="413"/>
      <c r="HZU534" s="414"/>
      <c r="HZV534" s="414"/>
      <c r="HZW534" s="413"/>
      <c r="HZX534" s="413"/>
      <c r="HZY534" s="413"/>
      <c r="HZZ534" s="413"/>
      <c r="IAA534" s="413"/>
      <c r="IAB534" s="413"/>
      <c r="IAC534" s="413"/>
      <c r="IAD534" s="414"/>
      <c r="IAE534" s="414"/>
      <c r="IAF534" s="413"/>
      <c r="IAG534" s="413"/>
      <c r="IAH534" s="414"/>
      <c r="IAI534" s="414"/>
      <c r="IAJ534" s="413"/>
      <c r="IAK534" s="413"/>
      <c r="IAL534" s="413"/>
      <c r="IAM534" s="413"/>
      <c r="IAN534" s="413"/>
      <c r="IAO534" s="407"/>
      <c r="IAP534" s="439"/>
      <c r="IAQ534" s="413"/>
      <c r="IAR534" s="413"/>
      <c r="IAS534" s="413"/>
      <c r="IAT534" s="413"/>
      <c r="IAU534" s="413"/>
      <c r="IAV534" s="413"/>
      <c r="IAW534" s="413"/>
      <c r="IAX534" s="412"/>
      <c r="IAY534" s="412"/>
      <c r="IAZ534" s="412"/>
      <c r="IBA534" s="412"/>
      <c r="IBB534" s="412"/>
      <c r="IBC534" s="412"/>
      <c r="IBD534" s="412"/>
      <c r="IBE534" s="412"/>
      <c r="IBF534" s="412"/>
      <c r="IBG534" s="412"/>
      <c r="IBH534" s="412"/>
      <c r="IBI534" s="412"/>
      <c r="IBJ534" s="412"/>
      <c r="IBK534" s="412"/>
      <c r="IBL534" s="412"/>
      <c r="IBM534" s="412"/>
      <c r="IBN534" s="412"/>
      <c r="IBO534" s="412"/>
      <c r="IBP534" s="412"/>
      <c r="IBQ534" s="412"/>
      <c r="IBR534" s="412"/>
      <c r="IBS534" s="412"/>
      <c r="IBT534" s="412"/>
      <c r="IBU534" s="412"/>
      <c r="IBV534" s="412"/>
      <c r="IBW534" s="412"/>
      <c r="IBX534" s="412"/>
      <c r="IBY534" s="412"/>
      <c r="IBZ534" s="412"/>
      <c r="ICA534" s="412"/>
      <c r="ICB534" s="412"/>
      <c r="ICC534" s="412"/>
      <c r="ICD534" s="412"/>
      <c r="ICE534" s="412"/>
      <c r="ICF534" s="412"/>
      <c r="ICG534" s="412"/>
      <c r="ICH534" s="412"/>
      <c r="ICI534" s="412"/>
      <c r="ICJ534" s="412"/>
      <c r="ICK534" s="412"/>
      <c r="ICL534" s="412"/>
      <c r="ICM534" s="412"/>
      <c r="ICN534" s="412"/>
      <c r="ICO534" s="412"/>
      <c r="ICP534" s="413"/>
      <c r="ICQ534" s="413"/>
      <c r="ICR534" s="413"/>
      <c r="ICS534" s="413"/>
      <c r="ICT534" s="413"/>
      <c r="ICU534" s="413"/>
      <c r="ICV534" s="413"/>
      <c r="ICW534" s="413"/>
      <c r="ICX534" s="413"/>
      <c r="ICY534" s="413"/>
      <c r="ICZ534" s="413"/>
      <c r="IDA534" s="413"/>
      <c r="IDB534" s="413"/>
      <c r="IDC534" s="413"/>
      <c r="IDD534" s="413"/>
      <c r="IDE534" s="413"/>
      <c r="IDF534" s="413"/>
      <c r="IDG534" s="413"/>
      <c r="IDH534" s="413"/>
      <c r="IDI534" s="413"/>
      <c r="IDJ534" s="413"/>
      <c r="IDK534" s="413"/>
      <c r="IDL534" s="413"/>
      <c r="IDM534" s="413"/>
      <c r="IDN534" s="414"/>
      <c r="IDO534" s="414"/>
      <c r="IDP534" s="414"/>
      <c r="IDQ534" s="414"/>
      <c r="IDR534" s="414"/>
      <c r="IDS534" s="413"/>
      <c r="IDT534" s="413"/>
      <c r="IDU534" s="414"/>
      <c r="IDV534" s="414"/>
      <c r="IDW534" s="413"/>
      <c r="IDX534" s="413"/>
      <c r="IDY534" s="414"/>
      <c r="IDZ534" s="414"/>
      <c r="IEA534" s="413"/>
      <c r="IEB534" s="413"/>
      <c r="IEC534" s="413"/>
      <c r="IED534" s="413"/>
      <c r="IEE534" s="413"/>
      <c r="IEF534" s="413"/>
      <c r="IEG534" s="413"/>
      <c r="IEH534" s="414"/>
      <c r="IEI534" s="414"/>
      <c r="IEJ534" s="413"/>
      <c r="IEK534" s="413"/>
      <c r="IEL534" s="414"/>
      <c r="IEM534" s="414"/>
      <c r="IEN534" s="413"/>
      <c r="IEO534" s="413"/>
      <c r="IEP534" s="413"/>
      <c r="IEQ534" s="413"/>
      <c r="IER534" s="413"/>
      <c r="IES534" s="407"/>
      <c r="IET534" s="439"/>
      <c r="IEU534" s="413"/>
      <c r="IEV534" s="413"/>
      <c r="IEW534" s="413"/>
      <c r="IEX534" s="413"/>
      <c r="IEY534" s="413"/>
      <c r="IEZ534" s="413"/>
      <c r="IFA534" s="413"/>
      <c r="IFB534" s="412"/>
      <c r="IFC534" s="412"/>
      <c r="IFD534" s="412"/>
      <c r="IFE534" s="412"/>
      <c r="IFF534" s="412"/>
      <c r="IFG534" s="412"/>
      <c r="IFH534" s="412"/>
      <c r="IFI534" s="412"/>
      <c r="IFJ534" s="412"/>
      <c r="IFK534" s="412"/>
      <c r="IFL534" s="412"/>
      <c r="IFM534" s="412"/>
      <c r="IFN534" s="412"/>
      <c r="IFO534" s="412"/>
      <c r="IFP534" s="412"/>
      <c r="IFQ534" s="412"/>
      <c r="IFR534" s="412"/>
      <c r="IFS534" s="412"/>
      <c r="IFT534" s="412"/>
      <c r="IFU534" s="412"/>
      <c r="IFV534" s="412"/>
      <c r="IFW534" s="412"/>
      <c r="IFX534" s="412"/>
      <c r="IFY534" s="412"/>
      <c r="IFZ534" s="412"/>
      <c r="IGA534" s="412"/>
      <c r="IGB534" s="412"/>
      <c r="IGC534" s="412"/>
      <c r="IGD534" s="412"/>
      <c r="IGE534" s="412"/>
      <c r="IGF534" s="412"/>
      <c r="IGG534" s="412"/>
      <c r="IGH534" s="412"/>
      <c r="IGI534" s="412"/>
      <c r="IGJ534" s="412"/>
      <c r="IGK534" s="412"/>
      <c r="IGL534" s="412"/>
      <c r="IGM534" s="412"/>
      <c r="IGN534" s="412"/>
      <c r="IGO534" s="412"/>
      <c r="IGP534" s="412"/>
      <c r="IGQ534" s="412"/>
      <c r="IGR534" s="412"/>
      <c r="IGS534" s="412"/>
      <c r="IGT534" s="413"/>
      <c r="IGU534" s="413"/>
      <c r="IGV534" s="413"/>
      <c r="IGW534" s="413"/>
      <c r="IGX534" s="413"/>
      <c r="IGY534" s="413"/>
      <c r="IGZ534" s="413"/>
      <c r="IHA534" s="413"/>
      <c r="IHB534" s="413"/>
      <c r="IHC534" s="413"/>
      <c r="IHD534" s="413"/>
      <c r="IHE534" s="413"/>
      <c r="IHF534" s="413"/>
      <c r="IHG534" s="413"/>
      <c r="IHH534" s="413"/>
      <c r="IHI534" s="413"/>
      <c r="IHJ534" s="413"/>
      <c r="IHK534" s="413"/>
      <c r="IHL534" s="413"/>
      <c r="IHM534" s="413"/>
      <c r="IHN534" s="413"/>
      <c r="IHO534" s="413"/>
      <c r="IHP534" s="413"/>
      <c r="IHQ534" s="413"/>
      <c r="IHR534" s="414"/>
      <c r="IHS534" s="414"/>
      <c r="IHT534" s="414"/>
      <c r="IHU534" s="414"/>
      <c r="IHV534" s="414"/>
      <c r="IHW534" s="413"/>
      <c r="IHX534" s="413"/>
      <c r="IHY534" s="414"/>
      <c r="IHZ534" s="414"/>
      <c r="IIA534" s="413"/>
      <c r="IIB534" s="413"/>
      <c r="IIC534" s="414"/>
      <c r="IID534" s="414"/>
      <c r="IIE534" s="413"/>
      <c r="IIF534" s="413"/>
      <c r="IIG534" s="413"/>
      <c r="IIH534" s="413"/>
      <c r="III534" s="413"/>
      <c r="IIJ534" s="413"/>
      <c r="IIK534" s="413"/>
      <c r="IIL534" s="414"/>
      <c r="IIM534" s="414"/>
      <c r="IIN534" s="413"/>
      <c r="IIO534" s="413"/>
      <c r="IIP534" s="414"/>
      <c r="IIQ534" s="414"/>
      <c r="IIR534" s="413"/>
      <c r="IIS534" s="413"/>
      <c r="IIT534" s="413"/>
      <c r="IIU534" s="413"/>
      <c r="IIV534" s="413"/>
      <c r="IIW534" s="407"/>
      <c r="IIX534" s="439"/>
      <c r="IIY534" s="413"/>
      <c r="IIZ534" s="413"/>
      <c r="IJA534" s="413"/>
      <c r="IJB534" s="413"/>
      <c r="IJC534" s="413"/>
      <c r="IJD534" s="413"/>
      <c r="IJE534" s="413"/>
      <c r="IJF534" s="412"/>
      <c r="IJG534" s="412"/>
      <c r="IJH534" s="412"/>
      <c r="IJI534" s="412"/>
      <c r="IJJ534" s="412"/>
      <c r="IJK534" s="412"/>
      <c r="IJL534" s="412"/>
      <c r="IJM534" s="412"/>
      <c r="IJN534" s="412"/>
      <c r="IJO534" s="412"/>
      <c r="IJP534" s="412"/>
      <c r="IJQ534" s="412"/>
      <c r="IJR534" s="412"/>
      <c r="IJS534" s="412"/>
      <c r="IJT534" s="412"/>
      <c r="IJU534" s="412"/>
      <c r="IJV534" s="412"/>
      <c r="IJW534" s="412"/>
      <c r="IJX534" s="412"/>
      <c r="IJY534" s="412"/>
      <c r="IJZ534" s="412"/>
      <c r="IKA534" s="412"/>
      <c r="IKB534" s="412"/>
      <c r="IKC534" s="412"/>
      <c r="IKD534" s="412"/>
      <c r="IKE534" s="412"/>
      <c r="IKF534" s="412"/>
      <c r="IKG534" s="412"/>
      <c r="IKH534" s="412"/>
      <c r="IKI534" s="412"/>
      <c r="IKJ534" s="412"/>
      <c r="IKK534" s="412"/>
      <c r="IKL534" s="412"/>
      <c r="IKM534" s="412"/>
      <c r="IKN534" s="412"/>
      <c r="IKO534" s="412"/>
      <c r="IKP534" s="412"/>
      <c r="IKQ534" s="412"/>
      <c r="IKR534" s="412"/>
      <c r="IKS534" s="412"/>
      <c r="IKT534" s="412"/>
      <c r="IKU534" s="412"/>
      <c r="IKV534" s="412"/>
      <c r="IKW534" s="412"/>
      <c r="IKX534" s="413"/>
      <c r="IKY534" s="413"/>
      <c r="IKZ534" s="413"/>
      <c r="ILA534" s="413"/>
      <c r="ILB534" s="413"/>
      <c r="ILC534" s="413"/>
      <c r="ILD534" s="413"/>
      <c r="ILE534" s="413"/>
      <c r="ILF534" s="413"/>
      <c r="ILG534" s="413"/>
      <c r="ILH534" s="413"/>
      <c r="ILI534" s="413"/>
      <c r="ILJ534" s="413"/>
      <c r="ILK534" s="413"/>
      <c r="ILL534" s="413"/>
      <c r="ILM534" s="413"/>
      <c r="ILN534" s="413"/>
      <c r="ILO534" s="413"/>
      <c r="ILP534" s="413"/>
      <c r="ILQ534" s="413"/>
      <c r="ILR534" s="413"/>
      <c r="ILS534" s="413"/>
      <c r="ILT534" s="413"/>
      <c r="ILU534" s="413"/>
      <c r="ILV534" s="414"/>
      <c r="ILW534" s="414"/>
      <c r="ILX534" s="414"/>
      <c r="ILY534" s="414"/>
      <c r="ILZ534" s="414"/>
      <c r="IMA534" s="413"/>
      <c r="IMB534" s="413"/>
      <c r="IMC534" s="414"/>
      <c r="IMD534" s="414"/>
      <c r="IME534" s="413"/>
      <c r="IMF534" s="413"/>
      <c r="IMG534" s="414"/>
      <c r="IMH534" s="414"/>
      <c r="IMI534" s="413"/>
      <c r="IMJ534" s="413"/>
      <c r="IMK534" s="413"/>
      <c r="IML534" s="413"/>
      <c r="IMM534" s="413"/>
      <c r="IMN534" s="413"/>
      <c r="IMO534" s="413"/>
      <c r="IMP534" s="414"/>
      <c r="IMQ534" s="414"/>
      <c r="IMR534" s="413"/>
      <c r="IMS534" s="413"/>
      <c r="IMT534" s="414"/>
      <c r="IMU534" s="414"/>
      <c r="IMV534" s="413"/>
      <c r="IMW534" s="413"/>
      <c r="IMX534" s="413"/>
      <c r="IMY534" s="413"/>
      <c r="IMZ534" s="413"/>
      <c r="INA534" s="407"/>
      <c r="INB534" s="439"/>
      <c r="INC534" s="413"/>
      <c r="IND534" s="413"/>
      <c r="INE534" s="413"/>
      <c r="INF534" s="413"/>
      <c r="ING534" s="413"/>
      <c r="INH534" s="413"/>
      <c r="INI534" s="413"/>
      <c r="INJ534" s="412"/>
      <c r="INK534" s="412"/>
      <c r="INL534" s="412"/>
      <c r="INM534" s="412"/>
      <c r="INN534" s="412"/>
      <c r="INO534" s="412"/>
      <c r="INP534" s="412"/>
      <c r="INQ534" s="412"/>
      <c r="INR534" s="412"/>
      <c r="INS534" s="412"/>
      <c r="INT534" s="412"/>
      <c r="INU534" s="412"/>
      <c r="INV534" s="412"/>
      <c r="INW534" s="412"/>
      <c r="INX534" s="412"/>
      <c r="INY534" s="412"/>
      <c r="INZ534" s="412"/>
      <c r="IOA534" s="412"/>
      <c r="IOB534" s="412"/>
      <c r="IOC534" s="412"/>
      <c r="IOD534" s="412"/>
      <c r="IOE534" s="412"/>
      <c r="IOF534" s="412"/>
      <c r="IOG534" s="412"/>
      <c r="IOH534" s="412"/>
      <c r="IOI534" s="412"/>
      <c r="IOJ534" s="412"/>
      <c r="IOK534" s="412"/>
      <c r="IOL534" s="412"/>
      <c r="IOM534" s="412"/>
      <c r="ION534" s="412"/>
      <c r="IOO534" s="412"/>
      <c r="IOP534" s="412"/>
      <c r="IOQ534" s="412"/>
      <c r="IOR534" s="412"/>
      <c r="IOS534" s="412"/>
      <c r="IOT534" s="412"/>
      <c r="IOU534" s="412"/>
      <c r="IOV534" s="412"/>
      <c r="IOW534" s="412"/>
      <c r="IOX534" s="412"/>
      <c r="IOY534" s="412"/>
      <c r="IOZ534" s="412"/>
      <c r="IPA534" s="412"/>
      <c r="IPB534" s="413"/>
      <c r="IPC534" s="413"/>
      <c r="IPD534" s="413"/>
      <c r="IPE534" s="413"/>
      <c r="IPF534" s="413"/>
      <c r="IPG534" s="413"/>
      <c r="IPH534" s="413"/>
      <c r="IPI534" s="413"/>
      <c r="IPJ534" s="413"/>
      <c r="IPK534" s="413"/>
      <c r="IPL534" s="413"/>
      <c r="IPM534" s="413"/>
      <c r="IPN534" s="413"/>
      <c r="IPO534" s="413"/>
      <c r="IPP534" s="413"/>
      <c r="IPQ534" s="413"/>
      <c r="IPR534" s="413"/>
      <c r="IPS534" s="413"/>
      <c r="IPT534" s="413"/>
      <c r="IPU534" s="413"/>
      <c r="IPV534" s="413"/>
      <c r="IPW534" s="413"/>
      <c r="IPX534" s="413"/>
      <c r="IPY534" s="413"/>
      <c r="IPZ534" s="414"/>
      <c r="IQA534" s="414"/>
      <c r="IQB534" s="414"/>
      <c r="IQC534" s="414"/>
      <c r="IQD534" s="414"/>
      <c r="IQE534" s="413"/>
      <c r="IQF534" s="413"/>
      <c r="IQG534" s="414"/>
      <c r="IQH534" s="414"/>
      <c r="IQI534" s="413"/>
      <c r="IQJ534" s="413"/>
      <c r="IQK534" s="414"/>
      <c r="IQL534" s="414"/>
      <c r="IQM534" s="413"/>
      <c r="IQN534" s="413"/>
      <c r="IQO534" s="413"/>
      <c r="IQP534" s="413"/>
      <c r="IQQ534" s="413"/>
      <c r="IQR534" s="413"/>
      <c r="IQS534" s="413"/>
      <c r="IQT534" s="414"/>
      <c r="IQU534" s="414"/>
      <c r="IQV534" s="413"/>
      <c r="IQW534" s="413"/>
      <c r="IQX534" s="414"/>
      <c r="IQY534" s="414"/>
      <c r="IQZ534" s="413"/>
      <c r="IRA534" s="413"/>
      <c r="IRB534" s="413"/>
      <c r="IRC534" s="413"/>
      <c r="IRD534" s="413"/>
      <c r="IRE534" s="407"/>
      <c r="IRF534" s="439"/>
      <c r="IRG534" s="413"/>
      <c r="IRH534" s="413"/>
      <c r="IRI534" s="413"/>
      <c r="IRJ534" s="413"/>
      <c r="IRK534" s="413"/>
      <c r="IRL534" s="413"/>
      <c r="IRM534" s="413"/>
      <c r="IRN534" s="412"/>
      <c r="IRO534" s="412"/>
      <c r="IRP534" s="412"/>
      <c r="IRQ534" s="412"/>
      <c r="IRR534" s="412"/>
      <c r="IRS534" s="412"/>
      <c r="IRT534" s="412"/>
      <c r="IRU534" s="412"/>
      <c r="IRV534" s="412"/>
      <c r="IRW534" s="412"/>
      <c r="IRX534" s="412"/>
      <c r="IRY534" s="412"/>
      <c r="IRZ534" s="412"/>
      <c r="ISA534" s="412"/>
      <c r="ISB534" s="412"/>
      <c r="ISC534" s="412"/>
      <c r="ISD534" s="412"/>
      <c r="ISE534" s="412"/>
      <c r="ISF534" s="412"/>
      <c r="ISG534" s="412"/>
      <c r="ISH534" s="412"/>
      <c r="ISI534" s="412"/>
      <c r="ISJ534" s="412"/>
      <c r="ISK534" s="412"/>
      <c r="ISL534" s="412"/>
      <c r="ISM534" s="412"/>
      <c r="ISN534" s="412"/>
      <c r="ISO534" s="412"/>
      <c r="ISP534" s="412"/>
      <c r="ISQ534" s="412"/>
      <c r="ISR534" s="412"/>
      <c r="ISS534" s="412"/>
      <c r="IST534" s="412"/>
      <c r="ISU534" s="412"/>
      <c r="ISV534" s="412"/>
      <c r="ISW534" s="412"/>
      <c r="ISX534" s="412"/>
      <c r="ISY534" s="412"/>
      <c r="ISZ534" s="412"/>
      <c r="ITA534" s="412"/>
      <c r="ITB534" s="412"/>
      <c r="ITC534" s="412"/>
      <c r="ITD534" s="412"/>
      <c r="ITE534" s="412"/>
      <c r="ITF534" s="413"/>
      <c r="ITG534" s="413"/>
      <c r="ITH534" s="413"/>
      <c r="ITI534" s="413"/>
      <c r="ITJ534" s="413"/>
      <c r="ITK534" s="413"/>
      <c r="ITL534" s="413"/>
      <c r="ITM534" s="413"/>
      <c r="ITN534" s="413"/>
      <c r="ITO534" s="413"/>
      <c r="ITP534" s="413"/>
      <c r="ITQ534" s="413"/>
      <c r="ITR534" s="413"/>
      <c r="ITS534" s="413"/>
      <c r="ITT534" s="413"/>
      <c r="ITU534" s="413"/>
      <c r="ITV534" s="413"/>
      <c r="ITW534" s="413"/>
      <c r="ITX534" s="413"/>
      <c r="ITY534" s="413"/>
      <c r="ITZ534" s="413"/>
      <c r="IUA534" s="413"/>
      <c r="IUB534" s="413"/>
      <c r="IUC534" s="413"/>
      <c r="IUD534" s="414"/>
      <c r="IUE534" s="414"/>
      <c r="IUF534" s="414"/>
      <c r="IUG534" s="414"/>
      <c r="IUH534" s="414"/>
      <c r="IUI534" s="413"/>
      <c r="IUJ534" s="413"/>
      <c r="IUK534" s="414"/>
      <c r="IUL534" s="414"/>
      <c r="IUM534" s="413"/>
      <c r="IUN534" s="413"/>
      <c r="IUO534" s="414"/>
      <c r="IUP534" s="414"/>
      <c r="IUQ534" s="413"/>
      <c r="IUR534" s="413"/>
      <c r="IUS534" s="413"/>
      <c r="IUT534" s="413"/>
      <c r="IUU534" s="413"/>
      <c r="IUV534" s="413"/>
      <c r="IUW534" s="413"/>
      <c r="IUX534" s="414"/>
      <c r="IUY534" s="414"/>
      <c r="IUZ534" s="413"/>
      <c r="IVA534" s="413"/>
      <c r="IVB534" s="414"/>
      <c r="IVC534" s="414"/>
      <c r="IVD534" s="413"/>
      <c r="IVE534" s="413"/>
      <c r="IVF534" s="413"/>
      <c r="IVG534" s="413"/>
      <c r="IVH534" s="413"/>
      <c r="IVI534" s="407"/>
      <c r="IVJ534" s="439"/>
      <c r="IVK534" s="413"/>
      <c r="IVL534" s="413"/>
      <c r="IVM534" s="413"/>
      <c r="IVN534" s="413"/>
      <c r="IVO534" s="413"/>
      <c r="IVP534" s="413"/>
      <c r="IVQ534" s="413"/>
      <c r="IVR534" s="412"/>
      <c r="IVS534" s="412"/>
      <c r="IVT534" s="412"/>
      <c r="IVU534" s="412"/>
      <c r="IVV534" s="412"/>
      <c r="IVW534" s="412"/>
      <c r="IVX534" s="412"/>
      <c r="IVY534" s="412"/>
      <c r="IVZ534" s="412"/>
      <c r="IWA534" s="412"/>
      <c r="IWB534" s="412"/>
      <c r="IWC534" s="412"/>
      <c r="IWD534" s="412"/>
      <c r="IWE534" s="412"/>
      <c r="IWF534" s="412"/>
      <c r="IWG534" s="412"/>
      <c r="IWH534" s="412"/>
      <c r="IWI534" s="412"/>
      <c r="IWJ534" s="412"/>
      <c r="IWK534" s="412"/>
      <c r="IWL534" s="412"/>
      <c r="IWM534" s="412"/>
      <c r="IWN534" s="412"/>
      <c r="IWO534" s="412"/>
      <c r="IWP534" s="412"/>
      <c r="IWQ534" s="412"/>
      <c r="IWR534" s="412"/>
      <c r="IWS534" s="412"/>
      <c r="IWT534" s="412"/>
      <c r="IWU534" s="412"/>
      <c r="IWV534" s="412"/>
      <c r="IWW534" s="412"/>
      <c r="IWX534" s="412"/>
      <c r="IWY534" s="412"/>
      <c r="IWZ534" s="412"/>
      <c r="IXA534" s="412"/>
      <c r="IXB534" s="412"/>
      <c r="IXC534" s="412"/>
      <c r="IXD534" s="412"/>
      <c r="IXE534" s="412"/>
      <c r="IXF534" s="412"/>
      <c r="IXG534" s="412"/>
      <c r="IXH534" s="412"/>
      <c r="IXI534" s="412"/>
      <c r="IXJ534" s="413"/>
      <c r="IXK534" s="413"/>
      <c r="IXL534" s="413"/>
      <c r="IXM534" s="413"/>
      <c r="IXN534" s="413"/>
      <c r="IXO534" s="413"/>
      <c r="IXP534" s="413"/>
      <c r="IXQ534" s="413"/>
      <c r="IXR534" s="413"/>
      <c r="IXS534" s="413"/>
      <c r="IXT534" s="413"/>
      <c r="IXU534" s="413"/>
      <c r="IXV534" s="413"/>
      <c r="IXW534" s="413"/>
      <c r="IXX534" s="413"/>
      <c r="IXY534" s="413"/>
      <c r="IXZ534" s="413"/>
      <c r="IYA534" s="413"/>
      <c r="IYB534" s="413"/>
      <c r="IYC534" s="413"/>
      <c r="IYD534" s="413"/>
      <c r="IYE534" s="413"/>
      <c r="IYF534" s="413"/>
      <c r="IYG534" s="413"/>
      <c r="IYH534" s="414"/>
      <c r="IYI534" s="414"/>
      <c r="IYJ534" s="414"/>
      <c r="IYK534" s="414"/>
      <c r="IYL534" s="414"/>
      <c r="IYM534" s="413"/>
      <c r="IYN534" s="413"/>
      <c r="IYO534" s="414"/>
      <c r="IYP534" s="414"/>
      <c r="IYQ534" s="413"/>
      <c r="IYR534" s="413"/>
      <c r="IYS534" s="414"/>
      <c r="IYT534" s="414"/>
      <c r="IYU534" s="413"/>
      <c r="IYV534" s="413"/>
      <c r="IYW534" s="413"/>
      <c r="IYX534" s="413"/>
      <c r="IYY534" s="413"/>
      <c r="IYZ534" s="413"/>
      <c r="IZA534" s="413"/>
      <c r="IZB534" s="414"/>
      <c r="IZC534" s="414"/>
      <c r="IZD534" s="413"/>
      <c r="IZE534" s="413"/>
      <c r="IZF534" s="414"/>
      <c r="IZG534" s="414"/>
      <c r="IZH534" s="413"/>
      <c r="IZI534" s="413"/>
      <c r="IZJ534" s="413"/>
      <c r="IZK534" s="413"/>
      <c r="IZL534" s="413"/>
      <c r="IZM534" s="407"/>
      <c r="IZN534" s="439"/>
      <c r="IZO534" s="413"/>
      <c r="IZP534" s="413"/>
      <c r="IZQ534" s="413"/>
      <c r="IZR534" s="413"/>
      <c r="IZS534" s="413"/>
      <c r="IZT534" s="413"/>
      <c r="IZU534" s="413"/>
      <c r="IZV534" s="412"/>
      <c r="IZW534" s="412"/>
      <c r="IZX534" s="412"/>
      <c r="IZY534" s="412"/>
      <c r="IZZ534" s="412"/>
      <c r="JAA534" s="412"/>
      <c r="JAB534" s="412"/>
      <c r="JAC534" s="412"/>
      <c r="JAD534" s="412"/>
      <c r="JAE534" s="412"/>
      <c r="JAF534" s="412"/>
      <c r="JAG534" s="412"/>
      <c r="JAH534" s="412"/>
      <c r="JAI534" s="412"/>
      <c r="JAJ534" s="412"/>
      <c r="JAK534" s="412"/>
      <c r="JAL534" s="412"/>
      <c r="JAM534" s="412"/>
      <c r="JAN534" s="412"/>
      <c r="JAO534" s="412"/>
      <c r="JAP534" s="412"/>
      <c r="JAQ534" s="412"/>
      <c r="JAR534" s="412"/>
      <c r="JAS534" s="412"/>
      <c r="JAT534" s="412"/>
      <c r="JAU534" s="412"/>
      <c r="JAV534" s="412"/>
      <c r="JAW534" s="412"/>
      <c r="JAX534" s="412"/>
      <c r="JAY534" s="412"/>
      <c r="JAZ534" s="412"/>
      <c r="JBA534" s="412"/>
      <c r="JBB534" s="412"/>
      <c r="JBC534" s="412"/>
      <c r="JBD534" s="412"/>
      <c r="JBE534" s="412"/>
      <c r="JBF534" s="412"/>
      <c r="JBG534" s="412"/>
      <c r="JBH534" s="412"/>
      <c r="JBI534" s="412"/>
      <c r="JBJ534" s="412"/>
      <c r="JBK534" s="412"/>
      <c r="JBL534" s="412"/>
      <c r="JBM534" s="412"/>
      <c r="JBN534" s="413"/>
      <c r="JBO534" s="413"/>
      <c r="JBP534" s="413"/>
      <c r="JBQ534" s="413"/>
      <c r="JBR534" s="413"/>
      <c r="JBS534" s="413"/>
      <c r="JBT534" s="413"/>
      <c r="JBU534" s="413"/>
      <c r="JBV534" s="413"/>
      <c r="JBW534" s="413"/>
      <c r="JBX534" s="413"/>
      <c r="JBY534" s="413"/>
      <c r="JBZ534" s="413"/>
      <c r="JCA534" s="413"/>
      <c r="JCB534" s="413"/>
      <c r="JCC534" s="413"/>
      <c r="JCD534" s="413"/>
      <c r="JCE534" s="413"/>
      <c r="JCF534" s="413"/>
      <c r="JCG534" s="413"/>
      <c r="JCH534" s="413"/>
      <c r="JCI534" s="413"/>
      <c r="JCJ534" s="413"/>
      <c r="JCK534" s="413"/>
      <c r="JCL534" s="414"/>
      <c r="JCM534" s="414"/>
      <c r="JCN534" s="414"/>
      <c r="JCO534" s="414"/>
      <c r="JCP534" s="414"/>
      <c r="JCQ534" s="413"/>
      <c r="JCR534" s="413"/>
      <c r="JCS534" s="414"/>
      <c r="JCT534" s="414"/>
      <c r="JCU534" s="413"/>
      <c r="JCV534" s="413"/>
      <c r="JCW534" s="414"/>
      <c r="JCX534" s="414"/>
      <c r="JCY534" s="413"/>
      <c r="JCZ534" s="413"/>
      <c r="JDA534" s="413"/>
      <c r="JDB534" s="413"/>
      <c r="JDC534" s="413"/>
      <c r="JDD534" s="413"/>
      <c r="JDE534" s="413"/>
      <c r="JDF534" s="414"/>
      <c r="JDG534" s="414"/>
      <c r="JDH534" s="413"/>
      <c r="JDI534" s="413"/>
      <c r="JDJ534" s="414"/>
      <c r="JDK534" s="414"/>
      <c r="JDL534" s="413"/>
      <c r="JDM534" s="413"/>
      <c r="JDN534" s="413"/>
      <c r="JDO534" s="413"/>
      <c r="JDP534" s="413"/>
      <c r="JDQ534" s="407"/>
      <c r="JDR534" s="439"/>
      <c r="JDS534" s="413"/>
      <c r="JDT534" s="413"/>
      <c r="JDU534" s="413"/>
      <c r="JDV534" s="413"/>
      <c r="JDW534" s="413"/>
      <c r="JDX534" s="413"/>
      <c r="JDY534" s="413"/>
      <c r="JDZ534" s="412"/>
      <c r="JEA534" s="412"/>
      <c r="JEB534" s="412"/>
      <c r="JEC534" s="412"/>
      <c r="JED534" s="412"/>
      <c r="JEE534" s="412"/>
      <c r="JEF534" s="412"/>
      <c r="JEG534" s="412"/>
      <c r="JEH534" s="412"/>
      <c r="JEI534" s="412"/>
      <c r="JEJ534" s="412"/>
      <c r="JEK534" s="412"/>
      <c r="JEL534" s="412"/>
      <c r="JEM534" s="412"/>
      <c r="JEN534" s="412"/>
      <c r="JEO534" s="412"/>
      <c r="JEP534" s="412"/>
      <c r="JEQ534" s="412"/>
      <c r="JER534" s="412"/>
      <c r="JES534" s="412"/>
      <c r="JET534" s="412"/>
      <c r="JEU534" s="412"/>
      <c r="JEV534" s="412"/>
      <c r="JEW534" s="412"/>
      <c r="JEX534" s="412"/>
      <c r="JEY534" s="412"/>
      <c r="JEZ534" s="412"/>
      <c r="JFA534" s="412"/>
      <c r="JFB534" s="412"/>
      <c r="JFC534" s="412"/>
      <c r="JFD534" s="412"/>
      <c r="JFE534" s="412"/>
      <c r="JFF534" s="412"/>
      <c r="JFG534" s="412"/>
      <c r="JFH534" s="412"/>
      <c r="JFI534" s="412"/>
      <c r="JFJ534" s="412"/>
      <c r="JFK534" s="412"/>
      <c r="JFL534" s="412"/>
      <c r="JFM534" s="412"/>
      <c r="JFN534" s="412"/>
      <c r="JFO534" s="412"/>
      <c r="JFP534" s="412"/>
      <c r="JFQ534" s="412"/>
      <c r="JFR534" s="413"/>
      <c r="JFS534" s="413"/>
      <c r="JFT534" s="413"/>
      <c r="JFU534" s="413"/>
      <c r="JFV534" s="413"/>
      <c r="JFW534" s="413"/>
      <c r="JFX534" s="413"/>
      <c r="JFY534" s="413"/>
      <c r="JFZ534" s="413"/>
      <c r="JGA534" s="413"/>
      <c r="JGB534" s="413"/>
      <c r="JGC534" s="413"/>
      <c r="JGD534" s="413"/>
      <c r="JGE534" s="413"/>
      <c r="JGF534" s="413"/>
      <c r="JGG534" s="413"/>
      <c r="JGH534" s="413"/>
      <c r="JGI534" s="413"/>
      <c r="JGJ534" s="413"/>
      <c r="JGK534" s="413"/>
      <c r="JGL534" s="413"/>
      <c r="JGM534" s="413"/>
      <c r="JGN534" s="413"/>
      <c r="JGO534" s="413"/>
      <c r="JGP534" s="414"/>
      <c r="JGQ534" s="414"/>
      <c r="JGR534" s="414"/>
      <c r="JGS534" s="414"/>
      <c r="JGT534" s="414"/>
      <c r="JGU534" s="413"/>
      <c r="JGV534" s="413"/>
      <c r="JGW534" s="414"/>
      <c r="JGX534" s="414"/>
      <c r="JGY534" s="413"/>
      <c r="JGZ534" s="413"/>
      <c r="JHA534" s="414"/>
      <c r="JHB534" s="414"/>
      <c r="JHC534" s="413"/>
      <c r="JHD534" s="413"/>
      <c r="JHE534" s="413"/>
      <c r="JHF534" s="413"/>
      <c r="JHG534" s="413"/>
      <c r="JHH534" s="413"/>
      <c r="JHI534" s="413"/>
      <c r="JHJ534" s="414"/>
      <c r="JHK534" s="414"/>
      <c r="JHL534" s="413"/>
      <c r="JHM534" s="413"/>
      <c r="JHN534" s="414"/>
      <c r="JHO534" s="414"/>
      <c r="JHP534" s="413"/>
      <c r="JHQ534" s="413"/>
      <c r="JHR534" s="413"/>
      <c r="JHS534" s="413"/>
      <c r="JHT534" s="413"/>
      <c r="JHU534" s="407"/>
      <c r="JHV534" s="439"/>
      <c r="JHW534" s="413"/>
      <c r="JHX534" s="413"/>
      <c r="JHY534" s="413"/>
      <c r="JHZ534" s="413"/>
      <c r="JIA534" s="413"/>
      <c r="JIB534" s="413"/>
      <c r="JIC534" s="413"/>
      <c r="JID534" s="412"/>
      <c r="JIE534" s="412"/>
      <c r="JIF534" s="412"/>
      <c r="JIG534" s="412"/>
      <c r="JIH534" s="412"/>
      <c r="JII534" s="412"/>
      <c r="JIJ534" s="412"/>
      <c r="JIK534" s="412"/>
      <c r="JIL534" s="412"/>
      <c r="JIM534" s="412"/>
      <c r="JIN534" s="412"/>
      <c r="JIO534" s="412"/>
      <c r="JIP534" s="412"/>
      <c r="JIQ534" s="412"/>
      <c r="JIR534" s="412"/>
      <c r="JIS534" s="412"/>
      <c r="JIT534" s="412"/>
      <c r="JIU534" s="412"/>
      <c r="JIV534" s="412"/>
      <c r="JIW534" s="412"/>
      <c r="JIX534" s="412"/>
      <c r="JIY534" s="412"/>
      <c r="JIZ534" s="412"/>
      <c r="JJA534" s="412"/>
      <c r="JJB534" s="412"/>
      <c r="JJC534" s="412"/>
      <c r="JJD534" s="412"/>
      <c r="JJE534" s="412"/>
      <c r="JJF534" s="412"/>
      <c r="JJG534" s="412"/>
      <c r="JJH534" s="412"/>
      <c r="JJI534" s="412"/>
      <c r="JJJ534" s="412"/>
      <c r="JJK534" s="412"/>
      <c r="JJL534" s="412"/>
      <c r="JJM534" s="412"/>
      <c r="JJN534" s="412"/>
      <c r="JJO534" s="412"/>
      <c r="JJP534" s="412"/>
      <c r="JJQ534" s="412"/>
      <c r="JJR534" s="412"/>
      <c r="JJS534" s="412"/>
      <c r="JJT534" s="412"/>
      <c r="JJU534" s="412"/>
      <c r="JJV534" s="413"/>
      <c r="JJW534" s="413"/>
      <c r="JJX534" s="413"/>
      <c r="JJY534" s="413"/>
      <c r="JJZ534" s="413"/>
      <c r="JKA534" s="413"/>
      <c r="JKB534" s="413"/>
      <c r="JKC534" s="413"/>
      <c r="JKD534" s="413"/>
      <c r="JKE534" s="413"/>
      <c r="JKF534" s="413"/>
      <c r="JKG534" s="413"/>
      <c r="JKH534" s="413"/>
      <c r="JKI534" s="413"/>
      <c r="JKJ534" s="413"/>
      <c r="JKK534" s="413"/>
      <c r="JKL534" s="413"/>
      <c r="JKM534" s="413"/>
      <c r="JKN534" s="413"/>
      <c r="JKO534" s="413"/>
      <c r="JKP534" s="413"/>
      <c r="JKQ534" s="413"/>
      <c r="JKR534" s="413"/>
      <c r="JKS534" s="413"/>
      <c r="JKT534" s="414"/>
      <c r="JKU534" s="414"/>
      <c r="JKV534" s="414"/>
      <c r="JKW534" s="414"/>
      <c r="JKX534" s="414"/>
      <c r="JKY534" s="413"/>
      <c r="JKZ534" s="413"/>
      <c r="JLA534" s="414"/>
      <c r="JLB534" s="414"/>
      <c r="JLC534" s="413"/>
      <c r="JLD534" s="413"/>
      <c r="JLE534" s="414"/>
      <c r="JLF534" s="414"/>
      <c r="JLG534" s="413"/>
      <c r="JLH534" s="413"/>
      <c r="JLI534" s="413"/>
      <c r="JLJ534" s="413"/>
      <c r="JLK534" s="413"/>
      <c r="JLL534" s="413"/>
      <c r="JLM534" s="413"/>
      <c r="JLN534" s="414"/>
      <c r="JLO534" s="414"/>
      <c r="JLP534" s="413"/>
      <c r="JLQ534" s="413"/>
      <c r="JLR534" s="414"/>
      <c r="JLS534" s="414"/>
      <c r="JLT534" s="413"/>
      <c r="JLU534" s="413"/>
      <c r="JLV534" s="413"/>
      <c r="JLW534" s="413"/>
      <c r="JLX534" s="413"/>
      <c r="JLY534" s="407"/>
      <c r="JLZ534" s="439"/>
      <c r="JMA534" s="413"/>
      <c r="JMB534" s="413"/>
      <c r="JMC534" s="413"/>
      <c r="JMD534" s="413"/>
      <c r="JME534" s="413"/>
      <c r="JMF534" s="413"/>
      <c r="JMG534" s="413"/>
      <c r="JMH534" s="412"/>
      <c r="JMI534" s="412"/>
      <c r="JMJ534" s="412"/>
      <c r="JMK534" s="412"/>
      <c r="JML534" s="412"/>
      <c r="JMM534" s="412"/>
      <c r="JMN534" s="412"/>
      <c r="JMO534" s="412"/>
      <c r="JMP534" s="412"/>
      <c r="JMQ534" s="412"/>
      <c r="JMR534" s="412"/>
      <c r="JMS534" s="412"/>
      <c r="JMT534" s="412"/>
      <c r="JMU534" s="412"/>
      <c r="JMV534" s="412"/>
      <c r="JMW534" s="412"/>
      <c r="JMX534" s="412"/>
      <c r="JMY534" s="412"/>
      <c r="JMZ534" s="412"/>
      <c r="JNA534" s="412"/>
      <c r="JNB534" s="412"/>
      <c r="JNC534" s="412"/>
      <c r="JND534" s="412"/>
      <c r="JNE534" s="412"/>
      <c r="JNF534" s="412"/>
      <c r="JNG534" s="412"/>
      <c r="JNH534" s="412"/>
      <c r="JNI534" s="412"/>
      <c r="JNJ534" s="412"/>
      <c r="JNK534" s="412"/>
      <c r="JNL534" s="412"/>
      <c r="JNM534" s="412"/>
      <c r="JNN534" s="412"/>
      <c r="JNO534" s="412"/>
      <c r="JNP534" s="412"/>
      <c r="JNQ534" s="412"/>
      <c r="JNR534" s="412"/>
      <c r="JNS534" s="412"/>
      <c r="JNT534" s="412"/>
      <c r="JNU534" s="412"/>
      <c r="JNV534" s="412"/>
      <c r="JNW534" s="412"/>
      <c r="JNX534" s="412"/>
      <c r="JNY534" s="412"/>
      <c r="JNZ534" s="413"/>
      <c r="JOA534" s="413"/>
      <c r="JOB534" s="413"/>
      <c r="JOC534" s="413"/>
      <c r="JOD534" s="413"/>
      <c r="JOE534" s="413"/>
      <c r="JOF534" s="413"/>
      <c r="JOG534" s="413"/>
      <c r="JOH534" s="413"/>
      <c r="JOI534" s="413"/>
      <c r="JOJ534" s="413"/>
      <c r="JOK534" s="413"/>
      <c r="JOL534" s="413"/>
      <c r="JOM534" s="413"/>
      <c r="JON534" s="413"/>
      <c r="JOO534" s="413"/>
      <c r="JOP534" s="413"/>
      <c r="JOQ534" s="413"/>
      <c r="JOR534" s="413"/>
      <c r="JOS534" s="413"/>
      <c r="JOT534" s="413"/>
      <c r="JOU534" s="413"/>
      <c r="JOV534" s="413"/>
      <c r="JOW534" s="413"/>
      <c r="JOX534" s="414"/>
      <c r="JOY534" s="414"/>
      <c r="JOZ534" s="414"/>
      <c r="JPA534" s="414"/>
      <c r="JPB534" s="414"/>
      <c r="JPC534" s="413"/>
      <c r="JPD534" s="413"/>
      <c r="JPE534" s="414"/>
      <c r="JPF534" s="414"/>
      <c r="JPG534" s="413"/>
      <c r="JPH534" s="413"/>
      <c r="JPI534" s="414"/>
      <c r="JPJ534" s="414"/>
      <c r="JPK534" s="413"/>
      <c r="JPL534" s="413"/>
      <c r="JPM534" s="413"/>
      <c r="JPN534" s="413"/>
      <c r="JPO534" s="413"/>
      <c r="JPP534" s="413"/>
      <c r="JPQ534" s="413"/>
      <c r="JPR534" s="414"/>
      <c r="JPS534" s="414"/>
      <c r="JPT534" s="413"/>
      <c r="JPU534" s="413"/>
      <c r="JPV534" s="414"/>
      <c r="JPW534" s="414"/>
      <c r="JPX534" s="413"/>
      <c r="JPY534" s="413"/>
      <c r="JPZ534" s="413"/>
      <c r="JQA534" s="413"/>
      <c r="JQB534" s="413"/>
      <c r="JQC534" s="407"/>
      <c r="JQD534" s="439"/>
      <c r="JQE534" s="413"/>
      <c r="JQF534" s="413"/>
      <c r="JQG534" s="413"/>
      <c r="JQH534" s="413"/>
      <c r="JQI534" s="413"/>
      <c r="JQJ534" s="413"/>
      <c r="JQK534" s="413"/>
      <c r="JQL534" s="412"/>
      <c r="JQM534" s="412"/>
      <c r="JQN534" s="412"/>
      <c r="JQO534" s="412"/>
      <c r="JQP534" s="412"/>
      <c r="JQQ534" s="412"/>
      <c r="JQR534" s="412"/>
      <c r="JQS534" s="412"/>
      <c r="JQT534" s="412"/>
      <c r="JQU534" s="412"/>
      <c r="JQV534" s="412"/>
      <c r="JQW534" s="412"/>
      <c r="JQX534" s="412"/>
      <c r="JQY534" s="412"/>
      <c r="JQZ534" s="412"/>
      <c r="JRA534" s="412"/>
      <c r="JRB534" s="412"/>
      <c r="JRC534" s="412"/>
      <c r="JRD534" s="412"/>
      <c r="JRE534" s="412"/>
      <c r="JRF534" s="412"/>
      <c r="JRG534" s="412"/>
      <c r="JRH534" s="412"/>
      <c r="JRI534" s="412"/>
      <c r="JRJ534" s="412"/>
      <c r="JRK534" s="412"/>
      <c r="JRL534" s="412"/>
      <c r="JRM534" s="412"/>
      <c r="JRN534" s="412"/>
      <c r="JRO534" s="412"/>
      <c r="JRP534" s="412"/>
      <c r="JRQ534" s="412"/>
      <c r="JRR534" s="412"/>
      <c r="JRS534" s="412"/>
      <c r="JRT534" s="412"/>
      <c r="JRU534" s="412"/>
      <c r="JRV534" s="412"/>
      <c r="JRW534" s="412"/>
      <c r="JRX534" s="412"/>
      <c r="JRY534" s="412"/>
      <c r="JRZ534" s="412"/>
      <c r="JSA534" s="412"/>
      <c r="JSB534" s="412"/>
      <c r="JSC534" s="412"/>
      <c r="JSD534" s="413"/>
      <c r="JSE534" s="413"/>
      <c r="JSF534" s="413"/>
      <c r="JSG534" s="413"/>
      <c r="JSH534" s="413"/>
      <c r="JSI534" s="413"/>
      <c r="JSJ534" s="413"/>
      <c r="JSK534" s="413"/>
      <c r="JSL534" s="413"/>
      <c r="JSM534" s="413"/>
      <c r="JSN534" s="413"/>
      <c r="JSO534" s="413"/>
      <c r="JSP534" s="413"/>
      <c r="JSQ534" s="413"/>
      <c r="JSR534" s="413"/>
      <c r="JSS534" s="413"/>
      <c r="JST534" s="413"/>
      <c r="JSU534" s="413"/>
      <c r="JSV534" s="413"/>
      <c r="JSW534" s="413"/>
      <c r="JSX534" s="413"/>
      <c r="JSY534" s="413"/>
      <c r="JSZ534" s="413"/>
      <c r="JTA534" s="413"/>
      <c r="JTB534" s="414"/>
      <c r="JTC534" s="414"/>
      <c r="JTD534" s="414"/>
      <c r="JTE534" s="414"/>
      <c r="JTF534" s="414"/>
      <c r="JTG534" s="413"/>
      <c r="JTH534" s="413"/>
      <c r="JTI534" s="414"/>
      <c r="JTJ534" s="414"/>
      <c r="JTK534" s="413"/>
      <c r="JTL534" s="413"/>
      <c r="JTM534" s="414"/>
      <c r="JTN534" s="414"/>
      <c r="JTO534" s="413"/>
      <c r="JTP534" s="413"/>
      <c r="JTQ534" s="413"/>
      <c r="JTR534" s="413"/>
      <c r="JTS534" s="413"/>
      <c r="JTT534" s="413"/>
      <c r="JTU534" s="413"/>
      <c r="JTV534" s="414"/>
      <c r="JTW534" s="414"/>
      <c r="JTX534" s="413"/>
      <c r="JTY534" s="413"/>
      <c r="JTZ534" s="414"/>
      <c r="JUA534" s="414"/>
      <c r="JUB534" s="413"/>
      <c r="JUC534" s="413"/>
      <c r="JUD534" s="413"/>
      <c r="JUE534" s="413"/>
      <c r="JUF534" s="413"/>
      <c r="JUG534" s="407"/>
      <c r="JUH534" s="439"/>
      <c r="JUI534" s="413"/>
      <c r="JUJ534" s="413"/>
      <c r="JUK534" s="413"/>
      <c r="JUL534" s="413"/>
      <c r="JUM534" s="413"/>
      <c r="JUN534" s="413"/>
      <c r="JUO534" s="413"/>
      <c r="JUP534" s="412"/>
      <c r="JUQ534" s="412"/>
      <c r="JUR534" s="412"/>
      <c r="JUS534" s="412"/>
      <c r="JUT534" s="412"/>
      <c r="JUU534" s="412"/>
      <c r="JUV534" s="412"/>
      <c r="JUW534" s="412"/>
      <c r="JUX534" s="412"/>
      <c r="JUY534" s="412"/>
      <c r="JUZ534" s="412"/>
      <c r="JVA534" s="412"/>
      <c r="JVB534" s="412"/>
      <c r="JVC534" s="412"/>
      <c r="JVD534" s="412"/>
      <c r="JVE534" s="412"/>
      <c r="JVF534" s="412"/>
      <c r="JVG534" s="412"/>
      <c r="JVH534" s="412"/>
      <c r="JVI534" s="412"/>
      <c r="JVJ534" s="412"/>
      <c r="JVK534" s="412"/>
      <c r="JVL534" s="412"/>
      <c r="JVM534" s="412"/>
      <c r="JVN534" s="412"/>
      <c r="JVO534" s="412"/>
      <c r="JVP534" s="412"/>
      <c r="JVQ534" s="412"/>
      <c r="JVR534" s="412"/>
      <c r="JVS534" s="412"/>
      <c r="JVT534" s="412"/>
      <c r="JVU534" s="412"/>
      <c r="JVV534" s="412"/>
      <c r="JVW534" s="412"/>
      <c r="JVX534" s="412"/>
      <c r="JVY534" s="412"/>
      <c r="JVZ534" s="412"/>
      <c r="JWA534" s="412"/>
      <c r="JWB534" s="412"/>
      <c r="JWC534" s="412"/>
      <c r="JWD534" s="412"/>
      <c r="JWE534" s="412"/>
      <c r="JWF534" s="412"/>
      <c r="JWG534" s="412"/>
      <c r="JWH534" s="413"/>
      <c r="JWI534" s="413"/>
      <c r="JWJ534" s="413"/>
      <c r="JWK534" s="413"/>
      <c r="JWL534" s="413"/>
      <c r="JWM534" s="413"/>
      <c r="JWN534" s="413"/>
      <c r="JWO534" s="413"/>
      <c r="JWP534" s="413"/>
      <c r="JWQ534" s="413"/>
      <c r="JWR534" s="413"/>
      <c r="JWS534" s="413"/>
      <c r="JWT534" s="413"/>
      <c r="JWU534" s="413"/>
      <c r="JWV534" s="413"/>
      <c r="JWW534" s="413"/>
      <c r="JWX534" s="413"/>
      <c r="JWY534" s="413"/>
      <c r="JWZ534" s="413"/>
      <c r="JXA534" s="413"/>
      <c r="JXB534" s="413"/>
      <c r="JXC534" s="413"/>
      <c r="JXD534" s="413"/>
      <c r="JXE534" s="413"/>
      <c r="JXF534" s="414"/>
      <c r="JXG534" s="414"/>
      <c r="JXH534" s="414"/>
      <c r="JXI534" s="414"/>
      <c r="JXJ534" s="414"/>
      <c r="JXK534" s="413"/>
      <c r="JXL534" s="413"/>
      <c r="JXM534" s="414"/>
      <c r="JXN534" s="414"/>
      <c r="JXO534" s="413"/>
      <c r="JXP534" s="413"/>
      <c r="JXQ534" s="414"/>
      <c r="JXR534" s="414"/>
      <c r="JXS534" s="413"/>
      <c r="JXT534" s="413"/>
      <c r="JXU534" s="413"/>
      <c r="JXV534" s="413"/>
      <c r="JXW534" s="413"/>
      <c r="JXX534" s="413"/>
      <c r="JXY534" s="413"/>
      <c r="JXZ534" s="414"/>
      <c r="JYA534" s="414"/>
      <c r="JYB534" s="413"/>
      <c r="JYC534" s="413"/>
      <c r="JYD534" s="414"/>
      <c r="JYE534" s="414"/>
      <c r="JYF534" s="413"/>
      <c r="JYG534" s="413"/>
      <c r="JYH534" s="413"/>
      <c r="JYI534" s="413"/>
      <c r="JYJ534" s="413"/>
      <c r="JYK534" s="407"/>
      <c r="JYL534" s="439"/>
      <c r="JYM534" s="413"/>
      <c r="JYN534" s="413"/>
      <c r="JYO534" s="413"/>
      <c r="JYP534" s="413"/>
      <c r="JYQ534" s="413"/>
      <c r="JYR534" s="413"/>
      <c r="JYS534" s="413"/>
      <c r="JYT534" s="412"/>
      <c r="JYU534" s="412"/>
      <c r="JYV534" s="412"/>
      <c r="JYW534" s="412"/>
      <c r="JYX534" s="412"/>
      <c r="JYY534" s="412"/>
      <c r="JYZ534" s="412"/>
      <c r="JZA534" s="412"/>
      <c r="JZB534" s="412"/>
      <c r="JZC534" s="412"/>
      <c r="JZD534" s="412"/>
      <c r="JZE534" s="412"/>
      <c r="JZF534" s="412"/>
      <c r="JZG534" s="412"/>
      <c r="JZH534" s="412"/>
      <c r="JZI534" s="412"/>
      <c r="JZJ534" s="412"/>
      <c r="JZK534" s="412"/>
      <c r="JZL534" s="412"/>
      <c r="JZM534" s="412"/>
      <c r="JZN534" s="412"/>
      <c r="JZO534" s="412"/>
      <c r="JZP534" s="412"/>
      <c r="JZQ534" s="412"/>
      <c r="JZR534" s="412"/>
      <c r="JZS534" s="412"/>
      <c r="JZT534" s="412"/>
      <c r="JZU534" s="412"/>
      <c r="JZV534" s="412"/>
      <c r="JZW534" s="412"/>
      <c r="JZX534" s="412"/>
      <c r="JZY534" s="412"/>
      <c r="JZZ534" s="412"/>
      <c r="KAA534" s="412"/>
      <c r="KAB534" s="412"/>
      <c r="KAC534" s="412"/>
      <c r="KAD534" s="412"/>
      <c r="KAE534" s="412"/>
      <c r="KAF534" s="412"/>
      <c r="KAG534" s="412"/>
      <c r="KAH534" s="412"/>
      <c r="KAI534" s="412"/>
      <c r="KAJ534" s="412"/>
      <c r="KAK534" s="412"/>
      <c r="KAL534" s="413"/>
      <c r="KAM534" s="413"/>
      <c r="KAN534" s="413"/>
      <c r="KAO534" s="413"/>
      <c r="KAP534" s="413"/>
      <c r="KAQ534" s="413"/>
      <c r="KAR534" s="413"/>
      <c r="KAS534" s="413"/>
      <c r="KAT534" s="413"/>
      <c r="KAU534" s="413"/>
      <c r="KAV534" s="413"/>
      <c r="KAW534" s="413"/>
      <c r="KAX534" s="413"/>
      <c r="KAY534" s="413"/>
      <c r="KAZ534" s="413"/>
      <c r="KBA534" s="413"/>
      <c r="KBB534" s="413"/>
      <c r="KBC534" s="413"/>
      <c r="KBD534" s="413"/>
      <c r="KBE534" s="413"/>
      <c r="KBF534" s="413"/>
      <c r="KBG534" s="413"/>
      <c r="KBH534" s="413"/>
      <c r="KBI534" s="413"/>
      <c r="KBJ534" s="414"/>
      <c r="KBK534" s="414"/>
      <c r="KBL534" s="414"/>
      <c r="KBM534" s="414"/>
      <c r="KBN534" s="414"/>
      <c r="KBO534" s="413"/>
      <c r="KBP534" s="413"/>
      <c r="KBQ534" s="414"/>
      <c r="KBR534" s="414"/>
      <c r="KBS534" s="413"/>
      <c r="KBT534" s="413"/>
      <c r="KBU534" s="414"/>
      <c r="KBV534" s="414"/>
      <c r="KBW534" s="413"/>
      <c r="KBX534" s="413"/>
      <c r="KBY534" s="413"/>
      <c r="KBZ534" s="413"/>
      <c r="KCA534" s="413"/>
      <c r="KCB534" s="413"/>
      <c r="KCC534" s="413"/>
      <c r="KCD534" s="414"/>
      <c r="KCE534" s="414"/>
      <c r="KCF534" s="413"/>
      <c r="KCG534" s="413"/>
      <c r="KCH534" s="414"/>
      <c r="KCI534" s="414"/>
      <c r="KCJ534" s="413"/>
      <c r="KCK534" s="413"/>
      <c r="KCL534" s="413"/>
      <c r="KCM534" s="413"/>
      <c r="KCN534" s="413"/>
      <c r="KCO534" s="407"/>
      <c r="KCP534" s="439"/>
      <c r="KCQ534" s="413"/>
      <c r="KCR534" s="413"/>
      <c r="KCS534" s="413"/>
      <c r="KCT534" s="413"/>
      <c r="KCU534" s="413"/>
      <c r="KCV534" s="413"/>
      <c r="KCW534" s="413"/>
      <c r="KCX534" s="412"/>
      <c r="KCY534" s="412"/>
      <c r="KCZ534" s="412"/>
      <c r="KDA534" s="412"/>
      <c r="KDB534" s="412"/>
      <c r="KDC534" s="412"/>
      <c r="KDD534" s="412"/>
      <c r="KDE534" s="412"/>
      <c r="KDF534" s="412"/>
      <c r="KDG534" s="412"/>
      <c r="KDH534" s="412"/>
      <c r="KDI534" s="412"/>
      <c r="KDJ534" s="412"/>
      <c r="KDK534" s="412"/>
      <c r="KDL534" s="412"/>
      <c r="KDM534" s="412"/>
      <c r="KDN534" s="412"/>
      <c r="KDO534" s="412"/>
      <c r="KDP534" s="412"/>
      <c r="KDQ534" s="412"/>
      <c r="KDR534" s="412"/>
      <c r="KDS534" s="412"/>
      <c r="KDT534" s="412"/>
      <c r="KDU534" s="412"/>
      <c r="KDV534" s="412"/>
      <c r="KDW534" s="412"/>
      <c r="KDX534" s="412"/>
      <c r="KDY534" s="412"/>
      <c r="KDZ534" s="412"/>
      <c r="KEA534" s="412"/>
      <c r="KEB534" s="412"/>
      <c r="KEC534" s="412"/>
      <c r="KED534" s="412"/>
      <c r="KEE534" s="412"/>
      <c r="KEF534" s="412"/>
      <c r="KEG534" s="412"/>
      <c r="KEH534" s="412"/>
      <c r="KEI534" s="412"/>
      <c r="KEJ534" s="412"/>
      <c r="KEK534" s="412"/>
      <c r="KEL534" s="412"/>
      <c r="KEM534" s="412"/>
      <c r="KEN534" s="412"/>
      <c r="KEO534" s="412"/>
      <c r="KEP534" s="413"/>
      <c r="KEQ534" s="413"/>
      <c r="KER534" s="413"/>
      <c r="KES534" s="413"/>
      <c r="KET534" s="413"/>
      <c r="KEU534" s="413"/>
      <c r="KEV534" s="413"/>
      <c r="KEW534" s="413"/>
      <c r="KEX534" s="413"/>
      <c r="KEY534" s="413"/>
      <c r="KEZ534" s="413"/>
      <c r="KFA534" s="413"/>
      <c r="KFB534" s="413"/>
      <c r="KFC534" s="413"/>
      <c r="KFD534" s="413"/>
      <c r="KFE534" s="413"/>
      <c r="KFF534" s="413"/>
      <c r="KFG534" s="413"/>
      <c r="KFH534" s="413"/>
      <c r="KFI534" s="413"/>
      <c r="KFJ534" s="413"/>
      <c r="KFK534" s="413"/>
      <c r="KFL534" s="413"/>
      <c r="KFM534" s="413"/>
      <c r="KFN534" s="414"/>
      <c r="KFO534" s="414"/>
      <c r="KFP534" s="414"/>
      <c r="KFQ534" s="414"/>
      <c r="KFR534" s="414"/>
      <c r="KFS534" s="413"/>
      <c r="KFT534" s="413"/>
      <c r="KFU534" s="414"/>
      <c r="KFV534" s="414"/>
      <c r="KFW534" s="413"/>
      <c r="KFX534" s="413"/>
      <c r="KFY534" s="414"/>
      <c r="KFZ534" s="414"/>
      <c r="KGA534" s="413"/>
      <c r="KGB534" s="413"/>
      <c r="KGC534" s="413"/>
      <c r="KGD534" s="413"/>
      <c r="KGE534" s="413"/>
      <c r="KGF534" s="413"/>
      <c r="KGG534" s="413"/>
      <c r="KGH534" s="414"/>
      <c r="KGI534" s="414"/>
      <c r="KGJ534" s="413"/>
      <c r="KGK534" s="413"/>
      <c r="KGL534" s="414"/>
      <c r="KGM534" s="414"/>
      <c r="KGN534" s="413"/>
      <c r="KGO534" s="413"/>
      <c r="KGP534" s="413"/>
      <c r="KGQ534" s="413"/>
      <c r="KGR534" s="413"/>
      <c r="KGS534" s="407"/>
      <c r="KGT534" s="439"/>
      <c r="KGU534" s="413"/>
      <c r="KGV534" s="413"/>
      <c r="KGW534" s="413"/>
      <c r="KGX534" s="413"/>
      <c r="KGY534" s="413"/>
      <c r="KGZ534" s="413"/>
      <c r="KHA534" s="413"/>
      <c r="KHB534" s="412"/>
      <c r="KHC534" s="412"/>
      <c r="KHD534" s="412"/>
      <c r="KHE534" s="412"/>
      <c r="KHF534" s="412"/>
      <c r="KHG534" s="412"/>
      <c r="KHH534" s="412"/>
      <c r="KHI534" s="412"/>
      <c r="KHJ534" s="412"/>
      <c r="KHK534" s="412"/>
      <c r="KHL534" s="412"/>
      <c r="KHM534" s="412"/>
      <c r="KHN534" s="412"/>
      <c r="KHO534" s="412"/>
      <c r="KHP534" s="412"/>
      <c r="KHQ534" s="412"/>
      <c r="KHR534" s="412"/>
      <c r="KHS534" s="412"/>
      <c r="KHT534" s="412"/>
      <c r="KHU534" s="412"/>
      <c r="KHV534" s="412"/>
      <c r="KHW534" s="412"/>
      <c r="KHX534" s="412"/>
      <c r="KHY534" s="412"/>
      <c r="KHZ534" s="412"/>
      <c r="KIA534" s="412"/>
      <c r="KIB534" s="412"/>
      <c r="KIC534" s="412"/>
      <c r="KID534" s="412"/>
      <c r="KIE534" s="412"/>
      <c r="KIF534" s="412"/>
      <c r="KIG534" s="412"/>
      <c r="KIH534" s="412"/>
      <c r="KII534" s="412"/>
      <c r="KIJ534" s="412"/>
      <c r="KIK534" s="412"/>
      <c r="KIL534" s="412"/>
      <c r="KIM534" s="412"/>
      <c r="KIN534" s="412"/>
      <c r="KIO534" s="412"/>
      <c r="KIP534" s="412"/>
      <c r="KIQ534" s="412"/>
      <c r="KIR534" s="412"/>
      <c r="KIS534" s="412"/>
      <c r="KIT534" s="413"/>
      <c r="KIU534" s="413"/>
      <c r="KIV534" s="413"/>
      <c r="KIW534" s="413"/>
      <c r="KIX534" s="413"/>
      <c r="KIY534" s="413"/>
      <c r="KIZ534" s="413"/>
      <c r="KJA534" s="413"/>
      <c r="KJB534" s="413"/>
      <c r="KJC534" s="413"/>
      <c r="KJD534" s="413"/>
      <c r="KJE534" s="413"/>
      <c r="KJF534" s="413"/>
      <c r="KJG534" s="413"/>
      <c r="KJH534" s="413"/>
      <c r="KJI534" s="413"/>
      <c r="KJJ534" s="413"/>
      <c r="KJK534" s="413"/>
      <c r="KJL534" s="413"/>
      <c r="KJM534" s="413"/>
      <c r="KJN534" s="413"/>
      <c r="KJO534" s="413"/>
      <c r="KJP534" s="413"/>
      <c r="KJQ534" s="413"/>
      <c r="KJR534" s="414"/>
      <c r="KJS534" s="414"/>
      <c r="KJT534" s="414"/>
      <c r="KJU534" s="414"/>
      <c r="KJV534" s="414"/>
      <c r="KJW534" s="413"/>
      <c r="KJX534" s="413"/>
      <c r="KJY534" s="414"/>
      <c r="KJZ534" s="414"/>
      <c r="KKA534" s="413"/>
      <c r="KKB534" s="413"/>
      <c r="KKC534" s="414"/>
      <c r="KKD534" s="414"/>
      <c r="KKE534" s="413"/>
      <c r="KKF534" s="413"/>
      <c r="KKG534" s="413"/>
      <c r="KKH534" s="413"/>
      <c r="KKI534" s="413"/>
      <c r="KKJ534" s="413"/>
      <c r="KKK534" s="413"/>
      <c r="KKL534" s="414"/>
      <c r="KKM534" s="414"/>
      <c r="KKN534" s="413"/>
      <c r="KKO534" s="413"/>
      <c r="KKP534" s="414"/>
      <c r="KKQ534" s="414"/>
      <c r="KKR534" s="413"/>
      <c r="KKS534" s="413"/>
      <c r="KKT534" s="413"/>
      <c r="KKU534" s="413"/>
      <c r="KKV534" s="413"/>
      <c r="KKW534" s="407"/>
      <c r="KKX534" s="439"/>
      <c r="KKY534" s="413"/>
      <c r="KKZ534" s="413"/>
      <c r="KLA534" s="413"/>
      <c r="KLB534" s="413"/>
      <c r="KLC534" s="413"/>
      <c r="KLD534" s="413"/>
      <c r="KLE534" s="413"/>
      <c r="KLF534" s="412"/>
      <c r="KLG534" s="412"/>
      <c r="KLH534" s="412"/>
      <c r="KLI534" s="412"/>
      <c r="KLJ534" s="412"/>
      <c r="KLK534" s="412"/>
      <c r="KLL534" s="412"/>
      <c r="KLM534" s="412"/>
      <c r="KLN534" s="412"/>
      <c r="KLO534" s="412"/>
      <c r="KLP534" s="412"/>
      <c r="KLQ534" s="412"/>
      <c r="KLR534" s="412"/>
      <c r="KLS534" s="412"/>
      <c r="KLT534" s="412"/>
      <c r="KLU534" s="412"/>
      <c r="KLV534" s="412"/>
      <c r="KLW534" s="412"/>
      <c r="KLX534" s="412"/>
      <c r="KLY534" s="412"/>
      <c r="KLZ534" s="412"/>
      <c r="KMA534" s="412"/>
      <c r="KMB534" s="412"/>
      <c r="KMC534" s="412"/>
      <c r="KMD534" s="412"/>
      <c r="KME534" s="412"/>
      <c r="KMF534" s="412"/>
      <c r="KMG534" s="412"/>
      <c r="KMH534" s="412"/>
      <c r="KMI534" s="412"/>
      <c r="KMJ534" s="412"/>
      <c r="KMK534" s="412"/>
      <c r="KML534" s="412"/>
      <c r="KMM534" s="412"/>
      <c r="KMN534" s="412"/>
      <c r="KMO534" s="412"/>
      <c r="KMP534" s="412"/>
      <c r="KMQ534" s="412"/>
      <c r="KMR534" s="412"/>
      <c r="KMS534" s="412"/>
      <c r="KMT534" s="412"/>
      <c r="KMU534" s="412"/>
      <c r="KMV534" s="412"/>
      <c r="KMW534" s="412"/>
      <c r="KMX534" s="413"/>
      <c r="KMY534" s="413"/>
      <c r="KMZ534" s="413"/>
      <c r="KNA534" s="413"/>
      <c r="KNB534" s="413"/>
      <c r="KNC534" s="413"/>
      <c r="KND534" s="413"/>
      <c r="KNE534" s="413"/>
      <c r="KNF534" s="413"/>
      <c r="KNG534" s="413"/>
      <c r="KNH534" s="413"/>
      <c r="KNI534" s="413"/>
      <c r="KNJ534" s="413"/>
      <c r="KNK534" s="413"/>
      <c r="KNL534" s="413"/>
      <c r="KNM534" s="413"/>
      <c r="KNN534" s="413"/>
      <c r="KNO534" s="413"/>
      <c r="KNP534" s="413"/>
      <c r="KNQ534" s="413"/>
      <c r="KNR534" s="413"/>
      <c r="KNS534" s="413"/>
      <c r="KNT534" s="413"/>
      <c r="KNU534" s="413"/>
      <c r="KNV534" s="414"/>
      <c r="KNW534" s="414"/>
      <c r="KNX534" s="414"/>
      <c r="KNY534" s="414"/>
      <c r="KNZ534" s="414"/>
      <c r="KOA534" s="413"/>
      <c r="KOB534" s="413"/>
      <c r="KOC534" s="414"/>
      <c r="KOD534" s="414"/>
      <c r="KOE534" s="413"/>
      <c r="KOF534" s="413"/>
      <c r="KOG534" s="414"/>
      <c r="KOH534" s="414"/>
      <c r="KOI534" s="413"/>
      <c r="KOJ534" s="413"/>
      <c r="KOK534" s="413"/>
      <c r="KOL534" s="413"/>
      <c r="KOM534" s="413"/>
      <c r="KON534" s="413"/>
      <c r="KOO534" s="413"/>
      <c r="KOP534" s="414"/>
      <c r="KOQ534" s="414"/>
      <c r="KOR534" s="413"/>
      <c r="KOS534" s="413"/>
      <c r="KOT534" s="414"/>
      <c r="KOU534" s="414"/>
      <c r="KOV534" s="413"/>
      <c r="KOW534" s="413"/>
      <c r="KOX534" s="413"/>
      <c r="KOY534" s="413"/>
      <c r="KOZ534" s="413"/>
      <c r="KPA534" s="407"/>
      <c r="KPB534" s="439"/>
      <c r="KPC534" s="413"/>
      <c r="KPD534" s="413"/>
      <c r="KPE534" s="413"/>
      <c r="KPF534" s="413"/>
      <c r="KPG534" s="413"/>
      <c r="KPH534" s="413"/>
      <c r="KPI534" s="413"/>
      <c r="KPJ534" s="412"/>
      <c r="KPK534" s="412"/>
      <c r="KPL534" s="412"/>
      <c r="KPM534" s="412"/>
      <c r="KPN534" s="412"/>
      <c r="KPO534" s="412"/>
      <c r="KPP534" s="412"/>
      <c r="KPQ534" s="412"/>
      <c r="KPR534" s="412"/>
      <c r="KPS534" s="412"/>
      <c r="KPT534" s="412"/>
      <c r="KPU534" s="412"/>
      <c r="KPV534" s="412"/>
      <c r="KPW534" s="412"/>
      <c r="KPX534" s="412"/>
      <c r="KPY534" s="412"/>
      <c r="KPZ534" s="412"/>
      <c r="KQA534" s="412"/>
      <c r="KQB534" s="412"/>
      <c r="KQC534" s="412"/>
      <c r="KQD534" s="412"/>
      <c r="KQE534" s="412"/>
      <c r="KQF534" s="412"/>
      <c r="KQG534" s="412"/>
      <c r="KQH534" s="412"/>
      <c r="KQI534" s="412"/>
      <c r="KQJ534" s="412"/>
      <c r="KQK534" s="412"/>
      <c r="KQL534" s="412"/>
      <c r="KQM534" s="412"/>
      <c r="KQN534" s="412"/>
      <c r="KQO534" s="412"/>
      <c r="KQP534" s="412"/>
      <c r="KQQ534" s="412"/>
      <c r="KQR534" s="412"/>
      <c r="KQS534" s="412"/>
      <c r="KQT534" s="412"/>
      <c r="KQU534" s="412"/>
      <c r="KQV534" s="412"/>
      <c r="KQW534" s="412"/>
      <c r="KQX534" s="412"/>
      <c r="KQY534" s="412"/>
      <c r="KQZ534" s="412"/>
      <c r="KRA534" s="412"/>
      <c r="KRB534" s="413"/>
      <c r="KRC534" s="413"/>
      <c r="KRD534" s="413"/>
      <c r="KRE534" s="413"/>
      <c r="KRF534" s="413"/>
      <c r="KRG534" s="413"/>
      <c r="KRH534" s="413"/>
      <c r="KRI534" s="413"/>
      <c r="KRJ534" s="413"/>
      <c r="KRK534" s="413"/>
      <c r="KRL534" s="413"/>
      <c r="KRM534" s="413"/>
      <c r="KRN534" s="413"/>
      <c r="KRO534" s="413"/>
      <c r="KRP534" s="413"/>
      <c r="KRQ534" s="413"/>
      <c r="KRR534" s="413"/>
      <c r="KRS534" s="413"/>
      <c r="KRT534" s="413"/>
      <c r="KRU534" s="413"/>
      <c r="KRV534" s="413"/>
      <c r="KRW534" s="413"/>
      <c r="KRX534" s="413"/>
      <c r="KRY534" s="413"/>
      <c r="KRZ534" s="414"/>
      <c r="KSA534" s="414"/>
      <c r="KSB534" s="414"/>
      <c r="KSC534" s="414"/>
      <c r="KSD534" s="414"/>
      <c r="KSE534" s="413"/>
      <c r="KSF534" s="413"/>
      <c r="KSG534" s="414"/>
      <c r="KSH534" s="414"/>
      <c r="KSI534" s="413"/>
      <c r="KSJ534" s="413"/>
      <c r="KSK534" s="414"/>
      <c r="KSL534" s="414"/>
      <c r="KSM534" s="413"/>
      <c r="KSN534" s="413"/>
      <c r="KSO534" s="413"/>
      <c r="KSP534" s="413"/>
      <c r="KSQ534" s="413"/>
      <c r="KSR534" s="413"/>
      <c r="KSS534" s="413"/>
      <c r="KST534" s="414"/>
      <c r="KSU534" s="414"/>
      <c r="KSV534" s="413"/>
      <c r="KSW534" s="413"/>
      <c r="KSX534" s="414"/>
      <c r="KSY534" s="414"/>
      <c r="KSZ534" s="413"/>
      <c r="KTA534" s="413"/>
      <c r="KTB534" s="413"/>
      <c r="KTC534" s="413"/>
      <c r="KTD534" s="413"/>
      <c r="KTE534" s="407"/>
      <c r="KTF534" s="439"/>
      <c r="KTG534" s="413"/>
      <c r="KTH534" s="413"/>
      <c r="KTI534" s="413"/>
      <c r="KTJ534" s="413"/>
      <c r="KTK534" s="413"/>
      <c r="KTL534" s="413"/>
      <c r="KTM534" s="413"/>
      <c r="KTN534" s="412"/>
      <c r="KTO534" s="412"/>
      <c r="KTP534" s="412"/>
      <c r="KTQ534" s="412"/>
      <c r="KTR534" s="412"/>
      <c r="KTS534" s="412"/>
      <c r="KTT534" s="412"/>
      <c r="KTU534" s="412"/>
      <c r="KTV534" s="412"/>
      <c r="KTW534" s="412"/>
      <c r="KTX534" s="412"/>
      <c r="KTY534" s="412"/>
      <c r="KTZ534" s="412"/>
      <c r="KUA534" s="412"/>
      <c r="KUB534" s="412"/>
      <c r="KUC534" s="412"/>
      <c r="KUD534" s="412"/>
      <c r="KUE534" s="412"/>
      <c r="KUF534" s="412"/>
      <c r="KUG534" s="412"/>
      <c r="KUH534" s="412"/>
      <c r="KUI534" s="412"/>
      <c r="KUJ534" s="412"/>
      <c r="KUK534" s="412"/>
      <c r="KUL534" s="412"/>
      <c r="KUM534" s="412"/>
      <c r="KUN534" s="412"/>
      <c r="KUO534" s="412"/>
      <c r="KUP534" s="412"/>
      <c r="KUQ534" s="412"/>
      <c r="KUR534" s="412"/>
      <c r="KUS534" s="412"/>
      <c r="KUT534" s="412"/>
      <c r="KUU534" s="412"/>
      <c r="KUV534" s="412"/>
      <c r="KUW534" s="412"/>
      <c r="KUX534" s="412"/>
      <c r="KUY534" s="412"/>
      <c r="KUZ534" s="412"/>
      <c r="KVA534" s="412"/>
      <c r="KVB534" s="412"/>
      <c r="KVC534" s="412"/>
      <c r="KVD534" s="412"/>
      <c r="KVE534" s="412"/>
      <c r="KVF534" s="413"/>
      <c r="KVG534" s="413"/>
      <c r="KVH534" s="413"/>
      <c r="KVI534" s="413"/>
      <c r="KVJ534" s="413"/>
      <c r="KVK534" s="413"/>
      <c r="KVL534" s="413"/>
      <c r="KVM534" s="413"/>
      <c r="KVN534" s="413"/>
      <c r="KVO534" s="413"/>
      <c r="KVP534" s="413"/>
      <c r="KVQ534" s="413"/>
      <c r="KVR534" s="413"/>
      <c r="KVS534" s="413"/>
      <c r="KVT534" s="413"/>
      <c r="KVU534" s="413"/>
      <c r="KVV534" s="413"/>
      <c r="KVW534" s="413"/>
      <c r="KVX534" s="413"/>
      <c r="KVY534" s="413"/>
      <c r="KVZ534" s="413"/>
      <c r="KWA534" s="413"/>
      <c r="KWB534" s="413"/>
      <c r="KWC534" s="413"/>
      <c r="KWD534" s="414"/>
      <c r="KWE534" s="414"/>
      <c r="KWF534" s="414"/>
      <c r="KWG534" s="414"/>
      <c r="KWH534" s="414"/>
      <c r="KWI534" s="413"/>
      <c r="KWJ534" s="413"/>
      <c r="KWK534" s="414"/>
      <c r="KWL534" s="414"/>
      <c r="KWM534" s="413"/>
      <c r="KWN534" s="413"/>
      <c r="KWO534" s="414"/>
      <c r="KWP534" s="414"/>
      <c r="KWQ534" s="413"/>
      <c r="KWR534" s="413"/>
      <c r="KWS534" s="413"/>
      <c r="KWT534" s="413"/>
      <c r="KWU534" s="413"/>
      <c r="KWV534" s="413"/>
      <c r="KWW534" s="413"/>
      <c r="KWX534" s="414"/>
      <c r="KWY534" s="414"/>
      <c r="KWZ534" s="413"/>
      <c r="KXA534" s="413"/>
      <c r="KXB534" s="414"/>
      <c r="KXC534" s="414"/>
      <c r="KXD534" s="413"/>
      <c r="KXE534" s="413"/>
      <c r="KXF534" s="413"/>
      <c r="KXG534" s="413"/>
      <c r="KXH534" s="413"/>
      <c r="KXI534" s="407"/>
      <c r="KXJ534" s="439"/>
      <c r="KXK534" s="413"/>
      <c r="KXL534" s="413"/>
      <c r="KXM534" s="413"/>
      <c r="KXN534" s="413"/>
      <c r="KXO534" s="413"/>
      <c r="KXP534" s="413"/>
      <c r="KXQ534" s="413"/>
      <c r="KXR534" s="412"/>
      <c r="KXS534" s="412"/>
      <c r="KXT534" s="412"/>
      <c r="KXU534" s="412"/>
      <c r="KXV534" s="412"/>
      <c r="KXW534" s="412"/>
      <c r="KXX534" s="412"/>
      <c r="KXY534" s="412"/>
      <c r="KXZ534" s="412"/>
      <c r="KYA534" s="412"/>
      <c r="KYB534" s="412"/>
      <c r="KYC534" s="412"/>
      <c r="KYD534" s="412"/>
      <c r="KYE534" s="412"/>
      <c r="KYF534" s="412"/>
      <c r="KYG534" s="412"/>
      <c r="KYH534" s="412"/>
      <c r="KYI534" s="412"/>
      <c r="KYJ534" s="412"/>
      <c r="KYK534" s="412"/>
      <c r="KYL534" s="412"/>
      <c r="KYM534" s="412"/>
      <c r="KYN534" s="412"/>
      <c r="KYO534" s="412"/>
      <c r="KYP534" s="412"/>
      <c r="KYQ534" s="412"/>
      <c r="KYR534" s="412"/>
      <c r="KYS534" s="412"/>
      <c r="KYT534" s="412"/>
      <c r="KYU534" s="412"/>
      <c r="KYV534" s="412"/>
      <c r="KYW534" s="412"/>
      <c r="KYX534" s="412"/>
      <c r="KYY534" s="412"/>
      <c r="KYZ534" s="412"/>
      <c r="KZA534" s="412"/>
      <c r="KZB534" s="412"/>
      <c r="KZC534" s="412"/>
      <c r="KZD534" s="412"/>
      <c r="KZE534" s="412"/>
      <c r="KZF534" s="412"/>
      <c r="KZG534" s="412"/>
      <c r="KZH534" s="412"/>
      <c r="KZI534" s="412"/>
      <c r="KZJ534" s="413"/>
      <c r="KZK534" s="413"/>
      <c r="KZL534" s="413"/>
      <c r="KZM534" s="413"/>
      <c r="KZN534" s="413"/>
      <c r="KZO534" s="413"/>
      <c r="KZP534" s="413"/>
      <c r="KZQ534" s="413"/>
      <c r="KZR534" s="413"/>
      <c r="KZS534" s="413"/>
      <c r="KZT534" s="413"/>
      <c r="KZU534" s="413"/>
      <c r="KZV534" s="413"/>
      <c r="KZW534" s="413"/>
      <c r="KZX534" s="413"/>
      <c r="KZY534" s="413"/>
      <c r="KZZ534" s="413"/>
      <c r="LAA534" s="413"/>
      <c r="LAB534" s="413"/>
      <c r="LAC534" s="413"/>
      <c r="LAD534" s="413"/>
      <c r="LAE534" s="413"/>
      <c r="LAF534" s="413"/>
      <c r="LAG534" s="413"/>
      <c r="LAH534" s="414"/>
      <c r="LAI534" s="414"/>
      <c r="LAJ534" s="414"/>
      <c r="LAK534" s="414"/>
      <c r="LAL534" s="414"/>
      <c r="LAM534" s="413"/>
      <c r="LAN534" s="413"/>
      <c r="LAO534" s="414"/>
      <c r="LAP534" s="414"/>
      <c r="LAQ534" s="413"/>
      <c r="LAR534" s="413"/>
      <c r="LAS534" s="414"/>
      <c r="LAT534" s="414"/>
      <c r="LAU534" s="413"/>
      <c r="LAV534" s="413"/>
      <c r="LAW534" s="413"/>
      <c r="LAX534" s="413"/>
      <c r="LAY534" s="413"/>
      <c r="LAZ534" s="413"/>
      <c r="LBA534" s="413"/>
      <c r="LBB534" s="414"/>
      <c r="LBC534" s="414"/>
      <c r="LBD534" s="413"/>
      <c r="LBE534" s="413"/>
      <c r="LBF534" s="414"/>
      <c r="LBG534" s="414"/>
      <c r="LBH534" s="413"/>
      <c r="LBI534" s="413"/>
      <c r="LBJ534" s="413"/>
      <c r="LBK534" s="413"/>
      <c r="LBL534" s="413"/>
      <c r="LBM534" s="407"/>
      <c r="LBN534" s="439"/>
      <c r="LBO534" s="413"/>
      <c r="LBP534" s="413"/>
      <c r="LBQ534" s="413"/>
      <c r="LBR534" s="413"/>
      <c r="LBS534" s="413"/>
      <c r="LBT534" s="413"/>
      <c r="LBU534" s="413"/>
      <c r="LBV534" s="412"/>
      <c r="LBW534" s="412"/>
      <c r="LBX534" s="412"/>
      <c r="LBY534" s="412"/>
      <c r="LBZ534" s="412"/>
      <c r="LCA534" s="412"/>
      <c r="LCB534" s="412"/>
      <c r="LCC534" s="412"/>
      <c r="LCD534" s="412"/>
      <c r="LCE534" s="412"/>
      <c r="LCF534" s="412"/>
      <c r="LCG534" s="412"/>
      <c r="LCH534" s="412"/>
      <c r="LCI534" s="412"/>
      <c r="LCJ534" s="412"/>
      <c r="LCK534" s="412"/>
      <c r="LCL534" s="412"/>
      <c r="LCM534" s="412"/>
      <c r="LCN534" s="412"/>
      <c r="LCO534" s="412"/>
      <c r="LCP534" s="412"/>
      <c r="LCQ534" s="412"/>
      <c r="LCR534" s="412"/>
      <c r="LCS534" s="412"/>
      <c r="LCT534" s="412"/>
      <c r="LCU534" s="412"/>
      <c r="LCV534" s="412"/>
      <c r="LCW534" s="412"/>
      <c r="LCX534" s="412"/>
      <c r="LCY534" s="412"/>
      <c r="LCZ534" s="412"/>
      <c r="LDA534" s="412"/>
      <c r="LDB534" s="412"/>
      <c r="LDC534" s="412"/>
      <c r="LDD534" s="412"/>
      <c r="LDE534" s="412"/>
      <c r="LDF534" s="412"/>
      <c r="LDG534" s="412"/>
      <c r="LDH534" s="412"/>
      <c r="LDI534" s="412"/>
      <c r="LDJ534" s="412"/>
      <c r="LDK534" s="412"/>
      <c r="LDL534" s="412"/>
      <c r="LDM534" s="412"/>
      <c r="LDN534" s="413"/>
      <c r="LDO534" s="413"/>
      <c r="LDP534" s="413"/>
      <c r="LDQ534" s="413"/>
      <c r="LDR534" s="413"/>
      <c r="LDS534" s="413"/>
      <c r="LDT534" s="413"/>
      <c r="LDU534" s="413"/>
      <c r="LDV534" s="413"/>
      <c r="LDW534" s="413"/>
      <c r="LDX534" s="413"/>
      <c r="LDY534" s="413"/>
      <c r="LDZ534" s="413"/>
      <c r="LEA534" s="413"/>
      <c r="LEB534" s="413"/>
      <c r="LEC534" s="413"/>
      <c r="LED534" s="413"/>
      <c r="LEE534" s="413"/>
      <c r="LEF534" s="413"/>
      <c r="LEG534" s="413"/>
      <c r="LEH534" s="413"/>
      <c r="LEI534" s="413"/>
      <c r="LEJ534" s="413"/>
      <c r="LEK534" s="413"/>
      <c r="LEL534" s="414"/>
      <c r="LEM534" s="414"/>
      <c r="LEN534" s="414"/>
      <c r="LEO534" s="414"/>
      <c r="LEP534" s="414"/>
      <c r="LEQ534" s="413"/>
      <c r="LER534" s="413"/>
      <c r="LES534" s="414"/>
      <c r="LET534" s="414"/>
      <c r="LEU534" s="413"/>
      <c r="LEV534" s="413"/>
      <c r="LEW534" s="414"/>
      <c r="LEX534" s="414"/>
      <c r="LEY534" s="413"/>
      <c r="LEZ534" s="413"/>
      <c r="LFA534" s="413"/>
      <c r="LFB534" s="413"/>
      <c r="LFC534" s="413"/>
      <c r="LFD534" s="413"/>
      <c r="LFE534" s="413"/>
      <c r="LFF534" s="414"/>
      <c r="LFG534" s="414"/>
      <c r="LFH534" s="413"/>
      <c r="LFI534" s="413"/>
      <c r="LFJ534" s="414"/>
      <c r="LFK534" s="414"/>
      <c r="LFL534" s="413"/>
      <c r="LFM534" s="413"/>
      <c r="LFN534" s="413"/>
      <c r="LFO534" s="413"/>
      <c r="LFP534" s="413"/>
      <c r="LFQ534" s="407"/>
      <c r="LFR534" s="439"/>
      <c r="LFS534" s="413"/>
      <c r="LFT534" s="413"/>
      <c r="LFU534" s="413"/>
      <c r="LFV534" s="413"/>
      <c r="LFW534" s="413"/>
      <c r="LFX534" s="413"/>
      <c r="LFY534" s="413"/>
      <c r="LFZ534" s="412"/>
      <c r="LGA534" s="412"/>
      <c r="LGB534" s="412"/>
      <c r="LGC534" s="412"/>
      <c r="LGD534" s="412"/>
      <c r="LGE534" s="412"/>
      <c r="LGF534" s="412"/>
      <c r="LGG534" s="412"/>
      <c r="LGH534" s="412"/>
      <c r="LGI534" s="412"/>
      <c r="LGJ534" s="412"/>
      <c r="LGK534" s="412"/>
      <c r="LGL534" s="412"/>
      <c r="LGM534" s="412"/>
      <c r="LGN534" s="412"/>
      <c r="LGO534" s="412"/>
      <c r="LGP534" s="412"/>
      <c r="LGQ534" s="412"/>
      <c r="LGR534" s="412"/>
      <c r="LGS534" s="412"/>
      <c r="LGT534" s="412"/>
      <c r="LGU534" s="412"/>
      <c r="LGV534" s="412"/>
      <c r="LGW534" s="412"/>
      <c r="LGX534" s="412"/>
      <c r="LGY534" s="412"/>
      <c r="LGZ534" s="412"/>
      <c r="LHA534" s="412"/>
      <c r="LHB534" s="412"/>
      <c r="LHC534" s="412"/>
      <c r="LHD534" s="412"/>
      <c r="LHE534" s="412"/>
      <c r="LHF534" s="412"/>
      <c r="LHG534" s="412"/>
      <c r="LHH534" s="412"/>
      <c r="LHI534" s="412"/>
      <c r="LHJ534" s="412"/>
      <c r="LHK534" s="412"/>
      <c r="LHL534" s="412"/>
      <c r="LHM534" s="412"/>
      <c r="LHN534" s="412"/>
      <c r="LHO534" s="412"/>
      <c r="LHP534" s="412"/>
      <c r="LHQ534" s="412"/>
      <c r="LHR534" s="413"/>
      <c r="LHS534" s="413"/>
      <c r="LHT534" s="413"/>
      <c r="LHU534" s="413"/>
      <c r="LHV534" s="413"/>
      <c r="LHW534" s="413"/>
      <c r="LHX534" s="413"/>
      <c r="LHY534" s="413"/>
      <c r="LHZ534" s="413"/>
      <c r="LIA534" s="413"/>
      <c r="LIB534" s="413"/>
      <c r="LIC534" s="413"/>
      <c r="LID534" s="413"/>
      <c r="LIE534" s="413"/>
      <c r="LIF534" s="413"/>
      <c r="LIG534" s="413"/>
      <c r="LIH534" s="413"/>
      <c r="LII534" s="413"/>
      <c r="LIJ534" s="413"/>
      <c r="LIK534" s="413"/>
      <c r="LIL534" s="413"/>
      <c r="LIM534" s="413"/>
      <c r="LIN534" s="413"/>
      <c r="LIO534" s="413"/>
      <c r="LIP534" s="414"/>
      <c r="LIQ534" s="414"/>
      <c r="LIR534" s="414"/>
      <c r="LIS534" s="414"/>
      <c r="LIT534" s="414"/>
      <c r="LIU534" s="413"/>
      <c r="LIV534" s="413"/>
      <c r="LIW534" s="414"/>
      <c r="LIX534" s="414"/>
      <c r="LIY534" s="413"/>
      <c r="LIZ534" s="413"/>
      <c r="LJA534" s="414"/>
      <c r="LJB534" s="414"/>
      <c r="LJC534" s="413"/>
      <c r="LJD534" s="413"/>
      <c r="LJE534" s="413"/>
      <c r="LJF534" s="413"/>
      <c r="LJG534" s="413"/>
      <c r="LJH534" s="413"/>
      <c r="LJI534" s="413"/>
      <c r="LJJ534" s="414"/>
      <c r="LJK534" s="414"/>
      <c r="LJL534" s="413"/>
      <c r="LJM534" s="413"/>
      <c r="LJN534" s="414"/>
      <c r="LJO534" s="414"/>
      <c r="LJP534" s="413"/>
      <c r="LJQ534" s="413"/>
      <c r="LJR534" s="413"/>
      <c r="LJS534" s="413"/>
      <c r="LJT534" s="413"/>
      <c r="LJU534" s="407"/>
      <c r="LJV534" s="439"/>
      <c r="LJW534" s="413"/>
      <c r="LJX534" s="413"/>
      <c r="LJY534" s="413"/>
      <c r="LJZ534" s="413"/>
      <c r="LKA534" s="413"/>
      <c r="LKB534" s="413"/>
      <c r="LKC534" s="413"/>
      <c r="LKD534" s="412"/>
      <c r="LKE534" s="412"/>
      <c r="LKF534" s="412"/>
      <c r="LKG534" s="412"/>
      <c r="LKH534" s="412"/>
      <c r="LKI534" s="412"/>
      <c r="LKJ534" s="412"/>
      <c r="LKK534" s="412"/>
      <c r="LKL534" s="412"/>
      <c r="LKM534" s="412"/>
      <c r="LKN534" s="412"/>
      <c r="LKO534" s="412"/>
      <c r="LKP534" s="412"/>
      <c r="LKQ534" s="412"/>
      <c r="LKR534" s="412"/>
      <c r="LKS534" s="412"/>
      <c r="LKT534" s="412"/>
      <c r="LKU534" s="412"/>
      <c r="LKV534" s="412"/>
      <c r="LKW534" s="412"/>
      <c r="LKX534" s="412"/>
      <c r="LKY534" s="412"/>
      <c r="LKZ534" s="412"/>
      <c r="LLA534" s="412"/>
      <c r="LLB534" s="412"/>
      <c r="LLC534" s="412"/>
      <c r="LLD534" s="412"/>
      <c r="LLE534" s="412"/>
      <c r="LLF534" s="412"/>
      <c r="LLG534" s="412"/>
      <c r="LLH534" s="412"/>
      <c r="LLI534" s="412"/>
      <c r="LLJ534" s="412"/>
      <c r="LLK534" s="412"/>
      <c r="LLL534" s="412"/>
      <c r="LLM534" s="412"/>
      <c r="LLN534" s="412"/>
      <c r="LLO534" s="412"/>
      <c r="LLP534" s="412"/>
      <c r="LLQ534" s="412"/>
      <c r="LLR534" s="412"/>
      <c r="LLS534" s="412"/>
      <c r="LLT534" s="412"/>
      <c r="LLU534" s="412"/>
      <c r="LLV534" s="413"/>
      <c r="LLW534" s="413"/>
      <c r="LLX534" s="413"/>
      <c r="LLY534" s="413"/>
      <c r="LLZ534" s="413"/>
      <c r="LMA534" s="413"/>
      <c r="LMB534" s="413"/>
      <c r="LMC534" s="413"/>
      <c r="LMD534" s="413"/>
      <c r="LME534" s="413"/>
      <c r="LMF534" s="413"/>
      <c r="LMG534" s="413"/>
      <c r="LMH534" s="413"/>
      <c r="LMI534" s="413"/>
      <c r="LMJ534" s="413"/>
      <c r="LMK534" s="413"/>
      <c r="LML534" s="413"/>
      <c r="LMM534" s="413"/>
      <c r="LMN534" s="413"/>
      <c r="LMO534" s="413"/>
      <c r="LMP534" s="413"/>
      <c r="LMQ534" s="413"/>
      <c r="LMR534" s="413"/>
      <c r="LMS534" s="413"/>
      <c r="LMT534" s="414"/>
      <c r="LMU534" s="414"/>
      <c r="LMV534" s="414"/>
      <c r="LMW534" s="414"/>
      <c r="LMX534" s="414"/>
      <c r="LMY534" s="413"/>
      <c r="LMZ534" s="413"/>
      <c r="LNA534" s="414"/>
      <c r="LNB534" s="414"/>
      <c r="LNC534" s="413"/>
      <c r="LND534" s="413"/>
      <c r="LNE534" s="414"/>
      <c r="LNF534" s="414"/>
      <c r="LNG534" s="413"/>
      <c r="LNH534" s="413"/>
      <c r="LNI534" s="413"/>
      <c r="LNJ534" s="413"/>
      <c r="LNK534" s="413"/>
      <c r="LNL534" s="413"/>
      <c r="LNM534" s="413"/>
      <c r="LNN534" s="414"/>
      <c r="LNO534" s="414"/>
      <c r="LNP534" s="413"/>
      <c r="LNQ534" s="413"/>
      <c r="LNR534" s="414"/>
      <c r="LNS534" s="414"/>
      <c r="LNT534" s="413"/>
      <c r="LNU534" s="413"/>
      <c r="LNV534" s="413"/>
      <c r="LNW534" s="413"/>
      <c r="LNX534" s="413"/>
      <c r="LNY534" s="407"/>
      <c r="LNZ534" s="439"/>
      <c r="LOA534" s="413"/>
      <c r="LOB534" s="413"/>
      <c r="LOC534" s="413"/>
      <c r="LOD534" s="413"/>
      <c r="LOE534" s="413"/>
      <c r="LOF534" s="413"/>
      <c r="LOG534" s="413"/>
      <c r="LOH534" s="412"/>
      <c r="LOI534" s="412"/>
      <c r="LOJ534" s="412"/>
      <c r="LOK534" s="412"/>
      <c r="LOL534" s="412"/>
      <c r="LOM534" s="412"/>
      <c r="LON534" s="412"/>
      <c r="LOO534" s="412"/>
      <c r="LOP534" s="412"/>
      <c r="LOQ534" s="412"/>
      <c r="LOR534" s="412"/>
      <c r="LOS534" s="412"/>
      <c r="LOT534" s="412"/>
      <c r="LOU534" s="412"/>
      <c r="LOV534" s="412"/>
      <c r="LOW534" s="412"/>
      <c r="LOX534" s="412"/>
      <c r="LOY534" s="412"/>
      <c r="LOZ534" s="412"/>
      <c r="LPA534" s="412"/>
      <c r="LPB534" s="412"/>
      <c r="LPC534" s="412"/>
      <c r="LPD534" s="412"/>
      <c r="LPE534" s="412"/>
      <c r="LPF534" s="412"/>
      <c r="LPG534" s="412"/>
      <c r="LPH534" s="412"/>
      <c r="LPI534" s="412"/>
      <c r="LPJ534" s="412"/>
      <c r="LPK534" s="412"/>
      <c r="LPL534" s="412"/>
      <c r="LPM534" s="412"/>
      <c r="LPN534" s="412"/>
      <c r="LPO534" s="412"/>
      <c r="LPP534" s="412"/>
      <c r="LPQ534" s="412"/>
      <c r="LPR534" s="412"/>
      <c r="LPS534" s="412"/>
      <c r="LPT534" s="412"/>
      <c r="LPU534" s="412"/>
      <c r="LPV534" s="412"/>
      <c r="LPW534" s="412"/>
      <c r="LPX534" s="412"/>
      <c r="LPY534" s="412"/>
      <c r="LPZ534" s="413"/>
      <c r="LQA534" s="413"/>
      <c r="LQB534" s="413"/>
      <c r="LQC534" s="413"/>
      <c r="LQD534" s="413"/>
      <c r="LQE534" s="413"/>
      <c r="LQF534" s="413"/>
      <c r="LQG534" s="413"/>
      <c r="LQH534" s="413"/>
      <c r="LQI534" s="413"/>
      <c r="LQJ534" s="413"/>
      <c r="LQK534" s="413"/>
      <c r="LQL534" s="413"/>
      <c r="LQM534" s="413"/>
      <c r="LQN534" s="413"/>
      <c r="LQO534" s="413"/>
      <c r="LQP534" s="413"/>
      <c r="LQQ534" s="413"/>
      <c r="LQR534" s="413"/>
      <c r="LQS534" s="413"/>
      <c r="LQT534" s="413"/>
      <c r="LQU534" s="413"/>
      <c r="LQV534" s="413"/>
      <c r="LQW534" s="413"/>
      <c r="LQX534" s="414"/>
      <c r="LQY534" s="414"/>
      <c r="LQZ534" s="414"/>
      <c r="LRA534" s="414"/>
      <c r="LRB534" s="414"/>
      <c r="LRC534" s="413"/>
      <c r="LRD534" s="413"/>
      <c r="LRE534" s="414"/>
      <c r="LRF534" s="414"/>
      <c r="LRG534" s="413"/>
      <c r="LRH534" s="413"/>
      <c r="LRI534" s="414"/>
      <c r="LRJ534" s="414"/>
      <c r="LRK534" s="413"/>
      <c r="LRL534" s="413"/>
      <c r="LRM534" s="413"/>
      <c r="LRN534" s="413"/>
      <c r="LRO534" s="413"/>
      <c r="LRP534" s="413"/>
      <c r="LRQ534" s="413"/>
      <c r="LRR534" s="414"/>
      <c r="LRS534" s="414"/>
      <c r="LRT534" s="413"/>
      <c r="LRU534" s="413"/>
      <c r="LRV534" s="414"/>
      <c r="LRW534" s="414"/>
      <c r="LRX534" s="413"/>
      <c r="LRY534" s="413"/>
      <c r="LRZ534" s="413"/>
      <c r="LSA534" s="413"/>
      <c r="LSB534" s="413"/>
      <c r="LSC534" s="407"/>
      <c r="LSD534" s="439"/>
      <c r="LSE534" s="413"/>
      <c r="LSF534" s="413"/>
      <c r="LSG534" s="413"/>
      <c r="LSH534" s="413"/>
      <c r="LSI534" s="413"/>
      <c r="LSJ534" s="413"/>
      <c r="LSK534" s="413"/>
      <c r="LSL534" s="412"/>
      <c r="LSM534" s="412"/>
      <c r="LSN534" s="412"/>
      <c r="LSO534" s="412"/>
      <c r="LSP534" s="412"/>
      <c r="LSQ534" s="412"/>
      <c r="LSR534" s="412"/>
      <c r="LSS534" s="412"/>
      <c r="LST534" s="412"/>
      <c r="LSU534" s="412"/>
      <c r="LSV534" s="412"/>
      <c r="LSW534" s="412"/>
      <c r="LSX534" s="412"/>
      <c r="LSY534" s="412"/>
      <c r="LSZ534" s="412"/>
      <c r="LTA534" s="412"/>
      <c r="LTB534" s="412"/>
      <c r="LTC534" s="412"/>
      <c r="LTD534" s="412"/>
      <c r="LTE534" s="412"/>
      <c r="LTF534" s="412"/>
      <c r="LTG534" s="412"/>
      <c r="LTH534" s="412"/>
      <c r="LTI534" s="412"/>
      <c r="LTJ534" s="412"/>
      <c r="LTK534" s="412"/>
      <c r="LTL534" s="412"/>
      <c r="LTM534" s="412"/>
      <c r="LTN534" s="412"/>
      <c r="LTO534" s="412"/>
      <c r="LTP534" s="412"/>
      <c r="LTQ534" s="412"/>
      <c r="LTR534" s="412"/>
      <c r="LTS534" s="412"/>
      <c r="LTT534" s="412"/>
      <c r="LTU534" s="412"/>
      <c r="LTV534" s="412"/>
      <c r="LTW534" s="412"/>
      <c r="LTX534" s="412"/>
      <c r="LTY534" s="412"/>
      <c r="LTZ534" s="412"/>
      <c r="LUA534" s="412"/>
      <c r="LUB534" s="412"/>
      <c r="LUC534" s="412"/>
      <c r="LUD534" s="413"/>
      <c r="LUE534" s="413"/>
      <c r="LUF534" s="413"/>
      <c r="LUG534" s="413"/>
      <c r="LUH534" s="413"/>
      <c r="LUI534" s="413"/>
      <c r="LUJ534" s="413"/>
      <c r="LUK534" s="413"/>
      <c r="LUL534" s="413"/>
      <c r="LUM534" s="413"/>
      <c r="LUN534" s="413"/>
      <c r="LUO534" s="413"/>
      <c r="LUP534" s="413"/>
      <c r="LUQ534" s="413"/>
      <c r="LUR534" s="413"/>
      <c r="LUS534" s="413"/>
      <c r="LUT534" s="413"/>
      <c r="LUU534" s="413"/>
      <c r="LUV534" s="413"/>
      <c r="LUW534" s="413"/>
      <c r="LUX534" s="413"/>
      <c r="LUY534" s="413"/>
      <c r="LUZ534" s="413"/>
      <c r="LVA534" s="413"/>
      <c r="LVB534" s="414"/>
      <c r="LVC534" s="414"/>
      <c r="LVD534" s="414"/>
      <c r="LVE534" s="414"/>
      <c r="LVF534" s="414"/>
      <c r="LVG534" s="413"/>
      <c r="LVH534" s="413"/>
      <c r="LVI534" s="414"/>
      <c r="LVJ534" s="414"/>
      <c r="LVK534" s="413"/>
      <c r="LVL534" s="413"/>
      <c r="LVM534" s="414"/>
      <c r="LVN534" s="414"/>
      <c r="LVO534" s="413"/>
      <c r="LVP534" s="413"/>
      <c r="LVQ534" s="413"/>
      <c r="LVR534" s="413"/>
      <c r="LVS534" s="413"/>
      <c r="LVT534" s="413"/>
      <c r="LVU534" s="413"/>
      <c r="LVV534" s="414"/>
      <c r="LVW534" s="414"/>
      <c r="LVX534" s="413"/>
      <c r="LVY534" s="413"/>
      <c r="LVZ534" s="414"/>
      <c r="LWA534" s="414"/>
      <c r="LWB534" s="413"/>
      <c r="LWC534" s="413"/>
      <c r="LWD534" s="413"/>
      <c r="LWE534" s="413"/>
      <c r="LWF534" s="413"/>
      <c r="LWG534" s="407"/>
      <c r="LWH534" s="439"/>
      <c r="LWI534" s="413"/>
      <c r="LWJ534" s="413"/>
      <c r="LWK534" s="413"/>
      <c r="LWL534" s="413"/>
      <c r="LWM534" s="413"/>
      <c r="LWN534" s="413"/>
      <c r="LWO534" s="413"/>
      <c r="LWP534" s="412"/>
      <c r="LWQ534" s="412"/>
      <c r="LWR534" s="412"/>
      <c r="LWS534" s="412"/>
      <c r="LWT534" s="412"/>
      <c r="LWU534" s="412"/>
      <c r="LWV534" s="412"/>
      <c r="LWW534" s="412"/>
      <c r="LWX534" s="412"/>
      <c r="LWY534" s="412"/>
      <c r="LWZ534" s="412"/>
      <c r="LXA534" s="412"/>
      <c r="LXB534" s="412"/>
      <c r="LXC534" s="412"/>
      <c r="LXD534" s="412"/>
      <c r="LXE534" s="412"/>
      <c r="LXF534" s="412"/>
      <c r="LXG534" s="412"/>
      <c r="LXH534" s="412"/>
      <c r="LXI534" s="412"/>
      <c r="LXJ534" s="412"/>
      <c r="LXK534" s="412"/>
      <c r="LXL534" s="412"/>
      <c r="LXM534" s="412"/>
      <c r="LXN534" s="412"/>
      <c r="LXO534" s="412"/>
      <c r="LXP534" s="412"/>
      <c r="LXQ534" s="412"/>
      <c r="LXR534" s="412"/>
      <c r="LXS534" s="412"/>
      <c r="LXT534" s="412"/>
      <c r="LXU534" s="412"/>
      <c r="LXV534" s="412"/>
      <c r="LXW534" s="412"/>
      <c r="LXX534" s="412"/>
      <c r="LXY534" s="412"/>
      <c r="LXZ534" s="412"/>
      <c r="LYA534" s="412"/>
      <c r="LYB534" s="412"/>
      <c r="LYC534" s="412"/>
      <c r="LYD534" s="412"/>
      <c r="LYE534" s="412"/>
      <c r="LYF534" s="412"/>
      <c r="LYG534" s="412"/>
      <c r="LYH534" s="413"/>
      <c r="LYI534" s="413"/>
      <c r="LYJ534" s="413"/>
      <c r="LYK534" s="413"/>
      <c r="LYL534" s="413"/>
      <c r="LYM534" s="413"/>
      <c r="LYN534" s="413"/>
      <c r="LYO534" s="413"/>
      <c r="LYP534" s="413"/>
      <c r="LYQ534" s="413"/>
      <c r="LYR534" s="413"/>
      <c r="LYS534" s="413"/>
      <c r="LYT534" s="413"/>
      <c r="LYU534" s="413"/>
      <c r="LYV534" s="413"/>
      <c r="LYW534" s="413"/>
      <c r="LYX534" s="413"/>
      <c r="LYY534" s="413"/>
      <c r="LYZ534" s="413"/>
      <c r="LZA534" s="413"/>
      <c r="LZB534" s="413"/>
      <c r="LZC534" s="413"/>
      <c r="LZD534" s="413"/>
      <c r="LZE534" s="413"/>
      <c r="LZF534" s="414"/>
      <c r="LZG534" s="414"/>
      <c r="LZH534" s="414"/>
      <c r="LZI534" s="414"/>
      <c r="LZJ534" s="414"/>
      <c r="LZK534" s="413"/>
      <c r="LZL534" s="413"/>
      <c r="LZM534" s="414"/>
      <c r="LZN534" s="414"/>
      <c r="LZO534" s="413"/>
      <c r="LZP534" s="413"/>
      <c r="LZQ534" s="414"/>
      <c r="LZR534" s="414"/>
      <c r="LZS534" s="413"/>
      <c r="LZT534" s="413"/>
      <c r="LZU534" s="413"/>
      <c r="LZV534" s="413"/>
      <c r="LZW534" s="413"/>
      <c r="LZX534" s="413"/>
      <c r="LZY534" s="413"/>
      <c r="LZZ534" s="414"/>
      <c r="MAA534" s="414"/>
      <c r="MAB534" s="413"/>
      <c r="MAC534" s="413"/>
      <c r="MAD534" s="414"/>
      <c r="MAE534" s="414"/>
      <c r="MAF534" s="413"/>
      <c r="MAG534" s="413"/>
      <c r="MAH534" s="413"/>
      <c r="MAI534" s="413"/>
      <c r="MAJ534" s="413"/>
      <c r="MAK534" s="407"/>
      <c r="MAL534" s="439"/>
      <c r="MAM534" s="413"/>
      <c r="MAN534" s="413"/>
      <c r="MAO534" s="413"/>
      <c r="MAP534" s="413"/>
      <c r="MAQ534" s="413"/>
      <c r="MAR534" s="413"/>
      <c r="MAS534" s="413"/>
      <c r="MAT534" s="412"/>
      <c r="MAU534" s="412"/>
      <c r="MAV534" s="412"/>
      <c r="MAW534" s="412"/>
      <c r="MAX534" s="412"/>
      <c r="MAY534" s="412"/>
      <c r="MAZ534" s="412"/>
      <c r="MBA534" s="412"/>
      <c r="MBB534" s="412"/>
      <c r="MBC534" s="412"/>
      <c r="MBD534" s="412"/>
      <c r="MBE534" s="412"/>
      <c r="MBF534" s="412"/>
      <c r="MBG534" s="412"/>
      <c r="MBH534" s="412"/>
      <c r="MBI534" s="412"/>
      <c r="MBJ534" s="412"/>
      <c r="MBK534" s="412"/>
      <c r="MBL534" s="412"/>
      <c r="MBM534" s="412"/>
      <c r="MBN534" s="412"/>
      <c r="MBO534" s="412"/>
      <c r="MBP534" s="412"/>
      <c r="MBQ534" s="412"/>
      <c r="MBR534" s="412"/>
      <c r="MBS534" s="412"/>
      <c r="MBT534" s="412"/>
      <c r="MBU534" s="412"/>
      <c r="MBV534" s="412"/>
      <c r="MBW534" s="412"/>
      <c r="MBX534" s="412"/>
      <c r="MBY534" s="412"/>
      <c r="MBZ534" s="412"/>
      <c r="MCA534" s="412"/>
      <c r="MCB534" s="412"/>
      <c r="MCC534" s="412"/>
      <c r="MCD534" s="412"/>
      <c r="MCE534" s="412"/>
      <c r="MCF534" s="412"/>
      <c r="MCG534" s="412"/>
      <c r="MCH534" s="412"/>
      <c r="MCI534" s="412"/>
      <c r="MCJ534" s="412"/>
      <c r="MCK534" s="412"/>
      <c r="MCL534" s="413"/>
      <c r="MCM534" s="413"/>
      <c r="MCN534" s="413"/>
      <c r="MCO534" s="413"/>
      <c r="MCP534" s="413"/>
      <c r="MCQ534" s="413"/>
      <c r="MCR534" s="413"/>
      <c r="MCS534" s="413"/>
      <c r="MCT534" s="413"/>
      <c r="MCU534" s="413"/>
      <c r="MCV534" s="413"/>
      <c r="MCW534" s="413"/>
      <c r="MCX534" s="413"/>
      <c r="MCY534" s="413"/>
      <c r="MCZ534" s="413"/>
      <c r="MDA534" s="413"/>
      <c r="MDB534" s="413"/>
      <c r="MDC534" s="413"/>
      <c r="MDD534" s="413"/>
      <c r="MDE534" s="413"/>
      <c r="MDF534" s="413"/>
      <c r="MDG534" s="413"/>
      <c r="MDH534" s="413"/>
      <c r="MDI534" s="413"/>
      <c r="MDJ534" s="414"/>
      <c r="MDK534" s="414"/>
      <c r="MDL534" s="414"/>
      <c r="MDM534" s="414"/>
      <c r="MDN534" s="414"/>
      <c r="MDO534" s="413"/>
      <c r="MDP534" s="413"/>
      <c r="MDQ534" s="414"/>
      <c r="MDR534" s="414"/>
      <c r="MDS534" s="413"/>
      <c r="MDT534" s="413"/>
      <c r="MDU534" s="414"/>
      <c r="MDV534" s="414"/>
      <c r="MDW534" s="413"/>
      <c r="MDX534" s="413"/>
      <c r="MDY534" s="413"/>
      <c r="MDZ534" s="413"/>
      <c r="MEA534" s="413"/>
      <c r="MEB534" s="413"/>
      <c r="MEC534" s="413"/>
      <c r="MED534" s="414"/>
      <c r="MEE534" s="414"/>
      <c r="MEF534" s="413"/>
      <c r="MEG534" s="413"/>
      <c r="MEH534" s="414"/>
      <c r="MEI534" s="414"/>
      <c r="MEJ534" s="413"/>
      <c r="MEK534" s="413"/>
      <c r="MEL534" s="413"/>
      <c r="MEM534" s="413"/>
      <c r="MEN534" s="413"/>
      <c r="MEO534" s="407"/>
      <c r="MEP534" s="439"/>
      <c r="MEQ534" s="413"/>
      <c r="MER534" s="413"/>
      <c r="MES534" s="413"/>
      <c r="MET534" s="413"/>
      <c r="MEU534" s="413"/>
      <c r="MEV534" s="413"/>
      <c r="MEW534" s="413"/>
      <c r="MEX534" s="412"/>
      <c r="MEY534" s="412"/>
      <c r="MEZ534" s="412"/>
      <c r="MFA534" s="412"/>
      <c r="MFB534" s="412"/>
      <c r="MFC534" s="412"/>
      <c r="MFD534" s="412"/>
      <c r="MFE534" s="412"/>
      <c r="MFF534" s="412"/>
      <c r="MFG534" s="412"/>
      <c r="MFH534" s="412"/>
      <c r="MFI534" s="412"/>
      <c r="MFJ534" s="412"/>
      <c r="MFK534" s="412"/>
      <c r="MFL534" s="412"/>
      <c r="MFM534" s="412"/>
      <c r="MFN534" s="412"/>
      <c r="MFO534" s="412"/>
      <c r="MFP534" s="412"/>
      <c r="MFQ534" s="412"/>
      <c r="MFR534" s="412"/>
      <c r="MFS534" s="412"/>
      <c r="MFT534" s="412"/>
      <c r="MFU534" s="412"/>
      <c r="MFV534" s="412"/>
      <c r="MFW534" s="412"/>
      <c r="MFX534" s="412"/>
      <c r="MFY534" s="412"/>
      <c r="MFZ534" s="412"/>
      <c r="MGA534" s="412"/>
      <c r="MGB534" s="412"/>
      <c r="MGC534" s="412"/>
      <c r="MGD534" s="412"/>
      <c r="MGE534" s="412"/>
      <c r="MGF534" s="412"/>
      <c r="MGG534" s="412"/>
      <c r="MGH534" s="412"/>
      <c r="MGI534" s="412"/>
      <c r="MGJ534" s="412"/>
      <c r="MGK534" s="412"/>
      <c r="MGL534" s="412"/>
      <c r="MGM534" s="412"/>
      <c r="MGN534" s="412"/>
      <c r="MGO534" s="412"/>
      <c r="MGP534" s="413"/>
      <c r="MGQ534" s="413"/>
      <c r="MGR534" s="413"/>
      <c r="MGS534" s="413"/>
      <c r="MGT534" s="413"/>
      <c r="MGU534" s="413"/>
      <c r="MGV534" s="413"/>
      <c r="MGW534" s="413"/>
      <c r="MGX534" s="413"/>
      <c r="MGY534" s="413"/>
      <c r="MGZ534" s="413"/>
      <c r="MHA534" s="413"/>
      <c r="MHB534" s="413"/>
      <c r="MHC534" s="413"/>
      <c r="MHD534" s="413"/>
      <c r="MHE534" s="413"/>
      <c r="MHF534" s="413"/>
      <c r="MHG534" s="413"/>
      <c r="MHH534" s="413"/>
      <c r="MHI534" s="413"/>
      <c r="MHJ534" s="413"/>
      <c r="MHK534" s="413"/>
      <c r="MHL534" s="413"/>
      <c r="MHM534" s="413"/>
      <c r="MHN534" s="414"/>
      <c r="MHO534" s="414"/>
      <c r="MHP534" s="414"/>
      <c r="MHQ534" s="414"/>
      <c r="MHR534" s="414"/>
      <c r="MHS534" s="413"/>
      <c r="MHT534" s="413"/>
      <c r="MHU534" s="414"/>
      <c r="MHV534" s="414"/>
      <c r="MHW534" s="413"/>
      <c r="MHX534" s="413"/>
      <c r="MHY534" s="414"/>
      <c r="MHZ534" s="414"/>
      <c r="MIA534" s="413"/>
      <c r="MIB534" s="413"/>
      <c r="MIC534" s="413"/>
      <c r="MID534" s="413"/>
      <c r="MIE534" s="413"/>
      <c r="MIF534" s="413"/>
      <c r="MIG534" s="413"/>
      <c r="MIH534" s="414"/>
      <c r="MII534" s="414"/>
      <c r="MIJ534" s="413"/>
      <c r="MIK534" s="413"/>
      <c r="MIL534" s="414"/>
      <c r="MIM534" s="414"/>
      <c r="MIN534" s="413"/>
      <c r="MIO534" s="413"/>
      <c r="MIP534" s="413"/>
      <c r="MIQ534" s="413"/>
      <c r="MIR534" s="413"/>
      <c r="MIS534" s="407"/>
      <c r="MIT534" s="439"/>
      <c r="MIU534" s="413"/>
      <c r="MIV534" s="413"/>
      <c r="MIW534" s="413"/>
      <c r="MIX534" s="413"/>
      <c r="MIY534" s="413"/>
      <c r="MIZ534" s="413"/>
      <c r="MJA534" s="413"/>
      <c r="MJB534" s="412"/>
      <c r="MJC534" s="412"/>
      <c r="MJD534" s="412"/>
      <c r="MJE534" s="412"/>
      <c r="MJF534" s="412"/>
      <c r="MJG534" s="412"/>
      <c r="MJH534" s="412"/>
      <c r="MJI534" s="412"/>
      <c r="MJJ534" s="412"/>
      <c r="MJK534" s="412"/>
      <c r="MJL534" s="412"/>
      <c r="MJM534" s="412"/>
      <c r="MJN534" s="412"/>
      <c r="MJO534" s="412"/>
      <c r="MJP534" s="412"/>
      <c r="MJQ534" s="412"/>
      <c r="MJR534" s="412"/>
      <c r="MJS534" s="412"/>
      <c r="MJT534" s="412"/>
      <c r="MJU534" s="412"/>
      <c r="MJV534" s="412"/>
      <c r="MJW534" s="412"/>
      <c r="MJX534" s="412"/>
      <c r="MJY534" s="412"/>
      <c r="MJZ534" s="412"/>
      <c r="MKA534" s="412"/>
      <c r="MKB534" s="412"/>
      <c r="MKC534" s="412"/>
      <c r="MKD534" s="412"/>
      <c r="MKE534" s="412"/>
      <c r="MKF534" s="412"/>
      <c r="MKG534" s="412"/>
      <c r="MKH534" s="412"/>
      <c r="MKI534" s="412"/>
      <c r="MKJ534" s="412"/>
      <c r="MKK534" s="412"/>
      <c r="MKL534" s="412"/>
      <c r="MKM534" s="412"/>
      <c r="MKN534" s="412"/>
      <c r="MKO534" s="412"/>
      <c r="MKP534" s="412"/>
      <c r="MKQ534" s="412"/>
      <c r="MKR534" s="412"/>
      <c r="MKS534" s="412"/>
      <c r="MKT534" s="413"/>
      <c r="MKU534" s="413"/>
      <c r="MKV534" s="413"/>
      <c r="MKW534" s="413"/>
      <c r="MKX534" s="413"/>
      <c r="MKY534" s="413"/>
      <c r="MKZ534" s="413"/>
      <c r="MLA534" s="413"/>
      <c r="MLB534" s="413"/>
      <c r="MLC534" s="413"/>
      <c r="MLD534" s="413"/>
      <c r="MLE534" s="413"/>
      <c r="MLF534" s="413"/>
      <c r="MLG534" s="413"/>
      <c r="MLH534" s="413"/>
      <c r="MLI534" s="413"/>
      <c r="MLJ534" s="413"/>
      <c r="MLK534" s="413"/>
      <c r="MLL534" s="413"/>
      <c r="MLM534" s="413"/>
      <c r="MLN534" s="413"/>
      <c r="MLO534" s="413"/>
      <c r="MLP534" s="413"/>
      <c r="MLQ534" s="413"/>
      <c r="MLR534" s="414"/>
      <c r="MLS534" s="414"/>
      <c r="MLT534" s="414"/>
      <c r="MLU534" s="414"/>
      <c r="MLV534" s="414"/>
      <c r="MLW534" s="413"/>
      <c r="MLX534" s="413"/>
      <c r="MLY534" s="414"/>
      <c r="MLZ534" s="414"/>
      <c r="MMA534" s="413"/>
      <c r="MMB534" s="413"/>
      <c r="MMC534" s="414"/>
      <c r="MMD534" s="414"/>
      <c r="MME534" s="413"/>
      <c r="MMF534" s="413"/>
      <c r="MMG534" s="413"/>
      <c r="MMH534" s="413"/>
      <c r="MMI534" s="413"/>
      <c r="MMJ534" s="413"/>
      <c r="MMK534" s="413"/>
      <c r="MML534" s="414"/>
      <c r="MMM534" s="414"/>
      <c r="MMN534" s="413"/>
      <c r="MMO534" s="413"/>
      <c r="MMP534" s="414"/>
      <c r="MMQ534" s="414"/>
      <c r="MMR534" s="413"/>
      <c r="MMS534" s="413"/>
      <c r="MMT534" s="413"/>
      <c r="MMU534" s="413"/>
      <c r="MMV534" s="413"/>
      <c r="MMW534" s="407"/>
      <c r="MMX534" s="439"/>
      <c r="MMY534" s="413"/>
      <c r="MMZ534" s="413"/>
      <c r="MNA534" s="413"/>
      <c r="MNB534" s="413"/>
      <c r="MNC534" s="413"/>
      <c r="MND534" s="413"/>
      <c r="MNE534" s="413"/>
      <c r="MNF534" s="412"/>
      <c r="MNG534" s="412"/>
      <c r="MNH534" s="412"/>
      <c r="MNI534" s="412"/>
      <c r="MNJ534" s="412"/>
      <c r="MNK534" s="412"/>
      <c r="MNL534" s="412"/>
      <c r="MNM534" s="412"/>
      <c r="MNN534" s="412"/>
      <c r="MNO534" s="412"/>
      <c r="MNP534" s="412"/>
      <c r="MNQ534" s="412"/>
      <c r="MNR534" s="412"/>
      <c r="MNS534" s="412"/>
      <c r="MNT534" s="412"/>
      <c r="MNU534" s="412"/>
      <c r="MNV534" s="412"/>
      <c r="MNW534" s="412"/>
      <c r="MNX534" s="412"/>
      <c r="MNY534" s="412"/>
      <c r="MNZ534" s="412"/>
      <c r="MOA534" s="412"/>
      <c r="MOB534" s="412"/>
      <c r="MOC534" s="412"/>
      <c r="MOD534" s="412"/>
      <c r="MOE534" s="412"/>
      <c r="MOF534" s="412"/>
      <c r="MOG534" s="412"/>
      <c r="MOH534" s="412"/>
      <c r="MOI534" s="412"/>
      <c r="MOJ534" s="412"/>
      <c r="MOK534" s="412"/>
      <c r="MOL534" s="412"/>
      <c r="MOM534" s="412"/>
      <c r="MON534" s="412"/>
      <c r="MOO534" s="412"/>
      <c r="MOP534" s="412"/>
      <c r="MOQ534" s="412"/>
      <c r="MOR534" s="412"/>
      <c r="MOS534" s="412"/>
      <c r="MOT534" s="412"/>
      <c r="MOU534" s="412"/>
      <c r="MOV534" s="412"/>
      <c r="MOW534" s="412"/>
      <c r="MOX534" s="413"/>
      <c r="MOY534" s="413"/>
      <c r="MOZ534" s="413"/>
      <c r="MPA534" s="413"/>
      <c r="MPB534" s="413"/>
      <c r="MPC534" s="413"/>
      <c r="MPD534" s="413"/>
      <c r="MPE534" s="413"/>
      <c r="MPF534" s="413"/>
      <c r="MPG534" s="413"/>
      <c r="MPH534" s="413"/>
      <c r="MPI534" s="413"/>
      <c r="MPJ534" s="413"/>
      <c r="MPK534" s="413"/>
      <c r="MPL534" s="413"/>
      <c r="MPM534" s="413"/>
      <c r="MPN534" s="413"/>
      <c r="MPO534" s="413"/>
      <c r="MPP534" s="413"/>
      <c r="MPQ534" s="413"/>
      <c r="MPR534" s="413"/>
      <c r="MPS534" s="413"/>
      <c r="MPT534" s="413"/>
      <c r="MPU534" s="413"/>
      <c r="MPV534" s="414"/>
      <c r="MPW534" s="414"/>
      <c r="MPX534" s="414"/>
      <c r="MPY534" s="414"/>
      <c r="MPZ534" s="414"/>
      <c r="MQA534" s="413"/>
      <c r="MQB534" s="413"/>
      <c r="MQC534" s="414"/>
      <c r="MQD534" s="414"/>
      <c r="MQE534" s="413"/>
      <c r="MQF534" s="413"/>
      <c r="MQG534" s="414"/>
      <c r="MQH534" s="414"/>
      <c r="MQI534" s="413"/>
      <c r="MQJ534" s="413"/>
      <c r="MQK534" s="413"/>
      <c r="MQL534" s="413"/>
      <c r="MQM534" s="413"/>
      <c r="MQN534" s="413"/>
      <c r="MQO534" s="413"/>
      <c r="MQP534" s="414"/>
      <c r="MQQ534" s="414"/>
      <c r="MQR534" s="413"/>
      <c r="MQS534" s="413"/>
      <c r="MQT534" s="414"/>
      <c r="MQU534" s="414"/>
      <c r="MQV534" s="413"/>
      <c r="MQW534" s="413"/>
      <c r="MQX534" s="413"/>
      <c r="MQY534" s="413"/>
      <c r="MQZ534" s="413"/>
      <c r="MRA534" s="407"/>
      <c r="MRB534" s="439"/>
      <c r="MRC534" s="413"/>
      <c r="MRD534" s="413"/>
      <c r="MRE534" s="413"/>
      <c r="MRF534" s="413"/>
      <c r="MRG534" s="413"/>
      <c r="MRH534" s="413"/>
      <c r="MRI534" s="413"/>
      <c r="MRJ534" s="412"/>
      <c r="MRK534" s="412"/>
      <c r="MRL534" s="412"/>
      <c r="MRM534" s="412"/>
      <c r="MRN534" s="412"/>
      <c r="MRO534" s="412"/>
      <c r="MRP534" s="412"/>
      <c r="MRQ534" s="412"/>
      <c r="MRR534" s="412"/>
      <c r="MRS534" s="412"/>
      <c r="MRT534" s="412"/>
      <c r="MRU534" s="412"/>
      <c r="MRV534" s="412"/>
      <c r="MRW534" s="412"/>
      <c r="MRX534" s="412"/>
      <c r="MRY534" s="412"/>
      <c r="MRZ534" s="412"/>
      <c r="MSA534" s="412"/>
      <c r="MSB534" s="412"/>
      <c r="MSC534" s="412"/>
      <c r="MSD534" s="412"/>
      <c r="MSE534" s="412"/>
      <c r="MSF534" s="412"/>
      <c r="MSG534" s="412"/>
      <c r="MSH534" s="412"/>
      <c r="MSI534" s="412"/>
      <c r="MSJ534" s="412"/>
      <c r="MSK534" s="412"/>
      <c r="MSL534" s="412"/>
      <c r="MSM534" s="412"/>
      <c r="MSN534" s="412"/>
      <c r="MSO534" s="412"/>
      <c r="MSP534" s="412"/>
      <c r="MSQ534" s="412"/>
      <c r="MSR534" s="412"/>
      <c r="MSS534" s="412"/>
      <c r="MST534" s="412"/>
      <c r="MSU534" s="412"/>
      <c r="MSV534" s="412"/>
      <c r="MSW534" s="412"/>
      <c r="MSX534" s="412"/>
      <c r="MSY534" s="412"/>
      <c r="MSZ534" s="412"/>
      <c r="MTA534" s="412"/>
      <c r="MTB534" s="413"/>
      <c r="MTC534" s="413"/>
      <c r="MTD534" s="413"/>
      <c r="MTE534" s="413"/>
      <c r="MTF534" s="413"/>
      <c r="MTG534" s="413"/>
      <c r="MTH534" s="413"/>
      <c r="MTI534" s="413"/>
      <c r="MTJ534" s="413"/>
      <c r="MTK534" s="413"/>
      <c r="MTL534" s="413"/>
      <c r="MTM534" s="413"/>
      <c r="MTN534" s="413"/>
      <c r="MTO534" s="413"/>
      <c r="MTP534" s="413"/>
      <c r="MTQ534" s="413"/>
      <c r="MTR534" s="413"/>
      <c r="MTS534" s="413"/>
      <c r="MTT534" s="413"/>
      <c r="MTU534" s="413"/>
      <c r="MTV534" s="413"/>
      <c r="MTW534" s="413"/>
      <c r="MTX534" s="413"/>
      <c r="MTY534" s="413"/>
      <c r="MTZ534" s="414"/>
      <c r="MUA534" s="414"/>
      <c r="MUB534" s="414"/>
      <c r="MUC534" s="414"/>
      <c r="MUD534" s="414"/>
      <c r="MUE534" s="413"/>
      <c r="MUF534" s="413"/>
      <c r="MUG534" s="414"/>
      <c r="MUH534" s="414"/>
      <c r="MUI534" s="413"/>
      <c r="MUJ534" s="413"/>
      <c r="MUK534" s="414"/>
      <c r="MUL534" s="414"/>
      <c r="MUM534" s="413"/>
      <c r="MUN534" s="413"/>
      <c r="MUO534" s="413"/>
      <c r="MUP534" s="413"/>
      <c r="MUQ534" s="413"/>
      <c r="MUR534" s="413"/>
      <c r="MUS534" s="413"/>
      <c r="MUT534" s="414"/>
      <c r="MUU534" s="414"/>
      <c r="MUV534" s="413"/>
      <c r="MUW534" s="413"/>
      <c r="MUX534" s="414"/>
      <c r="MUY534" s="414"/>
      <c r="MUZ534" s="413"/>
      <c r="MVA534" s="413"/>
      <c r="MVB534" s="413"/>
      <c r="MVC534" s="413"/>
      <c r="MVD534" s="413"/>
      <c r="MVE534" s="407"/>
      <c r="MVF534" s="439"/>
      <c r="MVG534" s="413"/>
      <c r="MVH534" s="413"/>
      <c r="MVI534" s="413"/>
      <c r="MVJ534" s="413"/>
      <c r="MVK534" s="413"/>
      <c r="MVL534" s="413"/>
      <c r="MVM534" s="413"/>
      <c r="MVN534" s="412"/>
      <c r="MVO534" s="412"/>
      <c r="MVP534" s="412"/>
      <c r="MVQ534" s="412"/>
      <c r="MVR534" s="412"/>
      <c r="MVS534" s="412"/>
      <c r="MVT534" s="412"/>
      <c r="MVU534" s="412"/>
      <c r="MVV534" s="412"/>
      <c r="MVW534" s="412"/>
      <c r="MVX534" s="412"/>
      <c r="MVY534" s="412"/>
      <c r="MVZ534" s="412"/>
      <c r="MWA534" s="412"/>
      <c r="MWB534" s="412"/>
      <c r="MWC534" s="412"/>
      <c r="MWD534" s="412"/>
      <c r="MWE534" s="412"/>
      <c r="MWF534" s="412"/>
      <c r="MWG534" s="412"/>
      <c r="MWH534" s="412"/>
      <c r="MWI534" s="412"/>
      <c r="MWJ534" s="412"/>
      <c r="MWK534" s="412"/>
      <c r="MWL534" s="412"/>
      <c r="MWM534" s="412"/>
      <c r="MWN534" s="412"/>
      <c r="MWO534" s="412"/>
      <c r="MWP534" s="412"/>
      <c r="MWQ534" s="412"/>
      <c r="MWR534" s="412"/>
      <c r="MWS534" s="412"/>
      <c r="MWT534" s="412"/>
      <c r="MWU534" s="412"/>
      <c r="MWV534" s="412"/>
      <c r="MWW534" s="412"/>
      <c r="MWX534" s="412"/>
      <c r="MWY534" s="412"/>
      <c r="MWZ534" s="412"/>
      <c r="MXA534" s="412"/>
      <c r="MXB534" s="412"/>
      <c r="MXC534" s="412"/>
      <c r="MXD534" s="412"/>
      <c r="MXE534" s="412"/>
      <c r="MXF534" s="413"/>
      <c r="MXG534" s="413"/>
      <c r="MXH534" s="413"/>
      <c r="MXI534" s="413"/>
      <c r="MXJ534" s="413"/>
      <c r="MXK534" s="413"/>
      <c r="MXL534" s="413"/>
      <c r="MXM534" s="413"/>
      <c r="MXN534" s="413"/>
      <c r="MXO534" s="413"/>
      <c r="MXP534" s="413"/>
      <c r="MXQ534" s="413"/>
      <c r="MXR534" s="413"/>
      <c r="MXS534" s="413"/>
      <c r="MXT534" s="413"/>
      <c r="MXU534" s="413"/>
      <c r="MXV534" s="413"/>
      <c r="MXW534" s="413"/>
      <c r="MXX534" s="413"/>
      <c r="MXY534" s="413"/>
      <c r="MXZ534" s="413"/>
      <c r="MYA534" s="413"/>
      <c r="MYB534" s="413"/>
      <c r="MYC534" s="413"/>
      <c r="MYD534" s="414"/>
      <c r="MYE534" s="414"/>
      <c r="MYF534" s="414"/>
      <c r="MYG534" s="414"/>
      <c r="MYH534" s="414"/>
      <c r="MYI534" s="413"/>
      <c r="MYJ534" s="413"/>
      <c r="MYK534" s="414"/>
      <c r="MYL534" s="414"/>
      <c r="MYM534" s="413"/>
      <c r="MYN534" s="413"/>
      <c r="MYO534" s="414"/>
      <c r="MYP534" s="414"/>
      <c r="MYQ534" s="413"/>
      <c r="MYR534" s="413"/>
      <c r="MYS534" s="413"/>
      <c r="MYT534" s="413"/>
      <c r="MYU534" s="413"/>
      <c r="MYV534" s="413"/>
      <c r="MYW534" s="413"/>
      <c r="MYX534" s="414"/>
      <c r="MYY534" s="414"/>
      <c r="MYZ534" s="413"/>
      <c r="MZA534" s="413"/>
      <c r="MZB534" s="414"/>
      <c r="MZC534" s="414"/>
      <c r="MZD534" s="413"/>
      <c r="MZE534" s="413"/>
      <c r="MZF534" s="413"/>
      <c r="MZG534" s="413"/>
      <c r="MZH534" s="413"/>
      <c r="MZI534" s="407"/>
      <c r="MZJ534" s="439"/>
      <c r="MZK534" s="413"/>
      <c r="MZL534" s="413"/>
      <c r="MZM534" s="413"/>
      <c r="MZN534" s="413"/>
      <c r="MZO534" s="413"/>
      <c r="MZP534" s="413"/>
      <c r="MZQ534" s="413"/>
      <c r="MZR534" s="412"/>
      <c r="MZS534" s="412"/>
      <c r="MZT534" s="412"/>
      <c r="MZU534" s="412"/>
      <c r="MZV534" s="412"/>
      <c r="MZW534" s="412"/>
      <c r="MZX534" s="412"/>
      <c r="MZY534" s="412"/>
      <c r="MZZ534" s="412"/>
      <c r="NAA534" s="412"/>
      <c r="NAB534" s="412"/>
      <c r="NAC534" s="412"/>
      <c r="NAD534" s="412"/>
      <c r="NAE534" s="412"/>
      <c r="NAF534" s="412"/>
      <c r="NAG534" s="412"/>
      <c r="NAH534" s="412"/>
      <c r="NAI534" s="412"/>
      <c r="NAJ534" s="412"/>
      <c r="NAK534" s="412"/>
      <c r="NAL534" s="412"/>
      <c r="NAM534" s="412"/>
      <c r="NAN534" s="412"/>
      <c r="NAO534" s="412"/>
      <c r="NAP534" s="412"/>
      <c r="NAQ534" s="412"/>
      <c r="NAR534" s="412"/>
      <c r="NAS534" s="412"/>
      <c r="NAT534" s="412"/>
      <c r="NAU534" s="412"/>
      <c r="NAV534" s="412"/>
      <c r="NAW534" s="412"/>
      <c r="NAX534" s="412"/>
      <c r="NAY534" s="412"/>
      <c r="NAZ534" s="412"/>
      <c r="NBA534" s="412"/>
      <c r="NBB534" s="412"/>
      <c r="NBC534" s="412"/>
      <c r="NBD534" s="412"/>
      <c r="NBE534" s="412"/>
      <c r="NBF534" s="412"/>
      <c r="NBG534" s="412"/>
      <c r="NBH534" s="412"/>
      <c r="NBI534" s="412"/>
      <c r="NBJ534" s="413"/>
      <c r="NBK534" s="413"/>
      <c r="NBL534" s="413"/>
      <c r="NBM534" s="413"/>
      <c r="NBN534" s="413"/>
      <c r="NBO534" s="413"/>
      <c r="NBP534" s="413"/>
      <c r="NBQ534" s="413"/>
      <c r="NBR534" s="413"/>
      <c r="NBS534" s="413"/>
      <c r="NBT534" s="413"/>
      <c r="NBU534" s="413"/>
      <c r="NBV534" s="413"/>
      <c r="NBW534" s="413"/>
      <c r="NBX534" s="413"/>
      <c r="NBY534" s="413"/>
      <c r="NBZ534" s="413"/>
      <c r="NCA534" s="413"/>
      <c r="NCB534" s="413"/>
      <c r="NCC534" s="413"/>
      <c r="NCD534" s="413"/>
      <c r="NCE534" s="413"/>
      <c r="NCF534" s="413"/>
      <c r="NCG534" s="413"/>
      <c r="NCH534" s="414"/>
      <c r="NCI534" s="414"/>
      <c r="NCJ534" s="414"/>
      <c r="NCK534" s="414"/>
      <c r="NCL534" s="414"/>
      <c r="NCM534" s="413"/>
      <c r="NCN534" s="413"/>
      <c r="NCO534" s="414"/>
      <c r="NCP534" s="414"/>
      <c r="NCQ534" s="413"/>
      <c r="NCR534" s="413"/>
      <c r="NCS534" s="414"/>
      <c r="NCT534" s="414"/>
      <c r="NCU534" s="413"/>
      <c r="NCV534" s="413"/>
      <c r="NCW534" s="413"/>
      <c r="NCX534" s="413"/>
      <c r="NCY534" s="413"/>
      <c r="NCZ534" s="413"/>
      <c r="NDA534" s="413"/>
      <c r="NDB534" s="414"/>
      <c r="NDC534" s="414"/>
      <c r="NDD534" s="413"/>
      <c r="NDE534" s="413"/>
      <c r="NDF534" s="414"/>
      <c r="NDG534" s="414"/>
      <c r="NDH534" s="413"/>
      <c r="NDI534" s="413"/>
      <c r="NDJ534" s="413"/>
      <c r="NDK534" s="413"/>
      <c r="NDL534" s="413"/>
      <c r="NDM534" s="407"/>
      <c r="NDN534" s="439"/>
      <c r="NDO534" s="413"/>
      <c r="NDP534" s="413"/>
      <c r="NDQ534" s="413"/>
      <c r="NDR534" s="413"/>
      <c r="NDS534" s="413"/>
      <c r="NDT534" s="413"/>
      <c r="NDU534" s="413"/>
      <c r="NDV534" s="412"/>
      <c r="NDW534" s="412"/>
      <c r="NDX534" s="412"/>
      <c r="NDY534" s="412"/>
      <c r="NDZ534" s="412"/>
      <c r="NEA534" s="412"/>
      <c r="NEB534" s="412"/>
      <c r="NEC534" s="412"/>
      <c r="NED534" s="412"/>
      <c r="NEE534" s="412"/>
      <c r="NEF534" s="412"/>
      <c r="NEG534" s="412"/>
      <c r="NEH534" s="412"/>
      <c r="NEI534" s="412"/>
      <c r="NEJ534" s="412"/>
      <c r="NEK534" s="412"/>
      <c r="NEL534" s="412"/>
      <c r="NEM534" s="412"/>
      <c r="NEN534" s="412"/>
      <c r="NEO534" s="412"/>
      <c r="NEP534" s="412"/>
      <c r="NEQ534" s="412"/>
      <c r="NER534" s="412"/>
      <c r="NES534" s="412"/>
      <c r="NET534" s="412"/>
      <c r="NEU534" s="412"/>
      <c r="NEV534" s="412"/>
      <c r="NEW534" s="412"/>
      <c r="NEX534" s="412"/>
      <c r="NEY534" s="412"/>
      <c r="NEZ534" s="412"/>
      <c r="NFA534" s="412"/>
      <c r="NFB534" s="412"/>
      <c r="NFC534" s="412"/>
      <c r="NFD534" s="412"/>
      <c r="NFE534" s="412"/>
      <c r="NFF534" s="412"/>
      <c r="NFG534" s="412"/>
      <c r="NFH534" s="412"/>
      <c r="NFI534" s="412"/>
      <c r="NFJ534" s="412"/>
      <c r="NFK534" s="412"/>
      <c r="NFL534" s="412"/>
      <c r="NFM534" s="412"/>
      <c r="NFN534" s="413"/>
      <c r="NFO534" s="413"/>
      <c r="NFP534" s="413"/>
      <c r="NFQ534" s="413"/>
      <c r="NFR534" s="413"/>
      <c r="NFS534" s="413"/>
      <c r="NFT534" s="413"/>
      <c r="NFU534" s="413"/>
      <c r="NFV534" s="413"/>
      <c r="NFW534" s="413"/>
      <c r="NFX534" s="413"/>
      <c r="NFY534" s="413"/>
      <c r="NFZ534" s="413"/>
      <c r="NGA534" s="413"/>
      <c r="NGB534" s="413"/>
      <c r="NGC534" s="413"/>
      <c r="NGD534" s="413"/>
      <c r="NGE534" s="413"/>
      <c r="NGF534" s="413"/>
      <c r="NGG534" s="413"/>
      <c r="NGH534" s="413"/>
      <c r="NGI534" s="413"/>
      <c r="NGJ534" s="413"/>
      <c r="NGK534" s="413"/>
      <c r="NGL534" s="414"/>
      <c r="NGM534" s="414"/>
      <c r="NGN534" s="414"/>
      <c r="NGO534" s="414"/>
      <c r="NGP534" s="414"/>
      <c r="NGQ534" s="413"/>
      <c r="NGR534" s="413"/>
      <c r="NGS534" s="414"/>
      <c r="NGT534" s="414"/>
      <c r="NGU534" s="413"/>
      <c r="NGV534" s="413"/>
      <c r="NGW534" s="414"/>
      <c r="NGX534" s="414"/>
      <c r="NGY534" s="413"/>
      <c r="NGZ534" s="413"/>
      <c r="NHA534" s="413"/>
      <c r="NHB534" s="413"/>
      <c r="NHC534" s="413"/>
      <c r="NHD534" s="413"/>
      <c r="NHE534" s="413"/>
      <c r="NHF534" s="414"/>
      <c r="NHG534" s="414"/>
      <c r="NHH534" s="413"/>
      <c r="NHI534" s="413"/>
      <c r="NHJ534" s="414"/>
      <c r="NHK534" s="414"/>
      <c r="NHL534" s="413"/>
      <c r="NHM534" s="413"/>
      <c r="NHN534" s="413"/>
      <c r="NHO534" s="413"/>
      <c r="NHP534" s="413"/>
      <c r="NHQ534" s="407"/>
      <c r="NHR534" s="439"/>
      <c r="NHS534" s="413"/>
      <c r="NHT534" s="413"/>
      <c r="NHU534" s="413"/>
      <c r="NHV534" s="413"/>
      <c r="NHW534" s="413"/>
      <c r="NHX534" s="413"/>
      <c r="NHY534" s="413"/>
      <c r="NHZ534" s="412"/>
      <c r="NIA534" s="412"/>
      <c r="NIB534" s="412"/>
      <c r="NIC534" s="412"/>
      <c r="NID534" s="412"/>
      <c r="NIE534" s="412"/>
      <c r="NIF534" s="412"/>
      <c r="NIG534" s="412"/>
      <c r="NIH534" s="412"/>
      <c r="NII534" s="412"/>
      <c r="NIJ534" s="412"/>
      <c r="NIK534" s="412"/>
      <c r="NIL534" s="412"/>
      <c r="NIM534" s="412"/>
      <c r="NIN534" s="412"/>
      <c r="NIO534" s="412"/>
      <c r="NIP534" s="412"/>
      <c r="NIQ534" s="412"/>
      <c r="NIR534" s="412"/>
      <c r="NIS534" s="412"/>
      <c r="NIT534" s="412"/>
      <c r="NIU534" s="412"/>
      <c r="NIV534" s="412"/>
      <c r="NIW534" s="412"/>
      <c r="NIX534" s="412"/>
      <c r="NIY534" s="412"/>
      <c r="NIZ534" s="412"/>
      <c r="NJA534" s="412"/>
      <c r="NJB534" s="412"/>
      <c r="NJC534" s="412"/>
      <c r="NJD534" s="412"/>
      <c r="NJE534" s="412"/>
      <c r="NJF534" s="412"/>
      <c r="NJG534" s="412"/>
      <c r="NJH534" s="412"/>
      <c r="NJI534" s="412"/>
      <c r="NJJ534" s="412"/>
      <c r="NJK534" s="412"/>
      <c r="NJL534" s="412"/>
      <c r="NJM534" s="412"/>
      <c r="NJN534" s="412"/>
      <c r="NJO534" s="412"/>
      <c r="NJP534" s="412"/>
      <c r="NJQ534" s="412"/>
      <c r="NJR534" s="413"/>
      <c r="NJS534" s="413"/>
      <c r="NJT534" s="413"/>
      <c r="NJU534" s="413"/>
      <c r="NJV534" s="413"/>
      <c r="NJW534" s="413"/>
      <c r="NJX534" s="413"/>
      <c r="NJY534" s="413"/>
      <c r="NJZ534" s="413"/>
      <c r="NKA534" s="413"/>
      <c r="NKB534" s="413"/>
      <c r="NKC534" s="413"/>
      <c r="NKD534" s="413"/>
      <c r="NKE534" s="413"/>
      <c r="NKF534" s="413"/>
      <c r="NKG534" s="413"/>
      <c r="NKH534" s="413"/>
      <c r="NKI534" s="413"/>
      <c r="NKJ534" s="413"/>
      <c r="NKK534" s="413"/>
      <c r="NKL534" s="413"/>
      <c r="NKM534" s="413"/>
      <c r="NKN534" s="413"/>
      <c r="NKO534" s="413"/>
      <c r="NKP534" s="414"/>
      <c r="NKQ534" s="414"/>
      <c r="NKR534" s="414"/>
      <c r="NKS534" s="414"/>
      <c r="NKT534" s="414"/>
      <c r="NKU534" s="413"/>
      <c r="NKV534" s="413"/>
      <c r="NKW534" s="414"/>
      <c r="NKX534" s="414"/>
      <c r="NKY534" s="413"/>
      <c r="NKZ534" s="413"/>
      <c r="NLA534" s="414"/>
      <c r="NLB534" s="414"/>
      <c r="NLC534" s="413"/>
      <c r="NLD534" s="413"/>
      <c r="NLE534" s="413"/>
      <c r="NLF534" s="413"/>
      <c r="NLG534" s="413"/>
      <c r="NLH534" s="413"/>
      <c r="NLI534" s="413"/>
      <c r="NLJ534" s="414"/>
      <c r="NLK534" s="414"/>
      <c r="NLL534" s="413"/>
      <c r="NLM534" s="413"/>
      <c r="NLN534" s="414"/>
      <c r="NLO534" s="414"/>
      <c r="NLP534" s="413"/>
      <c r="NLQ534" s="413"/>
      <c r="NLR534" s="413"/>
      <c r="NLS534" s="413"/>
      <c r="NLT534" s="413"/>
      <c r="NLU534" s="407"/>
      <c r="NLV534" s="439"/>
      <c r="NLW534" s="413"/>
      <c r="NLX534" s="413"/>
      <c r="NLY534" s="413"/>
      <c r="NLZ534" s="413"/>
      <c r="NMA534" s="413"/>
      <c r="NMB534" s="413"/>
      <c r="NMC534" s="413"/>
      <c r="NMD534" s="412"/>
      <c r="NME534" s="412"/>
      <c r="NMF534" s="412"/>
      <c r="NMG534" s="412"/>
      <c r="NMH534" s="412"/>
      <c r="NMI534" s="412"/>
      <c r="NMJ534" s="412"/>
      <c r="NMK534" s="412"/>
      <c r="NML534" s="412"/>
      <c r="NMM534" s="412"/>
      <c r="NMN534" s="412"/>
      <c r="NMO534" s="412"/>
      <c r="NMP534" s="412"/>
      <c r="NMQ534" s="412"/>
      <c r="NMR534" s="412"/>
      <c r="NMS534" s="412"/>
      <c r="NMT534" s="412"/>
      <c r="NMU534" s="412"/>
      <c r="NMV534" s="412"/>
      <c r="NMW534" s="412"/>
      <c r="NMX534" s="412"/>
      <c r="NMY534" s="412"/>
      <c r="NMZ534" s="412"/>
      <c r="NNA534" s="412"/>
      <c r="NNB534" s="412"/>
      <c r="NNC534" s="412"/>
      <c r="NND534" s="412"/>
      <c r="NNE534" s="412"/>
      <c r="NNF534" s="412"/>
      <c r="NNG534" s="412"/>
      <c r="NNH534" s="412"/>
      <c r="NNI534" s="412"/>
      <c r="NNJ534" s="412"/>
      <c r="NNK534" s="412"/>
      <c r="NNL534" s="412"/>
      <c r="NNM534" s="412"/>
      <c r="NNN534" s="412"/>
      <c r="NNO534" s="412"/>
      <c r="NNP534" s="412"/>
      <c r="NNQ534" s="412"/>
      <c r="NNR534" s="412"/>
      <c r="NNS534" s="412"/>
      <c r="NNT534" s="412"/>
      <c r="NNU534" s="412"/>
      <c r="NNV534" s="413"/>
      <c r="NNW534" s="413"/>
      <c r="NNX534" s="413"/>
      <c r="NNY534" s="413"/>
      <c r="NNZ534" s="413"/>
      <c r="NOA534" s="413"/>
      <c r="NOB534" s="413"/>
      <c r="NOC534" s="413"/>
      <c r="NOD534" s="413"/>
      <c r="NOE534" s="413"/>
      <c r="NOF534" s="413"/>
      <c r="NOG534" s="413"/>
      <c r="NOH534" s="413"/>
      <c r="NOI534" s="413"/>
      <c r="NOJ534" s="413"/>
      <c r="NOK534" s="413"/>
      <c r="NOL534" s="413"/>
      <c r="NOM534" s="413"/>
      <c r="NON534" s="413"/>
      <c r="NOO534" s="413"/>
      <c r="NOP534" s="413"/>
      <c r="NOQ534" s="413"/>
      <c r="NOR534" s="413"/>
      <c r="NOS534" s="413"/>
      <c r="NOT534" s="414"/>
      <c r="NOU534" s="414"/>
      <c r="NOV534" s="414"/>
      <c r="NOW534" s="414"/>
      <c r="NOX534" s="414"/>
      <c r="NOY534" s="413"/>
      <c r="NOZ534" s="413"/>
      <c r="NPA534" s="414"/>
      <c r="NPB534" s="414"/>
      <c r="NPC534" s="413"/>
      <c r="NPD534" s="413"/>
      <c r="NPE534" s="414"/>
      <c r="NPF534" s="414"/>
      <c r="NPG534" s="413"/>
      <c r="NPH534" s="413"/>
      <c r="NPI534" s="413"/>
      <c r="NPJ534" s="413"/>
      <c r="NPK534" s="413"/>
      <c r="NPL534" s="413"/>
      <c r="NPM534" s="413"/>
      <c r="NPN534" s="414"/>
      <c r="NPO534" s="414"/>
      <c r="NPP534" s="413"/>
      <c r="NPQ534" s="413"/>
      <c r="NPR534" s="414"/>
      <c r="NPS534" s="414"/>
      <c r="NPT534" s="413"/>
      <c r="NPU534" s="413"/>
      <c r="NPV534" s="413"/>
      <c r="NPW534" s="413"/>
      <c r="NPX534" s="413"/>
      <c r="NPY534" s="407"/>
      <c r="NPZ534" s="439"/>
      <c r="NQA534" s="413"/>
      <c r="NQB534" s="413"/>
      <c r="NQC534" s="413"/>
      <c r="NQD534" s="413"/>
      <c r="NQE534" s="413"/>
      <c r="NQF534" s="413"/>
      <c r="NQG534" s="413"/>
      <c r="NQH534" s="412"/>
      <c r="NQI534" s="412"/>
      <c r="NQJ534" s="412"/>
      <c r="NQK534" s="412"/>
      <c r="NQL534" s="412"/>
      <c r="NQM534" s="412"/>
      <c r="NQN534" s="412"/>
      <c r="NQO534" s="412"/>
      <c r="NQP534" s="412"/>
      <c r="NQQ534" s="412"/>
      <c r="NQR534" s="412"/>
      <c r="NQS534" s="412"/>
      <c r="NQT534" s="412"/>
      <c r="NQU534" s="412"/>
      <c r="NQV534" s="412"/>
      <c r="NQW534" s="412"/>
      <c r="NQX534" s="412"/>
      <c r="NQY534" s="412"/>
      <c r="NQZ534" s="412"/>
      <c r="NRA534" s="412"/>
      <c r="NRB534" s="412"/>
      <c r="NRC534" s="412"/>
      <c r="NRD534" s="412"/>
      <c r="NRE534" s="412"/>
      <c r="NRF534" s="412"/>
      <c r="NRG534" s="412"/>
      <c r="NRH534" s="412"/>
      <c r="NRI534" s="412"/>
      <c r="NRJ534" s="412"/>
      <c r="NRK534" s="412"/>
      <c r="NRL534" s="412"/>
      <c r="NRM534" s="412"/>
      <c r="NRN534" s="412"/>
      <c r="NRO534" s="412"/>
      <c r="NRP534" s="412"/>
      <c r="NRQ534" s="412"/>
      <c r="NRR534" s="412"/>
      <c r="NRS534" s="412"/>
      <c r="NRT534" s="412"/>
      <c r="NRU534" s="412"/>
      <c r="NRV534" s="412"/>
      <c r="NRW534" s="412"/>
      <c r="NRX534" s="412"/>
      <c r="NRY534" s="412"/>
      <c r="NRZ534" s="413"/>
      <c r="NSA534" s="413"/>
      <c r="NSB534" s="413"/>
      <c r="NSC534" s="413"/>
      <c r="NSD534" s="413"/>
      <c r="NSE534" s="413"/>
      <c r="NSF534" s="413"/>
      <c r="NSG534" s="413"/>
      <c r="NSH534" s="413"/>
      <c r="NSI534" s="413"/>
      <c r="NSJ534" s="413"/>
      <c r="NSK534" s="413"/>
      <c r="NSL534" s="413"/>
      <c r="NSM534" s="413"/>
      <c r="NSN534" s="413"/>
      <c r="NSO534" s="413"/>
      <c r="NSP534" s="413"/>
      <c r="NSQ534" s="413"/>
      <c r="NSR534" s="413"/>
      <c r="NSS534" s="413"/>
      <c r="NST534" s="413"/>
      <c r="NSU534" s="413"/>
      <c r="NSV534" s="413"/>
      <c r="NSW534" s="413"/>
      <c r="NSX534" s="414"/>
      <c r="NSY534" s="414"/>
      <c r="NSZ534" s="414"/>
      <c r="NTA534" s="414"/>
      <c r="NTB534" s="414"/>
      <c r="NTC534" s="413"/>
      <c r="NTD534" s="413"/>
      <c r="NTE534" s="414"/>
      <c r="NTF534" s="414"/>
      <c r="NTG534" s="413"/>
      <c r="NTH534" s="413"/>
      <c r="NTI534" s="414"/>
      <c r="NTJ534" s="414"/>
      <c r="NTK534" s="413"/>
      <c r="NTL534" s="413"/>
      <c r="NTM534" s="413"/>
      <c r="NTN534" s="413"/>
      <c r="NTO534" s="413"/>
      <c r="NTP534" s="413"/>
      <c r="NTQ534" s="413"/>
      <c r="NTR534" s="414"/>
      <c r="NTS534" s="414"/>
      <c r="NTT534" s="413"/>
      <c r="NTU534" s="413"/>
      <c r="NTV534" s="414"/>
      <c r="NTW534" s="414"/>
      <c r="NTX534" s="413"/>
      <c r="NTY534" s="413"/>
      <c r="NTZ534" s="413"/>
      <c r="NUA534" s="413"/>
      <c r="NUB534" s="413"/>
      <c r="NUC534" s="407"/>
      <c r="NUD534" s="439"/>
      <c r="NUE534" s="413"/>
      <c r="NUF534" s="413"/>
      <c r="NUG534" s="413"/>
      <c r="NUH534" s="413"/>
      <c r="NUI534" s="413"/>
      <c r="NUJ534" s="413"/>
      <c r="NUK534" s="413"/>
      <c r="NUL534" s="412"/>
      <c r="NUM534" s="412"/>
      <c r="NUN534" s="412"/>
      <c r="NUO534" s="412"/>
      <c r="NUP534" s="412"/>
      <c r="NUQ534" s="412"/>
      <c r="NUR534" s="412"/>
      <c r="NUS534" s="412"/>
      <c r="NUT534" s="412"/>
      <c r="NUU534" s="412"/>
      <c r="NUV534" s="412"/>
      <c r="NUW534" s="412"/>
      <c r="NUX534" s="412"/>
      <c r="NUY534" s="412"/>
      <c r="NUZ534" s="412"/>
      <c r="NVA534" s="412"/>
      <c r="NVB534" s="412"/>
      <c r="NVC534" s="412"/>
      <c r="NVD534" s="412"/>
      <c r="NVE534" s="412"/>
      <c r="NVF534" s="412"/>
      <c r="NVG534" s="412"/>
      <c r="NVH534" s="412"/>
      <c r="NVI534" s="412"/>
      <c r="NVJ534" s="412"/>
      <c r="NVK534" s="412"/>
      <c r="NVL534" s="412"/>
      <c r="NVM534" s="412"/>
      <c r="NVN534" s="412"/>
      <c r="NVO534" s="412"/>
      <c r="NVP534" s="412"/>
      <c r="NVQ534" s="412"/>
      <c r="NVR534" s="412"/>
      <c r="NVS534" s="412"/>
      <c r="NVT534" s="412"/>
      <c r="NVU534" s="412"/>
      <c r="NVV534" s="412"/>
      <c r="NVW534" s="412"/>
      <c r="NVX534" s="412"/>
      <c r="NVY534" s="412"/>
      <c r="NVZ534" s="412"/>
      <c r="NWA534" s="412"/>
      <c r="NWB534" s="412"/>
      <c r="NWC534" s="412"/>
      <c r="NWD534" s="413"/>
      <c r="NWE534" s="413"/>
      <c r="NWF534" s="413"/>
      <c r="NWG534" s="413"/>
      <c r="NWH534" s="413"/>
      <c r="NWI534" s="413"/>
      <c r="NWJ534" s="413"/>
      <c r="NWK534" s="413"/>
      <c r="NWL534" s="413"/>
      <c r="NWM534" s="413"/>
      <c r="NWN534" s="413"/>
      <c r="NWO534" s="413"/>
      <c r="NWP534" s="413"/>
      <c r="NWQ534" s="413"/>
      <c r="NWR534" s="413"/>
      <c r="NWS534" s="413"/>
      <c r="NWT534" s="413"/>
      <c r="NWU534" s="413"/>
      <c r="NWV534" s="413"/>
      <c r="NWW534" s="413"/>
      <c r="NWX534" s="413"/>
      <c r="NWY534" s="413"/>
      <c r="NWZ534" s="413"/>
      <c r="NXA534" s="413"/>
      <c r="NXB534" s="414"/>
      <c r="NXC534" s="414"/>
      <c r="NXD534" s="414"/>
      <c r="NXE534" s="414"/>
      <c r="NXF534" s="414"/>
      <c r="NXG534" s="413"/>
      <c r="NXH534" s="413"/>
      <c r="NXI534" s="414"/>
      <c r="NXJ534" s="414"/>
      <c r="NXK534" s="413"/>
      <c r="NXL534" s="413"/>
      <c r="NXM534" s="414"/>
      <c r="NXN534" s="414"/>
      <c r="NXO534" s="413"/>
      <c r="NXP534" s="413"/>
      <c r="NXQ534" s="413"/>
      <c r="NXR534" s="413"/>
      <c r="NXS534" s="413"/>
      <c r="NXT534" s="413"/>
      <c r="NXU534" s="413"/>
      <c r="NXV534" s="414"/>
      <c r="NXW534" s="414"/>
      <c r="NXX534" s="413"/>
      <c r="NXY534" s="413"/>
      <c r="NXZ534" s="414"/>
      <c r="NYA534" s="414"/>
      <c r="NYB534" s="413"/>
      <c r="NYC534" s="413"/>
      <c r="NYD534" s="413"/>
      <c r="NYE534" s="413"/>
      <c r="NYF534" s="413"/>
      <c r="NYG534" s="407"/>
      <c r="NYH534" s="439"/>
      <c r="NYI534" s="413"/>
      <c r="NYJ534" s="413"/>
      <c r="NYK534" s="413"/>
      <c r="NYL534" s="413"/>
      <c r="NYM534" s="413"/>
      <c r="NYN534" s="413"/>
      <c r="NYO534" s="413"/>
      <c r="NYP534" s="412"/>
      <c r="NYQ534" s="412"/>
      <c r="NYR534" s="412"/>
      <c r="NYS534" s="412"/>
      <c r="NYT534" s="412"/>
      <c r="NYU534" s="412"/>
      <c r="NYV534" s="412"/>
      <c r="NYW534" s="412"/>
      <c r="NYX534" s="412"/>
      <c r="NYY534" s="412"/>
      <c r="NYZ534" s="412"/>
      <c r="NZA534" s="412"/>
      <c r="NZB534" s="412"/>
      <c r="NZC534" s="412"/>
      <c r="NZD534" s="412"/>
      <c r="NZE534" s="412"/>
      <c r="NZF534" s="412"/>
      <c r="NZG534" s="412"/>
      <c r="NZH534" s="412"/>
      <c r="NZI534" s="412"/>
      <c r="NZJ534" s="412"/>
      <c r="NZK534" s="412"/>
      <c r="NZL534" s="412"/>
      <c r="NZM534" s="412"/>
      <c r="NZN534" s="412"/>
      <c r="NZO534" s="412"/>
      <c r="NZP534" s="412"/>
      <c r="NZQ534" s="412"/>
      <c r="NZR534" s="412"/>
      <c r="NZS534" s="412"/>
      <c r="NZT534" s="412"/>
      <c r="NZU534" s="412"/>
      <c r="NZV534" s="412"/>
      <c r="NZW534" s="412"/>
      <c r="NZX534" s="412"/>
      <c r="NZY534" s="412"/>
      <c r="NZZ534" s="412"/>
      <c r="OAA534" s="412"/>
      <c r="OAB534" s="412"/>
      <c r="OAC534" s="412"/>
      <c r="OAD534" s="412"/>
      <c r="OAE534" s="412"/>
      <c r="OAF534" s="412"/>
      <c r="OAG534" s="412"/>
      <c r="OAH534" s="413"/>
      <c r="OAI534" s="413"/>
      <c r="OAJ534" s="413"/>
      <c r="OAK534" s="413"/>
      <c r="OAL534" s="413"/>
      <c r="OAM534" s="413"/>
      <c r="OAN534" s="413"/>
      <c r="OAO534" s="413"/>
      <c r="OAP534" s="413"/>
      <c r="OAQ534" s="413"/>
      <c r="OAR534" s="413"/>
      <c r="OAS534" s="413"/>
      <c r="OAT534" s="413"/>
      <c r="OAU534" s="413"/>
      <c r="OAV534" s="413"/>
      <c r="OAW534" s="413"/>
      <c r="OAX534" s="413"/>
      <c r="OAY534" s="413"/>
      <c r="OAZ534" s="413"/>
      <c r="OBA534" s="413"/>
      <c r="OBB534" s="413"/>
      <c r="OBC534" s="413"/>
      <c r="OBD534" s="413"/>
      <c r="OBE534" s="413"/>
      <c r="OBF534" s="414"/>
      <c r="OBG534" s="414"/>
      <c r="OBH534" s="414"/>
      <c r="OBI534" s="414"/>
      <c r="OBJ534" s="414"/>
      <c r="OBK534" s="413"/>
      <c r="OBL534" s="413"/>
      <c r="OBM534" s="414"/>
      <c r="OBN534" s="414"/>
      <c r="OBO534" s="413"/>
      <c r="OBP534" s="413"/>
      <c r="OBQ534" s="414"/>
      <c r="OBR534" s="414"/>
      <c r="OBS534" s="413"/>
      <c r="OBT534" s="413"/>
      <c r="OBU534" s="413"/>
      <c r="OBV534" s="413"/>
      <c r="OBW534" s="413"/>
      <c r="OBX534" s="413"/>
      <c r="OBY534" s="413"/>
      <c r="OBZ534" s="414"/>
      <c r="OCA534" s="414"/>
      <c r="OCB534" s="413"/>
      <c r="OCC534" s="413"/>
      <c r="OCD534" s="414"/>
      <c r="OCE534" s="414"/>
      <c r="OCF534" s="413"/>
      <c r="OCG534" s="413"/>
      <c r="OCH534" s="413"/>
      <c r="OCI534" s="413"/>
      <c r="OCJ534" s="413"/>
      <c r="OCK534" s="407"/>
      <c r="OCL534" s="439"/>
      <c r="OCM534" s="413"/>
      <c r="OCN534" s="413"/>
      <c r="OCO534" s="413"/>
      <c r="OCP534" s="413"/>
      <c r="OCQ534" s="413"/>
      <c r="OCR534" s="413"/>
      <c r="OCS534" s="413"/>
      <c r="OCT534" s="412"/>
      <c r="OCU534" s="412"/>
      <c r="OCV534" s="412"/>
      <c r="OCW534" s="412"/>
      <c r="OCX534" s="412"/>
      <c r="OCY534" s="412"/>
      <c r="OCZ534" s="412"/>
      <c r="ODA534" s="412"/>
      <c r="ODB534" s="412"/>
      <c r="ODC534" s="412"/>
      <c r="ODD534" s="412"/>
      <c r="ODE534" s="412"/>
      <c r="ODF534" s="412"/>
      <c r="ODG534" s="412"/>
      <c r="ODH534" s="412"/>
      <c r="ODI534" s="412"/>
      <c r="ODJ534" s="412"/>
      <c r="ODK534" s="412"/>
      <c r="ODL534" s="412"/>
      <c r="ODM534" s="412"/>
      <c r="ODN534" s="412"/>
      <c r="ODO534" s="412"/>
      <c r="ODP534" s="412"/>
      <c r="ODQ534" s="412"/>
      <c r="ODR534" s="412"/>
      <c r="ODS534" s="412"/>
      <c r="ODT534" s="412"/>
      <c r="ODU534" s="412"/>
      <c r="ODV534" s="412"/>
      <c r="ODW534" s="412"/>
      <c r="ODX534" s="412"/>
      <c r="ODY534" s="412"/>
      <c r="ODZ534" s="412"/>
      <c r="OEA534" s="412"/>
      <c r="OEB534" s="412"/>
      <c r="OEC534" s="412"/>
      <c r="OED534" s="412"/>
      <c r="OEE534" s="412"/>
      <c r="OEF534" s="412"/>
      <c r="OEG534" s="412"/>
      <c r="OEH534" s="412"/>
      <c r="OEI534" s="412"/>
      <c r="OEJ534" s="412"/>
      <c r="OEK534" s="412"/>
      <c r="OEL534" s="413"/>
      <c r="OEM534" s="413"/>
      <c r="OEN534" s="413"/>
      <c r="OEO534" s="413"/>
      <c r="OEP534" s="413"/>
      <c r="OEQ534" s="413"/>
      <c r="OER534" s="413"/>
      <c r="OES534" s="413"/>
      <c r="OET534" s="413"/>
      <c r="OEU534" s="413"/>
      <c r="OEV534" s="413"/>
      <c r="OEW534" s="413"/>
      <c r="OEX534" s="413"/>
      <c r="OEY534" s="413"/>
      <c r="OEZ534" s="413"/>
      <c r="OFA534" s="413"/>
      <c r="OFB534" s="413"/>
      <c r="OFC534" s="413"/>
      <c r="OFD534" s="413"/>
      <c r="OFE534" s="413"/>
      <c r="OFF534" s="413"/>
      <c r="OFG534" s="413"/>
      <c r="OFH534" s="413"/>
      <c r="OFI534" s="413"/>
      <c r="OFJ534" s="414"/>
      <c r="OFK534" s="414"/>
      <c r="OFL534" s="414"/>
      <c r="OFM534" s="414"/>
      <c r="OFN534" s="414"/>
      <c r="OFO534" s="413"/>
      <c r="OFP534" s="413"/>
      <c r="OFQ534" s="414"/>
      <c r="OFR534" s="414"/>
      <c r="OFS534" s="413"/>
      <c r="OFT534" s="413"/>
      <c r="OFU534" s="414"/>
      <c r="OFV534" s="414"/>
      <c r="OFW534" s="413"/>
      <c r="OFX534" s="413"/>
      <c r="OFY534" s="413"/>
      <c r="OFZ534" s="413"/>
      <c r="OGA534" s="413"/>
      <c r="OGB534" s="413"/>
      <c r="OGC534" s="413"/>
      <c r="OGD534" s="414"/>
      <c r="OGE534" s="414"/>
      <c r="OGF534" s="413"/>
      <c r="OGG534" s="413"/>
      <c r="OGH534" s="414"/>
      <c r="OGI534" s="414"/>
      <c r="OGJ534" s="413"/>
      <c r="OGK534" s="413"/>
      <c r="OGL534" s="413"/>
      <c r="OGM534" s="413"/>
      <c r="OGN534" s="413"/>
      <c r="OGO534" s="407"/>
      <c r="OGP534" s="439"/>
      <c r="OGQ534" s="413"/>
      <c r="OGR534" s="413"/>
      <c r="OGS534" s="413"/>
      <c r="OGT534" s="413"/>
      <c r="OGU534" s="413"/>
      <c r="OGV534" s="413"/>
      <c r="OGW534" s="413"/>
      <c r="OGX534" s="412"/>
      <c r="OGY534" s="412"/>
      <c r="OGZ534" s="412"/>
      <c r="OHA534" s="412"/>
      <c r="OHB534" s="412"/>
      <c r="OHC534" s="412"/>
      <c r="OHD534" s="412"/>
      <c r="OHE534" s="412"/>
      <c r="OHF534" s="412"/>
      <c r="OHG534" s="412"/>
      <c r="OHH534" s="412"/>
      <c r="OHI534" s="412"/>
      <c r="OHJ534" s="412"/>
      <c r="OHK534" s="412"/>
      <c r="OHL534" s="412"/>
      <c r="OHM534" s="412"/>
      <c r="OHN534" s="412"/>
      <c r="OHO534" s="412"/>
      <c r="OHP534" s="412"/>
      <c r="OHQ534" s="412"/>
      <c r="OHR534" s="412"/>
      <c r="OHS534" s="412"/>
      <c r="OHT534" s="412"/>
      <c r="OHU534" s="412"/>
      <c r="OHV534" s="412"/>
      <c r="OHW534" s="412"/>
      <c r="OHX534" s="412"/>
      <c r="OHY534" s="412"/>
      <c r="OHZ534" s="412"/>
      <c r="OIA534" s="412"/>
      <c r="OIB534" s="412"/>
      <c r="OIC534" s="412"/>
      <c r="OID534" s="412"/>
      <c r="OIE534" s="412"/>
      <c r="OIF534" s="412"/>
      <c r="OIG534" s="412"/>
      <c r="OIH534" s="412"/>
      <c r="OII534" s="412"/>
      <c r="OIJ534" s="412"/>
      <c r="OIK534" s="412"/>
      <c r="OIL534" s="412"/>
      <c r="OIM534" s="412"/>
      <c r="OIN534" s="412"/>
      <c r="OIO534" s="412"/>
      <c r="OIP534" s="413"/>
      <c r="OIQ534" s="413"/>
      <c r="OIR534" s="413"/>
      <c r="OIS534" s="413"/>
      <c r="OIT534" s="413"/>
      <c r="OIU534" s="413"/>
      <c r="OIV534" s="413"/>
      <c r="OIW534" s="413"/>
      <c r="OIX534" s="413"/>
      <c r="OIY534" s="413"/>
      <c r="OIZ534" s="413"/>
      <c r="OJA534" s="413"/>
      <c r="OJB534" s="413"/>
      <c r="OJC534" s="413"/>
      <c r="OJD534" s="413"/>
      <c r="OJE534" s="413"/>
      <c r="OJF534" s="413"/>
      <c r="OJG534" s="413"/>
      <c r="OJH534" s="413"/>
      <c r="OJI534" s="413"/>
      <c r="OJJ534" s="413"/>
      <c r="OJK534" s="413"/>
      <c r="OJL534" s="413"/>
      <c r="OJM534" s="413"/>
      <c r="OJN534" s="414"/>
      <c r="OJO534" s="414"/>
      <c r="OJP534" s="414"/>
      <c r="OJQ534" s="414"/>
      <c r="OJR534" s="414"/>
      <c r="OJS534" s="413"/>
      <c r="OJT534" s="413"/>
      <c r="OJU534" s="414"/>
      <c r="OJV534" s="414"/>
      <c r="OJW534" s="413"/>
      <c r="OJX534" s="413"/>
      <c r="OJY534" s="414"/>
      <c r="OJZ534" s="414"/>
      <c r="OKA534" s="413"/>
      <c r="OKB534" s="413"/>
      <c r="OKC534" s="413"/>
      <c r="OKD534" s="413"/>
      <c r="OKE534" s="413"/>
      <c r="OKF534" s="413"/>
      <c r="OKG534" s="413"/>
      <c r="OKH534" s="414"/>
      <c r="OKI534" s="414"/>
      <c r="OKJ534" s="413"/>
      <c r="OKK534" s="413"/>
      <c r="OKL534" s="414"/>
      <c r="OKM534" s="414"/>
      <c r="OKN534" s="413"/>
      <c r="OKO534" s="413"/>
      <c r="OKP534" s="413"/>
      <c r="OKQ534" s="413"/>
      <c r="OKR534" s="413"/>
      <c r="OKS534" s="407"/>
      <c r="OKT534" s="439"/>
      <c r="OKU534" s="413"/>
      <c r="OKV534" s="413"/>
      <c r="OKW534" s="413"/>
      <c r="OKX534" s="413"/>
      <c r="OKY534" s="413"/>
      <c r="OKZ534" s="413"/>
      <c r="OLA534" s="413"/>
      <c r="OLB534" s="412"/>
      <c r="OLC534" s="412"/>
      <c r="OLD534" s="412"/>
      <c r="OLE534" s="412"/>
      <c r="OLF534" s="412"/>
      <c r="OLG534" s="412"/>
      <c r="OLH534" s="412"/>
      <c r="OLI534" s="412"/>
      <c r="OLJ534" s="412"/>
      <c r="OLK534" s="412"/>
      <c r="OLL534" s="412"/>
      <c r="OLM534" s="412"/>
      <c r="OLN534" s="412"/>
      <c r="OLO534" s="412"/>
      <c r="OLP534" s="412"/>
      <c r="OLQ534" s="412"/>
      <c r="OLR534" s="412"/>
      <c r="OLS534" s="412"/>
      <c r="OLT534" s="412"/>
      <c r="OLU534" s="412"/>
      <c r="OLV534" s="412"/>
      <c r="OLW534" s="412"/>
      <c r="OLX534" s="412"/>
      <c r="OLY534" s="412"/>
      <c r="OLZ534" s="412"/>
      <c r="OMA534" s="412"/>
      <c r="OMB534" s="412"/>
      <c r="OMC534" s="412"/>
      <c r="OMD534" s="412"/>
      <c r="OME534" s="412"/>
      <c r="OMF534" s="412"/>
      <c r="OMG534" s="412"/>
      <c r="OMH534" s="412"/>
      <c r="OMI534" s="412"/>
      <c r="OMJ534" s="412"/>
      <c r="OMK534" s="412"/>
      <c r="OML534" s="412"/>
      <c r="OMM534" s="412"/>
      <c r="OMN534" s="412"/>
      <c r="OMO534" s="412"/>
      <c r="OMP534" s="412"/>
      <c r="OMQ534" s="412"/>
      <c r="OMR534" s="412"/>
      <c r="OMS534" s="412"/>
      <c r="OMT534" s="413"/>
      <c r="OMU534" s="413"/>
      <c r="OMV534" s="413"/>
      <c r="OMW534" s="413"/>
      <c r="OMX534" s="413"/>
      <c r="OMY534" s="413"/>
      <c r="OMZ534" s="413"/>
      <c r="ONA534" s="413"/>
      <c r="ONB534" s="413"/>
      <c r="ONC534" s="413"/>
      <c r="OND534" s="413"/>
      <c r="ONE534" s="413"/>
      <c r="ONF534" s="413"/>
      <c r="ONG534" s="413"/>
      <c r="ONH534" s="413"/>
      <c r="ONI534" s="413"/>
      <c r="ONJ534" s="413"/>
      <c r="ONK534" s="413"/>
      <c r="ONL534" s="413"/>
      <c r="ONM534" s="413"/>
      <c r="ONN534" s="413"/>
      <c r="ONO534" s="413"/>
      <c r="ONP534" s="413"/>
      <c r="ONQ534" s="413"/>
      <c r="ONR534" s="414"/>
      <c r="ONS534" s="414"/>
      <c r="ONT534" s="414"/>
      <c r="ONU534" s="414"/>
      <c r="ONV534" s="414"/>
      <c r="ONW534" s="413"/>
      <c r="ONX534" s="413"/>
      <c r="ONY534" s="414"/>
      <c r="ONZ534" s="414"/>
      <c r="OOA534" s="413"/>
      <c r="OOB534" s="413"/>
      <c r="OOC534" s="414"/>
      <c r="OOD534" s="414"/>
      <c r="OOE534" s="413"/>
      <c r="OOF534" s="413"/>
      <c r="OOG534" s="413"/>
      <c r="OOH534" s="413"/>
      <c r="OOI534" s="413"/>
      <c r="OOJ534" s="413"/>
      <c r="OOK534" s="413"/>
      <c r="OOL534" s="414"/>
      <c r="OOM534" s="414"/>
      <c r="OON534" s="413"/>
      <c r="OOO534" s="413"/>
      <c r="OOP534" s="414"/>
      <c r="OOQ534" s="414"/>
      <c r="OOR534" s="413"/>
      <c r="OOS534" s="413"/>
      <c r="OOT534" s="413"/>
      <c r="OOU534" s="413"/>
      <c r="OOV534" s="413"/>
      <c r="OOW534" s="407"/>
      <c r="OOX534" s="439"/>
      <c r="OOY534" s="413"/>
      <c r="OOZ534" s="413"/>
      <c r="OPA534" s="413"/>
      <c r="OPB534" s="413"/>
      <c r="OPC534" s="413"/>
      <c r="OPD534" s="413"/>
      <c r="OPE534" s="413"/>
      <c r="OPF534" s="412"/>
      <c r="OPG534" s="412"/>
      <c r="OPH534" s="412"/>
      <c r="OPI534" s="412"/>
      <c r="OPJ534" s="412"/>
      <c r="OPK534" s="412"/>
      <c r="OPL534" s="412"/>
      <c r="OPM534" s="412"/>
      <c r="OPN534" s="412"/>
      <c r="OPO534" s="412"/>
      <c r="OPP534" s="412"/>
      <c r="OPQ534" s="412"/>
      <c r="OPR534" s="412"/>
      <c r="OPS534" s="412"/>
      <c r="OPT534" s="412"/>
      <c r="OPU534" s="412"/>
      <c r="OPV534" s="412"/>
      <c r="OPW534" s="412"/>
      <c r="OPX534" s="412"/>
      <c r="OPY534" s="412"/>
      <c r="OPZ534" s="412"/>
      <c r="OQA534" s="412"/>
      <c r="OQB534" s="412"/>
      <c r="OQC534" s="412"/>
      <c r="OQD534" s="412"/>
      <c r="OQE534" s="412"/>
      <c r="OQF534" s="412"/>
      <c r="OQG534" s="412"/>
      <c r="OQH534" s="412"/>
      <c r="OQI534" s="412"/>
      <c r="OQJ534" s="412"/>
      <c r="OQK534" s="412"/>
      <c r="OQL534" s="412"/>
      <c r="OQM534" s="412"/>
      <c r="OQN534" s="412"/>
      <c r="OQO534" s="412"/>
      <c r="OQP534" s="412"/>
      <c r="OQQ534" s="412"/>
      <c r="OQR534" s="412"/>
      <c r="OQS534" s="412"/>
      <c r="OQT534" s="412"/>
      <c r="OQU534" s="412"/>
      <c r="OQV534" s="412"/>
      <c r="OQW534" s="412"/>
      <c r="OQX534" s="413"/>
      <c r="OQY534" s="413"/>
      <c r="OQZ534" s="413"/>
      <c r="ORA534" s="413"/>
      <c r="ORB534" s="413"/>
      <c r="ORC534" s="413"/>
      <c r="ORD534" s="413"/>
      <c r="ORE534" s="413"/>
      <c r="ORF534" s="413"/>
      <c r="ORG534" s="413"/>
      <c r="ORH534" s="413"/>
      <c r="ORI534" s="413"/>
      <c r="ORJ534" s="413"/>
      <c r="ORK534" s="413"/>
      <c r="ORL534" s="413"/>
      <c r="ORM534" s="413"/>
      <c r="ORN534" s="413"/>
      <c r="ORO534" s="413"/>
      <c r="ORP534" s="413"/>
      <c r="ORQ534" s="413"/>
      <c r="ORR534" s="413"/>
      <c r="ORS534" s="413"/>
      <c r="ORT534" s="413"/>
      <c r="ORU534" s="413"/>
      <c r="ORV534" s="414"/>
      <c r="ORW534" s="414"/>
      <c r="ORX534" s="414"/>
      <c r="ORY534" s="414"/>
      <c r="ORZ534" s="414"/>
      <c r="OSA534" s="413"/>
      <c r="OSB534" s="413"/>
      <c r="OSC534" s="414"/>
      <c r="OSD534" s="414"/>
      <c r="OSE534" s="413"/>
      <c r="OSF534" s="413"/>
      <c r="OSG534" s="414"/>
      <c r="OSH534" s="414"/>
      <c r="OSI534" s="413"/>
      <c r="OSJ534" s="413"/>
      <c r="OSK534" s="413"/>
      <c r="OSL534" s="413"/>
      <c r="OSM534" s="413"/>
      <c r="OSN534" s="413"/>
      <c r="OSO534" s="413"/>
      <c r="OSP534" s="414"/>
      <c r="OSQ534" s="414"/>
      <c r="OSR534" s="413"/>
      <c r="OSS534" s="413"/>
      <c r="OST534" s="414"/>
      <c r="OSU534" s="414"/>
      <c r="OSV534" s="413"/>
      <c r="OSW534" s="413"/>
      <c r="OSX534" s="413"/>
      <c r="OSY534" s="413"/>
      <c r="OSZ534" s="413"/>
      <c r="OTA534" s="407"/>
      <c r="OTB534" s="439"/>
      <c r="OTC534" s="413"/>
      <c r="OTD534" s="413"/>
      <c r="OTE534" s="413"/>
      <c r="OTF534" s="413"/>
      <c r="OTG534" s="413"/>
      <c r="OTH534" s="413"/>
      <c r="OTI534" s="413"/>
      <c r="OTJ534" s="412"/>
      <c r="OTK534" s="412"/>
      <c r="OTL534" s="412"/>
      <c r="OTM534" s="412"/>
      <c r="OTN534" s="412"/>
      <c r="OTO534" s="412"/>
      <c r="OTP534" s="412"/>
      <c r="OTQ534" s="412"/>
      <c r="OTR534" s="412"/>
      <c r="OTS534" s="412"/>
      <c r="OTT534" s="412"/>
      <c r="OTU534" s="412"/>
      <c r="OTV534" s="412"/>
      <c r="OTW534" s="412"/>
      <c r="OTX534" s="412"/>
      <c r="OTY534" s="412"/>
      <c r="OTZ534" s="412"/>
      <c r="OUA534" s="412"/>
      <c r="OUB534" s="412"/>
      <c r="OUC534" s="412"/>
      <c r="OUD534" s="412"/>
      <c r="OUE534" s="412"/>
      <c r="OUF534" s="412"/>
      <c r="OUG534" s="412"/>
      <c r="OUH534" s="412"/>
      <c r="OUI534" s="412"/>
      <c r="OUJ534" s="412"/>
      <c r="OUK534" s="412"/>
      <c r="OUL534" s="412"/>
      <c r="OUM534" s="412"/>
      <c r="OUN534" s="412"/>
      <c r="OUO534" s="412"/>
      <c r="OUP534" s="412"/>
      <c r="OUQ534" s="412"/>
      <c r="OUR534" s="412"/>
      <c r="OUS534" s="412"/>
      <c r="OUT534" s="412"/>
      <c r="OUU534" s="412"/>
      <c r="OUV534" s="412"/>
      <c r="OUW534" s="412"/>
      <c r="OUX534" s="412"/>
      <c r="OUY534" s="412"/>
      <c r="OUZ534" s="412"/>
      <c r="OVA534" s="412"/>
      <c r="OVB534" s="413"/>
      <c r="OVC534" s="413"/>
      <c r="OVD534" s="413"/>
      <c r="OVE534" s="413"/>
      <c r="OVF534" s="413"/>
      <c r="OVG534" s="413"/>
      <c r="OVH534" s="413"/>
      <c r="OVI534" s="413"/>
      <c r="OVJ534" s="413"/>
      <c r="OVK534" s="413"/>
      <c r="OVL534" s="413"/>
      <c r="OVM534" s="413"/>
      <c r="OVN534" s="413"/>
      <c r="OVO534" s="413"/>
      <c r="OVP534" s="413"/>
      <c r="OVQ534" s="413"/>
      <c r="OVR534" s="413"/>
      <c r="OVS534" s="413"/>
      <c r="OVT534" s="413"/>
      <c r="OVU534" s="413"/>
      <c r="OVV534" s="413"/>
      <c r="OVW534" s="413"/>
      <c r="OVX534" s="413"/>
      <c r="OVY534" s="413"/>
      <c r="OVZ534" s="414"/>
      <c r="OWA534" s="414"/>
      <c r="OWB534" s="414"/>
      <c r="OWC534" s="414"/>
      <c r="OWD534" s="414"/>
      <c r="OWE534" s="413"/>
      <c r="OWF534" s="413"/>
      <c r="OWG534" s="414"/>
      <c r="OWH534" s="414"/>
      <c r="OWI534" s="413"/>
      <c r="OWJ534" s="413"/>
      <c r="OWK534" s="414"/>
      <c r="OWL534" s="414"/>
      <c r="OWM534" s="413"/>
      <c r="OWN534" s="413"/>
      <c r="OWO534" s="413"/>
      <c r="OWP534" s="413"/>
      <c r="OWQ534" s="413"/>
      <c r="OWR534" s="413"/>
      <c r="OWS534" s="413"/>
      <c r="OWT534" s="414"/>
      <c r="OWU534" s="414"/>
      <c r="OWV534" s="413"/>
      <c r="OWW534" s="413"/>
      <c r="OWX534" s="414"/>
      <c r="OWY534" s="414"/>
      <c r="OWZ534" s="413"/>
      <c r="OXA534" s="413"/>
      <c r="OXB534" s="413"/>
      <c r="OXC534" s="413"/>
      <c r="OXD534" s="413"/>
      <c r="OXE534" s="407"/>
      <c r="OXF534" s="439"/>
      <c r="OXG534" s="413"/>
      <c r="OXH534" s="413"/>
      <c r="OXI534" s="413"/>
      <c r="OXJ534" s="413"/>
      <c r="OXK534" s="413"/>
      <c r="OXL534" s="413"/>
      <c r="OXM534" s="413"/>
      <c r="OXN534" s="412"/>
      <c r="OXO534" s="412"/>
      <c r="OXP534" s="412"/>
      <c r="OXQ534" s="412"/>
      <c r="OXR534" s="412"/>
      <c r="OXS534" s="412"/>
      <c r="OXT534" s="412"/>
      <c r="OXU534" s="412"/>
      <c r="OXV534" s="412"/>
      <c r="OXW534" s="412"/>
      <c r="OXX534" s="412"/>
      <c r="OXY534" s="412"/>
      <c r="OXZ534" s="412"/>
      <c r="OYA534" s="412"/>
      <c r="OYB534" s="412"/>
      <c r="OYC534" s="412"/>
      <c r="OYD534" s="412"/>
      <c r="OYE534" s="412"/>
      <c r="OYF534" s="412"/>
      <c r="OYG534" s="412"/>
      <c r="OYH534" s="412"/>
      <c r="OYI534" s="412"/>
      <c r="OYJ534" s="412"/>
      <c r="OYK534" s="412"/>
      <c r="OYL534" s="412"/>
      <c r="OYM534" s="412"/>
      <c r="OYN534" s="412"/>
      <c r="OYO534" s="412"/>
      <c r="OYP534" s="412"/>
      <c r="OYQ534" s="412"/>
      <c r="OYR534" s="412"/>
      <c r="OYS534" s="412"/>
      <c r="OYT534" s="412"/>
      <c r="OYU534" s="412"/>
      <c r="OYV534" s="412"/>
      <c r="OYW534" s="412"/>
      <c r="OYX534" s="412"/>
      <c r="OYY534" s="412"/>
      <c r="OYZ534" s="412"/>
      <c r="OZA534" s="412"/>
      <c r="OZB534" s="412"/>
      <c r="OZC534" s="412"/>
      <c r="OZD534" s="412"/>
      <c r="OZE534" s="412"/>
      <c r="OZF534" s="413"/>
      <c r="OZG534" s="413"/>
      <c r="OZH534" s="413"/>
      <c r="OZI534" s="413"/>
      <c r="OZJ534" s="413"/>
      <c r="OZK534" s="413"/>
      <c r="OZL534" s="413"/>
      <c r="OZM534" s="413"/>
      <c r="OZN534" s="413"/>
      <c r="OZO534" s="413"/>
      <c r="OZP534" s="413"/>
      <c r="OZQ534" s="413"/>
      <c r="OZR534" s="413"/>
      <c r="OZS534" s="413"/>
      <c r="OZT534" s="413"/>
      <c r="OZU534" s="413"/>
      <c r="OZV534" s="413"/>
      <c r="OZW534" s="413"/>
      <c r="OZX534" s="413"/>
      <c r="OZY534" s="413"/>
      <c r="OZZ534" s="413"/>
      <c r="PAA534" s="413"/>
      <c r="PAB534" s="413"/>
      <c r="PAC534" s="413"/>
      <c r="PAD534" s="414"/>
      <c r="PAE534" s="414"/>
      <c r="PAF534" s="414"/>
      <c r="PAG534" s="414"/>
      <c r="PAH534" s="414"/>
      <c r="PAI534" s="413"/>
      <c r="PAJ534" s="413"/>
      <c r="PAK534" s="414"/>
      <c r="PAL534" s="414"/>
      <c r="PAM534" s="413"/>
      <c r="PAN534" s="413"/>
      <c r="PAO534" s="414"/>
      <c r="PAP534" s="414"/>
      <c r="PAQ534" s="413"/>
      <c r="PAR534" s="413"/>
      <c r="PAS534" s="413"/>
      <c r="PAT534" s="413"/>
      <c r="PAU534" s="413"/>
      <c r="PAV534" s="413"/>
      <c r="PAW534" s="413"/>
      <c r="PAX534" s="414"/>
      <c r="PAY534" s="414"/>
      <c r="PAZ534" s="413"/>
      <c r="PBA534" s="413"/>
      <c r="PBB534" s="414"/>
      <c r="PBC534" s="414"/>
      <c r="PBD534" s="413"/>
      <c r="PBE534" s="413"/>
      <c r="PBF534" s="413"/>
      <c r="PBG534" s="413"/>
      <c r="PBH534" s="413"/>
      <c r="PBI534" s="407"/>
      <c r="PBJ534" s="439"/>
      <c r="PBK534" s="413"/>
      <c r="PBL534" s="413"/>
      <c r="PBM534" s="413"/>
      <c r="PBN534" s="413"/>
      <c r="PBO534" s="413"/>
      <c r="PBP534" s="413"/>
      <c r="PBQ534" s="413"/>
      <c r="PBR534" s="412"/>
      <c r="PBS534" s="412"/>
      <c r="PBT534" s="412"/>
      <c r="PBU534" s="412"/>
      <c r="PBV534" s="412"/>
      <c r="PBW534" s="412"/>
      <c r="PBX534" s="412"/>
      <c r="PBY534" s="412"/>
      <c r="PBZ534" s="412"/>
      <c r="PCA534" s="412"/>
      <c r="PCB534" s="412"/>
      <c r="PCC534" s="412"/>
      <c r="PCD534" s="412"/>
      <c r="PCE534" s="412"/>
      <c r="PCF534" s="412"/>
      <c r="PCG534" s="412"/>
      <c r="PCH534" s="412"/>
      <c r="PCI534" s="412"/>
      <c r="PCJ534" s="412"/>
      <c r="PCK534" s="412"/>
      <c r="PCL534" s="412"/>
      <c r="PCM534" s="412"/>
      <c r="PCN534" s="412"/>
      <c r="PCO534" s="412"/>
      <c r="PCP534" s="412"/>
      <c r="PCQ534" s="412"/>
      <c r="PCR534" s="412"/>
      <c r="PCS534" s="412"/>
      <c r="PCT534" s="412"/>
      <c r="PCU534" s="412"/>
      <c r="PCV534" s="412"/>
      <c r="PCW534" s="412"/>
      <c r="PCX534" s="412"/>
      <c r="PCY534" s="412"/>
      <c r="PCZ534" s="412"/>
      <c r="PDA534" s="412"/>
      <c r="PDB534" s="412"/>
      <c r="PDC534" s="412"/>
      <c r="PDD534" s="412"/>
      <c r="PDE534" s="412"/>
      <c r="PDF534" s="412"/>
      <c r="PDG534" s="412"/>
      <c r="PDH534" s="412"/>
      <c r="PDI534" s="412"/>
      <c r="PDJ534" s="413"/>
      <c r="PDK534" s="413"/>
      <c r="PDL534" s="413"/>
      <c r="PDM534" s="413"/>
      <c r="PDN534" s="413"/>
      <c r="PDO534" s="413"/>
      <c r="PDP534" s="413"/>
      <c r="PDQ534" s="413"/>
      <c r="PDR534" s="413"/>
      <c r="PDS534" s="413"/>
      <c r="PDT534" s="413"/>
      <c r="PDU534" s="413"/>
      <c r="PDV534" s="413"/>
      <c r="PDW534" s="413"/>
      <c r="PDX534" s="413"/>
      <c r="PDY534" s="413"/>
      <c r="PDZ534" s="413"/>
      <c r="PEA534" s="413"/>
      <c r="PEB534" s="413"/>
      <c r="PEC534" s="413"/>
      <c r="PED534" s="413"/>
      <c r="PEE534" s="413"/>
      <c r="PEF534" s="413"/>
      <c r="PEG534" s="413"/>
      <c r="PEH534" s="414"/>
      <c r="PEI534" s="414"/>
      <c r="PEJ534" s="414"/>
      <c r="PEK534" s="414"/>
      <c r="PEL534" s="414"/>
      <c r="PEM534" s="413"/>
      <c r="PEN534" s="413"/>
      <c r="PEO534" s="414"/>
      <c r="PEP534" s="414"/>
      <c r="PEQ534" s="413"/>
      <c r="PER534" s="413"/>
      <c r="PES534" s="414"/>
      <c r="PET534" s="414"/>
      <c r="PEU534" s="413"/>
      <c r="PEV534" s="413"/>
      <c r="PEW534" s="413"/>
      <c r="PEX534" s="413"/>
      <c r="PEY534" s="413"/>
      <c r="PEZ534" s="413"/>
      <c r="PFA534" s="413"/>
      <c r="PFB534" s="414"/>
      <c r="PFC534" s="414"/>
      <c r="PFD534" s="413"/>
      <c r="PFE534" s="413"/>
      <c r="PFF534" s="414"/>
      <c r="PFG534" s="414"/>
      <c r="PFH534" s="413"/>
      <c r="PFI534" s="413"/>
      <c r="PFJ534" s="413"/>
      <c r="PFK534" s="413"/>
      <c r="PFL534" s="413"/>
      <c r="PFM534" s="407"/>
      <c r="PFN534" s="439"/>
      <c r="PFO534" s="413"/>
      <c r="PFP534" s="413"/>
      <c r="PFQ534" s="413"/>
      <c r="PFR534" s="413"/>
      <c r="PFS534" s="413"/>
      <c r="PFT534" s="413"/>
      <c r="PFU534" s="413"/>
      <c r="PFV534" s="412"/>
      <c r="PFW534" s="412"/>
      <c r="PFX534" s="412"/>
      <c r="PFY534" s="412"/>
      <c r="PFZ534" s="412"/>
      <c r="PGA534" s="412"/>
      <c r="PGB534" s="412"/>
      <c r="PGC534" s="412"/>
      <c r="PGD534" s="412"/>
      <c r="PGE534" s="412"/>
      <c r="PGF534" s="412"/>
      <c r="PGG534" s="412"/>
      <c r="PGH534" s="412"/>
      <c r="PGI534" s="412"/>
      <c r="PGJ534" s="412"/>
      <c r="PGK534" s="412"/>
      <c r="PGL534" s="412"/>
      <c r="PGM534" s="412"/>
      <c r="PGN534" s="412"/>
      <c r="PGO534" s="412"/>
      <c r="PGP534" s="412"/>
      <c r="PGQ534" s="412"/>
      <c r="PGR534" s="412"/>
      <c r="PGS534" s="412"/>
      <c r="PGT534" s="412"/>
      <c r="PGU534" s="412"/>
      <c r="PGV534" s="412"/>
      <c r="PGW534" s="412"/>
      <c r="PGX534" s="412"/>
      <c r="PGY534" s="412"/>
      <c r="PGZ534" s="412"/>
      <c r="PHA534" s="412"/>
      <c r="PHB534" s="412"/>
      <c r="PHC534" s="412"/>
      <c r="PHD534" s="412"/>
      <c r="PHE534" s="412"/>
      <c r="PHF534" s="412"/>
      <c r="PHG534" s="412"/>
      <c r="PHH534" s="412"/>
      <c r="PHI534" s="412"/>
      <c r="PHJ534" s="412"/>
      <c r="PHK534" s="412"/>
      <c r="PHL534" s="412"/>
      <c r="PHM534" s="412"/>
      <c r="PHN534" s="413"/>
      <c r="PHO534" s="413"/>
      <c r="PHP534" s="413"/>
      <c r="PHQ534" s="413"/>
      <c r="PHR534" s="413"/>
      <c r="PHS534" s="413"/>
      <c r="PHT534" s="413"/>
      <c r="PHU534" s="413"/>
      <c r="PHV534" s="413"/>
      <c r="PHW534" s="413"/>
      <c r="PHX534" s="413"/>
      <c r="PHY534" s="413"/>
      <c r="PHZ534" s="413"/>
      <c r="PIA534" s="413"/>
      <c r="PIB534" s="413"/>
      <c r="PIC534" s="413"/>
      <c r="PID534" s="413"/>
      <c r="PIE534" s="413"/>
      <c r="PIF534" s="413"/>
      <c r="PIG534" s="413"/>
      <c r="PIH534" s="413"/>
      <c r="PII534" s="413"/>
      <c r="PIJ534" s="413"/>
      <c r="PIK534" s="413"/>
      <c r="PIL534" s="414"/>
      <c r="PIM534" s="414"/>
      <c r="PIN534" s="414"/>
      <c r="PIO534" s="414"/>
      <c r="PIP534" s="414"/>
      <c r="PIQ534" s="413"/>
      <c r="PIR534" s="413"/>
      <c r="PIS534" s="414"/>
      <c r="PIT534" s="414"/>
      <c r="PIU534" s="413"/>
      <c r="PIV534" s="413"/>
      <c r="PIW534" s="414"/>
      <c r="PIX534" s="414"/>
      <c r="PIY534" s="413"/>
      <c r="PIZ534" s="413"/>
      <c r="PJA534" s="413"/>
      <c r="PJB534" s="413"/>
      <c r="PJC534" s="413"/>
      <c r="PJD534" s="413"/>
      <c r="PJE534" s="413"/>
      <c r="PJF534" s="414"/>
      <c r="PJG534" s="414"/>
      <c r="PJH534" s="413"/>
      <c r="PJI534" s="413"/>
      <c r="PJJ534" s="414"/>
      <c r="PJK534" s="414"/>
      <c r="PJL534" s="413"/>
      <c r="PJM534" s="413"/>
      <c r="PJN534" s="413"/>
      <c r="PJO534" s="413"/>
      <c r="PJP534" s="413"/>
      <c r="PJQ534" s="407"/>
      <c r="PJR534" s="439"/>
      <c r="PJS534" s="413"/>
      <c r="PJT534" s="413"/>
      <c r="PJU534" s="413"/>
      <c r="PJV534" s="413"/>
      <c r="PJW534" s="413"/>
      <c r="PJX534" s="413"/>
      <c r="PJY534" s="413"/>
      <c r="PJZ534" s="412"/>
      <c r="PKA534" s="412"/>
      <c r="PKB534" s="412"/>
      <c r="PKC534" s="412"/>
      <c r="PKD534" s="412"/>
      <c r="PKE534" s="412"/>
      <c r="PKF534" s="412"/>
      <c r="PKG534" s="412"/>
      <c r="PKH534" s="412"/>
      <c r="PKI534" s="412"/>
      <c r="PKJ534" s="412"/>
      <c r="PKK534" s="412"/>
      <c r="PKL534" s="412"/>
      <c r="PKM534" s="412"/>
      <c r="PKN534" s="412"/>
      <c r="PKO534" s="412"/>
      <c r="PKP534" s="412"/>
      <c r="PKQ534" s="412"/>
      <c r="PKR534" s="412"/>
      <c r="PKS534" s="412"/>
      <c r="PKT534" s="412"/>
      <c r="PKU534" s="412"/>
      <c r="PKV534" s="412"/>
      <c r="PKW534" s="412"/>
      <c r="PKX534" s="412"/>
      <c r="PKY534" s="412"/>
      <c r="PKZ534" s="412"/>
      <c r="PLA534" s="412"/>
      <c r="PLB534" s="412"/>
      <c r="PLC534" s="412"/>
      <c r="PLD534" s="412"/>
      <c r="PLE534" s="412"/>
      <c r="PLF534" s="412"/>
      <c r="PLG534" s="412"/>
      <c r="PLH534" s="412"/>
      <c r="PLI534" s="412"/>
      <c r="PLJ534" s="412"/>
      <c r="PLK534" s="412"/>
      <c r="PLL534" s="412"/>
      <c r="PLM534" s="412"/>
      <c r="PLN534" s="412"/>
      <c r="PLO534" s="412"/>
      <c r="PLP534" s="412"/>
      <c r="PLQ534" s="412"/>
      <c r="PLR534" s="413"/>
      <c r="PLS534" s="413"/>
      <c r="PLT534" s="413"/>
      <c r="PLU534" s="413"/>
      <c r="PLV534" s="413"/>
      <c r="PLW534" s="413"/>
      <c r="PLX534" s="413"/>
      <c r="PLY534" s="413"/>
      <c r="PLZ534" s="413"/>
      <c r="PMA534" s="413"/>
      <c r="PMB534" s="413"/>
      <c r="PMC534" s="413"/>
      <c r="PMD534" s="413"/>
      <c r="PME534" s="413"/>
      <c r="PMF534" s="413"/>
      <c r="PMG534" s="413"/>
      <c r="PMH534" s="413"/>
      <c r="PMI534" s="413"/>
      <c r="PMJ534" s="413"/>
      <c r="PMK534" s="413"/>
      <c r="PML534" s="413"/>
      <c r="PMM534" s="413"/>
      <c r="PMN534" s="413"/>
      <c r="PMO534" s="413"/>
      <c r="PMP534" s="414"/>
      <c r="PMQ534" s="414"/>
      <c r="PMR534" s="414"/>
      <c r="PMS534" s="414"/>
      <c r="PMT534" s="414"/>
      <c r="PMU534" s="413"/>
      <c r="PMV534" s="413"/>
      <c r="PMW534" s="414"/>
      <c r="PMX534" s="414"/>
      <c r="PMY534" s="413"/>
      <c r="PMZ534" s="413"/>
      <c r="PNA534" s="414"/>
      <c r="PNB534" s="414"/>
      <c r="PNC534" s="413"/>
      <c r="PND534" s="413"/>
      <c r="PNE534" s="413"/>
      <c r="PNF534" s="413"/>
      <c r="PNG534" s="413"/>
      <c r="PNH534" s="413"/>
      <c r="PNI534" s="413"/>
      <c r="PNJ534" s="414"/>
      <c r="PNK534" s="414"/>
      <c r="PNL534" s="413"/>
      <c r="PNM534" s="413"/>
      <c r="PNN534" s="414"/>
      <c r="PNO534" s="414"/>
      <c r="PNP534" s="413"/>
      <c r="PNQ534" s="413"/>
      <c r="PNR534" s="413"/>
      <c r="PNS534" s="413"/>
      <c r="PNT534" s="413"/>
      <c r="PNU534" s="407"/>
      <c r="PNV534" s="439"/>
      <c r="PNW534" s="413"/>
      <c r="PNX534" s="413"/>
      <c r="PNY534" s="413"/>
      <c r="PNZ534" s="413"/>
      <c r="POA534" s="413"/>
      <c r="POB534" s="413"/>
      <c r="POC534" s="413"/>
      <c r="POD534" s="412"/>
      <c r="POE534" s="412"/>
      <c r="POF534" s="412"/>
      <c r="POG534" s="412"/>
      <c r="POH534" s="412"/>
      <c r="POI534" s="412"/>
      <c r="POJ534" s="412"/>
      <c r="POK534" s="412"/>
      <c r="POL534" s="412"/>
      <c r="POM534" s="412"/>
      <c r="PON534" s="412"/>
      <c r="POO534" s="412"/>
      <c r="POP534" s="412"/>
      <c r="POQ534" s="412"/>
      <c r="POR534" s="412"/>
      <c r="POS534" s="412"/>
      <c r="POT534" s="412"/>
      <c r="POU534" s="412"/>
      <c r="POV534" s="412"/>
      <c r="POW534" s="412"/>
      <c r="POX534" s="412"/>
      <c r="POY534" s="412"/>
      <c r="POZ534" s="412"/>
      <c r="PPA534" s="412"/>
      <c r="PPB534" s="412"/>
      <c r="PPC534" s="412"/>
      <c r="PPD534" s="412"/>
      <c r="PPE534" s="412"/>
      <c r="PPF534" s="412"/>
      <c r="PPG534" s="412"/>
      <c r="PPH534" s="412"/>
      <c r="PPI534" s="412"/>
      <c r="PPJ534" s="412"/>
      <c r="PPK534" s="412"/>
      <c r="PPL534" s="412"/>
      <c r="PPM534" s="412"/>
      <c r="PPN534" s="412"/>
      <c r="PPO534" s="412"/>
      <c r="PPP534" s="412"/>
      <c r="PPQ534" s="412"/>
      <c r="PPR534" s="412"/>
      <c r="PPS534" s="412"/>
      <c r="PPT534" s="412"/>
      <c r="PPU534" s="412"/>
      <c r="PPV534" s="413"/>
      <c r="PPW534" s="413"/>
      <c r="PPX534" s="413"/>
      <c r="PPY534" s="413"/>
      <c r="PPZ534" s="413"/>
      <c r="PQA534" s="413"/>
      <c r="PQB534" s="413"/>
      <c r="PQC534" s="413"/>
      <c r="PQD534" s="413"/>
      <c r="PQE534" s="413"/>
      <c r="PQF534" s="413"/>
      <c r="PQG534" s="413"/>
      <c r="PQH534" s="413"/>
      <c r="PQI534" s="413"/>
      <c r="PQJ534" s="413"/>
      <c r="PQK534" s="413"/>
      <c r="PQL534" s="413"/>
      <c r="PQM534" s="413"/>
      <c r="PQN534" s="413"/>
      <c r="PQO534" s="413"/>
      <c r="PQP534" s="413"/>
      <c r="PQQ534" s="413"/>
      <c r="PQR534" s="413"/>
      <c r="PQS534" s="413"/>
      <c r="PQT534" s="414"/>
      <c r="PQU534" s="414"/>
      <c r="PQV534" s="414"/>
      <c r="PQW534" s="414"/>
      <c r="PQX534" s="414"/>
      <c r="PQY534" s="413"/>
      <c r="PQZ534" s="413"/>
      <c r="PRA534" s="414"/>
      <c r="PRB534" s="414"/>
      <c r="PRC534" s="413"/>
      <c r="PRD534" s="413"/>
      <c r="PRE534" s="414"/>
      <c r="PRF534" s="414"/>
      <c r="PRG534" s="413"/>
      <c r="PRH534" s="413"/>
      <c r="PRI534" s="413"/>
      <c r="PRJ534" s="413"/>
      <c r="PRK534" s="413"/>
      <c r="PRL534" s="413"/>
      <c r="PRM534" s="413"/>
      <c r="PRN534" s="414"/>
      <c r="PRO534" s="414"/>
      <c r="PRP534" s="413"/>
      <c r="PRQ534" s="413"/>
      <c r="PRR534" s="414"/>
      <c r="PRS534" s="414"/>
      <c r="PRT534" s="413"/>
      <c r="PRU534" s="413"/>
      <c r="PRV534" s="413"/>
      <c r="PRW534" s="413"/>
      <c r="PRX534" s="413"/>
      <c r="PRY534" s="407"/>
      <c r="PRZ534" s="439"/>
      <c r="PSA534" s="413"/>
      <c r="PSB534" s="413"/>
      <c r="PSC534" s="413"/>
      <c r="PSD534" s="413"/>
      <c r="PSE534" s="413"/>
      <c r="PSF534" s="413"/>
      <c r="PSG534" s="413"/>
      <c r="PSH534" s="412"/>
      <c r="PSI534" s="412"/>
      <c r="PSJ534" s="412"/>
      <c r="PSK534" s="412"/>
      <c r="PSL534" s="412"/>
      <c r="PSM534" s="412"/>
      <c r="PSN534" s="412"/>
      <c r="PSO534" s="412"/>
      <c r="PSP534" s="412"/>
      <c r="PSQ534" s="412"/>
      <c r="PSR534" s="412"/>
      <c r="PSS534" s="412"/>
      <c r="PST534" s="412"/>
      <c r="PSU534" s="412"/>
      <c r="PSV534" s="412"/>
      <c r="PSW534" s="412"/>
      <c r="PSX534" s="412"/>
      <c r="PSY534" s="412"/>
      <c r="PSZ534" s="412"/>
      <c r="PTA534" s="412"/>
      <c r="PTB534" s="412"/>
      <c r="PTC534" s="412"/>
      <c r="PTD534" s="412"/>
      <c r="PTE534" s="412"/>
      <c r="PTF534" s="412"/>
      <c r="PTG534" s="412"/>
      <c r="PTH534" s="412"/>
      <c r="PTI534" s="412"/>
      <c r="PTJ534" s="412"/>
      <c r="PTK534" s="412"/>
      <c r="PTL534" s="412"/>
      <c r="PTM534" s="412"/>
      <c r="PTN534" s="412"/>
      <c r="PTO534" s="412"/>
      <c r="PTP534" s="412"/>
      <c r="PTQ534" s="412"/>
      <c r="PTR534" s="412"/>
      <c r="PTS534" s="412"/>
      <c r="PTT534" s="412"/>
      <c r="PTU534" s="412"/>
      <c r="PTV534" s="412"/>
      <c r="PTW534" s="412"/>
      <c r="PTX534" s="412"/>
      <c r="PTY534" s="412"/>
      <c r="PTZ534" s="413"/>
      <c r="PUA534" s="413"/>
      <c r="PUB534" s="413"/>
      <c r="PUC534" s="413"/>
      <c r="PUD534" s="413"/>
      <c r="PUE534" s="413"/>
      <c r="PUF534" s="413"/>
      <c r="PUG534" s="413"/>
      <c r="PUH534" s="413"/>
      <c r="PUI534" s="413"/>
      <c r="PUJ534" s="413"/>
      <c r="PUK534" s="413"/>
      <c r="PUL534" s="413"/>
      <c r="PUM534" s="413"/>
      <c r="PUN534" s="413"/>
      <c r="PUO534" s="413"/>
      <c r="PUP534" s="413"/>
      <c r="PUQ534" s="413"/>
      <c r="PUR534" s="413"/>
      <c r="PUS534" s="413"/>
      <c r="PUT534" s="413"/>
      <c r="PUU534" s="413"/>
      <c r="PUV534" s="413"/>
      <c r="PUW534" s="413"/>
      <c r="PUX534" s="414"/>
      <c r="PUY534" s="414"/>
      <c r="PUZ534" s="414"/>
      <c r="PVA534" s="414"/>
      <c r="PVB534" s="414"/>
      <c r="PVC534" s="413"/>
      <c r="PVD534" s="413"/>
      <c r="PVE534" s="414"/>
      <c r="PVF534" s="414"/>
      <c r="PVG534" s="413"/>
      <c r="PVH534" s="413"/>
      <c r="PVI534" s="414"/>
      <c r="PVJ534" s="414"/>
      <c r="PVK534" s="413"/>
      <c r="PVL534" s="413"/>
      <c r="PVM534" s="413"/>
      <c r="PVN534" s="413"/>
      <c r="PVO534" s="413"/>
      <c r="PVP534" s="413"/>
      <c r="PVQ534" s="413"/>
      <c r="PVR534" s="414"/>
      <c r="PVS534" s="414"/>
      <c r="PVT534" s="413"/>
      <c r="PVU534" s="413"/>
      <c r="PVV534" s="414"/>
      <c r="PVW534" s="414"/>
      <c r="PVX534" s="413"/>
      <c r="PVY534" s="413"/>
      <c r="PVZ534" s="413"/>
      <c r="PWA534" s="413"/>
      <c r="PWB534" s="413"/>
      <c r="PWC534" s="407"/>
      <c r="PWD534" s="439"/>
      <c r="PWE534" s="413"/>
      <c r="PWF534" s="413"/>
      <c r="PWG534" s="413"/>
      <c r="PWH534" s="413"/>
      <c r="PWI534" s="413"/>
      <c r="PWJ534" s="413"/>
      <c r="PWK534" s="413"/>
      <c r="PWL534" s="412"/>
      <c r="PWM534" s="412"/>
      <c r="PWN534" s="412"/>
      <c r="PWO534" s="412"/>
      <c r="PWP534" s="412"/>
      <c r="PWQ534" s="412"/>
      <c r="PWR534" s="412"/>
      <c r="PWS534" s="412"/>
      <c r="PWT534" s="412"/>
      <c r="PWU534" s="412"/>
      <c r="PWV534" s="412"/>
      <c r="PWW534" s="412"/>
      <c r="PWX534" s="412"/>
      <c r="PWY534" s="412"/>
      <c r="PWZ534" s="412"/>
      <c r="PXA534" s="412"/>
      <c r="PXB534" s="412"/>
      <c r="PXC534" s="412"/>
      <c r="PXD534" s="412"/>
      <c r="PXE534" s="412"/>
      <c r="PXF534" s="412"/>
      <c r="PXG534" s="412"/>
      <c r="PXH534" s="412"/>
      <c r="PXI534" s="412"/>
      <c r="PXJ534" s="412"/>
      <c r="PXK534" s="412"/>
      <c r="PXL534" s="412"/>
      <c r="PXM534" s="412"/>
      <c r="PXN534" s="412"/>
      <c r="PXO534" s="412"/>
      <c r="PXP534" s="412"/>
      <c r="PXQ534" s="412"/>
      <c r="PXR534" s="412"/>
      <c r="PXS534" s="412"/>
      <c r="PXT534" s="412"/>
      <c r="PXU534" s="412"/>
      <c r="PXV534" s="412"/>
      <c r="PXW534" s="412"/>
      <c r="PXX534" s="412"/>
      <c r="PXY534" s="412"/>
      <c r="PXZ534" s="412"/>
      <c r="PYA534" s="412"/>
      <c r="PYB534" s="412"/>
      <c r="PYC534" s="412"/>
      <c r="PYD534" s="413"/>
      <c r="PYE534" s="413"/>
      <c r="PYF534" s="413"/>
      <c r="PYG534" s="413"/>
      <c r="PYH534" s="413"/>
      <c r="PYI534" s="413"/>
      <c r="PYJ534" s="413"/>
      <c r="PYK534" s="413"/>
      <c r="PYL534" s="413"/>
      <c r="PYM534" s="413"/>
      <c r="PYN534" s="413"/>
      <c r="PYO534" s="413"/>
      <c r="PYP534" s="413"/>
      <c r="PYQ534" s="413"/>
      <c r="PYR534" s="413"/>
      <c r="PYS534" s="413"/>
      <c r="PYT534" s="413"/>
      <c r="PYU534" s="413"/>
      <c r="PYV534" s="413"/>
      <c r="PYW534" s="413"/>
      <c r="PYX534" s="413"/>
      <c r="PYY534" s="413"/>
      <c r="PYZ534" s="413"/>
      <c r="PZA534" s="413"/>
      <c r="PZB534" s="414"/>
      <c r="PZC534" s="414"/>
      <c r="PZD534" s="414"/>
      <c r="PZE534" s="414"/>
      <c r="PZF534" s="414"/>
      <c r="PZG534" s="413"/>
      <c r="PZH534" s="413"/>
      <c r="PZI534" s="414"/>
      <c r="PZJ534" s="414"/>
      <c r="PZK534" s="413"/>
      <c r="PZL534" s="413"/>
      <c r="PZM534" s="414"/>
      <c r="PZN534" s="414"/>
      <c r="PZO534" s="413"/>
      <c r="PZP534" s="413"/>
      <c r="PZQ534" s="413"/>
      <c r="PZR534" s="413"/>
      <c r="PZS534" s="413"/>
      <c r="PZT534" s="413"/>
      <c r="PZU534" s="413"/>
      <c r="PZV534" s="414"/>
      <c r="PZW534" s="414"/>
      <c r="PZX534" s="413"/>
      <c r="PZY534" s="413"/>
      <c r="PZZ534" s="414"/>
      <c r="QAA534" s="414"/>
      <c r="QAB534" s="413"/>
      <c r="QAC534" s="413"/>
      <c r="QAD534" s="413"/>
      <c r="QAE534" s="413"/>
      <c r="QAF534" s="413"/>
      <c r="QAG534" s="407"/>
      <c r="QAH534" s="439"/>
      <c r="QAI534" s="413"/>
      <c r="QAJ534" s="413"/>
      <c r="QAK534" s="413"/>
      <c r="QAL534" s="413"/>
      <c r="QAM534" s="413"/>
      <c r="QAN534" s="413"/>
      <c r="QAO534" s="413"/>
      <c r="QAP534" s="412"/>
      <c r="QAQ534" s="412"/>
      <c r="QAR534" s="412"/>
      <c r="QAS534" s="412"/>
      <c r="QAT534" s="412"/>
      <c r="QAU534" s="412"/>
      <c r="QAV534" s="412"/>
      <c r="QAW534" s="412"/>
      <c r="QAX534" s="412"/>
      <c r="QAY534" s="412"/>
      <c r="QAZ534" s="412"/>
      <c r="QBA534" s="412"/>
      <c r="QBB534" s="412"/>
      <c r="QBC534" s="412"/>
      <c r="QBD534" s="412"/>
      <c r="QBE534" s="412"/>
      <c r="QBF534" s="412"/>
      <c r="QBG534" s="412"/>
      <c r="QBH534" s="412"/>
      <c r="QBI534" s="412"/>
      <c r="QBJ534" s="412"/>
      <c r="QBK534" s="412"/>
      <c r="QBL534" s="412"/>
      <c r="QBM534" s="412"/>
      <c r="QBN534" s="412"/>
      <c r="QBO534" s="412"/>
      <c r="QBP534" s="412"/>
      <c r="QBQ534" s="412"/>
      <c r="QBR534" s="412"/>
      <c r="QBS534" s="412"/>
      <c r="QBT534" s="412"/>
      <c r="QBU534" s="412"/>
      <c r="QBV534" s="412"/>
      <c r="QBW534" s="412"/>
      <c r="QBX534" s="412"/>
      <c r="QBY534" s="412"/>
      <c r="QBZ534" s="412"/>
      <c r="QCA534" s="412"/>
      <c r="QCB534" s="412"/>
      <c r="QCC534" s="412"/>
      <c r="QCD534" s="412"/>
      <c r="QCE534" s="412"/>
      <c r="QCF534" s="412"/>
      <c r="QCG534" s="412"/>
      <c r="QCH534" s="413"/>
      <c r="QCI534" s="413"/>
      <c r="QCJ534" s="413"/>
      <c r="QCK534" s="413"/>
      <c r="QCL534" s="413"/>
      <c r="QCM534" s="413"/>
      <c r="QCN534" s="413"/>
      <c r="QCO534" s="413"/>
      <c r="QCP534" s="413"/>
      <c r="QCQ534" s="413"/>
      <c r="QCR534" s="413"/>
      <c r="QCS534" s="413"/>
      <c r="QCT534" s="413"/>
      <c r="QCU534" s="413"/>
      <c r="QCV534" s="413"/>
      <c r="QCW534" s="413"/>
      <c r="QCX534" s="413"/>
      <c r="QCY534" s="413"/>
      <c r="QCZ534" s="413"/>
      <c r="QDA534" s="413"/>
      <c r="QDB534" s="413"/>
      <c r="QDC534" s="413"/>
      <c r="QDD534" s="413"/>
      <c r="QDE534" s="413"/>
      <c r="QDF534" s="414"/>
      <c r="QDG534" s="414"/>
      <c r="QDH534" s="414"/>
      <c r="QDI534" s="414"/>
      <c r="QDJ534" s="414"/>
      <c r="QDK534" s="413"/>
      <c r="QDL534" s="413"/>
      <c r="QDM534" s="414"/>
      <c r="QDN534" s="414"/>
      <c r="QDO534" s="413"/>
      <c r="QDP534" s="413"/>
      <c r="QDQ534" s="414"/>
      <c r="QDR534" s="414"/>
      <c r="QDS534" s="413"/>
      <c r="QDT534" s="413"/>
      <c r="QDU534" s="413"/>
      <c r="QDV534" s="413"/>
      <c r="QDW534" s="413"/>
      <c r="QDX534" s="413"/>
      <c r="QDY534" s="413"/>
      <c r="QDZ534" s="414"/>
      <c r="QEA534" s="414"/>
      <c r="QEB534" s="413"/>
      <c r="QEC534" s="413"/>
      <c r="QED534" s="414"/>
      <c r="QEE534" s="414"/>
      <c r="QEF534" s="413"/>
      <c r="QEG534" s="413"/>
      <c r="QEH534" s="413"/>
      <c r="QEI534" s="413"/>
      <c r="QEJ534" s="413"/>
      <c r="QEK534" s="407"/>
      <c r="QEL534" s="439"/>
      <c r="QEM534" s="413"/>
      <c r="QEN534" s="413"/>
      <c r="QEO534" s="413"/>
      <c r="QEP534" s="413"/>
      <c r="QEQ534" s="413"/>
      <c r="QER534" s="413"/>
      <c r="QES534" s="413"/>
      <c r="QET534" s="412"/>
      <c r="QEU534" s="412"/>
      <c r="QEV534" s="412"/>
      <c r="QEW534" s="412"/>
      <c r="QEX534" s="412"/>
      <c r="QEY534" s="412"/>
      <c r="QEZ534" s="412"/>
      <c r="QFA534" s="412"/>
      <c r="QFB534" s="412"/>
      <c r="QFC534" s="412"/>
      <c r="QFD534" s="412"/>
      <c r="QFE534" s="412"/>
      <c r="QFF534" s="412"/>
      <c r="QFG534" s="412"/>
      <c r="QFH534" s="412"/>
      <c r="QFI534" s="412"/>
      <c r="QFJ534" s="412"/>
      <c r="QFK534" s="412"/>
      <c r="QFL534" s="412"/>
      <c r="QFM534" s="412"/>
      <c r="QFN534" s="412"/>
      <c r="QFO534" s="412"/>
      <c r="QFP534" s="412"/>
      <c r="QFQ534" s="412"/>
      <c r="QFR534" s="412"/>
      <c r="QFS534" s="412"/>
      <c r="QFT534" s="412"/>
      <c r="QFU534" s="412"/>
      <c r="QFV534" s="412"/>
      <c r="QFW534" s="412"/>
      <c r="QFX534" s="412"/>
      <c r="QFY534" s="412"/>
      <c r="QFZ534" s="412"/>
      <c r="QGA534" s="412"/>
      <c r="QGB534" s="412"/>
      <c r="QGC534" s="412"/>
      <c r="QGD534" s="412"/>
      <c r="QGE534" s="412"/>
      <c r="QGF534" s="412"/>
      <c r="QGG534" s="412"/>
      <c r="QGH534" s="412"/>
      <c r="QGI534" s="412"/>
      <c r="QGJ534" s="412"/>
      <c r="QGK534" s="412"/>
      <c r="QGL534" s="413"/>
      <c r="QGM534" s="413"/>
      <c r="QGN534" s="413"/>
      <c r="QGO534" s="413"/>
      <c r="QGP534" s="413"/>
      <c r="QGQ534" s="413"/>
      <c r="QGR534" s="413"/>
      <c r="QGS534" s="413"/>
      <c r="QGT534" s="413"/>
      <c r="QGU534" s="413"/>
      <c r="QGV534" s="413"/>
      <c r="QGW534" s="413"/>
      <c r="QGX534" s="413"/>
      <c r="QGY534" s="413"/>
      <c r="QGZ534" s="413"/>
      <c r="QHA534" s="413"/>
      <c r="QHB534" s="413"/>
      <c r="QHC534" s="413"/>
      <c r="QHD534" s="413"/>
      <c r="QHE534" s="413"/>
      <c r="QHF534" s="413"/>
      <c r="QHG534" s="413"/>
      <c r="QHH534" s="413"/>
      <c r="QHI534" s="413"/>
      <c r="QHJ534" s="414"/>
      <c r="QHK534" s="414"/>
      <c r="QHL534" s="414"/>
      <c r="QHM534" s="414"/>
      <c r="QHN534" s="414"/>
      <c r="QHO534" s="413"/>
      <c r="QHP534" s="413"/>
      <c r="QHQ534" s="414"/>
      <c r="QHR534" s="414"/>
      <c r="QHS534" s="413"/>
      <c r="QHT534" s="413"/>
      <c r="QHU534" s="414"/>
      <c r="QHV534" s="414"/>
      <c r="QHW534" s="413"/>
      <c r="QHX534" s="413"/>
      <c r="QHY534" s="413"/>
      <c r="QHZ534" s="413"/>
      <c r="QIA534" s="413"/>
      <c r="QIB534" s="413"/>
      <c r="QIC534" s="413"/>
      <c r="QID534" s="414"/>
      <c r="QIE534" s="414"/>
      <c r="QIF534" s="413"/>
      <c r="QIG534" s="413"/>
      <c r="QIH534" s="414"/>
      <c r="QII534" s="414"/>
      <c r="QIJ534" s="413"/>
      <c r="QIK534" s="413"/>
      <c r="QIL534" s="413"/>
      <c r="QIM534" s="413"/>
      <c r="QIN534" s="413"/>
      <c r="QIO534" s="407"/>
      <c r="QIP534" s="439"/>
      <c r="QIQ534" s="413"/>
      <c r="QIR534" s="413"/>
      <c r="QIS534" s="413"/>
      <c r="QIT534" s="413"/>
      <c r="QIU534" s="413"/>
      <c r="QIV534" s="413"/>
      <c r="QIW534" s="413"/>
      <c r="QIX534" s="412"/>
      <c r="QIY534" s="412"/>
      <c r="QIZ534" s="412"/>
      <c r="QJA534" s="412"/>
      <c r="QJB534" s="412"/>
      <c r="QJC534" s="412"/>
      <c r="QJD534" s="412"/>
      <c r="QJE534" s="412"/>
      <c r="QJF534" s="412"/>
      <c r="QJG534" s="412"/>
      <c r="QJH534" s="412"/>
      <c r="QJI534" s="412"/>
      <c r="QJJ534" s="412"/>
      <c r="QJK534" s="412"/>
      <c r="QJL534" s="412"/>
      <c r="QJM534" s="412"/>
      <c r="QJN534" s="412"/>
      <c r="QJO534" s="412"/>
      <c r="QJP534" s="412"/>
      <c r="QJQ534" s="412"/>
      <c r="QJR534" s="412"/>
      <c r="QJS534" s="412"/>
      <c r="QJT534" s="412"/>
      <c r="QJU534" s="412"/>
      <c r="QJV534" s="412"/>
      <c r="QJW534" s="412"/>
      <c r="QJX534" s="412"/>
      <c r="QJY534" s="412"/>
      <c r="QJZ534" s="412"/>
      <c r="QKA534" s="412"/>
      <c r="QKB534" s="412"/>
      <c r="QKC534" s="412"/>
      <c r="QKD534" s="412"/>
      <c r="QKE534" s="412"/>
      <c r="QKF534" s="412"/>
      <c r="QKG534" s="412"/>
      <c r="QKH534" s="412"/>
      <c r="QKI534" s="412"/>
      <c r="QKJ534" s="412"/>
      <c r="QKK534" s="412"/>
      <c r="QKL534" s="412"/>
      <c r="QKM534" s="412"/>
      <c r="QKN534" s="412"/>
      <c r="QKO534" s="412"/>
      <c r="QKP534" s="413"/>
      <c r="QKQ534" s="413"/>
      <c r="QKR534" s="413"/>
      <c r="QKS534" s="413"/>
      <c r="QKT534" s="413"/>
      <c r="QKU534" s="413"/>
      <c r="QKV534" s="413"/>
      <c r="QKW534" s="413"/>
      <c r="QKX534" s="413"/>
      <c r="QKY534" s="413"/>
      <c r="QKZ534" s="413"/>
      <c r="QLA534" s="413"/>
      <c r="QLB534" s="413"/>
      <c r="QLC534" s="413"/>
      <c r="QLD534" s="413"/>
      <c r="QLE534" s="413"/>
      <c r="QLF534" s="413"/>
      <c r="QLG534" s="413"/>
      <c r="QLH534" s="413"/>
      <c r="QLI534" s="413"/>
      <c r="QLJ534" s="413"/>
      <c r="QLK534" s="413"/>
      <c r="QLL534" s="413"/>
      <c r="QLM534" s="413"/>
      <c r="QLN534" s="414"/>
      <c r="QLO534" s="414"/>
      <c r="QLP534" s="414"/>
      <c r="QLQ534" s="414"/>
      <c r="QLR534" s="414"/>
      <c r="QLS534" s="413"/>
      <c r="QLT534" s="413"/>
      <c r="QLU534" s="414"/>
      <c r="QLV534" s="414"/>
      <c r="QLW534" s="413"/>
      <c r="QLX534" s="413"/>
      <c r="QLY534" s="414"/>
      <c r="QLZ534" s="414"/>
      <c r="QMA534" s="413"/>
      <c r="QMB534" s="413"/>
      <c r="QMC534" s="413"/>
      <c r="QMD534" s="413"/>
      <c r="QME534" s="413"/>
      <c r="QMF534" s="413"/>
      <c r="QMG534" s="413"/>
      <c r="QMH534" s="414"/>
      <c r="QMI534" s="414"/>
      <c r="QMJ534" s="413"/>
      <c r="QMK534" s="413"/>
      <c r="QML534" s="414"/>
      <c r="QMM534" s="414"/>
      <c r="QMN534" s="413"/>
      <c r="QMO534" s="413"/>
      <c r="QMP534" s="413"/>
      <c r="QMQ534" s="413"/>
      <c r="QMR534" s="413"/>
      <c r="QMS534" s="407"/>
      <c r="QMT534" s="439"/>
      <c r="QMU534" s="413"/>
      <c r="QMV534" s="413"/>
      <c r="QMW534" s="413"/>
      <c r="QMX534" s="413"/>
      <c r="QMY534" s="413"/>
      <c r="QMZ534" s="413"/>
      <c r="QNA534" s="413"/>
      <c r="QNB534" s="412"/>
      <c r="QNC534" s="412"/>
      <c r="QND534" s="412"/>
      <c r="QNE534" s="412"/>
      <c r="QNF534" s="412"/>
      <c r="QNG534" s="412"/>
      <c r="QNH534" s="412"/>
      <c r="QNI534" s="412"/>
      <c r="QNJ534" s="412"/>
      <c r="QNK534" s="412"/>
      <c r="QNL534" s="412"/>
      <c r="QNM534" s="412"/>
      <c r="QNN534" s="412"/>
      <c r="QNO534" s="412"/>
      <c r="QNP534" s="412"/>
      <c r="QNQ534" s="412"/>
      <c r="QNR534" s="412"/>
      <c r="QNS534" s="412"/>
      <c r="QNT534" s="412"/>
      <c r="QNU534" s="412"/>
      <c r="QNV534" s="412"/>
      <c r="QNW534" s="412"/>
      <c r="QNX534" s="412"/>
      <c r="QNY534" s="412"/>
      <c r="QNZ534" s="412"/>
      <c r="QOA534" s="412"/>
      <c r="QOB534" s="412"/>
      <c r="QOC534" s="412"/>
      <c r="QOD534" s="412"/>
      <c r="QOE534" s="412"/>
      <c r="QOF534" s="412"/>
      <c r="QOG534" s="412"/>
      <c r="QOH534" s="412"/>
      <c r="QOI534" s="412"/>
      <c r="QOJ534" s="412"/>
      <c r="QOK534" s="412"/>
      <c r="QOL534" s="412"/>
      <c r="QOM534" s="412"/>
      <c r="QON534" s="412"/>
      <c r="QOO534" s="412"/>
      <c r="QOP534" s="412"/>
      <c r="QOQ534" s="412"/>
      <c r="QOR534" s="412"/>
      <c r="QOS534" s="412"/>
      <c r="QOT534" s="413"/>
      <c r="QOU534" s="413"/>
      <c r="QOV534" s="413"/>
      <c r="QOW534" s="413"/>
      <c r="QOX534" s="413"/>
      <c r="QOY534" s="413"/>
      <c r="QOZ534" s="413"/>
      <c r="QPA534" s="413"/>
      <c r="QPB534" s="413"/>
      <c r="QPC534" s="413"/>
      <c r="QPD534" s="413"/>
      <c r="QPE534" s="413"/>
      <c r="QPF534" s="413"/>
      <c r="QPG534" s="413"/>
      <c r="QPH534" s="413"/>
      <c r="QPI534" s="413"/>
      <c r="QPJ534" s="413"/>
      <c r="QPK534" s="413"/>
      <c r="QPL534" s="413"/>
      <c r="QPM534" s="413"/>
      <c r="QPN534" s="413"/>
      <c r="QPO534" s="413"/>
      <c r="QPP534" s="413"/>
      <c r="QPQ534" s="413"/>
      <c r="QPR534" s="414"/>
      <c r="QPS534" s="414"/>
      <c r="QPT534" s="414"/>
      <c r="QPU534" s="414"/>
      <c r="QPV534" s="414"/>
      <c r="QPW534" s="413"/>
      <c r="QPX534" s="413"/>
      <c r="QPY534" s="414"/>
      <c r="QPZ534" s="414"/>
      <c r="QQA534" s="413"/>
      <c r="QQB534" s="413"/>
      <c r="QQC534" s="414"/>
      <c r="QQD534" s="414"/>
      <c r="QQE534" s="413"/>
      <c r="QQF534" s="413"/>
      <c r="QQG534" s="413"/>
      <c r="QQH534" s="413"/>
      <c r="QQI534" s="413"/>
      <c r="QQJ534" s="413"/>
      <c r="QQK534" s="413"/>
      <c r="QQL534" s="414"/>
      <c r="QQM534" s="414"/>
      <c r="QQN534" s="413"/>
      <c r="QQO534" s="413"/>
      <c r="QQP534" s="414"/>
      <c r="QQQ534" s="414"/>
      <c r="QQR534" s="413"/>
      <c r="QQS534" s="413"/>
      <c r="QQT534" s="413"/>
      <c r="QQU534" s="413"/>
      <c r="QQV534" s="413"/>
      <c r="QQW534" s="407"/>
      <c r="QQX534" s="439"/>
      <c r="QQY534" s="413"/>
      <c r="QQZ534" s="413"/>
      <c r="QRA534" s="413"/>
      <c r="QRB534" s="413"/>
      <c r="QRC534" s="413"/>
      <c r="QRD534" s="413"/>
      <c r="QRE534" s="413"/>
      <c r="QRF534" s="412"/>
      <c r="QRG534" s="412"/>
      <c r="QRH534" s="412"/>
      <c r="QRI534" s="412"/>
      <c r="QRJ534" s="412"/>
      <c r="QRK534" s="412"/>
      <c r="QRL534" s="412"/>
      <c r="QRM534" s="412"/>
      <c r="QRN534" s="412"/>
      <c r="QRO534" s="412"/>
      <c r="QRP534" s="412"/>
      <c r="QRQ534" s="412"/>
      <c r="QRR534" s="412"/>
      <c r="QRS534" s="412"/>
      <c r="QRT534" s="412"/>
      <c r="QRU534" s="412"/>
      <c r="QRV534" s="412"/>
      <c r="QRW534" s="412"/>
      <c r="QRX534" s="412"/>
      <c r="QRY534" s="412"/>
      <c r="QRZ534" s="412"/>
      <c r="QSA534" s="412"/>
      <c r="QSB534" s="412"/>
      <c r="QSC534" s="412"/>
      <c r="QSD534" s="412"/>
      <c r="QSE534" s="412"/>
      <c r="QSF534" s="412"/>
      <c r="QSG534" s="412"/>
      <c r="QSH534" s="412"/>
      <c r="QSI534" s="412"/>
      <c r="QSJ534" s="412"/>
      <c r="QSK534" s="412"/>
      <c r="QSL534" s="412"/>
      <c r="QSM534" s="412"/>
      <c r="QSN534" s="412"/>
      <c r="QSO534" s="412"/>
      <c r="QSP534" s="412"/>
      <c r="QSQ534" s="412"/>
      <c r="QSR534" s="412"/>
      <c r="QSS534" s="412"/>
      <c r="QST534" s="412"/>
      <c r="QSU534" s="412"/>
      <c r="QSV534" s="412"/>
      <c r="QSW534" s="412"/>
      <c r="QSX534" s="413"/>
      <c r="QSY534" s="413"/>
      <c r="QSZ534" s="413"/>
      <c r="QTA534" s="413"/>
      <c r="QTB534" s="413"/>
      <c r="QTC534" s="413"/>
      <c r="QTD534" s="413"/>
      <c r="QTE534" s="413"/>
      <c r="QTF534" s="413"/>
      <c r="QTG534" s="413"/>
      <c r="QTH534" s="413"/>
      <c r="QTI534" s="413"/>
      <c r="QTJ534" s="413"/>
      <c r="QTK534" s="413"/>
      <c r="QTL534" s="413"/>
      <c r="QTM534" s="413"/>
      <c r="QTN534" s="413"/>
      <c r="QTO534" s="413"/>
      <c r="QTP534" s="413"/>
      <c r="QTQ534" s="413"/>
      <c r="QTR534" s="413"/>
      <c r="QTS534" s="413"/>
      <c r="QTT534" s="413"/>
      <c r="QTU534" s="413"/>
      <c r="QTV534" s="414"/>
      <c r="QTW534" s="414"/>
      <c r="QTX534" s="414"/>
      <c r="QTY534" s="414"/>
      <c r="QTZ534" s="414"/>
      <c r="QUA534" s="413"/>
      <c r="QUB534" s="413"/>
      <c r="QUC534" s="414"/>
      <c r="QUD534" s="414"/>
      <c r="QUE534" s="413"/>
      <c r="QUF534" s="413"/>
      <c r="QUG534" s="414"/>
      <c r="QUH534" s="414"/>
      <c r="QUI534" s="413"/>
      <c r="QUJ534" s="413"/>
      <c r="QUK534" s="413"/>
      <c r="QUL534" s="413"/>
      <c r="QUM534" s="413"/>
      <c r="QUN534" s="413"/>
      <c r="QUO534" s="413"/>
      <c r="QUP534" s="414"/>
      <c r="QUQ534" s="414"/>
      <c r="QUR534" s="413"/>
      <c r="QUS534" s="413"/>
      <c r="QUT534" s="414"/>
      <c r="QUU534" s="414"/>
      <c r="QUV534" s="413"/>
      <c r="QUW534" s="413"/>
      <c r="QUX534" s="413"/>
      <c r="QUY534" s="413"/>
      <c r="QUZ534" s="413"/>
      <c r="QVA534" s="407"/>
      <c r="QVB534" s="439"/>
      <c r="QVC534" s="413"/>
      <c r="QVD534" s="413"/>
      <c r="QVE534" s="413"/>
      <c r="QVF534" s="413"/>
      <c r="QVG534" s="413"/>
      <c r="QVH534" s="413"/>
      <c r="QVI534" s="413"/>
      <c r="QVJ534" s="412"/>
      <c r="QVK534" s="412"/>
      <c r="QVL534" s="412"/>
      <c r="QVM534" s="412"/>
      <c r="QVN534" s="412"/>
      <c r="QVO534" s="412"/>
      <c r="QVP534" s="412"/>
      <c r="QVQ534" s="412"/>
      <c r="QVR534" s="412"/>
      <c r="QVS534" s="412"/>
      <c r="QVT534" s="412"/>
      <c r="QVU534" s="412"/>
      <c r="QVV534" s="412"/>
      <c r="QVW534" s="412"/>
      <c r="QVX534" s="412"/>
      <c r="QVY534" s="412"/>
      <c r="QVZ534" s="412"/>
      <c r="QWA534" s="412"/>
      <c r="QWB534" s="412"/>
      <c r="QWC534" s="412"/>
      <c r="QWD534" s="412"/>
      <c r="QWE534" s="412"/>
      <c r="QWF534" s="412"/>
      <c r="QWG534" s="412"/>
      <c r="QWH534" s="412"/>
      <c r="QWI534" s="412"/>
      <c r="QWJ534" s="412"/>
      <c r="QWK534" s="412"/>
      <c r="QWL534" s="412"/>
      <c r="QWM534" s="412"/>
      <c r="QWN534" s="412"/>
      <c r="QWO534" s="412"/>
      <c r="QWP534" s="412"/>
      <c r="QWQ534" s="412"/>
      <c r="QWR534" s="412"/>
      <c r="QWS534" s="412"/>
      <c r="QWT534" s="412"/>
      <c r="QWU534" s="412"/>
      <c r="QWV534" s="412"/>
      <c r="QWW534" s="412"/>
      <c r="QWX534" s="412"/>
      <c r="QWY534" s="412"/>
      <c r="QWZ534" s="412"/>
      <c r="QXA534" s="412"/>
      <c r="QXB534" s="413"/>
      <c r="QXC534" s="413"/>
      <c r="QXD534" s="413"/>
      <c r="QXE534" s="413"/>
      <c r="QXF534" s="413"/>
      <c r="QXG534" s="413"/>
      <c r="QXH534" s="413"/>
      <c r="QXI534" s="413"/>
      <c r="QXJ534" s="413"/>
      <c r="QXK534" s="413"/>
      <c r="QXL534" s="413"/>
      <c r="QXM534" s="413"/>
      <c r="QXN534" s="413"/>
      <c r="QXO534" s="413"/>
      <c r="QXP534" s="413"/>
      <c r="QXQ534" s="413"/>
      <c r="QXR534" s="413"/>
      <c r="QXS534" s="413"/>
      <c r="QXT534" s="413"/>
      <c r="QXU534" s="413"/>
      <c r="QXV534" s="413"/>
      <c r="QXW534" s="413"/>
      <c r="QXX534" s="413"/>
      <c r="QXY534" s="413"/>
      <c r="QXZ534" s="414"/>
      <c r="QYA534" s="414"/>
      <c r="QYB534" s="414"/>
      <c r="QYC534" s="414"/>
      <c r="QYD534" s="414"/>
      <c r="QYE534" s="413"/>
      <c r="QYF534" s="413"/>
      <c r="QYG534" s="414"/>
      <c r="QYH534" s="414"/>
      <c r="QYI534" s="413"/>
      <c r="QYJ534" s="413"/>
      <c r="QYK534" s="414"/>
      <c r="QYL534" s="414"/>
      <c r="QYM534" s="413"/>
      <c r="QYN534" s="413"/>
      <c r="QYO534" s="413"/>
      <c r="QYP534" s="413"/>
      <c r="QYQ534" s="413"/>
      <c r="QYR534" s="413"/>
      <c r="QYS534" s="413"/>
      <c r="QYT534" s="414"/>
      <c r="QYU534" s="414"/>
      <c r="QYV534" s="413"/>
      <c r="QYW534" s="413"/>
      <c r="QYX534" s="414"/>
      <c r="QYY534" s="414"/>
      <c r="QYZ534" s="413"/>
      <c r="QZA534" s="413"/>
      <c r="QZB534" s="413"/>
      <c r="QZC534" s="413"/>
      <c r="QZD534" s="413"/>
      <c r="QZE534" s="407"/>
      <c r="QZF534" s="439"/>
      <c r="QZG534" s="413"/>
      <c r="QZH534" s="413"/>
      <c r="QZI534" s="413"/>
      <c r="QZJ534" s="413"/>
      <c r="QZK534" s="413"/>
      <c r="QZL534" s="413"/>
      <c r="QZM534" s="413"/>
      <c r="QZN534" s="412"/>
      <c r="QZO534" s="412"/>
      <c r="QZP534" s="412"/>
      <c r="QZQ534" s="412"/>
      <c r="QZR534" s="412"/>
      <c r="QZS534" s="412"/>
      <c r="QZT534" s="412"/>
      <c r="QZU534" s="412"/>
      <c r="QZV534" s="412"/>
      <c r="QZW534" s="412"/>
      <c r="QZX534" s="412"/>
      <c r="QZY534" s="412"/>
      <c r="QZZ534" s="412"/>
      <c r="RAA534" s="412"/>
      <c r="RAB534" s="412"/>
      <c r="RAC534" s="412"/>
      <c r="RAD534" s="412"/>
      <c r="RAE534" s="412"/>
      <c r="RAF534" s="412"/>
      <c r="RAG534" s="412"/>
      <c r="RAH534" s="412"/>
      <c r="RAI534" s="412"/>
      <c r="RAJ534" s="412"/>
      <c r="RAK534" s="412"/>
      <c r="RAL534" s="412"/>
      <c r="RAM534" s="412"/>
      <c r="RAN534" s="412"/>
      <c r="RAO534" s="412"/>
      <c r="RAP534" s="412"/>
      <c r="RAQ534" s="412"/>
      <c r="RAR534" s="412"/>
      <c r="RAS534" s="412"/>
      <c r="RAT534" s="412"/>
      <c r="RAU534" s="412"/>
      <c r="RAV534" s="412"/>
      <c r="RAW534" s="412"/>
      <c r="RAX534" s="412"/>
      <c r="RAY534" s="412"/>
      <c r="RAZ534" s="412"/>
      <c r="RBA534" s="412"/>
      <c r="RBB534" s="412"/>
      <c r="RBC534" s="412"/>
      <c r="RBD534" s="412"/>
      <c r="RBE534" s="412"/>
      <c r="RBF534" s="413"/>
      <c r="RBG534" s="413"/>
      <c r="RBH534" s="413"/>
      <c r="RBI534" s="413"/>
      <c r="RBJ534" s="413"/>
      <c r="RBK534" s="413"/>
      <c r="RBL534" s="413"/>
      <c r="RBM534" s="413"/>
      <c r="RBN534" s="413"/>
      <c r="RBO534" s="413"/>
      <c r="RBP534" s="413"/>
      <c r="RBQ534" s="413"/>
      <c r="RBR534" s="413"/>
      <c r="RBS534" s="413"/>
      <c r="RBT534" s="413"/>
      <c r="RBU534" s="413"/>
      <c r="RBV534" s="413"/>
      <c r="RBW534" s="413"/>
      <c r="RBX534" s="413"/>
      <c r="RBY534" s="413"/>
      <c r="RBZ534" s="413"/>
      <c r="RCA534" s="413"/>
      <c r="RCB534" s="413"/>
    </row>
    <row r="535" spans="1:12248" s="53" customFormat="1" ht="50.25" customHeight="1" x14ac:dyDescent="0.25">
      <c r="B535" s="210"/>
      <c r="C535" s="111" t="s">
        <v>31</v>
      </c>
      <c r="D535" s="193">
        <f t="shared" ref="D535:D542" si="1462">E535+F535+G535+H535</f>
        <v>4224.22876</v>
      </c>
      <c r="E535" s="193"/>
      <c r="F535" s="193">
        <f>F536+F537+F538</f>
        <v>4224.22876</v>
      </c>
      <c r="G535" s="194"/>
      <c r="H535" s="194"/>
      <c r="I535" s="193">
        <f>M535</f>
        <v>0</v>
      </c>
      <c r="J535" s="569">
        <f>I535/D535</f>
        <v>0</v>
      </c>
      <c r="K535" s="307"/>
      <c r="L535" s="569"/>
      <c r="M535" s="193">
        <f>M536+M537+M538</f>
        <v>0</v>
      </c>
      <c r="N535" s="569"/>
      <c r="O535" s="307"/>
      <c r="P535" s="307"/>
      <c r="Q535" s="307"/>
      <c r="R535" s="307"/>
      <c r="S535" s="193">
        <f>W535</f>
        <v>0</v>
      </c>
      <c r="T535" s="668">
        <v>0</v>
      </c>
      <c r="U535" s="112"/>
      <c r="V535" s="629"/>
      <c r="W535" s="193">
        <v>0</v>
      </c>
      <c r="X535" s="668">
        <f t="shared" si="1418"/>
        <v>0</v>
      </c>
      <c r="Y535" s="307"/>
      <c r="Z535" s="307"/>
      <c r="AA535" s="307"/>
      <c r="AB535" s="307"/>
      <c r="AC535" s="193">
        <f t="shared" si="1446"/>
        <v>0</v>
      </c>
      <c r="AD535" s="575">
        <f t="shared" si="1447"/>
        <v>0</v>
      </c>
      <c r="AE535" s="112"/>
      <c r="AF535" s="622"/>
      <c r="AG535" s="193">
        <v>0</v>
      </c>
      <c r="AH535" s="622">
        <f t="shared" si="1416"/>
        <v>0</v>
      </c>
      <c r="AI535" s="307"/>
      <c r="AJ535" s="307"/>
      <c r="AK535" s="193"/>
      <c r="AL535" s="307"/>
      <c r="AM535" s="307"/>
      <c r="AN535" s="307"/>
      <c r="AO535" s="307"/>
      <c r="AP535" s="307"/>
      <c r="AQ535" s="307"/>
      <c r="AR535" s="307"/>
      <c r="AS535" s="307"/>
      <c r="AT535" s="307"/>
      <c r="AU535" s="112">
        <f>AV535-D535</f>
        <v>0</v>
      </c>
      <c r="AV535" s="112">
        <f t="shared" ref="AV535:AV542" si="1463">AW535+AX535+AY535+AZ535</f>
        <v>4224.22876</v>
      </c>
      <c r="AW535" s="112">
        <f>AW536+AW537+AW538</f>
        <v>0</v>
      </c>
      <c r="AX535" s="112">
        <f>AX536+AX537+AX538</f>
        <v>4224.22876</v>
      </c>
      <c r="AY535" s="307"/>
      <c r="AZ535" s="307"/>
      <c r="BA535" s="112">
        <f t="shared" si="1396"/>
        <v>0</v>
      </c>
      <c r="BB535" s="307"/>
      <c r="BC535" s="307"/>
      <c r="BD535" s="307"/>
      <c r="BE535" s="112">
        <f t="shared" si="1388"/>
        <v>0</v>
      </c>
      <c r="BF535" s="112">
        <f t="shared" si="1435"/>
        <v>0</v>
      </c>
      <c r="BG535" s="307"/>
      <c r="BH535" s="307"/>
      <c r="BI535" s="112">
        <f t="shared" si="1449"/>
        <v>0</v>
      </c>
      <c r="BJ535" s="112">
        <f>BJ536+BJ537+BJ538</f>
        <v>0</v>
      </c>
      <c r="BK535" s="112"/>
      <c r="BL535" s="307"/>
      <c r="BM535" s="307"/>
      <c r="BN535" s="112">
        <f t="shared" si="1436"/>
        <v>0</v>
      </c>
      <c r="BO535" s="112">
        <f t="shared" ref="BO535" si="1464">BP535</f>
        <v>0</v>
      </c>
      <c r="BP535" s="112">
        <f>BP536+BP537+BP538</f>
        <v>0</v>
      </c>
      <c r="BQ535" s="112"/>
      <c r="BR535" s="307"/>
      <c r="BS535" s="307"/>
      <c r="BT535" s="307">
        <f t="shared" si="1397"/>
        <v>0</v>
      </c>
      <c r="BU535" s="307"/>
      <c r="BV535" s="112">
        <f>BW535+BX535</f>
        <v>1433607.4599999997</v>
      </c>
      <c r="BW535" s="112">
        <f>BW536+BW537+BW538</f>
        <v>0</v>
      </c>
      <c r="BX535" s="112">
        <f>BX536+BX537+BX538</f>
        <v>1433607.4599999997</v>
      </c>
      <c r="BY535" s="307"/>
      <c r="BZ535" s="307"/>
      <c r="CA535" s="112">
        <f t="shared" si="1427"/>
        <v>0</v>
      </c>
      <c r="CB535" s="193"/>
      <c r="CC535" s="194"/>
      <c r="CD535" s="194"/>
      <c r="CE535" s="112">
        <f>CG535</f>
        <v>563607.46</v>
      </c>
      <c r="CF535" s="193">
        <f t="shared" si="1437"/>
        <v>0</v>
      </c>
      <c r="CG535" s="193">
        <f>CG536+CG537</f>
        <v>563607.46</v>
      </c>
      <c r="CH535" s="194">
        <f t="shared" si="1428"/>
        <v>0</v>
      </c>
      <c r="CI535" s="194"/>
      <c r="CJ535" s="112">
        <f>CJ537</f>
        <v>0</v>
      </c>
      <c r="CK535" s="112">
        <f>CL535+CM535</f>
        <v>563607.46</v>
      </c>
      <c r="CL535" s="112">
        <f>CL536+CL537+CL538</f>
        <v>0</v>
      </c>
      <c r="CM535" s="112">
        <f>CM536+CM537+CM538</f>
        <v>563607.46</v>
      </c>
      <c r="CN535" s="307"/>
      <c r="CO535" s="307"/>
    </row>
    <row r="536" spans="1:12248" s="198" customFormat="1" ht="50.25" hidden="1" customHeight="1" x14ac:dyDescent="0.25">
      <c r="B536" s="209"/>
      <c r="C536" s="137" t="s">
        <v>237</v>
      </c>
      <c r="D536" s="262">
        <f t="shared" si="1462"/>
        <v>174.78384</v>
      </c>
      <c r="E536" s="262"/>
      <c r="F536" s="262">
        <f>[9]Матокса!$R$13</f>
        <v>174.78384</v>
      </c>
      <c r="G536" s="263"/>
      <c r="H536" s="263"/>
      <c r="I536" s="262"/>
      <c r="J536" s="569">
        <f t="shared" ref="J536:J542" si="1465">I536/D536</f>
        <v>0</v>
      </c>
      <c r="K536" s="316"/>
      <c r="L536" s="569"/>
      <c r="M536" s="262">
        <v>0</v>
      </c>
      <c r="N536" s="569"/>
      <c r="O536" s="316"/>
      <c r="P536" s="316"/>
      <c r="Q536" s="316"/>
      <c r="R536" s="316"/>
      <c r="S536" s="262"/>
      <c r="T536" s="669"/>
      <c r="U536" s="199"/>
      <c r="V536" s="629"/>
      <c r="W536" s="262"/>
      <c r="X536" s="669">
        <f t="shared" si="1418"/>
        <v>0</v>
      </c>
      <c r="Y536" s="316"/>
      <c r="Z536" s="316"/>
      <c r="AA536" s="316"/>
      <c r="AB536" s="316"/>
      <c r="AC536" s="262">
        <f t="shared" si="1446"/>
        <v>0</v>
      </c>
      <c r="AD536" s="575">
        <f t="shared" si="1447"/>
        <v>0</v>
      </c>
      <c r="AE536" s="199"/>
      <c r="AF536" s="622"/>
      <c r="AG536" s="262"/>
      <c r="AH536" s="622">
        <f t="shared" si="1416"/>
        <v>0</v>
      </c>
      <c r="AI536" s="316"/>
      <c r="AJ536" s="316"/>
      <c r="AK536" s="262"/>
      <c r="AL536" s="316"/>
      <c r="AM536" s="316"/>
      <c r="AN536" s="316"/>
      <c r="AO536" s="316"/>
      <c r="AP536" s="316"/>
      <c r="AQ536" s="316"/>
      <c r="AR536" s="316"/>
      <c r="AS536" s="316"/>
      <c r="AT536" s="316"/>
      <c r="AU536" s="199">
        <f>AV536-D536</f>
        <v>0</v>
      </c>
      <c r="AV536" s="199">
        <f t="shared" si="1463"/>
        <v>174.78384</v>
      </c>
      <c r="AW536" s="199">
        <v>0</v>
      </c>
      <c r="AX536" s="199">
        <f>[9]Матокса!$R$13</f>
        <v>174.78384</v>
      </c>
      <c r="AY536" s="316"/>
      <c r="AZ536" s="316"/>
      <c r="BA536" s="199">
        <f t="shared" si="1396"/>
        <v>0</v>
      </c>
      <c r="BB536" s="316"/>
      <c r="BC536" s="316"/>
      <c r="BD536" s="316"/>
      <c r="BE536" s="199">
        <f t="shared" si="1388"/>
        <v>0</v>
      </c>
      <c r="BF536" s="199">
        <f t="shared" si="1435"/>
        <v>0</v>
      </c>
      <c r="BG536" s="316"/>
      <c r="BH536" s="316"/>
      <c r="BI536" s="199"/>
      <c r="BJ536" s="199"/>
      <c r="BK536" s="199"/>
      <c r="BL536" s="316"/>
      <c r="BM536" s="316"/>
      <c r="BN536" s="199">
        <f t="shared" si="1436"/>
        <v>0</v>
      </c>
      <c r="BO536" s="199"/>
      <c r="BP536" s="199"/>
      <c r="BQ536" s="199"/>
      <c r="BR536" s="316"/>
      <c r="BS536" s="316"/>
      <c r="BT536" s="316">
        <f t="shared" si="1397"/>
        <v>0</v>
      </c>
      <c r="BU536" s="316"/>
      <c r="BV536" s="199">
        <f>SUM(BW536:BX536)</f>
        <v>24775.302060000002</v>
      </c>
      <c r="BW536" s="199">
        <v>0</v>
      </c>
      <c r="BX536" s="199">
        <v>24775.302060000002</v>
      </c>
      <c r="BY536" s="316"/>
      <c r="BZ536" s="316"/>
      <c r="CA536" s="199">
        <f t="shared" si="1427"/>
        <v>0</v>
      </c>
      <c r="CB536" s="262"/>
      <c r="CC536" s="263"/>
      <c r="CD536" s="263"/>
      <c r="CE536" s="199">
        <f>CG536</f>
        <v>25131.64258</v>
      </c>
      <c r="CF536" s="262">
        <f t="shared" si="1437"/>
        <v>0</v>
      </c>
      <c r="CG536" s="199">
        <v>25131.64258</v>
      </c>
      <c r="CH536" s="263">
        <f t="shared" si="1428"/>
        <v>0</v>
      </c>
      <c r="CI536" s="263"/>
      <c r="CJ536" s="199"/>
      <c r="CK536" s="199">
        <f>SUM(CL536:CM536)</f>
        <v>25131.64258</v>
      </c>
      <c r="CL536" s="199">
        <v>0</v>
      </c>
      <c r="CM536" s="199">
        <v>25131.64258</v>
      </c>
      <c r="CN536" s="316"/>
      <c r="CO536" s="316"/>
    </row>
    <row r="537" spans="1:12248" s="198" customFormat="1" ht="50.25" hidden="1" customHeight="1" x14ac:dyDescent="0.25">
      <c r="B537" s="209"/>
      <c r="C537" s="137" t="s">
        <v>238</v>
      </c>
      <c r="D537" s="262">
        <f t="shared" si="1462"/>
        <v>4049.4449199999999</v>
      </c>
      <c r="E537" s="262"/>
      <c r="F537" s="262">
        <v>4049.4449199999999</v>
      </c>
      <c r="G537" s="263"/>
      <c r="H537" s="263"/>
      <c r="I537" s="262"/>
      <c r="J537" s="569">
        <f t="shared" si="1465"/>
        <v>0</v>
      </c>
      <c r="K537" s="316"/>
      <c r="L537" s="569"/>
      <c r="M537" s="262">
        <v>0</v>
      </c>
      <c r="N537" s="569"/>
      <c r="O537" s="316"/>
      <c r="P537" s="316"/>
      <c r="Q537" s="316"/>
      <c r="R537" s="316"/>
      <c r="S537" s="262"/>
      <c r="T537" s="669"/>
      <c r="U537" s="199"/>
      <c r="V537" s="629"/>
      <c r="W537" s="262"/>
      <c r="X537" s="669">
        <f t="shared" si="1418"/>
        <v>0</v>
      </c>
      <c r="Y537" s="316"/>
      <c r="Z537" s="316"/>
      <c r="AA537" s="316"/>
      <c r="AB537" s="316"/>
      <c r="AC537" s="262">
        <f t="shared" si="1446"/>
        <v>0</v>
      </c>
      <c r="AD537" s="575">
        <f t="shared" si="1447"/>
        <v>0</v>
      </c>
      <c r="AE537" s="199"/>
      <c r="AF537" s="622"/>
      <c r="AG537" s="262"/>
      <c r="AH537" s="622">
        <f t="shared" si="1416"/>
        <v>0</v>
      </c>
      <c r="AI537" s="316"/>
      <c r="AJ537" s="316"/>
      <c r="AK537" s="262"/>
      <c r="AL537" s="316"/>
      <c r="AM537" s="316"/>
      <c r="AN537" s="316"/>
      <c r="AO537" s="316"/>
      <c r="AP537" s="316"/>
      <c r="AQ537" s="316"/>
      <c r="AR537" s="316"/>
      <c r="AS537" s="316"/>
      <c r="AT537" s="316"/>
      <c r="AU537" s="199">
        <f>AX537-F537</f>
        <v>0</v>
      </c>
      <c r="AV537" s="199">
        <f t="shared" si="1463"/>
        <v>4049.4449199999999</v>
      </c>
      <c r="AW537" s="199">
        <v>0</v>
      </c>
      <c r="AX537" s="199">
        <v>4049.4449199999999</v>
      </c>
      <c r="AY537" s="316"/>
      <c r="AZ537" s="316"/>
      <c r="BA537" s="199">
        <f t="shared" si="1396"/>
        <v>0</v>
      </c>
      <c r="BB537" s="199"/>
      <c r="BC537" s="199"/>
      <c r="BD537" s="199"/>
      <c r="BE537" s="199">
        <f t="shared" si="1388"/>
        <v>0</v>
      </c>
      <c r="BF537" s="199">
        <f t="shared" si="1435"/>
        <v>0</v>
      </c>
      <c r="BG537" s="199"/>
      <c r="BH537" s="199"/>
      <c r="BI537" s="199">
        <f t="shared" ref="BI537:BI549" si="1466">BJ537</f>
        <v>0</v>
      </c>
      <c r="BJ537" s="199">
        <v>0</v>
      </c>
      <c r="BK537" s="199"/>
      <c r="BL537" s="316"/>
      <c r="BM537" s="316"/>
      <c r="BN537" s="199">
        <f t="shared" si="1436"/>
        <v>0</v>
      </c>
      <c r="BO537" s="199">
        <f t="shared" ref="BO537:BO538" si="1467">BP537</f>
        <v>0</v>
      </c>
      <c r="BP537" s="199">
        <v>0</v>
      </c>
      <c r="BQ537" s="199"/>
      <c r="BR537" s="316"/>
      <c r="BS537" s="316"/>
      <c r="BT537" s="316">
        <f t="shared" si="1397"/>
        <v>0</v>
      </c>
      <c r="BU537" s="316"/>
      <c r="BV537" s="199">
        <f t="shared" ref="BV537:BV538" si="1468">SUM(BW537:BX537)</f>
        <v>1408832.1579399998</v>
      </c>
      <c r="BW537" s="199">
        <v>0</v>
      </c>
      <c r="BX537" s="199">
        <f>[10]Матокса!$AD$8</f>
        <v>1408832.1579399998</v>
      </c>
      <c r="BY537" s="316"/>
      <c r="BZ537" s="316"/>
      <c r="CA537" s="199">
        <f t="shared" si="1427"/>
        <v>0</v>
      </c>
      <c r="CB537" s="262"/>
      <c r="CC537" s="263"/>
      <c r="CD537" s="263"/>
      <c r="CE537" s="199">
        <f>CG537</f>
        <v>538475.81741999998</v>
      </c>
      <c r="CF537" s="262">
        <f t="shared" si="1437"/>
        <v>0</v>
      </c>
      <c r="CG537" s="199">
        <v>538475.81741999998</v>
      </c>
      <c r="CH537" s="263">
        <f t="shared" si="1428"/>
        <v>0</v>
      </c>
      <c r="CI537" s="263"/>
      <c r="CJ537" s="199">
        <f>CK537-CE537</f>
        <v>0</v>
      </c>
      <c r="CK537" s="199">
        <f t="shared" ref="CK537:CK538" si="1469">SUM(CL537:CM537)</f>
        <v>538475.81741999998</v>
      </c>
      <c r="CL537" s="199">
        <v>0</v>
      </c>
      <c r="CM537" s="199">
        <v>538475.81741999998</v>
      </c>
      <c r="CN537" s="316"/>
      <c r="CO537" s="316"/>
    </row>
    <row r="538" spans="1:12248" s="198" customFormat="1" ht="50.25" hidden="1" customHeight="1" x14ac:dyDescent="0.25">
      <c r="B538" s="209"/>
      <c r="C538" s="137" t="s">
        <v>239</v>
      </c>
      <c r="D538" s="262">
        <f t="shared" si="1462"/>
        <v>0</v>
      </c>
      <c r="E538" s="262"/>
      <c r="F538" s="262">
        <v>0</v>
      </c>
      <c r="G538" s="263"/>
      <c r="H538" s="263"/>
      <c r="I538" s="262"/>
      <c r="J538" s="569" t="e">
        <f t="shared" si="1465"/>
        <v>#DIV/0!</v>
      </c>
      <c r="K538" s="316"/>
      <c r="L538" s="569"/>
      <c r="M538" s="262"/>
      <c r="N538" s="569"/>
      <c r="O538" s="316"/>
      <c r="P538" s="316"/>
      <c r="Q538" s="316"/>
      <c r="R538" s="316"/>
      <c r="S538" s="262"/>
      <c r="T538" s="669"/>
      <c r="U538" s="199"/>
      <c r="V538" s="629"/>
      <c r="W538" s="262"/>
      <c r="X538" s="669" t="e">
        <f t="shared" si="1418"/>
        <v>#DIV/0!</v>
      </c>
      <c r="Y538" s="316"/>
      <c r="Z538" s="316"/>
      <c r="AA538" s="316"/>
      <c r="AB538" s="316"/>
      <c r="AC538" s="262">
        <f t="shared" si="1446"/>
        <v>0</v>
      </c>
      <c r="AD538" s="575" t="e">
        <f t="shared" si="1447"/>
        <v>#DIV/0!</v>
      </c>
      <c r="AE538" s="199"/>
      <c r="AF538" s="622"/>
      <c r="AG538" s="262"/>
      <c r="AH538" s="622" t="e">
        <f t="shared" si="1416"/>
        <v>#DIV/0!</v>
      </c>
      <c r="AI538" s="316"/>
      <c r="AJ538" s="316"/>
      <c r="AK538" s="262"/>
      <c r="AL538" s="316"/>
      <c r="AM538" s="316"/>
      <c r="AN538" s="316"/>
      <c r="AO538" s="316"/>
      <c r="AP538" s="316"/>
      <c r="AQ538" s="316"/>
      <c r="AR538" s="316"/>
      <c r="AS538" s="316"/>
      <c r="AT538" s="316"/>
      <c r="AU538" s="199"/>
      <c r="AV538" s="199">
        <f t="shared" si="1463"/>
        <v>0</v>
      </c>
      <c r="AW538" s="199">
        <v>0</v>
      </c>
      <c r="AX538" s="199"/>
      <c r="AY538" s="316"/>
      <c r="AZ538" s="316"/>
      <c r="BA538" s="199">
        <f t="shared" si="1396"/>
        <v>0</v>
      </c>
      <c r="BB538" s="199"/>
      <c r="BC538" s="199"/>
      <c r="BD538" s="199"/>
      <c r="BE538" s="199">
        <f t="shared" si="1388"/>
        <v>0</v>
      </c>
      <c r="BF538" s="199">
        <f t="shared" si="1435"/>
        <v>0</v>
      </c>
      <c r="BG538" s="199"/>
      <c r="BH538" s="199"/>
      <c r="BI538" s="199">
        <f t="shared" si="1466"/>
        <v>0</v>
      </c>
      <c r="BJ538" s="199">
        <v>0</v>
      </c>
      <c r="BK538" s="199"/>
      <c r="BL538" s="316"/>
      <c r="BM538" s="316"/>
      <c r="BN538" s="199">
        <f t="shared" si="1436"/>
        <v>0</v>
      </c>
      <c r="BO538" s="199">
        <f t="shared" si="1467"/>
        <v>0</v>
      </c>
      <c r="BP538" s="199">
        <v>0</v>
      </c>
      <c r="BQ538" s="199"/>
      <c r="BR538" s="316"/>
      <c r="BS538" s="316"/>
      <c r="BT538" s="316">
        <f t="shared" si="1397"/>
        <v>0</v>
      </c>
      <c r="BU538" s="316"/>
      <c r="BV538" s="199">
        <f t="shared" si="1468"/>
        <v>0</v>
      </c>
      <c r="BW538" s="199">
        <v>0</v>
      </c>
      <c r="BX538" s="199">
        <v>0</v>
      </c>
      <c r="BY538" s="316"/>
      <c r="BZ538" s="316"/>
      <c r="CA538" s="199">
        <f t="shared" si="1427"/>
        <v>0</v>
      </c>
      <c r="CB538" s="262"/>
      <c r="CC538" s="263"/>
      <c r="CD538" s="263"/>
      <c r="CE538" s="199">
        <f t="shared" si="1443"/>
        <v>0</v>
      </c>
      <c r="CF538" s="262">
        <f t="shared" si="1437"/>
        <v>0</v>
      </c>
      <c r="CG538" s="262"/>
      <c r="CH538" s="263">
        <f t="shared" si="1428"/>
        <v>0</v>
      </c>
      <c r="CI538" s="263"/>
      <c r="CJ538" s="199"/>
      <c r="CK538" s="199">
        <f t="shared" si="1469"/>
        <v>0</v>
      </c>
      <c r="CL538" s="199">
        <v>0</v>
      </c>
      <c r="CM538" s="199">
        <v>0</v>
      </c>
      <c r="CN538" s="316"/>
      <c r="CO538" s="316"/>
    </row>
    <row r="539" spans="1:12248" s="473" customFormat="1" ht="54" customHeight="1" x14ac:dyDescent="0.25">
      <c r="B539" s="474"/>
      <c r="C539" s="532" t="s">
        <v>240</v>
      </c>
      <c r="D539" s="476">
        <f t="shared" si="1462"/>
        <v>515998.87</v>
      </c>
      <c r="E539" s="476"/>
      <c r="F539" s="476">
        <f>SUM(F540:F542)</f>
        <v>515998.87</v>
      </c>
      <c r="G539" s="476"/>
      <c r="H539" s="476"/>
      <c r="I539" s="476">
        <f>M539</f>
        <v>433271.22981000005</v>
      </c>
      <c r="J539" s="571">
        <f t="shared" si="1465"/>
        <v>0.83967476481101611</v>
      </c>
      <c r="K539" s="555"/>
      <c r="L539" s="571"/>
      <c r="M539" s="476">
        <f>SUM(M540:M542)</f>
        <v>433271.22981000005</v>
      </c>
      <c r="N539" s="571">
        <f t="shared" ref="N539" si="1470">M539/F539</f>
        <v>0.83967476481101611</v>
      </c>
      <c r="O539" s="555"/>
      <c r="P539" s="555"/>
      <c r="Q539" s="555"/>
      <c r="R539" s="555"/>
      <c r="S539" s="476">
        <f>W539</f>
        <v>718506.00598999998</v>
      </c>
      <c r="T539" s="571">
        <f>S539/D539</f>
        <v>1.3924565493525209</v>
      </c>
      <c r="U539" s="658"/>
      <c r="V539" s="629"/>
      <c r="W539" s="476">
        <f>SUM(W540:W542)</f>
        <v>718506.00598999998</v>
      </c>
      <c r="X539" s="571">
        <f t="shared" si="1418"/>
        <v>1.3924565493525209</v>
      </c>
      <c r="Y539" s="555"/>
      <c r="Z539" s="555"/>
      <c r="AA539" s="555"/>
      <c r="AB539" s="555"/>
      <c r="AC539" s="476">
        <f t="shared" si="1446"/>
        <v>493312.77331999998</v>
      </c>
      <c r="AD539" s="575">
        <f t="shared" si="1447"/>
        <v>0.95603460007577146</v>
      </c>
      <c r="AE539" s="578"/>
      <c r="AF539" s="622"/>
      <c r="AG539" s="476">
        <f>SUM(AG540:AG542)</f>
        <v>493312.77331999998</v>
      </c>
      <c r="AH539" s="622">
        <f t="shared" si="1416"/>
        <v>0.95603460007577146</v>
      </c>
      <c r="AI539" s="555"/>
      <c r="AJ539" s="555"/>
      <c r="AK539" s="476"/>
      <c r="AL539" s="578"/>
      <c r="AM539" s="555"/>
      <c r="AN539" s="555"/>
      <c r="AO539" s="555"/>
      <c r="AP539" s="555"/>
      <c r="AQ539" s="555"/>
      <c r="AR539" s="555"/>
      <c r="AS539" s="555"/>
      <c r="AT539" s="555"/>
      <c r="AU539" s="555">
        <f>AU540</f>
        <v>4.2200000025331974E-3</v>
      </c>
      <c r="AV539" s="555">
        <f t="shared" si="1463"/>
        <v>515998.87422</v>
      </c>
      <c r="AW539" s="484">
        <f>AW540+AW542</f>
        <v>0</v>
      </c>
      <c r="AX539" s="476">
        <f>SUM(AX540:AX542)</f>
        <v>515998.87422</v>
      </c>
      <c r="AY539" s="484"/>
      <c r="AZ539" s="484"/>
      <c r="BA539" s="472">
        <f t="shared" si="1396"/>
        <v>0</v>
      </c>
      <c r="BB539" s="529"/>
      <c r="BC539" s="529"/>
      <c r="BD539" s="529"/>
      <c r="BE539" s="529">
        <f t="shared" si="1388"/>
        <v>0</v>
      </c>
      <c r="BF539" s="472">
        <f t="shared" si="1435"/>
        <v>0</v>
      </c>
      <c r="BG539" s="472"/>
      <c r="BH539" s="472"/>
      <c r="BI539" s="493">
        <f>BJ539+BK539</f>
        <v>1216606</v>
      </c>
      <c r="BJ539" s="484">
        <f>BJ540+BJ542</f>
        <v>0</v>
      </c>
      <c r="BK539" s="484">
        <f>BK540+BK542</f>
        <v>1216606</v>
      </c>
      <c r="BL539" s="484"/>
      <c r="BM539" s="484"/>
      <c r="BN539" s="472">
        <f>BO539-BI539</f>
        <v>0</v>
      </c>
      <c r="BO539" s="493">
        <f>BP539+BQ539</f>
        <v>1216605.9999999998</v>
      </c>
      <c r="BP539" s="484">
        <f>BP540+BP542</f>
        <v>0</v>
      </c>
      <c r="BQ539" s="484">
        <f>BQ540+BQ542</f>
        <v>1216605.9999999998</v>
      </c>
      <c r="BR539" s="484"/>
      <c r="BS539" s="484"/>
      <c r="BT539" s="472">
        <f t="shared" si="1397"/>
        <v>0</v>
      </c>
      <c r="BU539" s="472"/>
      <c r="BV539" s="493">
        <f t="shared" ref="BV539:BV549" si="1471">BW539</f>
        <v>0</v>
      </c>
      <c r="BW539" s="472">
        <f>BW540+BW542</f>
        <v>0</v>
      </c>
      <c r="BX539" s="472"/>
      <c r="BY539" s="472"/>
      <c r="BZ539" s="472"/>
      <c r="CA539" s="472">
        <f t="shared" si="1427"/>
        <v>0</v>
      </c>
      <c r="CB539" s="472"/>
      <c r="CC539" s="476"/>
      <c r="CD539" s="476"/>
      <c r="CE539" s="472">
        <f t="shared" si="1443"/>
        <v>0</v>
      </c>
      <c r="CF539" s="472">
        <f t="shared" si="1437"/>
        <v>0</v>
      </c>
      <c r="CG539" s="529"/>
      <c r="CH539" s="476">
        <f t="shared" si="1428"/>
        <v>0</v>
      </c>
      <c r="CI539" s="476"/>
      <c r="CJ539" s="484"/>
      <c r="CK539" s="493">
        <f t="shared" ref="CK539:CK549" si="1472">CL539</f>
        <v>0</v>
      </c>
      <c r="CL539" s="484">
        <f>CL540+CL542</f>
        <v>0</v>
      </c>
      <c r="CM539" s="484"/>
      <c r="CN539" s="484"/>
      <c r="CO539" s="484"/>
    </row>
    <row r="540" spans="1:12248" s="198" customFormat="1" ht="50.25" hidden="1" customHeight="1" x14ac:dyDescent="0.25">
      <c r="B540" s="209"/>
      <c r="C540" s="137" t="s">
        <v>238</v>
      </c>
      <c r="D540" s="262">
        <f t="shared" si="1462"/>
        <v>419726.61722000001</v>
      </c>
      <c r="E540" s="262"/>
      <c r="F540" s="262">
        <v>419726.61722000001</v>
      </c>
      <c r="G540" s="263"/>
      <c r="H540" s="263"/>
      <c r="I540" s="123">
        <f t="shared" ref="I540:I542" si="1473">M540</f>
        <v>355146.80222000001</v>
      </c>
      <c r="J540" s="592">
        <f t="shared" si="1465"/>
        <v>0.8461383854382758</v>
      </c>
      <c r="K540" s="316"/>
      <c r="L540" s="316"/>
      <c r="M540" s="123">
        <v>355146.80222000001</v>
      </c>
      <c r="N540" s="592">
        <f t="shared" ref="N540:N543" si="1474">M540/F540</f>
        <v>0.8461383854382758</v>
      </c>
      <c r="O540" s="316"/>
      <c r="P540" s="316"/>
      <c r="Q540" s="316"/>
      <c r="R540" s="316"/>
      <c r="S540" s="262">
        <f>W540</f>
        <v>611292.65257000003</v>
      </c>
      <c r="T540" s="668">
        <f t="shared" ref="T540:T542" si="1475">S540/D540</f>
        <v>1.4564066882839373</v>
      </c>
      <c r="U540" s="199"/>
      <c r="V540" s="629"/>
      <c r="W540" s="262">
        <v>611292.65257000003</v>
      </c>
      <c r="X540" s="629">
        <f t="shared" si="1418"/>
        <v>1.4564066882839373</v>
      </c>
      <c r="Y540" s="316"/>
      <c r="Z540" s="316"/>
      <c r="AA540" s="316"/>
      <c r="AB540" s="316"/>
      <c r="AC540" s="262">
        <f t="shared" si="1446"/>
        <v>401089.96545999998</v>
      </c>
      <c r="AD540" s="575">
        <f t="shared" si="1447"/>
        <v>0.95559811792867155</v>
      </c>
      <c r="AE540" s="199"/>
      <c r="AF540" s="622"/>
      <c r="AG540" s="262">
        <v>401089.96545999998</v>
      </c>
      <c r="AH540" s="622">
        <f t="shared" si="1416"/>
        <v>0.95559811792867155</v>
      </c>
      <c r="AI540" s="316"/>
      <c r="AJ540" s="316"/>
      <c r="AK540" s="262"/>
      <c r="AL540" s="316"/>
      <c r="AM540" s="316"/>
      <c r="AN540" s="316"/>
      <c r="AO540" s="316"/>
      <c r="AP540" s="316"/>
      <c r="AQ540" s="316"/>
      <c r="AR540" s="316"/>
      <c r="AS540" s="316"/>
      <c r="AT540" s="316"/>
      <c r="AU540" s="262">
        <f>AX540-F540</f>
        <v>4.2200000025331974E-3</v>
      </c>
      <c r="AV540" s="199">
        <f t="shared" si="1463"/>
        <v>419726.62144000002</v>
      </c>
      <c r="AW540" s="199">
        <v>0</v>
      </c>
      <c r="AX540" s="262">
        <f>F540+0.00422</f>
        <v>419726.62144000002</v>
      </c>
      <c r="AY540" s="316"/>
      <c r="AZ540" s="316"/>
      <c r="BA540" s="199">
        <f t="shared" si="1396"/>
        <v>0</v>
      </c>
      <c r="BB540" s="316"/>
      <c r="BC540" s="316"/>
      <c r="BD540" s="316"/>
      <c r="BE540" s="199">
        <f t="shared" si="1388"/>
        <v>0</v>
      </c>
      <c r="BF540" s="199">
        <f t="shared" si="1435"/>
        <v>0</v>
      </c>
      <c r="BG540" s="316"/>
      <c r="BH540" s="316"/>
      <c r="BI540" s="199">
        <f>BJ540+BK540</f>
        <v>1190565.5424800001</v>
      </c>
      <c r="BJ540" s="199">
        <v>0</v>
      </c>
      <c r="BK540" s="199">
        <v>1190565.5424800001</v>
      </c>
      <c r="BL540" s="316"/>
      <c r="BM540" s="316"/>
      <c r="BN540" s="550">
        <f>BO540-BI540</f>
        <v>0</v>
      </c>
      <c r="BO540" s="199">
        <f>BP540+BQ540</f>
        <v>1190565.5424799998</v>
      </c>
      <c r="BP540" s="199">
        <v>0</v>
      </c>
      <c r="BQ540" s="199">
        <f>3099565.54248-1909000</f>
        <v>1190565.5424799998</v>
      </c>
      <c r="BR540" s="316"/>
      <c r="BS540" s="316"/>
      <c r="BT540" s="316">
        <f t="shared" si="1397"/>
        <v>0</v>
      </c>
      <c r="BU540" s="316"/>
      <c r="BV540" s="199">
        <f t="shared" si="1471"/>
        <v>0</v>
      </c>
      <c r="BW540" s="199">
        <v>0</v>
      </c>
      <c r="BX540" s="199"/>
      <c r="BY540" s="316"/>
      <c r="BZ540" s="316"/>
      <c r="CA540" s="199">
        <f t="shared" si="1427"/>
        <v>0</v>
      </c>
      <c r="CB540" s="262"/>
      <c r="CC540" s="263"/>
      <c r="CD540" s="263"/>
      <c r="CE540" s="199">
        <f t="shared" si="1443"/>
        <v>0</v>
      </c>
      <c r="CF540" s="262">
        <f t="shared" si="1437"/>
        <v>0</v>
      </c>
      <c r="CG540" s="262"/>
      <c r="CH540" s="263">
        <f t="shared" si="1428"/>
        <v>0</v>
      </c>
      <c r="CI540" s="263"/>
      <c r="CJ540" s="199"/>
      <c r="CK540" s="199">
        <f t="shared" si="1472"/>
        <v>0</v>
      </c>
      <c r="CL540" s="199">
        <v>0</v>
      </c>
      <c r="CM540" s="199"/>
      <c r="CN540" s="316"/>
      <c r="CO540" s="316"/>
    </row>
    <row r="541" spans="1:12248" s="198" customFormat="1" ht="50.25" hidden="1" customHeight="1" x14ac:dyDescent="0.25">
      <c r="B541" s="209"/>
      <c r="C541" s="137" t="s">
        <v>430</v>
      </c>
      <c r="D541" s="262">
        <f t="shared" si="1462"/>
        <v>0</v>
      </c>
      <c r="E541" s="262"/>
      <c r="F541" s="262">
        <v>0</v>
      </c>
      <c r="G541" s="263"/>
      <c r="H541" s="263"/>
      <c r="I541" s="123">
        <f t="shared" si="1473"/>
        <v>0</v>
      </c>
      <c r="J541" s="592" t="e">
        <f t="shared" si="1465"/>
        <v>#DIV/0!</v>
      </c>
      <c r="K541" s="316"/>
      <c r="L541" s="316"/>
      <c r="M541" s="123">
        <v>0</v>
      </c>
      <c r="N541" s="592" t="e">
        <f t="shared" si="1474"/>
        <v>#DIV/0!</v>
      </c>
      <c r="O541" s="316"/>
      <c r="P541" s="316"/>
      <c r="Q541" s="316"/>
      <c r="R541" s="316"/>
      <c r="S541" s="262">
        <f t="shared" ref="S541:S542" si="1476">W541</f>
        <v>0</v>
      </c>
      <c r="T541" s="668" t="e">
        <f t="shared" si="1475"/>
        <v>#DIV/0!</v>
      </c>
      <c r="U541" s="199"/>
      <c r="V541" s="629"/>
      <c r="W541" s="262">
        <v>0</v>
      </c>
      <c r="X541" s="629" t="e">
        <f t="shared" si="1418"/>
        <v>#DIV/0!</v>
      </c>
      <c r="Y541" s="316"/>
      <c r="Z541" s="316"/>
      <c r="AA541" s="316"/>
      <c r="AB541" s="316"/>
      <c r="AC541" s="262">
        <f t="shared" si="1446"/>
        <v>0</v>
      </c>
      <c r="AD541" s="575" t="e">
        <f t="shared" si="1447"/>
        <v>#DIV/0!</v>
      </c>
      <c r="AE541" s="199"/>
      <c r="AF541" s="622"/>
      <c r="AG541" s="262">
        <v>0</v>
      </c>
      <c r="AH541" s="622" t="e">
        <f t="shared" si="1416"/>
        <v>#DIV/0!</v>
      </c>
      <c r="AI541" s="316"/>
      <c r="AJ541" s="316"/>
      <c r="AK541" s="262"/>
      <c r="AL541" s="316"/>
      <c r="AM541" s="316"/>
      <c r="AN541" s="316"/>
      <c r="AO541" s="316"/>
      <c r="AP541" s="316"/>
      <c r="AQ541" s="316"/>
      <c r="AR541" s="316"/>
      <c r="AS541" s="316"/>
      <c r="AT541" s="316"/>
      <c r="AU541" s="199"/>
      <c r="AV541" s="199">
        <f t="shared" si="1463"/>
        <v>0</v>
      </c>
      <c r="AW541" s="199"/>
      <c r="AX541" s="199">
        <f>F541</f>
        <v>0</v>
      </c>
      <c r="AY541" s="316"/>
      <c r="AZ541" s="316"/>
      <c r="BA541" s="199"/>
      <c r="BB541" s="316"/>
      <c r="BC541" s="316"/>
      <c r="BD541" s="316"/>
      <c r="BE541" s="199"/>
      <c r="BF541" s="199"/>
      <c r="BG541" s="316"/>
      <c r="BH541" s="316"/>
      <c r="BI541" s="199">
        <f t="shared" ref="BI541:BI542" si="1477">BJ541+BK541</f>
        <v>0</v>
      </c>
      <c r="BJ541" s="199"/>
      <c r="BK541" s="199"/>
      <c r="BL541" s="316"/>
      <c r="BM541" s="316"/>
      <c r="BN541" s="199">
        <f t="shared" ref="BN541:BN542" si="1478">BO541-BI541</f>
        <v>0</v>
      </c>
      <c r="BO541" s="199">
        <f t="shared" ref="BO541:BO542" si="1479">BP541+BQ541</f>
        <v>0</v>
      </c>
      <c r="BP541" s="199"/>
      <c r="BQ541" s="199"/>
      <c r="BR541" s="316"/>
      <c r="BS541" s="316"/>
      <c r="BT541" s="316"/>
      <c r="BU541" s="316"/>
      <c r="BV541" s="199"/>
      <c r="BW541" s="199"/>
      <c r="BX541" s="199"/>
      <c r="BY541" s="316"/>
      <c r="BZ541" s="316"/>
      <c r="CA541" s="199"/>
      <c r="CB541" s="262"/>
      <c r="CC541" s="263"/>
      <c r="CD541" s="263"/>
      <c r="CE541" s="199"/>
      <c r="CF541" s="262"/>
      <c r="CG541" s="262"/>
      <c r="CH541" s="263"/>
      <c r="CI541" s="263"/>
      <c r="CJ541" s="199"/>
      <c r="CK541" s="199"/>
      <c r="CL541" s="199"/>
      <c r="CM541" s="199"/>
      <c r="CN541" s="316"/>
      <c r="CO541" s="316"/>
    </row>
    <row r="542" spans="1:12248" s="198" customFormat="1" ht="50.25" hidden="1" customHeight="1" x14ac:dyDescent="0.25">
      <c r="B542" s="209"/>
      <c r="C542" s="137" t="s">
        <v>237</v>
      </c>
      <c r="D542" s="262">
        <f t="shared" si="1462"/>
        <v>96272.252779999995</v>
      </c>
      <c r="E542" s="262"/>
      <c r="F542" s="262">
        <v>96272.252779999995</v>
      </c>
      <c r="G542" s="263"/>
      <c r="H542" s="263"/>
      <c r="I542" s="123">
        <f t="shared" si="1473"/>
        <v>78124.427590000007</v>
      </c>
      <c r="J542" s="592">
        <f t="shared" si="1465"/>
        <v>0.8114947488403419</v>
      </c>
      <c r="K542" s="316"/>
      <c r="L542" s="316"/>
      <c r="M542" s="123">
        <v>78124.427590000007</v>
      </c>
      <c r="N542" s="592">
        <f t="shared" si="1474"/>
        <v>0.8114947488403419</v>
      </c>
      <c r="O542" s="316"/>
      <c r="P542" s="316"/>
      <c r="Q542" s="316"/>
      <c r="R542" s="316"/>
      <c r="S542" s="262">
        <f t="shared" si="1476"/>
        <v>107213.35342</v>
      </c>
      <c r="T542" s="668">
        <f t="shared" si="1475"/>
        <v>1.1136474978413817</v>
      </c>
      <c r="U542" s="199"/>
      <c r="V542" s="629"/>
      <c r="W542" s="262">
        <v>107213.35342</v>
      </c>
      <c r="X542" s="629">
        <f t="shared" si="1418"/>
        <v>1.1136474978413817</v>
      </c>
      <c r="Y542" s="316"/>
      <c r="Z542" s="316"/>
      <c r="AA542" s="316"/>
      <c r="AB542" s="316"/>
      <c r="AC542" s="262">
        <f t="shared" si="1446"/>
        <v>92222.807860000001</v>
      </c>
      <c r="AD542" s="575">
        <f t="shared" si="1447"/>
        <v>0.95793756972474997</v>
      </c>
      <c r="AE542" s="199"/>
      <c r="AF542" s="622"/>
      <c r="AG542" s="262">
        <v>92222.807860000001</v>
      </c>
      <c r="AH542" s="622">
        <f t="shared" si="1416"/>
        <v>0.95793756972474997</v>
      </c>
      <c r="AI542" s="316"/>
      <c r="AJ542" s="316"/>
      <c r="AK542" s="262"/>
      <c r="AL542" s="316"/>
      <c r="AM542" s="316"/>
      <c r="AN542" s="316"/>
      <c r="AO542" s="316"/>
      <c r="AP542" s="316"/>
      <c r="AQ542" s="316"/>
      <c r="AR542" s="316"/>
      <c r="AS542" s="316"/>
      <c r="AT542" s="316"/>
      <c r="AU542" s="199"/>
      <c r="AV542" s="199">
        <f t="shared" si="1463"/>
        <v>96272.252779999995</v>
      </c>
      <c r="AW542" s="199">
        <v>0</v>
      </c>
      <c r="AX542" s="199">
        <f>F542</f>
        <v>96272.252779999995</v>
      </c>
      <c r="AY542" s="316"/>
      <c r="AZ542" s="316"/>
      <c r="BA542" s="199">
        <f t="shared" si="1396"/>
        <v>0</v>
      </c>
      <c r="BB542" s="316"/>
      <c r="BC542" s="316"/>
      <c r="BD542" s="316"/>
      <c r="BE542" s="199">
        <f t="shared" si="1388"/>
        <v>0</v>
      </c>
      <c r="BF542" s="199">
        <f t="shared" si="1435"/>
        <v>0</v>
      </c>
      <c r="BG542" s="316"/>
      <c r="BH542" s="316"/>
      <c r="BI542" s="199">
        <f t="shared" si="1477"/>
        <v>26040.45752</v>
      </c>
      <c r="BJ542" s="199">
        <v>0</v>
      </c>
      <c r="BK542" s="199">
        <v>26040.45752</v>
      </c>
      <c r="BL542" s="316"/>
      <c r="BM542" s="316"/>
      <c r="BN542" s="199">
        <f t="shared" si="1478"/>
        <v>0</v>
      </c>
      <c r="BO542" s="199">
        <f t="shared" si="1479"/>
        <v>26040.45752</v>
      </c>
      <c r="BP542" s="199">
        <v>0</v>
      </c>
      <c r="BQ542" s="199">
        <v>26040.45752</v>
      </c>
      <c r="BR542" s="316"/>
      <c r="BS542" s="316"/>
      <c r="BT542" s="316">
        <f t="shared" si="1397"/>
        <v>0</v>
      </c>
      <c r="BU542" s="316"/>
      <c r="BV542" s="199">
        <f t="shared" si="1471"/>
        <v>0</v>
      </c>
      <c r="BW542" s="199">
        <v>0</v>
      </c>
      <c r="BX542" s="199"/>
      <c r="BY542" s="316"/>
      <c r="BZ542" s="316"/>
      <c r="CA542" s="199">
        <f t="shared" si="1427"/>
        <v>0</v>
      </c>
      <c r="CB542" s="262"/>
      <c r="CC542" s="263"/>
      <c r="CD542" s="263"/>
      <c r="CE542" s="199">
        <f t="shared" si="1443"/>
        <v>0</v>
      </c>
      <c r="CF542" s="262">
        <f t="shared" si="1437"/>
        <v>0</v>
      </c>
      <c r="CG542" s="262"/>
      <c r="CH542" s="263">
        <f t="shared" si="1428"/>
        <v>0</v>
      </c>
      <c r="CI542" s="263"/>
      <c r="CJ542" s="199"/>
      <c r="CK542" s="199">
        <f t="shared" si="1472"/>
        <v>0</v>
      </c>
      <c r="CL542" s="199">
        <v>0</v>
      </c>
      <c r="CM542" s="199"/>
      <c r="CN542" s="316"/>
      <c r="CO542" s="316"/>
    </row>
    <row r="543" spans="1:12248" s="645" customFormat="1" ht="214.5" customHeight="1" x14ac:dyDescent="0.3">
      <c r="A543" s="407"/>
      <c r="B543" s="441" t="s">
        <v>7</v>
      </c>
      <c r="C543" s="440" t="s">
        <v>233</v>
      </c>
      <c r="D543" s="412">
        <f>E543+F543+G543+H543</f>
        <v>324348.22373999999</v>
      </c>
      <c r="E543" s="412"/>
      <c r="F543" s="412">
        <f>F544+F547</f>
        <v>324348.22373999999</v>
      </c>
      <c r="G543" s="412"/>
      <c r="H543" s="412"/>
      <c r="I543" s="412">
        <f>M543</f>
        <v>95373.277560000002</v>
      </c>
      <c r="J543" s="570">
        <f>I543/D543</f>
        <v>0.29404593760455416</v>
      </c>
      <c r="K543" s="413"/>
      <c r="L543" s="413"/>
      <c r="M543" s="412">
        <f>M544+M547</f>
        <v>95373.277560000002</v>
      </c>
      <c r="N543" s="570">
        <f t="shared" si="1474"/>
        <v>0.29404593760455416</v>
      </c>
      <c r="O543" s="413"/>
      <c r="P543" s="413"/>
      <c r="Q543" s="413"/>
      <c r="R543" s="413"/>
      <c r="S543" s="412">
        <f>W543</f>
        <v>144888.11251000004</v>
      </c>
      <c r="T543" s="570">
        <f>S543/D543</f>
        <v>0.44670542924305778</v>
      </c>
      <c r="U543" s="413"/>
      <c r="V543" s="644"/>
      <c r="W543" s="412">
        <f>W544+W547</f>
        <v>144888.11251000004</v>
      </c>
      <c r="X543" s="570">
        <f t="shared" si="1418"/>
        <v>0.44670542924305778</v>
      </c>
      <c r="Y543" s="413"/>
      <c r="Z543" s="413"/>
      <c r="AA543" s="413"/>
      <c r="AB543" s="413"/>
      <c r="AC543" s="412">
        <f t="shared" si="1446"/>
        <v>286390.48774000001</v>
      </c>
      <c r="AD543" s="570">
        <f t="shared" si="1447"/>
        <v>0.88297227109087795</v>
      </c>
      <c r="AE543" s="413"/>
      <c r="AF543" s="628"/>
      <c r="AG543" s="412">
        <f>AG544+AG547</f>
        <v>286390.48774000001</v>
      </c>
      <c r="AH543" s="628">
        <f t="shared" si="1416"/>
        <v>0.88297227109087795</v>
      </c>
      <c r="AI543" s="413"/>
      <c r="AJ543" s="413"/>
      <c r="AK543" s="412"/>
      <c r="AL543" s="577"/>
      <c r="AM543" s="413"/>
      <c r="AN543" s="413"/>
      <c r="AO543" s="413"/>
      <c r="AP543" s="413"/>
      <c r="AQ543" s="413"/>
      <c r="AR543" s="413"/>
      <c r="AS543" s="413"/>
      <c r="AT543" s="413"/>
      <c r="AU543" s="413">
        <f>AV543-D543</f>
        <v>1.2270000006537884E-2</v>
      </c>
      <c r="AV543" s="413">
        <f>AW543+AX543+AY543+AZ543</f>
        <v>324348.23600999999</v>
      </c>
      <c r="AW543" s="413">
        <f>AW544+AW547</f>
        <v>0</v>
      </c>
      <c r="AX543" s="413">
        <f>AX544+AX547</f>
        <v>324348.23600999999</v>
      </c>
      <c r="AY543" s="413"/>
      <c r="AZ543" s="413"/>
      <c r="BA543" s="413">
        <f t="shared" si="1396"/>
        <v>0</v>
      </c>
      <c r="BB543" s="413"/>
      <c r="BC543" s="413"/>
      <c r="BD543" s="413"/>
      <c r="BE543" s="413">
        <f t="shared" si="1388"/>
        <v>0</v>
      </c>
      <c r="BF543" s="413">
        <f t="shared" si="1435"/>
        <v>0</v>
      </c>
      <c r="BG543" s="413"/>
      <c r="BH543" s="413"/>
      <c r="BI543" s="413">
        <f>BJ543+BK543+BL543+BM543</f>
        <v>0</v>
      </c>
      <c r="BJ543" s="413">
        <f>BJ544+BJ547</f>
        <v>0</v>
      </c>
      <c r="BK543" s="413"/>
      <c r="BL543" s="413"/>
      <c r="BM543" s="413"/>
      <c r="BN543" s="413">
        <f>BO543</f>
        <v>0</v>
      </c>
      <c r="BO543" s="413">
        <f>BP543+BQ543+BR543+BS543</f>
        <v>0</v>
      </c>
      <c r="BP543" s="413">
        <f>BP544+BP547</f>
        <v>0</v>
      </c>
      <c r="BQ543" s="413">
        <f>BQ544+BQ547</f>
        <v>0</v>
      </c>
      <c r="BR543" s="413"/>
      <c r="BS543" s="413"/>
      <c r="BT543" s="413">
        <f t="shared" si="1397"/>
        <v>0</v>
      </c>
      <c r="BU543" s="413"/>
      <c r="BV543" s="413">
        <f>BW543+BX543+BY543+BZ543</f>
        <v>507227.07996999996</v>
      </c>
      <c r="BW543" s="413">
        <f>BW544+BW547</f>
        <v>0</v>
      </c>
      <c r="BX543" s="413">
        <f>BX544+BX547</f>
        <v>507227.07996999996</v>
      </c>
      <c r="BY543" s="413"/>
      <c r="BZ543" s="413"/>
      <c r="CA543" s="413">
        <f t="shared" si="1427"/>
        <v>0</v>
      </c>
      <c r="CB543" s="413">
        <f>CB544</f>
        <v>0</v>
      </c>
      <c r="CC543" s="413"/>
      <c r="CD543" s="413"/>
      <c r="CE543" s="413">
        <f>CF543+CG543+CH543+CI543</f>
        <v>95991.164340000032</v>
      </c>
      <c r="CF543" s="413">
        <f>CF544+CF547</f>
        <v>0</v>
      </c>
      <c r="CG543" s="413">
        <f>CG544+CG547</f>
        <v>95991.164340000032</v>
      </c>
      <c r="CH543" s="413">
        <f t="shared" si="1428"/>
        <v>0</v>
      </c>
      <c r="CI543" s="413"/>
      <c r="CJ543" s="413">
        <f>CJ544</f>
        <v>0</v>
      </c>
      <c r="CK543" s="413">
        <f>CL543+CM543+CN543+CO543</f>
        <v>95991.164340000032</v>
      </c>
      <c r="CL543" s="413">
        <f>CL544+CL547</f>
        <v>0</v>
      </c>
      <c r="CM543" s="413">
        <f>CM544+CM547</f>
        <v>95991.164340000032</v>
      </c>
      <c r="CN543" s="413"/>
      <c r="CO543" s="454"/>
      <c r="CP543" s="413"/>
      <c r="CQ543" s="413"/>
      <c r="CR543" s="413"/>
      <c r="CS543" s="413"/>
      <c r="CT543" s="413"/>
      <c r="CU543" s="413"/>
      <c r="CV543" s="413"/>
      <c r="CW543" s="413"/>
      <c r="CX543" s="413"/>
      <c r="CY543" s="413"/>
      <c r="CZ543" s="413"/>
      <c r="DA543" s="413"/>
      <c r="DB543" s="413"/>
      <c r="DC543" s="414"/>
      <c r="DD543" s="414"/>
      <c r="DE543" s="414"/>
      <c r="DF543" s="414"/>
      <c r="DG543" s="412"/>
      <c r="DH543" s="412"/>
      <c r="DI543" s="412"/>
      <c r="DJ543" s="412"/>
      <c r="DK543" s="412"/>
      <c r="DL543" s="412"/>
      <c r="DM543" s="412"/>
      <c r="DN543" s="412"/>
      <c r="DO543" s="412"/>
      <c r="DP543" s="412"/>
      <c r="DQ543" s="412"/>
      <c r="DR543" s="412"/>
      <c r="DS543" s="412"/>
      <c r="DT543" s="412"/>
      <c r="DU543" s="412"/>
      <c r="DV543" s="412"/>
      <c r="DW543" s="412"/>
      <c r="DX543" s="412"/>
      <c r="DY543" s="412"/>
      <c r="DZ543" s="413"/>
      <c r="EA543" s="413"/>
      <c r="EB543" s="413"/>
      <c r="EC543" s="413"/>
      <c r="ED543" s="413"/>
      <c r="EE543" s="413"/>
      <c r="EF543" s="413"/>
      <c r="EG543" s="413"/>
      <c r="EH543" s="413"/>
      <c r="EI543" s="413"/>
      <c r="EJ543" s="413"/>
      <c r="EK543" s="413"/>
      <c r="EL543" s="413"/>
      <c r="EM543" s="413"/>
      <c r="EN543" s="413"/>
      <c r="EO543" s="413"/>
      <c r="EP543" s="413"/>
      <c r="EQ543" s="413"/>
      <c r="ER543" s="413"/>
      <c r="ES543" s="413"/>
      <c r="ET543" s="413"/>
      <c r="EU543" s="413"/>
      <c r="EV543" s="413"/>
      <c r="EW543" s="413"/>
      <c r="EX543" s="414"/>
      <c r="EY543" s="414"/>
      <c r="EZ543" s="414"/>
      <c r="FA543" s="414"/>
      <c r="FB543" s="414"/>
      <c r="FC543" s="413"/>
      <c r="FD543" s="413"/>
      <c r="FE543" s="414"/>
      <c r="FF543" s="414"/>
      <c r="FG543" s="413"/>
      <c r="FH543" s="413"/>
      <c r="FI543" s="414"/>
      <c r="FJ543" s="414"/>
      <c r="FK543" s="413"/>
      <c r="FL543" s="413"/>
      <c r="FM543" s="413"/>
      <c r="FN543" s="413"/>
      <c r="FO543" s="413"/>
      <c r="FP543" s="413"/>
      <c r="FQ543" s="413"/>
      <c r="FR543" s="414"/>
      <c r="FS543" s="414"/>
      <c r="FT543" s="413"/>
      <c r="FU543" s="413"/>
      <c r="FV543" s="414"/>
      <c r="FW543" s="414"/>
      <c r="FX543" s="413"/>
      <c r="FY543" s="413"/>
      <c r="FZ543" s="413"/>
      <c r="GA543" s="413"/>
      <c r="GB543" s="413"/>
      <c r="GC543" s="407"/>
      <c r="GD543" s="439"/>
      <c r="GE543" s="413"/>
      <c r="GF543" s="413"/>
      <c r="GG543" s="413"/>
      <c r="GH543" s="413"/>
      <c r="GI543" s="413"/>
      <c r="GJ543" s="413"/>
      <c r="GK543" s="413"/>
      <c r="GL543" s="412"/>
      <c r="GM543" s="412"/>
      <c r="GN543" s="412"/>
      <c r="GO543" s="412"/>
      <c r="GP543" s="412"/>
      <c r="GQ543" s="412"/>
      <c r="GR543" s="412"/>
      <c r="GS543" s="412"/>
      <c r="GT543" s="412"/>
      <c r="GU543" s="412"/>
      <c r="GV543" s="412"/>
      <c r="GW543" s="412"/>
      <c r="GX543" s="412"/>
      <c r="GY543" s="412"/>
      <c r="GZ543" s="412"/>
      <c r="HA543" s="412"/>
      <c r="HB543" s="412"/>
      <c r="HC543" s="412"/>
      <c r="HD543" s="412"/>
      <c r="HE543" s="412"/>
      <c r="HF543" s="412"/>
      <c r="HG543" s="412"/>
      <c r="HH543" s="412"/>
      <c r="HI543" s="412"/>
      <c r="HJ543" s="412"/>
      <c r="HK543" s="412"/>
      <c r="HL543" s="412"/>
      <c r="HM543" s="412"/>
      <c r="HN543" s="412"/>
      <c r="HO543" s="412"/>
      <c r="HP543" s="412"/>
      <c r="HQ543" s="412"/>
      <c r="HR543" s="412"/>
      <c r="HS543" s="412"/>
      <c r="HT543" s="412"/>
      <c r="HU543" s="412"/>
      <c r="HV543" s="412"/>
      <c r="HW543" s="412"/>
      <c r="HX543" s="412"/>
      <c r="HY543" s="412"/>
      <c r="HZ543" s="412"/>
      <c r="IA543" s="412"/>
      <c r="IB543" s="412"/>
      <c r="IC543" s="412"/>
      <c r="ID543" s="413"/>
      <c r="IE543" s="413"/>
      <c r="IF543" s="413"/>
      <c r="IG543" s="413"/>
      <c r="IH543" s="413"/>
      <c r="II543" s="413"/>
      <c r="IJ543" s="413"/>
      <c r="IK543" s="413"/>
      <c r="IL543" s="413"/>
      <c r="IM543" s="413"/>
      <c r="IN543" s="413"/>
      <c r="IO543" s="413"/>
      <c r="IP543" s="413"/>
      <c r="IQ543" s="413"/>
      <c r="IR543" s="413"/>
      <c r="IS543" s="413"/>
      <c r="IT543" s="413"/>
      <c r="IU543" s="413"/>
      <c r="IV543" s="413"/>
      <c r="IW543" s="413"/>
      <c r="IX543" s="413"/>
      <c r="IY543" s="413"/>
      <c r="IZ543" s="413"/>
      <c r="JA543" s="413"/>
      <c r="JB543" s="414"/>
      <c r="JC543" s="414"/>
      <c r="JD543" s="414"/>
      <c r="JE543" s="414"/>
      <c r="JF543" s="414"/>
      <c r="JG543" s="413"/>
      <c r="JH543" s="413"/>
      <c r="JI543" s="414"/>
      <c r="JJ543" s="414"/>
      <c r="JK543" s="413"/>
      <c r="JL543" s="413"/>
      <c r="JM543" s="414"/>
      <c r="JN543" s="414"/>
      <c r="JO543" s="413"/>
      <c r="JP543" s="413"/>
      <c r="JQ543" s="413"/>
      <c r="JR543" s="413"/>
      <c r="JS543" s="413"/>
      <c r="JT543" s="413"/>
      <c r="JU543" s="413"/>
      <c r="JV543" s="414"/>
      <c r="JW543" s="414"/>
      <c r="JX543" s="413"/>
      <c r="JY543" s="413"/>
      <c r="JZ543" s="414"/>
      <c r="KA543" s="414"/>
      <c r="KB543" s="413"/>
      <c r="KC543" s="413"/>
      <c r="KD543" s="413"/>
      <c r="KE543" s="413"/>
      <c r="KF543" s="413"/>
      <c r="KG543" s="407"/>
      <c r="KH543" s="439"/>
      <c r="KI543" s="413"/>
      <c r="KJ543" s="413"/>
      <c r="KK543" s="413"/>
      <c r="KL543" s="413"/>
      <c r="KM543" s="413"/>
      <c r="KN543" s="413"/>
      <c r="KO543" s="413"/>
      <c r="KP543" s="412"/>
      <c r="KQ543" s="412"/>
      <c r="KR543" s="412"/>
      <c r="KS543" s="412"/>
      <c r="KT543" s="412"/>
      <c r="KU543" s="412"/>
      <c r="KV543" s="412"/>
      <c r="KW543" s="412"/>
      <c r="KX543" s="412"/>
      <c r="KY543" s="412"/>
      <c r="KZ543" s="412"/>
      <c r="LA543" s="412"/>
      <c r="LB543" s="412"/>
      <c r="LC543" s="412"/>
      <c r="LD543" s="412"/>
      <c r="LE543" s="412"/>
      <c r="LF543" s="412"/>
      <c r="LG543" s="412"/>
      <c r="LH543" s="412"/>
      <c r="LI543" s="412"/>
      <c r="LJ543" s="412"/>
      <c r="LK543" s="412"/>
      <c r="LL543" s="412"/>
      <c r="LM543" s="412"/>
      <c r="LN543" s="412"/>
      <c r="LO543" s="412"/>
      <c r="LP543" s="412"/>
      <c r="LQ543" s="412"/>
      <c r="LR543" s="412"/>
      <c r="LS543" s="412"/>
      <c r="LT543" s="412"/>
      <c r="LU543" s="412"/>
      <c r="LV543" s="412"/>
      <c r="LW543" s="412"/>
      <c r="LX543" s="412"/>
      <c r="LY543" s="412"/>
      <c r="LZ543" s="412"/>
      <c r="MA543" s="412"/>
      <c r="MB543" s="412"/>
      <c r="MC543" s="412"/>
      <c r="MD543" s="412"/>
      <c r="ME543" s="412"/>
      <c r="MF543" s="412"/>
      <c r="MG543" s="412"/>
      <c r="MH543" s="413"/>
      <c r="MI543" s="413"/>
      <c r="MJ543" s="413"/>
      <c r="MK543" s="413"/>
      <c r="ML543" s="413"/>
      <c r="MM543" s="413"/>
      <c r="MN543" s="413"/>
      <c r="MO543" s="413"/>
      <c r="MP543" s="413"/>
      <c r="MQ543" s="413"/>
      <c r="MR543" s="413"/>
      <c r="MS543" s="413"/>
      <c r="MT543" s="413"/>
      <c r="MU543" s="413"/>
      <c r="MV543" s="413"/>
      <c r="MW543" s="413"/>
      <c r="MX543" s="413"/>
      <c r="MY543" s="413"/>
      <c r="MZ543" s="413"/>
      <c r="NA543" s="413"/>
      <c r="NB543" s="413"/>
      <c r="NC543" s="413"/>
      <c r="ND543" s="413"/>
      <c r="NE543" s="413"/>
      <c r="NF543" s="414"/>
      <c r="NG543" s="414"/>
      <c r="NH543" s="414"/>
      <c r="NI543" s="414"/>
      <c r="NJ543" s="414"/>
      <c r="NK543" s="413"/>
      <c r="NL543" s="413"/>
      <c r="NM543" s="414"/>
      <c r="NN543" s="414"/>
      <c r="NO543" s="413"/>
      <c r="NP543" s="413"/>
      <c r="NQ543" s="414"/>
      <c r="NR543" s="414"/>
      <c r="NS543" s="413"/>
      <c r="NT543" s="413"/>
      <c r="NU543" s="413"/>
      <c r="NV543" s="413"/>
      <c r="NW543" s="413"/>
      <c r="NX543" s="413"/>
      <c r="NY543" s="413"/>
      <c r="NZ543" s="414"/>
      <c r="OA543" s="414"/>
      <c r="OB543" s="413"/>
      <c r="OC543" s="413"/>
      <c r="OD543" s="414"/>
      <c r="OE543" s="414"/>
      <c r="OF543" s="413"/>
      <c r="OG543" s="413"/>
      <c r="OH543" s="413"/>
      <c r="OI543" s="413"/>
      <c r="OJ543" s="413"/>
      <c r="OK543" s="407"/>
      <c r="OL543" s="439"/>
      <c r="OM543" s="413"/>
      <c r="ON543" s="413"/>
      <c r="OO543" s="413"/>
      <c r="OP543" s="413"/>
      <c r="OQ543" s="413"/>
      <c r="OR543" s="413"/>
      <c r="OS543" s="413"/>
      <c r="OT543" s="412"/>
      <c r="OU543" s="412"/>
      <c r="OV543" s="412"/>
      <c r="OW543" s="412"/>
      <c r="OX543" s="412"/>
      <c r="OY543" s="412"/>
      <c r="OZ543" s="412"/>
      <c r="PA543" s="412"/>
      <c r="PB543" s="412"/>
      <c r="PC543" s="412"/>
      <c r="PD543" s="412"/>
      <c r="PE543" s="412"/>
      <c r="PF543" s="412"/>
      <c r="PG543" s="412"/>
      <c r="PH543" s="412"/>
      <c r="PI543" s="412"/>
      <c r="PJ543" s="412"/>
      <c r="PK543" s="412"/>
      <c r="PL543" s="412"/>
      <c r="PM543" s="412"/>
      <c r="PN543" s="412"/>
      <c r="PO543" s="412"/>
      <c r="PP543" s="412"/>
      <c r="PQ543" s="412"/>
      <c r="PR543" s="412"/>
      <c r="PS543" s="412"/>
      <c r="PT543" s="412"/>
      <c r="PU543" s="412"/>
      <c r="PV543" s="412"/>
      <c r="PW543" s="412"/>
      <c r="PX543" s="412"/>
      <c r="PY543" s="412"/>
      <c r="PZ543" s="412"/>
      <c r="QA543" s="412"/>
      <c r="QB543" s="412"/>
      <c r="QC543" s="412"/>
      <c r="QD543" s="412"/>
      <c r="QE543" s="412"/>
      <c r="QF543" s="412"/>
      <c r="QG543" s="412"/>
      <c r="QH543" s="412"/>
      <c r="QI543" s="412"/>
      <c r="QJ543" s="412"/>
      <c r="QK543" s="412"/>
      <c r="QL543" s="413"/>
      <c r="QM543" s="413"/>
      <c r="QN543" s="413"/>
      <c r="QO543" s="413"/>
      <c r="QP543" s="413"/>
      <c r="QQ543" s="413"/>
      <c r="QR543" s="413"/>
      <c r="QS543" s="413"/>
      <c r="QT543" s="413"/>
      <c r="QU543" s="413"/>
      <c r="QV543" s="413"/>
      <c r="QW543" s="413"/>
      <c r="QX543" s="413"/>
      <c r="QY543" s="413"/>
      <c r="QZ543" s="413"/>
      <c r="RA543" s="413"/>
      <c r="RB543" s="413"/>
      <c r="RC543" s="413"/>
      <c r="RD543" s="413"/>
      <c r="RE543" s="413"/>
      <c r="RF543" s="413"/>
      <c r="RG543" s="413"/>
      <c r="RH543" s="413"/>
      <c r="RI543" s="413"/>
      <c r="RJ543" s="414"/>
      <c r="RK543" s="414"/>
      <c r="RL543" s="414"/>
      <c r="RM543" s="414"/>
      <c r="RN543" s="414"/>
      <c r="RO543" s="413"/>
      <c r="RP543" s="413"/>
      <c r="RQ543" s="414"/>
      <c r="RR543" s="414"/>
      <c r="RS543" s="413"/>
      <c r="RT543" s="413"/>
      <c r="RU543" s="414"/>
      <c r="RV543" s="414"/>
      <c r="RW543" s="413"/>
      <c r="RX543" s="413"/>
      <c r="RY543" s="413"/>
      <c r="RZ543" s="413"/>
      <c r="SA543" s="413"/>
      <c r="SB543" s="413"/>
      <c r="SC543" s="413"/>
      <c r="SD543" s="414"/>
      <c r="SE543" s="414"/>
      <c r="SF543" s="413"/>
      <c r="SG543" s="413"/>
      <c r="SH543" s="414"/>
      <c r="SI543" s="414"/>
      <c r="SJ543" s="413"/>
      <c r="SK543" s="413"/>
      <c r="SL543" s="413"/>
      <c r="SM543" s="413"/>
      <c r="SN543" s="413"/>
      <c r="SO543" s="407"/>
      <c r="SP543" s="439"/>
      <c r="SQ543" s="413"/>
      <c r="SR543" s="413"/>
      <c r="SS543" s="413"/>
      <c r="ST543" s="413"/>
      <c r="SU543" s="413"/>
      <c r="SV543" s="413"/>
      <c r="SW543" s="413"/>
      <c r="SX543" s="412"/>
      <c r="SY543" s="412"/>
      <c r="SZ543" s="412"/>
      <c r="TA543" s="412"/>
      <c r="TB543" s="412"/>
      <c r="TC543" s="412"/>
      <c r="TD543" s="412"/>
      <c r="TE543" s="412"/>
      <c r="TF543" s="412"/>
      <c r="TG543" s="412"/>
      <c r="TH543" s="412"/>
      <c r="TI543" s="412"/>
      <c r="TJ543" s="412"/>
      <c r="TK543" s="412"/>
      <c r="TL543" s="412"/>
      <c r="TM543" s="412"/>
      <c r="TN543" s="412"/>
      <c r="TO543" s="412"/>
      <c r="TP543" s="412"/>
      <c r="TQ543" s="412"/>
      <c r="TR543" s="412"/>
      <c r="TS543" s="412"/>
      <c r="TT543" s="412"/>
      <c r="TU543" s="412"/>
      <c r="TV543" s="412"/>
      <c r="TW543" s="412"/>
      <c r="TX543" s="412"/>
      <c r="TY543" s="412"/>
      <c r="TZ543" s="412"/>
      <c r="UA543" s="412"/>
      <c r="UB543" s="412"/>
      <c r="UC543" s="412"/>
      <c r="UD543" s="412"/>
      <c r="UE543" s="412"/>
      <c r="UF543" s="412"/>
      <c r="UG543" s="412"/>
      <c r="UH543" s="412"/>
      <c r="UI543" s="412"/>
      <c r="UJ543" s="412"/>
      <c r="UK543" s="412"/>
      <c r="UL543" s="412"/>
      <c r="UM543" s="412"/>
      <c r="UN543" s="412"/>
      <c r="UO543" s="412"/>
      <c r="UP543" s="413"/>
      <c r="UQ543" s="413"/>
      <c r="UR543" s="413"/>
      <c r="US543" s="413"/>
      <c r="UT543" s="413"/>
      <c r="UU543" s="413"/>
      <c r="UV543" s="413"/>
      <c r="UW543" s="413"/>
      <c r="UX543" s="413"/>
      <c r="UY543" s="413"/>
      <c r="UZ543" s="413"/>
      <c r="VA543" s="413"/>
      <c r="VB543" s="413"/>
      <c r="VC543" s="413"/>
      <c r="VD543" s="413"/>
      <c r="VE543" s="413"/>
      <c r="VF543" s="413"/>
      <c r="VG543" s="413"/>
      <c r="VH543" s="413"/>
      <c r="VI543" s="413"/>
      <c r="VJ543" s="413"/>
      <c r="VK543" s="413"/>
      <c r="VL543" s="413"/>
      <c r="VM543" s="413"/>
      <c r="VN543" s="414"/>
      <c r="VO543" s="414"/>
      <c r="VP543" s="414"/>
      <c r="VQ543" s="414"/>
      <c r="VR543" s="414"/>
      <c r="VS543" s="413"/>
      <c r="VT543" s="413"/>
      <c r="VU543" s="414"/>
      <c r="VV543" s="414"/>
      <c r="VW543" s="413"/>
      <c r="VX543" s="413"/>
      <c r="VY543" s="414"/>
      <c r="VZ543" s="414"/>
      <c r="WA543" s="413"/>
      <c r="WB543" s="413"/>
      <c r="WC543" s="413"/>
      <c r="WD543" s="413"/>
      <c r="WE543" s="413"/>
      <c r="WF543" s="413"/>
      <c r="WG543" s="413"/>
      <c r="WH543" s="414"/>
      <c r="WI543" s="414"/>
      <c r="WJ543" s="413"/>
      <c r="WK543" s="413"/>
      <c r="WL543" s="414"/>
      <c r="WM543" s="414"/>
      <c r="WN543" s="413"/>
      <c r="WO543" s="413"/>
      <c r="WP543" s="413"/>
      <c r="WQ543" s="413"/>
      <c r="WR543" s="413"/>
      <c r="WS543" s="407"/>
      <c r="WT543" s="439"/>
      <c r="WU543" s="413"/>
      <c r="WV543" s="413"/>
      <c r="WW543" s="413"/>
      <c r="WX543" s="413"/>
      <c r="WY543" s="413"/>
      <c r="WZ543" s="413"/>
      <c r="XA543" s="413"/>
      <c r="XB543" s="412"/>
      <c r="XC543" s="412"/>
      <c r="XD543" s="412"/>
      <c r="XE543" s="412"/>
      <c r="XF543" s="412"/>
      <c r="XG543" s="412"/>
      <c r="XH543" s="412"/>
      <c r="XI543" s="412"/>
      <c r="XJ543" s="412"/>
      <c r="XK543" s="412"/>
      <c r="XL543" s="412"/>
      <c r="XM543" s="412"/>
      <c r="XN543" s="412"/>
      <c r="XO543" s="412"/>
      <c r="XP543" s="412"/>
      <c r="XQ543" s="412"/>
      <c r="XR543" s="412"/>
      <c r="XS543" s="412"/>
      <c r="XT543" s="412"/>
      <c r="XU543" s="412"/>
      <c r="XV543" s="412"/>
      <c r="XW543" s="412"/>
      <c r="XX543" s="412"/>
      <c r="XY543" s="412"/>
      <c r="XZ543" s="412"/>
      <c r="YA543" s="412"/>
      <c r="YB543" s="412"/>
      <c r="YC543" s="412"/>
      <c r="YD543" s="412"/>
      <c r="YE543" s="412"/>
      <c r="YF543" s="412"/>
      <c r="YG543" s="412"/>
      <c r="YH543" s="412"/>
      <c r="YI543" s="412"/>
      <c r="YJ543" s="412"/>
      <c r="YK543" s="412"/>
      <c r="YL543" s="412"/>
      <c r="YM543" s="412"/>
      <c r="YN543" s="412"/>
      <c r="YO543" s="412"/>
      <c r="YP543" s="412"/>
      <c r="YQ543" s="412"/>
      <c r="YR543" s="412"/>
      <c r="YS543" s="412"/>
      <c r="YT543" s="413"/>
      <c r="YU543" s="413"/>
      <c r="YV543" s="413"/>
      <c r="YW543" s="413"/>
      <c r="YX543" s="413"/>
      <c r="YY543" s="413"/>
      <c r="YZ543" s="413"/>
      <c r="ZA543" s="413"/>
      <c r="ZB543" s="413"/>
      <c r="ZC543" s="413"/>
      <c r="ZD543" s="413"/>
      <c r="ZE543" s="413"/>
      <c r="ZF543" s="413"/>
      <c r="ZG543" s="413"/>
      <c r="ZH543" s="413"/>
      <c r="ZI543" s="413"/>
      <c r="ZJ543" s="413"/>
      <c r="ZK543" s="413"/>
      <c r="ZL543" s="413"/>
      <c r="ZM543" s="413"/>
      <c r="ZN543" s="413"/>
      <c r="ZO543" s="413"/>
      <c r="ZP543" s="413"/>
      <c r="ZQ543" s="413"/>
      <c r="ZR543" s="414"/>
      <c r="ZS543" s="414"/>
      <c r="ZT543" s="414"/>
      <c r="ZU543" s="414"/>
      <c r="ZV543" s="414"/>
      <c r="ZW543" s="413"/>
      <c r="ZX543" s="413"/>
      <c r="ZY543" s="414"/>
      <c r="ZZ543" s="414"/>
      <c r="AAA543" s="413"/>
      <c r="AAB543" s="413"/>
      <c r="AAC543" s="414"/>
      <c r="AAD543" s="414"/>
      <c r="AAE543" s="413"/>
      <c r="AAF543" s="413"/>
      <c r="AAG543" s="413"/>
      <c r="AAH543" s="413"/>
      <c r="AAI543" s="413"/>
      <c r="AAJ543" s="413"/>
      <c r="AAK543" s="413"/>
      <c r="AAL543" s="414"/>
      <c r="AAM543" s="414"/>
      <c r="AAN543" s="413"/>
      <c r="AAO543" s="413"/>
      <c r="AAP543" s="414"/>
      <c r="AAQ543" s="414"/>
      <c r="AAR543" s="413"/>
      <c r="AAS543" s="413"/>
      <c r="AAT543" s="413"/>
      <c r="AAU543" s="413"/>
      <c r="AAV543" s="413"/>
      <c r="AAW543" s="407"/>
      <c r="AAX543" s="439"/>
      <c r="AAY543" s="413"/>
      <c r="AAZ543" s="413"/>
      <c r="ABA543" s="413"/>
      <c r="ABB543" s="413"/>
      <c r="ABC543" s="413"/>
      <c r="ABD543" s="413"/>
      <c r="ABE543" s="413"/>
      <c r="ABF543" s="412"/>
      <c r="ABG543" s="412"/>
      <c r="ABH543" s="412"/>
      <c r="ABI543" s="412"/>
      <c r="ABJ543" s="412"/>
      <c r="ABK543" s="412"/>
      <c r="ABL543" s="412"/>
      <c r="ABM543" s="412"/>
      <c r="ABN543" s="412"/>
      <c r="ABO543" s="412"/>
      <c r="ABP543" s="412"/>
      <c r="ABQ543" s="412"/>
      <c r="ABR543" s="412"/>
      <c r="ABS543" s="412"/>
      <c r="ABT543" s="412"/>
      <c r="ABU543" s="412"/>
      <c r="ABV543" s="412"/>
      <c r="ABW543" s="412"/>
      <c r="ABX543" s="412"/>
      <c r="ABY543" s="412"/>
      <c r="ABZ543" s="412"/>
      <c r="ACA543" s="412"/>
      <c r="ACB543" s="412"/>
      <c r="ACC543" s="412"/>
      <c r="ACD543" s="412"/>
      <c r="ACE543" s="412"/>
      <c r="ACF543" s="412"/>
      <c r="ACG543" s="412"/>
      <c r="ACH543" s="412"/>
      <c r="ACI543" s="412"/>
      <c r="ACJ543" s="412"/>
      <c r="ACK543" s="412"/>
      <c r="ACL543" s="412"/>
      <c r="ACM543" s="412"/>
      <c r="ACN543" s="412"/>
      <c r="ACO543" s="412"/>
      <c r="ACP543" s="412"/>
      <c r="ACQ543" s="412"/>
      <c r="ACR543" s="412"/>
      <c r="ACS543" s="412"/>
      <c r="ACT543" s="412"/>
      <c r="ACU543" s="412"/>
      <c r="ACV543" s="412"/>
      <c r="ACW543" s="412"/>
      <c r="ACX543" s="413"/>
      <c r="ACY543" s="413"/>
      <c r="ACZ543" s="413"/>
      <c r="ADA543" s="413"/>
      <c r="ADB543" s="413"/>
      <c r="ADC543" s="413"/>
      <c r="ADD543" s="413"/>
      <c r="ADE543" s="413"/>
      <c r="ADF543" s="413"/>
      <c r="ADG543" s="413"/>
      <c r="ADH543" s="413"/>
      <c r="ADI543" s="413"/>
      <c r="ADJ543" s="413"/>
      <c r="ADK543" s="413"/>
      <c r="ADL543" s="413"/>
      <c r="ADM543" s="413"/>
      <c r="ADN543" s="413"/>
      <c r="ADO543" s="413"/>
      <c r="ADP543" s="413"/>
      <c r="ADQ543" s="413"/>
      <c r="ADR543" s="413"/>
      <c r="ADS543" s="413"/>
      <c r="ADT543" s="413"/>
      <c r="ADU543" s="413"/>
      <c r="ADV543" s="414"/>
      <c r="ADW543" s="414"/>
      <c r="ADX543" s="414"/>
      <c r="ADY543" s="414"/>
      <c r="ADZ543" s="414"/>
      <c r="AEA543" s="413"/>
      <c r="AEB543" s="413"/>
      <c r="AEC543" s="414"/>
      <c r="AED543" s="414"/>
      <c r="AEE543" s="413"/>
      <c r="AEF543" s="413"/>
      <c r="AEG543" s="414"/>
      <c r="AEH543" s="414"/>
      <c r="AEI543" s="413"/>
      <c r="AEJ543" s="413"/>
      <c r="AEK543" s="413"/>
      <c r="AEL543" s="413"/>
      <c r="AEM543" s="413"/>
      <c r="AEN543" s="413"/>
      <c r="AEO543" s="413"/>
      <c r="AEP543" s="414"/>
      <c r="AEQ543" s="414"/>
      <c r="AER543" s="413"/>
      <c r="AES543" s="413"/>
      <c r="AET543" s="414"/>
      <c r="AEU543" s="414"/>
      <c r="AEV543" s="413"/>
      <c r="AEW543" s="413"/>
      <c r="AEX543" s="413"/>
      <c r="AEY543" s="413"/>
      <c r="AEZ543" s="413"/>
      <c r="AFA543" s="407"/>
      <c r="AFB543" s="439"/>
      <c r="AFC543" s="413"/>
      <c r="AFD543" s="413"/>
      <c r="AFE543" s="413"/>
      <c r="AFF543" s="413"/>
      <c r="AFG543" s="413"/>
      <c r="AFH543" s="413"/>
      <c r="AFI543" s="413"/>
      <c r="AFJ543" s="412"/>
      <c r="AFK543" s="412"/>
      <c r="AFL543" s="412"/>
      <c r="AFM543" s="412"/>
      <c r="AFN543" s="412"/>
      <c r="AFO543" s="412"/>
      <c r="AFP543" s="412"/>
      <c r="AFQ543" s="412"/>
      <c r="AFR543" s="412"/>
      <c r="AFS543" s="412"/>
      <c r="AFT543" s="412"/>
      <c r="AFU543" s="412"/>
      <c r="AFV543" s="412"/>
      <c r="AFW543" s="412"/>
      <c r="AFX543" s="412"/>
      <c r="AFY543" s="412"/>
      <c r="AFZ543" s="412"/>
      <c r="AGA543" s="412"/>
      <c r="AGB543" s="412"/>
      <c r="AGC543" s="412"/>
      <c r="AGD543" s="412"/>
      <c r="AGE543" s="412"/>
      <c r="AGF543" s="412"/>
      <c r="AGG543" s="412"/>
      <c r="AGH543" s="412"/>
      <c r="AGI543" s="412"/>
      <c r="AGJ543" s="412"/>
      <c r="AGK543" s="412"/>
      <c r="AGL543" s="412"/>
      <c r="AGM543" s="412"/>
      <c r="AGN543" s="412"/>
      <c r="AGO543" s="412"/>
      <c r="AGP543" s="412"/>
      <c r="AGQ543" s="412"/>
      <c r="AGR543" s="412"/>
      <c r="AGS543" s="412"/>
      <c r="AGT543" s="412"/>
      <c r="AGU543" s="412"/>
      <c r="AGV543" s="412"/>
      <c r="AGW543" s="412"/>
      <c r="AGX543" s="412"/>
      <c r="AGY543" s="412"/>
      <c r="AGZ543" s="412"/>
      <c r="AHA543" s="412"/>
      <c r="AHB543" s="413"/>
      <c r="AHC543" s="413"/>
      <c r="AHD543" s="413"/>
      <c r="AHE543" s="413"/>
      <c r="AHF543" s="413"/>
      <c r="AHG543" s="413"/>
      <c r="AHH543" s="413"/>
      <c r="AHI543" s="413"/>
      <c r="AHJ543" s="413"/>
      <c r="AHK543" s="413"/>
      <c r="AHL543" s="413"/>
      <c r="AHM543" s="413"/>
      <c r="AHN543" s="413"/>
      <c r="AHO543" s="413"/>
      <c r="AHP543" s="413"/>
      <c r="AHQ543" s="413"/>
      <c r="AHR543" s="413"/>
      <c r="AHS543" s="413"/>
      <c r="AHT543" s="413"/>
      <c r="AHU543" s="413"/>
      <c r="AHV543" s="413"/>
      <c r="AHW543" s="413"/>
      <c r="AHX543" s="413"/>
      <c r="AHY543" s="413"/>
      <c r="AHZ543" s="414"/>
      <c r="AIA543" s="414"/>
      <c r="AIB543" s="414"/>
      <c r="AIC543" s="414"/>
      <c r="AID543" s="414"/>
      <c r="AIE543" s="413"/>
      <c r="AIF543" s="413"/>
      <c r="AIG543" s="414"/>
      <c r="AIH543" s="414"/>
      <c r="AII543" s="413"/>
      <c r="AIJ543" s="413"/>
      <c r="AIK543" s="414"/>
      <c r="AIL543" s="414"/>
      <c r="AIM543" s="413"/>
      <c r="AIN543" s="413"/>
      <c r="AIO543" s="413"/>
      <c r="AIP543" s="413"/>
      <c r="AIQ543" s="413"/>
      <c r="AIR543" s="413"/>
      <c r="AIS543" s="413"/>
      <c r="AIT543" s="414"/>
      <c r="AIU543" s="414"/>
      <c r="AIV543" s="413"/>
      <c r="AIW543" s="413"/>
      <c r="AIX543" s="414"/>
      <c r="AIY543" s="414"/>
      <c r="AIZ543" s="413"/>
      <c r="AJA543" s="413"/>
      <c r="AJB543" s="413"/>
      <c r="AJC543" s="413"/>
      <c r="AJD543" s="413"/>
      <c r="AJE543" s="407"/>
      <c r="AJF543" s="439"/>
      <c r="AJG543" s="413"/>
      <c r="AJH543" s="413"/>
      <c r="AJI543" s="413"/>
      <c r="AJJ543" s="413"/>
      <c r="AJK543" s="413"/>
      <c r="AJL543" s="413"/>
      <c r="AJM543" s="413"/>
      <c r="AJN543" s="412"/>
      <c r="AJO543" s="412"/>
      <c r="AJP543" s="412"/>
      <c r="AJQ543" s="412"/>
      <c r="AJR543" s="412"/>
      <c r="AJS543" s="412"/>
      <c r="AJT543" s="412"/>
      <c r="AJU543" s="412"/>
      <c r="AJV543" s="412"/>
      <c r="AJW543" s="412"/>
      <c r="AJX543" s="412"/>
      <c r="AJY543" s="412"/>
      <c r="AJZ543" s="412"/>
      <c r="AKA543" s="412"/>
      <c r="AKB543" s="412"/>
      <c r="AKC543" s="412"/>
      <c r="AKD543" s="412"/>
      <c r="AKE543" s="412"/>
      <c r="AKF543" s="412"/>
      <c r="AKG543" s="412"/>
      <c r="AKH543" s="412"/>
      <c r="AKI543" s="412"/>
      <c r="AKJ543" s="412"/>
      <c r="AKK543" s="412"/>
      <c r="AKL543" s="412"/>
      <c r="AKM543" s="412"/>
      <c r="AKN543" s="412"/>
      <c r="AKO543" s="412"/>
      <c r="AKP543" s="412"/>
      <c r="AKQ543" s="412"/>
      <c r="AKR543" s="412"/>
      <c r="AKS543" s="412"/>
      <c r="AKT543" s="412"/>
      <c r="AKU543" s="412"/>
      <c r="AKV543" s="412"/>
      <c r="AKW543" s="412"/>
      <c r="AKX543" s="412"/>
      <c r="AKY543" s="412"/>
      <c r="AKZ543" s="412"/>
      <c r="ALA543" s="412"/>
      <c r="ALB543" s="412"/>
      <c r="ALC543" s="412"/>
      <c r="ALD543" s="412"/>
      <c r="ALE543" s="412"/>
      <c r="ALF543" s="413"/>
      <c r="ALG543" s="413"/>
      <c r="ALH543" s="413"/>
      <c r="ALI543" s="413"/>
      <c r="ALJ543" s="413"/>
      <c r="ALK543" s="413"/>
      <c r="ALL543" s="413"/>
      <c r="ALM543" s="413"/>
      <c r="ALN543" s="413"/>
      <c r="ALO543" s="413"/>
      <c r="ALP543" s="413"/>
      <c r="ALQ543" s="413"/>
      <c r="ALR543" s="413"/>
      <c r="ALS543" s="413"/>
      <c r="ALT543" s="413"/>
      <c r="ALU543" s="413"/>
      <c r="ALV543" s="413"/>
      <c r="ALW543" s="413"/>
      <c r="ALX543" s="413"/>
      <c r="ALY543" s="413"/>
      <c r="ALZ543" s="413"/>
      <c r="AMA543" s="413"/>
      <c r="AMB543" s="413"/>
      <c r="AMC543" s="413"/>
      <c r="AMD543" s="414"/>
      <c r="AME543" s="414"/>
      <c r="AMF543" s="414"/>
      <c r="AMG543" s="414"/>
      <c r="AMH543" s="414"/>
      <c r="AMI543" s="413"/>
      <c r="AMJ543" s="413"/>
      <c r="AMK543" s="414"/>
      <c r="AML543" s="414"/>
      <c r="AMM543" s="413"/>
      <c r="AMN543" s="413"/>
      <c r="AMO543" s="414"/>
      <c r="AMP543" s="414"/>
      <c r="AMQ543" s="413"/>
      <c r="AMR543" s="413"/>
      <c r="AMS543" s="413"/>
      <c r="AMT543" s="413"/>
      <c r="AMU543" s="413"/>
      <c r="AMV543" s="413"/>
      <c r="AMW543" s="413"/>
      <c r="AMX543" s="414"/>
      <c r="AMY543" s="414"/>
      <c r="AMZ543" s="413"/>
      <c r="ANA543" s="413"/>
      <c r="ANB543" s="414"/>
      <c r="ANC543" s="414"/>
      <c r="AND543" s="413"/>
      <c r="ANE543" s="413"/>
      <c r="ANF543" s="413"/>
      <c r="ANG543" s="413"/>
      <c r="ANH543" s="413"/>
      <c r="ANI543" s="407"/>
      <c r="ANJ543" s="439"/>
      <c r="ANK543" s="413"/>
      <c r="ANL543" s="413"/>
      <c r="ANM543" s="413"/>
      <c r="ANN543" s="413"/>
      <c r="ANO543" s="413"/>
      <c r="ANP543" s="413"/>
      <c r="ANQ543" s="413"/>
      <c r="ANR543" s="412"/>
      <c r="ANS543" s="412"/>
      <c r="ANT543" s="412"/>
      <c r="ANU543" s="412"/>
      <c r="ANV543" s="412"/>
      <c r="ANW543" s="412"/>
      <c r="ANX543" s="412"/>
      <c r="ANY543" s="412"/>
      <c r="ANZ543" s="412"/>
      <c r="AOA543" s="412"/>
      <c r="AOB543" s="412"/>
      <c r="AOC543" s="412"/>
      <c r="AOD543" s="412"/>
      <c r="AOE543" s="412"/>
      <c r="AOF543" s="412"/>
      <c r="AOG543" s="412"/>
      <c r="AOH543" s="412"/>
      <c r="AOI543" s="412"/>
      <c r="AOJ543" s="412"/>
      <c r="AOK543" s="412"/>
      <c r="AOL543" s="412"/>
      <c r="AOM543" s="412"/>
      <c r="AON543" s="412"/>
      <c r="AOO543" s="412"/>
      <c r="AOP543" s="412"/>
      <c r="AOQ543" s="412"/>
      <c r="AOR543" s="412"/>
      <c r="AOS543" s="412"/>
      <c r="AOT543" s="412"/>
      <c r="AOU543" s="412"/>
      <c r="AOV543" s="412"/>
      <c r="AOW543" s="412"/>
      <c r="AOX543" s="412"/>
      <c r="AOY543" s="412"/>
      <c r="AOZ543" s="412"/>
      <c r="APA543" s="412"/>
      <c r="APB543" s="412"/>
      <c r="APC543" s="412"/>
      <c r="APD543" s="412"/>
      <c r="APE543" s="412"/>
      <c r="APF543" s="412"/>
      <c r="APG543" s="412"/>
      <c r="APH543" s="412"/>
      <c r="API543" s="412"/>
      <c r="APJ543" s="413"/>
      <c r="APK543" s="413"/>
      <c r="APL543" s="413"/>
      <c r="APM543" s="413"/>
      <c r="APN543" s="413"/>
      <c r="APO543" s="413"/>
      <c r="APP543" s="413"/>
      <c r="APQ543" s="413"/>
      <c r="APR543" s="413"/>
      <c r="APS543" s="413"/>
      <c r="APT543" s="413"/>
      <c r="APU543" s="413"/>
      <c r="APV543" s="413"/>
      <c r="APW543" s="413"/>
      <c r="APX543" s="413"/>
      <c r="APY543" s="413"/>
      <c r="APZ543" s="413"/>
      <c r="AQA543" s="413"/>
      <c r="AQB543" s="413"/>
      <c r="AQC543" s="413"/>
      <c r="AQD543" s="413"/>
      <c r="AQE543" s="413"/>
      <c r="AQF543" s="413"/>
      <c r="AQG543" s="413"/>
      <c r="AQH543" s="414"/>
      <c r="AQI543" s="414"/>
      <c r="AQJ543" s="414"/>
      <c r="AQK543" s="414"/>
      <c r="AQL543" s="414"/>
      <c r="AQM543" s="413"/>
      <c r="AQN543" s="413"/>
      <c r="AQO543" s="414"/>
      <c r="AQP543" s="414"/>
      <c r="AQQ543" s="413"/>
      <c r="AQR543" s="413"/>
      <c r="AQS543" s="414"/>
      <c r="AQT543" s="414"/>
      <c r="AQU543" s="413"/>
      <c r="AQV543" s="413"/>
      <c r="AQW543" s="413"/>
      <c r="AQX543" s="413"/>
      <c r="AQY543" s="413"/>
      <c r="AQZ543" s="413"/>
      <c r="ARA543" s="413"/>
      <c r="ARB543" s="414"/>
      <c r="ARC543" s="414"/>
      <c r="ARD543" s="413"/>
      <c r="ARE543" s="413"/>
      <c r="ARF543" s="414"/>
      <c r="ARG543" s="414"/>
      <c r="ARH543" s="413"/>
      <c r="ARI543" s="413"/>
      <c r="ARJ543" s="413"/>
      <c r="ARK543" s="413"/>
      <c r="ARL543" s="413"/>
      <c r="ARM543" s="407"/>
      <c r="ARN543" s="439"/>
      <c r="ARO543" s="413"/>
      <c r="ARP543" s="413"/>
      <c r="ARQ543" s="413"/>
      <c r="ARR543" s="413"/>
      <c r="ARS543" s="413"/>
      <c r="ART543" s="413"/>
      <c r="ARU543" s="413"/>
      <c r="ARV543" s="412"/>
      <c r="ARW543" s="412"/>
      <c r="ARX543" s="412"/>
      <c r="ARY543" s="412"/>
      <c r="ARZ543" s="412"/>
      <c r="ASA543" s="412"/>
      <c r="ASB543" s="412"/>
      <c r="ASC543" s="412"/>
      <c r="ASD543" s="412"/>
      <c r="ASE543" s="412"/>
      <c r="ASF543" s="412"/>
      <c r="ASG543" s="412"/>
      <c r="ASH543" s="412"/>
      <c r="ASI543" s="412"/>
      <c r="ASJ543" s="412"/>
      <c r="ASK543" s="412"/>
      <c r="ASL543" s="412"/>
      <c r="ASM543" s="412"/>
      <c r="ASN543" s="412"/>
      <c r="ASO543" s="412"/>
      <c r="ASP543" s="412"/>
      <c r="ASQ543" s="412"/>
      <c r="ASR543" s="412"/>
      <c r="ASS543" s="412"/>
      <c r="AST543" s="412"/>
      <c r="ASU543" s="412"/>
      <c r="ASV543" s="412"/>
      <c r="ASW543" s="412"/>
      <c r="ASX543" s="412"/>
      <c r="ASY543" s="412"/>
      <c r="ASZ543" s="412"/>
      <c r="ATA543" s="412"/>
      <c r="ATB543" s="412"/>
      <c r="ATC543" s="412"/>
      <c r="ATD543" s="412"/>
      <c r="ATE543" s="412"/>
      <c r="ATF543" s="412"/>
      <c r="ATG543" s="412"/>
      <c r="ATH543" s="412"/>
      <c r="ATI543" s="412"/>
      <c r="ATJ543" s="412"/>
      <c r="ATK543" s="412"/>
      <c r="ATL543" s="412"/>
      <c r="ATM543" s="412"/>
      <c r="ATN543" s="413"/>
      <c r="ATO543" s="413"/>
      <c r="ATP543" s="413"/>
      <c r="ATQ543" s="413"/>
      <c r="ATR543" s="413"/>
      <c r="ATS543" s="413"/>
      <c r="ATT543" s="413"/>
      <c r="ATU543" s="413"/>
      <c r="ATV543" s="413"/>
      <c r="ATW543" s="413"/>
      <c r="ATX543" s="413"/>
      <c r="ATY543" s="413"/>
      <c r="ATZ543" s="413"/>
      <c r="AUA543" s="413"/>
      <c r="AUB543" s="413"/>
      <c r="AUC543" s="413"/>
      <c r="AUD543" s="413"/>
      <c r="AUE543" s="413"/>
      <c r="AUF543" s="413"/>
      <c r="AUG543" s="413"/>
      <c r="AUH543" s="413"/>
      <c r="AUI543" s="413"/>
      <c r="AUJ543" s="413"/>
      <c r="AUK543" s="413"/>
      <c r="AUL543" s="414"/>
      <c r="AUM543" s="414"/>
      <c r="AUN543" s="414"/>
      <c r="AUO543" s="414"/>
      <c r="AUP543" s="414"/>
      <c r="AUQ543" s="413"/>
      <c r="AUR543" s="413"/>
      <c r="AUS543" s="414"/>
      <c r="AUT543" s="414"/>
      <c r="AUU543" s="413"/>
      <c r="AUV543" s="413"/>
      <c r="AUW543" s="414"/>
      <c r="AUX543" s="414"/>
      <c r="AUY543" s="413"/>
      <c r="AUZ543" s="413"/>
      <c r="AVA543" s="413"/>
      <c r="AVB543" s="413"/>
      <c r="AVC543" s="413"/>
      <c r="AVD543" s="413"/>
      <c r="AVE543" s="413"/>
      <c r="AVF543" s="414"/>
      <c r="AVG543" s="414"/>
      <c r="AVH543" s="413"/>
      <c r="AVI543" s="413"/>
      <c r="AVJ543" s="414"/>
      <c r="AVK543" s="414"/>
      <c r="AVL543" s="413"/>
      <c r="AVM543" s="413"/>
      <c r="AVN543" s="413"/>
      <c r="AVO543" s="413"/>
      <c r="AVP543" s="413"/>
      <c r="AVQ543" s="407"/>
      <c r="AVR543" s="439"/>
      <c r="AVS543" s="413"/>
      <c r="AVT543" s="413"/>
      <c r="AVU543" s="413"/>
      <c r="AVV543" s="413"/>
      <c r="AVW543" s="413"/>
      <c r="AVX543" s="413"/>
      <c r="AVY543" s="413"/>
      <c r="AVZ543" s="412"/>
      <c r="AWA543" s="412"/>
      <c r="AWB543" s="412"/>
      <c r="AWC543" s="412"/>
      <c r="AWD543" s="412"/>
      <c r="AWE543" s="412"/>
      <c r="AWF543" s="412"/>
      <c r="AWG543" s="412"/>
      <c r="AWH543" s="412"/>
      <c r="AWI543" s="412"/>
      <c r="AWJ543" s="412"/>
      <c r="AWK543" s="412"/>
      <c r="AWL543" s="412"/>
      <c r="AWM543" s="412"/>
      <c r="AWN543" s="412"/>
      <c r="AWO543" s="412"/>
      <c r="AWP543" s="412"/>
      <c r="AWQ543" s="412"/>
      <c r="AWR543" s="412"/>
      <c r="AWS543" s="412"/>
      <c r="AWT543" s="412"/>
      <c r="AWU543" s="412"/>
      <c r="AWV543" s="412"/>
      <c r="AWW543" s="412"/>
      <c r="AWX543" s="412"/>
      <c r="AWY543" s="412"/>
      <c r="AWZ543" s="412"/>
      <c r="AXA543" s="412"/>
      <c r="AXB543" s="412"/>
      <c r="AXC543" s="412"/>
      <c r="AXD543" s="412"/>
      <c r="AXE543" s="412"/>
      <c r="AXF543" s="412"/>
      <c r="AXG543" s="412"/>
      <c r="AXH543" s="412"/>
      <c r="AXI543" s="412"/>
      <c r="AXJ543" s="412"/>
      <c r="AXK543" s="412"/>
      <c r="AXL543" s="412"/>
      <c r="AXM543" s="412"/>
      <c r="AXN543" s="412"/>
      <c r="AXO543" s="412"/>
      <c r="AXP543" s="412"/>
      <c r="AXQ543" s="412"/>
      <c r="AXR543" s="413"/>
      <c r="AXS543" s="413"/>
      <c r="AXT543" s="413"/>
      <c r="AXU543" s="413"/>
      <c r="AXV543" s="413"/>
      <c r="AXW543" s="413"/>
      <c r="AXX543" s="413"/>
      <c r="AXY543" s="413"/>
      <c r="AXZ543" s="413"/>
      <c r="AYA543" s="413"/>
      <c r="AYB543" s="413"/>
      <c r="AYC543" s="413"/>
      <c r="AYD543" s="413"/>
      <c r="AYE543" s="413"/>
      <c r="AYF543" s="413"/>
      <c r="AYG543" s="413"/>
      <c r="AYH543" s="413"/>
      <c r="AYI543" s="413"/>
      <c r="AYJ543" s="413"/>
      <c r="AYK543" s="413"/>
      <c r="AYL543" s="413"/>
      <c r="AYM543" s="413"/>
      <c r="AYN543" s="413"/>
      <c r="AYO543" s="413"/>
      <c r="AYP543" s="414"/>
      <c r="AYQ543" s="414"/>
      <c r="AYR543" s="414"/>
      <c r="AYS543" s="414"/>
      <c r="AYT543" s="414"/>
      <c r="AYU543" s="413"/>
      <c r="AYV543" s="413"/>
      <c r="AYW543" s="414"/>
      <c r="AYX543" s="414"/>
      <c r="AYY543" s="413"/>
      <c r="AYZ543" s="413"/>
      <c r="AZA543" s="414"/>
      <c r="AZB543" s="414"/>
      <c r="AZC543" s="413"/>
      <c r="AZD543" s="413"/>
      <c r="AZE543" s="413"/>
      <c r="AZF543" s="413"/>
      <c r="AZG543" s="413"/>
      <c r="AZH543" s="413"/>
      <c r="AZI543" s="413"/>
      <c r="AZJ543" s="414"/>
      <c r="AZK543" s="414"/>
      <c r="AZL543" s="413"/>
      <c r="AZM543" s="413"/>
      <c r="AZN543" s="414"/>
      <c r="AZO543" s="414"/>
      <c r="AZP543" s="413"/>
      <c r="AZQ543" s="413"/>
      <c r="AZR543" s="413"/>
      <c r="AZS543" s="413"/>
      <c r="AZT543" s="413"/>
      <c r="AZU543" s="407"/>
      <c r="AZV543" s="439"/>
      <c r="AZW543" s="413"/>
      <c r="AZX543" s="413"/>
      <c r="AZY543" s="413"/>
      <c r="AZZ543" s="413"/>
      <c r="BAA543" s="413"/>
      <c r="BAB543" s="413"/>
      <c r="BAC543" s="413"/>
      <c r="BAD543" s="412"/>
      <c r="BAE543" s="412"/>
      <c r="BAF543" s="412"/>
      <c r="BAG543" s="412"/>
      <c r="BAH543" s="412"/>
      <c r="BAI543" s="412"/>
      <c r="BAJ543" s="412"/>
      <c r="BAK543" s="412"/>
      <c r="BAL543" s="412"/>
      <c r="BAM543" s="412"/>
      <c r="BAN543" s="412"/>
      <c r="BAO543" s="412"/>
      <c r="BAP543" s="412"/>
      <c r="BAQ543" s="412"/>
      <c r="BAR543" s="412"/>
      <c r="BAS543" s="412"/>
      <c r="BAT543" s="412"/>
      <c r="BAU543" s="412"/>
      <c r="BAV543" s="412"/>
      <c r="BAW543" s="412"/>
      <c r="BAX543" s="412"/>
      <c r="BAY543" s="412"/>
      <c r="BAZ543" s="412"/>
      <c r="BBA543" s="412"/>
      <c r="BBB543" s="412"/>
      <c r="BBC543" s="412"/>
      <c r="BBD543" s="412"/>
      <c r="BBE543" s="412"/>
      <c r="BBF543" s="412"/>
      <c r="BBG543" s="412"/>
      <c r="BBH543" s="412"/>
      <c r="BBI543" s="412"/>
      <c r="BBJ543" s="412"/>
      <c r="BBK543" s="412"/>
      <c r="BBL543" s="412"/>
      <c r="BBM543" s="412"/>
      <c r="BBN543" s="412"/>
      <c r="BBO543" s="412"/>
      <c r="BBP543" s="412"/>
      <c r="BBQ543" s="412"/>
      <c r="BBR543" s="412"/>
      <c r="BBS543" s="412"/>
      <c r="BBT543" s="412"/>
      <c r="BBU543" s="412"/>
      <c r="BBV543" s="413"/>
      <c r="BBW543" s="413"/>
      <c r="BBX543" s="413"/>
      <c r="BBY543" s="413"/>
      <c r="BBZ543" s="413"/>
      <c r="BCA543" s="413"/>
      <c r="BCB543" s="413"/>
      <c r="BCC543" s="413"/>
      <c r="BCD543" s="413"/>
      <c r="BCE543" s="413"/>
      <c r="BCF543" s="413"/>
      <c r="BCG543" s="413"/>
      <c r="BCH543" s="413"/>
      <c r="BCI543" s="413"/>
      <c r="BCJ543" s="413"/>
      <c r="BCK543" s="413"/>
      <c r="BCL543" s="413"/>
      <c r="BCM543" s="413"/>
      <c r="BCN543" s="413"/>
      <c r="BCO543" s="413"/>
      <c r="BCP543" s="413"/>
      <c r="BCQ543" s="413"/>
      <c r="BCR543" s="413"/>
      <c r="BCS543" s="413"/>
      <c r="BCT543" s="414"/>
      <c r="BCU543" s="414"/>
      <c r="BCV543" s="414"/>
      <c r="BCW543" s="414"/>
      <c r="BCX543" s="414"/>
      <c r="BCY543" s="413"/>
      <c r="BCZ543" s="413"/>
      <c r="BDA543" s="414"/>
      <c r="BDB543" s="414"/>
      <c r="BDC543" s="413"/>
      <c r="BDD543" s="413"/>
      <c r="BDE543" s="414"/>
      <c r="BDF543" s="414"/>
      <c r="BDG543" s="413"/>
      <c r="BDH543" s="413"/>
      <c r="BDI543" s="413"/>
      <c r="BDJ543" s="413"/>
      <c r="BDK543" s="413"/>
      <c r="BDL543" s="413"/>
      <c r="BDM543" s="413"/>
      <c r="BDN543" s="414"/>
      <c r="BDO543" s="414"/>
      <c r="BDP543" s="413"/>
      <c r="BDQ543" s="413"/>
      <c r="BDR543" s="414"/>
      <c r="BDS543" s="414"/>
      <c r="BDT543" s="413"/>
      <c r="BDU543" s="413"/>
      <c r="BDV543" s="413"/>
      <c r="BDW543" s="413"/>
      <c r="BDX543" s="413"/>
      <c r="BDY543" s="407"/>
      <c r="BDZ543" s="439"/>
      <c r="BEA543" s="413"/>
      <c r="BEB543" s="413"/>
      <c r="BEC543" s="413"/>
      <c r="BED543" s="413"/>
      <c r="BEE543" s="413"/>
      <c r="BEF543" s="413"/>
      <c r="BEG543" s="413"/>
      <c r="BEH543" s="412"/>
      <c r="BEI543" s="412"/>
      <c r="BEJ543" s="412"/>
      <c r="BEK543" s="412"/>
      <c r="BEL543" s="412"/>
      <c r="BEM543" s="412"/>
      <c r="BEN543" s="412"/>
      <c r="BEO543" s="412"/>
      <c r="BEP543" s="412"/>
      <c r="BEQ543" s="412"/>
      <c r="BER543" s="412"/>
      <c r="BES543" s="412"/>
      <c r="BET543" s="412"/>
      <c r="BEU543" s="412"/>
      <c r="BEV543" s="412"/>
      <c r="BEW543" s="412"/>
      <c r="BEX543" s="412"/>
      <c r="BEY543" s="412"/>
      <c r="BEZ543" s="412"/>
      <c r="BFA543" s="412"/>
      <c r="BFB543" s="412"/>
      <c r="BFC543" s="412"/>
      <c r="BFD543" s="412"/>
      <c r="BFE543" s="412"/>
      <c r="BFF543" s="412"/>
      <c r="BFG543" s="412"/>
      <c r="BFH543" s="412"/>
      <c r="BFI543" s="412"/>
      <c r="BFJ543" s="412"/>
      <c r="BFK543" s="412"/>
      <c r="BFL543" s="412"/>
      <c r="BFM543" s="412"/>
      <c r="BFN543" s="412"/>
      <c r="BFO543" s="412"/>
      <c r="BFP543" s="412"/>
      <c r="BFQ543" s="412"/>
      <c r="BFR543" s="412"/>
      <c r="BFS543" s="412"/>
      <c r="BFT543" s="412"/>
      <c r="BFU543" s="412"/>
      <c r="BFV543" s="412"/>
      <c r="BFW543" s="412"/>
      <c r="BFX543" s="412"/>
      <c r="BFY543" s="412"/>
      <c r="BFZ543" s="413"/>
      <c r="BGA543" s="413"/>
      <c r="BGB543" s="413"/>
      <c r="BGC543" s="413"/>
      <c r="BGD543" s="413"/>
      <c r="BGE543" s="413"/>
      <c r="BGF543" s="413"/>
      <c r="BGG543" s="413"/>
      <c r="BGH543" s="413"/>
      <c r="BGI543" s="413"/>
      <c r="BGJ543" s="413"/>
      <c r="BGK543" s="413"/>
      <c r="BGL543" s="413"/>
      <c r="BGM543" s="413"/>
      <c r="BGN543" s="413"/>
      <c r="BGO543" s="413"/>
      <c r="BGP543" s="413"/>
      <c r="BGQ543" s="413"/>
      <c r="BGR543" s="413"/>
      <c r="BGS543" s="413"/>
      <c r="BGT543" s="413"/>
      <c r="BGU543" s="413"/>
      <c r="BGV543" s="413"/>
      <c r="BGW543" s="413"/>
      <c r="BGX543" s="414"/>
      <c r="BGY543" s="414"/>
      <c r="BGZ543" s="414"/>
      <c r="BHA543" s="414"/>
      <c r="BHB543" s="414"/>
      <c r="BHC543" s="413"/>
      <c r="BHD543" s="413"/>
      <c r="BHE543" s="414"/>
      <c r="BHF543" s="414"/>
      <c r="BHG543" s="413"/>
      <c r="BHH543" s="413"/>
      <c r="BHI543" s="414"/>
      <c r="BHJ543" s="414"/>
      <c r="BHK543" s="413"/>
      <c r="BHL543" s="413"/>
      <c r="BHM543" s="413"/>
      <c r="BHN543" s="413"/>
      <c r="BHO543" s="413"/>
      <c r="BHP543" s="413"/>
      <c r="BHQ543" s="413"/>
      <c r="BHR543" s="414"/>
      <c r="BHS543" s="414"/>
      <c r="BHT543" s="413"/>
      <c r="BHU543" s="413"/>
      <c r="BHV543" s="414"/>
      <c r="BHW543" s="414"/>
      <c r="BHX543" s="413"/>
      <c r="BHY543" s="413"/>
      <c r="BHZ543" s="413"/>
      <c r="BIA543" s="413"/>
      <c r="BIB543" s="413"/>
      <c r="BIC543" s="407"/>
      <c r="BID543" s="439"/>
      <c r="BIE543" s="413"/>
      <c r="BIF543" s="413"/>
      <c r="BIG543" s="413"/>
      <c r="BIH543" s="413"/>
      <c r="BII543" s="413"/>
      <c r="BIJ543" s="413"/>
      <c r="BIK543" s="413"/>
      <c r="BIL543" s="412"/>
      <c r="BIM543" s="412"/>
      <c r="BIN543" s="412"/>
      <c r="BIO543" s="412"/>
      <c r="BIP543" s="412"/>
      <c r="BIQ543" s="412"/>
      <c r="BIR543" s="412"/>
      <c r="BIS543" s="412"/>
      <c r="BIT543" s="412"/>
      <c r="BIU543" s="412"/>
      <c r="BIV543" s="412"/>
      <c r="BIW543" s="412"/>
      <c r="BIX543" s="412"/>
      <c r="BIY543" s="412"/>
      <c r="BIZ543" s="412"/>
      <c r="BJA543" s="412"/>
      <c r="BJB543" s="412"/>
      <c r="BJC543" s="412"/>
      <c r="BJD543" s="412"/>
      <c r="BJE543" s="412"/>
      <c r="BJF543" s="412"/>
      <c r="BJG543" s="412"/>
      <c r="BJH543" s="412"/>
      <c r="BJI543" s="412"/>
      <c r="BJJ543" s="412"/>
      <c r="BJK543" s="412"/>
      <c r="BJL543" s="412"/>
      <c r="BJM543" s="412"/>
      <c r="BJN543" s="412"/>
      <c r="BJO543" s="412"/>
      <c r="BJP543" s="412"/>
      <c r="BJQ543" s="412"/>
      <c r="BJR543" s="412"/>
      <c r="BJS543" s="412"/>
      <c r="BJT543" s="412"/>
      <c r="BJU543" s="412"/>
      <c r="BJV543" s="412"/>
      <c r="BJW543" s="412"/>
      <c r="BJX543" s="412"/>
      <c r="BJY543" s="412"/>
      <c r="BJZ543" s="412"/>
      <c r="BKA543" s="412"/>
      <c r="BKB543" s="412"/>
      <c r="BKC543" s="412"/>
      <c r="BKD543" s="413"/>
      <c r="BKE543" s="413"/>
      <c r="BKF543" s="413"/>
      <c r="BKG543" s="413"/>
      <c r="BKH543" s="413"/>
      <c r="BKI543" s="413"/>
      <c r="BKJ543" s="413"/>
      <c r="BKK543" s="413"/>
      <c r="BKL543" s="413"/>
      <c r="BKM543" s="413"/>
      <c r="BKN543" s="413"/>
      <c r="BKO543" s="413"/>
      <c r="BKP543" s="413"/>
      <c r="BKQ543" s="413"/>
      <c r="BKR543" s="413"/>
      <c r="BKS543" s="413"/>
      <c r="BKT543" s="413"/>
      <c r="BKU543" s="413"/>
      <c r="BKV543" s="413"/>
      <c r="BKW543" s="413"/>
      <c r="BKX543" s="413"/>
      <c r="BKY543" s="413"/>
      <c r="BKZ543" s="413"/>
      <c r="BLA543" s="413"/>
      <c r="BLB543" s="414"/>
      <c r="BLC543" s="414"/>
      <c r="BLD543" s="414"/>
      <c r="BLE543" s="414"/>
      <c r="BLF543" s="414"/>
      <c r="BLG543" s="413"/>
      <c r="BLH543" s="413"/>
      <c r="BLI543" s="414"/>
      <c r="BLJ543" s="414"/>
      <c r="BLK543" s="413"/>
      <c r="BLL543" s="413"/>
      <c r="BLM543" s="414"/>
      <c r="BLN543" s="414"/>
      <c r="BLO543" s="413"/>
      <c r="BLP543" s="413"/>
      <c r="BLQ543" s="413"/>
      <c r="BLR543" s="413"/>
      <c r="BLS543" s="413"/>
      <c r="BLT543" s="413"/>
      <c r="BLU543" s="413"/>
      <c r="BLV543" s="414"/>
      <c r="BLW543" s="414"/>
      <c r="BLX543" s="413"/>
      <c r="BLY543" s="413"/>
      <c r="BLZ543" s="414"/>
      <c r="BMA543" s="414"/>
      <c r="BMB543" s="413"/>
      <c r="BMC543" s="413"/>
      <c r="BMD543" s="413"/>
      <c r="BME543" s="413"/>
      <c r="BMF543" s="413"/>
      <c r="BMG543" s="407"/>
      <c r="BMH543" s="439"/>
      <c r="BMI543" s="413"/>
      <c r="BMJ543" s="413"/>
      <c r="BMK543" s="413"/>
      <c r="BML543" s="413"/>
      <c r="BMM543" s="413"/>
      <c r="BMN543" s="413"/>
      <c r="BMO543" s="413"/>
      <c r="BMP543" s="412"/>
      <c r="BMQ543" s="412"/>
      <c r="BMR543" s="412"/>
      <c r="BMS543" s="412"/>
      <c r="BMT543" s="412"/>
      <c r="BMU543" s="412"/>
      <c r="BMV543" s="412"/>
      <c r="BMW543" s="412"/>
      <c r="BMX543" s="412"/>
      <c r="BMY543" s="412"/>
      <c r="BMZ543" s="412"/>
      <c r="BNA543" s="412"/>
      <c r="BNB543" s="412"/>
      <c r="BNC543" s="412"/>
      <c r="BND543" s="412"/>
      <c r="BNE543" s="412"/>
      <c r="BNF543" s="412"/>
      <c r="BNG543" s="412"/>
      <c r="BNH543" s="412"/>
      <c r="BNI543" s="412"/>
      <c r="BNJ543" s="412"/>
      <c r="BNK543" s="412"/>
      <c r="BNL543" s="412"/>
      <c r="BNM543" s="412"/>
      <c r="BNN543" s="412"/>
      <c r="BNO543" s="412"/>
      <c r="BNP543" s="412"/>
      <c r="BNQ543" s="412"/>
      <c r="BNR543" s="412"/>
      <c r="BNS543" s="412"/>
      <c r="BNT543" s="412"/>
      <c r="BNU543" s="412"/>
      <c r="BNV543" s="412"/>
      <c r="BNW543" s="412"/>
      <c r="BNX543" s="412"/>
      <c r="BNY543" s="412"/>
      <c r="BNZ543" s="412"/>
      <c r="BOA543" s="412"/>
      <c r="BOB543" s="412"/>
      <c r="BOC543" s="412"/>
      <c r="BOD543" s="412"/>
      <c r="BOE543" s="412"/>
      <c r="BOF543" s="412"/>
      <c r="BOG543" s="412"/>
      <c r="BOH543" s="413"/>
      <c r="BOI543" s="413"/>
      <c r="BOJ543" s="413"/>
      <c r="BOK543" s="413"/>
      <c r="BOL543" s="413"/>
      <c r="BOM543" s="413"/>
      <c r="BON543" s="413"/>
      <c r="BOO543" s="413"/>
      <c r="BOP543" s="413"/>
      <c r="BOQ543" s="413"/>
      <c r="BOR543" s="413"/>
      <c r="BOS543" s="413"/>
      <c r="BOT543" s="413"/>
      <c r="BOU543" s="413"/>
      <c r="BOV543" s="413"/>
      <c r="BOW543" s="413"/>
      <c r="BOX543" s="413"/>
      <c r="BOY543" s="413"/>
      <c r="BOZ543" s="413"/>
      <c r="BPA543" s="413"/>
      <c r="BPB543" s="413"/>
      <c r="BPC543" s="413"/>
      <c r="BPD543" s="413"/>
      <c r="BPE543" s="413"/>
      <c r="BPF543" s="414"/>
      <c r="BPG543" s="414"/>
      <c r="BPH543" s="414"/>
      <c r="BPI543" s="414"/>
      <c r="BPJ543" s="414"/>
      <c r="BPK543" s="413"/>
      <c r="BPL543" s="413"/>
      <c r="BPM543" s="414"/>
      <c r="BPN543" s="414"/>
      <c r="BPO543" s="413"/>
      <c r="BPP543" s="413"/>
      <c r="BPQ543" s="414"/>
      <c r="BPR543" s="414"/>
      <c r="BPS543" s="413"/>
      <c r="BPT543" s="413"/>
      <c r="BPU543" s="413"/>
      <c r="BPV543" s="413"/>
      <c r="BPW543" s="413"/>
      <c r="BPX543" s="413"/>
      <c r="BPY543" s="413"/>
      <c r="BPZ543" s="414"/>
      <c r="BQA543" s="414"/>
      <c r="BQB543" s="413"/>
      <c r="BQC543" s="413"/>
      <c r="BQD543" s="414"/>
      <c r="BQE543" s="414"/>
      <c r="BQF543" s="413"/>
      <c r="BQG543" s="413"/>
      <c r="BQH543" s="413"/>
      <c r="BQI543" s="413"/>
      <c r="BQJ543" s="413"/>
      <c r="BQK543" s="407"/>
      <c r="BQL543" s="439"/>
      <c r="BQM543" s="413"/>
      <c r="BQN543" s="413"/>
      <c r="BQO543" s="413"/>
      <c r="BQP543" s="413"/>
      <c r="BQQ543" s="413"/>
      <c r="BQR543" s="413"/>
      <c r="BQS543" s="413"/>
      <c r="BQT543" s="412"/>
      <c r="BQU543" s="412"/>
      <c r="BQV543" s="412"/>
      <c r="BQW543" s="412"/>
      <c r="BQX543" s="412"/>
      <c r="BQY543" s="412"/>
      <c r="BQZ543" s="412"/>
      <c r="BRA543" s="412"/>
      <c r="BRB543" s="412"/>
      <c r="BRC543" s="412"/>
      <c r="BRD543" s="412"/>
      <c r="BRE543" s="412"/>
      <c r="BRF543" s="412"/>
      <c r="BRG543" s="412"/>
      <c r="BRH543" s="412"/>
      <c r="BRI543" s="412"/>
      <c r="BRJ543" s="412"/>
      <c r="BRK543" s="412"/>
      <c r="BRL543" s="412"/>
      <c r="BRM543" s="412"/>
      <c r="BRN543" s="412"/>
      <c r="BRO543" s="412"/>
      <c r="BRP543" s="412"/>
      <c r="BRQ543" s="412"/>
      <c r="BRR543" s="412"/>
      <c r="BRS543" s="412"/>
      <c r="BRT543" s="412"/>
      <c r="BRU543" s="412"/>
      <c r="BRV543" s="412"/>
      <c r="BRW543" s="412"/>
      <c r="BRX543" s="412"/>
      <c r="BRY543" s="412"/>
      <c r="BRZ543" s="412"/>
      <c r="BSA543" s="412"/>
      <c r="BSB543" s="412"/>
      <c r="BSC543" s="412"/>
      <c r="BSD543" s="412"/>
      <c r="BSE543" s="412"/>
      <c r="BSF543" s="412"/>
      <c r="BSG543" s="412"/>
      <c r="BSH543" s="412"/>
      <c r="BSI543" s="412"/>
      <c r="BSJ543" s="412"/>
      <c r="BSK543" s="412"/>
      <c r="BSL543" s="413"/>
      <c r="BSM543" s="413"/>
      <c r="BSN543" s="413"/>
      <c r="BSO543" s="413"/>
      <c r="BSP543" s="413"/>
      <c r="BSQ543" s="413"/>
      <c r="BSR543" s="413"/>
      <c r="BSS543" s="413"/>
      <c r="BST543" s="413"/>
      <c r="BSU543" s="413"/>
      <c r="BSV543" s="413"/>
      <c r="BSW543" s="413"/>
      <c r="BSX543" s="413"/>
      <c r="BSY543" s="413"/>
      <c r="BSZ543" s="413"/>
      <c r="BTA543" s="413"/>
      <c r="BTB543" s="413"/>
      <c r="BTC543" s="413"/>
      <c r="BTD543" s="413"/>
      <c r="BTE543" s="413"/>
      <c r="BTF543" s="413"/>
      <c r="BTG543" s="413"/>
      <c r="BTH543" s="413"/>
      <c r="BTI543" s="413"/>
      <c r="BTJ543" s="414"/>
      <c r="BTK543" s="414"/>
      <c r="BTL543" s="414"/>
      <c r="BTM543" s="414"/>
      <c r="BTN543" s="414"/>
      <c r="BTO543" s="413"/>
      <c r="BTP543" s="413"/>
      <c r="BTQ543" s="414"/>
      <c r="BTR543" s="414"/>
      <c r="BTS543" s="413"/>
      <c r="BTT543" s="413"/>
      <c r="BTU543" s="414"/>
      <c r="BTV543" s="414"/>
      <c r="BTW543" s="413"/>
      <c r="BTX543" s="413"/>
      <c r="BTY543" s="413"/>
      <c r="BTZ543" s="413"/>
      <c r="BUA543" s="413"/>
      <c r="BUB543" s="413"/>
      <c r="BUC543" s="413"/>
      <c r="BUD543" s="414"/>
      <c r="BUE543" s="414"/>
      <c r="BUF543" s="413"/>
      <c r="BUG543" s="413"/>
      <c r="BUH543" s="414"/>
      <c r="BUI543" s="414"/>
      <c r="BUJ543" s="413"/>
      <c r="BUK543" s="413"/>
      <c r="BUL543" s="413"/>
      <c r="BUM543" s="413"/>
      <c r="BUN543" s="413"/>
      <c r="BUO543" s="407"/>
      <c r="BUP543" s="439"/>
      <c r="BUQ543" s="413"/>
      <c r="BUR543" s="413"/>
      <c r="BUS543" s="413"/>
      <c r="BUT543" s="413"/>
      <c r="BUU543" s="413"/>
      <c r="BUV543" s="413"/>
      <c r="BUW543" s="413"/>
      <c r="BUX543" s="412"/>
      <c r="BUY543" s="412"/>
      <c r="BUZ543" s="412"/>
      <c r="BVA543" s="412"/>
      <c r="BVB543" s="412"/>
      <c r="BVC543" s="412"/>
      <c r="BVD543" s="412"/>
      <c r="BVE543" s="412"/>
      <c r="BVF543" s="412"/>
      <c r="BVG543" s="412"/>
      <c r="BVH543" s="412"/>
      <c r="BVI543" s="412"/>
      <c r="BVJ543" s="412"/>
      <c r="BVK543" s="412"/>
      <c r="BVL543" s="412"/>
      <c r="BVM543" s="412"/>
      <c r="BVN543" s="412"/>
      <c r="BVO543" s="412"/>
      <c r="BVP543" s="412"/>
      <c r="BVQ543" s="412"/>
      <c r="BVR543" s="412"/>
      <c r="BVS543" s="412"/>
      <c r="BVT543" s="412"/>
      <c r="BVU543" s="412"/>
      <c r="BVV543" s="412"/>
      <c r="BVW543" s="412"/>
      <c r="BVX543" s="412"/>
      <c r="BVY543" s="412"/>
      <c r="BVZ543" s="412"/>
      <c r="BWA543" s="412"/>
      <c r="BWB543" s="412"/>
      <c r="BWC543" s="412"/>
      <c r="BWD543" s="412"/>
      <c r="BWE543" s="412"/>
      <c r="BWF543" s="412"/>
      <c r="BWG543" s="412"/>
      <c r="BWH543" s="412"/>
      <c r="BWI543" s="412"/>
      <c r="BWJ543" s="412"/>
      <c r="BWK543" s="412"/>
      <c r="BWL543" s="412"/>
      <c r="BWM543" s="412"/>
      <c r="BWN543" s="412"/>
      <c r="BWO543" s="412"/>
      <c r="BWP543" s="413"/>
      <c r="BWQ543" s="413"/>
      <c r="BWR543" s="413"/>
      <c r="BWS543" s="413"/>
      <c r="BWT543" s="413"/>
      <c r="BWU543" s="413"/>
      <c r="BWV543" s="413"/>
      <c r="BWW543" s="413"/>
      <c r="BWX543" s="413"/>
      <c r="BWY543" s="413"/>
      <c r="BWZ543" s="413"/>
      <c r="BXA543" s="413"/>
      <c r="BXB543" s="413"/>
      <c r="BXC543" s="413"/>
      <c r="BXD543" s="413"/>
      <c r="BXE543" s="413"/>
      <c r="BXF543" s="413"/>
      <c r="BXG543" s="413"/>
      <c r="BXH543" s="413"/>
      <c r="BXI543" s="413"/>
      <c r="BXJ543" s="413"/>
      <c r="BXK543" s="413"/>
      <c r="BXL543" s="413"/>
      <c r="BXM543" s="413"/>
      <c r="BXN543" s="414"/>
      <c r="BXO543" s="414"/>
      <c r="BXP543" s="414"/>
      <c r="BXQ543" s="414"/>
      <c r="BXR543" s="414"/>
      <c r="BXS543" s="413"/>
      <c r="BXT543" s="413"/>
      <c r="BXU543" s="414"/>
      <c r="BXV543" s="414"/>
      <c r="BXW543" s="413"/>
      <c r="BXX543" s="413"/>
      <c r="BXY543" s="414"/>
      <c r="BXZ543" s="414"/>
      <c r="BYA543" s="413"/>
      <c r="BYB543" s="413"/>
      <c r="BYC543" s="413"/>
      <c r="BYD543" s="413"/>
      <c r="BYE543" s="413"/>
      <c r="BYF543" s="413"/>
      <c r="BYG543" s="413"/>
      <c r="BYH543" s="414"/>
      <c r="BYI543" s="414"/>
      <c r="BYJ543" s="413"/>
      <c r="BYK543" s="413"/>
      <c r="BYL543" s="414"/>
      <c r="BYM543" s="414"/>
      <c r="BYN543" s="413"/>
      <c r="BYO543" s="413"/>
      <c r="BYP543" s="413"/>
      <c r="BYQ543" s="413"/>
      <c r="BYR543" s="413"/>
      <c r="BYS543" s="407"/>
      <c r="BYT543" s="439"/>
      <c r="BYU543" s="413"/>
      <c r="BYV543" s="413"/>
      <c r="BYW543" s="413"/>
      <c r="BYX543" s="413"/>
      <c r="BYY543" s="413"/>
      <c r="BYZ543" s="413"/>
      <c r="BZA543" s="413"/>
      <c r="BZB543" s="412"/>
      <c r="BZC543" s="412"/>
      <c r="BZD543" s="412"/>
      <c r="BZE543" s="412"/>
      <c r="BZF543" s="412"/>
      <c r="BZG543" s="412"/>
      <c r="BZH543" s="412"/>
      <c r="BZI543" s="412"/>
      <c r="BZJ543" s="412"/>
      <c r="BZK543" s="412"/>
      <c r="BZL543" s="412"/>
      <c r="BZM543" s="412"/>
      <c r="BZN543" s="412"/>
      <c r="BZO543" s="412"/>
      <c r="BZP543" s="412"/>
      <c r="BZQ543" s="412"/>
      <c r="BZR543" s="412"/>
      <c r="BZS543" s="412"/>
      <c r="BZT543" s="412"/>
      <c r="BZU543" s="412"/>
      <c r="BZV543" s="412"/>
      <c r="BZW543" s="412"/>
      <c r="BZX543" s="412"/>
      <c r="BZY543" s="412"/>
      <c r="BZZ543" s="412"/>
      <c r="CAA543" s="412"/>
      <c r="CAB543" s="412"/>
      <c r="CAC543" s="412"/>
      <c r="CAD543" s="412"/>
      <c r="CAE543" s="412"/>
      <c r="CAF543" s="412"/>
      <c r="CAG543" s="412"/>
      <c r="CAH543" s="412"/>
      <c r="CAI543" s="412"/>
      <c r="CAJ543" s="412"/>
      <c r="CAK543" s="412"/>
      <c r="CAL543" s="412"/>
      <c r="CAM543" s="412"/>
      <c r="CAN543" s="412"/>
      <c r="CAO543" s="412"/>
      <c r="CAP543" s="412"/>
      <c r="CAQ543" s="412"/>
      <c r="CAR543" s="412"/>
      <c r="CAS543" s="412"/>
      <c r="CAT543" s="413"/>
      <c r="CAU543" s="413"/>
      <c r="CAV543" s="413"/>
      <c r="CAW543" s="413"/>
      <c r="CAX543" s="413"/>
      <c r="CAY543" s="413"/>
      <c r="CAZ543" s="413"/>
      <c r="CBA543" s="413"/>
      <c r="CBB543" s="413"/>
      <c r="CBC543" s="413"/>
      <c r="CBD543" s="413"/>
      <c r="CBE543" s="413"/>
      <c r="CBF543" s="413"/>
      <c r="CBG543" s="413"/>
      <c r="CBH543" s="413"/>
      <c r="CBI543" s="413"/>
      <c r="CBJ543" s="413"/>
      <c r="CBK543" s="413"/>
      <c r="CBL543" s="413"/>
      <c r="CBM543" s="413"/>
      <c r="CBN543" s="413"/>
      <c r="CBO543" s="413"/>
      <c r="CBP543" s="413"/>
      <c r="CBQ543" s="413"/>
      <c r="CBR543" s="414"/>
      <c r="CBS543" s="414"/>
      <c r="CBT543" s="414"/>
      <c r="CBU543" s="414"/>
      <c r="CBV543" s="414"/>
      <c r="CBW543" s="413"/>
      <c r="CBX543" s="413"/>
      <c r="CBY543" s="414"/>
      <c r="CBZ543" s="414"/>
      <c r="CCA543" s="413"/>
      <c r="CCB543" s="413"/>
      <c r="CCC543" s="414"/>
      <c r="CCD543" s="414"/>
      <c r="CCE543" s="413"/>
      <c r="CCF543" s="413"/>
      <c r="CCG543" s="413"/>
      <c r="CCH543" s="413"/>
      <c r="CCI543" s="413"/>
      <c r="CCJ543" s="413"/>
      <c r="CCK543" s="413"/>
      <c r="CCL543" s="414"/>
      <c r="CCM543" s="414"/>
      <c r="CCN543" s="413"/>
      <c r="CCO543" s="413"/>
      <c r="CCP543" s="414"/>
      <c r="CCQ543" s="414"/>
      <c r="CCR543" s="413"/>
      <c r="CCS543" s="413"/>
      <c r="CCT543" s="413"/>
      <c r="CCU543" s="413"/>
      <c r="CCV543" s="413"/>
      <c r="CCW543" s="407"/>
      <c r="CCX543" s="439"/>
      <c r="CCY543" s="413"/>
      <c r="CCZ543" s="413"/>
      <c r="CDA543" s="413"/>
      <c r="CDB543" s="413"/>
      <c r="CDC543" s="413"/>
      <c r="CDD543" s="413"/>
      <c r="CDE543" s="413"/>
      <c r="CDF543" s="412"/>
      <c r="CDG543" s="412"/>
      <c r="CDH543" s="412"/>
      <c r="CDI543" s="412"/>
      <c r="CDJ543" s="412"/>
      <c r="CDK543" s="412"/>
      <c r="CDL543" s="412"/>
      <c r="CDM543" s="412"/>
      <c r="CDN543" s="412"/>
      <c r="CDO543" s="412"/>
      <c r="CDP543" s="412"/>
      <c r="CDQ543" s="412"/>
      <c r="CDR543" s="412"/>
      <c r="CDS543" s="412"/>
      <c r="CDT543" s="412"/>
      <c r="CDU543" s="412"/>
      <c r="CDV543" s="412"/>
      <c r="CDW543" s="412"/>
      <c r="CDX543" s="412"/>
      <c r="CDY543" s="412"/>
      <c r="CDZ543" s="412"/>
      <c r="CEA543" s="412"/>
      <c r="CEB543" s="412"/>
      <c r="CEC543" s="412"/>
      <c r="CED543" s="412"/>
      <c r="CEE543" s="412"/>
      <c r="CEF543" s="412"/>
      <c r="CEG543" s="412"/>
      <c r="CEH543" s="412"/>
      <c r="CEI543" s="412"/>
      <c r="CEJ543" s="412"/>
      <c r="CEK543" s="412"/>
      <c r="CEL543" s="412"/>
      <c r="CEM543" s="412"/>
      <c r="CEN543" s="412"/>
      <c r="CEO543" s="412"/>
      <c r="CEP543" s="412"/>
      <c r="CEQ543" s="412"/>
      <c r="CER543" s="412"/>
      <c r="CES543" s="412"/>
      <c r="CET543" s="412"/>
      <c r="CEU543" s="412"/>
      <c r="CEV543" s="412"/>
      <c r="CEW543" s="412"/>
      <c r="CEX543" s="413"/>
      <c r="CEY543" s="413"/>
      <c r="CEZ543" s="413"/>
      <c r="CFA543" s="413"/>
      <c r="CFB543" s="413"/>
      <c r="CFC543" s="413"/>
      <c r="CFD543" s="413"/>
      <c r="CFE543" s="413"/>
      <c r="CFF543" s="413"/>
      <c r="CFG543" s="413"/>
      <c r="CFH543" s="413"/>
      <c r="CFI543" s="413"/>
      <c r="CFJ543" s="413"/>
      <c r="CFK543" s="413"/>
      <c r="CFL543" s="413"/>
      <c r="CFM543" s="413"/>
      <c r="CFN543" s="413"/>
      <c r="CFO543" s="413"/>
      <c r="CFP543" s="413"/>
      <c r="CFQ543" s="413"/>
      <c r="CFR543" s="413"/>
      <c r="CFS543" s="413"/>
      <c r="CFT543" s="413"/>
      <c r="CFU543" s="413"/>
      <c r="CFV543" s="414"/>
      <c r="CFW543" s="414"/>
      <c r="CFX543" s="414"/>
      <c r="CFY543" s="414"/>
      <c r="CFZ543" s="414"/>
      <c r="CGA543" s="413"/>
      <c r="CGB543" s="413"/>
      <c r="CGC543" s="414"/>
      <c r="CGD543" s="414"/>
      <c r="CGE543" s="413"/>
      <c r="CGF543" s="413"/>
      <c r="CGG543" s="414"/>
      <c r="CGH543" s="414"/>
      <c r="CGI543" s="413"/>
      <c r="CGJ543" s="413"/>
      <c r="CGK543" s="413"/>
      <c r="CGL543" s="413"/>
      <c r="CGM543" s="413"/>
      <c r="CGN543" s="413"/>
      <c r="CGO543" s="413"/>
      <c r="CGP543" s="414"/>
      <c r="CGQ543" s="414"/>
      <c r="CGR543" s="413"/>
      <c r="CGS543" s="413"/>
      <c r="CGT543" s="414"/>
      <c r="CGU543" s="414"/>
      <c r="CGV543" s="413"/>
      <c r="CGW543" s="413"/>
      <c r="CGX543" s="413"/>
      <c r="CGY543" s="413"/>
      <c r="CGZ543" s="413"/>
      <c r="CHA543" s="407"/>
      <c r="CHB543" s="439"/>
      <c r="CHC543" s="413"/>
      <c r="CHD543" s="413"/>
      <c r="CHE543" s="413"/>
      <c r="CHF543" s="413"/>
      <c r="CHG543" s="413"/>
      <c r="CHH543" s="413"/>
      <c r="CHI543" s="413"/>
      <c r="CHJ543" s="412"/>
      <c r="CHK543" s="412"/>
      <c r="CHL543" s="412"/>
      <c r="CHM543" s="412"/>
      <c r="CHN543" s="412"/>
      <c r="CHO543" s="412"/>
      <c r="CHP543" s="412"/>
      <c r="CHQ543" s="412"/>
      <c r="CHR543" s="412"/>
      <c r="CHS543" s="412"/>
      <c r="CHT543" s="412"/>
      <c r="CHU543" s="412"/>
      <c r="CHV543" s="412"/>
      <c r="CHW543" s="412"/>
      <c r="CHX543" s="412"/>
      <c r="CHY543" s="412"/>
      <c r="CHZ543" s="412"/>
      <c r="CIA543" s="412"/>
      <c r="CIB543" s="412"/>
      <c r="CIC543" s="412"/>
      <c r="CID543" s="412"/>
      <c r="CIE543" s="412"/>
      <c r="CIF543" s="412"/>
      <c r="CIG543" s="412"/>
      <c r="CIH543" s="412"/>
      <c r="CII543" s="412"/>
      <c r="CIJ543" s="412"/>
      <c r="CIK543" s="412"/>
      <c r="CIL543" s="412"/>
      <c r="CIM543" s="412"/>
      <c r="CIN543" s="412"/>
      <c r="CIO543" s="412"/>
      <c r="CIP543" s="412"/>
      <c r="CIQ543" s="412"/>
      <c r="CIR543" s="412"/>
      <c r="CIS543" s="412"/>
      <c r="CIT543" s="412"/>
      <c r="CIU543" s="412"/>
      <c r="CIV543" s="412"/>
      <c r="CIW543" s="412"/>
      <c r="CIX543" s="412"/>
      <c r="CIY543" s="412"/>
      <c r="CIZ543" s="412"/>
      <c r="CJA543" s="412"/>
      <c r="CJB543" s="413"/>
      <c r="CJC543" s="413"/>
      <c r="CJD543" s="413"/>
      <c r="CJE543" s="413"/>
      <c r="CJF543" s="413"/>
      <c r="CJG543" s="413"/>
      <c r="CJH543" s="413"/>
      <c r="CJI543" s="413"/>
      <c r="CJJ543" s="413"/>
      <c r="CJK543" s="413"/>
      <c r="CJL543" s="413"/>
      <c r="CJM543" s="413"/>
      <c r="CJN543" s="413"/>
      <c r="CJO543" s="413"/>
      <c r="CJP543" s="413"/>
      <c r="CJQ543" s="413"/>
      <c r="CJR543" s="413"/>
      <c r="CJS543" s="413"/>
      <c r="CJT543" s="413"/>
      <c r="CJU543" s="413"/>
      <c r="CJV543" s="413"/>
      <c r="CJW543" s="413"/>
      <c r="CJX543" s="413"/>
      <c r="CJY543" s="413"/>
      <c r="CJZ543" s="414"/>
      <c r="CKA543" s="414"/>
      <c r="CKB543" s="414"/>
      <c r="CKC543" s="414"/>
      <c r="CKD543" s="414"/>
      <c r="CKE543" s="413"/>
      <c r="CKF543" s="413"/>
      <c r="CKG543" s="414"/>
      <c r="CKH543" s="414"/>
      <c r="CKI543" s="413"/>
      <c r="CKJ543" s="413"/>
      <c r="CKK543" s="414"/>
      <c r="CKL543" s="414"/>
      <c r="CKM543" s="413"/>
      <c r="CKN543" s="413"/>
      <c r="CKO543" s="413"/>
      <c r="CKP543" s="413"/>
      <c r="CKQ543" s="413"/>
      <c r="CKR543" s="413"/>
      <c r="CKS543" s="413"/>
      <c r="CKT543" s="414"/>
      <c r="CKU543" s="414"/>
      <c r="CKV543" s="413"/>
      <c r="CKW543" s="413"/>
      <c r="CKX543" s="414"/>
      <c r="CKY543" s="414"/>
      <c r="CKZ543" s="413"/>
      <c r="CLA543" s="413"/>
      <c r="CLB543" s="413"/>
      <c r="CLC543" s="413"/>
      <c r="CLD543" s="413"/>
      <c r="CLE543" s="407"/>
      <c r="CLF543" s="439"/>
      <c r="CLG543" s="413"/>
      <c r="CLH543" s="413"/>
      <c r="CLI543" s="413"/>
      <c r="CLJ543" s="413"/>
      <c r="CLK543" s="413"/>
      <c r="CLL543" s="413"/>
      <c r="CLM543" s="413"/>
      <c r="CLN543" s="412"/>
      <c r="CLO543" s="412"/>
      <c r="CLP543" s="412"/>
      <c r="CLQ543" s="412"/>
      <c r="CLR543" s="412"/>
      <c r="CLS543" s="412"/>
      <c r="CLT543" s="412"/>
      <c r="CLU543" s="412"/>
      <c r="CLV543" s="412"/>
      <c r="CLW543" s="412"/>
      <c r="CLX543" s="412"/>
      <c r="CLY543" s="412"/>
      <c r="CLZ543" s="412"/>
      <c r="CMA543" s="412"/>
      <c r="CMB543" s="412"/>
      <c r="CMC543" s="412"/>
      <c r="CMD543" s="412"/>
      <c r="CME543" s="412"/>
      <c r="CMF543" s="412"/>
      <c r="CMG543" s="412"/>
      <c r="CMH543" s="412"/>
      <c r="CMI543" s="412"/>
      <c r="CMJ543" s="412"/>
      <c r="CMK543" s="412"/>
      <c r="CML543" s="412"/>
      <c r="CMM543" s="412"/>
      <c r="CMN543" s="412"/>
      <c r="CMO543" s="412"/>
      <c r="CMP543" s="412"/>
      <c r="CMQ543" s="412"/>
      <c r="CMR543" s="412"/>
      <c r="CMS543" s="412"/>
      <c r="CMT543" s="412"/>
      <c r="CMU543" s="412"/>
      <c r="CMV543" s="412"/>
      <c r="CMW543" s="412"/>
      <c r="CMX543" s="412"/>
      <c r="CMY543" s="412"/>
      <c r="CMZ543" s="412"/>
      <c r="CNA543" s="412"/>
      <c r="CNB543" s="412"/>
      <c r="CNC543" s="412"/>
      <c r="CND543" s="412"/>
      <c r="CNE543" s="412"/>
      <c r="CNF543" s="413"/>
      <c r="CNG543" s="413"/>
      <c r="CNH543" s="413"/>
      <c r="CNI543" s="413"/>
      <c r="CNJ543" s="413"/>
      <c r="CNK543" s="413"/>
      <c r="CNL543" s="413"/>
      <c r="CNM543" s="413"/>
      <c r="CNN543" s="413"/>
      <c r="CNO543" s="413"/>
      <c r="CNP543" s="413"/>
      <c r="CNQ543" s="413"/>
      <c r="CNR543" s="413"/>
      <c r="CNS543" s="413"/>
      <c r="CNT543" s="413"/>
      <c r="CNU543" s="413"/>
      <c r="CNV543" s="413"/>
      <c r="CNW543" s="413"/>
      <c r="CNX543" s="413"/>
      <c r="CNY543" s="413"/>
      <c r="CNZ543" s="413"/>
      <c r="COA543" s="413"/>
      <c r="COB543" s="413"/>
      <c r="COC543" s="413"/>
      <c r="COD543" s="414"/>
      <c r="COE543" s="414"/>
      <c r="COF543" s="414"/>
      <c r="COG543" s="414"/>
      <c r="COH543" s="414"/>
      <c r="COI543" s="413"/>
      <c r="COJ543" s="413"/>
      <c r="COK543" s="414"/>
      <c r="COL543" s="414"/>
      <c r="COM543" s="413"/>
      <c r="CON543" s="413"/>
      <c r="COO543" s="414"/>
      <c r="COP543" s="414"/>
      <c r="COQ543" s="413"/>
      <c r="COR543" s="413"/>
      <c r="COS543" s="413"/>
      <c r="COT543" s="413"/>
      <c r="COU543" s="413"/>
      <c r="COV543" s="413"/>
      <c r="COW543" s="413"/>
      <c r="COX543" s="414"/>
      <c r="COY543" s="414"/>
      <c r="COZ543" s="413"/>
      <c r="CPA543" s="413"/>
      <c r="CPB543" s="414"/>
      <c r="CPC543" s="414"/>
      <c r="CPD543" s="413"/>
      <c r="CPE543" s="413"/>
      <c r="CPF543" s="413"/>
      <c r="CPG543" s="413"/>
      <c r="CPH543" s="413"/>
      <c r="CPI543" s="407"/>
      <c r="CPJ543" s="439"/>
      <c r="CPK543" s="413"/>
      <c r="CPL543" s="413"/>
      <c r="CPM543" s="413"/>
      <c r="CPN543" s="413"/>
      <c r="CPO543" s="413"/>
      <c r="CPP543" s="413"/>
      <c r="CPQ543" s="413"/>
      <c r="CPR543" s="412"/>
      <c r="CPS543" s="412"/>
      <c r="CPT543" s="412"/>
      <c r="CPU543" s="412"/>
      <c r="CPV543" s="412"/>
      <c r="CPW543" s="412"/>
      <c r="CPX543" s="412"/>
      <c r="CPY543" s="412"/>
      <c r="CPZ543" s="412"/>
      <c r="CQA543" s="412"/>
      <c r="CQB543" s="412"/>
      <c r="CQC543" s="412"/>
      <c r="CQD543" s="412"/>
      <c r="CQE543" s="412"/>
      <c r="CQF543" s="412"/>
      <c r="CQG543" s="412"/>
      <c r="CQH543" s="412"/>
      <c r="CQI543" s="412"/>
      <c r="CQJ543" s="412"/>
      <c r="CQK543" s="412"/>
      <c r="CQL543" s="412"/>
      <c r="CQM543" s="412"/>
      <c r="CQN543" s="412"/>
      <c r="CQO543" s="412"/>
      <c r="CQP543" s="412"/>
      <c r="CQQ543" s="412"/>
      <c r="CQR543" s="412"/>
      <c r="CQS543" s="412"/>
      <c r="CQT543" s="412"/>
      <c r="CQU543" s="412"/>
      <c r="CQV543" s="412"/>
      <c r="CQW543" s="412"/>
      <c r="CQX543" s="412"/>
      <c r="CQY543" s="412"/>
      <c r="CQZ543" s="412"/>
      <c r="CRA543" s="412"/>
      <c r="CRB543" s="412"/>
      <c r="CRC543" s="412"/>
      <c r="CRD543" s="412"/>
      <c r="CRE543" s="412"/>
      <c r="CRF543" s="412"/>
      <c r="CRG543" s="412"/>
      <c r="CRH543" s="412"/>
      <c r="CRI543" s="412"/>
      <c r="CRJ543" s="413"/>
      <c r="CRK543" s="413"/>
      <c r="CRL543" s="413"/>
      <c r="CRM543" s="413"/>
      <c r="CRN543" s="413"/>
      <c r="CRO543" s="413"/>
      <c r="CRP543" s="413"/>
      <c r="CRQ543" s="413"/>
      <c r="CRR543" s="413"/>
      <c r="CRS543" s="413"/>
      <c r="CRT543" s="413"/>
      <c r="CRU543" s="413"/>
      <c r="CRV543" s="413"/>
      <c r="CRW543" s="413"/>
      <c r="CRX543" s="413"/>
      <c r="CRY543" s="413"/>
      <c r="CRZ543" s="413"/>
      <c r="CSA543" s="413"/>
      <c r="CSB543" s="413"/>
      <c r="CSC543" s="413"/>
      <c r="CSD543" s="413"/>
      <c r="CSE543" s="413"/>
      <c r="CSF543" s="413"/>
      <c r="CSG543" s="413"/>
      <c r="CSH543" s="414"/>
      <c r="CSI543" s="414"/>
      <c r="CSJ543" s="414"/>
      <c r="CSK543" s="414"/>
      <c r="CSL543" s="414"/>
      <c r="CSM543" s="413"/>
      <c r="CSN543" s="413"/>
      <c r="CSO543" s="414"/>
      <c r="CSP543" s="414"/>
      <c r="CSQ543" s="413"/>
      <c r="CSR543" s="413"/>
      <c r="CSS543" s="414"/>
      <c r="CST543" s="414"/>
      <c r="CSU543" s="413"/>
      <c r="CSV543" s="413"/>
      <c r="CSW543" s="413"/>
      <c r="CSX543" s="413"/>
      <c r="CSY543" s="413"/>
      <c r="CSZ543" s="413"/>
      <c r="CTA543" s="413"/>
      <c r="CTB543" s="414"/>
      <c r="CTC543" s="414"/>
      <c r="CTD543" s="413"/>
      <c r="CTE543" s="413"/>
      <c r="CTF543" s="414"/>
      <c r="CTG543" s="414"/>
      <c r="CTH543" s="413"/>
      <c r="CTI543" s="413"/>
      <c r="CTJ543" s="413"/>
      <c r="CTK543" s="413"/>
      <c r="CTL543" s="413"/>
      <c r="CTM543" s="407"/>
      <c r="CTN543" s="439"/>
      <c r="CTO543" s="413"/>
      <c r="CTP543" s="413"/>
      <c r="CTQ543" s="413"/>
      <c r="CTR543" s="413"/>
      <c r="CTS543" s="413"/>
      <c r="CTT543" s="413"/>
      <c r="CTU543" s="413"/>
      <c r="CTV543" s="412"/>
      <c r="CTW543" s="412"/>
      <c r="CTX543" s="412"/>
      <c r="CTY543" s="412"/>
      <c r="CTZ543" s="412"/>
      <c r="CUA543" s="412"/>
      <c r="CUB543" s="412"/>
      <c r="CUC543" s="412"/>
      <c r="CUD543" s="412"/>
      <c r="CUE543" s="412"/>
      <c r="CUF543" s="412"/>
      <c r="CUG543" s="412"/>
      <c r="CUH543" s="412"/>
      <c r="CUI543" s="412"/>
      <c r="CUJ543" s="412"/>
      <c r="CUK543" s="412"/>
      <c r="CUL543" s="412"/>
      <c r="CUM543" s="412"/>
      <c r="CUN543" s="412"/>
      <c r="CUO543" s="412"/>
      <c r="CUP543" s="412"/>
      <c r="CUQ543" s="412"/>
      <c r="CUR543" s="412"/>
      <c r="CUS543" s="412"/>
      <c r="CUT543" s="412"/>
      <c r="CUU543" s="412"/>
      <c r="CUV543" s="412"/>
      <c r="CUW543" s="412"/>
      <c r="CUX543" s="412"/>
      <c r="CUY543" s="412"/>
      <c r="CUZ543" s="412"/>
      <c r="CVA543" s="412"/>
      <c r="CVB543" s="412"/>
      <c r="CVC543" s="412"/>
      <c r="CVD543" s="412"/>
      <c r="CVE543" s="412"/>
      <c r="CVF543" s="412"/>
      <c r="CVG543" s="412"/>
      <c r="CVH543" s="412"/>
      <c r="CVI543" s="412"/>
      <c r="CVJ543" s="412"/>
      <c r="CVK543" s="412"/>
      <c r="CVL543" s="412"/>
      <c r="CVM543" s="412"/>
      <c r="CVN543" s="413"/>
      <c r="CVO543" s="413"/>
      <c r="CVP543" s="413"/>
      <c r="CVQ543" s="413"/>
      <c r="CVR543" s="413"/>
      <c r="CVS543" s="413"/>
      <c r="CVT543" s="413"/>
      <c r="CVU543" s="413"/>
      <c r="CVV543" s="413"/>
      <c r="CVW543" s="413"/>
      <c r="CVX543" s="413"/>
      <c r="CVY543" s="413"/>
      <c r="CVZ543" s="413"/>
      <c r="CWA543" s="413"/>
      <c r="CWB543" s="413"/>
      <c r="CWC543" s="413"/>
      <c r="CWD543" s="413"/>
      <c r="CWE543" s="413"/>
      <c r="CWF543" s="413"/>
      <c r="CWG543" s="413"/>
      <c r="CWH543" s="413"/>
      <c r="CWI543" s="413"/>
      <c r="CWJ543" s="413"/>
      <c r="CWK543" s="413"/>
      <c r="CWL543" s="414"/>
      <c r="CWM543" s="414"/>
      <c r="CWN543" s="414"/>
      <c r="CWO543" s="414"/>
      <c r="CWP543" s="414"/>
      <c r="CWQ543" s="413"/>
      <c r="CWR543" s="413"/>
      <c r="CWS543" s="414"/>
      <c r="CWT543" s="414"/>
      <c r="CWU543" s="413"/>
      <c r="CWV543" s="413"/>
      <c r="CWW543" s="414"/>
      <c r="CWX543" s="414"/>
      <c r="CWY543" s="413"/>
      <c r="CWZ543" s="413"/>
      <c r="CXA543" s="413"/>
      <c r="CXB543" s="413"/>
      <c r="CXC543" s="413"/>
      <c r="CXD543" s="413"/>
      <c r="CXE543" s="413"/>
      <c r="CXF543" s="414"/>
      <c r="CXG543" s="414"/>
      <c r="CXH543" s="413"/>
      <c r="CXI543" s="413"/>
      <c r="CXJ543" s="414"/>
      <c r="CXK543" s="414"/>
      <c r="CXL543" s="413"/>
      <c r="CXM543" s="413"/>
      <c r="CXN543" s="413"/>
      <c r="CXO543" s="413"/>
      <c r="CXP543" s="413"/>
      <c r="CXQ543" s="407"/>
      <c r="CXR543" s="439"/>
      <c r="CXS543" s="413"/>
      <c r="CXT543" s="413"/>
      <c r="CXU543" s="413"/>
      <c r="CXV543" s="413"/>
      <c r="CXW543" s="413"/>
      <c r="CXX543" s="413"/>
      <c r="CXY543" s="413"/>
      <c r="CXZ543" s="412"/>
      <c r="CYA543" s="412"/>
      <c r="CYB543" s="412"/>
      <c r="CYC543" s="412"/>
      <c r="CYD543" s="412"/>
      <c r="CYE543" s="412"/>
      <c r="CYF543" s="412"/>
      <c r="CYG543" s="412"/>
      <c r="CYH543" s="412"/>
      <c r="CYI543" s="412"/>
      <c r="CYJ543" s="412"/>
      <c r="CYK543" s="412"/>
      <c r="CYL543" s="412"/>
      <c r="CYM543" s="412"/>
      <c r="CYN543" s="412"/>
      <c r="CYO543" s="412"/>
      <c r="CYP543" s="412"/>
      <c r="CYQ543" s="412"/>
      <c r="CYR543" s="412"/>
      <c r="CYS543" s="412"/>
      <c r="CYT543" s="412"/>
      <c r="CYU543" s="412"/>
      <c r="CYV543" s="412"/>
      <c r="CYW543" s="412"/>
      <c r="CYX543" s="412"/>
      <c r="CYY543" s="412"/>
      <c r="CYZ543" s="412"/>
      <c r="CZA543" s="412"/>
      <c r="CZB543" s="412"/>
      <c r="CZC543" s="412"/>
      <c r="CZD543" s="412"/>
      <c r="CZE543" s="412"/>
      <c r="CZF543" s="412"/>
      <c r="CZG543" s="412"/>
      <c r="CZH543" s="412"/>
      <c r="CZI543" s="412"/>
      <c r="CZJ543" s="412"/>
      <c r="CZK543" s="412"/>
      <c r="CZL543" s="412"/>
      <c r="CZM543" s="412"/>
      <c r="CZN543" s="412"/>
      <c r="CZO543" s="412"/>
      <c r="CZP543" s="412"/>
      <c r="CZQ543" s="412"/>
      <c r="CZR543" s="413"/>
      <c r="CZS543" s="413"/>
      <c r="CZT543" s="413"/>
      <c r="CZU543" s="413"/>
      <c r="CZV543" s="413"/>
      <c r="CZW543" s="413"/>
      <c r="CZX543" s="413"/>
      <c r="CZY543" s="413"/>
      <c r="CZZ543" s="413"/>
      <c r="DAA543" s="413"/>
      <c r="DAB543" s="413"/>
      <c r="DAC543" s="413"/>
      <c r="DAD543" s="413"/>
      <c r="DAE543" s="413"/>
      <c r="DAF543" s="413"/>
      <c r="DAG543" s="413"/>
      <c r="DAH543" s="413"/>
      <c r="DAI543" s="413"/>
      <c r="DAJ543" s="413"/>
      <c r="DAK543" s="413"/>
      <c r="DAL543" s="413"/>
      <c r="DAM543" s="413"/>
      <c r="DAN543" s="413"/>
      <c r="DAO543" s="413"/>
      <c r="DAP543" s="414"/>
      <c r="DAQ543" s="414"/>
      <c r="DAR543" s="414"/>
      <c r="DAS543" s="414"/>
      <c r="DAT543" s="414"/>
      <c r="DAU543" s="413"/>
      <c r="DAV543" s="413"/>
      <c r="DAW543" s="414"/>
      <c r="DAX543" s="414"/>
      <c r="DAY543" s="413"/>
      <c r="DAZ543" s="413"/>
      <c r="DBA543" s="414"/>
      <c r="DBB543" s="414"/>
      <c r="DBC543" s="413"/>
      <c r="DBD543" s="413"/>
      <c r="DBE543" s="413"/>
      <c r="DBF543" s="413"/>
      <c r="DBG543" s="413"/>
      <c r="DBH543" s="413"/>
      <c r="DBI543" s="413"/>
      <c r="DBJ543" s="414"/>
      <c r="DBK543" s="414"/>
      <c r="DBL543" s="413"/>
      <c r="DBM543" s="413"/>
      <c r="DBN543" s="414"/>
      <c r="DBO543" s="414"/>
      <c r="DBP543" s="413"/>
      <c r="DBQ543" s="413"/>
      <c r="DBR543" s="413"/>
      <c r="DBS543" s="413"/>
      <c r="DBT543" s="413"/>
      <c r="DBU543" s="407"/>
      <c r="DBV543" s="439"/>
      <c r="DBW543" s="413"/>
      <c r="DBX543" s="413"/>
      <c r="DBY543" s="413"/>
      <c r="DBZ543" s="413"/>
      <c r="DCA543" s="413"/>
      <c r="DCB543" s="413"/>
      <c r="DCC543" s="413"/>
      <c r="DCD543" s="412"/>
      <c r="DCE543" s="412"/>
      <c r="DCF543" s="412"/>
      <c r="DCG543" s="412"/>
      <c r="DCH543" s="412"/>
      <c r="DCI543" s="412"/>
      <c r="DCJ543" s="412"/>
      <c r="DCK543" s="412"/>
      <c r="DCL543" s="412"/>
      <c r="DCM543" s="412"/>
      <c r="DCN543" s="412"/>
      <c r="DCO543" s="412"/>
      <c r="DCP543" s="412"/>
      <c r="DCQ543" s="412"/>
      <c r="DCR543" s="412"/>
      <c r="DCS543" s="412"/>
      <c r="DCT543" s="412"/>
      <c r="DCU543" s="412"/>
      <c r="DCV543" s="412"/>
      <c r="DCW543" s="412"/>
      <c r="DCX543" s="412"/>
      <c r="DCY543" s="412"/>
      <c r="DCZ543" s="412"/>
      <c r="DDA543" s="412"/>
      <c r="DDB543" s="412"/>
      <c r="DDC543" s="412"/>
      <c r="DDD543" s="412"/>
      <c r="DDE543" s="412"/>
      <c r="DDF543" s="412"/>
      <c r="DDG543" s="412"/>
      <c r="DDH543" s="412"/>
      <c r="DDI543" s="412"/>
      <c r="DDJ543" s="412"/>
      <c r="DDK543" s="412"/>
      <c r="DDL543" s="412"/>
      <c r="DDM543" s="412"/>
      <c r="DDN543" s="412"/>
      <c r="DDO543" s="412"/>
      <c r="DDP543" s="412"/>
      <c r="DDQ543" s="412"/>
      <c r="DDR543" s="412"/>
      <c r="DDS543" s="412"/>
      <c r="DDT543" s="412"/>
      <c r="DDU543" s="412"/>
      <c r="DDV543" s="413"/>
      <c r="DDW543" s="413"/>
      <c r="DDX543" s="413"/>
      <c r="DDY543" s="413"/>
      <c r="DDZ543" s="413"/>
      <c r="DEA543" s="413"/>
      <c r="DEB543" s="413"/>
      <c r="DEC543" s="413"/>
      <c r="DED543" s="413"/>
      <c r="DEE543" s="413"/>
      <c r="DEF543" s="413"/>
      <c r="DEG543" s="413"/>
      <c r="DEH543" s="413"/>
      <c r="DEI543" s="413"/>
      <c r="DEJ543" s="413"/>
      <c r="DEK543" s="413"/>
      <c r="DEL543" s="413"/>
      <c r="DEM543" s="413"/>
      <c r="DEN543" s="413"/>
      <c r="DEO543" s="413"/>
      <c r="DEP543" s="413"/>
      <c r="DEQ543" s="413"/>
      <c r="DER543" s="413"/>
      <c r="DES543" s="413"/>
      <c r="DET543" s="414"/>
      <c r="DEU543" s="414"/>
      <c r="DEV543" s="414"/>
      <c r="DEW543" s="414"/>
      <c r="DEX543" s="414"/>
      <c r="DEY543" s="413"/>
      <c r="DEZ543" s="413"/>
      <c r="DFA543" s="414"/>
      <c r="DFB543" s="414"/>
      <c r="DFC543" s="413"/>
      <c r="DFD543" s="413"/>
      <c r="DFE543" s="414"/>
      <c r="DFF543" s="414"/>
      <c r="DFG543" s="413"/>
      <c r="DFH543" s="413"/>
      <c r="DFI543" s="413"/>
      <c r="DFJ543" s="413"/>
      <c r="DFK543" s="413"/>
      <c r="DFL543" s="413"/>
      <c r="DFM543" s="413"/>
      <c r="DFN543" s="414"/>
      <c r="DFO543" s="414"/>
      <c r="DFP543" s="413"/>
      <c r="DFQ543" s="413"/>
      <c r="DFR543" s="414"/>
      <c r="DFS543" s="414"/>
      <c r="DFT543" s="413"/>
      <c r="DFU543" s="413"/>
      <c r="DFV543" s="413"/>
      <c r="DFW543" s="413"/>
      <c r="DFX543" s="413"/>
      <c r="DFY543" s="407"/>
      <c r="DFZ543" s="439"/>
      <c r="DGA543" s="413"/>
      <c r="DGB543" s="413"/>
      <c r="DGC543" s="413"/>
      <c r="DGD543" s="413"/>
      <c r="DGE543" s="413"/>
      <c r="DGF543" s="413"/>
      <c r="DGG543" s="413"/>
      <c r="DGH543" s="412"/>
      <c r="DGI543" s="412"/>
      <c r="DGJ543" s="412"/>
      <c r="DGK543" s="412"/>
      <c r="DGL543" s="412"/>
      <c r="DGM543" s="412"/>
      <c r="DGN543" s="412"/>
      <c r="DGO543" s="412"/>
      <c r="DGP543" s="412"/>
      <c r="DGQ543" s="412"/>
      <c r="DGR543" s="412"/>
      <c r="DGS543" s="412"/>
      <c r="DGT543" s="412"/>
      <c r="DGU543" s="412"/>
      <c r="DGV543" s="412"/>
      <c r="DGW543" s="412"/>
      <c r="DGX543" s="412"/>
      <c r="DGY543" s="412"/>
      <c r="DGZ543" s="412"/>
      <c r="DHA543" s="412"/>
      <c r="DHB543" s="412"/>
      <c r="DHC543" s="412"/>
      <c r="DHD543" s="412"/>
      <c r="DHE543" s="412"/>
      <c r="DHF543" s="412"/>
      <c r="DHG543" s="412"/>
      <c r="DHH543" s="412"/>
      <c r="DHI543" s="412"/>
      <c r="DHJ543" s="412"/>
      <c r="DHK543" s="412"/>
      <c r="DHL543" s="412"/>
      <c r="DHM543" s="412"/>
      <c r="DHN543" s="412"/>
      <c r="DHO543" s="412"/>
      <c r="DHP543" s="412"/>
      <c r="DHQ543" s="412"/>
      <c r="DHR543" s="412"/>
      <c r="DHS543" s="412"/>
      <c r="DHT543" s="412"/>
      <c r="DHU543" s="412"/>
      <c r="DHV543" s="412"/>
      <c r="DHW543" s="412"/>
      <c r="DHX543" s="412"/>
      <c r="DHY543" s="412"/>
      <c r="DHZ543" s="413"/>
      <c r="DIA543" s="413"/>
      <c r="DIB543" s="413"/>
      <c r="DIC543" s="413"/>
      <c r="DID543" s="413"/>
      <c r="DIE543" s="413"/>
      <c r="DIF543" s="413"/>
      <c r="DIG543" s="413"/>
      <c r="DIH543" s="413"/>
      <c r="DII543" s="413"/>
      <c r="DIJ543" s="413"/>
      <c r="DIK543" s="413"/>
      <c r="DIL543" s="413"/>
      <c r="DIM543" s="413"/>
      <c r="DIN543" s="413"/>
      <c r="DIO543" s="413"/>
      <c r="DIP543" s="413"/>
      <c r="DIQ543" s="413"/>
      <c r="DIR543" s="413"/>
      <c r="DIS543" s="413"/>
      <c r="DIT543" s="413"/>
      <c r="DIU543" s="413"/>
      <c r="DIV543" s="413"/>
      <c r="DIW543" s="413"/>
      <c r="DIX543" s="414"/>
      <c r="DIY543" s="414"/>
      <c r="DIZ543" s="414"/>
      <c r="DJA543" s="414"/>
      <c r="DJB543" s="414"/>
      <c r="DJC543" s="413"/>
      <c r="DJD543" s="413"/>
      <c r="DJE543" s="414"/>
      <c r="DJF543" s="414"/>
      <c r="DJG543" s="413"/>
      <c r="DJH543" s="413"/>
      <c r="DJI543" s="414"/>
      <c r="DJJ543" s="414"/>
      <c r="DJK543" s="413"/>
      <c r="DJL543" s="413"/>
      <c r="DJM543" s="413"/>
      <c r="DJN543" s="413"/>
      <c r="DJO543" s="413"/>
      <c r="DJP543" s="413"/>
      <c r="DJQ543" s="413"/>
      <c r="DJR543" s="414"/>
      <c r="DJS543" s="414"/>
      <c r="DJT543" s="413"/>
      <c r="DJU543" s="413"/>
      <c r="DJV543" s="414"/>
      <c r="DJW543" s="414"/>
      <c r="DJX543" s="413"/>
      <c r="DJY543" s="413"/>
      <c r="DJZ543" s="413"/>
      <c r="DKA543" s="413"/>
      <c r="DKB543" s="413"/>
      <c r="DKC543" s="407"/>
      <c r="DKD543" s="439"/>
      <c r="DKE543" s="413"/>
      <c r="DKF543" s="413"/>
      <c r="DKG543" s="413"/>
      <c r="DKH543" s="413"/>
      <c r="DKI543" s="413"/>
      <c r="DKJ543" s="413"/>
      <c r="DKK543" s="413"/>
      <c r="DKL543" s="412"/>
      <c r="DKM543" s="412"/>
      <c r="DKN543" s="412"/>
      <c r="DKO543" s="412"/>
      <c r="DKP543" s="412"/>
      <c r="DKQ543" s="412"/>
      <c r="DKR543" s="412"/>
      <c r="DKS543" s="412"/>
      <c r="DKT543" s="412"/>
      <c r="DKU543" s="412"/>
      <c r="DKV543" s="412"/>
      <c r="DKW543" s="412"/>
      <c r="DKX543" s="412"/>
      <c r="DKY543" s="412"/>
      <c r="DKZ543" s="412"/>
      <c r="DLA543" s="412"/>
      <c r="DLB543" s="412"/>
      <c r="DLC543" s="412"/>
      <c r="DLD543" s="412"/>
      <c r="DLE543" s="412"/>
      <c r="DLF543" s="412"/>
      <c r="DLG543" s="412"/>
      <c r="DLH543" s="412"/>
      <c r="DLI543" s="412"/>
      <c r="DLJ543" s="412"/>
      <c r="DLK543" s="412"/>
      <c r="DLL543" s="412"/>
      <c r="DLM543" s="412"/>
      <c r="DLN543" s="412"/>
      <c r="DLO543" s="412"/>
      <c r="DLP543" s="412"/>
      <c r="DLQ543" s="412"/>
      <c r="DLR543" s="412"/>
      <c r="DLS543" s="412"/>
      <c r="DLT543" s="412"/>
      <c r="DLU543" s="412"/>
      <c r="DLV543" s="412"/>
      <c r="DLW543" s="412"/>
      <c r="DLX543" s="412"/>
      <c r="DLY543" s="412"/>
      <c r="DLZ543" s="412"/>
      <c r="DMA543" s="412"/>
      <c r="DMB543" s="412"/>
      <c r="DMC543" s="412"/>
      <c r="DMD543" s="413"/>
      <c r="DME543" s="413"/>
      <c r="DMF543" s="413"/>
      <c r="DMG543" s="413"/>
      <c r="DMH543" s="413"/>
      <c r="DMI543" s="413"/>
      <c r="DMJ543" s="413"/>
      <c r="DMK543" s="413"/>
      <c r="DML543" s="413"/>
      <c r="DMM543" s="413"/>
      <c r="DMN543" s="413"/>
      <c r="DMO543" s="413"/>
      <c r="DMP543" s="413"/>
      <c r="DMQ543" s="413"/>
      <c r="DMR543" s="413"/>
      <c r="DMS543" s="413"/>
      <c r="DMT543" s="413"/>
      <c r="DMU543" s="413"/>
      <c r="DMV543" s="413"/>
      <c r="DMW543" s="413"/>
      <c r="DMX543" s="413"/>
      <c r="DMY543" s="413"/>
      <c r="DMZ543" s="413"/>
      <c r="DNA543" s="413"/>
      <c r="DNB543" s="414"/>
      <c r="DNC543" s="414"/>
      <c r="DND543" s="414"/>
      <c r="DNE543" s="414"/>
      <c r="DNF543" s="414"/>
      <c r="DNG543" s="413"/>
      <c r="DNH543" s="413"/>
      <c r="DNI543" s="414"/>
      <c r="DNJ543" s="414"/>
      <c r="DNK543" s="413"/>
      <c r="DNL543" s="413"/>
      <c r="DNM543" s="414"/>
      <c r="DNN543" s="414"/>
      <c r="DNO543" s="413"/>
      <c r="DNP543" s="413"/>
      <c r="DNQ543" s="413"/>
      <c r="DNR543" s="413"/>
      <c r="DNS543" s="413"/>
      <c r="DNT543" s="413"/>
      <c r="DNU543" s="413"/>
      <c r="DNV543" s="414"/>
      <c r="DNW543" s="414"/>
      <c r="DNX543" s="413"/>
      <c r="DNY543" s="413"/>
      <c r="DNZ543" s="414"/>
      <c r="DOA543" s="414"/>
      <c r="DOB543" s="413"/>
      <c r="DOC543" s="413"/>
      <c r="DOD543" s="413"/>
      <c r="DOE543" s="413"/>
      <c r="DOF543" s="413"/>
      <c r="DOG543" s="407"/>
      <c r="DOH543" s="439"/>
      <c r="DOI543" s="413"/>
      <c r="DOJ543" s="413"/>
      <c r="DOK543" s="413"/>
      <c r="DOL543" s="413"/>
      <c r="DOM543" s="413"/>
      <c r="DON543" s="413"/>
      <c r="DOO543" s="413"/>
      <c r="DOP543" s="412"/>
      <c r="DOQ543" s="412"/>
      <c r="DOR543" s="412"/>
      <c r="DOS543" s="412"/>
      <c r="DOT543" s="412"/>
      <c r="DOU543" s="412"/>
      <c r="DOV543" s="412"/>
      <c r="DOW543" s="412"/>
      <c r="DOX543" s="412"/>
      <c r="DOY543" s="412"/>
      <c r="DOZ543" s="412"/>
      <c r="DPA543" s="412"/>
      <c r="DPB543" s="412"/>
      <c r="DPC543" s="412"/>
      <c r="DPD543" s="412"/>
      <c r="DPE543" s="412"/>
      <c r="DPF543" s="412"/>
      <c r="DPG543" s="412"/>
      <c r="DPH543" s="412"/>
      <c r="DPI543" s="412"/>
      <c r="DPJ543" s="412"/>
      <c r="DPK543" s="412"/>
      <c r="DPL543" s="412"/>
      <c r="DPM543" s="412"/>
      <c r="DPN543" s="412"/>
      <c r="DPO543" s="412"/>
      <c r="DPP543" s="412"/>
      <c r="DPQ543" s="412"/>
      <c r="DPR543" s="412"/>
      <c r="DPS543" s="412"/>
      <c r="DPT543" s="412"/>
      <c r="DPU543" s="412"/>
      <c r="DPV543" s="412"/>
      <c r="DPW543" s="412"/>
      <c r="DPX543" s="412"/>
      <c r="DPY543" s="412"/>
      <c r="DPZ543" s="412"/>
      <c r="DQA543" s="412"/>
      <c r="DQB543" s="412"/>
      <c r="DQC543" s="412"/>
      <c r="DQD543" s="412"/>
      <c r="DQE543" s="412"/>
      <c r="DQF543" s="412"/>
      <c r="DQG543" s="412"/>
      <c r="DQH543" s="413"/>
      <c r="DQI543" s="413"/>
      <c r="DQJ543" s="413"/>
      <c r="DQK543" s="413"/>
      <c r="DQL543" s="413"/>
      <c r="DQM543" s="413"/>
      <c r="DQN543" s="413"/>
      <c r="DQO543" s="413"/>
      <c r="DQP543" s="413"/>
      <c r="DQQ543" s="413"/>
      <c r="DQR543" s="413"/>
      <c r="DQS543" s="413"/>
      <c r="DQT543" s="413"/>
      <c r="DQU543" s="413"/>
      <c r="DQV543" s="413"/>
      <c r="DQW543" s="413"/>
      <c r="DQX543" s="413"/>
      <c r="DQY543" s="413"/>
      <c r="DQZ543" s="413"/>
      <c r="DRA543" s="413"/>
      <c r="DRB543" s="413"/>
      <c r="DRC543" s="413"/>
      <c r="DRD543" s="413"/>
      <c r="DRE543" s="413"/>
      <c r="DRF543" s="414"/>
      <c r="DRG543" s="414"/>
      <c r="DRH543" s="414"/>
      <c r="DRI543" s="414"/>
      <c r="DRJ543" s="414"/>
      <c r="DRK543" s="413"/>
      <c r="DRL543" s="413"/>
      <c r="DRM543" s="414"/>
      <c r="DRN543" s="414"/>
      <c r="DRO543" s="413"/>
      <c r="DRP543" s="413"/>
      <c r="DRQ543" s="414"/>
      <c r="DRR543" s="414"/>
      <c r="DRS543" s="413"/>
      <c r="DRT543" s="413"/>
      <c r="DRU543" s="413"/>
      <c r="DRV543" s="413"/>
      <c r="DRW543" s="413"/>
      <c r="DRX543" s="413"/>
      <c r="DRY543" s="413"/>
      <c r="DRZ543" s="414"/>
      <c r="DSA543" s="414"/>
      <c r="DSB543" s="413"/>
      <c r="DSC543" s="413"/>
      <c r="DSD543" s="414"/>
      <c r="DSE543" s="414"/>
      <c r="DSF543" s="413"/>
      <c r="DSG543" s="413"/>
      <c r="DSH543" s="413"/>
      <c r="DSI543" s="413"/>
      <c r="DSJ543" s="413"/>
      <c r="DSK543" s="407"/>
      <c r="DSL543" s="439"/>
      <c r="DSM543" s="413"/>
      <c r="DSN543" s="413"/>
      <c r="DSO543" s="413"/>
      <c r="DSP543" s="413"/>
      <c r="DSQ543" s="413"/>
      <c r="DSR543" s="413"/>
      <c r="DSS543" s="413"/>
      <c r="DST543" s="412"/>
      <c r="DSU543" s="412"/>
      <c r="DSV543" s="412"/>
      <c r="DSW543" s="412"/>
      <c r="DSX543" s="412"/>
      <c r="DSY543" s="412"/>
      <c r="DSZ543" s="412"/>
      <c r="DTA543" s="412"/>
      <c r="DTB543" s="412"/>
      <c r="DTC543" s="412"/>
      <c r="DTD543" s="412"/>
      <c r="DTE543" s="412"/>
      <c r="DTF543" s="412"/>
      <c r="DTG543" s="412"/>
      <c r="DTH543" s="412"/>
      <c r="DTI543" s="412"/>
      <c r="DTJ543" s="412"/>
      <c r="DTK543" s="412"/>
      <c r="DTL543" s="412"/>
      <c r="DTM543" s="412"/>
      <c r="DTN543" s="412"/>
      <c r="DTO543" s="412"/>
      <c r="DTP543" s="412"/>
      <c r="DTQ543" s="412"/>
      <c r="DTR543" s="412"/>
      <c r="DTS543" s="412"/>
      <c r="DTT543" s="412"/>
      <c r="DTU543" s="412"/>
      <c r="DTV543" s="412"/>
      <c r="DTW543" s="412"/>
      <c r="DTX543" s="412"/>
      <c r="DTY543" s="412"/>
      <c r="DTZ543" s="412"/>
      <c r="DUA543" s="412"/>
      <c r="DUB543" s="412"/>
      <c r="DUC543" s="412"/>
      <c r="DUD543" s="412"/>
      <c r="DUE543" s="412"/>
      <c r="DUF543" s="412"/>
      <c r="DUG543" s="412"/>
      <c r="DUH543" s="412"/>
      <c r="DUI543" s="412"/>
      <c r="DUJ543" s="412"/>
      <c r="DUK543" s="412"/>
      <c r="DUL543" s="413"/>
      <c r="DUM543" s="413"/>
      <c r="DUN543" s="413"/>
      <c r="DUO543" s="413"/>
      <c r="DUP543" s="413"/>
      <c r="DUQ543" s="413"/>
      <c r="DUR543" s="413"/>
      <c r="DUS543" s="413"/>
      <c r="DUT543" s="413"/>
      <c r="DUU543" s="413"/>
      <c r="DUV543" s="413"/>
      <c r="DUW543" s="413"/>
      <c r="DUX543" s="413"/>
      <c r="DUY543" s="413"/>
      <c r="DUZ543" s="413"/>
      <c r="DVA543" s="413"/>
      <c r="DVB543" s="413"/>
      <c r="DVC543" s="413"/>
      <c r="DVD543" s="413"/>
      <c r="DVE543" s="413"/>
      <c r="DVF543" s="413"/>
      <c r="DVG543" s="413"/>
      <c r="DVH543" s="413"/>
      <c r="DVI543" s="413"/>
      <c r="DVJ543" s="414"/>
      <c r="DVK543" s="414"/>
      <c r="DVL543" s="414"/>
      <c r="DVM543" s="414"/>
      <c r="DVN543" s="414"/>
      <c r="DVO543" s="413"/>
      <c r="DVP543" s="413"/>
      <c r="DVQ543" s="414"/>
      <c r="DVR543" s="414"/>
      <c r="DVS543" s="413"/>
      <c r="DVT543" s="413"/>
      <c r="DVU543" s="414"/>
      <c r="DVV543" s="414"/>
      <c r="DVW543" s="413"/>
      <c r="DVX543" s="413"/>
      <c r="DVY543" s="413"/>
      <c r="DVZ543" s="413"/>
      <c r="DWA543" s="413"/>
      <c r="DWB543" s="413"/>
      <c r="DWC543" s="413"/>
      <c r="DWD543" s="414"/>
      <c r="DWE543" s="414"/>
      <c r="DWF543" s="413"/>
      <c r="DWG543" s="413"/>
      <c r="DWH543" s="414"/>
      <c r="DWI543" s="414"/>
      <c r="DWJ543" s="413"/>
      <c r="DWK543" s="413"/>
      <c r="DWL543" s="413"/>
      <c r="DWM543" s="413"/>
      <c r="DWN543" s="413"/>
      <c r="DWO543" s="407"/>
      <c r="DWP543" s="439"/>
      <c r="DWQ543" s="413"/>
      <c r="DWR543" s="413"/>
      <c r="DWS543" s="413"/>
      <c r="DWT543" s="413"/>
      <c r="DWU543" s="413"/>
      <c r="DWV543" s="413"/>
      <c r="DWW543" s="413"/>
      <c r="DWX543" s="412"/>
      <c r="DWY543" s="412"/>
      <c r="DWZ543" s="412"/>
      <c r="DXA543" s="412"/>
      <c r="DXB543" s="412"/>
      <c r="DXC543" s="412"/>
      <c r="DXD543" s="412"/>
      <c r="DXE543" s="412"/>
      <c r="DXF543" s="412"/>
      <c r="DXG543" s="412"/>
      <c r="DXH543" s="412"/>
      <c r="DXI543" s="412"/>
      <c r="DXJ543" s="412"/>
      <c r="DXK543" s="412"/>
      <c r="DXL543" s="412"/>
      <c r="DXM543" s="412"/>
      <c r="DXN543" s="412"/>
      <c r="DXO543" s="412"/>
      <c r="DXP543" s="412"/>
      <c r="DXQ543" s="412"/>
      <c r="DXR543" s="412"/>
      <c r="DXS543" s="412"/>
      <c r="DXT543" s="412"/>
      <c r="DXU543" s="412"/>
      <c r="DXV543" s="412"/>
      <c r="DXW543" s="412"/>
      <c r="DXX543" s="412"/>
      <c r="DXY543" s="412"/>
      <c r="DXZ543" s="412"/>
      <c r="DYA543" s="412"/>
      <c r="DYB543" s="412"/>
      <c r="DYC543" s="412"/>
      <c r="DYD543" s="412"/>
      <c r="DYE543" s="412"/>
      <c r="DYF543" s="412"/>
      <c r="DYG543" s="412"/>
      <c r="DYH543" s="412"/>
      <c r="DYI543" s="412"/>
      <c r="DYJ543" s="412"/>
      <c r="DYK543" s="412"/>
      <c r="DYL543" s="412"/>
      <c r="DYM543" s="412"/>
      <c r="DYN543" s="412"/>
      <c r="DYO543" s="412"/>
      <c r="DYP543" s="413"/>
      <c r="DYQ543" s="413"/>
      <c r="DYR543" s="413"/>
      <c r="DYS543" s="413"/>
      <c r="DYT543" s="413"/>
      <c r="DYU543" s="413"/>
      <c r="DYV543" s="413"/>
      <c r="DYW543" s="413"/>
      <c r="DYX543" s="413"/>
      <c r="DYY543" s="413"/>
      <c r="DYZ543" s="413"/>
      <c r="DZA543" s="413"/>
      <c r="DZB543" s="413"/>
      <c r="DZC543" s="413"/>
      <c r="DZD543" s="413"/>
      <c r="DZE543" s="413"/>
      <c r="DZF543" s="413"/>
      <c r="DZG543" s="413"/>
      <c r="DZH543" s="413"/>
      <c r="DZI543" s="413"/>
      <c r="DZJ543" s="413"/>
      <c r="DZK543" s="413"/>
      <c r="DZL543" s="413"/>
      <c r="DZM543" s="413"/>
      <c r="DZN543" s="414"/>
      <c r="DZO543" s="414"/>
      <c r="DZP543" s="414"/>
      <c r="DZQ543" s="414"/>
      <c r="DZR543" s="414"/>
      <c r="DZS543" s="413"/>
      <c r="DZT543" s="413"/>
      <c r="DZU543" s="414"/>
      <c r="DZV543" s="414"/>
      <c r="DZW543" s="413"/>
      <c r="DZX543" s="413"/>
      <c r="DZY543" s="414"/>
      <c r="DZZ543" s="414"/>
      <c r="EAA543" s="413"/>
      <c r="EAB543" s="413"/>
      <c r="EAC543" s="413"/>
      <c r="EAD543" s="413"/>
      <c r="EAE543" s="413"/>
      <c r="EAF543" s="413"/>
      <c r="EAG543" s="413"/>
      <c r="EAH543" s="414"/>
      <c r="EAI543" s="414"/>
      <c r="EAJ543" s="413"/>
      <c r="EAK543" s="413"/>
      <c r="EAL543" s="414"/>
      <c r="EAM543" s="414"/>
      <c r="EAN543" s="413"/>
      <c r="EAO543" s="413"/>
      <c r="EAP543" s="413"/>
      <c r="EAQ543" s="413"/>
      <c r="EAR543" s="413"/>
      <c r="EAS543" s="407"/>
      <c r="EAT543" s="439"/>
      <c r="EAU543" s="413"/>
      <c r="EAV543" s="413"/>
      <c r="EAW543" s="413"/>
      <c r="EAX543" s="413"/>
      <c r="EAY543" s="413"/>
      <c r="EAZ543" s="413"/>
      <c r="EBA543" s="413"/>
      <c r="EBB543" s="412"/>
      <c r="EBC543" s="412"/>
      <c r="EBD543" s="412"/>
      <c r="EBE543" s="412"/>
      <c r="EBF543" s="412"/>
      <c r="EBG543" s="412"/>
      <c r="EBH543" s="412"/>
      <c r="EBI543" s="412"/>
      <c r="EBJ543" s="412"/>
      <c r="EBK543" s="412"/>
      <c r="EBL543" s="412"/>
      <c r="EBM543" s="412"/>
      <c r="EBN543" s="412"/>
      <c r="EBO543" s="412"/>
      <c r="EBP543" s="412"/>
      <c r="EBQ543" s="412"/>
      <c r="EBR543" s="412"/>
      <c r="EBS543" s="412"/>
      <c r="EBT543" s="412"/>
      <c r="EBU543" s="412"/>
      <c r="EBV543" s="412"/>
      <c r="EBW543" s="412"/>
      <c r="EBX543" s="412"/>
      <c r="EBY543" s="412"/>
      <c r="EBZ543" s="412"/>
      <c r="ECA543" s="412"/>
      <c r="ECB543" s="412"/>
      <c r="ECC543" s="412"/>
      <c r="ECD543" s="412"/>
      <c r="ECE543" s="412"/>
      <c r="ECF543" s="412"/>
      <c r="ECG543" s="412"/>
      <c r="ECH543" s="412"/>
      <c r="ECI543" s="412"/>
      <c r="ECJ543" s="412"/>
      <c r="ECK543" s="412"/>
      <c r="ECL543" s="412"/>
      <c r="ECM543" s="412"/>
      <c r="ECN543" s="412"/>
      <c r="ECO543" s="412"/>
      <c r="ECP543" s="412"/>
      <c r="ECQ543" s="412"/>
      <c r="ECR543" s="412"/>
      <c r="ECS543" s="412"/>
      <c r="ECT543" s="413"/>
      <c r="ECU543" s="413"/>
      <c r="ECV543" s="413"/>
      <c r="ECW543" s="413"/>
      <c r="ECX543" s="413"/>
      <c r="ECY543" s="413"/>
      <c r="ECZ543" s="413"/>
      <c r="EDA543" s="413"/>
      <c r="EDB543" s="413"/>
      <c r="EDC543" s="413"/>
      <c r="EDD543" s="413"/>
      <c r="EDE543" s="413"/>
      <c r="EDF543" s="413"/>
      <c r="EDG543" s="413"/>
      <c r="EDH543" s="413"/>
      <c r="EDI543" s="413"/>
      <c r="EDJ543" s="413"/>
      <c r="EDK543" s="413"/>
      <c r="EDL543" s="413"/>
      <c r="EDM543" s="413"/>
      <c r="EDN543" s="413"/>
      <c r="EDO543" s="413"/>
      <c r="EDP543" s="413"/>
      <c r="EDQ543" s="413"/>
      <c r="EDR543" s="414"/>
      <c r="EDS543" s="414"/>
      <c r="EDT543" s="414"/>
      <c r="EDU543" s="414"/>
      <c r="EDV543" s="414"/>
      <c r="EDW543" s="413"/>
      <c r="EDX543" s="413"/>
      <c r="EDY543" s="414"/>
      <c r="EDZ543" s="414"/>
      <c r="EEA543" s="413"/>
      <c r="EEB543" s="413"/>
      <c r="EEC543" s="414"/>
      <c r="EED543" s="414"/>
      <c r="EEE543" s="413"/>
      <c r="EEF543" s="413"/>
      <c r="EEG543" s="413"/>
      <c r="EEH543" s="413"/>
      <c r="EEI543" s="413"/>
      <c r="EEJ543" s="413"/>
      <c r="EEK543" s="413"/>
      <c r="EEL543" s="414"/>
      <c r="EEM543" s="414"/>
      <c r="EEN543" s="413"/>
      <c r="EEO543" s="413"/>
      <c r="EEP543" s="414"/>
      <c r="EEQ543" s="414"/>
      <c r="EER543" s="413"/>
      <c r="EES543" s="413"/>
      <c r="EET543" s="413"/>
      <c r="EEU543" s="413"/>
      <c r="EEV543" s="413"/>
      <c r="EEW543" s="407"/>
      <c r="EEX543" s="439"/>
      <c r="EEY543" s="413"/>
      <c r="EEZ543" s="413"/>
      <c r="EFA543" s="413"/>
      <c r="EFB543" s="413"/>
      <c r="EFC543" s="413"/>
      <c r="EFD543" s="413"/>
      <c r="EFE543" s="413"/>
      <c r="EFF543" s="412"/>
      <c r="EFG543" s="412"/>
      <c r="EFH543" s="412"/>
      <c r="EFI543" s="412"/>
      <c r="EFJ543" s="412"/>
      <c r="EFK543" s="412"/>
      <c r="EFL543" s="412"/>
      <c r="EFM543" s="412"/>
      <c r="EFN543" s="412"/>
      <c r="EFO543" s="412"/>
      <c r="EFP543" s="412"/>
      <c r="EFQ543" s="412"/>
      <c r="EFR543" s="412"/>
      <c r="EFS543" s="412"/>
      <c r="EFT543" s="412"/>
      <c r="EFU543" s="412"/>
      <c r="EFV543" s="412"/>
      <c r="EFW543" s="412"/>
      <c r="EFX543" s="412"/>
      <c r="EFY543" s="412"/>
      <c r="EFZ543" s="412"/>
      <c r="EGA543" s="412"/>
      <c r="EGB543" s="412"/>
      <c r="EGC543" s="412"/>
      <c r="EGD543" s="412"/>
      <c r="EGE543" s="412"/>
      <c r="EGF543" s="412"/>
      <c r="EGG543" s="412"/>
      <c r="EGH543" s="412"/>
      <c r="EGI543" s="412"/>
      <c r="EGJ543" s="412"/>
      <c r="EGK543" s="412"/>
      <c r="EGL543" s="412"/>
      <c r="EGM543" s="412"/>
      <c r="EGN543" s="412"/>
      <c r="EGO543" s="412"/>
      <c r="EGP543" s="412"/>
      <c r="EGQ543" s="412"/>
      <c r="EGR543" s="412"/>
      <c r="EGS543" s="412"/>
      <c r="EGT543" s="412"/>
      <c r="EGU543" s="412"/>
      <c r="EGV543" s="412"/>
      <c r="EGW543" s="412"/>
      <c r="EGX543" s="413"/>
      <c r="EGY543" s="413"/>
      <c r="EGZ543" s="413"/>
      <c r="EHA543" s="413"/>
      <c r="EHB543" s="413"/>
      <c r="EHC543" s="413"/>
      <c r="EHD543" s="413"/>
      <c r="EHE543" s="413"/>
      <c r="EHF543" s="413"/>
      <c r="EHG543" s="413"/>
      <c r="EHH543" s="413"/>
      <c r="EHI543" s="413"/>
      <c r="EHJ543" s="413"/>
      <c r="EHK543" s="413"/>
      <c r="EHL543" s="413"/>
      <c r="EHM543" s="413"/>
      <c r="EHN543" s="413"/>
      <c r="EHO543" s="413"/>
      <c r="EHP543" s="413"/>
      <c r="EHQ543" s="413"/>
      <c r="EHR543" s="413"/>
      <c r="EHS543" s="413"/>
      <c r="EHT543" s="413"/>
      <c r="EHU543" s="413"/>
      <c r="EHV543" s="414"/>
      <c r="EHW543" s="414"/>
      <c r="EHX543" s="414"/>
      <c r="EHY543" s="414"/>
      <c r="EHZ543" s="414"/>
      <c r="EIA543" s="413"/>
      <c r="EIB543" s="413"/>
      <c r="EIC543" s="414"/>
      <c r="EID543" s="414"/>
      <c r="EIE543" s="413"/>
      <c r="EIF543" s="413"/>
      <c r="EIG543" s="414"/>
      <c r="EIH543" s="414"/>
      <c r="EII543" s="413"/>
      <c r="EIJ543" s="413"/>
      <c r="EIK543" s="413"/>
      <c r="EIL543" s="413"/>
      <c r="EIM543" s="413"/>
      <c r="EIN543" s="413"/>
      <c r="EIO543" s="413"/>
      <c r="EIP543" s="414"/>
      <c r="EIQ543" s="414"/>
      <c r="EIR543" s="413"/>
      <c r="EIS543" s="413"/>
      <c r="EIT543" s="414"/>
      <c r="EIU543" s="414"/>
      <c r="EIV543" s="413"/>
      <c r="EIW543" s="413"/>
      <c r="EIX543" s="413"/>
      <c r="EIY543" s="413"/>
      <c r="EIZ543" s="413"/>
      <c r="EJA543" s="407"/>
      <c r="EJB543" s="439"/>
      <c r="EJC543" s="413"/>
      <c r="EJD543" s="413"/>
      <c r="EJE543" s="413"/>
      <c r="EJF543" s="413"/>
      <c r="EJG543" s="413"/>
      <c r="EJH543" s="413"/>
      <c r="EJI543" s="413"/>
      <c r="EJJ543" s="412"/>
      <c r="EJK543" s="412"/>
      <c r="EJL543" s="412"/>
      <c r="EJM543" s="412"/>
      <c r="EJN543" s="412"/>
      <c r="EJO543" s="412"/>
      <c r="EJP543" s="412"/>
      <c r="EJQ543" s="412"/>
      <c r="EJR543" s="412"/>
      <c r="EJS543" s="412"/>
      <c r="EJT543" s="412"/>
      <c r="EJU543" s="412"/>
      <c r="EJV543" s="412"/>
      <c r="EJW543" s="412"/>
      <c r="EJX543" s="412"/>
      <c r="EJY543" s="412"/>
      <c r="EJZ543" s="412"/>
      <c r="EKA543" s="412"/>
      <c r="EKB543" s="412"/>
      <c r="EKC543" s="412"/>
      <c r="EKD543" s="412"/>
      <c r="EKE543" s="412"/>
      <c r="EKF543" s="412"/>
      <c r="EKG543" s="412"/>
      <c r="EKH543" s="412"/>
      <c r="EKI543" s="412"/>
      <c r="EKJ543" s="412"/>
      <c r="EKK543" s="412"/>
      <c r="EKL543" s="412"/>
      <c r="EKM543" s="412"/>
      <c r="EKN543" s="412"/>
      <c r="EKO543" s="412"/>
      <c r="EKP543" s="412"/>
      <c r="EKQ543" s="412"/>
      <c r="EKR543" s="412"/>
      <c r="EKS543" s="412"/>
      <c r="EKT543" s="412"/>
      <c r="EKU543" s="412"/>
      <c r="EKV543" s="412"/>
      <c r="EKW543" s="412"/>
      <c r="EKX543" s="412"/>
      <c r="EKY543" s="412"/>
      <c r="EKZ543" s="412"/>
      <c r="ELA543" s="412"/>
      <c r="ELB543" s="413"/>
      <c r="ELC543" s="413"/>
      <c r="ELD543" s="413"/>
      <c r="ELE543" s="413"/>
      <c r="ELF543" s="413"/>
      <c r="ELG543" s="413"/>
      <c r="ELH543" s="413"/>
      <c r="ELI543" s="413"/>
      <c r="ELJ543" s="413"/>
      <c r="ELK543" s="413"/>
      <c r="ELL543" s="413"/>
      <c r="ELM543" s="413"/>
      <c r="ELN543" s="413"/>
      <c r="ELO543" s="413"/>
      <c r="ELP543" s="413"/>
      <c r="ELQ543" s="413"/>
      <c r="ELR543" s="413"/>
      <c r="ELS543" s="413"/>
      <c r="ELT543" s="413"/>
      <c r="ELU543" s="413"/>
      <c r="ELV543" s="413"/>
      <c r="ELW543" s="413"/>
      <c r="ELX543" s="413"/>
      <c r="ELY543" s="413"/>
      <c r="ELZ543" s="414"/>
      <c r="EMA543" s="414"/>
      <c r="EMB543" s="414"/>
      <c r="EMC543" s="414"/>
      <c r="EMD543" s="414"/>
      <c r="EME543" s="413"/>
      <c r="EMF543" s="413"/>
      <c r="EMG543" s="414"/>
      <c r="EMH543" s="414"/>
      <c r="EMI543" s="413"/>
      <c r="EMJ543" s="413"/>
      <c r="EMK543" s="414"/>
      <c r="EML543" s="414"/>
      <c r="EMM543" s="413"/>
      <c r="EMN543" s="413"/>
      <c r="EMO543" s="413"/>
      <c r="EMP543" s="413"/>
      <c r="EMQ543" s="413"/>
      <c r="EMR543" s="413"/>
      <c r="EMS543" s="413"/>
      <c r="EMT543" s="414"/>
      <c r="EMU543" s="414"/>
      <c r="EMV543" s="413"/>
      <c r="EMW543" s="413"/>
      <c r="EMX543" s="414"/>
      <c r="EMY543" s="414"/>
      <c r="EMZ543" s="413"/>
      <c r="ENA543" s="413"/>
      <c r="ENB543" s="413"/>
      <c r="ENC543" s="413"/>
      <c r="END543" s="413"/>
      <c r="ENE543" s="407"/>
      <c r="ENF543" s="439"/>
      <c r="ENG543" s="413"/>
      <c r="ENH543" s="413"/>
      <c r="ENI543" s="413"/>
      <c r="ENJ543" s="413"/>
      <c r="ENK543" s="413"/>
      <c r="ENL543" s="413"/>
      <c r="ENM543" s="413"/>
      <c r="ENN543" s="412"/>
      <c r="ENO543" s="412"/>
      <c r="ENP543" s="412"/>
      <c r="ENQ543" s="412"/>
      <c r="ENR543" s="412"/>
      <c r="ENS543" s="412"/>
      <c r="ENT543" s="412"/>
      <c r="ENU543" s="412"/>
      <c r="ENV543" s="412"/>
      <c r="ENW543" s="412"/>
      <c r="ENX543" s="412"/>
      <c r="ENY543" s="412"/>
      <c r="ENZ543" s="412"/>
      <c r="EOA543" s="412"/>
      <c r="EOB543" s="412"/>
      <c r="EOC543" s="412"/>
      <c r="EOD543" s="412"/>
      <c r="EOE543" s="412"/>
      <c r="EOF543" s="412"/>
      <c r="EOG543" s="412"/>
      <c r="EOH543" s="412"/>
      <c r="EOI543" s="412"/>
      <c r="EOJ543" s="412"/>
      <c r="EOK543" s="412"/>
      <c r="EOL543" s="412"/>
      <c r="EOM543" s="412"/>
      <c r="EON543" s="412"/>
      <c r="EOO543" s="412"/>
      <c r="EOP543" s="412"/>
      <c r="EOQ543" s="412"/>
      <c r="EOR543" s="412"/>
      <c r="EOS543" s="412"/>
      <c r="EOT543" s="412"/>
      <c r="EOU543" s="412"/>
      <c r="EOV543" s="412"/>
      <c r="EOW543" s="412"/>
      <c r="EOX543" s="412"/>
      <c r="EOY543" s="412"/>
      <c r="EOZ543" s="412"/>
      <c r="EPA543" s="412"/>
      <c r="EPB543" s="412"/>
      <c r="EPC543" s="412"/>
      <c r="EPD543" s="412"/>
      <c r="EPE543" s="412"/>
      <c r="EPF543" s="413"/>
      <c r="EPG543" s="413"/>
      <c r="EPH543" s="413"/>
      <c r="EPI543" s="413"/>
      <c r="EPJ543" s="413"/>
      <c r="EPK543" s="413"/>
      <c r="EPL543" s="413"/>
      <c r="EPM543" s="413"/>
      <c r="EPN543" s="413"/>
      <c r="EPO543" s="413"/>
      <c r="EPP543" s="413"/>
      <c r="EPQ543" s="413"/>
      <c r="EPR543" s="413"/>
      <c r="EPS543" s="413"/>
      <c r="EPT543" s="413"/>
      <c r="EPU543" s="413"/>
      <c r="EPV543" s="413"/>
      <c r="EPW543" s="413"/>
      <c r="EPX543" s="413"/>
      <c r="EPY543" s="413"/>
      <c r="EPZ543" s="413"/>
      <c r="EQA543" s="413"/>
      <c r="EQB543" s="413"/>
      <c r="EQC543" s="413"/>
      <c r="EQD543" s="414"/>
      <c r="EQE543" s="414"/>
      <c r="EQF543" s="414"/>
      <c r="EQG543" s="414"/>
      <c r="EQH543" s="414"/>
      <c r="EQI543" s="413"/>
      <c r="EQJ543" s="413"/>
      <c r="EQK543" s="414"/>
      <c r="EQL543" s="414"/>
      <c r="EQM543" s="413"/>
      <c r="EQN543" s="413"/>
      <c r="EQO543" s="414"/>
      <c r="EQP543" s="414"/>
      <c r="EQQ543" s="413"/>
      <c r="EQR543" s="413"/>
      <c r="EQS543" s="413"/>
      <c r="EQT543" s="413"/>
      <c r="EQU543" s="413"/>
      <c r="EQV543" s="413"/>
      <c r="EQW543" s="413"/>
      <c r="EQX543" s="414"/>
      <c r="EQY543" s="414"/>
      <c r="EQZ543" s="413"/>
      <c r="ERA543" s="413"/>
      <c r="ERB543" s="414"/>
      <c r="ERC543" s="414"/>
      <c r="ERD543" s="413"/>
      <c r="ERE543" s="413"/>
      <c r="ERF543" s="413"/>
      <c r="ERG543" s="413"/>
      <c r="ERH543" s="413"/>
      <c r="ERI543" s="407"/>
      <c r="ERJ543" s="439"/>
      <c r="ERK543" s="413"/>
      <c r="ERL543" s="413"/>
      <c r="ERM543" s="413"/>
      <c r="ERN543" s="413"/>
      <c r="ERO543" s="413"/>
      <c r="ERP543" s="413"/>
      <c r="ERQ543" s="413"/>
      <c r="ERR543" s="412"/>
      <c r="ERS543" s="412"/>
      <c r="ERT543" s="412"/>
      <c r="ERU543" s="412"/>
      <c r="ERV543" s="412"/>
      <c r="ERW543" s="412"/>
      <c r="ERX543" s="412"/>
      <c r="ERY543" s="412"/>
      <c r="ERZ543" s="412"/>
      <c r="ESA543" s="412"/>
      <c r="ESB543" s="412"/>
      <c r="ESC543" s="412"/>
      <c r="ESD543" s="412"/>
      <c r="ESE543" s="412"/>
      <c r="ESF543" s="412"/>
      <c r="ESG543" s="412"/>
      <c r="ESH543" s="412"/>
      <c r="ESI543" s="412"/>
      <c r="ESJ543" s="412"/>
      <c r="ESK543" s="412"/>
      <c r="ESL543" s="412"/>
      <c r="ESM543" s="412"/>
      <c r="ESN543" s="412"/>
      <c r="ESO543" s="412"/>
      <c r="ESP543" s="412"/>
      <c r="ESQ543" s="412"/>
      <c r="ESR543" s="412"/>
      <c r="ESS543" s="412"/>
      <c r="EST543" s="412"/>
      <c r="ESU543" s="412"/>
      <c r="ESV543" s="412"/>
      <c r="ESW543" s="412"/>
      <c r="ESX543" s="412"/>
      <c r="ESY543" s="412"/>
      <c r="ESZ543" s="412"/>
      <c r="ETA543" s="412"/>
      <c r="ETB543" s="412"/>
      <c r="ETC543" s="412"/>
      <c r="ETD543" s="412"/>
      <c r="ETE543" s="412"/>
      <c r="ETF543" s="412"/>
      <c r="ETG543" s="412"/>
      <c r="ETH543" s="412"/>
      <c r="ETI543" s="412"/>
      <c r="ETJ543" s="413"/>
      <c r="ETK543" s="413"/>
      <c r="ETL543" s="413"/>
      <c r="ETM543" s="413"/>
      <c r="ETN543" s="413"/>
      <c r="ETO543" s="413"/>
      <c r="ETP543" s="413"/>
      <c r="ETQ543" s="413"/>
      <c r="ETR543" s="413"/>
      <c r="ETS543" s="413"/>
      <c r="ETT543" s="413"/>
      <c r="ETU543" s="413"/>
      <c r="ETV543" s="413"/>
      <c r="ETW543" s="413"/>
      <c r="ETX543" s="413"/>
      <c r="ETY543" s="413"/>
      <c r="ETZ543" s="413"/>
      <c r="EUA543" s="413"/>
      <c r="EUB543" s="413"/>
      <c r="EUC543" s="413"/>
      <c r="EUD543" s="413"/>
      <c r="EUE543" s="413"/>
      <c r="EUF543" s="413"/>
      <c r="EUG543" s="413"/>
      <c r="EUH543" s="414"/>
      <c r="EUI543" s="414"/>
      <c r="EUJ543" s="414"/>
      <c r="EUK543" s="414"/>
      <c r="EUL543" s="414"/>
      <c r="EUM543" s="413"/>
      <c r="EUN543" s="413"/>
      <c r="EUO543" s="414"/>
      <c r="EUP543" s="414"/>
      <c r="EUQ543" s="413"/>
      <c r="EUR543" s="413"/>
      <c r="EUS543" s="414"/>
      <c r="EUT543" s="414"/>
      <c r="EUU543" s="413"/>
      <c r="EUV543" s="413"/>
      <c r="EUW543" s="413"/>
      <c r="EUX543" s="413"/>
      <c r="EUY543" s="413"/>
      <c r="EUZ543" s="413"/>
      <c r="EVA543" s="413"/>
      <c r="EVB543" s="414"/>
      <c r="EVC543" s="414"/>
      <c r="EVD543" s="413"/>
      <c r="EVE543" s="413"/>
      <c r="EVF543" s="414"/>
      <c r="EVG543" s="414"/>
      <c r="EVH543" s="413"/>
      <c r="EVI543" s="413"/>
      <c r="EVJ543" s="413"/>
      <c r="EVK543" s="413"/>
      <c r="EVL543" s="413"/>
      <c r="EVM543" s="407"/>
      <c r="EVN543" s="439"/>
      <c r="EVO543" s="413"/>
      <c r="EVP543" s="413"/>
      <c r="EVQ543" s="413"/>
      <c r="EVR543" s="413"/>
      <c r="EVS543" s="413"/>
      <c r="EVT543" s="413"/>
      <c r="EVU543" s="413"/>
      <c r="EVV543" s="412"/>
      <c r="EVW543" s="412"/>
      <c r="EVX543" s="412"/>
      <c r="EVY543" s="412"/>
      <c r="EVZ543" s="412"/>
      <c r="EWA543" s="412"/>
      <c r="EWB543" s="412"/>
      <c r="EWC543" s="412"/>
      <c r="EWD543" s="412"/>
      <c r="EWE543" s="412"/>
      <c r="EWF543" s="412"/>
      <c r="EWG543" s="412"/>
      <c r="EWH543" s="412"/>
      <c r="EWI543" s="412"/>
      <c r="EWJ543" s="412"/>
      <c r="EWK543" s="412"/>
      <c r="EWL543" s="412"/>
      <c r="EWM543" s="412"/>
      <c r="EWN543" s="412"/>
      <c r="EWO543" s="412"/>
      <c r="EWP543" s="412"/>
      <c r="EWQ543" s="412"/>
      <c r="EWR543" s="412"/>
      <c r="EWS543" s="412"/>
      <c r="EWT543" s="412"/>
      <c r="EWU543" s="412"/>
      <c r="EWV543" s="412"/>
      <c r="EWW543" s="412"/>
      <c r="EWX543" s="412"/>
      <c r="EWY543" s="412"/>
      <c r="EWZ543" s="412"/>
      <c r="EXA543" s="412"/>
      <c r="EXB543" s="412"/>
      <c r="EXC543" s="412"/>
      <c r="EXD543" s="412"/>
      <c r="EXE543" s="412"/>
      <c r="EXF543" s="412"/>
      <c r="EXG543" s="412"/>
      <c r="EXH543" s="412"/>
      <c r="EXI543" s="412"/>
      <c r="EXJ543" s="412"/>
      <c r="EXK543" s="412"/>
      <c r="EXL543" s="412"/>
      <c r="EXM543" s="412"/>
      <c r="EXN543" s="413"/>
      <c r="EXO543" s="413"/>
      <c r="EXP543" s="413"/>
      <c r="EXQ543" s="413"/>
      <c r="EXR543" s="413"/>
      <c r="EXS543" s="413"/>
      <c r="EXT543" s="413"/>
      <c r="EXU543" s="413"/>
      <c r="EXV543" s="413"/>
      <c r="EXW543" s="413"/>
      <c r="EXX543" s="413"/>
      <c r="EXY543" s="413"/>
      <c r="EXZ543" s="413"/>
      <c r="EYA543" s="413"/>
      <c r="EYB543" s="413"/>
      <c r="EYC543" s="413"/>
      <c r="EYD543" s="413"/>
      <c r="EYE543" s="413"/>
      <c r="EYF543" s="413"/>
      <c r="EYG543" s="413"/>
      <c r="EYH543" s="413"/>
      <c r="EYI543" s="413"/>
      <c r="EYJ543" s="413"/>
      <c r="EYK543" s="413"/>
      <c r="EYL543" s="414"/>
      <c r="EYM543" s="414"/>
      <c r="EYN543" s="414"/>
      <c r="EYO543" s="414"/>
      <c r="EYP543" s="414"/>
      <c r="EYQ543" s="413"/>
      <c r="EYR543" s="413"/>
      <c r="EYS543" s="414"/>
      <c r="EYT543" s="414"/>
      <c r="EYU543" s="413"/>
      <c r="EYV543" s="413"/>
      <c r="EYW543" s="414"/>
      <c r="EYX543" s="414"/>
      <c r="EYY543" s="413"/>
      <c r="EYZ543" s="413"/>
      <c r="EZA543" s="413"/>
      <c r="EZB543" s="413"/>
      <c r="EZC543" s="413"/>
      <c r="EZD543" s="413"/>
      <c r="EZE543" s="413"/>
      <c r="EZF543" s="414"/>
      <c r="EZG543" s="414"/>
      <c r="EZH543" s="413"/>
      <c r="EZI543" s="413"/>
      <c r="EZJ543" s="414"/>
      <c r="EZK543" s="414"/>
      <c r="EZL543" s="413"/>
      <c r="EZM543" s="413"/>
      <c r="EZN543" s="413"/>
      <c r="EZO543" s="413"/>
      <c r="EZP543" s="413"/>
      <c r="EZQ543" s="407"/>
      <c r="EZR543" s="439"/>
      <c r="EZS543" s="413"/>
      <c r="EZT543" s="413"/>
      <c r="EZU543" s="413"/>
      <c r="EZV543" s="413"/>
      <c r="EZW543" s="413"/>
      <c r="EZX543" s="413"/>
      <c r="EZY543" s="413"/>
      <c r="EZZ543" s="412"/>
      <c r="FAA543" s="412"/>
      <c r="FAB543" s="412"/>
      <c r="FAC543" s="412"/>
      <c r="FAD543" s="412"/>
      <c r="FAE543" s="412"/>
      <c r="FAF543" s="412"/>
      <c r="FAG543" s="412"/>
      <c r="FAH543" s="412"/>
      <c r="FAI543" s="412"/>
      <c r="FAJ543" s="412"/>
      <c r="FAK543" s="412"/>
      <c r="FAL543" s="412"/>
      <c r="FAM543" s="412"/>
      <c r="FAN543" s="412"/>
      <c r="FAO543" s="412"/>
      <c r="FAP543" s="412"/>
      <c r="FAQ543" s="412"/>
      <c r="FAR543" s="412"/>
      <c r="FAS543" s="412"/>
      <c r="FAT543" s="412"/>
      <c r="FAU543" s="412"/>
      <c r="FAV543" s="412"/>
      <c r="FAW543" s="412"/>
      <c r="FAX543" s="412"/>
      <c r="FAY543" s="412"/>
      <c r="FAZ543" s="412"/>
      <c r="FBA543" s="412"/>
      <c r="FBB543" s="412"/>
      <c r="FBC543" s="412"/>
      <c r="FBD543" s="412"/>
      <c r="FBE543" s="412"/>
      <c r="FBF543" s="412"/>
      <c r="FBG543" s="412"/>
      <c r="FBH543" s="412"/>
      <c r="FBI543" s="412"/>
      <c r="FBJ543" s="412"/>
      <c r="FBK543" s="412"/>
      <c r="FBL543" s="412"/>
      <c r="FBM543" s="412"/>
      <c r="FBN543" s="412"/>
      <c r="FBO543" s="412"/>
      <c r="FBP543" s="412"/>
      <c r="FBQ543" s="412"/>
      <c r="FBR543" s="413"/>
      <c r="FBS543" s="413"/>
      <c r="FBT543" s="413"/>
      <c r="FBU543" s="413"/>
      <c r="FBV543" s="413"/>
      <c r="FBW543" s="413"/>
      <c r="FBX543" s="413"/>
      <c r="FBY543" s="413"/>
      <c r="FBZ543" s="413"/>
      <c r="FCA543" s="413"/>
      <c r="FCB543" s="413"/>
      <c r="FCC543" s="413"/>
      <c r="FCD543" s="413"/>
      <c r="FCE543" s="413"/>
      <c r="FCF543" s="413"/>
      <c r="FCG543" s="413"/>
      <c r="FCH543" s="413"/>
      <c r="FCI543" s="413"/>
      <c r="FCJ543" s="413"/>
      <c r="FCK543" s="413"/>
      <c r="FCL543" s="413"/>
      <c r="FCM543" s="413"/>
      <c r="FCN543" s="413"/>
      <c r="FCO543" s="413"/>
      <c r="FCP543" s="414"/>
      <c r="FCQ543" s="414"/>
      <c r="FCR543" s="414"/>
      <c r="FCS543" s="414"/>
      <c r="FCT543" s="414"/>
      <c r="FCU543" s="413"/>
      <c r="FCV543" s="413"/>
      <c r="FCW543" s="414"/>
      <c r="FCX543" s="414"/>
      <c r="FCY543" s="413"/>
      <c r="FCZ543" s="413"/>
      <c r="FDA543" s="414"/>
      <c r="FDB543" s="414"/>
      <c r="FDC543" s="413"/>
      <c r="FDD543" s="413"/>
      <c r="FDE543" s="413"/>
      <c r="FDF543" s="413"/>
      <c r="FDG543" s="413"/>
      <c r="FDH543" s="413"/>
      <c r="FDI543" s="413"/>
      <c r="FDJ543" s="414"/>
      <c r="FDK543" s="414"/>
      <c r="FDL543" s="413"/>
      <c r="FDM543" s="413"/>
      <c r="FDN543" s="414"/>
      <c r="FDO543" s="414"/>
      <c r="FDP543" s="413"/>
      <c r="FDQ543" s="413"/>
      <c r="FDR543" s="413"/>
      <c r="FDS543" s="413"/>
      <c r="FDT543" s="413"/>
      <c r="FDU543" s="407"/>
      <c r="FDV543" s="439"/>
      <c r="FDW543" s="413"/>
      <c r="FDX543" s="413"/>
      <c r="FDY543" s="413"/>
      <c r="FDZ543" s="413"/>
      <c r="FEA543" s="413"/>
      <c r="FEB543" s="413"/>
      <c r="FEC543" s="413"/>
      <c r="FED543" s="412"/>
      <c r="FEE543" s="412"/>
      <c r="FEF543" s="412"/>
      <c r="FEG543" s="412"/>
      <c r="FEH543" s="412"/>
      <c r="FEI543" s="412"/>
      <c r="FEJ543" s="412"/>
      <c r="FEK543" s="412"/>
      <c r="FEL543" s="412"/>
      <c r="FEM543" s="412"/>
      <c r="FEN543" s="412"/>
      <c r="FEO543" s="412"/>
      <c r="FEP543" s="412"/>
      <c r="FEQ543" s="412"/>
      <c r="FER543" s="412"/>
      <c r="FES543" s="412"/>
      <c r="FET543" s="412"/>
      <c r="FEU543" s="412"/>
      <c r="FEV543" s="412"/>
      <c r="FEW543" s="412"/>
      <c r="FEX543" s="412"/>
      <c r="FEY543" s="412"/>
      <c r="FEZ543" s="412"/>
      <c r="FFA543" s="412"/>
      <c r="FFB543" s="412"/>
      <c r="FFC543" s="412"/>
      <c r="FFD543" s="412"/>
      <c r="FFE543" s="412"/>
      <c r="FFF543" s="412"/>
      <c r="FFG543" s="412"/>
      <c r="FFH543" s="412"/>
      <c r="FFI543" s="412"/>
      <c r="FFJ543" s="412"/>
      <c r="FFK543" s="412"/>
      <c r="FFL543" s="412"/>
      <c r="FFM543" s="412"/>
      <c r="FFN543" s="412"/>
      <c r="FFO543" s="412"/>
      <c r="FFP543" s="412"/>
      <c r="FFQ543" s="412"/>
      <c r="FFR543" s="412"/>
      <c r="FFS543" s="412"/>
      <c r="FFT543" s="412"/>
      <c r="FFU543" s="412"/>
      <c r="FFV543" s="413"/>
      <c r="FFW543" s="413"/>
      <c r="FFX543" s="413"/>
      <c r="FFY543" s="413"/>
      <c r="FFZ543" s="413"/>
      <c r="FGA543" s="413"/>
      <c r="FGB543" s="413"/>
      <c r="FGC543" s="413"/>
      <c r="FGD543" s="413"/>
      <c r="FGE543" s="413"/>
      <c r="FGF543" s="413"/>
      <c r="FGG543" s="413"/>
      <c r="FGH543" s="413"/>
      <c r="FGI543" s="413"/>
      <c r="FGJ543" s="413"/>
      <c r="FGK543" s="413"/>
      <c r="FGL543" s="413"/>
      <c r="FGM543" s="413"/>
      <c r="FGN543" s="413"/>
      <c r="FGO543" s="413"/>
      <c r="FGP543" s="413"/>
      <c r="FGQ543" s="413"/>
      <c r="FGR543" s="413"/>
      <c r="FGS543" s="413"/>
      <c r="FGT543" s="414"/>
      <c r="FGU543" s="414"/>
      <c r="FGV543" s="414"/>
      <c r="FGW543" s="414"/>
      <c r="FGX543" s="414"/>
      <c r="FGY543" s="413"/>
      <c r="FGZ543" s="413"/>
      <c r="FHA543" s="414"/>
      <c r="FHB543" s="414"/>
      <c r="FHC543" s="413"/>
      <c r="FHD543" s="413"/>
      <c r="FHE543" s="414"/>
      <c r="FHF543" s="414"/>
      <c r="FHG543" s="413"/>
      <c r="FHH543" s="413"/>
      <c r="FHI543" s="413"/>
      <c r="FHJ543" s="413"/>
      <c r="FHK543" s="413"/>
      <c r="FHL543" s="413"/>
      <c r="FHM543" s="413"/>
      <c r="FHN543" s="414"/>
      <c r="FHO543" s="414"/>
      <c r="FHP543" s="413"/>
      <c r="FHQ543" s="413"/>
      <c r="FHR543" s="414"/>
      <c r="FHS543" s="414"/>
      <c r="FHT543" s="413"/>
      <c r="FHU543" s="413"/>
      <c r="FHV543" s="413"/>
      <c r="FHW543" s="413"/>
      <c r="FHX543" s="413"/>
      <c r="FHY543" s="407"/>
      <c r="FHZ543" s="439"/>
      <c r="FIA543" s="413"/>
      <c r="FIB543" s="413"/>
      <c r="FIC543" s="413"/>
      <c r="FID543" s="413"/>
      <c r="FIE543" s="413"/>
      <c r="FIF543" s="413"/>
      <c r="FIG543" s="413"/>
      <c r="FIH543" s="412"/>
      <c r="FII543" s="412"/>
      <c r="FIJ543" s="412"/>
      <c r="FIK543" s="412"/>
      <c r="FIL543" s="412"/>
      <c r="FIM543" s="412"/>
      <c r="FIN543" s="412"/>
      <c r="FIO543" s="412"/>
      <c r="FIP543" s="412"/>
      <c r="FIQ543" s="412"/>
      <c r="FIR543" s="412"/>
      <c r="FIS543" s="412"/>
      <c r="FIT543" s="412"/>
      <c r="FIU543" s="412"/>
      <c r="FIV543" s="412"/>
      <c r="FIW543" s="412"/>
      <c r="FIX543" s="412"/>
      <c r="FIY543" s="412"/>
      <c r="FIZ543" s="412"/>
      <c r="FJA543" s="412"/>
      <c r="FJB543" s="412"/>
      <c r="FJC543" s="412"/>
      <c r="FJD543" s="412"/>
      <c r="FJE543" s="412"/>
      <c r="FJF543" s="412"/>
      <c r="FJG543" s="412"/>
      <c r="FJH543" s="412"/>
      <c r="FJI543" s="412"/>
      <c r="FJJ543" s="412"/>
      <c r="FJK543" s="412"/>
      <c r="FJL543" s="412"/>
      <c r="FJM543" s="412"/>
      <c r="FJN543" s="412"/>
      <c r="FJO543" s="412"/>
      <c r="FJP543" s="412"/>
      <c r="FJQ543" s="412"/>
      <c r="FJR543" s="412"/>
      <c r="FJS543" s="412"/>
      <c r="FJT543" s="412"/>
      <c r="FJU543" s="412"/>
      <c r="FJV543" s="412"/>
      <c r="FJW543" s="412"/>
      <c r="FJX543" s="412"/>
      <c r="FJY543" s="412"/>
      <c r="FJZ543" s="413"/>
      <c r="FKA543" s="413"/>
      <c r="FKB543" s="413"/>
      <c r="FKC543" s="413"/>
      <c r="FKD543" s="413"/>
      <c r="FKE543" s="413"/>
      <c r="FKF543" s="413"/>
      <c r="FKG543" s="413"/>
      <c r="FKH543" s="413"/>
      <c r="FKI543" s="413"/>
      <c r="FKJ543" s="413"/>
      <c r="FKK543" s="413"/>
      <c r="FKL543" s="413"/>
      <c r="FKM543" s="413"/>
      <c r="FKN543" s="413"/>
      <c r="FKO543" s="413"/>
      <c r="FKP543" s="413"/>
      <c r="FKQ543" s="413"/>
      <c r="FKR543" s="413"/>
      <c r="FKS543" s="413"/>
      <c r="FKT543" s="413"/>
      <c r="FKU543" s="413"/>
      <c r="FKV543" s="413"/>
      <c r="FKW543" s="413"/>
      <c r="FKX543" s="414"/>
      <c r="FKY543" s="414"/>
      <c r="FKZ543" s="414"/>
      <c r="FLA543" s="414"/>
      <c r="FLB543" s="414"/>
      <c r="FLC543" s="413"/>
      <c r="FLD543" s="413"/>
      <c r="FLE543" s="414"/>
      <c r="FLF543" s="414"/>
      <c r="FLG543" s="413"/>
      <c r="FLH543" s="413"/>
      <c r="FLI543" s="414"/>
      <c r="FLJ543" s="414"/>
      <c r="FLK543" s="413"/>
      <c r="FLL543" s="413"/>
      <c r="FLM543" s="413"/>
      <c r="FLN543" s="413"/>
      <c r="FLO543" s="413"/>
      <c r="FLP543" s="413"/>
      <c r="FLQ543" s="413"/>
      <c r="FLR543" s="414"/>
      <c r="FLS543" s="414"/>
      <c r="FLT543" s="413"/>
      <c r="FLU543" s="413"/>
      <c r="FLV543" s="414"/>
      <c r="FLW543" s="414"/>
      <c r="FLX543" s="413"/>
      <c r="FLY543" s="413"/>
      <c r="FLZ543" s="413"/>
      <c r="FMA543" s="413"/>
      <c r="FMB543" s="413"/>
      <c r="FMC543" s="407"/>
      <c r="FMD543" s="439"/>
      <c r="FME543" s="413"/>
      <c r="FMF543" s="413"/>
      <c r="FMG543" s="413"/>
      <c r="FMH543" s="413"/>
      <c r="FMI543" s="413"/>
      <c r="FMJ543" s="413"/>
      <c r="FMK543" s="413"/>
      <c r="FML543" s="412"/>
      <c r="FMM543" s="412"/>
      <c r="FMN543" s="412"/>
      <c r="FMO543" s="412"/>
      <c r="FMP543" s="412"/>
      <c r="FMQ543" s="412"/>
      <c r="FMR543" s="412"/>
      <c r="FMS543" s="412"/>
      <c r="FMT543" s="412"/>
      <c r="FMU543" s="412"/>
      <c r="FMV543" s="412"/>
      <c r="FMW543" s="412"/>
      <c r="FMX543" s="412"/>
      <c r="FMY543" s="412"/>
      <c r="FMZ543" s="412"/>
      <c r="FNA543" s="412"/>
      <c r="FNB543" s="412"/>
      <c r="FNC543" s="412"/>
      <c r="FND543" s="412"/>
      <c r="FNE543" s="412"/>
      <c r="FNF543" s="412"/>
      <c r="FNG543" s="412"/>
      <c r="FNH543" s="412"/>
      <c r="FNI543" s="412"/>
      <c r="FNJ543" s="412"/>
      <c r="FNK543" s="412"/>
      <c r="FNL543" s="412"/>
      <c r="FNM543" s="412"/>
      <c r="FNN543" s="412"/>
      <c r="FNO543" s="412"/>
      <c r="FNP543" s="412"/>
      <c r="FNQ543" s="412"/>
      <c r="FNR543" s="412"/>
      <c r="FNS543" s="412"/>
      <c r="FNT543" s="412"/>
      <c r="FNU543" s="412"/>
      <c r="FNV543" s="412"/>
      <c r="FNW543" s="412"/>
      <c r="FNX543" s="412"/>
      <c r="FNY543" s="412"/>
      <c r="FNZ543" s="412"/>
      <c r="FOA543" s="412"/>
      <c r="FOB543" s="412"/>
      <c r="FOC543" s="412"/>
      <c r="FOD543" s="413"/>
      <c r="FOE543" s="413"/>
      <c r="FOF543" s="413"/>
      <c r="FOG543" s="413"/>
      <c r="FOH543" s="413"/>
      <c r="FOI543" s="413"/>
      <c r="FOJ543" s="413"/>
      <c r="FOK543" s="413"/>
      <c r="FOL543" s="413"/>
      <c r="FOM543" s="413"/>
      <c r="FON543" s="413"/>
      <c r="FOO543" s="413"/>
      <c r="FOP543" s="413"/>
      <c r="FOQ543" s="413"/>
      <c r="FOR543" s="413"/>
      <c r="FOS543" s="413"/>
      <c r="FOT543" s="413"/>
      <c r="FOU543" s="413"/>
      <c r="FOV543" s="413"/>
      <c r="FOW543" s="413"/>
      <c r="FOX543" s="413"/>
      <c r="FOY543" s="413"/>
      <c r="FOZ543" s="413"/>
      <c r="FPA543" s="413"/>
      <c r="FPB543" s="414"/>
      <c r="FPC543" s="414"/>
      <c r="FPD543" s="414"/>
      <c r="FPE543" s="414"/>
      <c r="FPF543" s="414"/>
      <c r="FPG543" s="413"/>
      <c r="FPH543" s="413"/>
      <c r="FPI543" s="414"/>
      <c r="FPJ543" s="414"/>
      <c r="FPK543" s="413"/>
      <c r="FPL543" s="413"/>
      <c r="FPM543" s="414"/>
      <c r="FPN543" s="414"/>
      <c r="FPO543" s="413"/>
      <c r="FPP543" s="413"/>
      <c r="FPQ543" s="413"/>
      <c r="FPR543" s="413"/>
      <c r="FPS543" s="413"/>
      <c r="FPT543" s="413"/>
      <c r="FPU543" s="413"/>
      <c r="FPV543" s="414"/>
      <c r="FPW543" s="414"/>
      <c r="FPX543" s="413"/>
      <c r="FPY543" s="413"/>
      <c r="FPZ543" s="414"/>
      <c r="FQA543" s="414"/>
      <c r="FQB543" s="413"/>
      <c r="FQC543" s="413"/>
      <c r="FQD543" s="413"/>
      <c r="FQE543" s="413"/>
      <c r="FQF543" s="413"/>
      <c r="FQG543" s="407"/>
      <c r="FQH543" s="439"/>
      <c r="FQI543" s="413"/>
      <c r="FQJ543" s="413"/>
      <c r="FQK543" s="413"/>
      <c r="FQL543" s="413"/>
      <c r="FQM543" s="413"/>
      <c r="FQN543" s="413"/>
      <c r="FQO543" s="413"/>
      <c r="FQP543" s="412"/>
      <c r="FQQ543" s="412"/>
      <c r="FQR543" s="412"/>
      <c r="FQS543" s="412"/>
      <c r="FQT543" s="412"/>
      <c r="FQU543" s="412"/>
      <c r="FQV543" s="412"/>
      <c r="FQW543" s="412"/>
      <c r="FQX543" s="412"/>
      <c r="FQY543" s="412"/>
      <c r="FQZ543" s="412"/>
      <c r="FRA543" s="412"/>
      <c r="FRB543" s="412"/>
      <c r="FRC543" s="412"/>
      <c r="FRD543" s="412"/>
      <c r="FRE543" s="412"/>
      <c r="FRF543" s="412"/>
      <c r="FRG543" s="412"/>
      <c r="FRH543" s="412"/>
      <c r="FRI543" s="412"/>
      <c r="FRJ543" s="412"/>
      <c r="FRK543" s="412"/>
      <c r="FRL543" s="412"/>
      <c r="FRM543" s="412"/>
      <c r="FRN543" s="412"/>
      <c r="FRO543" s="412"/>
      <c r="FRP543" s="412"/>
      <c r="FRQ543" s="412"/>
      <c r="FRR543" s="412"/>
      <c r="FRS543" s="412"/>
      <c r="FRT543" s="412"/>
      <c r="FRU543" s="412"/>
      <c r="FRV543" s="412"/>
      <c r="FRW543" s="412"/>
      <c r="FRX543" s="412"/>
      <c r="FRY543" s="412"/>
      <c r="FRZ543" s="412"/>
      <c r="FSA543" s="412"/>
      <c r="FSB543" s="412"/>
      <c r="FSC543" s="412"/>
      <c r="FSD543" s="412"/>
      <c r="FSE543" s="412"/>
      <c r="FSF543" s="412"/>
      <c r="FSG543" s="412"/>
      <c r="FSH543" s="413"/>
      <c r="FSI543" s="413"/>
      <c r="FSJ543" s="413"/>
      <c r="FSK543" s="413"/>
      <c r="FSL543" s="413"/>
      <c r="FSM543" s="413"/>
      <c r="FSN543" s="413"/>
      <c r="FSO543" s="413"/>
      <c r="FSP543" s="413"/>
      <c r="FSQ543" s="413"/>
      <c r="FSR543" s="413"/>
      <c r="FSS543" s="413"/>
      <c r="FST543" s="413"/>
      <c r="FSU543" s="413"/>
      <c r="FSV543" s="413"/>
      <c r="FSW543" s="413"/>
      <c r="FSX543" s="413"/>
      <c r="FSY543" s="413"/>
      <c r="FSZ543" s="413"/>
      <c r="FTA543" s="413"/>
      <c r="FTB543" s="413"/>
      <c r="FTC543" s="413"/>
      <c r="FTD543" s="413"/>
      <c r="FTE543" s="413"/>
      <c r="FTF543" s="414"/>
      <c r="FTG543" s="414"/>
      <c r="FTH543" s="414"/>
      <c r="FTI543" s="414"/>
      <c r="FTJ543" s="414"/>
      <c r="FTK543" s="413"/>
      <c r="FTL543" s="413"/>
      <c r="FTM543" s="414"/>
      <c r="FTN543" s="414"/>
      <c r="FTO543" s="413"/>
      <c r="FTP543" s="413"/>
      <c r="FTQ543" s="414"/>
      <c r="FTR543" s="414"/>
      <c r="FTS543" s="413"/>
      <c r="FTT543" s="413"/>
      <c r="FTU543" s="413"/>
      <c r="FTV543" s="413"/>
      <c r="FTW543" s="413"/>
      <c r="FTX543" s="413"/>
      <c r="FTY543" s="413"/>
      <c r="FTZ543" s="414"/>
      <c r="FUA543" s="414"/>
      <c r="FUB543" s="413"/>
      <c r="FUC543" s="413"/>
      <c r="FUD543" s="414"/>
      <c r="FUE543" s="414"/>
      <c r="FUF543" s="413"/>
      <c r="FUG543" s="413"/>
      <c r="FUH543" s="413"/>
      <c r="FUI543" s="413"/>
      <c r="FUJ543" s="413"/>
      <c r="FUK543" s="407"/>
      <c r="FUL543" s="439"/>
      <c r="FUM543" s="413"/>
      <c r="FUN543" s="413"/>
      <c r="FUO543" s="413"/>
      <c r="FUP543" s="413"/>
      <c r="FUQ543" s="413"/>
      <c r="FUR543" s="413"/>
      <c r="FUS543" s="413"/>
      <c r="FUT543" s="412"/>
      <c r="FUU543" s="412"/>
      <c r="FUV543" s="412"/>
      <c r="FUW543" s="412"/>
      <c r="FUX543" s="412"/>
      <c r="FUY543" s="412"/>
      <c r="FUZ543" s="412"/>
      <c r="FVA543" s="412"/>
      <c r="FVB543" s="412"/>
      <c r="FVC543" s="412"/>
      <c r="FVD543" s="412"/>
      <c r="FVE543" s="412"/>
      <c r="FVF543" s="412"/>
      <c r="FVG543" s="412"/>
      <c r="FVH543" s="412"/>
      <c r="FVI543" s="412"/>
      <c r="FVJ543" s="412"/>
      <c r="FVK543" s="412"/>
      <c r="FVL543" s="412"/>
      <c r="FVM543" s="412"/>
      <c r="FVN543" s="412"/>
      <c r="FVO543" s="412"/>
      <c r="FVP543" s="412"/>
      <c r="FVQ543" s="412"/>
      <c r="FVR543" s="412"/>
      <c r="FVS543" s="412"/>
      <c r="FVT543" s="412"/>
      <c r="FVU543" s="412"/>
      <c r="FVV543" s="412"/>
      <c r="FVW543" s="412"/>
      <c r="FVX543" s="412"/>
      <c r="FVY543" s="412"/>
      <c r="FVZ543" s="412"/>
      <c r="FWA543" s="412"/>
      <c r="FWB543" s="412"/>
      <c r="FWC543" s="412"/>
      <c r="FWD543" s="412"/>
      <c r="FWE543" s="412"/>
      <c r="FWF543" s="412"/>
      <c r="FWG543" s="412"/>
      <c r="FWH543" s="412"/>
      <c r="FWI543" s="412"/>
      <c r="FWJ543" s="412"/>
      <c r="FWK543" s="412"/>
      <c r="FWL543" s="413"/>
      <c r="FWM543" s="413"/>
      <c r="FWN543" s="413"/>
      <c r="FWO543" s="413"/>
      <c r="FWP543" s="413"/>
      <c r="FWQ543" s="413"/>
      <c r="FWR543" s="413"/>
      <c r="FWS543" s="413"/>
      <c r="FWT543" s="413"/>
      <c r="FWU543" s="413"/>
      <c r="FWV543" s="413"/>
      <c r="FWW543" s="413"/>
      <c r="FWX543" s="413"/>
      <c r="FWY543" s="413"/>
      <c r="FWZ543" s="413"/>
      <c r="FXA543" s="413"/>
      <c r="FXB543" s="413"/>
      <c r="FXC543" s="413"/>
      <c r="FXD543" s="413"/>
      <c r="FXE543" s="413"/>
      <c r="FXF543" s="413"/>
      <c r="FXG543" s="413"/>
      <c r="FXH543" s="413"/>
      <c r="FXI543" s="413"/>
      <c r="FXJ543" s="414"/>
      <c r="FXK543" s="414"/>
      <c r="FXL543" s="414"/>
      <c r="FXM543" s="414"/>
      <c r="FXN543" s="414"/>
      <c r="FXO543" s="413"/>
      <c r="FXP543" s="413"/>
      <c r="FXQ543" s="414"/>
      <c r="FXR543" s="414"/>
      <c r="FXS543" s="413"/>
      <c r="FXT543" s="413"/>
      <c r="FXU543" s="414"/>
      <c r="FXV543" s="414"/>
      <c r="FXW543" s="413"/>
      <c r="FXX543" s="413"/>
      <c r="FXY543" s="413"/>
      <c r="FXZ543" s="413"/>
      <c r="FYA543" s="413"/>
      <c r="FYB543" s="413"/>
      <c r="FYC543" s="413"/>
      <c r="FYD543" s="414"/>
      <c r="FYE543" s="414"/>
      <c r="FYF543" s="413"/>
      <c r="FYG543" s="413"/>
      <c r="FYH543" s="414"/>
      <c r="FYI543" s="414"/>
      <c r="FYJ543" s="413"/>
      <c r="FYK543" s="413"/>
      <c r="FYL543" s="413"/>
      <c r="FYM543" s="413"/>
      <c r="FYN543" s="413"/>
      <c r="FYO543" s="407"/>
      <c r="FYP543" s="439"/>
      <c r="FYQ543" s="413"/>
      <c r="FYR543" s="413"/>
      <c r="FYS543" s="413"/>
      <c r="FYT543" s="413"/>
      <c r="FYU543" s="413"/>
      <c r="FYV543" s="413"/>
      <c r="FYW543" s="413"/>
      <c r="FYX543" s="412"/>
      <c r="FYY543" s="412"/>
      <c r="FYZ543" s="412"/>
      <c r="FZA543" s="412"/>
      <c r="FZB543" s="412"/>
      <c r="FZC543" s="412"/>
      <c r="FZD543" s="412"/>
      <c r="FZE543" s="412"/>
      <c r="FZF543" s="412"/>
      <c r="FZG543" s="412"/>
      <c r="FZH543" s="412"/>
      <c r="FZI543" s="412"/>
      <c r="FZJ543" s="412"/>
      <c r="FZK543" s="412"/>
      <c r="FZL543" s="412"/>
      <c r="FZM543" s="412"/>
      <c r="FZN543" s="412"/>
      <c r="FZO543" s="412"/>
      <c r="FZP543" s="412"/>
      <c r="FZQ543" s="412"/>
      <c r="FZR543" s="412"/>
      <c r="FZS543" s="412"/>
      <c r="FZT543" s="412"/>
      <c r="FZU543" s="412"/>
      <c r="FZV543" s="412"/>
      <c r="FZW543" s="412"/>
      <c r="FZX543" s="412"/>
      <c r="FZY543" s="412"/>
      <c r="FZZ543" s="412"/>
      <c r="GAA543" s="412"/>
      <c r="GAB543" s="412"/>
      <c r="GAC543" s="412"/>
      <c r="GAD543" s="412"/>
      <c r="GAE543" s="412"/>
      <c r="GAF543" s="412"/>
      <c r="GAG543" s="412"/>
      <c r="GAH543" s="412"/>
      <c r="GAI543" s="412"/>
      <c r="GAJ543" s="412"/>
      <c r="GAK543" s="412"/>
      <c r="GAL543" s="412"/>
      <c r="GAM543" s="412"/>
      <c r="GAN543" s="412"/>
      <c r="GAO543" s="412"/>
      <c r="GAP543" s="413"/>
      <c r="GAQ543" s="413"/>
      <c r="GAR543" s="413"/>
      <c r="GAS543" s="413"/>
      <c r="GAT543" s="413"/>
      <c r="GAU543" s="413"/>
      <c r="GAV543" s="413"/>
      <c r="GAW543" s="413"/>
      <c r="GAX543" s="413"/>
      <c r="GAY543" s="413"/>
      <c r="GAZ543" s="413"/>
      <c r="GBA543" s="413"/>
      <c r="GBB543" s="413"/>
      <c r="GBC543" s="413"/>
      <c r="GBD543" s="413"/>
      <c r="GBE543" s="413"/>
      <c r="GBF543" s="413"/>
      <c r="GBG543" s="413"/>
      <c r="GBH543" s="413"/>
      <c r="GBI543" s="413"/>
      <c r="GBJ543" s="413"/>
      <c r="GBK543" s="413"/>
      <c r="GBL543" s="413"/>
      <c r="GBM543" s="413"/>
      <c r="GBN543" s="414"/>
      <c r="GBO543" s="414"/>
      <c r="GBP543" s="414"/>
      <c r="GBQ543" s="414"/>
      <c r="GBR543" s="414"/>
      <c r="GBS543" s="413"/>
      <c r="GBT543" s="413"/>
      <c r="GBU543" s="414"/>
      <c r="GBV543" s="414"/>
      <c r="GBW543" s="413"/>
      <c r="GBX543" s="413"/>
      <c r="GBY543" s="414"/>
      <c r="GBZ543" s="414"/>
      <c r="GCA543" s="413"/>
      <c r="GCB543" s="413"/>
      <c r="GCC543" s="413"/>
      <c r="GCD543" s="413"/>
      <c r="GCE543" s="413"/>
      <c r="GCF543" s="413"/>
      <c r="GCG543" s="413"/>
      <c r="GCH543" s="414"/>
      <c r="GCI543" s="414"/>
      <c r="GCJ543" s="413"/>
      <c r="GCK543" s="413"/>
      <c r="GCL543" s="414"/>
      <c r="GCM543" s="414"/>
      <c r="GCN543" s="413"/>
      <c r="GCO543" s="413"/>
      <c r="GCP543" s="413"/>
      <c r="GCQ543" s="413"/>
      <c r="GCR543" s="413"/>
      <c r="GCS543" s="407"/>
      <c r="GCT543" s="439"/>
      <c r="GCU543" s="413"/>
      <c r="GCV543" s="413"/>
      <c r="GCW543" s="413"/>
      <c r="GCX543" s="413"/>
      <c r="GCY543" s="413"/>
      <c r="GCZ543" s="413"/>
      <c r="GDA543" s="413"/>
      <c r="GDB543" s="412"/>
      <c r="GDC543" s="412"/>
      <c r="GDD543" s="412"/>
      <c r="GDE543" s="412"/>
      <c r="GDF543" s="412"/>
      <c r="GDG543" s="412"/>
      <c r="GDH543" s="412"/>
      <c r="GDI543" s="412"/>
      <c r="GDJ543" s="412"/>
      <c r="GDK543" s="412"/>
      <c r="GDL543" s="412"/>
      <c r="GDM543" s="412"/>
      <c r="GDN543" s="412"/>
      <c r="GDO543" s="412"/>
      <c r="GDP543" s="412"/>
      <c r="GDQ543" s="412"/>
      <c r="GDR543" s="412"/>
      <c r="GDS543" s="412"/>
      <c r="GDT543" s="412"/>
      <c r="GDU543" s="412"/>
      <c r="GDV543" s="412"/>
      <c r="GDW543" s="412"/>
      <c r="GDX543" s="412"/>
      <c r="GDY543" s="412"/>
      <c r="GDZ543" s="412"/>
      <c r="GEA543" s="412"/>
      <c r="GEB543" s="412"/>
      <c r="GEC543" s="412"/>
      <c r="GED543" s="412"/>
      <c r="GEE543" s="412"/>
      <c r="GEF543" s="412"/>
      <c r="GEG543" s="412"/>
      <c r="GEH543" s="412"/>
      <c r="GEI543" s="412"/>
      <c r="GEJ543" s="412"/>
      <c r="GEK543" s="412"/>
      <c r="GEL543" s="412"/>
      <c r="GEM543" s="412"/>
      <c r="GEN543" s="412"/>
      <c r="GEO543" s="412"/>
      <c r="GEP543" s="412"/>
      <c r="GEQ543" s="412"/>
      <c r="GER543" s="412"/>
      <c r="GES543" s="412"/>
      <c r="GET543" s="413"/>
      <c r="GEU543" s="413"/>
      <c r="GEV543" s="413"/>
      <c r="GEW543" s="413"/>
      <c r="GEX543" s="413"/>
      <c r="GEY543" s="413"/>
      <c r="GEZ543" s="413"/>
      <c r="GFA543" s="413"/>
      <c r="GFB543" s="413"/>
      <c r="GFC543" s="413"/>
      <c r="GFD543" s="413"/>
      <c r="GFE543" s="413"/>
      <c r="GFF543" s="413"/>
      <c r="GFG543" s="413"/>
      <c r="GFH543" s="413"/>
      <c r="GFI543" s="413"/>
      <c r="GFJ543" s="413"/>
      <c r="GFK543" s="413"/>
      <c r="GFL543" s="413"/>
      <c r="GFM543" s="413"/>
      <c r="GFN543" s="413"/>
      <c r="GFO543" s="413"/>
      <c r="GFP543" s="413"/>
      <c r="GFQ543" s="413"/>
      <c r="GFR543" s="414"/>
      <c r="GFS543" s="414"/>
      <c r="GFT543" s="414"/>
      <c r="GFU543" s="414"/>
      <c r="GFV543" s="414"/>
      <c r="GFW543" s="413"/>
      <c r="GFX543" s="413"/>
      <c r="GFY543" s="414"/>
      <c r="GFZ543" s="414"/>
      <c r="GGA543" s="413"/>
      <c r="GGB543" s="413"/>
      <c r="GGC543" s="414"/>
      <c r="GGD543" s="414"/>
      <c r="GGE543" s="413"/>
      <c r="GGF543" s="413"/>
      <c r="GGG543" s="413"/>
      <c r="GGH543" s="413"/>
      <c r="GGI543" s="413"/>
      <c r="GGJ543" s="413"/>
      <c r="GGK543" s="413"/>
      <c r="GGL543" s="414"/>
      <c r="GGM543" s="414"/>
      <c r="GGN543" s="413"/>
      <c r="GGO543" s="413"/>
      <c r="GGP543" s="414"/>
      <c r="GGQ543" s="414"/>
      <c r="GGR543" s="413"/>
      <c r="GGS543" s="413"/>
      <c r="GGT543" s="413"/>
      <c r="GGU543" s="413"/>
      <c r="GGV543" s="413"/>
      <c r="GGW543" s="407"/>
      <c r="GGX543" s="439"/>
      <c r="GGY543" s="413"/>
      <c r="GGZ543" s="413"/>
      <c r="GHA543" s="413"/>
      <c r="GHB543" s="413"/>
      <c r="GHC543" s="413"/>
      <c r="GHD543" s="413"/>
      <c r="GHE543" s="413"/>
      <c r="GHF543" s="412"/>
      <c r="GHG543" s="412"/>
      <c r="GHH543" s="412"/>
      <c r="GHI543" s="412"/>
      <c r="GHJ543" s="412"/>
      <c r="GHK543" s="412"/>
      <c r="GHL543" s="412"/>
      <c r="GHM543" s="412"/>
      <c r="GHN543" s="412"/>
      <c r="GHO543" s="412"/>
      <c r="GHP543" s="412"/>
      <c r="GHQ543" s="412"/>
      <c r="GHR543" s="412"/>
      <c r="GHS543" s="412"/>
      <c r="GHT543" s="412"/>
      <c r="GHU543" s="412"/>
      <c r="GHV543" s="412"/>
      <c r="GHW543" s="412"/>
      <c r="GHX543" s="412"/>
      <c r="GHY543" s="412"/>
      <c r="GHZ543" s="412"/>
      <c r="GIA543" s="412"/>
      <c r="GIB543" s="412"/>
      <c r="GIC543" s="412"/>
      <c r="GID543" s="412"/>
      <c r="GIE543" s="412"/>
      <c r="GIF543" s="412"/>
      <c r="GIG543" s="412"/>
      <c r="GIH543" s="412"/>
      <c r="GII543" s="412"/>
      <c r="GIJ543" s="412"/>
      <c r="GIK543" s="412"/>
      <c r="GIL543" s="412"/>
      <c r="GIM543" s="412"/>
      <c r="GIN543" s="412"/>
      <c r="GIO543" s="412"/>
      <c r="GIP543" s="412"/>
      <c r="GIQ543" s="412"/>
      <c r="GIR543" s="412"/>
      <c r="GIS543" s="412"/>
      <c r="GIT543" s="412"/>
      <c r="GIU543" s="412"/>
      <c r="GIV543" s="412"/>
      <c r="GIW543" s="412"/>
      <c r="GIX543" s="413"/>
      <c r="GIY543" s="413"/>
      <c r="GIZ543" s="413"/>
      <c r="GJA543" s="413"/>
      <c r="GJB543" s="413"/>
      <c r="GJC543" s="413"/>
      <c r="GJD543" s="413"/>
      <c r="GJE543" s="413"/>
      <c r="GJF543" s="413"/>
      <c r="GJG543" s="413"/>
      <c r="GJH543" s="413"/>
      <c r="GJI543" s="413"/>
      <c r="GJJ543" s="413"/>
      <c r="GJK543" s="413"/>
      <c r="GJL543" s="413"/>
      <c r="GJM543" s="413"/>
      <c r="GJN543" s="413"/>
      <c r="GJO543" s="413"/>
      <c r="GJP543" s="413"/>
      <c r="GJQ543" s="413"/>
      <c r="GJR543" s="413"/>
      <c r="GJS543" s="413"/>
      <c r="GJT543" s="413"/>
      <c r="GJU543" s="413"/>
      <c r="GJV543" s="414"/>
      <c r="GJW543" s="414"/>
      <c r="GJX543" s="414"/>
      <c r="GJY543" s="414"/>
      <c r="GJZ543" s="414"/>
      <c r="GKA543" s="413"/>
      <c r="GKB543" s="413"/>
      <c r="GKC543" s="414"/>
      <c r="GKD543" s="414"/>
      <c r="GKE543" s="413"/>
      <c r="GKF543" s="413"/>
      <c r="GKG543" s="414"/>
      <c r="GKH543" s="414"/>
      <c r="GKI543" s="413"/>
      <c r="GKJ543" s="413"/>
      <c r="GKK543" s="413"/>
      <c r="GKL543" s="413"/>
      <c r="GKM543" s="413"/>
      <c r="GKN543" s="413"/>
      <c r="GKO543" s="413"/>
      <c r="GKP543" s="414"/>
      <c r="GKQ543" s="414"/>
      <c r="GKR543" s="413"/>
      <c r="GKS543" s="413"/>
      <c r="GKT543" s="414"/>
      <c r="GKU543" s="414"/>
      <c r="GKV543" s="413"/>
      <c r="GKW543" s="413"/>
      <c r="GKX543" s="413"/>
      <c r="GKY543" s="413"/>
      <c r="GKZ543" s="413"/>
      <c r="GLA543" s="407"/>
      <c r="GLB543" s="439"/>
      <c r="GLC543" s="413"/>
      <c r="GLD543" s="413"/>
      <c r="GLE543" s="413"/>
      <c r="GLF543" s="413"/>
      <c r="GLG543" s="413"/>
      <c r="GLH543" s="413"/>
      <c r="GLI543" s="413"/>
      <c r="GLJ543" s="412"/>
      <c r="GLK543" s="412"/>
      <c r="GLL543" s="412"/>
      <c r="GLM543" s="412"/>
      <c r="GLN543" s="412"/>
      <c r="GLO543" s="412"/>
      <c r="GLP543" s="412"/>
      <c r="GLQ543" s="412"/>
      <c r="GLR543" s="412"/>
      <c r="GLS543" s="412"/>
      <c r="GLT543" s="412"/>
      <c r="GLU543" s="412"/>
      <c r="GLV543" s="412"/>
      <c r="GLW543" s="412"/>
      <c r="GLX543" s="412"/>
      <c r="GLY543" s="412"/>
      <c r="GLZ543" s="412"/>
      <c r="GMA543" s="412"/>
      <c r="GMB543" s="412"/>
      <c r="GMC543" s="412"/>
      <c r="GMD543" s="412"/>
      <c r="GME543" s="412"/>
      <c r="GMF543" s="412"/>
      <c r="GMG543" s="412"/>
      <c r="GMH543" s="412"/>
      <c r="GMI543" s="412"/>
      <c r="GMJ543" s="412"/>
      <c r="GMK543" s="412"/>
      <c r="GML543" s="412"/>
      <c r="GMM543" s="412"/>
      <c r="GMN543" s="412"/>
      <c r="GMO543" s="412"/>
      <c r="GMP543" s="412"/>
      <c r="GMQ543" s="412"/>
      <c r="GMR543" s="412"/>
      <c r="GMS543" s="412"/>
      <c r="GMT543" s="412"/>
      <c r="GMU543" s="412"/>
      <c r="GMV543" s="412"/>
      <c r="GMW543" s="412"/>
      <c r="GMX543" s="412"/>
      <c r="GMY543" s="412"/>
      <c r="GMZ543" s="412"/>
      <c r="GNA543" s="412"/>
      <c r="GNB543" s="413"/>
      <c r="GNC543" s="413"/>
      <c r="GND543" s="413"/>
      <c r="GNE543" s="413"/>
      <c r="GNF543" s="413"/>
      <c r="GNG543" s="413"/>
      <c r="GNH543" s="413"/>
      <c r="GNI543" s="413"/>
      <c r="GNJ543" s="413"/>
      <c r="GNK543" s="413"/>
      <c r="GNL543" s="413"/>
      <c r="GNM543" s="413"/>
      <c r="GNN543" s="413"/>
      <c r="GNO543" s="413"/>
      <c r="GNP543" s="413"/>
      <c r="GNQ543" s="413"/>
      <c r="GNR543" s="413"/>
      <c r="GNS543" s="413"/>
      <c r="GNT543" s="413"/>
      <c r="GNU543" s="413"/>
      <c r="GNV543" s="413"/>
      <c r="GNW543" s="413"/>
      <c r="GNX543" s="413"/>
      <c r="GNY543" s="413"/>
      <c r="GNZ543" s="414"/>
      <c r="GOA543" s="414"/>
      <c r="GOB543" s="414"/>
      <c r="GOC543" s="414"/>
      <c r="GOD543" s="414"/>
      <c r="GOE543" s="413"/>
      <c r="GOF543" s="413"/>
      <c r="GOG543" s="414"/>
      <c r="GOH543" s="414"/>
      <c r="GOI543" s="413"/>
      <c r="GOJ543" s="413"/>
      <c r="GOK543" s="414"/>
      <c r="GOL543" s="414"/>
      <c r="GOM543" s="413"/>
      <c r="GON543" s="413"/>
      <c r="GOO543" s="413"/>
      <c r="GOP543" s="413"/>
      <c r="GOQ543" s="413"/>
      <c r="GOR543" s="413"/>
      <c r="GOS543" s="413"/>
      <c r="GOT543" s="414"/>
      <c r="GOU543" s="414"/>
      <c r="GOV543" s="413"/>
      <c r="GOW543" s="413"/>
      <c r="GOX543" s="414"/>
      <c r="GOY543" s="414"/>
      <c r="GOZ543" s="413"/>
      <c r="GPA543" s="413"/>
      <c r="GPB543" s="413"/>
      <c r="GPC543" s="413"/>
      <c r="GPD543" s="413"/>
      <c r="GPE543" s="407"/>
      <c r="GPF543" s="439"/>
      <c r="GPG543" s="413"/>
      <c r="GPH543" s="413"/>
      <c r="GPI543" s="413"/>
      <c r="GPJ543" s="413"/>
      <c r="GPK543" s="413"/>
      <c r="GPL543" s="413"/>
      <c r="GPM543" s="413"/>
      <c r="GPN543" s="412"/>
      <c r="GPO543" s="412"/>
      <c r="GPP543" s="412"/>
      <c r="GPQ543" s="412"/>
      <c r="GPR543" s="412"/>
      <c r="GPS543" s="412"/>
      <c r="GPT543" s="412"/>
      <c r="GPU543" s="412"/>
      <c r="GPV543" s="412"/>
      <c r="GPW543" s="412"/>
      <c r="GPX543" s="412"/>
      <c r="GPY543" s="412"/>
      <c r="GPZ543" s="412"/>
      <c r="GQA543" s="412"/>
      <c r="GQB543" s="412"/>
      <c r="GQC543" s="412"/>
      <c r="GQD543" s="412"/>
      <c r="GQE543" s="412"/>
      <c r="GQF543" s="412"/>
      <c r="GQG543" s="412"/>
      <c r="GQH543" s="412"/>
      <c r="GQI543" s="412"/>
      <c r="GQJ543" s="412"/>
      <c r="GQK543" s="412"/>
      <c r="GQL543" s="412"/>
      <c r="GQM543" s="412"/>
      <c r="GQN543" s="412"/>
      <c r="GQO543" s="412"/>
      <c r="GQP543" s="412"/>
      <c r="GQQ543" s="412"/>
      <c r="GQR543" s="412"/>
      <c r="GQS543" s="412"/>
      <c r="GQT543" s="412"/>
      <c r="GQU543" s="412"/>
      <c r="GQV543" s="412"/>
      <c r="GQW543" s="412"/>
      <c r="GQX543" s="412"/>
      <c r="GQY543" s="412"/>
      <c r="GQZ543" s="412"/>
      <c r="GRA543" s="412"/>
      <c r="GRB543" s="412"/>
      <c r="GRC543" s="412"/>
      <c r="GRD543" s="412"/>
      <c r="GRE543" s="412"/>
      <c r="GRF543" s="413"/>
      <c r="GRG543" s="413"/>
      <c r="GRH543" s="413"/>
      <c r="GRI543" s="413"/>
      <c r="GRJ543" s="413"/>
      <c r="GRK543" s="413"/>
      <c r="GRL543" s="413"/>
      <c r="GRM543" s="413"/>
      <c r="GRN543" s="413"/>
      <c r="GRO543" s="413"/>
      <c r="GRP543" s="413"/>
      <c r="GRQ543" s="413"/>
      <c r="GRR543" s="413"/>
      <c r="GRS543" s="413"/>
      <c r="GRT543" s="413"/>
      <c r="GRU543" s="413"/>
      <c r="GRV543" s="413"/>
      <c r="GRW543" s="413"/>
      <c r="GRX543" s="413"/>
      <c r="GRY543" s="413"/>
      <c r="GRZ543" s="413"/>
      <c r="GSA543" s="413"/>
      <c r="GSB543" s="413"/>
      <c r="GSC543" s="413"/>
      <c r="GSD543" s="414"/>
      <c r="GSE543" s="414"/>
      <c r="GSF543" s="414"/>
      <c r="GSG543" s="414"/>
      <c r="GSH543" s="414"/>
      <c r="GSI543" s="413"/>
      <c r="GSJ543" s="413"/>
      <c r="GSK543" s="414"/>
      <c r="GSL543" s="414"/>
      <c r="GSM543" s="413"/>
      <c r="GSN543" s="413"/>
      <c r="GSO543" s="414"/>
      <c r="GSP543" s="414"/>
      <c r="GSQ543" s="413"/>
      <c r="GSR543" s="413"/>
      <c r="GSS543" s="413"/>
      <c r="GST543" s="413"/>
      <c r="GSU543" s="413"/>
      <c r="GSV543" s="413"/>
      <c r="GSW543" s="413"/>
      <c r="GSX543" s="414"/>
      <c r="GSY543" s="414"/>
      <c r="GSZ543" s="413"/>
      <c r="GTA543" s="413"/>
      <c r="GTB543" s="414"/>
      <c r="GTC543" s="414"/>
      <c r="GTD543" s="413"/>
      <c r="GTE543" s="413"/>
      <c r="GTF543" s="413"/>
      <c r="GTG543" s="413"/>
      <c r="GTH543" s="413"/>
      <c r="GTI543" s="407"/>
      <c r="GTJ543" s="439"/>
      <c r="GTK543" s="413"/>
      <c r="GTL543" s="413"/>
      <c r="GTM543" s="413"/>
      <c r="GTN543" s="413"/>
      <c r="GTO543" s="413"/>
      <c r="GTP543" s="413"/>
      <c r="GTQ543" s="413"/>
      <c r="GTR543" s="412"/>
      <c r="GTS543" s="412"/>
      <c r="GTT543" s="412"/>
      <c r="GTU543" s="412"/>
      <c r="GTV543" s="412"/>
      <c r="GTW543" s="412"/>
      <c r="GTX543" s="412"/>
      <c r="GTY543" s="412"/>
      <c r="GTZ543" s="412"/>
      <c r="GUA543" s="412"/>
      <c r="GUB543" s="412"/>
      <c r="GUC543" s="412"/>
      <c r="GUD543" s="412"/>
      <c r="GUE543" s="412"/>
      <c r="GUF543" s="412"/>
      <c r="GUG543" s="412"/>
      <c r="GUH543" s="412"/>
      <c r="GUI543" s="412"/>
      <c r="GUJ543" s="412"/>
      <c r="GUK543" s="412"/>
      <c r="GUL543" s="412"/>
      <c r="GUM543" s="412"/>
      <c r="GUN543" s="412"/>
      <c r="GUO543" s="412"/>
      <c r="GUP543" s="412"/>
      <c r="GUQ543" s="412"/>
      <c r="GUR543" s="412"/>
      <c r="GUS543" s="412"/>
      <c r="GUT543" s="412"/>
      <c r="GUU543" s="412"/>
      <c r="GUV543" s="412"/>
      <c r="GUW543" s="412"/>
      <c r="GUX543" s="412"/>
      <c r="GUY543" s="412"/>
      <c r="GUZ543" s="412"/>
      <c r="GVA543" s="412"/>
      <c r="GVB543" s="412"/>
      <c r="GVC543" s="412"/>
      <c r="GVD543" s="412"/>
      <c r="GVE543" s="412"/>
      <c r="GVF543" s="412"/>
      <c r="GVG543" s="412"/>
      <c r="GVH543" s="412"/>
      <c r="GVI543" s="412"/>
      <c r="GVJ543" s="413"/>
      <c r="GVK543" s="413"/>
      <c r="GVL543" s="413"/>
      <c r="GVM543" s="413"/>
      <c r="GVN543" s="413"/>
      <c r="GVO543" s="413"/>
      <c r="GVP543" s="413"/>
      <c r="GVQ543" s="413"/>
      <c r="GVR543" s="413"/>
      <c r="GVS543" s="413"/>
      <c r="GVT543" s="413"/>
      <c r="GVU543" s="413"/>
      <c r="GVV543" s="413"/>
      <c r="GVW543" s="413"/>
      <c r="GVX543" s="413"/>
      <c r="GVY543" s="413"/>
      <c r="GVZ543" s="413"/>
      <c r="GWA543" s="413"/>
      <c r="GWB543" s="413"/>
      <c r="GWC543" s="413"/>
      <c r="GWD543" s="413"/>
      <c r="GWE543" s="413"/>
      <c r="GWF543" s="413"/>
      <c r="GWG543" s="413"/>
      <c r="GWH543" s="414"/>
      <c r="GWI543" s="414"/>
      <c r="GWJ543" s="414"/>
      <c r="GWK543" s="414"/>
      <c r="GWL543" s="414"/>
      <c r="GWM543" s="413"/>
      <c r="GWN543" s="413"/>
      <c r="GWO543" s="414"/>
      <c r="GWP543" s="414"/>
      <c r="GWQ543" s="413"/>
      <c r="GWR543" s="413"/>
      <c r="GWS543" s="414"/>
      <c r="GWT543" s="414"/>
      <c r="GWU543" s="413"/>
      <c r="GWV543" s="413"/>
      <c r="GWW543" s="413"/>
      <c r="GWX543" s="413"/>
      <c r="GWY543" s="413"/>
      <c r="GWZ543" s="413"/>
      <c r="GXA543" s="413"/>
      <c r="GXB543" s="414"/>
      <c r="GXC543" s="414"/>
      <c r="GXD543" s="413"/>
      <c r="GXE543" s="413"/>
      <c r="GXF543" s="414"/>
      <c r="GXG543" s="414"/>
      <c r="GXH543" s="413"/>
      <c r="GXI543" s="413"/>
      <c r="GXJ543" s="413"/>
      <c r="GXK543" s="413"/>
      <c r="GXL543" s="413"/>
      <c r="GXM543" s="407"/>
      <c r="GXN543" s="439"/>
      <c r="GXO543" s="413"/>
      <c r="GXP543" s="413"/>
      <c r="GXQ543" s="413"/>
      <c r="GXR543" s="413"/>
      <c r="GXS543" s="413"/>
      <c r="GXT543" s="413"/>
      <c r="GXU543" s="413"/>
      <c r="GXV543" s="412"/>
      <c r="GXW543" s="412"/>
      <c r="GXX543" s="412"/>
      <c r="GXY543" s="412"/>
      <c r="GXZ543" s="412"/>
      <c r="GYA543" s="412"/>
      <c r="GYB543" s="412"/>
      <c r="GYC543" s="412"/>
      <c r="GYD543" s="412"/>
      <c r="GYE543" s="412"/>
      <c r="GYF543" s="412"/>
      <c r="GYG543" s="412"/>
      <c r="GYH543" s="412"/>
      <c r="GYI543" s="412"/>
      <c r="GYJ543" s="412"/>
      <c r="GYK543" s="412"/>
      <c r="GYL543" s="412"/>
      <c r="GYM543" s="412"/>
      <c r="GYN543" s="412"/>
      <c r="GYO543" s="412"/>
      <c r="GYP543" s="412"/>
      <c r="GYQ543" s="412"/>
      <c r="GYR543" s="412"/>
      <c r="GYS543" s="412"/>
      <c r="GYT543" s="412"/>
      <c r="GYU543" s="412"/>
      <c r="GYV543" s="412"/>
      <c r="GYW543" s="412"/>
      <c r="GYX543" s="412"/>
      <c r="GYY543" s="412"/>
      <c r="GYZ543" s="412"/>
      <c r="GZA543" s="412"/>
      <c r="GZB543" s="412"/>
      <c r="GZC543" s="412"/>
      <c r="GZD543" s="412"/>
      <c r="GZE543" s="412"/>
      <c r="GZF543" s="412"/>
      <c r="GZG543" s="412"/>
      <c r="GZH543" s="412"/>
      <c r="GZI543" s="412"/>
      <c r="GZJ543" s="412"/>
      <c r="GZK543" s="412"/>
      <c r="GZL543" s="412"/>
      <c r="GZM543" s="412"/>
      <c r="GZN543" s="413"/>
      <c r="GZO543" s="413"/>
      <c r="GZP543" s="413"/>
      <c r="GZQ543" s="413"/>
      <c r="GZR543" s="413"/>
      <c r="GZS543" s="413"/>
      <c r="GZT543" s="413"/>
      <c r="GZU543" s="413"/>
      <c r="GZV543" s="413"/>
      <c r="GZW543" s="413"/>
      <c r="GZX543" s="413"/>
      <c r="GZY543" s="413"/>
      <c r="GZZ543" s="413"/>
      <c r="HAA543" s="413"/>
      <c r="HAB543" s="413"/>
      <c r="HAC543" s="413"/>
      <c r="HAD543" s="413"/>
      <c r="HAE543" s="413"/>
      <c r="HAF543" s="413"/>
      <c r="HAG543" s="413"/>
      <c r="HAH543" s="413"/>
      <c r="HAI543" s="413"/>
      <c r="HAJ543" s="413"/>
      <c r="HAK543" s="413"/>
      <c r="HAL543" s="414"/>
      <c r="HAM543" s="414"/>
      <c r="HAN543" s="414"/>
      <c r="HAO543" s="414"/>
      <c r="HAP543" s="414"/>
      <c r="HAQ543" s="413"/>
      <c r="HAR543" s="413"/>
      <c r="HAS543" s="414"/>
      <c r="HAT543" s="414"/>
      <c r="HAU543" s="413"/>
      <c r="HAV543" s="413"/>
      <c r="HAW543" s="414"/>
      <c r="HAX543" s="414"/>
      <c r="HAY543" s="413"/>
      <c r="HAZ543" s="413"/>
      <c r="HBA543" s="413"/>
      <c r="HBB543" s="413"/>
      <c r="HBC543" s="413"/>
      <c r="HBD543" s="413"/>
      <c r="HBE543" s="413"/>
      <c r="HBF543" s="414"/>
      <c r="HBG543" s="414"/>
      <c r="HBH543" s="413"/>
      <c r="HBI543" s="413"/>
      <c r="HBJ543" s="414"/>
      <c r="HBK543" s="414"/>
      <c r="HBL543" s="413"/>
      <c r="HBM543" s="413"/>
      <c r="HBN543" s="413"/>
      <c r="HBO543" s="413"/>
      <c r="HBP543" s="413"/>
      <c r="HBQ543" s="407"/>
      <c r="HBR543" s="439"/>
      <c r="HBS543" s="413"/>
      <c r="HBT543" s="413"/>
      <c r="HBU543" s="413"/>
      <c r="HBV543" s="413"/>
      <c r="HBW543" s="413"/>
      <c r="HBX543" s="413"/>
      <c r="HBY543" s="413"/>
      <c r="HBZ543" s="412"/>
      <c r="HCA543" s="412"/>
      <c r="HCB543" s="412"/>
      <c r="HCC543" s="412"/>
      <c r="HCD543" s="412"/>
      <c r="HCE543" s="412"/>
      <c r="HCF543" s="412"/>
      <c r="HCG543" s="412"/>
      <c r="HCH543" s="412"/>
      <c r="HCI543" s="412"/>
      <c r="HCJ543" s="412"/>
      <c r="HCK543" s="412"/>
      <c r="HCL543" s="412"/>
      <c r="HCM543" s="412"/>
      <c r="HCN543" s="412"/>
      <c r="HCO543" s="412"/>
      <c r="HCP543" s="412"/>
      <c r="HCQ543" s="412"/>
      <c r="HCR543" s="412"/>
      <c r="HCS543" s="412"/>
      <c r="HCT543" s="412"/>
      <c r="HCU543" s="412"/>
      <c r="HCV543" s="412"/>
      <c r="HCW543" s="412"/>
      <c r="HCX543" s="412"/>
      <c r="HCY543" s="412"/>
      <c r="HCZ543" s="412"/>
      <c r="HDA543" s="412"/>
      <c r="HDB543" s="412"/>
      <c r="HDC543" s="412"/>
      <c r="HDD543" s="412"/>
      <c r="HDE543" s="412"/>
      <c r="HDF543" s="412"/>
      <c r="HDG543" s="412"/>
      <c r="HDH543" s="412"/>
      <c r="HDI543" s="412"/>
      <c r="HDJ543" s="412"/>
      <c r="HDK543" s="412"/>
      <c r="HDL543" s="412"/>
      <c r="HDM543" s="412"/>
      <c r="HDN543" s="412"/>
      <c r="HDO543" s="412"/>
      <c r="HDP543" s="412"/>
      <c r="HDQ543" s="412"/>
      <c r="HDR543" s="413"/>
      <c r="HDS543" s="413"/>
      <c r="HDT543" s="413"/>
      <c r="HDU543" s="413"/>
      <c r="HDV543" s="413"/>
      <c r="HDW543" s="413"/>
      <c r="HDX543" s="413"/>
      <c r="HDY543" s="413"/>
      <c r="HDZ543" s="413"/>
      <c r="HEA543" s="413"/>
      <c r="HEB543" s="413"/>
      <c r="HEC543" s="413"/>
      <c r="HED543" s="413"/>
      <c r="HEE543" s="413"/>
      <c r="HEF543" s="413"/>
      <c r="HEG543" s="413"/>
      <c r="HEH543" s="413"/>
      <c r="HEI543" s="413"/>
      <c r="HEJ543" s="413"/>
      <c r="HEK543" s="413"/>
      <c r="HEL543" s="413"/>
      <c r="HEM543" s="413"/>
      <c r="HEN543" s="413"/>
      <c r="HEO543" s="413"/>
      <c r="HEP543" s="414"/>
      <c r="HEQ543" s="414"/>
      <c r="HER543" s="414"/>
      <c r="HES543" s="414"/>
      <c r="HET543" s="414"/>
      <c r="HEU543" s="413"/>
      <c r="HEV543" s="413"/>
      <c r="HEW543" s="414"/>
      <c r="HEX543" s="414"/>
      <c r="HEY543" s="413"/>
      <c r="HEZ543" s="413"/>
      <c r="HFA543" s="414"/>
      <c r="HFB543" s="414"/>
      <c r="HFC543" s="413"/>
      <c r="HFD543" s="413"/>
      <c r="HFE543" s="413"/>
      <c r="HFF543" s="413"/>
      <c r="HFG543" s="413"/>
      <c r="HFH543" s="413"/>
      <c r="HFI543" s="413"/>
      <c r="HFJ543" s="414"/>
      <c r="HFK543" s="414"/>
      <c r="HFL543" s="413"/>
      <c r="HFM543" s="413"/>
      <c r="HFN543" s="414"/>
      <c r="HFO543" s="414"/>
      <c r="HFP543" s="413"/>
      <c r="HFQ543" s="413"/>
      <c r="HFR543" s="413"/>
      <c r="HFS543" s="413"/>
      <c r="HFT543" s="413"/>
      <c r="HFU543" s="407"/>
      <c r="HFV543" s="439"/>
      <c r="HFW543" s="413"/>
      <c r="HFX543" s="413"/>
      <c r="HFY543" s="413"/>
      <c r="HFZ543" s="413"/>
      <c r="HGA543" s="413"/>
      <c r="HGB543" s="413"/>
      <c r="HGC543" s="413"/>
      <c r="HGD543" s="412"/>
      <c r="HGE543" s="412"/>
      <c r="HGF543" s="412"/>
      <c r="HGG543" s="412"/>
      <c r="HGH543" s="412"/>
      <c r="HGI543" s="412"/>
      <c r="HGJ543" s="412"/>
      <c r="HGK543" s="412"/>
      <c r="HGL543" s="412"/>
      <c r="HGM543" s="412"/>
      <c r="HGN543" s="412"/>
      <c r="HGO543" s="412"/>
      <c r="HGP543" s="412"/>
      <c r="HGQ543" s="412"/>
      <c r="HGR543" s="412"/>
      <c r="HGS543" s="412"/>
      <c r="HGT543" s="412"/>
      <c r="HGU543" s="412"/>
      <c r="HGV543" s="412"/>
      <c r="HGW543" s="412"/>
      <c r="HGX543" s="412"/>
      <c r="HGY543" s="412"/>
      <c r="HGZ543" s="412"/>
      <c r="HHA543" s="412"/>
      <c r="HHB543" s="412"/>
      <c r="HHC543" s="412"/>
      <c r="HHD543" s="412"/>
      <c r="HHE543" s="412"/>
      <c r="HHF543" s="412"/>
      <c r="HHG543" s="412"/>
      <c r="HHH543" s="412"/>
      <c r="HHI543" s="412"/>
      <c r="HHJ543" s="412"/>
      <c r="HHK543" s="412"/>
      <c r="HHL543" s="412"/>
      <c r="HHM543" s="412"/>
      <c r="HHN543" s="412"/>
      <c r="HHO543" s="412"/>
      <c r="HHP543" s="412"/>
      <c r="HHQ543" s="412"/>
      <c r="HHR543" s="412"/>
      <c r="HHS543" s="412"/>
      <c r="HHT543" s="412"/>
      <c r="HHU543" s="412"/>
      <c r="HHV543" s="413"/>
      <c r="HHW543" s="413"/>
      <c r="HHX543" s="413"/>
      <c r="HHY543" s="413"/>
      <c r="HHZ543" s="413"/>
      <c r="HIA543" s="413"/>
      <c r="HIB543" s="413"/>
      <c r="HIC543" s="413"/>
      <c r="HID543" s="413"/>
      <c r="HIE543" s="413"/>
      <c r="HIF543" s="413"/>
      <c r="HIG543" s="413"/>
      <c r="HIH543" s="413"/>
      <c r="HII543" s="413"/>
      <c r="HIJ543" s="413"/>
      <c r="HIK543" s="413"/>
      <c r="HIL543" s="413"/>
      <c r="HIM543" s="413"/>
      <c r="HIN543" s="413"/>
      <c r="HIO543" s="413"/>
      <c r="HIP543" s="413"/>
      <c r="HIQ543" s="413"/>
      <c r="HIR543" s="413"/>
      <c r="HIS543" s="413"/>
      <c r="HIT543" s="414"/>
      <c r="HIU543" s="414"/>
      <c r="HIV543" s="414"/>
      <c r="HIW543" s="414"/>
      <c r="HIX543" s="414"/>
      <c r="HIY543" s="413"/>
      <c r="HIZ543" s="413"/>
      <c r="HJA543" s="414"/>
      <c r="HJB543" s="414"/>
      <c r="HJC543" s="413"/>
      <c r="HJD543" s="413"/>
      <c r="HJE543" s="414"/>
      <c r="HJF543" s="414"/>
      <c r="HJG543" s="413"/>
      <c r="HJH543" s="413"/>
      <c r="HJI543" s="413"/>
      <c r="HJJ543" s="413"/>
      <c r="HJK543" s="413"/>
      <c r="HJL543" s="413"/>
      <c r="HJM543" s="413"/>
      <c r="HJN543" s="414"/>
      <c r="HJO543" s="414"/>
      <c r="HJP543" s="413"/>
      <c r="HJQ543" s="413"/>
      <c r="HJR543" s="414"/>
      <c r="HJS543" s="414"/>
      <c r="HJT543" s="413"/>
      <c r="HJU543" s="413"/>
      <c r="HJV543" s="413"/>
      <c r="HJW543" s="413"/>
      <c r="HJX543" s="413"/>
      <c r="HJY543" s="407"/>
      <c r="HJZ543" s="439"/>
      <c r="HKA543" s="413"/>
      <c r="HKB543" s="413"/>
      <c r="HKC543" s="413"/>
      <c r="HKD543" s="413"/>
      <c r="HKE543" s="413"/>
      <c r="HKF543" s="413"/>
      <c r="HKG543" s="413"/>
      <c r="HKH543" s="412"/>
      <c r="HKI543" s="412"/>
      <c r="HKJ543" s="412"/>
      <c r="HKK543" s="412"/>
      <c r="HKL543" s="412"/>
      <c r="HKM543" s="412"/>
      <c r="HKN543" s="412"/>
      <c r="HKO543" s="412"/>
      <c r="HKP543" s="412"/>
      <c r="HKQ543" s="412"/>
      <c r="HKR543" s="412"/>
      <c r="HKS543" s="412"/>
      <c r="HKT543" s="412"/>
      <c r="HKU543" s="412"/>
      <c r="HKV543" s="412"/>
      <c r="HKW543" s="412"/>
      <c r="HKX543" s="412"/>
      <c r="HKY543" s="412"/>
      <c r="HKZ543" s="412"/>
      <c r="HLA543" s="412"/>
      <c r="HLB543" s="412"/>
      <c r="HLC543" s="412"/>
      <c r="HLD543" s="412"/>
      <c r="HLE543" s="412"/>
      <c r="HLF543" s="412"/>
      <c r="HLG543" s="412"/>
      <c r="HLH543" s="412"/>
      <c r="HLI543" s="412"/>
      <c r="HLJ543" s="412"/>
      <c r="HLK543" s="412"/>
      <c r="HLL543" s="412"/>
      <c r="HLM543" s="412"/>
      <c r="HLN543" s="412"/>
      <c r="HLO543" s="412"/>
      <c r="HLP543" s="412"/>
      <c r="HLQ543" s="412"/>
      <c r="HLR543" s="412"/>
      <c r="HLS543" s="412"/>
      <c r="HLT543" s="412"/>
      <c r="HLU543" s="412"/>
      <c r="HLV543" s="412"/>
      <c r="HLW543" s="412"/>
      <c r="HLX543" s="412"/>
      <c r="HLY543" s="412"/>
      <c r="HLZ543" s="413"/>
      <c r="HMA543" s="413"/>
      <c r="HMB543" s="413"/>
      <c r="HMC543" s="413"/>
      <c r="HMD543" s="413"/>
      <c r="HME543" s="413"/>
      <c r="HMF543" s="413"/>
      <c r="HMG543" s="413"/>
      <c r="HMH543" s="413"/>
      <c r="HMI543" s="413"/>
      <c r="HMJ543" s="413"/>
      <c r="HMK543" s="413"/>
      <c r="HML543" s="413"/>
      <c r="HMM543" s="413"/>
      <c r="HMN543" s="413"/>
      <c r="HMO543" s="413"/>
      <c r="HMP543" s="413"/>
      <c r="HMQ543" s="413"/>
      <c r="HMR543" s="413"/>
      <c r="HMS543" s="413"/>
      <c r="HMT543" s="413"/>
      <c r="HMU543" s="413"/>
      <c r="HMV543" s="413"/>
      <c r="HMW543" s="413"/>
      <c r="HMX543" s="414"/>
      <c r="HMY543" s="414"/>
      <c r="HMZ543" s="414"/>
      <c r="HNA543" s="414"/>
      <c r="HNB543" s="414"/>
      <c r="HNC543" s="413"/>
      <c r="HND543" s="413"/>
      <c r="HNE543" s="414"/>
      <c r="HNF543" s="414"/>
      <c r="HNG543" s="413"/>
      <c r="HNH543" s="413"/>
      <c r="HNI543" s="414"/>
      <c r="HNJ543" s="414"/>
      <c r="HNK543" s="413"/>
      <c r="HNL543" s="413"/>
      <c r="HNM543" s="413"/>
      <c r="HNN543" s="413"/>
      <c r="HNO543" s="413"/>
      <c r="HNP543" s="413"/>
      <c r="HNQ543" s="413"/>
      <c r="HNR543" s="414"/>
      <c r="HNS543" s="414"/>
      <c r="HNT543" s="413"/>
      <c r="HNU543" s="413"/>
      <c r="HNV543" s="414"/>
      <c r="HNW543" s="414"/>
      <c r="HNX543" s="413"/>
      <c r="HNY543" s="413"/>
      <c r="HNZ543" s="413"/>
      <c r="HOA543" s="413"/>
      <c r="HOB543" s="413"/>
      <c r="HOC543" s="407"/>
      <c r="HOD543" s="439"/>
      <c r="HOE543" s="413"/>
      <c r="HOF543" s="413"/>
      <c r="HOG543" s="413"/>
      <c r="HOH543" s="413"/>
      <c r="HOI543" s="413"/>
      <c r="HOJ543" s="413"/>
      <c r="HOK543" s="413"/>
      <c r="HOL543" s="412"/>
      <c r="HOM543" s="412"/>
      <c r="HON543" s="412"/>
      <c r="HOO543" s="412"/>
      <c r="HOP543" s="412"/>
      <c r="HOQ543" s="412"/>
      <c r="HOR543" s="412"/>
      <c r="HOS543" s="412"/>
      <c r="HOT543" s="412"/>
      <c r="HOU543" s="412"/>
      <c r="HOV543" s="412"/>
      <c r="HOW543" s="412"/>
      <c r="HOX543" s="412"/>
      <c r="HOY543" s="412"/>
      <c r="HOZ543" s="412"/>
      <c r="HPA543" s="412"/>
      <c r="HPB543" s="412"/>
      <c r="HPC543" s="412"/>
      <c r="HPD543" s="412"/>
      <c r="HPE543" s="412"/>
      <c r="HPF543" s="412"/>
      <c r="HPG543" s="412"/>
      <c r="HPH543" s="412"/>
      <c r="HPI543" s="412"/>
      <c r="HPJ543" s="412"/>
      <c r="HPK543" s="412"/>
      <c r="HPL543" s="412"/>
      <c r="HPM543" s="412"/>
      <c r="HPN543" s="412"/>
      <c r="HPO543" s="412"/>
      <c r="HPP543" s="412"/>
      <c r="HPQ543" s="412"/>
      <c r="HPR543" s="412"/>
      <c r="HPS543" s="412"/>
      <c r="HPT543" s="412"/>
      <c r="HPU543" s="412"/>
      <c r="HPV543" s="412"/>
      <c r="HPW543" s="412"/>
      <c r="HPX543" s="412"/>
      <c r="HPY543" s="412"/>
      <c r="HPZ543" s="412"/>
      <c r="HQA543" s="412"/>
      <c r="HQB543" s="412"/>
      <c r="HQC543" s="412"/>
      <c r="HQD543" s="413"/>
      <c r="HQE543" s="413"/>
      <c r="HQF543" s="413"/>
      <c r="HQG543" s="413"/>
      <c r="HQH543" s="413"/>
      <c r="HQI543" s="413"/>
      <c r="HQJ543" s="413"/>
      <c r="HQK543" s="413"/>
      <c r="HQL543" s="413"/>
      <c r="HQM543" s="413"/>
      <c r="HQN543" s="413"/>
      <c r="HQO543" s="413"/>
      <c r="HQP543" s="413"/>
      <c r="HQQ543" s="413"/>
      <c r="HQR543" s="413"/>
      <c r="HQS543" s="413"/>
      <c r="HQT543" s="413"/>
      <c r="HQU543" s="413"/>
      <c r="HQV543" s="413"/>
      <c r="HQW543" s="413"/>
      <c r="HQX543" s="413"/>
      <c r="HQY543" s="413"/>
      <c r="HQZ543" s="413"/>
      <c r="HRA543" s="413"/>
      <c r="HRB543" s="414"/>
      <c r="HRC543" s="414"/>
      <c r="HRD543" s="414"/>
      <c r="HRE543" s="414"/>
      <c r="HRF543" s="414"/>
      <c r="HRG543" s="413"/>
      <c r="HRH543" s="413"/>
      <c r="HRI543" s="414"/>
      <c r="HRJ543" s="414"/>
      <c r="HRK543" s="413"/>
      <c r="HRL543" s="413"/>
      <c r="HRM543" s="414"/>
      <c r="HRN543" s="414"/>
      <c r="HRO543" s="413"/>
      <c r="HRP543" s="413"/>
      <c r="HRQ543" s="413"/>
      <c r="HRR543" s="413"/>
      <c r="HRS543" s="413"/>
      <c r="HRT543" s="413"/>
      <c r="HRU543" s="413"/>
      <c r="HRV543" s="414"/>
      <c r="HRW543" s="414"/>
      <c r="HRX543" s="413"/>
      <c r="HRY543" s="413"/>
      <c r="HRZ543" s="414"/>
      <c r="HSA543" s="414"/>
      <c r="HSB543" s="413"/>
      <c r="HSC543" s="413"/>
      <c r="HSD543" s="413"/>
      <c r="HSE543" s="413"/>
      <c r="HSF543" s="413"/>
      <c r="HSG543" s="407"/>
      <c r="HSH543" s="439"/>
      <c r="HSI543" s="413"/>
      <c r="HSJ543" s="413"/>
      <c r="HSK543" s="413"/>
      <c r="HSL543" s="413"/>
      <c r="HSM543" s="413"/>
      <c r="HSN543" s="413"/>
      <c r="HSO543" s="413"/>
      <c r="HSP543" s="412"/>
      <c r="HSQ543" s="412"/>
      <c r="HSR543" s="412"/>
      <c r="HSS543" s="412"/>
      <c r="HST543" s="412"/>
      <c r="HSU543" s="412"/>
      <c r="HSV543" s="412"/>
      <c r="HSW543" s="412"/>
      <c r="HSX543" s="412"/>
      <c r="HSY543" s="412"/>
      <c r="HSZ543" s="412"/>
      <c r="HTA543" s="412"/>
      <c r="HTB543" s="412"/>
      <c r="HTC543" s="412"/>
      <c r="HTD543" s="412"/>
      <c r="HTE543" s="412"/>
      <c r="HTF543" s="412"/>
      <c r="HTG543" s="412"/>
      <c r="HTH543" s="412"/>
      <c r="HTI543" s="412"/>
      <c r="HTJ543" s="412"/>
      <c r="HTK543" s="412"/>
      <c r="HTL543" s="412"/>
      <c r="HTM543" s="412"/>
      <c r="HTN543" s="412"/>
      <c r="HTO543" s="412"/>
      <c r="HTP543" s="412"/>
      <c r="HTQ543" s="412"/>
      <c r="HTR543" s="412"/>
      <c r="HTS543" s="412"/>
      <c r="HTT543" s="412"/>
      <c r="HTU543" s="412"/>
      <c r="HTV543" s="412"/>
      <c r="HTW543" s="412"/>
      <c r="HTX543" s="412"/>
      <c r="HTY543" s="412"/>
      <c r="HTZ543" s="412"/>
      <c r="HUA543" s="412"/>
      <c r="HUB543" s="412"/>
      <c r="HUC543" s="412"/>
      <c r="HUD543" s="412"/>
      <c r="HUE543" s="412"/>
      <c r="HUF543" s="412"/>
      <c r="HUG543" s="412"/>
      <c r="HUH543" s="413"/>
      <c r="HUI543" s="413"/>
      <c r="HUJ543" s="413"/>
      <c r="HUK543" s="413"/>
      <c r="HUL543" s="413"/>
      <c r="HUM543" s="413"/>
      <c r="HUN543" s="413"/>
      <c r="HUO543" s="413"/>
      <c r="HUP543" s="413"/>
      <c r="HUQ543" s="413"/>
      <c r="HUR543" s="413"/>
      <c r="HUS543" s="413"/>
      <c r="HUT543" s="413"/>
      <c r="HUU543" s="413"/>
      <c r="HUV543" s="413"/>
      <c r="HUW543" s="413"/>
      <c r="HUX543" s="413"/>
      <c r="HUY543" s="413"/>
      <c r="HUZ543" s="413"/>
      <c r="HVA543" s="413"/>
      <c r="HVB543" s="413"/>
      <c r="HVC543" s="413"/>
      <c r="HVD543" s="413"/>
      <c r="HVE543" s="413"/>
      <c r="HVF543" s="414"/>
      <c r="HVG543" s="414"/>
      <c r="HVH543" s="414"/>
      <c r="HVI543" s="414"/>
      <c r="HVJ543" s="414"/>
      <c r="HVK543" s="413"/>
      <c r="HVL543" s="413"/>
      <c r="HVM543" s="414"/>
      <c r="HVN543" s="414"/>
      <c r="HVO543" s="413"/>
      <c r="HVP543" s="413"/>
      <c r="HVQ543" s="414"/>
      <c r="HVR543" s="414"/>
      <c r="HVS543" s="413"/>
      <c r="HVT543" s="413"/>
      <c r="HVU543" s="413"/>
      <c r="HVV543" s="413"/>
      <c r="HVW543" s="413"/>
      <c r="HVX543" s="413"/>
      <c r="HVY543" s="413"/>
      <c r="HVZ543" s="414"/>
      <c r="HWA543" s="414"/>
      <c r="HWB543" s="413"/>
      <c r="HWC543" s="413"/>
      <c r="HWD543" s="414"/>
      <c r="HWE543" s="414"/>
      <c r="HWF543" s="413"/>
      <c r="HWG543" s="413"/>
      <c r="HWH543" s="413"/>
      <c r="HWI543" s="413"/>
      <c r="HWJ543" s="413"/>
      <c r="HWK543" s="407"/>
      <c r="HWL543" s="439"/>
      <c r="HWM543" s="413"/>
      <c r="HWN543" s="413"/>
      <c r="HWO543" s="413"/>
      <c r="HWP543" s="413"/>
      <c r="HWQ543" s="413"/>
      <c r="HWR543" s="413"/>
      <c r="HWS543" s="413"/>
      <c r="HWT543" s="412"/>
      <c r="HWU543" s="412"/>
      <c r="HWV543" s="412"/>
      <c r="HWW543" s="412"/>
      <c r="HWX543" s="412"/>
      <c r="HWY543" s="412"/>
      <c r="HWZ543" s="412"/>
      <c r="HXA543" s="412"/>
      <c r="HXB543" s="412"/>
      <c r="HXC543" s="412"/>
      <c r="HXD543" s="412"/>
      <c r="HXE543" s="412"/>
      <c r="HXF543" s="412"/>
      <c r="HXG543" s="412"/>
      <c r="HXH543" s="412"/>
      <c r="HXI543" s="412"/>
      <c r="HXJ543" s="412"/>
      <c r="HXK543" s="412"/>
      <c r="HXL543" s="412"/>
      <c r="HXM543" s="412"/>
      <c r="HXN543" s="412"/>
      <c r="HXO543" s="412"/>
      <c r="HXP543" s="412"/>
      <c r="HXQ543" s="412"/>
      <c r="HXR543" s="412"/>
      <c r="HXS543" s="412"/>
      <c r="HXT543" s="412"/>
      <c r="HXU543" s="412"/>
      <c r="HXV543" s="412"/>
      <c r="HXW543" s="412"/>
      <c r="HXX543" s="412"/>
      <c r="HXY543" s="412"/>
      <c r="HXZ543" s="412"/>
      <c r="HYA543" s="412"/>
      <c r="HYB543" s="412"/>
      <c r="HYC543" s="412"/>
      <c r="HYD543" s="412"/>
      <c r="HYE543" s="412"/>
      <c r="HYF543" s="412"/>
      <c r="HYG543" s="412"/>
      <c r="HYH543" s="412"/>
      <c r="HYI543" s="412"/>
      <c r="HYJ543" s="412"/>
      <c r="HYK543" s="412"/>
      <c r="HYL543" s="413"/>
      <c r="HYM543" s="413"/>
      <c r="HYN543" s="413"/>
      <c r="HYO543" s="413"/>
      <c r="HYP543" s="413"/>
      <c r="HYQ543" s="413"/>
      <c r="HYR543" s="413"/>
      <c r="HYS543" s="413"/>
      <c r="HYT543" s="413"/>
      <c r="HYU543" s="413"/>
      <c r="HYV543" s="413"/>
      <c r="HYW543" s="413"/>
      <c r="HYX543" s="413"/>
      <c r="HYY543" s="413"/>
      <c r="HYZ543" s="413"/>
      <c r="HZA543" s="413"/>
      <c r="HZB543" s="413"/>
      <c r="HZC543" s="413"/>
      <c r="HZD543" s="413"/>
      <c r="HZE543" s="413"/>
      <c r="HZF543" s="413"/>
      <c r="HZG543" s="413"/>
      <c r="HZH543" s="413"/>
      <c r="HZI543" s="413"/>
      <c r="HZJ543" s="414"/>
      <c r="HZK543" s="414"/>
      <c r="HZL543" s="414"/>
      <c r="HZM543" s="414"/>
      <c r="HZN543" s="414"/>
      <c r="HZO543" s="413"/>
      <c r="HZP543" s="413"/>
      <c r="HZQ543" s="414"/>
      <c r="HZR543" s="414"/>
      <c r="HZS543" s="413"/>
      <c r="HZT543" s="413"/>
      <c r="HZU543" s="414"/>
      <c r="HZV543" s="414"/>
      <c r="HZW543" s="413"/>
      <c r="HZX543" s="413"/>
      <c r="HZY543" s="413"/>
      <c r="HZZ543" s="413"/>
      <c r="IAA543" s="413"/>
      <c r="IAB543" s="413"/>
      <c r="IAC543" s="413"/>
      <c r="IAD543" s="414"/>
      <c r="IAE543" s="414"/>
      <c r="IAF543" s="413"/>
      <c r="IAG543" s="413"/>
      <c r="IAH543" s="414"/>
      <c r="IAI543" s="414"/>
      <c r="IAJ543" s="413"/>
      <c r="IAK543" s="413"/>
      <c r="IAL543" s="413"/>
      <c r="IAM543" s="413"/>
      <c r="IAN543" s="413"/>
      <c r="IAO543" s="407"/>
      <c r="IAP543" s="439"/>
      <c r="IAQ543" s="413"/>
      <c r="IAR543" s="413"/>
      <c r="IAS543" s="413"/>
      <c r="IAT543" s="413"/>
      <c r="IAU543" s="413"/>
      <c r="IAV543" s="413"/>
      <c r="IAW543" s="413"/>
      <c r="IAX543" s="412"/>
      <c r="IAY543" s="412"/>
      <c r="IAZ543" s="412"/>
      <c r="IBA543" s="412"/>
      <c r="IBB543" s="412"/>
      <c r="IBC543" s="412"/>
      <c r="IBD543" s="412"/>
      <c r="IBE543" s="412"/>
      <c r="IBF543" s="412"/>
      <c r="IBG543" s="412"/>
      <c r="IBH543" s="412"/>
      <c r="IBI543" s="412"/>
      <c r="IBJ543" s="412"/>
      <c r="IBK543" s="412"/>
      <c r="IBL543" s="412"/>
      <c r="IBM543" s="412"/>
      <c r="IBN543" s="412"/>
      <c r="IBO543" s="412"/>
      <c r="IBP543" s="412"/>
      <c r="IBQ543" s="412"/>
      <c r="IBR543" s="412"/>
      <c r="IBS543" s="412"/>
      <c r="IBT543" s="412"/>
      <c r="IBU543" s="412"/>
      <c r="IBV543" s="412"/>
      <c r="IBW543" s="412"/>
      <c r="IBX543" s="412"/>
      <c r="IBY543" s="412"/>
      <c r="IBZ543" s="412"/>
      <c r="ICA543" s="412"/>
      <c r="ICB543" s="412"/>
      <c r="ICC543" s="412"/>
      <c r="ICD543" s="412"/>
      <c r="ICE543" s="412"/>
      <c r="ICF543" s="412"/>
      <c r="ICG543" s="412"/>
      <c r="ICH543" s="412"/>
      <c r="ICI543" s="412"/>
      <c r="ICJ543" s="412"/>
      <c r="ICK543" s="412"/>
      <c r="ICL543" s="412"/>
      <c r="ICM543" s="412"/>
      <c r="ICN543" s="412"/>
      <c r="ICO543" s="412"/>
      <c r="ICP543" s="413"/>
      <c r="ICQ543" s="413"/>
      <c r="ICR543" s="413"/>
      <c r="ICS543" s="413"/>
      <c r="ICT543" s="413"/>
      <c r="ICU543" s="413"/>
      <c r="ICV543" s="413"/>
      <c r="ICW543" s="413"/>
      <c r="ICX543" s="413"/>
      <c r="ICY543" s="413"/>
      <c r="ICZ543" s="413"/>
      <c r="IDA543" s="413"/>
      <c r="IDB543" s="413"/>
      <c r="IDC543" s="413"/>
      <c r="IDD543" s="413"/>
      <c r="IDE543" s="413"/>
      <c r="IDF543" s="413"/>
      <c r="IDG543" s="413"/>
      <c r="IDH543" s="413"/>
      <c r="IDI543" s="413"/>
      <c r="IDJ543" s="413"/>
      <c r="IDK543" s="413"/>
      <c r="IDL543" s="413"/>
      <c r="IDM543" s="413"/>
      <c r="IDN543" s="414"/>
      <c r="IDO543" s="414"/>
      <c r="IDP543" s="414"/>
      <c r="IDQ543" s="414"/>
      <c r="IDR543" s="414"/>
      <c r="IDS543" s="413"/>
      <c r="IDT543" s="413"/>
      <c r="IDU543" s="414"/>
      <c r="IDV543" s="414"/>
      <c r="IDW543" s="413"/>
      <c r="IDX543" s="413"/>
      <c r="IDY543" s="414"/>
      <c r="IDZ543" s="414"/>
      <c r="IEA543" s="413"/>
      <c r="IEB543" s="413"/>
      <c r="IEC543" s="413"/>
      <c r="IED543" s="413"/>
      <c r="IEE543" s="413"/>
      <c r="IEF543" s="413"/>
      <c r="IEG543" s="413"/>
      <c r="IEH543" s="414"/>
      <c r="IEI543" s="414"/>
      <c r="IEJ543" s="413"/>
      <c r="IEK543" s="413"/>
      <c r="IEL543" s="414"/>
      <c r="IEM543" s="414"/>
      <c r="IEN543" s="413"/>
      <c r="IEO543" s="413"/>
      <c r="IEP543" s="413"/>
      <c r="IEQ543" s="413"/>
      <c r="IER543" s="413"/>
      <c r="IES543" s="407"/>
      <c r="IET543" s="439"/>
      <c r="IEU543" s="413"/>
      <c r="IEV543" s="413"/>
      <c r="IEW543" s="413"/>
      <c r="IEX543" s="413"/>
      <c r="IEY543" s="413"/>
      <c r="IEZ543" s="413"/>
      <c r="IFA543" s="413"/>
      <c r="IFB543" s="412"/>
      <c r="IFC543" s="412"/>
      <c r="IFD543" s="412"/>
      <c r="IFE543" s="412"/>
      <c r="IFF543" s="412"/>
      <c r="IFG543" s="412"/>
      <c r="IFH543" s="412"/>
      <c r="IFI543" s="412"/>
      <c r="IFJ543" s="412"/>
      <c r="IFK543" s="412"/>
      <c r="IFL543" s="412"/>
      <c r="IFM543" s="412"/>
      <c r="IFN543" s="412"/>
      <c r="IFO543" s="412"/>
      <c r="IFP543" s="412"/>
      <c r="IFQ543" s="412"/>
      <c r="IFR543" s="412"/>
      <c r="IFS543" s="412"/>
      <c r="IFT543" s="412"/>
      <c r="IFU543" s="412"/>
      <c r="IFV543" s="412"/>
      <c r="IFW543" s="412"/>
      <c r="IFX543" s="412"/>
      <c r="IFY543" s="412"/>
      <c r="IFZ543" s="412"/>
      <c r="IGA543" s="412"/>
      <c r="IGB543" s="412"/>
      <c r="IGC543" s="412"/>
      <c r="IGD543" s="412"/>
      <c r="IGE543" s="412"/>
      <c r="IGF543" s="412"/>
      <c r="IGG543" s="412"/>
      <c r="IGH543" s="412"/>
      <c r="IGI543" s="412"/>
      <c r="IGJ543" s="412"/>
      <c r="IGK543" s="412"/>
      <c r="IGL543" s="412"/>
      <c r="IGM543" s="412"/>
      <c r="IGN543" s="412"/>
      <c r="IGO543" s="412"/>
      <c r="IGP543" s="412"/>
      <c r="IGQ543" s="412"/>
      <c r="IGR543" s="412"/>
      <c r="IGS543" s="412"/>
      <c r="IGT543" s="413"/>
      <c r="IGU543" s="413"/>
      <c r="IGV543" s="413"/>
      <c r="IGW543" s="413"/>
      <c r="IGX543" s="413"/>
      <c r="IGY543" s="413"/>
      <c r="IGZ543" s="413"/>
      <c r="IHA543" s="413"/>
      <c r="IHB543" s="413"/>
      <c r="IHC543" s="413"/>
      <c r="IHD543" s="413"/>
      <c r="IHE543" s="413"/>
      <c r="IHF543" s="413"/>
      <c r="IHG543" s="413"/>
      <c r="IHH543" s="413"/>
      <c r="IHI543" s="413"/>
      <c r="IHJ543" s="413"/>
      <c r="IHK543" s="413"/>
      <c r="IHL543" s="413"/>
      <c r="IHM543" s="413"/>
      <c r="IHN543" s="413"/>
      <c r="IHO543" s="413"/>
      <c r="IHP543" s="413"/>
      <c r="IHQ543" s="413"/>
      <c r="IHR543" s="414"/>
      <c r="IHS543" s="414"/>
      <c r="IHT543" s="414"/>
      <c r="IHU543" s="414"/>
      <c r="IHV543" s="414"/>
      <c r="IHW543" s="413"/>
      <c r="IHX543" s="413"/>
      <c r="IHY543" s="414"/>
      <c r="IHZ543" s="414"/>
      <c r="IIA543" s="413"/>
      <c r="IIB543" s="413"/>
      <c r="IIC543" s="414"/>
      <c r="IID543" s="414"/>
      <c r="IIE543" s="413"/>
      <c r="IIF543" s="413"/>
      <c r="IIG543" s="413"/>
      <c r="IIH543" s="413"/>
      <c r="III543" s="413"/>
      <c r="IIJ543" s="413"/>
      <c r="IIK543" s="413"/>
      <c r="IIL543" s="414"/>
      <c r="IIM543" s="414"/>
      <c r="IIN543" s="413"/>
      <c r="IIO543" s="413"/>
      <c r="IIP543" s="414"/>
      <c r="IIQ543" s="414"/>
      <c r="IIR543" s="413"/>
      <c r="IIS543" s="413"/>
      <c r="IIT543" s="413"/>
      <c r="IIU543" s="413"/>
      <c r="IIV543" s="413"/>
      <c r="IIW543" s="407"/>
      <c r="IIX543" s="439"/>
      <c r="IIY543" s="413"/>
      <c r="IIZ543" s="413"/>
      <c r="IJA543" s="413"/>
      <c r="IJB543" s="413"/>
      <c r="IJC543" s="413"/>
      <c r="IJD543" s="413"/>
      <c r="IJE543" s="413"/>
      <c r="IJF543" s="412"/>
      <c r="IJG543" s="412"/>
      <c r="IJH543" s="412"/>
      <c r="IJI543" s="412"/>
      <c r="IJJ543" s="412"/>
      <c r="IJK543" s="412"/>
      <c r="IJL543" s="412"/>
      <c r="IJM543" s="412"/>
      <c r="IJN543" s="412"/>
      <c r="IJO543" s="412"/>
      <c r="IJP543" s="412"/>
      <c r="IJQ543" s="412"/>
      <c r="IJR543" s="412"/>
      <c r="IJS543" s="412"/>
      <c r="IJT543" s="412"/>
      <c r="IJU543" s="412"/>
      <c r="IJV543" s="412"/>
      <c r="IJW543" s="412"/>
      <c r="IJX543" s="412"/>
      <c r="IJY543" s="412"/>
      <c r="IJZ543" s="412"/>
      <c r="IKA543" s="412"/>
      <c r="IKB543" s="412"/>
      <c r="IKC543" s="412"/>
      <c r="IKD543" s="412"/>
      <c r="IKE543" s="412"/>
      <c r="IKF543" s="412"/>
      <c r="IKG543" s="412"/>
      <c r="IKH543" s="412"/>
      <c r="IKI543" s="412"/>
      <c r="IKJ543" s="412"/>
      <c r="IKK543" s="412"/>
      <c r="IKL543" s="412"/>
      <c r="IKM543" s="412"/>
      <c r="IKN543" s="412"/>
      <c r="IKO543" s="412"/>
      <c r="IKP543" s="412"/>
      <c r="IKQ543" s="412"/>
      <c r="IKR543" s="412"/>
      <c r="IKS543" s="412"/>
      <c r="IKT543" s="412"/>
      <c r="IKU543" s="412"/>
      <c r="IKV543" s="412"/>
      <c r="IKW543" s="412"/>
      <c r="IKX543" s="413"/>
      <c r="IKY543" s="413"/>
      <c r="IKZ543" s="413"/>
      <c r="ILA543" s="413"/>
      <c r="ILB543" s="413"/>
      <c r="ILC543" s="413"/>
      <c r="ILD543" s="413"/>
      <c r="ILE543" s="413"/>
      <c r="ILF543" s="413"/>
      <c r="ILG543" s="413"/>
      <c r="ILH543" s="413"/>
      <c r="ILI543" s="413"/>
      <c r="ILJ543" s="413"/>
      <c r="ILK543" s="413"/>
      <c r="ILL543" s="413"/>
      <c r="ILM543" s="413"/>
      <c r="ILN543" s="413"/>
      <c r="ILO543" s="413"/>
      <c r="ILP543" s="413"/>
      <c r="ILQ543" s="413"/>
      <c r="ILR543" s="413"/>
      <c r="ILS543" s="413"/>
      <c r="ILT543" s="413"/>
      <c r="ILU543" s="413"/>
      <c r="ILV543" s="414"/>
      <c r="ILW543" s="414"/>
      <c r="ILX543" s="414"/>
      <c r="ILY543" s="414"/>
      <c r="ILZ543" s="414"/>
      <c r="IMA543" s="413"/>
      <c r="IMB543" s="413"/>
      <c r="IMC543" s="414"/>
      <c r="IMD543" s="414"/>
      <c r="IME543" s="413"/>
      <c r="IMF543" s="413"/>
      <c r="IMG543" s="414"/>
      <c r="IMH543" s="414"/>
      <c r="IMI543" s="413"/>
      <c r="IMJ543" s="413"/>
      <c r="IMK543" s="413"/>
      <c r="IML543" s="413"/>
      <c r="IMM543" s="413"/>
      <c r="IMN543" s="413"/>
      <c r="IMO543" s="413"/>
      <c r="IMP543" s="414"/>
      <c r="IMQ543" s="414"/>
      <c r="IMR543" s="413"/>
      <c r="IMS543" s="413"/>
      <c r="IMT543" s="414"/>
      <c r="IMU543" s="414"/>
      <c r="IMV543" s="413"/>
      <c r="IMW543" s="413"/>
      <c r="IMX543" s="413"/>
      <c r="IMY543" s="413"/>
      <c r="IMZ543" s="413"/>
      <c r="INA543" s="407"/>
      <c r="INB543" s="439"/>
      <c r="INC543" s="413"/>
      <c r="IND543" s="413"/>
      <c r="INE543" s="413"/>
      <c r="INF543" s="413"/>
      <c r="ING543" s="413"/>
      <c r="INH543" s="413"/>
      <c r="INI543" s="413"/>
      <c r="INJ543" s="412"/>
      <c r="INK543" s="412"/>
      <c r="INL543" s="412"/>
      <c r="INM543" s="412"/>
      <c r="INN543" s="412"/>
      <c r="INO543" s="412"/>
      <c r="INP543" s="412"/>
      <c r="INQ543" s="412"/>
      <c r="INR543" s="412"/>
      <c r="INS543" s="412"/>
      <c r="INT543" s="412"/>
      <c r="INU543" s="412"/>
      <c r="INV543" s="412"/>
      <c r="INW543" s="412"/>
      <c r="INX543" s="412"/>
      <c r="INY543" s="412"/>
      <c r="INZ543" s="412"/>
      <c r="IOA543" s="412"/>
      <c r="IOB543" s="412"/>
      <c r="IOC543" s="412"/>
      <c r="IOD543" s="412"/>
      <c r="IOE543" s="412"/>
      <c r="IOF543" s="412"/>
      <c r="IOG543" s="412"/>
      <c r="IOH543" s="412"/>
      <c r="IOI543" s="412"/>
      <c r="IOJ543" s="412"/>
      <c r="IOK543" s="412"/>
      <c r="IOL543" s="412"/>
      <c r="IOM543" s="412"/>
      <c r="ION543" s="412"/>
      <c r="IOO543" s="412"/>
      <c r="IOP543" s="412"/>
      <c r="IOQ543" s="412"/>
      <c r="IOR543" s="412"/>
      <c r="IOS543" s="412"/>
      <c r="IOT543" s="412"/>
      <c r="IOU543" s="412"/>
      <c r="IOV543" s="412"/>
      <c r="IOW543" s="412"/>
      <c r="IOX543" s="412"/>
      <c r="IOY543" s="412"/>
      <c r="IOZ543" s="412"/>
      <c r="IPA543" s="412"/>
      <c r="IPB543" s="413"/>
      <c r="IPC543" s="413"/>
      <c r="IPD543" s="413"/>
      <c r="IPE543" s="413"/>
      <c r="IPF543" s="413"/>
      <c r="IPG543" s="413"/>
      <c r="IPH543" s="413"/>
      <c r="IPI543" s="413"/>
      <c r="IPJ543" s="413"/>
      <c r="IPK543" s="413"/>
      <c r="IPL543" s="413"/>
      <c r="IPM543" s="413"/>
      <c r="IPN543" s="413"/>
      <c r="IPO543" s="413"/>
      <c r="IPP543" s="413"/>
      <c r="IPQ543" s="413"/>
      <c r="IPR543" s="413"/>
      <c r="IPS543" s="413"/>
      <c r="IPT543" s="413"/>
      <c r="IPU543" s="413"/>
      <c r="IPV543" s="413"/>
      <c r="IPW543" s="413"/>
      <c r="IPX543" s="413"/>
      <c r="IPY543" s="413"/>
      <c r="IPZ543" s="414"/>
      <c r="IQA543" s="414"/>
      <c r="IQB543" s="414"/>
      <c r="IQC543" s="414"/>
      <c r="IQD543" s="414"/>
      <c r="IQE543" s="413"/>
      <c r="IQF543" s="413"/>
      <c r="IQG543" s="414"/>
      <c r="IQH543" s="414"/>
      <c r="IQI543" s="413"/>
      <c r="IQJ543" s="413"/>
      <c r="IQK543" s="414"/>
      <c r="IQL543" s="414"/>
      <c r="IQM543" s="413"/>
      <c r="IQN543" s="413"/>
      <c r="IQO543" s="413"/>
      <c r="IQP543" s="413"/>
      <c r="IQQ543" s="413"/>
      <c r="IQR543" s="413"/>
      <c r="IQS543" s="413"/>
      <c r="IQT543" s="414"/>
      <c r="IQU543" s="414"/>
      <c r="IQV543" s="413"/>
      <c r="IQW543" s="413"/>
      <c r="IQX543" s="414"/>
      <c r="IQY543" s="414"/>
      <c r="IQZ543" s="413"/>
      <c r="IRA543" s="413"/>
      <c r="IRB543" s="413"/>
      <c r="IRC543" s="413"/>
      <c r="IRD543" s="413"/>
      <c r="IRE543" s="407"/>
      <c r="IRF543" s="439"/>
      <c r="IRG543" s="413"/>
      <c r="IRH543" s="413"/>
      <c r="IRI543" s="413"/>
      <c r="IRJ543" s="413"/>
      <c r="IRK543" s="413"/>
      <c r="IRL543" s="413"/>
      <c r="IRM543" s="413"/>
      <c r="IRN543" s="412"/>
      <c r="IRO543" s="412"/>
      <c r="IRP543" s="412"/>
      <c r="IRQ543" s="412"/>
      <c r="IRR543" s="412"/>
      <c r="IRS543" s="412"/>
      <c r="IRT543" s="412"/>
      <c r="IRU543" s="412"/>
      <c r="IRV543" s="412"/>
      <c r="IRW543" s="412"/>
      <c r="IRX543" s="412"/>
      <c r="IRY543" s="412"/>
      <c r="IRZ543" s="412"/>
      <c r="ISA543" s="412"/>
      <c r="ISB543" s="412"/>
      <c r="ISC543" s="412"/>
      <c r="ISD543" s="412"/>
      <c r="ISE543" s="412"/>
      <c r="ISF543" s="412"/>
      <c r="ISG543" s="412"/>
      <c r="ISH543" s="412"/>
      <c r="ISI543" s="412"/>
      <c r="ISJ543" s="412"/>
      <c r="ISK543" s="412"/>
      <c r="ISL543" s="412"/>
      <c r="ISM543" s="412"/>
      <c r="ISN543" s="412"/>
      <c r="ISO543" s="412"/>
      <c r="ISP543" s="412"/>
      <c r="ISQ543" s="412"/>
      <c r="ISR543" s="412"/>
      <c r="ISS543" s="412"/>
      <c r="IST543" s="412"/>
      <c r="ISU543" s="412"/>
      <c r="ISV543" s="412"/>
      <c r="ISW543" s="412"/>
      <c r="ISX543" s="412"/>
      <c r="ISY543" s="412"/>
      <c r="ISZ543" s="412"/>
      <c r="ITA543" s="412"/>
      <c r="ITB543" s="412"/>
      <c r="ITC543" s="412"/>
      <c r="ITD543" s="412"/>
      <c r="ITE543" s="412"/>
      <c r="ITF543" s="413"/>
      <c r="ITG543" s="413"/>
      <c r="ITH543" s="413"/>
      <c r="ITI543" s="413"/>
      <c r="ITJ543" s="413"/>
      <c r="ITK543" s="413"/>
      <c r="ITL543" s="413"/>
      <c r="ITM543" s="413"/>
      <c r="ITN543" s="413"/>
      <c r="ITO543" s="413"/>
      <c r="ITP543" s="413"/>
      <c r="ITQ543" s="413"/>
      <c r="ITR543" s="413"/>
      <c r="ITS543" s="413"/>
      <c r="ITT543" s="413"/>
      <c r="ITU543" s="413"/>
      <c r="ITV543" s="413"/>
      <c r="ITW543" s="413"/>
      <c r="ITX543" s="413"/>
      <c r="ITY543" s="413"/>
      <c r="ITZ543" s="413"/>
      <c r="IUA543" s="413"/>
      <c r="IUB543" s="413"/>
      <c r="IUC543" s="413"/>
      <c r="IUD543" s="414"/>
      <c r="IUE543" s="414"/>
      <c r="IUF543" s="414"/>
      <c r="IUG543" s="414"/>
      <c r="IUH543" s="414"/>
      <c r="IUI543" s="413"/>
      <c r="IUJ543" s="413"/>
      <c r="IUK543" s="414"/>
      <c r="IUL543" s="414"/>
      <c r="IUM543" s="413"/>
      <c r="IUN543" s="413"/>
      <c r="IUO543" s="414"/>
      <c r="IUP543" s="414"/>
      <c r="IUQ543" s="413"/>
      <c r="IUR543" s="413"/>
      <c r="IUS543" s="413"/>
      <c r="IUT543" s="413"/>
      <c r="IUU543" s="413"/>
      <c r="IUV543" s="413"/>
      <c r="IUW543" s="413"/>
      <c r="IUX543" s="414"/>
      <c r="IUY543" s="414"/>
      <c r="IUZ543" s="413"/>
      <c r="IVA543" s="413"/>
      <c r="IVB543" s="414"/>
      <c r="IVC543" s="414"/>
      <c r="IVD543" s="413"/>
      <c r="IVE543" s="413"/>
      <c r="IVF543" s="413"/>
      <c r="IVG543" s="413"/>
      <c r="IVH543" s="413"/>
      <c r="IVI543" s="407"/>
      <c r="IVJ543" s="439"/>
      <c r="IVK543" s="413"/>
      <c r="IVL543" s="413"/>
      <c r="IVM543" s="413"/>
      <c r="IVN543" s="413"/>
      <c r="IVO543" s="413"/>
      <c r="IVP543" s="413"/>
      <c r="IVQ543" s="413"/>
      <c r="IVR543" s="412"/>
      <c r="IVS543" s="412"/>
      <c r="IVT543" s="412"/>
      <c r="IVU543" s="412"/>
      <c r="IVV543" s="412"/>
      <c r="IVW543" s="412"/>
      <c r="IVX543" s="412"/>
      <c r="IVY543" s="412"/>
      <c r="IVZ543" s="412"/>
      <c r="IWA543" s="412"/>
      <c r="IWB543" s="412"/>
      <c r="IWC543" s="412"/>
      <c r="IWD543" s="412"/>
      <c r="IWE543" s="412"/>
      <c r="IWF543" s="412"/>
      <c r="IWG543" s="412"/>
      <c r="IWH543" s="412"/>
      <c r="IWI543" s="412"/>
      <c r="IWJ543" s="412"/>
      <c r="IWK543" s="412"/>
      <c r="IWL543" s="412"/>
      <c r="IWM543" s="412"/>
      <c r="IWN543" s="412"/>
      <c r="IWO543" s="412"/>
      <c r="IWP543" s="412"/>
      <c r="IWQ543" s="412"/>
      <c r="IWR543" s="412"/>
      <c r="IWS543" s="412"/>
      <c r="IWT543" s="412"/>
      <c r="IWU543" s="412"/>
      <c r="IWV543" s="412"/>
      <c r="IWW543" s="412"/>
      <c r="IWX543" s="412"/>
      <c r="IWY543" s="412"/>
      <c r="IWZ543" s="412"/>
      <c r="IXA543" s="412"/>
      <c r="IXB543" s="412"/>
      <c r="IXC543" s="412"/>
      <c r="IXD543" s="412"/>
      <c r="IXE543" s="412"/>
      <c r="IXF543" s="412"/>
      <c r="IXG543" s="412"/>
      <c r="IXH543" s="412"/>
      <c r="IXI543" s="412"/>
      <c r="IXJ543" s="413"/>
      <c r="IXK543" s="413"/>
      <c r="IXL543" s="413"/>
      <c r="IXM543" s="413"/>
      <c r="IXN543" s="413"/>
      <c r="IXO543" s="413"/>
      <c r="IXP543" s="413"/>
      <c r="IXQ543" s="413"/>
      <c r="IXR543" s="413"/>
      <c r="IXS543" s="413"/>
      <c r="IXT543" s="413"/>
      <c r="IXU543" s="413"/>
      <c r="IXV543" s="413"/>
      <c r="IXW543" s="413"/>
      <c r="IXX543" s="413"/>
      <c r="IXY543" s="413"/>
      <c r="IXZ543" s="413"/>
      <c r="IYA543" s="413"/>
      <c r="IYB543" s="413"/>
      <c r="IYC543" s="413"/>
      <c r="IYD543" s="413"/>
      <c r="IYE543" s="413"/>
      <c r="IYF543" s="413"/>
      <c r="IYG543" s="413"/>
      <c r="IYH543" s="414"/>
      <c r="IYI543" s="414"/>
      <c r="IYJ543" s="414"/>
      <c r="IYK543" s="414"/>
      <c r="IYL543" s="414"/>
      <c r="IYM543" s="413"/>
      <c r="IYN543" s="413"/>
      <c r="IYO543" s="414"/>
      <c r="IYP543" s="414"/>
      <c r="IYQ543" s="413"/>
      <c r="IYR543" s="413"/>
      <c r="IYS543" s="414"/>
      <c r="IYT543" s="414"/>
      <c r="IYU543" s="413"/>
      <c r="IYV543" s="413"/>
      <c r="IYW543" s="413"/>
      <c r="IYX543" s="413"/>
      <c r="IYY543" s="413"/>
      <c r="IYZ543" s="413"/>
      <c r="IZA543" s="413"/>
      <c r="IZB543" s="414"/>
      <c r="IZC543" s="414"/>
      <c r="IZD543" s="413"/>
      <c r="IZE543" s="413"/>
      <c r="IZF543" s="414"/>
      <c r="IZG543" s="414"/>
      <c r="IZH543" s="413"/>
      <c r="IZI543" s="413"/>
      <c r="IZJ543" s="413"/>
      <c r="IZK543" s="413"/>
      <c r="IZL543" s="413"/>
      <c r="IZM543" s="407"/>
      <c r="IZN543" s="439"/>
      <c r="IZO543" s="413"/>
      <c r="IZP543" s="413"/>
      <c r="IZQ543" s="413"/>
      <c r="IZR543" s="413"/>
      <c r="IZS543" s="413"/>
      <c r="IZT543" s="413"/>
      <c r="IZU543" s="413"/>
      <c r="IZV543" s="412"/>
      <c r="IZW543" s="412"/>
      <c r="IZX543" s="412"/>
      <c r="IZY543" s="412"/>
      <c r="IZZ543" s="412"/>
      <c r="JAA543" s="412"/>
      <c r="JAB543" s="412"/>
      <c r="JAC543" s="412"/>
      <c r="JAD543" s="412"/>
      <c r="JAE543" s="412"/>
      <c r="JAF543" s="412"/>
      <c r="JAG543" s="412"/>
      <c r="JAH543" s="412"/>
      <c r="JAI543" s="412"/>
      <c r="JAJ543" s="412"/>
      <c r="JAK543" s="412"/>
      <c r="JAL543" s="412"/>
      <c r="JAM543" s="412"/>
      <c r="JAN543" s="412"/>
      <c r="JAO543" s="412"/>
      <c r="JAP543" s="412"/>
      <c r="JAQ543" s="412"/>
      <c r="JAR543" s="412"/>
      <c r="JAS543" s="412"/>
      <c r="JAT543" s="412"/>
      <c r="JAU543" s="412"/>
      <c r="JAV543" s="412"/>
      <c r="JAW543" s="412"/>
      <c r="JAX543" s="412"/>
      <c r="JAY543" s="412"/>
      <c r="JAZ543" s="412"/>
      <c r="JBA543" s="412"/>
      <c r="JBB543" s="412"/>
      <c r="JBC543" s="412"/>
      <c r="JBD543" s="412"/>
      <c r="JBE543" s="412"/>
      <c r="JBF543" s="412"/>
      <c r="JBG543" s="412"/>
      <c r="JBH543" s="412"/>
      <c r="JBI543" s="412"/>
      <c r="JBJ543" s="412"/>
      <c r="JBK543" s="412"/>
      <c r="JBL543" s="412"/>
      <c r="JBM543" s="412"/>
      <c r="JBN543" s="413"/>
      <c r="JBO543" s="413"/>
      <c r="JBP543" s="413"/>
      <c r="JBQ543" s="413"/>
      <c r="JBR543" s="413"/>
      <c r="JBS543" s="413"/>
      <c r="JBT543" s="413"/>
      <c r="JBU543" s="413"/>
      <c r="JBV543" s="413"/>
      <c r="JBW543" s="413"/>
      <c r="JBX543" s="413"/>
      <c r="JBY543" s="413"/>
      <c r="JBZ543" s="413"/>
      <c r="JCA543" s="413"/>
      <c r="JCB543" s="413"/>
      <c r="JCC543" s="413"/>
      <c r="JCD543" s="413"/>
      <c r="JCE543" s="413"/>
      <c r="JCF543" s="413"/>
      <c r="JCG543" s="413"/>
      <c r="JCH543" s="413"/>
      <c r="JCI543" s="413"/>
      <c r="JCJ543" s="413"/>
      <c r="JCK543" s="413"/>
      <c r="JCL543" s="414"/>
      <c r="JCM543" s="414"/>
      <c r="JCN543" s="414"/>
      <c r="JCO543" s="414"/>
      <c r="JCP543" s="414"/>
      <c r="JCQ543" s="413"/>
      <c r="JCR543" s="413"/>
      <c r="JCS543" s="414"/>
      <c r="JCT543" s="414"/>
      <c r="JCU543" s="413"/>
      <c r="JCV543" s="413"/>
      <c r="JCW543" s="414"/>
      <c r="JCX543" s="414"/>
      <c r="JCY543" s="413"/>
      <c r="JCZ543" s="413"/>
      <c r="JDA543" s="413"/>
      <c r="JDB543" s="413"/>
      <c r="JDC543" s="413"/>
      <c r="JDD543" s="413"/>
      <c r="JDE543" s="413"/>
      <c r="JDF543" s="414"/>
      <c r="JDG543" s="414"/>
      <c r="JDH543" s="413"/>
      <c r="JDI543" s="413"/>
      <c r="JDJ543" s="414"/>
      <c r="JDK543" s="414"/>
      <c r="JDL543" s="413"/>
      <c r="JDM543" s="413"/>
      <c r="JDN543" s="413"/>
      <c r="JDO543" s="413"/>
      <c r="JDP543" s="413"/>
      <c r="JDQ543" s="407"/>
      <c r="JDR543" s="439"/>
      <c r="JDS543" s="413"/>
      <c r="JDT543" s="413"/>
      <c r="JDU543" s="413"/>
      <c r="JDV543" s="413"/>
      <c r="JDW543" s="413"/>
      <c r="JDX543" s="413"/>
      <c r="JDY543" s="413"/>
      <c r="JDZ543" s="412"/>
      <c r="JEA543" s="412"/>
      <c r="JEB543" s="412"/>
      <c r="JEC543" s="412"/>
      <c r="JED543" s="412"/>
      <c r="JEE543" s="412"/>
      <c r="JEF543" s="412"/>
      <c r="JEG543" s="412"/>
      <c r="JEH543" s="412"/>
      <c r="JEI543" s="412"/>
      <c r="JEJ543" s="412"/>
      <c r="JEK543" s="412"/>
      <c r="JEL543" s="412"/>
      <c r="JEM543" s="412"/>
      <c r="JEN543" s="412"/>
      <c r="JEO543" s="412"/>
      <c r="JEP543" s="412"/>
      <c r="JEQ543" s="412"/>
      <c r="JER543" s="412"/>
      <c r="JES543" s="412"/>
      <c r="JET543" s="412"/>
      <c r="JEU543" s="412"/>
      <c r="JEV543" s="412"/>
      <c r="JEW543" s="412"/>
      <c r="JEX543" s="412"/>
      <c r="JEY543" s="412"/>
      <c r="JEZ543" s="412"/>
      <c r="JFA543" s="412"/>
      <c r="JFB543" s="412"/>
      <c r="JFC543" s="412"/>
      <c r="JFD543" s="412"/>
      <c r="JFE543" s="412"/>
      <c r="JFF543" s="412"/>
      <c r="JFG543" s="412"/>
      <c r="JFH543" s="412"/>
      <c r="JFI543" s="412"/>
      <c r="JFJ543" s="412"/>
      <c r="JFK543" s="412"/>
      <c r="JFL543" s="412"/>
      <c r="JFM543" s="412"/>
      <c r="JFN543" s="412"/>
      <c r="JFO543" s="412"/>
      <c r="JFP543" s="412"/>
      <c r="JFQ543" s="412"/>
      <c r="JFR543" s="413"/>
      <c r="JFS543" s="413"/>
      <c r="JFT543" s="413"/>
      <c r="JFU543" s="413"/>
      <c r="JFV543" s="413"/>
      <c r="JFW543" s="413"/>
      <c r="JFX543" s="413"/>
      <c r="JFY543" s="413"/>
      <c r="JFZ543" s="413"/>
      <c r="JGA543" s="413"/>
      <c r="JGB543" s="413"/>
      <c r="JGC543" s="413"/>
      <c r="JGD543" s="413"/>
      <c r="JGE543" s="413"/>
      <c r="JGF543" s="413"/>
      <c r="JGG543" s="413"/>
      <c r="JGH543" s="413"/>
      <c r="JGI543" s="413"/>
      <c r="JGJ543" s="413"/>
      <c r="JGK543" s="413"/>
      <c r="JGL543" s="413"/>
      <c r="JGM543" s="413"/>
      <c r="JGN543" s="413"/>
      <c r="JGO543" s="413"/>
      <c r="JGP543" s="414"/>
      <c r="JGQ543" s="414"/>
      <c r="JGR543" s="414"/>
      <c r="JGS543" s="414"/>
      <c r="JGT543" s="414"/>
      <c r="JGU543" s="413"/>
      <c r="JGV543" s="413"/>
      <c r="JGW543" s="414"/>
      <c r="JGX543" s="414"/>
      <c r="JGY543" s="413"/>
      <c r="JGZ543" s="413"/>
      <c r="JHA543" s="414"/>
      <c r="JHB543" s="414"/>
      <c r="JHC543" s="413"/>
      <c r="JHD543" s="413"/>
      <c r="JHE543" s="413"/>
      <c r="JHF543" s="413"/>
      <c r="JHG543" s="413"/>
      <c r="JHH543" s="413"/>
      <c r="JHI543" s="413"/>
      <c r="JHJ543" s="414"/>
      <c r="JHK543" s="414"/>
      <c r="JHL543" s="413"/>
      <c r="JHM543" s="413"/>
      <c r="JHN543" s="414"/>
      <c r="JHO543" s="414"/>
      <c r="JHP543" s="413"/>
      <c r="JHQ543" s="413"/>
      <c r="JHR543" s="413"/>
      <c r="JHS543" s="413"/>
      <c r="JHT543" s="413"/>
      <c r="JHU543" s="407"/>
      <c r="JHV543" s="439"/>
      <c r="JHW543" s="413"/>
      <c r="JHX543" s="413"/>
      <c r="JHY543" s="413"/>
      <c r="JHZ543" s="413"/>
      <c r="JIA543" s="413"/>
      <c r="JIB543" s="413"/>
      <c r="JIC543" s="413"/>
      <c r="JID543" s="412"/>
      <c r="JIE543" s="412"/>
      <c r="JIF543" s="412"/>
      <c r="JIG543" s="412"/>
      <c r="JIH543" s="412"/>
      <c r="JII543" s="412"/>
      <c r="JIJ543" s="412"/>
      <c r="JIK543" s="412"/>
      <c r="JIL543" s="412"/>
      <c r="JIM543" s="412"/>
      <c r="JIN543" s="412"/>
      <c r="JIO543" s="412"/>
      <c r="JIP543" s="412"/>
      <c r="JIQ543" s="412"/>
      <c r="JIR543" s="412"/>
      <c r="JIS543" s="412"/>
      <c r="JIT543" s="412"/>
      <c r="JIU543" s="412"/>
      <c r="JIV543" s="412"/>
      <c r="JIW543" s="412"/>
      <c r="JIX543" s="412"/>
      <c r="JIY543" s="412"/>
      <c r="JIZ543" s="412"/>
      <c r="JJA543" s="412"/>
      <c r="JJB543" s="412"/>
      <c r="JJC543" s="412"/>
      <c r="JJD543" s="412"/>
      <c r="JJE543" s="412"/>
      <c r="JJF543" s="412"/>
      <c r="JJG543" s="412"/>
      <c r="JJH543" s="412"/>
      <c r="JJI543" s="412"/>
      <c r="JJJ543" s="412"/>
      <c r="JJK543" s="412"/>
      <c r="JJL543" s="412"/>
      <c r="JJM543" s="412"/>
      <c r="JJN543" s="412"/>
      <c r="JJO543" s="412"/>
      <c r="JJP543" s="412"/>
      <c r="JJQ543" s="412"/>
      <c r="JJR543" s="412"/>
      <c r="JJS543" s="412"/>
      <c r="JJT543" s="412"/>
      <c r="JJU543" s="412"/>
      <c r="JJV543" s="413"/>
      <c r="JJW543" s="413"/>
      <c r="JJX543" s="413"/>
      <c r="JJY543" s="413"/>
      <c r="JJZ543" s="413"/>
      <c r="JKA543" s="413"/>
      <c r="JKB543" s="413"/>
      <c r="JKC543" s="413"/>
      <c r="JKD543" s="413"/>
      <c r="JKE543" s="413"/>
      <c r="JKF543" s="413"/>
      <c r="JKG543" s="413"/>
      <c r="JKH543" s="413"/>
      <c r="JKI543" s="413"/>
      <c r="JKJ543" s="413"/>
      <c r="JKK543" s="413"/>
      <c r="JKL543" s="413"/>
      <c r="JKM543" s="413"/>
      <c r="JKN543" s="413"/>
      <c r="JKO543" s="413"/>
      <c r="JKP543" s="413"/>
      <c r="JKQ543" s="413"/>
      <c r="JKR543" s="413"/>
      <c r="JKS543" s="413"/>
      <c r="JKT543" s="414"/>
      <c r="JKU543" s="414"/>
      <c r="JKV543" s="414"/>
      <c r="JKW543" s="414"/>
      <c r="JKX543" s="414"/>
      <c r="JKY543" s="413"/>
      <c r="JKZ543" s="413"/>
      <c r="JLA543" s="414"/>
      <c r="JLB543" s="414"/>
      <c r="JLC543" s="413"/>
      <c r="JLD543" s="413"/>
      <c r="JLE543" s="414"/>
      <c r="JLF543" s="414"/>
      <c r="JLG543" s="413"/>
      <c r="JLH543" s="413"/>
      <c r="JLI543" s="413"/>
      <c r="JLJ543" s="413"/>
      <c r="JLK543" s="413"/>
      <c r="JLL543" s="413"/>
      <c r="JLM543" s="413"/>
      <c r="JLN543" s="414"/>
      <c r="JLO543" s="414"/>
      <c r="JLP543" s="413"/>
      <c r="JLQ543" s="413"/>
      <c r="JLR543" s="414"/>
      <c r="JLS543" s="414"/>
      <c r="JLT543" s="413"/>
      <c r="JLU543" s="413"/>
      <c r="JLV543" s="413"/>
      <c r="JLW543" s="413"/>
      <c r="JLX543" s="413"/>
      <c r="JLY543" s="407"/>
      <c r="JLZ543" s="439"/>
      <c r="JMA543" s="413"/>
      <c r="JMB543" s="413"/>
      <c r="JMC543" s="413"/>
      <c r="JMD543" s="413"/>
      <c r="JME543" s="413"/>
      <c r="JMF543" s="413"/>
      <c r="JMG543" s="413"/>
      <c r="JMH543" s="412"/>
      <c r="JMI543" s="412"/>
      <c r="JMJ543" s="412"/>
      <c r="JMK543" s="412"/>
      <c r="JML543" s="412"/>
      <c r="JMM543" s="412"/>
      <c r="JMN543" s="412"/>
      <c r="JMO543" s="412"/>
      <c r="JMP543" s="412"/>
      <c r="JMQ543" s="412"/>
      <c r="JMR543" s="412"/>
      <c r="JMS543" s="412"/>
      <c r="JMT543" s="412"/>
      <c r="JMU543" s="412"/>
      <c r="JMV543" s="412"/>
      <c r="JMW543" s="412"/>
      <c r="JMX543" s="412"/>
      <c r="JMY543" s="412"/>
      <c r="JMZ543" s="412"/>
      <c r="JNA543" s="412"/>
      <c r="JNB543" s="412"/>
      <c r="JNC543" s="412"/>
      <c r="JND543" s="412"/>
      <c r="JNE543" s="412"/>
      <c r="JNF543" s="412"/>
      <c r="JNG543" s="412"/>
      <c r="JNH543" s="412"/>
      <c r="JNI543" s="412"/>
      <c r="JNJ543" s="412"/>
      <c r="JNK543" s="412"/>
      <c r="JNL543" s="412"/>
      <c r="JNM543" s="412"/>
      <c r="JNN543" s="412"/>
      <c r="JNO543" s="412"/>
      <c r="JNP543" s="412"/>
      <c r="JNQ543" s="412"/>
      <c r="JNR543" s="412"/>
      <c r="JNS543" s="412"/>
      <c r="JNT543" s="412"/>
      <c r="JNU543" s="412"/>
      <c r="JNV543" s="412"/>
      <c r="JNW543" s="412"/>
      <c r="JNX543" s="412"/>
      <c r="JNY543" s="412"/>
      <c r="JNZ543" s="413"/>
      <c r="JOA543" s="413"/>
      <c r="JOB543" s="413"/>
      <c r="JOC543" s="413"/>
      <c r="JOD543" s="413"/>
      <c r="JOE543" s="413"/>
      <c r="JOF543" s="413"/>
      <c r="JOG543" s="413"/>
      <c r="JOH543" s="413"/>
      <c r="JOI543" s="413"/>
      <c r="JOJ543" s="413"/>
      <c r="JOK543" s="413"/>
      <c r="JOL543" s="413"/>
      <c r="JOM543" s="413"/>
      <c r="JON543" s="413"/>
      <c r="JOO543" s="413"/>
      <c r="JOP543" s="413"/>
      <c r="JOQ543" s="413"/>
      <c r="JOR543" s="413"/>
      <c r="JOS543" s="413"/>
      <c r="JOT543" s="413"/>
      <c r="JOU543" s="413"/>
      <c r="JOV543" s="413"/>
      <c r="JOW543" s="413"/>
      <c r="JOX543" s="414"/>
      <c r="JOY543" s="414"/>
      <c r="JOZ543" s="414"/>
      <c r="JPA543" s="414"/>
      <c r="JPB543" s="414"/>
      <c r="JPC543" s="413"/>
      <c r="JPD543" s="413"/>
      <c r="JPE543" s="414"/>
      <c r="JPF543" s="414"/>
      <c r="JPG543" s="413"/>
      <c r="JPH543" s="413"/>
      <c r="JPI543" s="414"/>
      <c r="JPJ543" s="414"/>
      <c r="JPK543" s="413"/>
      <c r="JPL543" s="413"/>
      <c r="JPM543" s="413"/>
      <c r="JPN543" s="413"/>
      <c r="JPO543" s="413"/>
      <c r="JPP543" s="413"/>
      <c r="JPQ543" s="413"/>
      <c r="JPR543" s="414"/>
      <c r="JPS543" s="414"/>
      <c r="JPT543" s="413"/>
      <c r="JPU543" s="413"/>
      <c r="JPV543" s="414"/>
      <c r="JPW543" s="414"/>
      <c r="JPX543" s="413"/>
      <c r="JPY543" s="413"/>
      <c r="JPZ543" s="413"/>
      <c r="JQA543" s="413"/>
      <c r="JQB543" s="413"/>
      <c r="JQC543" s="407"/>
      <c r="JQD543" s="439"/>
      <c r="JQE543" s="413"/>
      <c r="JQF543" s="413"/>
      <c r="JQG543" s="413"/>
      <c r="JQH543" s="413"/>
      <c r="JQI543" s="413"/>
      <c r="JQJ543" s="413"/>
      <c r="JQK543" s="413"/>
      <c r="JQL543" s="412"/>
      <c r="JQM543" s="412"/>
      <c r="JQN543" s="412"/>
      <c r="JQO543" s="412"/>
      <c r="JQP543" s="412"/>
      <c r="JQQ543" s="412"/>
      <c r="JQR543" s="412"/>
      <c r="JQS543" s="412"/>
      <c r="JQT543" s="412"/>
      <c r="JQU543" s="412"/>
      <c r="JQV543" s="412"/>
      <c r="JQW543" s="412"/>
      <c r="JQX543" s="412"/>
      <c r="JQY543" s="412"/>
      <c r="JQZ543" s="412"/>
      <c r="JRA543" s="412"/>
      <c r="JRB543" s="412"/>
      <c r="JRC543" s="412"/>
      <c r="JRD543" s="412"/>
      <c r="JRE543" s="412"/>
      <c r="JRF543" s="412"/>
      <c r="JRG543" s="412"/>
      <c r="JRH543" s="412"/>
      <c r="JRI543" s="412"/>
      <c r="JRJ543" s="412"/>
      <c r="JRK543" s="412"/>
      <c r="JRL543" s="412"/>
      <c r="JRM543" s="412"/>
      <c r="JRN543" s="412"/>
      <c r="JRO543" s="412"/>
      <c r="JRP543" s="412"/>
      <c r="JRQ543" s="412"/>
      <c r="JRR543" s="412"/>
      <c r="JRS543" s="412"/>
      <c r="JRT543" s="412"/>
      <c r="JRU543" s="412"/>
      <c r="JRV543" s="412"/>
      <c r="JRW543" s="412"/>
      <c r="JRX543" s="412"/>
      <c r="JRY543" s="412"/>
      <c r="JRZ543" s="412"/>
      <c r="JSA543" s="412"/>
      <c r="JSB543" s="412"/>
      <c r="JSC543" s="412"/>
      <c r="JSD543" s="413"/>
      <c r="JSE543" s="413"/>
      <c r="JSF543" s="413"/>
      <c r="JSG543" s="413"/>
      <c r="JSH543" s="413"/>
      <c r="JSI543" s="413"/>
      <c r="JSJ543" s="413"/>
      <c r="JSK543" s="413"/>
      <c r="JSL543" s="413"/>
      <c r="JSM543" s="413"/>
      <c r="JSN543" s="413"/>
      <c r="JSO543" s="413"/>
      <c r="JSP543" s="413"/>
      <c r="JSQ543" s="413"/>
      <c r="JSR543" s="413"/>
      <c r="JSS543" s="413"/>
      <c r="JST543" s="413"/>
      <c r="JSU543" s="413"/>
      <c r="JSV543" s="413"/>
      <c r="JSW543" s="413"/>
      <c r="JSX543" s="413"/>
      <c r="JSY543" s="413"/>
      <c r="JSZ543" s="413"/>
      <c r="JTA543" s="413"/>
      <c r="JTB543" s="414"/>
      <c r="JTC543" s="414"/>
      <c r="JTD543" s="414"/>
      <c r="JTE543" s="414"/>
      <c r="JTF543" s="414"/>
      <c r="JTG543" s="413"/>
      <c r="JTH543" s="413"/>
      <c r="JTI543" s="414"/>
      <c r="JTJ543" s="414"/>
      <c r="JTK543" s="413"/>
      <c r="JTL543" s="413"/>
      <c r="JTM543" s="414"/>
      <c r="JTN543" s="414"/>
      <c r="JTO543" s="413"/>
      <c r="JTP543" s="413"/>
      <c r="JTQ543" s="413"/>
      <c r="JTR543" s="413"/>
      <c r="JTS543" s="413"/>
      <c r="JTT543" s="413"/>
      <c r="JTU543" s="413"/>
      <c r="JTV543" s="414"/>
      <c r="JTW543" s="414"/>
      <c r="JTX543" s="413"/>
      <c r="JTY543" s="413"/>
      <c r="JTZ543" s="414"/>
      <c r="JUA543" s="414"/>
      <c r="JUB543" s="413"/>
      <c r="JUC543" s="413"/>
      <c r="JUD543" s="413"/>
      <c r="JUE543" s="413"/>
      <c r="JUF543" s="413"/>
      <c r="JUG543" s="407"/>
      <c r="JUH543" s="439"/>
      <c r="JUI543" s="413"/>
      <c r="JUJ543" s="413"/>
      <c r="JUK543" s="413"/>
      <c r="JUL543" s="413"/>
      <c r="JUM543" s="413"/>
      <c r="JUN543" s="413"/>
      <c r="JUO543" s="413"/>
      <c r="JUP543" s="412"/>
      <c r="JUQ543" s="412"/>
      <c r="JUR543" s="412"/>
      <c r="JUS543" s="412"/>
      <c r="JUT543" s="412"/>
      <c r="JUU543" s="412"/>
      <c r="JUV543" s="412"/>
      <c r="JUW543" s="412"/>
      <c r="JUX543" s="412"/>
      <c r="JUY543" s="412"/>
      <c r="JUZ543" s="412"/>
      <c r="JVA543" s="412"/>
      <c r="JVB543" s="412"/>
      <c r="JVC543" s="412"/>
      <c r="JVD543" s="412"/>
      <c r="JVE543" s="412"/>
      <c r="JVF543" s="412"/>
      <c r="JVG543" s="412"/>
      <c r="JVH543" s="412"/>
      <c r="JVI543" s="412"/>
      <c r="JVJ543" s="412"/>
      <c r="JVK543" s="412"/>
      <c r="JVL543" s="412"/>
      <c r="JVM543" s="412"/>
      <c r="JVN543" s="412"/>
      <c r="JVO543" s="412"/>
      <c r="JVP543" s="412"/>
      <c r="JVQ543" s="412"/>
      <c r="JVR543" s="412"/>
      <c r="JVS543" s="412"/>
      <c r="JVT543" s="412"/>
      <c r="JVU543" s="412"/>
      <c r="JVV543" s="412"/>
      <c r="JVW543" s="412"/>
      <c r="JVX543" s="412"/>
      <c r="JVY543" s="412"/>
      <c r="JVZ543" s="412"/>
      <c r="JWA543" s="412"/>
      <c r="JWB543" s="412"/>
      <c r="JWC543" s="412"/>
      <c r="JWD543" s="412"/>
      <c r="JWE543" s="412"/>
      <c r="JWF543" s="412"/>
      <c r="JWG543" s="412"/>
      <c r="JWH543" s="413"/>
      <c r="JWI543" s="413"/>
      <c r="JWJ543" s="413"/>
      <c r="JWK543" s="413"/>
      <c r="JWL543" s="413"/>
      <c r="JWM543" s="413"/>
      <c r="JWN543" s="413"/>
      <c r="JWO543" s="413"/>
      <c r="JWP543" s="413"/>
      <c r="JWQ543" s="413"/>
      <c r="JWR543" s="413"/>
      <c r="JWS543" s="413"/>
      <c r="JWT543" s="413"/>
      <c r="JWU543" s="413"/>
      <c r="JWV543" s="413"/>
      <c r="JWW543" s="413"/>
      <c r="JWX543" s="413"/>
      <c r="JWY543" s="413"/>
      <c r="JWZ543" s="413"/>
      <c r="JXA543" s="413"/>
      <c r="JXB543" s="413"/>
      <c r="JXC543" s="413"/>
      <c r="JXD543" s="413"/>
      <c r="JXE543" s="413"/>
      <c r="JXF543" s="414"/>
      <c r="JXG543" s="414"/>
      <c r="JXH543" s="414"/>
      <c r="JXI543" s="414"/>
      <c r="JXJ543" s="414"/>
      <c r="JXK543" s="413"/>
      <c r="JXL543" s="413"/>
      <c r="JXM543" s="414"/>
      <c r="JXN543" s="414"/>
      <c r="JXO543" s="413"/>
      <c r="JXP543" s="413"/>
      <c r="JXQ543" s="414"/>
      <c r="JXR543" s="414"/>
      <c r="JXS543" s="413"/>
      <c r="JXT543" s="413"/>
      <c r="JXU543" s="413"/>
      <c r="JXV543" s="413"/>
      <c r="JXW543" s="413"/>
      <c r="JXX543" s="413"/>
      <c r="JXY543" s="413"/>
      <c r="JXZ543" s="414"/>
      <c r="JYA543" s="414"/>
      <c r="JYB543" s="413"/>
      <c r="JYC543" s="413"/>
      <c r="JYD543" s="414"/>
      <c r="JYE543" s="414"/>
      <c r="JYF543" s="413"/>
      <c r="JYG543" s="413"/>
      <c r="JYH543" s="413"/>
      <c r="JYI543" s="413"/>
      <c r="JYJ543" s="413"/>
      <c r="JYK543" s="407"/>
      <c r="JYL543" s="439"/>
      <c r="JYM543" s="413"/>
      <c r="JYN543" s="413"/>
      <c r="JYO543" s="413"/>
      <c r="JYP543" s="413"/>
      <c r="JYQ543" s="413"/>
      <c r="JYR543" s="413"/>
      <c r="JYS543" s="413"/>
      <c r="JYT543" s="412"/>
      <c r="JYU543" s="412"/>
      <c r="JYV543" s="412"/>
      <c r="JYW543" s="412"/>
      <c r="JYX543" s="412"/>
      <c r="JYY543" s="412"/>
      <c r="JYZ543" s="412"/>
      <c r="JZA543" s="412"/>
      <c r="JZB543" s="412"/>
      <c r="JZC543" s="412"/>
      <c r="JZD543" s="412"/>
      <c r="JZE543" s="412"/>
      <c r="JZF543" s="412"/>
      <c r="JZG543" s="412"/>
      <c r="JZH543" s="412"/>
      <c r="JZI543" s="412"/>
      <c r="JZJ543" s="412"/>
      <c r="JZK543" s="412"/>
      <c r="JZL543" s="412"/>
      <c r="JZM543" s="412"/>
      <c r="JZN543" s="412"/>
      <c r="JZO543" s="412"/>
      <c r="JZP543" s="412"/>
      <c r="JZQ543" s="412"/>
      <c r="JZR543" s="412"/>
      <c r="JZS543" s="412"/>
      <c r="JZT543" s="412"/>
      <c r="JZU543" s="412"/>
      <c r="JZV543" s="412"/>
      <c r="JZW543" s="412"/>
      <c r="JZX543" s="412"/>
      <c r="JZY543" s="412"/>
      <c r="JZZ543" s="412"/>
      <c r="KAA543" s="412"/>
      <c r="KAB543" s="412"/>
      <c r="KAC543" s="412"/>
      <c r="KAD543" s="412"/>
      <c r="KAE543" s="412"/>
      <c r="KAF543" s="412"/>
      <c r="KAG543" s="412"/>
      <c r="KAH543" s="412"/>
      <c r="KAI543" s="412"/>
      <c r="KAJ543" s="412"/>
      <c r="KAK543" s="412"/>
      <c r="KAL543" s="413"/>
      <c r="KAM543" s="413"/>
      <c r="KAN543" s="413"/>
      <c r="KAO543" s="413"/>
      <c r="KAP543" s="413"/>
      <c r="KAQ543" s="413"/>
      <c r="KAR543" s="413"/>
      <c r="KAS543" s="413"/>
      <c r="KAT543" s="413"/>
      <c r="KAU543" s="413"/>
      <c r="KAV543" s="413"/>
      <c r="KAW543" s="413"/>
      <c r="KAX543" s="413"/>
      <c r="KAY543" s="413"/>
      <c r="KAZ543" s="413"/>
      <c r="KBA543" s="413"/>
      <c r="KBB543" s="413"/>
      <c r="KBC543" s="413"/>
      <c r="KBD543" s="413"/>
      <c r="KBE543" s="413"/>
      <c r="KBF543" s="413"/>
      <c r="KBG543" s="413"/>
      <c r="KBH543" s="413"/>
      <c r="KBI543" s="413"/>
      <c r="KBJ543" s="414"/>
      <c r="KBK543" s="414"/>
      <c r="KBL543" s="414"/>
      <c r="KBM543" s="414"/>
      <c r="KBN543" s="414"/>
      <c r="KBO543" s="413"/>
      <c r="KBP543" s="413"/>
      <c r="KBQ543" s="414"/>
      <c r="KBR543" s="414"/>
      <c r="KBS543" s="413"/>
      <c r="KBT543" s="413"/>
      <c r="KBU543" s="414"/>
      <c r="KBV543" s="414"/>
      <c r="KBW543" s="413"/>
      <c r="KBX543" s="413"/>
      <c r="KBY543" s="413"/>
      <c r="KBZ543" s="413"/>
      <c r="KCA543" s="413"/>
      <c r="KCB543" s="413"/>
      <c r="KCC543" s="413"/>
      <c r="KCD543" s="414"/>
      <c r="KCE543" s="414"/>
      <c r="KCF543" s="413"/>
      <c r="KCG543" s="413"/>
      <c r="KCH543" s="414"/>
      <c r="KCI543" s="414"/>
      <c r="KCJ543" s="413"/>
      <c r="KCK543" s="413"/>
      <c r="KCL543" s="413"/>
      <c r="KCM543" s="413"/>
      <c r="KCN543" s="413"/>
      <c r="KCO543" s="407"/>
      <c r="KCP543" s="439"/>
      <c r="KCQ543" s="413"/>
      <c r="KCR543" s="413"/>
      <c r="KCS543" s="413"/>
      <c r="KCT543" s="413"/>
      <c r="KCU543" s="413"/>
      <c r="KCV543" s="413"/>
      <c r="KCW543" s="413"/>
      <c r="KCX543" s="412"/>
      <c r="KCY543" s="412"/>
      <c r="KCZ543" s="412"/>
      <c r="KDA543" s="412"/>
      <c r="KDB543" s="412"/>
      <c r="KDC543" s="412"/>
      <c r="KDD543" s="412"/>
      <c r="KDE543" s="412"/>
      <c r="KDF543" s="412"/>
      <c r="KDG543" s="412"/>
      <c r="KDH543" s="412"/>
      <c r="KDI543" s="412"/>
      <c r="KDJ543" s="412"/>
      <c r="KDK543" s="412"/>
      <c r="KDL543" s="412"/>
      <c r="KDM543" s="412"/>
      <c r="KDN543" s="412"/>
      <c r="KDO543" s="412"/>
      <c r="KDP543" s="412"/>
      <c r="KDQ543" s="412"/>
      <c r="KDR543" s="412"/>
      <c r="KDS543" s="412"/>
      <c r="KDT543" s="412"/>
      <c r="KDU543" s="412"/>
      <c r="KDV543" s="412"/>
      <c r="KDW543" s="412"/>
      <c r="KDX543" s="412"/>
      <c r="KDY543" s="412"/>
      <c r="KDZ543" s="412"/>
      <c r="KEA543" s="412"/>
      <c r="KEB543" s="412"/>
      <c r="KEC543" s="412"/>
      <c r="KED543" s="412"/>
      <c r="KEE543" s="412"/>
      <c r="KEF543" s="412"/>
      <c r="KEG543" s="412"/>
      <c r="KEH543" s="412"/>
      <c r="KEI543" s="412"/>
      <c r="KEJ543" s="412"/>
      <c r="KEK543" s="412"/>
      <c r="KEL543" s="412"/>
      <c r="KEM543" s="412"/>
      <c r="KEN543" s="412"/>
      <c r="KEO543" s="412"/>
      <c r="KEP543" s="413"/>
      <c r="KEQ543" s="413"/>
      <c r="KER543" s="413"/>
      <c r="KES543" s="413"/>
      <c r="KET543" s="413"/>
      <c r="KEU543" s="413"/>
      <c r="KEV543" s="413"/>
      <c r="KEW543" s="413"/>
      <c r="KEX543" s="413"/>
      <c r="KEY543" s="413"/>
      <c r="KEZ543" s="413"/>
      <c r="KFA543" s="413"/>
      <c r="KFB543" s="413"/>
      <c r="KFC543" s="413"/>
      <c r="KFD543" s="413"/>
      <c r="KFE543" s="413"/>
      <c r="KFF543" s="413"/>
      <c r="KFG543" s="413"/>
      <c r="KFH543" s="413"/>
      <c r="KFI543" s="413"/>
      <c r="KFJ543" s="413"/>
      <c r="KFK543" s="413"/>
      <c r="KFL543" s="413"/>
      <c r="KFM543" s="413"/>
      <c r="KFN543" s="414"/>
      <c r="KFO543" s="414"/>
      <c r="KFP543" s="414"/>
      <c r="KFQ543" s="414"/>
      <c r="KFR543" s="414"/>
      <c r="KFS543" s="413"/>
      <c r="KFT543" s="413"/>
      <c r="KFU543" s="414"/>
      <c r="KFV543" s="414"/>
      <c r="KFW543" s="413"/>
      <c r="KFX543" s="413"/>
      <c r="KFY543" s="414"/>
      <c r="KFZ543" s="414"/>
      <c r="KGA543" s="413"/>
      <c r="KGB543" s="413"/>
      <c r="KGC543" s="413"/>
      <c r="KGD543" s="413"/>
      <c r="KGE543" s="413"/>
      <c r="KGF543" s="413"/>
      <c r="KGG543" s="413"/>
      <c r="KGH543" s="414"/>
      <c r="KGI543" s="414"/>
      <c r="KGJ543" s="413"/>
      <c r="KGK543" s="413"/>
      <c r="KGL543" s="414"/>
      <c r="KGM543" s="414"/>
      <c r="KGN543" s="413"/>
      <c r="KGO543" s="413"/>
      <c r="KGP543" s="413"/>
      <c r="KGQ543" s="413"/>
      <c r="KGR543" s="413"/>
      <c r="KGS543" s="407"/>
      <c r="KGT543" s="439"/>
      <c r="KGU543" s="413"/>
      <c r="KGV543" s="413"/>
      <c r="KGW543" s="413"/>
      <c r="KGX543" s="413"/>
      <c r="KGY543" s="413"/>
      <c r="KGZ543" s="413"/>
      <c r="KHA543" s="413"/>
      <c r="KHB543" s="412"/>
      <c r="KHC543" s="412"/>
      <c r="KHD543" s="412"/>
      <c r="KHE543" s="412"/>
      <c r="KHF543" s="412"/>
      <c r="KHG543" s="412"/>
      <c r="KHH543" s="412"/>
      <c r="KHI543" s="412"/>
      <c r="KHJ543" s="412"/>
      <c r="KHK543" s="412"/>
      <c r="KHL543" s="412"/>
      <c r="KHM543" s="412"/>
      <c r="KHN543" s="412"/>
      <c r="KHO543" s="412"/>
      <c r="KHP543" s="412"/>
      <c r="KHQ543" s="412"/>
      <c r="KHR543" s="412"/>
      <c r="KHS543" s="412"/>
      <c r="KHT543" s="412"/>
      <c r="KHU543" s="412"/>
      <c r="KHV543" s="412"/>
      <c r="KHW543" s="412"/>
      <c r="KHX543" s="412"/>
      <c r="KHY543" s="412"/>
      <c r="KHZ543" s="412"/>
      <c r="KIA543" s="412"/>
      <c r="KIB543" s="412"/>
      <c r="KIC543" s="412"/>
      <c r="KID543" s="412"/>
      <c r="KIE543" s="412"/>
      <c r="KIF543" s="412"/>
      <c r="KIG543" s="412"/>
      <c r="KIH543" s="412"/>
      <c r="KII543" s="412"/>
      <c r="KIJ543" s="412"/>
      <c r="KIK543" s="412"/>
      <c r="KIL543" s="412"/>
      <c r="KIM543" s="412"/>
      <c r="KIN543" s="412"/>
      <c r="KIO543" s="412"/>
      <c r="KIP543" s="412"/>
      <c r="KIQ543" s="412"/>
      <c r="KIR543" s="412"/>
      <c r="KIS543" s="412"/>
      <c r="KIT543" s="413"/>
      <c r="KIU543" s="413"/>
      <c r="KIV543" s="413"/>
      <c r="KIW543" s="413"/>
      <c r="KIX543" s="413"/>
      <c r="KIY543" s="413"/>
      <c r="KIZ543" s="413"/>
      <c r="KJA543" s="413"/>
      <c r="KJB543" s="413"/>
      <c r="KJC543" s="413"/>
      <c r="KJD543" s="413"/>
      <c r="KJE543" s="413"/>
      <c r="KJF543" s="413"/>
      <c r="KJG543" s="413"/>
      <c r="KJH543" s="413"/>
      <c r="KJI543" s="413"/>
      <c r="KJJ543" s="413"/>
      <c r="KJK543" s="413"/>
      <c r="KJL543" s="413"/>
      <c r="KJM543" s="413"/>
      <c r="KJN543" s="413"/>
      <c r="KJO543" s="413"/>
      <c r="KJP543" s="413"/>
      <c r="KJQ543" s="413"/>
      <c r="KJR543" s="414"/>
      <c r="KJS543" s="414"/>
      <c r="KJT543" s="414"/>
      <c r="KJU543" s="414"/>
      <c r="KJV543" s="414"/>
      <c r="KJW543" s="413"/>
      <c r="KJX543" s="413"/>
      <c r="KJY543" s="414"/>
      <c r="KJZ543" s="414"/>
      <c r="KKA543" s="413"/>
      <c r="KKB543" s="413"/>
      <c r="KKC543" s="414"/>
      <c r="KKD543" s="414"/>
      <c r="KKE543" s="413"/>
      <c r="KKF543" s="413"/>
      <c r="KKG543" s="413"/>
      <c r="KKH543" s="413"/>
      <c r="KKI543" s="413"/>
      <c r="KKJ543" s="413"/>
      <c r="KKK543" s="413"/>
      <c r="KKL543" s="414"/>
      <c r="KKM543" s="414"/>
      <c r="KKN543" s="413"/>
      <c r="KKO543" s="413"/>
      <c r="KKP543" s="414"/>
      <c r="KKQ543" s="414"/>
      <c r="KKR543" s="413"/>
      <c r="KKS543" s="413"/>
      <c r="KKT543" s="413"/>
      <c r="KKU543" s="413"/>
      <c r="KKV543" s="413"/>
      <c r="KKW543" s="407"/>
      <c r="KKX543" s="439"/>
      <c r="KKY543" s="413"/>
      <c r="KKZ543" s="413"/>
      <c r="KLA543" s="413"/>
      <c r="KLB543" s="413"/>
      <c r="KLC543" s="413"/>
      <c r="KLD543" s="413"/>
      <c r="KLE543" s="413"/>
      <c r="KLF543" s="412"/>
      <c r="KLG543" s="412"/>
      <c r="KLH543" s="412"/>
      <c r="KLI543" s="412"/>
      <c r="KLJ543" s="412"/>
      <c r="KLK543" s="412"/>
      <c r="KLL543" s="412"/>
      <c r="KLM543" s="412"/>
      <c r="KLN543" s="412"/>
      <c r="KLO543" s="412"/>
      <c r="KLP543" s="412"/>
      <c r="KLQ543" s="412"/>
      <c r="KLR543" s="412"/>
      <c r="KLS543" s="412"/>
      <c r="KLT543" s="412"/>
      <c r="KLU543" s="412"/>
      <c r="KLV543" s="412"/>
      <c r="KLW543" s="412"/>
      <c r="KLX543" s="412"/>
      <c r="KLY543" s="412"/>
      <c r="KLZ543" s="412"/>
      <c r="KMA543" s="412"/>
      <c r="KMB543" s="412"/>
      <c r="KMC543" s="412"/>
      <c r="KMD543" s="412"/>
      <c r="KME543" s="412"/>
      <c r="KMF543" s="412"/>
      <c r="KMG543" s="412"/>
      <c r="KMH543" s="412"/>
      <c r="KMI543" s="412"/>
      <c r="KMJ543" s="412"/>
      <c r="KMK543" s="412"/>
      <c r="KML543" s="412"/>
      <c r="KMM543" s="412"/>
      <c r="KMN543" s="412"/>
      <c r="KMO543" s="412"/>
      <c r="KMP543" s="412"/>
      <c r="KMQ543" s="412"/>
      <c r="KMR543" s="412"/>
      <c r="KMS543" s="412"/>
      <c r="KMT543" s="412"/>
      <c r="KMU543" s="412"/>
      <c r="KMV543" s="412"/>
      <c r="KMW543" s="412"/>
      <c r="KMX543" s="413"/>
      <c r="KMY543" s="413"/>
      <c r="KMZ543" s="413"/>
      <c r="KNA543" s="413"/>
      <c r="KNB543" s="413"/>
      <c r="KNC543" s="413"/>
      <c r="KND543" s="413"/>
      <c r="KNE543" s="413"/>
      <c r="KNF543" s="413"/>
      <c r="KNG543" s="413"/>
      <c r="KNH543" s="413"/>
      <c r="KNI543" s="413"/>
      <c r="KNJ543" s="413"/>
      <c r="KNK543" s="413"/>
      <c r="KNL543" s="413"/>
      <c r="KNM543" s="413"/>
      <c r="KNN543" s="413"/>
      <c r="KNO543" s="413"/>
      <c r="KNP543" s="413"/>
      <c r="KNQ543" s="413"/>
      <c r="KNR543" s="413"/>
      <c r="KNS543" s="413"/>
      <c r="KNT543" s="413"/>
      <c r="KNU543" s="413"/>
      <c r="KNV543" s="414"/>
      <c r="KNW543" s="414"/>
      <c r="KNX543" s="414"/>
      <c r="KNY543" s="414"/>
      <c r="KNZ543" s="414"/>
      <c r="KOA543" s="413"/>
      <c r="KOB543" s="413"/>
      <c r="KOC543" s="414"/>
      <c r="KOD543" s="414"/>
      <c r="KOE543" s="413"/>
      <c r="KOF543" s="413"/>
      <c r="KOG543" s="414"/>
      <c r="KOH543" s="414"/>
      <c r="KOI543" s="413"/>
      <c r="KOJ543" s="413"/>
      <c r="KOK543" s="413"/>
      <c r="KOL543" s="413"/>
      <c r="KOM543" s="413"/>
      <c r="KON543" s="413"/>
      <c r="KOO543" s="413"/>
      <c r="KOP543" s="414"/>
      <c r="KOQ543" s="414"/>
      <c r="KOR543" s="413"/>
      <c r="KOS543" s="413"/>
      <c r="KOT543" s="414"/>
      <c r="KOU543" s="414"/>
      <c r="KOV543" s="413"/>
      <c r="KOW543" s="413"/>
      <c r="KOX543" s="413"/>
      <c r="KOY543" s="413"/>
      <c r="KOZ543" s="413"/>
      <c r="KPA543" s="407"/>
      <c r="KPB543" s="439"/>
      <c r="KPC543" s="413"/>
      <c r="KPD543" s="413"/>
      <c r="KPE543" s="413"/>
      <c r="KPF543" s="413"/>
      <c r="KPG543" s="413"/>
      <c r="KPH543" s="413"/>
      <c r="KPI543" s="413"/>
      <c r="KPJ543" s="412"/>
      <c r="KPK543" s="412"/>
      <c r="KPL543" s="412"/>
      <c r="KPM543" s="412"/>
      <c r="KPN543" s="412"/>
      <c r="KPO543" s="412"/>
      <c r="KPP543" s="412"/>
      <c r="KPQ543" s="412"/>
      <c r="KPR543" s="412"/>
      <c r="KPS543" s="412"/>
      <c r="KPT543" s="412"/>
      <c r="KPU543" s="412"/>
      <c r="KPV543" s="412"/>
      <c r="KPW543" s="412"/>
      <c r="KPX543" s="412"/>
      <c r="KPY543" s="412"/>
      <c r="KPZ543" s="412"/>
      <c r="KQA543" s="412"/>
      <c r="KQB543" s="412"/>
      <c r="KQC543" s="412"/>
      <c r="KQD543" s="412"/>
      <c r="KQE543" s="412"/>
      <c r="KQF543" s="412"/>
      <c r="KQG543" s="412"/>
      <c r="KQH543" s="412"/>
      <c r="KQI543" s="412"/>
      <c r="KQJ543" s="412"/>
      <c r="KQK543" s="412"/>
      <c r="KQL543" s="412"/>
      <c r="KQM543" s="412"/>
      <c r="KQN543" s="412"/>
      <c r="KQO543" s="412"/>
      <c r="KQP543" s="412"/>
      <c r="KQQ543" s="412"/>
      <c r="KQR543" s="412"/>
      <c r="KQS543" s="412"/>
      <c r="KQT543" s="412"/>
      <c r="KQU543" s="412"/>
      <c r="KQV543" s="412"/>
      <c r="KQW543" s="412"/>
      <c r="KQX543" s="412"/>
      <c r="KQY543" s="412"/>
      <c r="KQZ543" s="412"/>
      <c r="KRA543" s="412"/>
      <c r="KRB543" s="413"/>
      <c r="KRC543" s="413"/>
      <c r="KRD543" s="413"/>
      <c r="KRE543" s="413"/>
      <c r="KRF543" s="413"/>
      <c r="KRG543" s="413"/>
      <c r="KRH543" s="413"/>
      <c r="KRI543" s="413"/>
      <c r="KRJ543" s="413"/>
      <c r="KRK543" s="413"/>
      <c r="KRL543" s="413"/>
      <c r="KRM543" s="413"/>
      <c r="KRN543" s="413"/>
      <c r="KRO543" s="413"/>
      <c r="KRP543" s="413"/>
      <c r="KRQ543" s="413"/>
      <c r="KRR543" s="413"/>
      <c r="KRS543" s="413"/>
      <c r="KRT543" s="413"/>
      <c r="KRU543" s="413"/>
      <c r="KRV543" s="413"/>
      <c r="KRW543" s="413"/>
      <c r="KRX543" s="413"/>
      <c r="KRY543" s="413"/>
      <c r="KRZ543" s="414"/>
      <c r="KSA543" s="414"/>
      <c r="KSB543" s="414"/>
      <c r="KSC543" s="414"/>
      <c r="KSD543" s="414"/>
      <c r="KSE543" s="413"/>
      <c r="KSF543" s="413"/>
      <c r="KSG543" s="414"/>
      <c r="KSH543" s="414"/>
      <c r="KSI543" s="413"/>
      <c r="KSJ543" s="413"/>
      <c r="KSK543" s="414"/>
      <c r="KSL543" s="414"/>
      <c r="KSM543" s="413"/>
      <c r="KSN543" s="413"/>
      <c r="KSO543" s="413"/>
      <c r="KSP543" s="413"/>
      <c r="KSQ543" s="413"/>
      <c r="KSR543" s="413"/>
      <c r="KSS543" s="413"/>
      <c r="KST543" s="414"/>
      <c r="KSU543" s="414"/>
      <c r="KSV543" s="413"/>
      <c r="KSW543" s="413"/>
      <c r="KSX543" s="414"/>
      <c r="KSY543" s="414"/>
      <c r="KSZ543" s="413"/>
      <c r="KTA543" s="413"/>
      <c r="KTB543" s="413"/>
      <c r="KTC543" s="413"/>
      <c r="KTD543" s="413"/>
      <c r="KTE543" s="407"/>
      <c r="KTF543" s="439"/>
      <c r="KTG543" s="413"/>
      <c r="KTH543" s="413"/>
      <c r="KTI543" s="413"/>
      <c r="KTJ543" s="413"/>
      <c r="KTK543" s="413"/>
      <c r="KTL543" s="413"/>
      <c r="KTM543" s="413"/>
      <c r="KTN543" s="412"/>
      <c r="KTO543" s="412"/>
      <c r="KTP543" s="412"/>
      <c r="KTQ543" s="412"/>
      <c r="KTR543" s="412"/>
      <c r="KTS543" s="412"/>
      <c r="KTT543" s="412"/>
      <c r="KTU543" s="412"/>
      <c r="KTV543" s="412"/>
      <c r="KTW543" s="412"/>
      <c r="KTX543" s="412"/>
      <c r="KTY543" s="412"/>
      <c r="KTZ543" s="412"/>
      <c r="KUA543" s="412"/>
      <c r="KUB543" s="412"/>
      <c r="KUC543" s="412"/>
      <c r="KUD543" s="412"/>
      <c r="KUE543" s="412"/>
      <c r="KUF543" s="412"/>
      <c r="KUG543" s="412"/>
      <c r="KUH543" s="412"/>
      <c r="KUI543" s="412"/>
      <c r="KUJ543" s="412"/>
      <c r="KUK543" s="412"/>
      <c r="KUL543" s="412"/>
      <c r="KUM543" s="412"/>
      <c r="KUN543" s="412"/>
      <c r="KUO543" s="412"/>
      <c r="KUP543" s="412"/>
      <c r="KUQ543" s="412"/>
      <c r="KUR543" s="412"/>
      <c r="KUS543" s="412"/>
      <c r="KUT543" s="412"/>
      <c r="KUU543" s="412"/>
      <c r="KUV543" s="412"/>
      <c r="KUW543" s="412"/>
      <c r="KUX543" s="412"/>
      <c r="KUY543" s="412"/>
      <c r="KUZ543" s="412"/>
      <c r="KVA543" s="412"/>
      <c r="KVB543" s="412"/>
      <c r="KVC543" s="412"/>
      <c r="KVD543" s="412"/>
      <c r="KVE543" s="412"/>
      <c r="KVF543" s="413"/>
      <c r="KVG543" s="413"/>
      <c r="KVH543" s="413"/>
      <c r="KVI543" s="413"/>
      <c r="KVJ543" s="413"/>
      <c r="KVK543" s="413"/>
      <c r="KVL543" s="413"/>
      <c r="KVM543" s="413"/>
      <c r="KVN543" s="413"/>
      <c r="KVO543" s="413"/>
      <c r="KVP543" s="413"/>
      <c r="KVQ543" s="413"/>
      <c r="KVR543" s="413"/>
      <c r="KVS543" s="413"/>
      <c r="KVT543" s="413"/>
      <c r="KVU543" s="413"/>
      <c r="KVV543" s="413"/>
      <c r="KVW543" s="413"/>
      <c r="KVX543" s="413"/>
      <c r="KVY543" s="413"/>
      <c r="KVZ543" s="413"/>
      <c r="KWA543" s="413"/>
      <c r="KWB543" s="413"/>
      <c r="KWC543" s="413"/>
      <c r="KWD543" s="414"/>
      <c r="KWE543" s="414"/>
      <c r="KWF543" s="414"/>
      <c r="KWG543" s="414"/>
      <c r="KWH543" s="414"/>
      <c r="KWI543" s="413"/>
      <c r="KWJ543" s="413"/>
      <c r="KWK543" s="414"/>
      <c r="KWL543" s="414"/>
      <c r="KWM543" s="413"/>
      <c r="KWN543" s="413"/>
      <c r="KWO543" s="414"/>
      <c r="KWP543" s="414"/>
      <c r="KWQ543" s="413"/>
      <c r="KWR543" s="413"/>
      <c r="KWS543" s="413"/>
      <c r="KWT543" s="413"/>
      <c r="KWU543" s="413"/>
      <c r="KWV543" s="413"/>
      <c r="KWW543" s="413"/>
      <c r="KWX543" s="414"/>
      <c r="KWY543" s="414"/>
      <c r="KWZ543" s="413"/>
      <c r="KXA543" s="413"/>
      <c r="KXB543" s="414"/>
      <c r="KXC543" s="414"/>
      <c r="KXD543" s="413"/>
      <c r="KXE543" s="413"/>
      <c r="KXF543" s="413"/>
      <c r="KXG543" s="413"/>
      <c r="KXH543" s="413"/>
      <c r="KXI543" s="407"/>
      <c r="KXJ543" s="439"/>
      <c r="KXK543" s="413"/>
      <c r="KXL543" s="413"/>
      <c r="KXM543" s="413"/>
      <c r="KXN543" s="413"/>
      <c r="KXO543" s="413"/>
      <c r="KXP543" s="413"/>
      <c r="KXQ543" s="413"/>
      <c r="KXR543" s="412"/>
      <c r="KXS543" s="412"/>
      <c r="KXT543" s="412"/>
      <c r="KXU543" s="412"/>
      <c r="KXV543" s="412"/>
      <c r="KXW543" s="412"/>
      <c r="KXX543" s="412"/>
      <c r="KXY543" s="412"/>
      <c r="KXZ543" s="412"/>
      <c r="KYA543" s="412"/>
      <c r="KYB543" s="412"/>
      <c r="KYC543" s="412"/>
      <c r="KYD543" s="412"/>
      <c r="KYE543" s="412"/>
      <c r="KYF543" s="412"/>
      <c r="KYG543" s="412"/>
      <c r="KYH543" s="412"/>
      <c r="KYI543" s="412"/>
      <c r="KYJ543" s="412"/>
      <c r="KYK543" s="412"/>
      <c r="KYL543" s="412"/>
      <c r="KYM543" s="412"/>
      <c r="KYN543" s="412"/>
      <c r="KYO543" s="412"/>
      <c r="KYP543" s="412"/>
      <c r="KYQ543" s="412"/>
      <c r="KYR543" s="412"/>
      <c r="KYS543" s="412"/>
      <c r="KYT543" s="412"/>
      <c r="KYU543" s="412"/>
      <c r="KYV543" s="412"/>
      <c r="KYW543" s="412"/>
      <c r="KYX543" s="412"/>
      <c r="KYY543" s="412"/>
      <c r="KYZ543" s="412"/>
      <c r="KZA543" s="412"/>
      <c r="KZB543" s="412"/>
      <c r="KZC543" s="412"/>
      <c r="KZD543" s="412"/>
      <c r="KZE543" s="412"/>
      <c r="KZF543" s="412"/>
      <c r="KZG543" s="412"/>
      <c r="KZH543" s="412"/>
      <c r="KZI543" s="412"/>
      <c r="KZJ543" s="413"/>
      <c r="KZK543" s="413"/>
      <c r="KZL543" s="413"/>
      <c r="KZM543" s="413"/>
      <c r="KZN543" s="413"/>
      <c r="KZO543" s="413"/>
      <c r="KZP543" s="413"/>
      <c r="KZQ543" s="413"/>
      <c r="KZR543" s="413"/>
      <c r="KZS543" s="413"/>
      <c r="KZT543" s="413"/>
      <c r="KZU543" s="413"/>
      <c r="KZV543" s="413"/>
      <c r="KZW543" s="413"/>
      <c r="KZX543" s="413"/>
      <c r="KZY543" s="413"/>
      <c r="KZZ543" s="413"/>
      <c r="LAA543" s="413"/>
      <c r="LAB543" s="413"/>
      <c r="LAC543" s="413"/>
      <c r="LAD543" s="413"/>
      <c r="LAE543" s="413"/>
      <c r="LAF543" s="413"/>
      <c r="LAG543" s="413"/>
      <c r="LAH543" s="414"/>
      <c r="LAI543" s="414"/>
      <c r="LAJ543" s="414"/>
      <c r="LAK543" s="414"/>
      <c r="LAL543" s="414"/>
      <c r="LAM543" s="413"/>
      <c r="LAN543" s="413"/>
      <c r="LAO543" s="414"/>
      <c r="LAP543" s="414"/>
      <c r="LAQ543" s="413"/>
      <c r="LAR543" s="413"/>
      <c r="LAS543" s="414"/>
      <c r="LAT543" s="414"/>
      <c r="LAU543" s="413"/>
      <c r="LAV543" s="413"/>
      <c r="LAW543" s="413"/>
      <c r="LAX543" s="413"/>
      <c r="LAY543" s="413"/>
      <c r="LAZ543" s="413"/>
      <c r="LBA543" s="413"/>
      <c r="LBB543" s="414"/>
      <c r="LBC543" s="414"/>
      <c r="LBD543" s="413"/>
      <c r="LBE543" s="413"/>
      <c r="LBF543" s="414"/>
      <c r="LBG543" s="414"/>
      <c r="LBH543" s="413"/>
      <c r="LBI543" s="413"/>
      <c r="LBJ543" s="413"/>
      <c r="LBK543" s="413"/>
      <c r="LBL543" s="413"/>
      <c r="LBM543" s="407"/>
      <c r="LBN543" s="439"/>
      <c r="LBO543" s="413"/>
      <c r="LBP543" s="413"/>
      <c r="LBQ543" s="413"/>
      <c r="LBR543" s="413"/>
      <c r="LBS543" s="413"/>
      <c r="LBT543" s="413"/>
      <c r="LBU543" s="413"/>
      <c r="LBV543" s="412"/>
      <c r="LBW543" s="412"/>
      <c r="LBX543" s="412"/>
      <c r="LBY543" s="412"/>
      <c r="LBZ543" s="412"/>
      <c r="LCA543" s="412"/>
      <c r="LCB543" s="412"/>
      <c r="LCC543" s="412"/>
      <c r="LCD543" s="412"/>
      <c r="LCE543" s="412"/>
      <c r="LCF543" s="412"/>
      <c r="LCG543" s="412"/>
      <c r="LCH543" s="412"/>
      <c r="LCI543" s="412"/>
      <c r="LCJ543" s="412"/>
      <c r="LCK543" s="412"/>
      <c r="LCL543" s="412"/>
      <c r="LCM543" s="412"/>
      <c r="LCN543" s="412"/>
      <c r="LCO543" s="412"/>
      <c r="LCP543" s="412"/>
      <c r="LCQ543" s="412"/>
      <c r="LCR543" s="412"/>
      <c r="LCS543" s="412"/>
      <c r="LCT543" s="412"/>
      <c r="LCU543" s="412"/>
      <c r="LCV543" s="412"/>
      <c r="LCW543" s="412"/>
      <c r="LCX543" s="412"/>
      <c r="LCY543" s="412"/>
      <c r="LCZ543" s="412"/>
      <c r="LDA543" s="412"/>
      <c r="LDB543" s="412"/>
      <c r="LDC543" s="412"/>
      <c r="LDD543" s="412"/>
      <c r="LDE543" s="412"/>
      <c r="LDF543" s="412"/>
      <c r="LDG543" s="412"/>
      <c r="LDH543" s="412"/>
      <c r="LDI543" s="412"/>
      <c r="LDJ543" s="412"/>
      <c r="LDK543" s="412"/>
      <c r="LDL543" s="412"/>
      <c r="LDM543" s="412"/>
      <c r="LDN543" s="413"/>
      <c r="LDO543" s="413"/>
      <c r="LDP543" s="413"/>
      <c r="LDQ543" s="413"/>
      <c r="LDR543" s="413"/>
      <c r="LDS543" s="413"/>
      <c r="LDT543" s="413"/>
      <c r="LDU543" s="413"/>
      <c r="LDV543" s="413"/>
      <c r="LDW543" s="413"/>
      <c r="LDX543" s="413"/>
      <c r="LDY543" s="413"/>
      <c r="LDZ543" s="413"/>
      <c r="LEA543" s="413"/>
      <c r="LEB543" s="413"/>
      <c r="LEC543" s="413"/>
      <c r="LED543" s="413"/>
      <c r="LEE543" s="413"/>
      <c r="LEF543" s="413"/>
      <c r="LEG543" s="413"/>
      <c r="LEH543" s="413"/>
      <c r="LEI543" s="413"/>
      <c r="LEJ543" s="413"/>
      <c r="LEK543" s="413"/>
      <c r="LEL543" s="414"/>
      <c r="LEM543" s="414"/>
      <c r="LEN543" s="414"/>
      <c r="LEO543" s="414"/>
      <c r="LEP543" s="414"/>
      <c r="LEQ543" s="413"/>
      <c r="LER543" s="413"/>
      <c r="LES543" s="414"/>
      <c r="LET543" s="414"/>
      <c r="LEU543" s="413"/>
      <c r="LEV543" s="413"/>
      <c r="LEW543" s="414"/>
      <c r="LEX543" s="414"/>
      <c r="LEY543" s="413"/>
      <c r="LEZ543" s="413"/>
      <c r="LFA543" s="413"/>
      <c r="LFB543" s="413"/>
      <c r="LFC543" s="413"/>
      <c r="LFD543" s="413"/>
      <c r="LFE543" s="413"/>
      <c r="LFF543" s="414"/>
      <c r="LFG543" s="414"/>
      <c r="LFH543" s="413"/>
      <c r="LFI543" s="413"/>
      <c r="LFJ543" s="414"/>
      <c r="LFK543" s="414"/>
      <c r="LFL543" s="413"/>
      <c r="LFM543" s="413"/>
      <c r="LFN543" s="413"/>
      <c r="LFO543" s="413"/>
      <c r="LFP543" s="413"/>
      <c r="LFQ543" s="407"/>
      <c r="LFR543" s="439"/>
      <c r="LFS543" s="413"/>
      <c r="LFT543" s="413"/>
      <c r="LFU543" s="413"/>
      <c r="LFV543" s="413"/>
      <c r="LFW543" s="413"/>
      <c r="LFX543" s="413"/>
      <c r="LFY543" s="413"/>
      <c r="LFZ543" s="412"/>
      <c r="LGA543" s="412"/>
      <c r="LGB543" s="412"/>
      <c r="LGC543" s="412"/>
      <c r="LGD543" s="412"/>
      <c r="LGE543" s="412"/>
      <c r="LGF543" s="412"/>
      <c r="LGG543" s="412"/>
      <c r="LGH543" s="412"/>
      <c r="LGI543" s="412"/>
      <c r="LGJ543" s="412"/>
      <c r="LGK543" s="412"/>
      <c r="LGL543" s="412"/>
      <c r="LGM543" s="412"/>
      <c r="LGN543" s="412"/>
      <c r="LGO543" s="412"/>
      <c r="LGP543" s="412"/>
      <c r="LGQ543" s="412"/>
      <c r="LGR543" s="412"/>
      <c r="LGS543" s="412"/>
      <c r="LGT543" s="412"/>
      <c r="LGU543" s="412"/>
      <c r="LGV543" s="412"/>
      <c r="LGW543" s="412"/>
      <c r="LGX543" s="412"/>
      <c r="LGY543" s="412"/>
      <c r="LGZ543" s="412"/>
      <c r="LHA543" s="412"/>
      <c r="LHB543" s="412"/>
      <c r="LHC543" s="412"/>
      <c r="LHD543" s="412"/>
      <c r="LHE543" s="412"/>
      <c r="LHF543" s="412"/>
      <c r="LHG543" s="412"/>
      <c r="LHH543" s="412"/>
      <c r="LHI543" s="412"/>
      <c r="LHJ543" s="412"/>
      <c r="LHK543" s="412"/>
      <c r="LHL543" s="412"/>
      <c r="LHM543" s="412"/>
      <c r="LHN543" s="412"/>
      <c r="LHO543" s="412"/>
      <c r="LHP543" s="412"/>
      <c r="LHQ543" s="412"/>
      <c r="LHR543" s="413"/>
      <c r="LHS543" s="413"/>
      <c r="LHT543" s="413"/>
      <c r="LHU543" s="413"/>
      <c r="LHV543" s="413"/>
      <c r="LHW543" s="413"/>
      <c r="LHX543" s="413"/>
      <c r="LHY543" s="413"/>
      <c r="LHZ543" s="413"/>
      <c r="LIA543" s="413"/>
      <c r="LIB543" s="413"/>
      <c r="LIC543" s="413"/>
      <c r="LID543" s="413"/>
      <c r="LIE543" s="413"/>
      <c r="LIF543" s="413"/>
      <c r="LIG543" s="413"/>
      <c r="LIH543" s="413"/>
      <c r="LII543" s="413"/>
      <c r="LIJ543" s="413"/>
      <c r="LIK543" s="413"/>
      <c r="LIL543" s="413"/>
      <c r="LIM543" s="413"/>
      <c r="LIN543" s="413"/>
      <c r="LIO543" s="413"/>
      <c r="LIP543" s="414"/>
      <c r="LIQ543" s="414"/>
      <c r="LIR543" s="414"/>
      <c r="LIS543" s="414"/>
      <c r="LIT543" s="414"/>
      <c r="LIU543" s="413"/>
      <c r="LIV543" s="413"/>
      <c r="LIW543" s="414"/>
      <c r="LIX543" s="414"/>
      <c r="LIY543" s="413"/>
      <c r="LIZ543" s="413"/>
      <c r="LJA543" s="414"/>
      <c r="LJB543" s="414"/>
      <c r="LJC543" s="413"/>
      <c r="LJD543" s="413"/>
      <c r="LJE543" s="413"/>
      <c r="LJF543" s="413"/>
      <c r="LJG543" s="413"/>
      <c r="LJH543" s="413"/>
      <c r="LJI543" s="413"/>
      <c r="LJJ543" s="414"/>
      <c r="LJK543" s="414"/>
      <c r="LJL543" s="413"/>
      <c r="LJM543" s="413"/>
      <c r="LJN543" s="414"/>
      <c r="LJO543" s="414"/>
      <c r="LJP543" s="413"/>
      <c r="LJQ543" s="413"/>
      <c r="LJR543" s="413"/>
      <c r="LJS543" s="413"/>
      <c r="LJT543" s="413"/>
      <c r="LJU543" s="407"/>
      <c r="LJV543" s="439"/>
      <c r="LJW543" s="413"/>
      <c r="LJX543" s="413"/>
      <c r="LJY543" s="413"/>
      <c r="LJZ543" s="413"/>
      <c r="LKA543" s="413"/>
      <c r="LKB543" s="413"/>
      <c r="LKC543" s="413"/>
      <c r="LKD543" s="412"/>
      <c r="LKE543" s="412"/>
      <c r="LKF543" s="412"/>
      <c r="LKG543" s="412"/>
      <c r="LKH543" s="412"/>
      <c r="LKI543" s="412"/>
      <c r="LKJ543" s="412"/>
      <c r="LKK543" s="412"/>
      <c r="LKL543" s="412"/>
      <c r="LKM543" s="412"/>
      <c r="LKN543" s="412"/>
      <c r="LKO543" s="412"/>
      <c r="LKP543" s="412"/>
      <c r="LKQ543" s="412"/>
      <c r="LKR543" s="412"/>
      <c r="LKS543" s="412"/>
      <c r="LKT543" s="412"/>
      <c r="LKU543" s="412"/>
      <c r="LKV543" s="412"/>
      <c r="LKW543" s="412"/>
      <c r="LKX543" s="412"/>
      <c r="LKY543" s="412"/>
      <c r="LKZ543" s="412"/>
      <c r="LLA543" s="412"/>
      <c r="LLB543" s="412"/>
      <c r="LLC543" s="412"/>
      <c r="LLD543" s="412"/>
      <c r="LLE543" s="412"/>
      <c r="LLF543" s="412"/>
      <c r="LLG543" s="412"/>
      <c r="LLH543" s="412"/>
      <c r="LLI543" s="412"/>
      <c r="LLJ543" s="412"/>
      <c r="LLK543" s="412"/>
      <c r="LLL543" s="412"/>
      <c r="LLM543" s="412"/>
      <c r="LLN543" s="412"/>
      <c r="LLO543" s="412"/>
      <c r="LLP543" s="412"/>
      <c r="LLQ543" s="412"/>
      <c r="LLR543" s="412"/>
      <c r="LLS543" s="412"/>
      <c r="LLT543" s="412"/>
      <c r="LLU543" s="412"/>
      <c r="LLV543" s="413"/>
      <c r="LLW543" s="413"/>
      <c r="LLX543" s="413"/>
      <c r="LLY543" s="413"/>
      <c r="LLZ543" s="413"/>
      <c r="LMA543" s="413"/>
      <c r="LMB543" s="413"/>
      <c r="LMC543" s="413"/>
      <c r="LMD543" s="413"/>
      <c r="LME543" s="413"/>
      <c r="LMF543" s="413"/>
      <c r="LMG543" s="413"/>
      <c r="LMH543" s="413"/>
      <c r="LMI543" s="413"/>
      <c r="LMJ543" s="413"/>
      <c r="LMK543" s="413"/>
      <c r="LML543" s="413"/>
      <c r="LMM543" s="413"/>
      <c r="LMN543" s="413"/>
      <c r="LMO543" s="413"/>
      <c r="LMP543" s="413"/>
      <c r="LMQ543" s="413"/>
      <c r="LMR543" s="413"/>
      <c r="LMS543" s="413"/>
      <c r="LMT543" s="414"/>
      <c r="LMU543" s="414"/>
      <c r="LMV543" s="414"/>
      <c r="LMW543" s="414"/>
      <c r="LMX543" s="414"/>
      <c r="LMY543" s="413"/>
      <c r="LMZ543" s="413"/>
      <c r="LNA543" s="414"/>
      <c r="LNB543" s="414"/>
      <c r="LNC543" s="413"/>
      <c r="LND543" s="413"/>
      <c r="LNE543" s="414"/>
      <c r="LNF543" s="414"/>
      <c r="LNG543" s="413"/>
      <c r="LNH543" s="413"/>
      <c r="LNI543" s="413"/>
      <c r="LNJ543" s="413"/>
      <c r="LNK543" s="413"/>
      <c r="LNL543" s="413"/>
      <c r="LNM543" s="413"/>
      <c r="LNN543" s="414"/>
      <c r="LNO543" s="414"/>
      <c r="LNP543" s="413"/>
      <c r="LNQ543" s="413"/>
      <c r="LNR543" s="414"/>
      <c r="LNS543" s="414"/>
      <c r="LNT543" s="413"/>
      <c r="LNU543" s="413"/>
      <c r="LNV543" s="413"/>
      <c r="LNW543" s="413"/>
      <c r="LNX543" s="413"/>
      <c r="LNY543" s="407"/>
      <c r="LNZ543" s="439"/>
      <c r="LOA543" s="413"/>
      <c r="LOB543" s="413"/>
      <c r="LOC543" s="413"/>
      <c r="LOD543" s="413"/>
      <c r="LOE543" s="413"/>
      <c r="LOF543" s="413"/>
      <c r="LOG543" s="413"/>
      <c r="LOH543" s="412"/>
      <c r="LOI543" s="412"/>
      <c r="LOJ543" s="412"/>
      <c r="LOK543" s="412"/>
      <c r="LOL543" s="412"/>
      <c r="LOM543" s="412"/>
      <c r="LON543" s="412"/>
      <c r="LOO543" s="412"/>
      <c r="LOP543" s="412"/>
      <c r="LOQ543" s="412"/>
      <c r="LOR543" s="412"/>
      <c r="LOS543" s="412"/>
      <c r="LOT543" s="412"/>
      <c r="LOU543" s="412"/>
      <c r="LOV543" s="412"/>
      <c r="LOW543" s="412"/>
      <c r="LOX543" s="412"/>
      <c r="LOY543" s="412"/>
      <c r="LOZ543" s="412"/>
      <c r="LPA543" s="412"/>
      <c r="LPB543" s="412"/>
      <c r="LPC543" s="412"/>
      <c r="LPD543" s="412"/>
      <c r="LPE543" s="412"/>
      <c r="LPF543" s="412"/>
      <c r="LPG543" s="412"/>
      <c r="LPH543" s="412"/>
      <c r="LPI543" s="412"/>
      <c r="LPJ543" s="412"/>
      <c r="LPK543" s="412"/>
      <c r="LPL543" s="412"/>
      <c r="LPM543" s="412"/>
      <c r="LPN543" s="412"/>
      <c r="LPO543" s="412"/>
      <c r="LPP543" s="412"/>
      <c r="LPQ543" s="412"/>
      <c r="LPR543" s="412"/>
      <c r="LPS543" s="412"/>
      <c r="LPT543" s="412"/>
      <c r="LPU543" s="412"/>
      <c r="LPV543" s="412"/>
      <c r="LPW543" s="412"/>
      <c r="LPX543" s="412"/>
      <c r="LPY543" s="412"/>
      <c r="LPZ543" s="413"/>
      <c r="LQA543" s="413"/>
      <c r="LQB543" s="413"/>
      <c r="LQC543" s="413"/>
      <c r="LQD543" s="413"/>
      <c r="LQE543" s="413"/>
      <c r="LQF543" s="413"/>
      <c r="LQG543" s="413"/>
      <c r="LQH543" s="413"/>
      <c r="LQI543" s="413"/>
      <c r="LQJ543" s="413"/>
      <c r="LQK543" s="413"/>
      <c r="LQL543" s="413"/>
      <c r="LQM543" s="413"/>
      <c r="LQN543" s="413"/>
      <c r="LQO543" s="413"/>
      <c r="LQP543" s="413"/>
      <c r="LQQ543" s="413"/>
      <c r="LQR543" s="413"/>
      <c r="LQS543" s="413"/>
      <c r="LQT543" s="413"/>
      <c r="LQU543" s="413"/>
      <c r="LQV543" s="413"/>
      <c r="LQW543" s="413"/>
      <c r="LQX543" s="414"/>
      <c r="LQY543" s="414"/>
      <c r="LQZ543" s="414"/>
      <c r="LRA543" s="414"/>
      <c r="LRB543" s="414"/>
      <c r="LRC543" s="413"/>
      <c r="LRD543" s="413"/>
      <c r="LRE543" s="414"/>
      <c r="LRF543" s="414"/>
      <c r="LRG543" s="413"/>
      <c r="LRH543" s="413"/>
      <c r="LRI543" s="414"/>
      <c r="LRJ543" s="414"/>
      <c r="LRK543" s="413"/>
      <c r="LRL543" s="413"/>
      <c r="LRM543" s="413"/>
      <c r="LRN543" s="413"/>
      <c r="LRO543" s="413"/>
      <c r="LRP543" s="413"/>
      <c r="LRQ543" s="413"/>
      <c r="LRR543" s="414"/>
      <c r="LRS543" s="414"/>
      <c r="LRT543" s="413"/>
      <c r="LRU543" s="413"/>
      <c r="LRV543" s="414"/>
      <c r="LRW543" s="414"/>
      <c r="LRX543" s="413"/>
      <c r="LRY543" s="413"/>
      <c r="LRZ543" s="413"/>
      <c r="LSA543" s="413"/>
      <c r="LSB543" s="413"/>
      <c r="LSC543" s="407"/>
      <c r="LSD543" s="439"/>
      <c r="LSE543" s="413"/>
      <c r="LSF543" s="413"/>
      <c r="LSG543" s="413"/>
      <c r="LSH543" s="413"/>
      <c r="LSI543" s="413"/>
      <c r="LSJ543" s="413"/>
      <c r="LSK543" s="413"/>
      <c r="LSL543" s="412"/>
      <c r="LSM543" s="412"/>
      <c r="LSN543" s="412"/>
      <c r="LSO543" s="412"/>
      <c r="LSP543" s="412"/>
      <c r="LSQ543" s="412"/>
      <c r="LSR543" s="412"/>
      <c r="LSS543" s="412"/>
      <c r="LST543" s="412"/>
      <c r="LSU543" s="412"/>
      <c r="LSV543" s="412"/>
      <c r="LSW543" s="412"/>
      <c r="LSX543" s="412"/>
      <c r="LSY543" s="412"/>
      <c r="LSZ543" s="412"/>
      <c r="LTA543" s="412"/>
      <c r="LTB543" s="412"/>
      <c r="LTC543" s="412"/>
      <c r="LTD543" s="412"/>
      <c r="LTE543" s="412"/>
      <c r="LTF543" s="412"/>
      <c r="LTG543" s="412"/>
      <c r="LTH543" s="412"/>
      <c r="LTI543" s="412"/>
      <c r="LTJ543" s="412"/>
      <c r="LTK543" s="412"/>
      <c r="LTL543" s="412"/>
      <c r="LTM543" s="412"/>
      <c r="LTN543" s="412"/>
      <c r="LTO543" s="412"/>
      <c r="LTP543" s="412"/>
      <c r="LTQ543" s="412"/>
      <c r="LTR543" s="412"/>
      <c r="LTS543" s="412"/>
      <c r="LTT543" s="412"/>
      <c r="LTU543" s="412"/>
      <c r="LTV543" s="412"/>
      <c r="LTW543" s="412"/>
      <c r="LTX543" s="412"/>
      <c r="LTY543" s="412"/>
      <c r="LTZ543" s="412"/>
      <c r="LUA543" s="412"/>
      <c r="LUB543" s="412"/>
      <c r="LUC543" s="412"/>
      <c r="LUD543" s="413"/>
      <c r="LUE543" s="413"/>
      <c r="LUF543" s="413"/>
      <c r="LUG543" s="413"/>
      <c r="LUH543" s="413"/>
      <c r="LUI543" s="413"/>
      <c r="LUJ543" s="413"/>
      <c r="LUK543" s="413"/>
      <c r="LUL543" s="413"/>
      <c r="LUM543" s="413"/>
      <c r="LUN543" s="413"/>
      <c r="LUO543" s="413"/>
      <c r="LUP543" s="413"/>
      <c r="LUQ543" s="413"/>
      <c r="LUR543" s="413"/>
      <c r="LUS543" s="413"/>
      <c r="LUT543" s="413"/>
      <c r="LUU543" s="413"/>
      <c r="LUV543" s="413"/>
      <c r="LUW543" s="413"/>
      <c r="LUX543" s="413"/>
      <c r="LUY543" s="413"/>
      <c r="LUZ543" s="413"/>
      <c r="LVA543" s="413"/>
      <c r="LVB543" s="414"/>
      <c r="LVC543" s="414"/>
      <c r="LVD543" s="414"/>
      <c r="LVE543" s="414"/>
      <c r="LVF543" s="414"/>
      <c r="LVG543" s="413"/>
      <c r="LVH543" s="413"/>
      <c r="LVI543" s="414"/>
      <c r="LVJ543" s="414"/>
      <c r="LVK543" s="413"/>
      <c r="LVL543" s="413"/>
      <c r="LVM543" s="414"/>
      <c r="LVN543" s="414"/>
      <c r="LVO543" s="413"/>
      <c r="LVP543" s="413"/>
      <c r="LVQ543" s="413"/>
      <c r="LVR543" s="413"/>
      <c r="LVS543" s="413"/>
      <c r="LVT543" s="413"/>
      <c r="LVU543" s="413"/>
      <c r="LVV543" s="414"/>
      <c r="LVW543" s="414"/>
      <c r="LVX543" s="413"/>
      <c r="LVY543" s="413"/>
      <c r="LVZ543" s="414"/>
      <c r="LWA543" s="414"/>
      <c r="LWB543" s="413"/>
      <c r="LWC543" s="413"/>
      <c r="LWD543" s="413"/>
      <c r="LWE543" s="413"/>
      <c r="LWF543" s="413"/>
      <c r="LWG543" s="407"/>
      <c r="LWH543" s="439"/>
      <c r="LWI543" s="413"/>
      <c r="LWJ543" s="413"/>
      <c r="LWK543" s="413"/>
      <c r="LWL543" s="413"/>
      <c r="LWM543" s="413"/>
      <c r="LWN543" s="413"/>
      <c r="LWO543" s="413"/>
      <c r="LWP543" s="412"/>
      <c r="LWQ543" s="412"/>
      <c r="LWR543" s="412"/>
      <c r="LWS543" s="412"/>
      <c r="LWT543" s="412"/>
      <c r="LWU543" s="412"/>
      <c r="LWV543" s="412"/>
      <c r="LWW543" s="412"/>
      <c r="LWX543" s="412"/>
      <c r="LWY543" s="412"/>
      <c r="LWZ543" s="412"/>
      <c r="LXA543" s="412"/>
      <c r="LXB543" s="412"/>
      <c r="LXC543" s="412"/>
      <c r="LXD543" s="412"/>
      <c r="LXE543" s="412"/>
      <c r="LXF543" s="412"/>
      <c r="LXG543" s="412"/>
      <c r="LXH543" s="412"/>
      <c r="LXI543" s="412"/>
      <c r="LXJ543" s="412"/>
      <c r="LXK543" s="412"/>
      <c r="LXL543" s="412"/>
      <c r="LXM543" s="412"/>
      <c r="LXN543" s="412"/>
      <c r="LXO543" s="412"/>
      <c r="LXP543" s="412"/>
      <c r="LXQ543" s="412"/>
      <c r="LXR543" s="412"/>
      <c r="LXS543" s="412"/>
      <c r="LXT543" s="412"/>
      <c r="LXU543" s="412"/>
      <c r="LXV543" s="412"/>
      <c r="LXW543" s="412"/>
      <c r="LXX543" s="412"/>
      <c r="LXY543" s="412"/>
      <c r="LXZ543" s="412"/>
      <c r="LYA543" s="412"/>
      <c r="LYB543" s="412"/>
      <c r="LYC543" s="412"/>
      <c r="LYD543" s="412"/>
      <c r="LYE543" s="412"/>
      <c r="LYF543" s="412"/>
      <c r="LYG543" s="412"/>
      <c r="LYH543" s="413"/>
      <c r="LYI543" s="413"/>
      <c r="LYJ543" s="413"/>
      <c r="LYK543" s="413"/>
      <c r="LYL543" s="413"/>
      <c r="LYM543" s="413"/>
      <c r="LYN543" s="413"/>
      <c r="LYO543" s="413"/>
      <c r="LYP543" s="413"/>
      <c r="LYQ543" s="413"/>
      <c r="LYR543" s="413"/>
      <c r="LYS543" s="413"/>
      <c r="LYT543" s="413"/>
      <c r="LYU543" s="413"/>
      <c r="LYV543" s="413"/>
      <c r="LYW543" s="413"/>
      <c r="LYX543" s="413"/>
      <c r="LYY543" s="413"/>
      <c r="LYZ543" s="413"/>
      <c r="LZA543" s="413"/>
      <c r="LZB543" s="413"/>
      <c r="LZC543" s="413"/>
      <c r="LZD543" s="413"/>
      <c r="LZE543" s="413"/>
      <c r="LZF543" s="414"/>
      <c r="LZG543" s="414"/>
      <c r="LZH543" s="414"/>
      <c r="LZI543" s="414"/>
      <c r="LZJ543" s="414"/>
      <c r="LZK543" s="413"/>
      <c r="LZL543" s="413"/>
      <c r="LZM543" s="414"/>
      <c r="LZN543" s="414"/>
      <c r="LZO543" s="413"/>
      <c r="LZP543" s="413"/>
      <c r="LZQ543" s="414"/>
      <c r="LZR543" s="414"/>
      <c r="LZS543" s="413"/>
      <c r="LZT543" s="413"/>
      <c r="LZU543" s="413"/>
      <c r="LZV543" s="413"/>
      <c r="LZW543" s="413"/>
      <c r="LZX543" s="413"/>
      <c r="LZY543" s="413"/>
      <c r="LZZ543" s="414"/>
      <c r="MAA543" s="414"/>
      <c r="MAB543" s="413"/>
      <c r="MAC543" s="413"/>
      <c r="MAD543" s="414"/>
      <c r="MAE543" s="414"/>
      <c r="MAF543" s="413"/>
      <c r="MAG543" s="413"/>
      <c r="MAH543" s="413"/>
      <c r="MAI543" s="413"/>
      <c r="MAJ543" s="413"/>
      <c r="MAK543" s="407"/>
      <c r="MAL543" s="439"/>
      <c r="MAM543" s="413"/>
      <c r="MAN543" s="413"/>
      <c r="MAO543" s="413"/>
      <c r="MAP543" s="413"/>
      <c r="MAQ543" s="413"/>
      <c r="MAR543" s="413"/>
      <c r="MAS543" s="413"/>
      <c r="MAT543" s="412"/>
      <c r="MAU543" s="412"/>
      <c r="MAV543" s="412"/>
      <c r="MAW543" s="412"/>
      <c r="MAX543" s="412"/>
      <c r="MAY543" s="412"/>
      <c r="MAZ543" s="412"/>
      <c r="MBA543" s="412"/>
      <c r="MBB543" s="412"/>
      <c r="MBC543" s="412"/>
      <c r="MBD543" s="412"/>
      <c r="MBE543" s="412"/>
      <c r="MBF543" s="412"/>
      <c r="MBG543" s="412"/>
      <c r="MBH543" s="412"/>
      <c r="MBI543" s="412"/>
      <c r="MBJ543" s="412"/>
      <c r="MBK543" s="412"/>
      <c r="MBL543" s="412"/>
      <c r="MBM543" s="412"/>
      <c r="MBN543" s="412"/>
      <c r="MBO543" s="412"/>
      <c r="MBP543" s="412"/>
      <c r="MBQ543" s="412"/>
      <c r="MBR543" s="412"/>
      <c r="MBS543" s="412"/>
      <c r="MBT543" s="412"/>
      <c r="MBU543" s="412"/>
      <c r="MBV543" s="412"/>
      <c r="MBW543" s="412"/>
      <c r="MBX543" s="412"/>
      <c r="MBY543" s="412"/>
      <c r="MBZ543" s="412"/>
      <c r="MCA543" s="412"/>
      <c r="MCB543" s="412"/>
      <c r="MCC543" s="412"/>
      <c r="MCD543" s="412"/>
      <c r="MCE543" s="412"/>
      <c r="MCF543" s="412"/>
      <c r="MCG543" s="412"/>
      <c r="MCH543" s="412"/>
      <c r="MCI543" s="412"/>
      <c r="MCJ543" s="412"/>
      <c r="MCK543" s="412"/>
      <c r="MCL543" s="413"/>
      <c r="MCM543" s="413"/>
      <c r="MCN543" s="413"/>
      <c r="MCO543" s="413"/>
      <c r="MCP543" s="413"/>
      <c r="MCQ543" s="413"/>
      <c r="MCR543" s="413"/>
      <c r="MCS543" s="413"/>
      <c r="MCT543" s="413"/>
      <c r="MCU543" s="413"/>
      <c r="MCV543" s="413"/>
      <c r="MCW543" s="413"/>
      <c r="MCX543" s="413"/>
      <c r="MCY543" s="413"/>
      <c r="MCZ543" s="413"/>
      <c r="MDA543" s="413"/>
      <c r="MDB543" s="413"/>
      <c r="MDC543" s="413"/>
      <c r="MDD543" s="413"/>
      <c r="MDE543" s="413"/>
      <c r="MDF543" s="413"/>
      <c r="MDG543" s="413"/>
      <c r="MDH543" s="413"/>
      <c r="MDI543" s="413"/>
      <c r="MDJ543" s="414"/>
      <c r="MDK543" s="414"/>
      <c r="MDL543" s="414"/>
      <c r="MDM543" s="414"/>
      <c r="MDN543" s="414"/>
      <c r="MDO543" s="413"/>
      <c r="MDP543" s="413"/>
      <c r="MDQ543" s="414"/>
      <c r="MDR543" s="414"/>
      <c r="MDS543" s="413"/>
      <c r="MDT543" s="413"/>
      <c r="MDU543" s="414"/>
      <c r="MDV543" s="414"/>
      <c r="MDW543" s="413"/>
      <c r="MDX543" s="413"/>
      <c r="MDY543" s="413"/>
      <c r="MDZ543" s="413"/>
      <c r="MEA543" s="413"/>
      <c r="MEB543" s="413"/>
      <c r="MEC543" s="413"/>
      <c r="MED543" s="414"/>
      <c r="MEE543" s="414"/>
      <c r="MEF543" s="413"/>
      <c r="MEG543" s="413"/>
      <c r="MEH543" s="414"/>
      <c r="MEI543" s="414"/>
      <c r="MEJ543" s="413"/>
      <c r="MEK543" s="413"/>
      <c r="MEL543" s="413"/>
      <c r="MEM543" s="413"/>
      <c r="MEN543" s="413"/>
      <c r="MEO543" s="407"/>
      <c r="MEP543" s="439"/>
      <c r="MEQ543" s="413"/>
      <c r="MER543" s="413"/>
      <c r="MES543" s="413"/>
      <c r="MET543" s="413"/>
      <c r="MEU543" s="413"/>
      <c r="MEV543" s="413"/>
      <c r="MEW543" s="413"/>
      <c r="MEX543" s="412"/>
      <c r="MEY543" s="412"/>
      <c r="MEZ543" s="412"/>
      <c r="MFA543" s="412"/>
      <c r="MFB543" s="412"/>
      <c r="MFC543" s="412"/>
      <c r="MFD543" s="412"/>
      <c r="MFE543" s="412"/>
      <c r="MFF543" s="412"/>
      <c r="MFG543" s="412"/>
      <c r="MFH543" s="412"/>
      <c r="MFI543" s="412"/>
      <c r="MFJ543" s="412"/>
      <c r="MFK543" s="412"/>
      <c r="MFL543" s="412"/>
      <c r="MFM543" s="412"/>
      <c r="MFN543" s="412"/>
      <c r="MFO543" s="412"/>
      <c r="MFP543" s="412"/>
      <c r="MFQ543" s="412"/>
      <c r="MFR543" s="412"/>
      <c r="MFS543" s="412"/>
      <c r="MFT543" s="412"/>
      <c r="MFU543" s="412"/>
      <c r="MFV543" s="412"/>
      <c r="MFW543" s="412"/>
      <c r="MFX543" s="412"/>
      <c r="MFY543" s="412"/>
      <c r="MFZ543" s="412"/>
      <c r="MGA543" s="412"/>
      <c r="MGB543" s="412"/>
      <c r="MGC543" s="412"/>
      <c r="MGD543" s="412"/>
      <c r="MGE543" s="412"/>
      <c r="MGF543" s="412"/>
      <c r="MGG543" s="412"/>
      <c r="MGH543" s="412"/>
      <c r="MGI543" s="412"/>
      <c r="MGJ543" s="412"/>
      <c r="MGK543" s="412"/>
      <c r="MGL543" s="412"/>
      <c r="MGM543" s="412"/>
      <c r="MGN543" s="412"/>
      <c r="MGO543" s="412"/>
      <c r="MGP543" s="413"/>
      <c r="MGQ543" s="413"/>
      <c r="MGR543" s="413"/>
      <c r="MGS543" s="413"/>
      <c r="MGT543" s="413"/>
      <c r="MGU543" s="413"/>
      <c r="MGV543" s="413"/>
      <c r="MGW543" s="413"/>
      <c r="MGX543" s="413"/>
      <c r="MGY543" s="413"/>
      <c r="MGZ543" s="413"/>
      <c r="MHA543" s="413"/>
      <c r="MHB543" s="413"/>
      <c r="MHC543" s="413"/>
      <c r="MHD543" s="413"/>
      <c r="MHE543" s="413"/>
      <c r="MHF543" s="413"/>
      <c r="MHG543" s="413"/>
      <c r="MHH543" s="413"/>
      <c r="MHI543" s="413"/>
      <c r="MHJ543" s="413"/>
      <c r="MHK543" s="413"/>
      <c r="MHL543" s="413"/>
      <c r="MHM543" s="413"/>
      <c r="MHN543" s="414"/>
      <c r="MHO543" s="414"/>
      <c r="MHP543" s="414"/>
      <c r="MHQ543" s="414"/>
      <c r="MHR543" s="414"/>
      <c r="MHS543" s="413"/>
      <c r="MHT543" s="413"/>
      <c r="MHU543" s="414"/>
      <c r="MHV543" s="414"/>
      <c r="MHW543" s="413"/>
      <c r="MHX543" s="413"/>
      <c r="MHY543" s="414"/>
      <c r="MHZ543" s="414"/>
      <c r="MIA543" s="413"/>
      <c r="MIB543" s="413"/>
      <c r="MIC543" s="413"/>
      <c r="MID543" s="413"/>
      <c r="MIE543" s="413"/>
      <c r="MIF543" s="413"/>
      <c r="MIG543" s="413"/>
      <c r="MIH543" s="414"/>
      <c r="MII543" s="414"/>
      <c r="MIJ543" s="413"/>
      <c r="MIK543" s="413"/>
      <c r="MIL543" s="414"/>
      <c r="MIM543" s="414"/>
      <c r="MIN543" s="413"/>
      <c r="MIO543" s="413"/>
      <c r="MIP543" s="413"/>
      <c r="MIQ543" s="413"/>
      <c r="MIR543" s="413"/>
      <c r="MIS543" s="407"/>
      <c r="MIT543" s="439"/>
      <c r="MIU543" s="413"/>
      <c r="MIV543" s="413"/>
      <c r="MIW543" s="413"/>
      <c r="MIX543" s="413"/>
      <c r="MIY543" s="413"/>
      <c r="MIZ543" s="413"/>
      <c r="MJA543" s="413"/>
      <c r="MJB543" s="412"/>
      <c r="MJC543" s="412"/>
      <c r="MJD543" s="412"/>
      <c r="MJE543" s="412"/>
      <c r="MJF543" s="412"/>
      <c r="MJG543" s="412"/>
      <c r="MJH543" s="412"/>
      <c r="MJI543" s="412"/>
      <c r="MJJ543" s="412"/>
      <c r="MJK543" s="412"/>
      <c r="MJL543" s="412"/>
      <c r="MJM543" s="412"/>
      <c r="MJN543" s="412"/>
      <c r="MJO543" s="412"/>
      <c r="MJP543" s="412"/>
      <c r="MJQ543" s="412"/>
      <c r="MJR543" s="412"/>
      <c r="MJS543" s="412"/>
      <c r="MJT543" s="412"/>
      <c r="MJU543" s="412"/>
      <c r="MJV543" s="412"/>
      <c r="MJW543" s="412"/>
      <c r="MJX543" s="412"/>
      <c r="MJY543" s="412"/>
      <c r="MJZ543" s="412"/>
      <c r="MKA543" s="412"/>
      <c r="MKB543" s="412"/>
      <c r="MKC543" s="412"/>
      <c r="MKD543" s="412"/>
      <c r="MKE543" s="412"/>
      <c r="MKF543" s="412"/>
      <c r="MKG543" s="412"/>
      <c r="MKH543" s="412"/>
      <c r="MKI543" s="412"/>
      <c r="MKJ543" s="412"/>
      <c r="MKK543" s="412"/>
      <c r="MKL543" s="412"/>
      <c r="MKM543" s="412"/>
      <c r="MKN543" s="412"/>
      <c r="MKO543" s="412"/>
      <c r="MKP543" s="412"/>
      <c r="MKQ543" s="412"/>
      <c r="MKR543" s="412"/>
      <c r="MKS543" s="412"/>
      <c r="MKT543" s="413"/>
      <c r="MKU543" s="413"/>
      <c r="MKV543" s="413"/>
      <c r="MKW543" s="413"/>
      <c r="MKX543" s="413"/>
      <c r="MKY543" s="413"/>
      <c r="MKZ543" s="413"/>
      <c r="MLA543" s="413"/>
      <c r="MLB543" s="413"/>
      <c r="MLC543" s="413"/>
      <c r="MLD543" s="413"/>
      <c r="MLE543" s="413"/>
      <c r="MLF543" s="413"/>
      <c r="MLG543" s="413"/>
      <c r="MLH543" s="413"/>
      <c r="MLI543" s="413"/>
      <c r="MLJ543" s="413"/>
      <c r="MLK543" s="413"/>
      <c r="MLL543" s="413"/>
      <c r="MLM543" s="413"/>
      <c r="MLN543" s="413"/>
      <c r="MLO543" s="413"/>
      <c r="MLP543" s="413"/>
      <c r="MLQ543" s="413"/>
      <c r="MLR543" s="414"/>
      <c r="MLS543" s="414"/>
      <c r="MLT543" s="414"/>
      <c r="MLU543" s="414"/>
      <c r="MLV543" s="414"/>
      <c r="MLW543" s="413"/>
      <c r="MLX543" s="413"/>
      <c r="MLY543" s="414"/>
      <c r="MLZ543" s="414"/>
      <c r="MMA543" s="413"/>
      <c r="MMB543" s="413"/>
      <c r="MMC543" s="414"/>
      <c r="MMD543" s="414"/>
      <c r="MME543" s="413"/>
      <c r="MMF543" s="413"/>
      <c r="MMG543" s="413"/>
      <c r="MMH543" s="413"/>
      <c r="MMI543" s="413"/>
      <c r="MMJ543" s="413"/>
      <c r="MMK543" s="413"/>
      <c r="MML543" s="414"/>
      <c r="MMM543" s="414"/>
      <c r="MMN543" s="413"/>
      <c r="MMO543" s="413"/>
      <c r="MMP543" s="414"/>
      <c r="MMQ543" s="414"/>
      <c r="MMR543" s="413"/>
      <c r="MMS543" s="413"/>
      <c r="MMT543" s="413"/>
      <c r="MMU543" s="413"/>
      <c r="MMV543" s="413"/>
      <c r="MMW543" s="407"/>
      <c r="MMX543" s="439"/>
      <c r="MMY543" s="413"/>
      <c r="MMZ543" s="413"/>
      <c r="MNA543" s="413"/>
      <c r="MNB543" s="413"/>
      <c r="MNC543" s="413"/>
      <c r="MND543" s="413"/>
      <c r="MNE543" s="413"/>
      <c r="MNF543" s="412"/>
      <c r="MNG543" s="412"/>
      <c r="MNH543" s="412"/>
      <c r="MNI543" s="412"/>
      <c r="MNJ543" s="412"/>
      <c r="MNK543" s="412"/>
      <c r="MNL543" s="412"/>
      <c r="MNM543" s="412"/>
      <c r="MNN543" s="412"/>
      <c r="MNO543" s="412"/>
      <c r="MNP543" s="412"/>
      <c r="MNQ543" s="412"/>
      <c r="MNR543" s="412"/>
      <c r="MNS543" s="412"/>
      <c r="MNT543" s="412"/>
      <c r="MNU543" s="412"/>
      <c r="MNV543" s="412"/>
      <c r="MNW543" s="412"/>
      <c r="MNX543" s="412"/>
      <c r="MNY543" s="412"/>
      <c r="MNZ543" s="412"/>
      <c r="MOA543" s="412"/>
      <c r="MOB543" s="412"/>
      <c r="MOC543" s="412"/>
      <c r="MOD543" s="412"/>
      <c r="MOE543" s="412"/>
      <c r="MOF543" s="412"/>
      <c r="MOG543" s="412"/>
      <c r="MOH543" s="412"/>
      <c r="MOI543" s="412"/>
      <c r="MOJ543" s="412"/>
      <c r="MOK543" s="412"/>
      <c r="MOL543" s="412"/>
      <c r="MOM543" s="412"/>
      <c r="MON543" s="412"/>
      <c r="MOO543" s="412"/>
      <c r="MOP543" s="412"/>
      <c r="MOQ543" s="412"/>
      <c r="MOR543" s="412"/>
      <c r="MOS543" s="412"/>
      <c r="MOT543" s="412"/>
      <c r="MOU543" s="412"/>
      <c r="MOV543" s="412"/>
      <c r="MOW543" s="412"/>
      <c r="MOX543" s="413"/>
      <c r="MOY543" s="413"/>
      <c r="MOZ543" s="413"/>
      <c r="MPA543" s="413"/>
      <c r="MPB543" s="413"/>
      <c r="MPC543" s="413"/>
      <c r="MPD543" s="413"/>
      <c r="MPE543" s="413"/>
      <c r="MPF543" s="413"/>
      <c r="MPG543" s="413"/>
      <c r="MPH543" s="413"/>
      <c r="MPI543" s="413"/>
      <c r="MPJ543" s="413"/>
      <c r="MPK543" s="413"/>
      <c r="MPL543" s="413"/>
      <c r="MPM543" s="413"/>
      <c r="MPN543" s="413"/>
      <c r="MPO543" s="413"/>
      <c r="MPP543" s="413"/>
      <c r="MPQ543" s="413"/>
      <c r="MPR543" s="413"/>
      <c r="MPS543" s="413"/>
      <c r="MPT543" s="413"/>
      <c r="MPU543" s="413"/>
      <c r="MPV543" s="414"/>
      <c r="MPW543" s="414"/>
      <c r="MPX543" s="414"/>
      <c r="MPY543" s="414"/>
      <c r="MPZ543" s="414"/>
      <c r="MQA543" s="413"/>
      <c r="MQB543" s="413"/>
      <c r="MQC543" s="414"/>
      <c r="MQD543" s="414"/>
      <c r="MQE543" s="413"/>
      <c r="MQF543" s="413"/>
      <c r="MQG543" s="414"/>
      <c r="MQH543" s="414"/>
      <c r="MQI543" s="413"/>
      <c r="MQJ543" s="413"/>
      <c r="MQK543" s="413"/>
      <c r="MQL543" s="413"/>
      <c r="MQM543" s="413"/>
      <c r="MQN543" s="413"/>
      <c r="MQO543" s="413"/>
      <c r="MQP543" s="414"/>
      <c r="MQQ543" s="414"/>
      <c r="MQR543" s="413"/>
      <c r="MQS543" s="413"/>
      <c r="MQT543" s="414"/>
      <c r="MQU543" s="414"/>
      <c r="MQV543" s="413"/>
      <c r="MQW543" s="413"/>
      <c r="MQX543" s="413"/>
      <c r="MQY543" s="413"/>
      <c r="MQZ543" s="413"/>
      <c r="MRA543" s="407"/>
      <c r="MRB543" s="439"/>
      <c r="MRC543" s="413"/>
      <c r="MRD543" s="413"/>
      <c r="MRE543" s="413"/>
      <c r="MRF543" s="413"/>
      <c r="MRG543" s="413"/>
      <c r="MRH543" s="413"/>
      <c r="MRI543" s="413"/>
      <c r="MRJ543" s="412"/>
      <c r="MRK543" s="412"/>
      <c r="MRL543" s="412"/>
      <c r="MRM543" s="412"/>
      <c r="MRN543" s="412"/>
      <c r="MRO543" s="412"/>
      <c r="MRP543" s="412"/>
      <c r="MRQ543" s="412"/>
      <c r="MRR543" s="412"/>
      <c r="MRS543" s="412"/>
      <c r="MRT543" s="412"/>
      <c r="MRU543" s="412"/>
      <c r="MRV543" s="412"/>
      <c r="MRW543" s="412"/>
      <c r="MRX543" s="412"/>
      <c r="MRY543" s="412"/>
      <c r="MRZ543" s="412"/>
      <c r="MSA543" s="412"/>
      <c r="MSB543" s="412"/>
      <c r="MSC543" s="412"/>
      <c r="MSD543" s="412"/>
      <c r="MSE543" s="412"/>
      <c r="MSF543" s="412"/>
      <c r="MSG543" s="412"/>
      <c r="MSH543" s="412"/>
      <c r="MSI543" s="412"/>
      <c r="MSJ543" s="412"/>
      <c r="MSK543" s="412"/>
      <c r="MSL543" s="412"/>
      <c r="MSM543" s="412"/>
      <c r="MSN543" s="412"/>
      <c r="MSO543" s="412"/>
      <c r="MSP543" s="412"/>
      <c r="MSQ543" s="412"/>
      <c r="MSR543" s="412"/>
      <c r="MSS543" s="412"/>
      <c r="MST543" s="412"/>
      <c r="MSU543" s="412"/>
      <c r="MSV543" s="412"/>
      <c r="MSW543" s="412"/>
      <c r="MSX543" s="412"/>
      <c r="MSY543" s="412"/>
      <c r="MSZ543" s="412"/>
      <c r="MTA543" s="412"/>
      <c r="MTB543" s="413"/>
      <c r="MTC543" s="413"/>
      <c r="MTD543" s="413"/>
      <c r="MTE543" s="413"/>
      <c r="MTF543" s="413"/>
      <c r="MTG543" s="413"/>
      <c r="MTH543" s="413"/>
      <c r="MTI543" s="413"/>
      <c r="MTJ543" s="413"/>
      <c r="MTK543" s="413"/>
      <c r="MTL543" s="413"/>
      <c r="MTM543" s="413"/>
      <c r="MTN543" s="413"/>
      <c r="MTO543" s="413"/>
      <c r="MTP543" s="413"/>
      <c r="MTQ543" s="413"/>
      <c r="MTR543" s="413"/>
      <c r="MTS543" s="413"/>
      <c r="MTT543" s="413"/>
      <c r="MTU543" s="413"/>
      <c r="MTV543" s="413"/>
      <c r="MTW543" s="413"/>
      <c r="MTX543" s="413"/>
      <c r="MTY543" s="413"/>
      <c r="MTZ543" s="414"/>
      <c r="MUA543" s="414"/>
      <c r="MUB543" s="414"/>
      <c r="MUC543" s="414"/>
      <c r="MUD543" s="414"/>
      <c r="MUE543" s="413"/>
      <c r="MUF543" s="413"/>
      <c r="MUG543" s="414"/>
      <c r="MUH543" s="414"/>
      <c r="MUI543" s="413"/>
      <c r="MUJ543" s="413"/>
      <c r="MUK543" s="414"/>
      <c r="MUL543" s="414"/>
      <c r="MUM543" s="413"/>
      <c r="MUN543" s="413"/>
      <c r="MUO543" s="413"/>
      <c r="MUP543" s="413"/>
      <c r="MUQ543" s="413"/>
      <c r="MUR543" s="413"/>
      <c r="MUS543" s="413"/>
      <c r="MUT543" s="414"/>
      <c r="MUU543" s="414"/>
      <c r="MUV543" s="413"/>
      <c r="MUW543" s="413"/>
      <c r="MUX543" s="414"/>
      <c r="MUY543" s="414"/>
      <c r="MUZ543" s="413"/>
      <c r="MVA543" s="413"/>
      <c r="MVB543" s="413"/>
      <c r="MVC543" s="413"/>
      <c r="MVD543" s="413"/>
      <c r="MVE543" s="407"/>
      <c r="MVF543" s="439"/>
      <c r="MVG543" s="413"/>
      <c r="MVH543" s="413"/>
      <c r="MVI543" s="413"/>
      <c r="MVJ543" s="413"/>
      <c r="MVK543" s="413"/>
      <c r="MVL543" s="413"/>
      <c r="MVM543" s="413"/>
      <c r="MVN543" s="412"/>
      <c r="MVO543" s="412"/>
      <c r="MVP543" s="412"/>
      <c r="MVQ543" s="412"/>
      <c r="MVR543" s="412"/>
      <c r="MVS543" s="412"/>
      <c r="MVT543" s="412"/>
      <c r="MVU543" s="412"/>
      <c r="MVV543" s="412"/>
      <c r="MVW543" s="412"/>
      <c r="MVX543" s="412"/>
      <c r="MVY543" s="412"/>
      <c r="MVZ543" s="412"/>
      <c r="MWA543" s="412"/>
      <c r="MWB543" s="412"/>
      <c r="MWC543" s="412"/>
      <c r="MWD543" s="412"/>
      <c r="MWE543" s="412"/>
      <c r="MWF543" s="412"/>
      <c r="MWG543" s="412"/>
      <c r="MWH543" s="412"/>
      <c r="MWI543" s="412"/>
      <c r="MWJ543" s="412"/>
      <c r="MWK543" s="412"/>
      <c r="MWL543" s="412"/>
      <c r="MWM543" s="412"/>
      <c r="MWN543" s="412"/>
      <c r="MWO543" s="412"/>
      <c r="MWP543" s="412"/>
      <c r="MWQ543" s="412"/>
      <c r="MWR543" s="412"/>
      <c r="MWS543" s="412"/>
      <c r="MWT543" s="412"/>
      <c r="MWU543" s="412"/>
      <c r="MWV543" s="412"/>
      <c r="MWW543" s="412"/>
      <c r="MWX543" s="412"/>
      <c r="MWY543" s="412"/>
      <c r="MWZ543" s="412"/>
      <c r="MXA543" s="412"/>
      <c r="MXB543" s="412"/>
      <c r="MXC543" s="412"/>
      <c r="MXD543" s="412"/>
      <c r="MXE543" s="412"/>
      <c r="MXF543" s="413"/>
      <c r="MXG543" s="413"/>
      <c r="MXH543" s="413"/>
      <c r="MXI543" s="413"/>
      <c r="MXJ543" s="413"/>
      <c r="MXK543" s="413"/>
      <c r="MXL543" s="413"/>
      <c r="MXM543" s="413"/>
      <c r="MXN543" s="413"/>
      <c r="MXO543" s="413"/>
      <c r="MXP543" s="413"/>
      <c r="MXQ543" s="413"/>
      <c r="MXR543" s="413"/>
      <c r="MXS543" s="413"/>
      <c r="MXT543" s="413"/>
      <c r="MXU543" s="413"/>
      <c r="MXV543" s="413"/>
      <c r="MXW543" s="413"/>
      <c r="MXX543" s="413"/>
      <c r="MXY543" s="413"/>
      <c r="MXZ543" s="413"/>
      <c r="MYA543" s="413"/>
      <c r="MYB543" s="413"/>
      <c r="MYC543" s="413"/>
      <c r="MYD543" s="414"/>
      <c r="MYE543" s="414"/>
      <c r="MYF543" s="414"/>
      <c r="MYG543" s="414"/>
      <c r="MYH543" s="414"/>
      <c r="MYI543" s="413"/>
      <c r="MYJ543" s="413"/>
      <c r="MYK543" s="414"/>
      <c r="MYL543" s="414"/>
      <c r="MYM543" s="413"/>
      <c r="MYN543" s="413"/>
      <c r="MYO543" s="414"/>
      <c r="MYP543" s="414"/>
      <c r="MYQ543" s="413"/>
      <c r="MYR543" s="413"/>
      <c r="MYS543" s="413"/>
      <c r="MYT543" s="413"/>
      <c r="MYU543" s="413"/>
      <c r="MYV543" s="413"/>
      <c r="MYW543" s="413"/>
      <c r="MYX543" s="414"/>
      <c r="MYY543" s="414"/>
      <c r="MYZ543" s="413"/>
      <c r="MZA543" s="413"/>
      <c r="MZB543" s="414"/>
      <c r="MZC543" s="414"/>
      <c r="MZD543" s="413"/>
      <c r="MZE543" s="413"/>
      <c r="MZF543" s="413"/>
      <c r="MZG543" s="413"/>
      <c r="MZH543" s="413"/>
      <c r="MZI543" s="407"/>
      <c r="MZJ543" s="439"/>
      <c r="MZK543" s="413"/>
      <c r="MZL543" s="413"/>
      <c r="MZM543" s="413"/>
      <c r="MZN543" s="413"/>
      <c r="MZO543" s="413"/>
      <c r="MZP543" s="413"/>
      <c r="MZQ543" s="413"/>
      <c r="MZR543" s="412"/>
      <c r="MZS543" s="412"/>
      <c r="MZT543" s="412"/>
      <c r="MZU543" s="412"/>
      <c r="MZV543" s="412"/>
      <c r="MZW543" s="412"/>
      <c r="MZX543" s="412"/>
      <c r="MZY543" s="412"/>
      <c r="MZZ543" s="412"/>
      <c r="NAA543" s="412"/>
      <c r="NAB543" s="412"/>
      <c r="NAC543" s="412"/>
      <c r="NAD543" s="412"/>
      <c r="NAE543" s="412"/>
      <c r="NAF543" s="412"/>
      <c r="NAG543" s="412"/>
      <c r="NAH543" s="412"/>
      <c r="NAI543" s="412"/>
      <c r="NAJ543" s="412"/>
      <c r="NAK543" s="412"/>
      <c r="NAL543" s="412"/>
      <c r="NAM543" s="412"/>
      <c r="NAN543" s="412"/>
      <c r="NAO543" s="412"/>
      <c r="NAP543" s="412"/>
      <c r="NAQ543" s="412"/>
      <c r="NAR543" s="412"/>
      <c r="NAS543" s="412"/>
      <c r="NAT543" s="412"/>
      <c r="NAU543" s="412"/>
      <c r="NAV543" s="412"/>
      <c r="NAW543" s="412"/>
      <c r="NAX543" s="412"/>
      <c r="NAY543" s="412"/>
      <c r="NAZ543" s="412"/>
      <c r="NBA543" s="412"/>
      <c r="NBB543" s="412"/>
      <c r="NBC543" s="412"/>
      <c r="NBD543" s="412"/>
      <c r="NBE543" s="412"/>
      <c r="NBF543" s="412"/>
      <c r="NBG543" s="412"/>
      <c r="NBH543" s="412"/>
      <c r="NBI543" s="412"/>
      <c r="NBJ543" s="413"/>
      <c r="NBK543" s="413"/>
      <c r="NBL543" s="413"/>
      <c r="NBM543" s="413"/>
      <c r="NBN543" s="413"/>
      <c r="NBO543" s="413"/>
      <c r="NBP543" s="413"/>
      <c r="NBQ543" s="413"/>
      <c r="NBR543" s="413"/>
      <c r="NBS543" s="413"/>
      <c r="NBT543" s="413"/>
      <c r="NBU543" s="413"/>
      <c r="NBV543" s="413"/>
      <c r="NBW543" s="413"/>
      <c r="NBX543" s="413"/>
      <c r="NBY543" s="413"/>
      <c r="NBZ543" s="413"/>
      <c r="NCA543" s="413"/>
      <c r="NCB543" s="413"/>
      <c r="NCC543" s="413"/>
      <c r="NCD543" s="413"/>
      <c r="NCE543" s="413"/>
      <c r="NCF543" s="413"/>
      <c r="NCG543" s="413"/>
      <c r="NCH543" s="414"/>
      <c r="NCI543" s="414"/>
      <c r="NCJ543" s="414"/>
      <c r="NCK543" s="414"/>
      <c r="NCL543" s="414"/>
      <c r="NCM543" s="413"/>
      <c r="NCN543" s="413"/>
      <c r="NCO543" s="414"/>
      <c r="NCP543" s="414"/>
      <c r="NCQ543" s="413"/>
      <c r="NCR543" s="413"/>
      <c r="NCS543" s="414"/>
      <c r="NCT543" s="414"/>
      <c r="NCU543" s="413"/>
      <c r="NCV543" s="413"/>
      <c r="NCW543" s="413"/>
      <c r="NCX543" s="413"/>
      <c r="NCY543" s="413"/>
      <c r="NCZ543" s="413"/>
      <c r="NDA543" s="413"/>
      <c r="NDB543" s="414"/>
      <c r="NDC543" s="414"/>
      <c r="NDD543" s="413"/>
      <c r="NDE543" s="413"/>
      <c r="NDF543" s="414"/>
      <c r="NDG543" s="414"/>
      <c r="NDH543" s="413"/>
      <c r="NDI543" s="413"/>
      <c r="NDJ543" s="413"/>
      <c r="NDK543" s="413"/>
      <c r="NDL543" s="413"/>
      <c r="NDM543" s="407"/>
      <c r="NDN543" s="439"/>
      <c r="NDO543" s="413"/>
      <c r="NDP543" s="413"/>
      <c r="NDQ543" s="413"/>
      <c r="NDR543" s="413"/>
      <c r="NDS543" s="413"/>
      <c r="NDT543" s="413"/>
      <c r="NDU543" s="413"/>
      <c r="NDV543" s="412"/>
      <c r="NDW543" s="412"/>
      <c r="NDX543" s="412"/>
      <c r="NDY543" s="412"/>
      <c r="NDZ543" s="412"/>
      <c r="NEA543" s="412"/>
      <c r="NEB543" s="412"/>
      <c r="NEC543" s="412"/>
      <c r="NED543" s="412"/>
      <c r="NEE543" s="412"/>
      <c r="NEF543" s="412"/>
      <c r="NEG543" s="412"/>
      <c r="NEH543" s="412"/>
      <c r="NEI543" s="412"/>
      <c r="NEJ543" s="412"/>
      <c r="NEK543" s="412"/>
      <c r="NEL543" s="412"/>
      <c r="NEM543" s="412"/>
      <c r="NEN543" s="412"/>
      <c r="NEO543" s="412"/>
      <c r="NEP543" s="412"/>
      <c r="NEQ543" s="412"/>
      <c r="NER543" s="412"/>
      <c r="NES543" s="412"/>
      <c r="NET543" s="412"/>
      <c r="NEU543" s="412"/>
      <c r="NEV543" s="412"/>
      <c r="NEW543" s="412"/>
      <c r="NEX543" s="412"/>
      <c r="NEY543" s="412"/>
      <c r="NEZ543" s="412"/>
      <c r="NFA543" s="412"/>
      <c r="NFB543" s="412"/>
      <c r="NFC543" s="412"/>
      <c r="NFD543" s="412"/>
      <c r="NFE543" s="412"/>
      <c r="NFF543" s="412"/>
      <c r="NFG543" s="412"/>
      <c r="NFH543" s="412"/>
      <c r="NFI543" s="412"/>
      <c r="NFJ543" s="412"/>
      <c r="NFK543" s="412"/>
      <c r="NFL543" s="412"/>
      <c r="NFM543" s="412"/>
      <c r="NFN543" s="413"/>
      <c r="NFO543" s="413"/>
      <c r="NFP543" s="413"/>
      <c r="NFQ543" s="413"/>
      <c r="NFR543" s="413"/>
      <c r="NFS543" s="413"/>
      <c r="NFT543" s="413"/>
      <c r="NFU543" s="413"/>
      <c r="NFV543" s="413"/>
      <c r="NFW543" s="413"/>
      <c r="NFX543" s="413"/>
      <c r="NFY543" s="413"/>
      <c r="NFZ543" s="413"/>
      <c r="NGA543" s="413"/>
      <c r="NGB543" s="413"/>
      <c r="NGC543" s="413"/>
      <c r="NGD543" s="413"/>
      <c r="NGE543" s="413"/>
      <c r="NGF543" s="413"/>
      <c r="NGG543" s="413"/>
      <c r="NGH543" s="413"/>
      <c r="NGI543" s="413"/>
      <c r="NGJ543" s="413"/>
      <c r="NGK543" s="413"/>
      <c r="NGL543" s="414"/>
      <c r="NGM543" s="414"/>
      <c r="NGN543" s="414"/>
      <c r="NGO543" s="414"/>
      <c r="NGP543" s="414"/>
      <c r="NGQ543" s="413"/>
      <c r="NGR543" s="413"/>
      <c r="NGS543" s="414"/>
      <c r="NGT543" s="414"/>
      <c r="NGU543" s="413"/>
      <c r="NGV543" s="413"/>
      <c r="NGW543" s="414"/>
      <c r="NGX543" s="414"/>
      <c r="NGY543" s="413"/>
      <c r="NGZ543" s="413"/>
      <c r="NHA543" s="413"/>
      <c r="NHB543" s="413"/>
      <c r="NHC543" s="413"/>
      <c r="NHD543" s="413"/>
      <c r="NHE543" s="413"/>
      <c r="NHF543" s="414"/>
      <c r="NHG543" s="414"/>
      <c r="NHH543" s="413"/>
      <c r="NHI543" s="413"/>
      <c r="NHJ543" s="414"/>
      <c r="NHK543" s="414"/>
      <c r="NHL543" s="413"/>
      <c r="NHM543" s="413"/>
      <c r="NHN543" s="413"/>
      <c r="NHO543" s="413"/>
      <c r="NHP543" s="413"/>
      <c r="NHQ543" s="407"/>
      <c r="NHR543" s="439"/>
      <c r="NHS543" s="413"/>
      <c r="NHT543" s="413"/>
      <c r="NHU543" s="413"/>
      <c r="NHV543" s="413"/>
      <c r="NHW543" s="413"/>
      <c r="NHX543" s="413"/>
      <c r="NHY543" s="413"/>
      <c r="NHZ543" s="412"/>
      <c r="NIA543" s="412"/>
      <c r="NIB543" s="412"/>
      <c r="NIC543" s="412"/>
      <c r="NID543" s="412"/>
      <c r="NIE543" s="412"/>
      <c r="NIF543" s="412"/>
      <c r="NIG543" s="412"/>
      <c r="NIH543" s="412"/>
      <c r="NII543" s="412"/>
      <c r="NIJ543" s="412"/>
      <c r="NIK543" s="412"/>
      <c r="NIL543" s="412"/>
      <c r="NIM543" s="412"/>
      <c r="NIN543" s="412"/>
      <c r="NIO543" s="412"/>
      <c r="NIP543" s="412"/>
      <c r="NIQ543" s="412"/>
      <c r="NIR543" s="412"/>
      <c r="NIS543" s="412"/>
      <c r="NIT543" s="412"/>
      <c r="NIU543" s="412"/>
      <c r="NIV543" s="412"/>
      <c r="NIW543" s="412"/>
      <c r="NIX543" s="412"/>
      <c r="NIY543" s="412"/>
      <c r="NIZ543" s="412"/>
      <c r="NJA543" s="412"/>
      <c r="NJB543" s="412"/>
      <c r="NJC543" s="412"/>
      <c r="NJD543" s="412"/>
      <c r="NJE543" s="412"/>
      <c r="NJF543" s="412"/>
      <c r="NJG543" s="412"/>
      <c r="NJH543" s="412"/>
      <c r="NJI543" s="412"/>
      <c r="NJJ543" s="412"/>
      <c r="NJK543" s="412"/>
      <c r="NJL543" s="412"/>
      <c r="NJM543" s="412"/>
      <c r="NJN543" s="412"/>
      <c r="NJO543" s="412"/>
      <c r="NJP543" s="412"/>
      <c r="NJQ543" s="412"/>
      <c r="NJR543" s="413"/>
      <c r="NJS543" s="413"/>
      <c r="NJT543" s="413"/>
      <c r="NJU543" s="413"/>
      <c r="NJV543" s="413"/>
      <c r="NJW543" s="413"/>
      <c r="NJX543" s="413"/>
      <c r="NJY543" s="413"/>
      <c r="NJZ543" s="413"/>
      <c r="NKA543" s="413"/>
      <c r="NKB543" s="413"/>
      <c r="NKC543" s="413"/>
      <c r="NKD543" s="413"/>
      <c r="NKE543" s="413"/>
      <c r="NKF543" s="413"/>
      <c r="NKG543" s="413"/>
      <c r="NKH543" s="413"/>
      <c r="NKI543" s="413"/>
      <c r="NKJ543" s="413"/>
      <c r="NKK543" s="413"/>
      <c r="NKL543" s="413"/>
      <c r="NKM543" s="413"/>
      <c r="NKN543" s="413"/>
      <c r="NKO543" s="413"/>
      <c r="NKP543" s="414"/>
      <c r="NKQ543" s="414"/>
      <c r="NKR543" s="414"/>
      <c r="NKS543" s="414"/>
      <c r="NKT543" s="414"/>
      <c r="NKU543" s="413"/>
      <c r="NKV543" s="413"/>
      <c r="NKW543" s="414"/>
      <c r="NKX543" s="414"/>
      <c r="NKY543" s="413"/>
      <c r="NKZ543" s="413"/>
      <c r="NLA543" s="414"/>
      <c r="NLB543" s="414"/>
      <c r="NLC543" s="413"/>
      <c r="NLD543" s="413"/>
      <c r="NLE543" s="413"/>
      <c r="NLF543" s="413"/>
      <c r="NLG543" s="413"/>
      <c r="NLH543" s="413"/>
      <c r="NLI543" s="413"/>
      <c r="NLJ543" s="414"/>
      <c r="NLK543" s="414"/>
      <c r="NLL543" s="413"/>
      <c r="NLM543" s="413"/>
      <c r="NLN543" s="414"/>
      <c r="NLO543" s="414"/>
      <c r="NLP543" s="413"/>
      <c r="NLQ543" s="413"/>
      <c r="NLR543" s="413"/>
      <c r="NLS543" s="413"/>
      <c r="NLT543" s="413"/>
      <c r="NLU543" s="407"/>
      <c r="NLV543" s="439"/>
      <c r="NLW543" s="413"/>
      <c r="NLX543" s="413"/>
      <c r="NLY543" s="413"/>
      <c r="NLZ543" s="413"/>
      <c r="NMA543" s="413"/>
      <c r="NMB543" s="413"/>
      <c r="NMC543" s="413"/>
      <c r="NMD543" s="412"/>
      <c r="NME543" s="412"/>
      <c r="NMF543" s="412"/>
      <c r="NMG543" s="412"/>
      <c r="NMH543" s="412"/>
      <c r="NMI543" s="412"/>
      <c r="NMJ543" s="412"/>
      <c r="NMK543" s="412"/>
      <c r="NML543" s="412"/>
      <c r="NMM543" s="412"/>
      <c r="NMN543" s="412"/>
      <c r="NMO543" s="412"/>
      <c r="NMP543" s="412"/>
      <c r="NMQ543" s="412"/>
      <c r="NMR543" s="412"/>
      <c r="NMS543" s="412"/>
      <c r="NMT543" s="412"/>
      <c r="NMU543" s="412"/>
      <c r="NMV543" s="412"/>
      <c r="NMW543" s="412"/>
      <c r="NMX543" s="412"/>
      <c r="NMY543" s="412"/>
      <c r="NMZ543" s="412"/>
      <c r="NNA543" s="412"/>
      <c r="NNB543" s="412"/>
      <c r="NNC543" s="412"/>
      <c r="NND543" s="412"/>
      <c r="NNE543" s="412"/>
      <c r="NNF543" s="412"/>
      <c r="NNG543" s="412"/>
      <c r="NNH543" s="412"/>
      <c r="NNI543" s="412"/>
      <c r="NNJ543" s="412"/>
      <c r="NNK543" s="412"/>
      <c r="NNL543" s="412"/>
      <c r="NNM543" s="412"/>
      <c r="NNN543" s="412"/>
      <c r="NNO543" s="412"/>
      <c r="NNP543" s="412"/>
      <c r="NNQ543" s="412"/>
      <c r="NNR543" s="412"/>
      <c r="NNS543" s="412"/>
      <c r="NNT543" s="412"/>
      <c r="NNU543" s="412"/>
      <c r="NNV543" s="413"/>
      <c r="NNW543" s="413"/>
      <c r="NNX543" s="413"/>
      <c r="NNY543" s="413"/>
      <c r="NNZ543" s="413"/>
      <c r="NOA543" s="413"/>
      <c r="NOB543" s="413"/>
      <c r="NOC543" s="413"/>
      <c r="NOD543" s="413"/>
      <c r="NOE543" s="413"/>
      <c r="NOF543" s="413"/>
      <c r="NOG543" s="413"/>
      <c r="NOH543" s="413"/>
      <c r="NOI543" s="413"/>
      <c r="NOJ543" s="413"/>
      <c r="NOK543" s="413"/>
      <c r="NOL543" s="413"/>
      <c r="NOM543" s="413"/>
      <c r="NON543" s="413"/>
      <c r="NOO543" s="413"/>
      <c r="NOP543" s="413"/>
      <c r="NOQ543" s="413"/>
      <c r="NOR543" s="413"/>
      <c r="NOS543" s="413"/>
      <c r="NOT543" s="414"/>
      <c r="NOU543" s="414"/>
      <c r="NOV543" s="414"/>
      <c r="NOW543" s="414"/>
      <c r="NOX543" s="414"/>
      <c r="NOY543" s="413"/>
      <c r="NOZ543" s="413"/>
      <c r="NPA543" s="414"/>
      <c r="NPB543" s="414"/>
      <c r="NPC543" s="413"/>
      <c r="NPD543" s="413"/>
      <c r="NPE543" s="414"/>
      <c r="NPF543" s="414"/>
      <c r="NPG543" s="413"/>
      <c r="NPH543" s="413"/>
      <c r="NPI543" s="413"/>
      <c r="NPJ543" s="413"/>
      <c r="NPK543" s="413"/>
      <c r="NPL543" s="413"/>
      <c r="NPM543" s="413"/>
      <c r="NPN543" s="414"/>
      <c r="NPO543" s="414"/>
      <c r="NPP543" s="413"/>
      <c r="NPQ543" s="413"/>
      <c r="NPR543" s="414"/>
      <c r="NPS543" s="414"/>
      <c r="NPT543" s="413"/>
      <c r="NPU543" s="413"/>
      <c r="NPV543" s="413"/>
      <c r="NPW543" s="413"/>
      <c r="NPX543" s="413"/>
      <c r="NPY543" s="407"/>
      <c r="NPZ543" s="439"/>
      <c r="NQA543" s="413"/>
      <c r="NQB543" s="413"/>
      <c r="NQC543" s="413"/>
      <c r="NQD543" s="413"/>
      <c r="NQE543" s="413"/>
      <c r="NQF543" s="413"/>
      <c r="NQG543" s="413"/>
      <c r="NQH543" s="412"/>
      <c r="NQI543" s="412"/>
      <c r="NQJ543" s="412"/>
      <c r="NQK543" s="412"/>
      <c r="NQL543" s="412"/>
      <c r="NQM543" s="412"/>
      <c r="NQN543" s="412"/>
      <c r="NQO543" s="412"/>
      <c r="NQP543" s="412"/>
      <c r="NQQ543" s="412"/>
      <c r="NQR543" s="412"/>
      <c r="NQS543" s="412"/>
      <c r="NQT543" s="412"/>
      <c r="NQU543" s="412"/>
      <c r="NQV543" s="412"/>
      <c r="NQW543" s="412"/>
      <c r="NQX543" s="412"/>
      <c r="NQY543" s="412"/>
      <c r="NQZ543" s="412"/>
      <c r="NRA543" s="412"/>
      <c r="NRB543" s="412"/>
      <c r="NRC543" s="412"/>
      <c r="NRD543" s="412"/>
      <c r="NRE543" s="412"/>
      <c r="NRF543" s="412"/>
      <c r="NRG543" s="412"/>
      <c r="NRH543" s="412"/>
      <c r="NRI543" s="412"/>
      <c r="NRJ543" s="412"/>
      <c r="NRK543" s="412"/>
      <c r="NRL543" s="412"/>
      <c r="NRM543" s="412"/>
      <c r="NRN543" s="412"/>
      <c r="NRO543" s="412"/>
      <c r="NRP543" s="412"/>
      <c r="NRQ543" s="412"/>
      <c r="NRR543" s="412"/>
      <c r="NRS543" s="412"/>
      <c r="NRT543" s="412"/>
      <c r="NRU543" s="412"/>
      <c r="NRV543" s="412"/>
      <c r="NRW543" s="412"/>
      <c r="NRX543" s="412"/>
      <c r="NRY543" s="412"/>
      <c r="NRZ543" s="413"/>
      <c r="NSA543" s="413"/>
      <c r="NSB543" s="413"/>
      <c r="NSC543" s="413"/>
      <c r="NSD543" s="413"/>
      <c r="NSE543" s="413"/>
      <c r="NSF543" s="413"/>
      <c r="NSG543" s="413"/>
      <c r="NSH543" s="413"/>
      <c r="NSI543" s="413"/>
      <c r="NSJ543" s="413"/>
      <c r="NSK543" s="413"/>
      <c r="NSL543" s="413"/>
      <c r="NSM543" s="413"/>
      <c r="NSN543" s="413"/>
      <c r="NSO543" s="413"/>
      <c r="NSP543" s="413"/>
      <c r="NSQ543" s="413"/>
      <c r="NSR543" s="413"/>
      <c r="NSS543" s="413"/>
      <c r="NST543" s="413"/>
      <c r="NSU543" s="413"/>
      <c r="NSV543" s="413"/>
      <c r="NSW543" s="413"/>
      <c r="NSX543" s="414"/>
      <c r="NSY543" s="414"/>
      <c r="NSZ543" s="414"/>
      <c r="NTA543" s="414"/>
      <c r="NTB543" s="414"/>
      <c r="NTC543" s="413"/>
      <c r="NTD543" s="413"/>
      <c r="NTE543" s="414"/>
      <c r="NTF543" s="414"/>
      <c r="NTG543" s="413"/>
      <c r="NTH543" s="413"/>
      <c r="NTI543" s="414"/>
      <c r="NTJ543" s="414"/>
      <c r="NTK543" s="413"/>
      <c r="NTL543" s="413"/>
      <c r="NTM543" s="413"/>
      <c r="NTN543" s="413"/>
      <c r="NTO543" s="413"/>
      <c r="NTP543" s="413"/>
      <c r="NTQ543" s="413"/>
      <c r="NTR543" s="414"/>
      <c r="NTS543" s="414"/>
      <c r="NTT543" s="413"/>
      <c r="NTU543" s="413"/>
      <c r="NTV543" s="414"/>
      <c r="NTW543" s="414"/>
      <c r="NTX543" s="413"/>
      <c r="NTY543" s="413"/>
      <c r="NTZ543" s="413"/>
      <c r="NUA543" s="413"/>
      <c r="NUB543" s="413"/>
      <c r="NUC543" s="407"/>
      <c r="NUD543" s="439"/>
      <c r="NUE543" s="413"/>
      <c r="NUF543" s="413"/>
      <c r="NUG543" s="413"/>
      <c r="NUH543" s="413"/>
      <c r="NUI543" s="413"/>
      <c r="NUJ543" s="413"/>
      <c r="NUK543" s="413"/>
      <c r="NUL543" s="412"/>
      <c r="NUM543" s="412"/>
      <c r="NUN543" s="412"/>
      <c r="NUO543" s="412"/>
      <c r="NUP543" s="412"/>
      <c r="NUQ543" s="412"/>
      <c r="NUR543" s="412"/>
      <c r="NUS543" s="412"/>
      <c r="NUT543" s="412"/>
      <c r="NUU543" s="412"/>
      <c r="NUV543" s="412"/>
      <c r="NUW543" s="412"/>
      <c r="NUX543" s="412"/>
      <c r="NUY543" s="412"/>
      <c r="NUZ543" s="412"/>
      <c r="NVA543" s="412"/>
      <c r="NVB543" s="412"/>
      <c r="NVC543" s="412"/>
      <c r="NVD543" s="412"/>
      <c r="NVE543" s="412"/>
      <c r="NVF543" s="412"/>
      <c r="NVG543" s="412"/>
      <c r="NVH543" s="412"/>
      <c r="NVI543" s="412"/>
      <c r="NVJ543" s="412"/>
      <c r="NVK543" s="412"/>
      <c r="NVL543" s="412"/>
      <c r="NVM543" s="412"/>
      <c r="NVN543" s="412"/>
      <c r="NVO543" s="412"/>
      <c r="NVP543" s="412"/>
      <c r="NVQ543" s="412"/>
      <c r="NVR543" s="412"/>
      <c r="NVS543" s="412"/>
      <c r="NVT543" s="412"/>
      <c r="NVU543" s="412"/>
      <c r="NVV543" s="412"/>
      <c r="NVW543" s="412"/>
      <c r="NVX543" s="412"/>
      <c r="NVY543" s="412"/>
      <c r="NVZ543" s="412"/>
      <c r="NWA543" s="412"/>
      <c r="NWB543" s="412"/>
      <c r="NWC543" s="412"/>
      <c r="NWD543" s="413"/>
      <c r="NWE543" s="413"/>
      <c r="NWF543" s="413"/>
      <c r="NWG543" s="413"/>
      <c r="NWH543" s="413"/>
      <c r="NWI543" s="413"/>
      <c r="NWJ543" s="413"/>
      <c r="NWK543" s="413"/>
      <c r="NWL543" s="413"/>
      <c r="NWM543" s="413"/>
      <c r="NWN543" s="413"/>
      <c r="NWO543" s="413"/>
      <c r="NWP543" s="413"/>
      <c r="NWQ543" s="413"/>
      <c r="NWR543" s="413"/>
      <c r="NWS543" s="413"/>
      <c r="NWT543" s="413"/>
      <c r="NWU543" s="413"/>
      <c r="NWV543" s="413"/>
      <c r="NWW543" s="413"/>
      <c r="NWX543" s="413"/>
      <c r="NWY543" s="413"/>
      <c r="NWZ543" s="413"/>
      <c r="NXA543" s="413"/>
      <c r="NXB543" s="414"/>
      <c r="NXC543" s="414"/>
      <c r="NXD543" s="414"/>
      <c r="NXE543" s="414"/>
      <c r="NXF543" s="414"/>
      <c r="NXG543" s="413"/>
      <c r="NXH543" s="413"/>
      <c r="NXI543" s="414"/>
      <c r="NXJ543" s="414"/>
      <c r="NXK543" s="413"/>
      <c r="NXL543" s="413"/>
      <c r="NXM543" s="414"/>
      <c r="NXN543" s="414"/>
      <c r="NXO543" s="413"/>
      <c r="NXP543" s="413"/>
      <c r="NXQ543" s="413"/>
      <c r="NXR543" s="413"/>
      <c r="NXS543" s="413"/>
      <c r="NXT543" s="413"/>
      <c r="NXU543" s="413"/>
      <c r="NXV543" s="414"/>
      <c r="NXW543" s="414"/>
      <c r="NXX543" s="413"/>
      <c r="NXY543" s="413"/>
      <c r="NXZ543" s="414"/>
      <c r="NYA543" s="414"/>
      <c r="NYB543" s="413"/>
      <c r="NYC543" s="413"/>
      <c r="NYD543" s="413"/>
      <c r="NYE543" s="413"/>
      <c r="NYF543" s="413"/>
      <c r="NYG543" s="407"/>
      <c r="NYH543" s="439"/>
      <c r="NYI543" s="413"/>
      <c r="NYJ543" s="413"/>
      <c r="NYK543" s="413"/>
      <c r="NYL543" s="413"/>
      <c r="NYM543" s="413"/>
      <c r="NYN543" s="413"/>
      <c r="NYO543" s="413"/>
      <c r="NYP543" s="412"/>
      <c r="NYQ543" s="412"/>
      <c r="NYR543" s="412"/>
      <c r="NYS543" s="412"/>
      <c r="NYT543" s="412"/>
      <c r="NYU543" s="412"/>
      <c r="NYV543" s="412"/>
      <c r="NYW543" s="412"/>
      <c r="NYX543" s="412"/>
      <c r="NYY543" s="412"/>
      <c r="NYZ543" s="412"/>
      <c r="NZA543" s="412"/>
      <c r="NZB543" s="412"/>
      <c r="NZC543" s="412"/>
      <c r="NZD543" s="412"/>
      <c r="NZE543" s="412"/>
      <c r="NZF543" s="412"/>
      <c r="NZG543" s="412"/>
      <c r="NZH543" s="412"/>
      <c r="NZI543" s="412"/>
      <c r="NZJ543" s="412"/>
      <c r="NZK543" s="412"/>
      <c r="NZL543" s="412"/>
      <c r="NZM543" s="412"/>
      <c r="NZN543" s="412"/>
      <c r="NZO543" s="412"/>
      <c r="NZP543" s="412"/>
      <c r="NZQ543" s="412"/>
      <c r="NZR543" s="412"/>
      <c r="NZS543" s="412"/>
      <c r="NZT543" s="412"/>
      <c r="NZU543" s="412"/>
      <c r="NZV543" s="412"/>
      <c r="NZW543" s="412"/>
      <c r="NZX543" s="412"/>
      <c r="NZY543" s="412"/>
      <c r="NZZ543" s="412"/>
      <c r="OAA543" s="412"/>
      <c r="OAB543" s="412"/>
      <c r="OAC543" s="412"/>
      <c r="OAD543" s="412"/>
      <c r="OAE543" s="412"/>
      <c r="OAF543" s="412"/>
      <c r="OAG543" s="412"/>
      <c r="OAH543" s="413"/>
      <c r="OAI543" s="413"/>
      <c r="OAJ543" s="413"/>
      <c r="OAK543" s="413"/>
      <c r="OAL543" s="413"/>
      <c r="OAM543" s="413"/>
      <c r="OAN543" s="413"/>
      <c r="OAO543" s="413"/>
      <c r="OAP543" s="413"/>
      <c r="OAQ543" s="413"/>
      <c r="OAR543" s="413"/>
      <c r="OAS543" s="413"/>
      <c r="OAT543" s="413"/>
      <c r="OAU543" s="413"/>
      <c r="OAV543" s="413"/>
      <c r="OAW543" s="413"/>
      <c r="OAX543" s="413"/>
      <c r="OAY543" s="413"/>
      <c r="OAZ543" s="413"/>
      <c r="OBA543" s="413"/>
      <c r="OBB543" s="413"/>
      <c r="OBC543" s="413"/>
      <c r="OBD543" s="413"/>
      <c r="OBE543" s="413"/>
      <c r="OBF543" s="414"/>
      <c r="OBG543" s="414"/>
      <c r="OBH543" s="414"/>
      <c r="OBI543" s="414"/>
      <c r="OBJ543" s="414"/>
      <c r="OBK543" s="413"/>
      <c r="OBL543" s="413"/>
      <c r="OBM543" s="414"/>
      <c r="OBN543" s="414"/>
      <c r="OBO543" s="413"/>
      <c r="OBP543" s="413"/>
      <c r="OBQ543" s="414"/>
      <c r="OBR543" s="414"/>
      <c r="OBS543" s="413"/>
      <c r="OBT543" s="413"/>
      <c r="OBU543" s="413"/>
      <c r="OBV543" s="413"/>
      <c r="OBW543" s="413"/>
      <c r="OBX543" s="413"/>
      <c r="OBY543" s="413"/>
      <c r="OBZ543" s="414"/>
      <c r="OCA543" s="414"/>
      <c r="OCB543" s="413"/>
      <c r="OCC543" s="413"/>
      <c r="OCD543" s="414"/>
      <c r="OCE543" s="414"/>
      <c r="OCF543" s="413"/>
      <c r="OCG543" s="413"/>
      <c r="OCH543" s="413"/>
      <c r="OCI543" s="413"/>
      <c r="OCJ543" s="413"/>
      <c r="OCK543" s="407"/>
      <c r="OCL543" s="439"/>
      <c r="OCM543" s="413"/>
      <c r="OCN543" s="413"/>
      <c r="OCO543" s="413"/>
      <c r="OCP543" s="413"/>
      <c r="OCQ543" s="413"/>
      <c r="OCR543" s="413"/>
      <c r="OCS543" s="413"/>
      <c r="OCT543" s="412"/>
      <c r="OCU543" s="412"/>
      <c r="OCV543" s="412"/>
      <c r="OCW543" s="412"/>
      <c r="OCX543" s="412"/>
      <c r="OCY543" s="412"/>
      <c r="OCZ543" s="412"/>
      <c r="ODA543" s="412"/>
      <c r="ODB543" s="412"/>
      <c r="ODC543" s="412"/>
      <c r="ODD543" s="412"/>
      <c r="ODE543" s="412"/>
      <c r="ODF543" s="412"/>
      <c r="ODG543" s="412"/>
      <c r="ODH543" s="412"/>
      <c r="ODI543" s="412"/>
      <c r="ODJ543" s="412"/>
      <c r="ODK543" s="412"/>
      <c r="ODL543" s="412"/>
      <c r="ODM543" s="412"/>
      <c r="ODN543" s="412"/>
      <c r="ODO543" s="412"/>
      <c r="ODP543" s="412"/>
      <c r="ODQ543" s="412"/>
      <c r="ODR543" s="412"/>
      <c r="ODS543" s="412"/>
      <c r="ODT543" s="412"/>
      <c r="ODU543" s="412"/>
      <c r="ODV543" s="412"/>
      <c r="ODW543" s="412"/>
      <c r="ODX543" s="412"/>
      <c r="ODY543" s="412"/>
      <c r="ODZ543" s="412"/>
      <c r="OEA543" s="412"/>
      <c r="OEB543" s="412"/>
      <c r="OEC543" s="412"/>
      <c r="OED543" s="412"/>
      <c r="OEE543" s="412"/>
      <c r="OEF543" s="412"/>
      <c r="OEG543" s="412"/>
      <c r="OEH543" s="412"/>
      <c r="OEI543" s="412"/>
      <c r="OEJ543" s="412"/>
      <c r="OEK543" s="412"/>
      <c r="OEL543" s="413"/>
      <c r="OEM543" s="413"/>
      <c r="OEN543" s="413"/>
      <c r="OEO543" s="413"/>
      <c r="OEP543" s="413"/>
      <c r="OEQ543" s="413"/>
      <c r="OER543" s="413"/>
      <c r="OES543" s="413"/>
      <c r="OET543" s="413"/>
      <c r="OEU543" s="413"/>
      <c r="OEV543" s="413"/>
      <c r="OEW543" s="413"/>
      <c r="OEX543" s="413"/>
      <c r="OEY543" s="413"/>
      <c r="OEZ543" s="413"/>
      <c r="OFA543" s="413"/>
      <c r="OFB543" s="413"/>
      <c r="OFC543" s="413"/>
      <c r="OFD543" s="413"/>
      <c r="OFE543" s="413"/>
      <c r="OFF543" s="413"/>
      <c r="OFG543" s="413"/>
      <c r="OFH543" s="413"/>
      <c r="OFI543" s="413"/>
      <c r="OFJ543" s="414"/>
      <c r="OFK543" s="414"/>
      <c r="OFL543" s="414"/>
      <c r="OFM543" s="414"/>
      <c r="OFN543" s="414"/>
      <c r="OFO543" s="413"/>
      <c r="OFP543" s="413"/>
      <c r="OFQ543" s="414"/>
      <c r="OFR543" s="414"/>
      <c r="OFS543" s="413"/>
      <c r="OFT543" s="413"/>
      <c r="OFU543" s="414"/>
      <c r="OFV543" s="414"/>
      <c r="OFW543" s="413"/>
      <c r="OFX543" s="413"/>
      <c r="OFY543" s="413"/>
      <c r="OFZ543" s="413"/>
      <c r="OGA543" s="413"/>
      <c r="OGB543" s="413"/>
      <c r="OGC543" s="413"/>
      <c r="OGD543" s="414"/>
      <c r="OGE543" s="414"/>
      <c r="OGF543" s="413"/>
      <c r="OGG543" s="413"/>
      <c r="OGH543" s="414"/>
      <c r="OGI543" s="414"/>
      <c r="OGJ543" s="413"/>
      <c r="OGK543" s="413"/>
      <c r="OGL543" s="413"/>
      <c r="OGM543" s="413"/>
      <c r="OGN543" s="413"/>
      <c r="OGO543" s="407"/>
      <c r="OGP543" s="439"/>
      <c r="OGQ543" s="413"/>
      <c r="OGR543" s="413"/>
      <c r="OGS543" s="413"/>
      <c r="OGT543" s="413"/>
      <c r="OGU543" s="413"/>
      <c r="OGV543" s="413"/>
      <c r="OGW543" s="413"/>
      <c r="OGX543" s="412"/>
      <c r="OGY543" s="412"/>
      <c r="OGZ543" s="412"/>
      <c r="OHA543" s="412"/>
      <c r="OHB543" s="412"/>
      <c r="OHC543" s="412"/>
      <c r="OHD543" s="412"/>
      <c r="OHE543" s="412"/>
      <c r="OHF543" s="412"/>
      <c r="OHG543" s="412"/>
      <c r="OHH543" s="412"/>
      <c r="OHI543" s="412"/>
      <c r="OHJ543" s="412"/>
      <c r="OHK543" s="412"/>
      <c r="OHL543" s="412"/>
      <c r="OHM543" s="412"/>
      <c r="OHN543" s="412"/>
      <c r="OHO543" s="412"/>
      <c r="OHP543" s="412"/>
      <c r="OHQ543" s="412"/>
      <c r="OHR543" s="412"/>
      <c r="OHS543" s="412"/>
      <c r="OHT543" s="412"/>
      <c r="OHU543" s="412"/>
      <c r="OHV543" s="412"/>
      <c r="OHW543" s="412"/>
      <c r="OHX543" s="412"/>
      <c r="OHY543" s="412"/>
      <c r="OHZ543" s="412"/>
      <c r="OIA543" s="412"/>
      <c r="OIB543" s="412"/>
      <c r="OIC543" s="412"/>
      <c r="OID543" s="412"/>
      <c r="OIE543" s="412"/>
      <c r="OIF543" s="412"/>
      <c r="OIG543" s="412"/>
      <c r="OIH543" s="412"/>
      <c r="OII543" s="412"/>
      <c r="OIJ543" s="412"/>
      <c r="OIK543" s="412"/>
      <c r="OIL543" s="412"/>
      <c r="OIM543" s="412"/>
      <c r="OIN543" s="412"/>
      <c r="OIO543" s="412"/>
      <c r="OIP543" s="413"/>
      <c r="OIQ543" s="413"/>
      <c r="OIR543" s="413"/>
      <c r="OIS543" s="413"/>
      <c r="OIT543" s="413"/>
      <c r="OIU543" s="413"/>
      <c r="OIV543" s="413"/>
      <c r="OIW543" s="413"/>
      <c r="OIX543" s="413"/>
      <c r="OIY543" s="413"/>
      <c r="OIZ543" s="413"/>
      <c r="OJA543" s="413"/>
      <c r="OJB543" s="413"/>
      <c r="OJC543" s="413"/>
      <c r="OJD543" s="413"/>
      <c r="OJE543" s="413"/>
      <c r="OJF543" s="413"/>
      <c r="OJG543" s="413"/>
      <c r="OJH543" s="413"/>
      <c r="OJI543" s="413"/>
      <c r="OJJ543" s="413"/>
      <c r="OJK543" s="413"/>
      <c r="OJL543" s="413"/>
      <c r="OJM543" s="413"/>
      <c r="OJN543" s="414"/>
      <c r="OJO543" s="414"/>
      <c r="OJP543" s="414"/>
      <c r="OJQ543" s="414"/>
      <c r="OJR543" s="414"/>
      <c r="OJS543" s="413"/>
      <c r="OJT543" s="413"/>
      <c r="OJU543" s="414"/>
      <c r="OJV543" s="414"/>
      <c r="OJW543" s="413"/>
      <c r="OJX543" s="413"/>
      <c r="OJY543" s="414"/>
      <c r="OJZ543" s="414"/>
      <c r="OKA543" s="413"/>
      <c r="OKB543" s="413"/>
      <c r="OKC543" s="413"/>
      <c r="OKD543" s="413"/>
      <c r="OKE543" s="413"/>
      <c r="OKF543" s="413"/>
      <c r="OKG543" s="413"/>
      <c r="OKH543" s="414"/>
      <c r="OKI543" s="414"/>
      <c r="OKJ543" s="413"/>
      <c r="OKK543" s="413"/>
      <c r="OKL543" s="414"/>
      <c r="OKM543" s="414"/>
      <c r="OKN543" s="413"/>
      <c r="OKO543" s="413"/>
      <c r="OKP543" s="413"/>
      <c r="OKQ543" s="413"/>
      <c r="OKR543" s="413"/>
      <c r="OKS543" s="407"/>
      <c r="OKT543" s="439"/>
      <c r="OKU543" s="413"/>
      <c r="OKV543" s="413"/>
      <c r="OKW543" s="413"/>
      <c r="OKX543" s="413"/>
      <c r="OKY543" s="413"/>
      <c r="OKZ543" s="413"/>
      <c r="OLA543" s="413"/>
      <c r="OLB543" s="412"/>
      <c r="OLC543" s="412"/>
      <c r="OLD543" s="412"/>
      <c r="OLE543" s="412"/>
      <c r="OLF543" s="412"/>
      <c r="OLG543" s="412"/>
      <c r="OLH543" s="412"/>
      <c r="OLI543" s="412"/>
      <c r="OLJ543" s="412"/>
      <c r="OLK543" s="412"/>
      <c r="OLL543" s="412"/>
      <c r="OLM543" s="412"/>
      <c r="OLN543" s="412"/>
      <c r="OLO543" s="412"/>
      <c r="OLP543" s="412"/>
      <c r="OLQ543" s="412"/>
      <c r="OLR543" s="412"/>
      <c r="OLS543" s="412"/>
      <c r="OLT543" s="412"/>
      <c r="OLU543" s="412"/>
      <c r="OLV543" s="412"/>
      <c r="OLW543" s="412"/>
      <c r="OLX543" s="412"/>
      <c r="OLY543" s="412"/>
      <c r="OLZ543" s="412"/>
      <c r="OMA543" s="412"/>
      <c r="OMB543" s="412"/>
      <c r="OMC543" s="412"/>
      <c r="OMD543" s="412"/>
      <c r="OME543" s="412"/>
      <c r="OMF543" s="412"/>
      <c r="OMG543" s="412"/>
      <c r="OMH543" s="412"/>
      <c r="OMI543" s="412"/>
      <c r="OMJ543" s="412"/>
      <c r="OMK543" s="412"/>
      <c r="OML543" s="412"/>
      <c r="OMM543" s="412"/>
      <c r="OMN543" s="412"/>
      <c r="OMO543" s="412"/>
      <c r="OMP543" s="412"/>
      <c r="OMQ543" s="412"/>
      <c r="OMR543" s="412"/>
      <c r="OMS543" s="412"/>
      <c r="OMT543" s="413"/>
      <c r="OMU543" s="413"/>
      <c r="OMV543" s="413"/>
      <c r="OMW543" s="413"/>
      <c r="OMX543" s="413"/>
      <c r="OMY543" s="413"/>
      <c r="OMZ543" s="413"/>
      <c r="ONA543" s="413"/>
      <c r="ONB543" s="413"/>
      <c r="ONC543" s="413"/>
      <c r="OND543" s="413"/>
      <c r="ONE543" s="413"/>
      <c r="ONF543" s="413"/>
      <c r="ONG543" s="413"/>
      <c r="ONH543" s="413"/>
      <c r="ONI543" s="413"/>
      <c r="ONJ543" s="413"/>
      <c r="ONK543" s="413"/>
      <c r="ONL543" s="413"/>
      <c r="ONM543" s="413"/>
      <c r="ONN543" s="413"/>
      <c r="ONO543" s="413"/>
      <c r="ONP543" s="413"/>
      <c r="ONQ543" s="413"/>
      <c r="ONR543" s="414"/>
      <c r="ONS543" s="414"/>
      <c r="ONT543" s="414"/>
      <c r="ONU543" s="414"/>
      <c r="ONV543" s="414"/>
      <c r="ONW543" s="413"/>
      <c r="ONX543" s="413"/>
      <c r="ONY543" s="414"/>
      <c r="ONZ543" s="414"/>
      <c r="OOA543" s="413"/>
      <c r="OOB543" s="413"/>
      <c r="OOC543" s="414"/>
      <c r="OOD543" s="414"/>
      <c r="OOE543" s="413"/>
      <c r="OOF543" s="413"/>
      <c r="OOG543" s="413"/>
      <c r="OOH543" s="413"/>
      <c r="OOI543" s="413"/>
      <c r="OOJ543" s="413"/>
      <c r="OOK543" s="413"/>
      <c r="OOL543" s="414"/>
      <c r="OOM543" s="414"/>
      <c r="OON543" s="413"/>
      <c r="OOO543" s="413"/>
      <c r="OOP543" s="414"/>
      <c r="OOQ543" s="414"/>
      <c r="OOR543" s="413"/>
      <c r="OOS543" s="413"/>
      <c r="OOT543" s="413"/>
      <c r="OOU543" s="413"/>
      <c r="OOV543" s="413"/>
      <c r="OOW543" s="407"/>
      <c r="OOX543" s="439"/>
      <c r="OOY543" s="413"/>
      <c r="OOZ543" s="413"/>
      <c r="OPA543" s="413"/>
      <c r="OPB543" s="413"/>
      <c r="OPC543" s="413"/>
      <c r="OPD543" s="413"/>
      <c r="OPE543" s="413"/>
      <c r="OPF543" s="412"/>
      <c r="OPG543" s="412"/>
      <c r="OPH543" s="412"/>
      <c r="OPI543" s="412"/>
      <c r="OPJ543" s="412"/>
      <c r="OPK543" s="412"/>
      <c r="OPL543" s="412"/>
      <c r="OPM543" s="412"/>
      <c r="OPN543" s="412"/>
      <c r="OPO543" s="412"/>
      <c r="OPP543" s="412"/>
      <c r="OPQ543" s="412"/>
      <c r="OPR543" s="412"/>
      <c r="OPS543" s="412"/>
      <c r="OPT543" s="412"/>
      <c r="OPU543" s="412"/>
      <c r="OPV543" s="412"/>
      <c r="OPW543" s="412"/>
      <c r="OPX543" s="412"/>
      <c r="OPY543" s="412"/>
      <c r="OPZ543" s="412"/>
      <c r="OQA543" s="412"/>
      <c r="OQB543" s="412"/>
      <c r="OQC543" s="412"/>
      <c r="OQD543" s="412"/>
      <c r="OQE543" s="412"/>
      <c r="OQF543" s="412"/>
      <c r="OQG543" s="412"/>
      <c r="OQH543" s="412"/>
      <c r="OQI543" s="412"/>
      <c r="OQJ543" s="412"/>
      <c r="OQK543" s="412"/>
      <c r="OQL543" s="412"/>
      <c r="OQM543" s="412"/>
      <c r="OQN543" s="412"/>
      <c r="OQO543" s="412"/>
      <c r="OQP543" s="412"/>
      <c r="OQQ543" s="412"/>
      <c r="OQR543" s="412"/>
      <c r="OQS543" s="412"/>
      <c r="OQT543" s="412"/>
      <c r="OQU543" s="412"/>
      <c r="OQV543" s="412"/>
      <c r="OQW543" s="412"/>
      <c r="OQX543" s="413"/>
      <c r="OQY543" s="413"/>
      <c r="OQZ543" s="413"/>
      <c r="ORA543" s="413"/>
      <c r="ORB543" s="413"/>
      <c r="ORC543" s="413"/>
      <c r="ORD543" s="413"/>
      <c r="ORE543" s="413"/>
      <c r="ORF543" s="413"/>
      <c r="ORG543" s="413"/>
      <c r="ORH543" s="413"/>
      <c r="ORI543" s="413"/>
      <c r="ORJ543" s="413"/>
      <c r="ORK543" s="413"/>
      <c r="ORL543" s="413"/>
      <c r="ORM543" s="413"/>
      <c r="ORN543" s="413"/>
      <c r="ORO543" s="413"/>
      <c r="ORP543" s="413"/>
      <c r="ORQ543" s="413"/>
      <c r="ORR543" s="413"/>
      <c r="ORS543" s="413"/>
      <c r="ORT543" s="413"/>
      <c r="ORU543" s="413"/>
      <c r="ORV543" s="414"/>
      <c r="ORW543" s="414"/>
      <c r="ORX543" s="414"/>
      <c r="ORY543" s="414"/>
      <c r="ORZ543" s="414"/>
      <c r="OSA543" s="413"/>
      <c r="OSB543" s="413"/>
      <c r="OSC543" s="414"/>
      <c r="OSD543" s="414"/>
      <c r="OSE543" s="413"/>
      <c r="OSF543" s="413"/>
      <c r="OSG543" s="414"/>
      <c r="OSH543" s="414"/>
      <c r="OSI543" s="413"/>
      <c r="OSJ543" s="413"/>
      <c r="OSK543" s="413"/>
      <c r="OSL543" s="413"/>
      <c r="OSM543" s="413"/>
      <c r="OSN543" s="413"/>
      <c r="OSO543" s="413"/>
      <c r="OSP543" s="414"/>
      <c r="OSQ543" s="414"/>
      <c r="OSR543" s="413"/>
      <c r="OSS543" s="413"/>
      <c r="OST543" s="414"/>
      <c r="OSU543" s="414"/>
      <c r="OSV543" s="413"/>
      <c r="OSW543" s="413"/>
      <c r="OSX543" s="413"/>
      <c r="OSY543" s="413"/>
      <c r="OSZ543" s="413"/>
      <c r="OTA543" s="407"/>
      <c r="OTB543" s="439"/>
      <c r="OTC543" s="413"/>
      <c r="OTD543" s="413"/>
      <c r="OTE543" s="413"/>
      <c r="OTF543" s="413"/>
      <c r="OTG543" s="413"/>
      <c r="OTH543" s="413"/>
      <c r="OTI543" s="413"/>
      <c r="OTJ543" s="412"/>
      <c r="OTK543" s="412"/>
      <c r="OTL543" s="412"/>
      <c r="OTM543" s="412"/>
      <c r="OTN543" s="412"/>
      <c r="OTO543" s="412"/>
      <c r="OTP543" s="412"/>
      <c r="OTQ543" s="412"/>
      <c r="OTR543" s="412"/>
      <c r="OTS543" s="412"/>
      <c r="OTT543" s="412"/>
      <c r="OTU543" s="412"/>
      <c r="OTV543" s="412"/>
      <c r="OTW543" s="412"/>
      <c r="OTX543" s="412"/>
      <c r="OTY543" s="412"/>
      <c r="OTZ543" s="412"/>
      <c r="OUA543" s="412"/>
      <c r="OUB543" s="412"/>
      <c r="OUC543" s="412"/>
      <c r="OUD543" s="412"/>
      <c r="OUE543" s="412"/>
      <c r="OUF543" s="412"/>
      <c r="OUG543" s="412"/>
      <c r="OUH543" s="412"/>
      <c r="OUI543" s="412"/>
      <c r="OUJ543" s="412"/>
      <c r="OUK543" s="412"/>
      <c r="OUL543" s="412"/>
      <c r="OUM543" s="412"/>
      <c r="OUN543" s="412"/>
      <c r="OUO543" s="412"/>
      <c r="OUP543" s="412"/>
      <c r="OUQ543" s="412"/>
      <c r="OUR543" s="412"/>
      <c r="OUS543" s="412"/>
      <c r="OUT543" s="412"/>
      <c r="OUU543" s="412"/>
      <c r="OUV543" s="412"/>
      <c r="OUW543" s="412"/>
      <c r="OUX543" s="412"/>
      <c r="OUY543" s="412"/>
      <c r="OUZ543" s="412"/>
      <c r="OVA543" s="412"/>
      <c r="OVB543" s="413"/>
      <c r="OVC543" s="413"/>
      <c r="OVD543" s="413"/>
      <c r="OVE543" s="413"/>
      <c r="OVF543" s="413"/>
      <c r="OVG543" s="413"/>
      <c r="OVH543" s="413"/>
      <c r="OVI543" s="413"/>
      <c r="OVJ543" s="413"/>
      <c r="OVK543" s="413"/>
      <c r="OVL543" s="413"/>
      <c r="OVM543" s="413"/>
      <c r="OVN543" s="413"/>
      <c r="OVO543" s="413"/>
      <c r="OVP543" s="413"/>
      <c r="OVQ543" s="413"/>
      <c r="OVR543" s="413"/>
      <c r="OVS543" s="413"/>
      <c r="OVT543" s="413"/>
      <c r="OVU543" s="413"/>
      <c r="OVV543" s="413"/>
      <c r="OVW543" s="413"/>
      <c r="OVX543" s="413"/>
      <c r="OVY543" s="413"/>
      <c r="OVZ543" s="414"/>
      <c r="OWA543" s="414"/>
      <c r="OWB543" s="414"/>
      <c r="OWC543" s="414"/>
      <c r="OWD543" s="414"/>
      <c r="OWE543" s="413"/>
      <c r="OWF543" s="413"/>
      <c r="OWG543" s="414"/>
      <c r="OWH543" s="414"/>
      <c r="OWI543" s="413"/>
      <c r="OWJ543" s="413"/>
      <c r="OWK543" s="414"/>
      <c r="OWL543" s="414"/>
      <c r="OWM543" s="413"/>
      <c r="OWN543" s="413"/>
      <c r="OWO543" s="413"/>
      <c r="OWP543" s="413"/>
      <c r="OWQ543" s="413"/>
      <c r="OWR543" s="413"/>
      <c r="OWS543" s="413"/>
      <c r="OWT543" s="414"/>
      <c r="OWU543" s="414"/>
      <c r="OWV543" s="413"/>
      <c r="OWW543" s="413"/>
      <c r="OWX543" s="414"/>
      <c r="OWY543" s="414"/>
      <c r="OWZ543" s="413"/>
      <c r="OXA543" s="413"/>
      <c r="OXB543" s="413"/>
      <c r="OXC543" s="413"/>
      <c r="OXD543" s="413"/>
      <c r="OXE543" s="407"/>
      <c r="OXF543" s="439"/>
      <c r="OXG543" s="413"/>
      <c r="OXH543" s="413"/>
      <c r="OXI543" s="413"/>
      <c r="OXJ543" s="413"/>
      <c r="OXK543" s="413"/>
      <c r="OXL543" s="413"/>
      <c r="OXM543" s="413"/>
      <c r="OXN543" s="412"/>
      <c r="OXO543" s="412"/>
      <c r="OXP543" s="412"/>
      <c r="OXQ543" s="412"/>
      <c r="OXR543" s="412"/>
      <c r="OXS543" s="412"/>
      <c r="OXT543" s="412"/>
      <c r="OXU543" s="412"/>
      <c r="OXV543" s="412"/>
      <c r="OXW543" s="412"/>
      <c r="OXX543" s="412"/>
      <c r="OXY543" s="412"/>
      <c r="OXZ543" s="412"/>
      <c r="OYA543" s="412"/>
      <c r="OYB543" s="412"/>
      <c r="OYC543" s="412"/>
      <c r="OYD543" s="412"/>
      <c r="OYE543" s="412"/>
      <c r="OYF543" s="412"/>
      <c r="OYG543" s="412"/>
      <c r="OYH543" s="412"/>
      <c r="OYI543" s="412"/>
      <c r="OYJ543" s="412"/>
      <c r="OYK543" s="412"/>
      <c r="OYL543" s="412"/>
      <c r="OYM543" s="412"/>
      <c r="OYN543" s="412"/>
      <c r="OYO543" s="412"/>
      <c r="OYP543" s="412"/>
      <c r="OYQ543" s="412"/>
      <c r="OYR543" s="412"/>
      <c r="OYS543" s="412"/>
      <c r="OYT543" s="412"/>
      <c r="OYU543" s="412"/>
      <c r="OYV543" s="412"/>
      <c r="OYW543" s="412"/>
      <c r="OYX543" s="412"/>
      <c r="OYY543" s="412"/>
      <c r="OYZ543" s="412"/>
      <c r="OZA543" s="412"/>
      <c r="OZB543" s="412"/>
      <c r="OZC543" s="412"/>
      <c r="OZD543" s="412"/>
      <c r="OZE543" s="412"/>
      <c r="OZF543" s="413"/>
      <c r="OZG543" s="413"/>
      <c r="OZH543" s="413"/>
      <c r="OZI543" s="413"/>
      <c r="OZJ543" s="413"/>
      <c r="OZK543" s="413"/>
      <c r="OZL543" s="413"/>
      <c r="OZM543" s="413"/>
      <c r="OZN543" s="413"/>
      <c r="OZO543" s="413"/>
      <c r="OZP543" s="413"/>
      <c r="OZQ543" s="413"/>
      <c r="OZR543" s="413"/>
      <c r="OZS543" s="413"/>
      <c r="OZT543" s="413"/>
      <c r="OZU543" s="413"/>
      <c r="OZV543" s="413"/>
      <c r="OZW543" s="413"/>
      <c r="OZX543" s="413"/>
      <c r="OZY543" s="413"/>
      <c r="OZZ543" s="413"/>
      <c r="PAA543" s="413"/>
      <c r="PAB543" s="413"/>
      <c r="PAC543" s="413"/>
      <c r="PAD543" s="414"/>
      <c r="PAE543" s="414"/>
      <c r="PAF543" s="414"/>
      <c r="PAG543" s="414"/>
      <c r="PAH543" s="414"/>
      <c r="PAI543" s="413"/>
      <c r="PAJ543" s="413"/>
      <c r="PAK543" s="414"/>
      <c r="PAL543" s="414"/>
      <c r="PAM543" s="413"/>
      <c r="PAN543" s="413"/>
      <c r="PAO543" s="414"/>
      <c r="PAP543" s="414"/>
      <c r="PAQ543" s="413"/>
      <c r="PAR543" s="413"/>
      <c r="PAS543" s="413"/>
      <c r="PAT543" s="413"/>
      <c r="PAU543" s="413"/>
      <c r="PAV543" s="413"/>
      <c r="PAW543" s="413"/>
      <c r="PAX543" s="414"/>
      <c r="PAY543" s="414"/>
      <c r="PAZ543" s="413"/>
      <c r="PBA543" s="413"/>
      <c r="PBB543" s="414"/>
      <c r="PBC543" s="414"/>
      <c r="PBD543" s="413"/>
      <c r="PBE543" s="413"/>
      <c r="PBF543" s="413"/>
      <c r="PBG543" s="413"/>
      <c r="PBH543" s="413"/>
      <c r="PBI543" s="407"/>
      <c r="PBJ543" s="439"/>
      <c r="PBK543" s="413"/>
      <c r="PBL543" s="413"/>
      <c r="PBM543" s="413"/>
      <c r="PBN543" s="413"/>
      <c r="PBO543" s="413"/>
      <c r="PBP543" s="413"/>
      <c r="PBQ543" s="413"/>
      <c r="PBR543" s="412"/>
      <c r="PBS543" s="412"/>
      <c r="PBT543" s="412"/>
      <c r="PBU543" s="412"/>
      <c r="PBV543" s="412"/>
      <c r="PBW543" s="412"/>
      <c r="PBX543" s="412"/>
      <c r="PBY543" s="412"/>
      <c r="PBZ543" s="412"/>
      <c r="PCA543" s="412"/>
      <c r="PCB543" s="412"/>
      <c r="PCC543" s="412"/>
      <c r="PCD543" s="412"/>
      <c r="PCE543" s="412"/>
      <c r="PCF543" s="412"/>
      <c r="PCG543" s="412"/>
      <c r="PCH543" s="412"/>
      <c r="PCI543" s="412"/>
      <c r="PCJ543" s="412"/>
      <c r="PCK543" s="412"/>
      <c r="PCL543" s="412"/>
      <c r="PCM543" s="412"/>
      <c r="PCN543" s="412"/>
      <c r="PCO543" s="412"/>
      <c r="PCP543" s="412"/>
      <c r="PCQ543" s="412"/>
      <c r="PCR543" s="412"/>
      <c r="PCS543" s="412"/>
      <c r="PCT543" s="412"/>
      <c r="PCU543" s="412"/>
      <c r="PCV543" s="412"/>
      <c r="PCW543" s="412"/>
      <c r="PCX543" s="412"/>
      <c r="PCY543" s="412"/>
      <c r="PCZ543" s="412"/>
      <c r="PDA543" s="412"/>
      <c r="PDB543" s="412"/>
      <c r="PDC543" s="412"/>
      <c r="PDD543" s="412"/>
      <c r="PDE543" s="412"/>
      <c r="PDF543" s="412"/>
      <c r="PDG543" s="412"/>
      <c r="PDH543" s="412"/>
      <c r="PDI543" s="412"/>
      <c r="PDJ543" s="413"/>
      <c r="PDK543" s="413"/>
      <c r="PDL543" s="413"/>
      <c r="PDM543" s="413"/>
      <c r="PDN543" s="413"/>
      <c r="PDO543" s="413"/>
      <c r="PDP543" s="413"/>
      <c r="PDQ543" s="413"/>
      <c r="PDR543" s="413"/>
      <c r="PDS543" s="413"/>
      <c r="PDT543" s="413"/>
      <c r="PDU543" s="413"/>
      <c r="PDV543" s="413"/>
      <c r="PDW543" s="413"/>
      <c r="PDX543" s="413"/>
      <c r="PDY543" s="413"/>
      <c r="PDZ543" s="413"/>
      <c r="PEA543" s="413"/>
      <c r="PEB543" s="413"/>
      <c r="PEC543" s="413"/>
      <c r="PED543" s="413"/>
      <c r="PEE543" s="413"/>
      <c r="PEF543" s="413"/>
      <c r="PEG543" s="413"/>
      <c r="PEH543" s="414"/>
      <c r="PEI543" s="414"/>
      <c r="PEJ543" s="414"/>
      <c r="PEK543" s="414"/>
      <c r="PEL543" s="414"/>
      <c r="PEM543" s="413"/>
      <c r="PEN543" s="413"/>
      <c r="PEO543" s="414"/>
      <c r="PEP543" s="414"/>
      <c r="PEQ543" s="413"/>
      <c r="PER543" s="413"/>
      <c r="PES543" s="414"/>
      <c r="PET543" s="414"/>
      <c r="PEU543" s="413"/>
      <c r="PEV543" s="413"/>
      <c r="PEW543" s="413"/>
      <c r="PEX543" s="413"/>
      <c r="PEY543" s="413"/>
      <c r="PEZ543" s="413"/>
      <c r="PFA543" s="413"/>
      <c r="PFB543" s="414"/>
      <c r="PFC543" s="414"/>
      <c r="PFD543" s="413"/>
      <c r="PFE543" s="413"/>
      <c r="PFF543" s="414"/>
      <c r="PFG543" s="414"/>
      <c r="PFH543" s="413"/>
      <c r="PFI543" s="413"/>
      <c r="PFJ543" s="413"/>
      <c r="PFK543" s="413"/>
      <c r="PFL543" s="413"/>
      <c r="PFM543" s="407"/>
      <c r="PFN543" s="439"/>
      <c r="PFO543" s="413"/>
      <c r="PFP543" s="413"/>
      <c r="PFQ543" s="413"/>
      <c r="PFR543" s="413"/>
      <c r="PFS543" s="413"/>
      <c r="PFT543" s="413"/>
      <c r="PFU543" s="413"/>
      <c r="PFV543" s="412"/>
      <c r="PFW543" s="412"/>
      <c r="PFX543" s="412"/>
      <c r="PFY543" s="412"/>
      <c r="PFZ543" s="412"/>
      <c r="PGA543" s="412"/>
      <c r="PGB543" s="412"/>
      <c r="PGC543" s="412"/>
      <c r="PGD543" s="412"/>
      <c r="PGE543" s="412"/>
      <c r="PGF543" s="412"/>
      <c r="PGG543" s="412"/>
      <c r="PGH543" s="412"/>
      <c r="PGI543" s="412"/>
      <c r="PGJ543" s="412"/>
      <c r="PGK543" s="412"/>
      <c r="PGL543" s="412"/>
      <c r="PGM543" s="412"/>
      <c r="PGN543" s="412"/>
      <c r="PGO543" s="412"/>
      <c r="PGP543" s="412"/>
      <c r="PGQ543" s="412"/>
      <c r="PGR543" s="412"/>
      <c r="PGS543" s="412"/>
      <c r="PGT543" s="412"/>
      <c r="PGU543" s="412"/>
      <c r="PGV543" s="412"/>
      <c r="PGW543" s="412"/>
      <c r="PGX543" s="412"/>
      <c r="PGY543" s="412"/>
      <c r="PGZ543" s="412"/>
      <c r="PHA543" s="412"/>
      <c r="PHB543" s="412"/>
      <c r="PHC543" s="412"/>
      <c r="PHD543" s="412"/>
      <c r="PHE543" s="412"/>
      <c r="PHF543" s="412"/>
      <c r="PHG543" s="412"/>
      <c r="PHH543" s="412"/>
      <c r="PHI543" s="412"/>
      <c r="PHJ543" s="412"/>
      <c r="PHK543" s="412"/>
      <c r="PHL543" s="412"/>
      <c r="PHM543" s="412"/>
      <c r="PHN543" s="413"/>
      <c r="PHO543" s="413"/>
      <c r="PHP543" s="413"/>
      <c r="PHQ543" s="413"/>
      <c r="PHR543" s="413"/>
      <c r="PHS543" s="413"/>
      <c r="PHT543" s="413"/>
      <c r="PHU543" s="413"/>
      <c r="PHV543" s="413"/>
      <c r="PHW543" s="413"/>
      <c r="PHX543" s="413"/>
      <c r="PHY543" s="413"/>
      <c r="PHZ543" s="413"/>
      <c r="PIA543" s="413"/>
      <c r="PIB543" s="413"/>
      <c r="PIC543" s="413"/>
      <c r="PID543" s="413"/>
      <c r="PIE543" s="413"/>
      <c r="PIF543" s="413"/>
      <c r="PIG543" s="413"/>
      <c r="PIH543" s="413"/>
      <c r="PII543" s="413"/>
      <c r="PIJ543" s="413"/>
      <c r="PIK543" s="413"/>
      <c r="PIL543" s="414"/>
      <c r="PIM543" s="414"/>
      <c r="PIN543" s="414"/>
      <c r="PIO543" s="414"/>
      <c r="PIP543" s="414"/>
      <c r="PIQ543" s="413"/>
      <c r="PIR543" s="413"/>
      <c r="PIS543" s="414"/>
      <c r="PIT543" s="414"/>
      <c r="PIU543" s="413"/>
      <c r="PIV543" s="413"/>
      <c r="PIW543" s="414"/>
      <c r="PIX543" s="414"/>
      <c r="PIY543" s="413"/>
      <c r="PIZ543" s="413"/>
      <c r="PJA543" s="413"/>
      <c r="PJB543" s="413"/>
      <c r="PJC543" s="413"/>
      <c r="PJD543" s="413"/>
      <c r="PJE543" s="413"/>
      <c r="PJF543" s="414"/>
      <c r="PJG543" s="414"/>
      <c r="PJH543" s="413"/>
      <c r="PJI543" s="413"/>
      <c r="PJJ543" s="414"/>
      <c r="PJK543" s="414"/>
      <c r="PJL543" s="413"/>
      <c r="PJM543" s="413"/>
      <c r="PJN543" s="413"/>
      <c r="PJO543" s="413"/>
      <c r="PJP543" s="413"/>
      <c r="PJQ543" s="407"/>
      <c r="PJR543" s="439"/>
      <c r="PJS543" s="413"/>
      <c r="PJT543" s="413"/>
      <c r="PJU543" s="413"/>
      <c r="PJV543" s="413"/>
      <c r="PJW543" s="413"/>
      <c r="PJX543" s="413"/>
      <c r="PJY543" s="413"/>
      <c r="PJZ543" s="412"/>
      <c r="PKA543" s="412"/>
      <c r="PKB543" s="412"/>
      <c r="PKC543" s="412"/>
      <c r="PKD543" s="412"/>
      <c r="PKE543" s="412"/>
      <c r="PKF543" s="412"/>
      <c r="PKG543" s="412"/>
      <c r="PKH543" s="412"/>
      <c r="PKI543" s="412"/>
      <c r="PKJ543" s="412"/>
      <c r="PKK543" s="412"/>
      <c r="PKL543" s="412"/>
      <c r="PKM543" s="412"/>
      <c r="PKN543" s="412"/>
      <c r="PKO543" s="412"/>
      <c r="PKP543" s="412"/>
      <c r="PKQ543" s="412"/>
      <c r="PKR543" s="412"/>
      <c r="PKS543" s="412"/>
      <c r="PKT543" s="412"/>
      <c r="PKU543" s="412"/>
      <c r="PKV543" s="412"/>
      <c r="PKW543" s="412"/>
      <c r="PKX543" s="412"/>
      <c r="PKY543" s="412"/>
      <c r="PKZ543" s="412"/>
      <c r="PLA543" s="412"/>
      <c r="PLB543" s="412"/>
      <c r="PLC543" s="412"/>
      <c r="PLD543" s="412"/>
      <c r="PLE543" s="412"/>
      <c r="PLF543" s="412"/>
      <c r="PLG543" s="412"/>
      <c r="PLH543" s="412"/>
      <c r="PLI543" s="412"/>
      <c r="PLJ543" s="412"/>
      <c r="PLK543" s="412"/>
      <c r="PLL543" s="412"/>
      <c r="PLM543" s="412"/>
      <c r="PLN543" s="412"/>
      <c r="PLO543" s="412"/>
      <c r="PLP543" s="412"/>
      <c r="PLQ543" s="412"/>
      <c r="PLR543" s="413"/>
      <c r="PLS543" s="413"/>
      <c r="PLT543" s="413"/>
      <c r="PLU543" s="413"/>
      <c r="PLV543" s="413"/>
      <c r="PLW543" s="413"/>
      <c r="PLX543" s="413"/>
      <c r="PLY543" s="413"/>
      <c r="PLZ543" s="413"/>
      <c r="PMA543" s="413"/>
      <c r="PMB543" s="413"/>
      <c r="PMC543" s="413"/>
      <c r="PMD543" s="413"/>
      <c r="PME543" s="413"/>
      <c r="PMF543" s="413"/>
      <c r="PMG543" s="413"/>
      <c r="PMH543" s="413"/>
      <c r="PMI543" s="413"/>
      <c r="PMJ543" s="413"/>
      <c r="PMK543" s="413"/>
      <c r="PML543" s="413"/>
      <c r="PMM543" s="413"/>
      <c r="PMN543" s="413"/>
      <c r="PMO543" s="413"/>
      <c r="PMP543" s="414"/>
      <c r="PMQ543" s="414"/>
      <c r="PMR543" s="414"/>
      <c r="PMS543" s="414"/>
      <c r="PMT543" s="414"/>
      <c r="PMU543" s="413"/>
      <c r="PMV543" s="413"/>
      <c r="PMW543" s="414"/>
      <c r="PMX543" s="414"/>
      <c r="PMY543" s="413"/>
      <c r="PMZ543" s="413"/>
      <c r="PNA543" s="414"/>
      <c r="PNB543" s="414"/>
      <c r="PNC543" s="413"/>
      <c r="PND543" s="413"/>
      <c r="PNE543" s="413"/>
      <c r="PNF543" s="413"/>
      <c r="PNG543" s="413"/>
      <c r="PNH543" s="413"/>
      <c r="PNI543" s="413"/>
      <c r="PNJ543" s="414"/>
      <c r="PNK543" s="414"/>
      <c r="PNL543" s="413"/>
      <c r="PNM543" s="413"/>
      <c r="PNN543" s="414"/>
      <c r="PNO543" s="414"/>
      <c r="PNP543" s="413"/>
      <c r="PNQ543" s="413"/>
      <c r="PNR543" s="413"/>
      <c r="PNS543" s="413"/>
      <c r="PNT543" s="413"/>
      <c r="PNU543" s="407"/>
      <c r="PNV543" s="439"/>
      <c r="PNW543" s="413"/>
      <c r="PNX543" s="413"/>
      <c r="PNY543" s="413"/>
      <c r="PNZ543" s="413"/>
      <c r="POA543" s="413"/>
      <c r="POB543" s="413"/>
      <c r="POC543" s="413"/>
      <c r="POD543" s="412"/>
      <c r="POE543" s="412"/>
      <c r="POF543" s="412"/>
      <c r="POG543" s="412"/>
      <c r="POH543" s="412"/>
      <c r="POI543" s="412"/>
      <c r="POJ543" s="412"/>
      <c r="POK543" s="412"/>
      <c r="POL543" s="412"/>
      <c r="POM543" s="412"/>
      <c r="PON543" s="412"/>
      <c r="POO543" s="412"/>
      <c r="POP543" s="412"/>
      <c r="POQ543" s="412"/>
      <c r="POR543" s="412"/>
      <c r="POS543" s="412"/>
      <c r="POT543" s="412"/>
      <c r="POU543" s="412"/>
      <c r="POV543" s="412"/>
      <c r="POW543" s="412"/>
      <c r="POX543" s="412"/>
      <c r="POY543" s="412"/>
      <c r="POZ543" s="412"/>
      <c r="PPA543" s="412"/>
      <c r="PPB543" s="412"/>
      <c r="PPC543" s="412"/>
      <c r="PPD543" s="412"/>
      <c r="PPE543" s="412"/>
      <c r="PPF543" s="412"/>
      <c r="PPG543" s="412"/>
      <c r="PPH543" s="412"/>
      <c r="PPI543" s="412"/>
      <c r="PPJ543" s="412"/>
      <c r="PPK543" s="412"/>
      <c r="PPL543" s="412"/>
      <c r="PPM543" s="412"/>
      <c r="PPN543" s="412"/>
      <c r="PPO543" s="412"/>
      <c r="PPP543" s="412"/>
      <c r="PPQ543" s="412"/>
      <c r="PPR543" s="412"/>
      <c r="PPS543" s="412"/>
      <c r="PPT543" s="412"/>
      <c r="PPU543" s="412"/>
      <c r="PPV543" s="413"/>
      <c r="PPW543" s="413"/>
      <c r="PPX543" s="413"/>
      <c r="PPY543" s="413"/>
      <c r="PPZ543" s="413"/>
      <c r="PQA543" s="413"/>
      <c r="PQB543" s="413"/>
      <c r="PQC543" s="413"/>
      <c r="PQD543" s="413"/>
      <c r="PQE543" s="413"/>
      <c r="PQF543" s="413"/>
      <c r="PQG543" s="413"/>
      <c r="PQH543" s="413"/>
      <c r="PQI543" s="413"/>
      <c r="PQJ543" s="413"/>
      <c r="PQK543" s="413"/>
      <c r="PQL543" s="413"/>
      <c r="PQM543" s="413"/>
      <c r="PQN543" s="413"/>
      <c r="PQO543" s="413"/>
      <c r="PQP543" s="413"/>
      <c r="PQQ543" s="413"/>
      <c r="PQR543" s="413"/>
      <c r="PQS543" s="413"/>
      <c r="PQT543" s="414"/>
      <c r="PQU543" s="414"/>
      <c r="PQV543" s="414"/>
      <c r="PQW543" s="414"/>
      <c r="PQX543" s="414"/>
      <c r="PQY543" s="413"/>
      <c r="PQZ543" s="413"/>
      <c r="PRA543" s="414"/>
      <c r="PRB543" s="414"/>
      <c r="PRC543" s="413"/>
      <c r="PRD543" s="413"/>
      <c r="PRE543" s="414"/>
      <c r="PRF543" s="414"/>
      <c r="PRG543" s="413"/>
      <c r="PRH543" s="413"/>
      <c r="PRI543" s="413"/>
      <c r="PRJ543" s="413"/>
      <c r="PRK543" s="413"/>
      <c r="PRL543" s="413"/>
      <c r="PRM543" s="413"/>
      <c r="PRN543" s="414"/>
      <c r="PRO543" s="414"/>
      <c r="PRP543" s="413"/>
      <c r="PRQ543" s="413"/>
      <c r="PRR543" s="414"/>
      <c r="PRS543" s="414"/>
      <c r="PRT543" s="413"/>
      <c r="PRU543" s="413"/>
      <c r="PRV543" s="413"/>
      <c r="PRW543" s="413"/>
      <c r="PRX543" s="413"/>
      <c r="PRY543" s="407"/>
      <c r="PRZ543" s="439"/>
      <c r="PSA543" s="413"/>
      <c r="PSB543" s="413"/>
      <c r="PSC543" s="413"/>
      <c r="PSD543" s="413"/>
      <c r="PSE543" s="413"/>
      <c r="PSF543" s="413"/>
      <c r="PSG543" s="413"/>
      <c r="PSH543" s="412"/>
      <c r="PSI543" s="412"/>
      <c r="PSJ543" s="412"/>
      <c r="PSK543" s="412"/>
      <c r="PSL543" s="412"/>
      <c r="PSM543" s="412"/>
      <c r="PSN543" s="412"/>
      <c r="PSO543" s="412"/>
      <c r="PSP543" s="412"/>
      <c r="PSQ543" s="412"/>
      <c r="PSR543" s="412"/>
      <c r="PSS543" s="412"/>
      <c r="PST543" s="412"/>
      <c r="PSU543" s="412"/>
      <c r="PSV543" s="412"/>
      <c r="PSW543" s="412"/>
      <c r="PSX543" s="412"/>
      <c r="PSY543" s="412"/>
      <c r="PSZ543" s="412"/>
      <c r="PTA543" s="412"/>
      <c r="PTB543" s="412"/>
      <c r="PTC543" s="412"/>
      <c r="PTD543" s="412"/>
      <c r="PTE543" s="412"/>
      <c r="PTF543" s="412"/>
      <c r="PTG543" s="412"/>
      <c r="PTH543" s="412"/>
      <c r="PTI543" s="412"/>
      <c r="PTJ543" s="412"/>
      <c r="PTK543" s="412"/>
      <c r="PTL543" s="412"/>
      <c r="PTM543" s="412"/>
      <c r="PTN543" s="412"/>
      <c r="PTO543" s="412"/>
      <c r="PTP543" s="412"/>
      <c r="PTQ543" s="412"/>
      <c r="PTR543" s="412"/>
      <c r="PTS543" s="412"/>
      <c r="PTT543" s="412"/>
      <c r="PTU543" s="412"/>
      <c r="PTV543" s="412"/>
      <c r="PTW543" s="412"/>
      <c r="PTX543" s="412"/>
      <c r="PTY543" s="412"/>
      <c r="PTZ543" s="413"/>
      <c r="PUA543" s="413"/>
      <c r="PUB543" s="413"/>
      <c r="PUC543" s="413"/>
      <c r="PUD543" s="413"/>
      <c r="PUE543" s="413"/>
      <c r="PUF543" s="413"/>
      <c r="PUG543" s="413"/>
      <c r="PUH543" s="413"/>
      <c r="PUI543" s="413"/>
      <c r="PUJ543" s="413"/>
      <c r="PUK543" s="413"/>
      <c r="PUL543" s="413"/>
      <c r="PUM543" s="413"/>
      <c r="PUN543" s="413"/>
      <c r="PUO543" s="413"/>
      <c r="PUP543" s="413"/>
      <c r="PUQ543" s="413"/>
      <c r="PUR543" s="413"/>
      <c r="PUS543" s="413"/>
      <c r="PUT543" s="413"/>
      <c r="PUU543" s="413"/>
      <c r="PUV543" s="413"/>
      <c r="PUW543" s="413"/>
      <c r="PUX543" s="414"/>
      <c r="PUY543" s="414"/>
      <c r="PUZ543" s="414"/>
      <c r="PVA543" s="414"/>
      <c r="PVB543" s="414"/>
      <c r="PVC543" s="413"/>
      <c r="PVD543" s="413"/>
      <c r="PVE543" s="414"/>
      <c r="PVF543" s="414"/>
      <c r="PVG543" s="413"/>
      <c r="PVH543" s="413"/>
      <c r="PVI543" s="414"/>
      <c r="PVJ543" s="414"/>
      <c r="PVK543" s="413"/>
      <c r="PVL543" s="413"/>
      <c r="PVM543" s="413"/>
      <c r="PVN543" s="413"/>
      <c r="PVO543" s="413"/>
      <c r="PVP543" s="413"/>
      <c r="PVQ543" s="413"/>
      <c r="PVR543" s="414"/>
      <c r="PVS543" s="414"/>
      <c r="PVT543" s="413"/>
      <c r="PVU543" s="413"/>
      <c r="PVV543" s="414"/>
      <c r="PVW543" s="414"/>
      <c r="PVX543" s="413"/>
      <c r="PVY543" s="413"/>
      <c r="PVZ543" s="413"/>
      <c r="PWA543" s="413"/>
      <c r="PWB543" s="413"/>
      <c r="PWC543" s="407"/>
      <c r="PWD543" s="439"/>
      <c r="PWE543" s="413"/>
      <c r="PWF543" s="413"/>
      <c r="PWG543" s="413"/>
      <c r="PWH543" s="413"/>
      <c r="PWI543" s="413"/>
      <c r="PWJ543" s="413"/>
      <c r="PWK543" s="413"/>
      <c r="PWL543" s="412"/>
      <c r="PWM543" s="412"/>
      <c r="PWN543" s="412"/>
      <c r="PWO543" s="412"/>
      <c r="PWP543" s="412"/>
      <c r="PWQ543" s="412"/>
      <c r="PWR543" s="412"/>
      <c r="PWS543" s="412"/>
      <c r="PWT543" s="412"/>
      <c r="PWU543" s="412"/>
      <c r="PWV543" s="412"/>
      <c r="PWW543" s="412"/>
      <c r="PWX543" s="412"/>
      <c r="PWY543" s="412"/>
      <c r="PWZ543" s="412"/>
      <c r="PXA543" s="412"/>
      <c r="PXB543" s="412"/>
      <c r="PXC543" s="412"/>
      <c r="PXD543" s="412"/>
      <c r="PXE543" s="412"/>
      <c r="PXF543" s="412"/>
      <c r="PXG543" s="412"/>
      <c r="PXH543" s="412"/>
      <c r="PXI543" s="412"/>
      <c r="PXJ543" s="412"/>
      <c r="PXK543" s="412"/>
      <c r="PXL543" s="412"/>
      <c r="PXM543" s="412"/>
      <c r="PXN543" s="412"/>
      <c r="PXO543" s="412"/>
      <c r="PXP543" s="412"/>
      <c r="PXQ543" s="412"/>
      <c r="PXR543" s="412"/>
      <c r="PXS543" s="412"/>
      <c r="PXT543" s="412"/>
      <c r="PXU543" s="412"/>
      <c r="PXV543" s="412"/>
      <c r="PXW543" s="412"/>
      <c r="PXX543" s="412"/>
      <c r="PXY543" s="412"/>
      <c r="PXZ543" s="412"/>
      <c r="PYA543" s="412"/>
      <c r="PYB543" s="412"/>
      <c r="PYC543" s="412"/>
      <c r="PYD543" s="413"/>
      <c r="PYE543" s="413"/>
      <c r="PYF543" s="413"/>
      <c r="PYG543" s="413"/>
      <c r="PYH543" s="413"/>
      <c r="PYI543" s="413"/>
      <c r="PYJ543" s="413"/>
      <c r="PYK543" s="413"/>
      <c r="PYL543" s="413"/>
      <c r="PYM543" s="413"/>
      <c r="PYN543" s="413"/>
      <c r="PYO543" s="413"/>
      <c r="PYP543" s="413"/>
      <c r="PYQ543" s="413"/>
      <c r="PYR543" s="413"/>
      <c r="PYS543" s="413"/>
      <c r="PYT543" s="413"/>
      <c r="PYU543" s="413"/>
      <c r="PYV543" s="413"/>
      <c r="PYW543" s="413"/>
      <c r="PYX543" s="413"/>
      <c r="PYY543" s="413"/>
      <c r="PYZ543" s="413"/>
      <c r="PZA543" s="413"/>
      <c r="PZB543" s="414"/>
      <c r="PZC543" s="414"/>
      <c r="PZD543" s="414"/>
      <c r="PZE543" s="414"/>
      <c r="PZF543" s="414"/>
      <c r="PZG543" s="413"/>
      <c r="PZH543" s="413"/>
      <c r="PZI543" s="414"/>
      <c r="PZJ543" s="414"/>
      <c r="PZK543" s="413"/>
      <c r="PZL543" s="413"/>
      <c r="PZM543" s="414"/>
      <c r="PZN543" s="414"/>
      <c r="PZO543" s="413"/>
      <c r="PZP543" s="413"/>
      <c r="PZQ543" s="413"/>
      <c r="PZR543" s="413"/>
      <c r="PZS543" s="413"/>
      <c r="PZT543" s="413"/>
      <c r="PZU543" s="413"/>
      <c r="PZV543" s="414"/>
      <c r="PZW543" s="414"/>
      <c r="PZX543" s="413"/>
      <c r="PZY543" s="413"/>
      <c r="PZZ543" s="414"/>
      <c r="QAA543" s="414"/>
      <c r="QAB543" s="413"/>
      <c r="QAC543" s="413"/>
      <c r="QAD543" s="413"/>
      <c r="QAE543" s="413"/>
      <c r="QAF543" s="413"/>
      <c r="QAG543" s="407"/>
      <c r="QAH543" s="439"/>
      <c r="QAI543" s="413"/>
      <c r="QAJ543" s="413"/>
      <c r="QAK543" s="413"/>
      <c r="QAL543" s="413"/>
      <c r="QAM543" s="413"/>
      <c r="QAN543" s="413"/>
      <c r="QAO543" s="413"/>
      <c r="QAP543" s="412"/>
      <c r="QAQ543" s="412"/>
      <c r="QAR543" s="412"/>
      <c r="QAS543" s="412"/>
      <c r="QAT543" s="412"/>
      <c r="QAU543" s="412"/>
      <c r="QAV543" s="412"/>
      <c r="QAW543" s="412"/>
      <c r="QAX543" s="412"/>
      <c r="QAY543" s="412"/>
      <c r="QAZ543" s="412"/>
      <c r="QBA543" s="412"/>
      <c r="QBB543" s="412"/>
      <c r="QBC543" s="412"/>
      <c r="QBD543" s="412"/>
      <c r="QBE543" s="412"/>
      <c r="QBF543" s="412"/>
      <c r="QBG543" s="412"/>
      <c r="QBH543" s="412"/>
      <c r="QBI543" s="412"/>
      <c r="QBJ543" s="412"/>
      <c r="QBK543" s="412"/>
      <c r="QBL543" s="412"/>
      <c r="QBM543" s="412"/>
      <c r="QBN543" s="412"/>
      <c r="QBO543" s="412"/>
      <c r="QBP543" s="412"/>
      <c r="QBQ543" s="412"/>
      <c r="QBR543" s="412"/>
      <c r="QBS543" s="412"/>
      <c r="QBT543" s="412"/>
      <c r="QBU543" s="412"/>
      <c r="QBV543" s="412"/>
      <c r="QBW543" s="412"/>
      <c r="QBX543" s="412"/>
      <c r="QBY543" s="412"/>
      <c r="QBZ543" s="412"/>
      <c r="QCA543" s="412"/>
      <c r="QCB543" s="412"/>
      <c r="QCC543" s="412"/>
      <c r="QCD543" s="412"/>
      <c r="QCE543" s="412"/>
      <c r="QCF543" s="412"/>
      <c r="QCG543" s="412"/>
      <c r="QCH543" s="413"/>
      <c r="QCI543" s="413"/>
      <c r="QCJ543" s="413"/>
      <c r="QCK543" s="413"/>
      <c r="QCL543" s="413"/>
      <c r="QCM543" s="413"/>
      <c r="QCN543" s="413"/>
      <c r="QCO543" s="413"/>
      <c r="QCP543" s="413"/>
      <c r="QCQ543" s="413"/>
      <c r="QCR543" s="413"/>
      <c r="QCS543" s="413"/>
      <c r="QCT543" s="413"/>
      <c r="QCU543" s="413"/>
      <c r="QCV543" s="413"/>
      <c r="QCW543" s="413"/>
      <c r="QCX543" s="413"/>
      <c r="QCY543" s="413"/>
      <c r="QCZ543" s="413"/>
      <c r="QDA543" s="413"/>
      <c r="QDB543" s="413"/>
      <c r="QDC543" s="413"/>
      <c r="QDD543" s="413"/>
      <c r="QDE543" s="413"/>
      <c r="QDF543" s="414"/>
      <c r="QDG543" s="414"/>
      <c r="QDH543" s="414"/>
      <c r="QDI543" s="414"/>
      <c r="QDJ543" s="414"/>
      <c r="QDK543" s="413"/>
      <c r="QDL543" s="413"/>
      <c r="QDM543" s="414"/>
      <c r="QDN543" s="414"/>
      <c r="QDO543" s="413"/>
      <c r="QDP543" s="413"/>
      <c r="QDQ543" s="414"/>
      <c r="QDR543" s="414"/>
      <c r="QDS543" s="413"/>
      <c r="QDT543" s="413"/>
      <c r="QDU543" s="413"/>
      <c r="QDV543" s="413"/>
      <c r="QDW543" s="413"/>
      <c r="QDX543" s="413"/>
      <c r="QDY543" s="413"/>
      <c r="QDZ543" s="414"/>
      <c r="QEA543" s="414"/>
      <c r="QEB543" s="413"/>
      <c r="QEC543" s="413"/>
      <c r="QED543" s="414"/>
      <c r="QEE543" s="414"/>
      <c r="QEF543" s="413"/>
      <c r="QEG543" s="413"/>
      <c r="QEH543" s="413"/>
      <c r="QEI543" s="413"/>
      <c r="QEJ543" s="413"/>
      <c r="QEK543" s="407"/>
      <c r="QEL543" s="439"/>
      <c r="QEM543" s="413"/>
      <c r="QEN543" s="413"/>
      <c r="QEO543" s="413"/>
      <c r="QEP543" s="413"/>
      <c r="QEQ543" s="413"/>
      <c r="QER543" s="413"/>
      <c r="QES543" s="413"/>
      <c r="QET543" s="412"/>
      <c r="QEU543" s="412"/>
      <c r="QEV543" s="412"/>
      <c r="QEW543" s="412"/>
      <c r="QEX543" s="412"/>
      <c r="QEY543" s="412"/>
      <c r="QEZ543" s="412"/>
      <c r="QFA543" s="412"/>
      <c r="QFB543" s="412"/>
      <c r="QFC543" s="412"/>
      <c r="QFD543" s="412"/>
      <c r="QFE543" s="412"/>
      <c r="QFF543" s="412"/>
      <c r="QFG543" s="412"/>
      <c r="QFH543" s="412"/>
      <c r="QFI543" s="412"/>
      <c r="QFJ543" s="412"/>
      <c r="QFK543" s="412"/>
      <c r="QFL543" s="412"/>
      <c r="QFM543" s="412"/>
      <c r="QFN543" s="412"/>
      <c r="QFO543" s="412"/>
      <c r="QFP543" s="412"/>
      <c r="QFQ543" s="412"/>
      <c r="QFR543" s="412"/>
      <c r="QFS543" s="412"/>
      <c r="QFT543" s="412"/>
      <c r="QFU543" s="412"/>
      <c r="QFV543" s="412"/>
      <c r="QFW543" s="412"/>
      <c r="QFX543" s="412"/>
      <c r="QFY543" s="412"/>
      <c r="QFZ543" s="412"/>
      <c r="QGA543" s="412"/>
      <c r="QGB543" s="412"/>
      <c r="QGC543" s="412"/>
      <c r="QGD543" s="412"/>
      <c r="QGE543" s="412"/>
      <c r="QGF543" s="412"/>
      <c r="QGG543" s="412"/>
      <c r="QGH543" s="412"/>
      <c r="QGI543" s="412"/>
      <c r="QGJ543" s="412"/>
      <c r="QGK543" s="412"/>
      <c r="QGL543" s="413"/>
      <c r="QGM543" s="413"/>
      <c r="QGN543" s="413"/>
      <c r="QGO543" s="413"/>
      <c r="QGP543" s="413"/>
      <c r="QGQ543" s="413"/>
      <c r="QGR543" s="413"/>
      <c r="QGS543" s="413"/>
      <c r="QGT543" s="413"/>
      <c r="QGU543" s="413"/>
      <c r="QGV543" s="413"/>
      <c r="QGW543" s="413"/>
      <c r="QGX543" s="413"/>
      <c r="QGY543" s="413"/>
      <c r="QGZ543" s="413"/>
      <c r="QHA543" s="413"/>
      <c r="QHB543" s="413"/>
      <c r="QHC543" s="413"/>
      <c r="QHD543" s="413"/>
      <c r="QHE543" s="413"/>
      <c r="QHF543" s="413"/>
      <c r="QHG543" s="413"/>
      <c r="QHH543" s="413"/>
      <c r="QHI543" s="413"/>
      <c r="QHJ543" s="414"/>
      <c r="QHK543" s="414"/>
      <c r="QHL543" s="414"/>
      <c r="QHM543" s="414"/>
      <c r="QHN543" s="414"/>
      <c r="QHO543" s="413"/>
      <c r="QHP543" s="413"/>
      <c r="QHQ543" s="414"/>
      <c r="QHR543" s="414"/>
      <c r="QHS543" s="413"/>
      <c r="QHT543" s="413"/>
      <c r="QHU543" s="414"/>
      <c r="QHV543" s="414"/>
      <c r="QHW543" s="413"/>
      <c r="QHX543" s="413"/>
      <c r="QHY543" s="413"/>
      <c r="QHZ543" s="413"/>
      <c r="QIA543" s="413"/>
      <c r="QIB543" s="413"/>
      <c r="QIC543" s="413"/>
      <c r="QID543" s="414"/>
      <c r="QIE543" s="414"/>
      <c r="QIF543" s="413"/>
      <c r="QIG543" s="413"/>
      <c r="QIH543" s="414"/>
      <c r="QII543" s="414"/>
      <c r="QIJ543" s="413"/>
      <c r="QIK543" s="413"/>
      <c r="QIL543" s="413"/>
      <c r="QIM543" s="413"/>
      <c r="QIN543" s="413"/>
      <c r="QIO543" s="407"/>
      <c r="QIP543" s="439"/>
      <c r="QIQ543" s="413"/>
      <c r="QIR543" s="413"/>
      <c r="QIS543" s="413"/>
      <c r="QIT543" s="413"/>
      <c r="QIU543" s="413"/>
      <c r="QIV543" s="413"/>
      <c r="QIW543" s="413"/>
      <c r="QIX543" s="412"/>
      <c r="QIY543" s="412"/>
      <c r="QIZ543" s="412"/>
      <c r="QJA543" s="412"/>
      <c r="QJB543" s="412"/>
      <c r="QJC543" s="412"/>
      <c r="QJD543" s="412"/>
      <c r="QJE543" s="412"/>
      <c r="QJF543" s="412"/>
      <c r="QJG543" s="412"/>
      <c r="QJH543" s="412"/>
      <c r="QJI543" s="412"/>
      <c r="QJJ543" s="412"/>
      <c r="QJK543" s="412"/>
      <c r="QJL543" s="412"/>
      <c r="QJM543" s="412"/>
      <c r="QJN543" s="412"/>
      <c r="QJO543" s="412"/>
      <c r="QJP543" s="412"/>
      <c r="QJQ543" s="412"/>
      <c r="QJR543" s="412"/>
      <c r="QJS543" s="412"/>
      <c r="QJT543" s="412"/>
      <c r="QJU543" s="412"/>
      <c r="QJV543" s="412"/>
      <c r="QJW543" s="412"/>
      <c r="QJX543" s="412"/>
      <c r="QJY543" s="412"/>
      <c r="QJZ543" s="412"/>
      <c r="QKA543" s="412"/>
      <c r="QKB543" s="412"/>
      <c r="QKC543" s="412"/>
      <c r="QKD543" s="412"/>
      <c r="QKE543" s="412"/>
      <c r="QKF543" s="412"/>
      <c r="QKG543" s="412"/>
      <c r="QKH543" s="412"/>
      <c r="QKI543" s="412"/>
      <c r="QKJ543" s="412"/>
      <c r="QKK543" s="412"/>
      <c r="QKL543" s="412"/>
      <c r="QKM543" s="412"/>
      <c r="QKN543" s="412"/>
      <c r="QKO543" s="412"/>
      <c r="QKP543" s="413"/>
      <c r="QKQ543" s="413"/>
      <c r="QKR543" s="413"/>
      <c r="QKS543" s="413"/>
      <c r="QKT543" s="413"/>
      <c r="QKU543" s="413"/>
      <c r="QKV543" s="413"/>
      <c r="QKW543" s="413"/>
      <c r="QKX543" s="413"/>
      <c r="QKY543" s="413"/>
      <c r="QKZ543" s="413"/>
      <c r="QLA543" s="413"/>
      <c r="QLB543" s="413"/>
      <c r="QLC543" s="413"/>
      <c r="QLD543" s="413"/>
      <c r="QLE543" s="413"/>
      <c r="QLF543" s="413"/>
      <c r="QLG543" s="413"/>
      <c r="QLH543" s="413"/>
      <c r="QLI543" s="413"/>
      <c r="QLJ543" s="413"/>
      <c r="QLK543" s="413"/>
      <c r="QLL543" s="413"/>
      <c r="QLM543" s="413"/>
      <c r="QLN543" s="414"/>
      <c r="QLO543" s="414"/>
      <c r="QLP543" s="414"/>
      <c r="QLQ543" s="414"/>
      <c r="QLR543" s="414"/>
      <c r="QLS543" s="413"/>
      <c r="QLT543" s="413"/>
      <c r="QLU543" s="414"/>
      <c r="QLV543" s="414"/>
      <c r="QLW543" s="413"/>
      <c r="QLX543" s="413"/>
      <c r="QLY543" s="414"/>
      <c r="QLZ543" s="414"/>
      <c r="QMA543" s="413"/>
      <c r="QMB543" s="413"/>
      <c r="QMC543" s="413"/>
      <c r="QMD543" s="413"/>
      <c r="QME543" s="413"/>
      <c r="QMF543" s="413"/>
      <c r="QMG543" s="413"/>
      <c r="QMH543" s="414"/>
      <c r="QMI543" s="414"/>
      <c r="QMJ543" s="413"/>
      <c r="QMK543" s="413"/>
      <c r="QML543" s="414"/>
      <c r="QMM543" s="414"/>
      <c r="QMN543" s="413"/>
      <c r="QMO543" s="413"/>
      <c r="QMP543" s="413"/>
      <c r="QMQ543" s="413"/>
      <c r="QMR543" s="413"/>
      <c r="QMS543" s="407"/>
      <c r="QMT543" s="439"/>
      <c r="QMU543" s="413"/>
      <c r="QMV543" s="413"/>
      <c r="QMW543" s="413"/>
      <c r="QMX543" s="413"/>
      <c r="QMY543" s="413"/>
      <c r="QMZ543" s="413"/>
      <c r="QNA543" s="413"/>
      <c r="QNB543" s="412"/>
      <c r="QNC543" s="412"/>
      <c r="QND543" s="412"/>
      <c r="QNE543" s="412"/>
      <c r="QNF543" s="412"/>
      <c r="QNG543" s="412"/>
      <c r="QNH543" s="412"/>
      <c r="QNI543" s="412"/>
      <c r="QNJ543" s="412"/>
      <c r="QNK543" s="412"/>
      <c r="QNL543" s="412"/>
      <c r="QNM543" s="412"/>
      <c r="QNN543" s="412"/>
      <c r="QNO543" s="412"/>
      <c r="QNP543" s="412"/>
      <c r="QNQ543" s="412"/>
      <c r="QNR543" s="412"/>
      <c r="QNS543" s="412"/>
      <c r="QNT543" s="412"/>
      <c r="QNU543" s="412"/>
      <c r="QNV543" s="412"/>
      <c r="QNW543" s="412"/>
      <c r="QNX543" s="412"/>
      <c r="QNY543" s="412"/>
      <c r="QNZ543" s="412"/>
      <c r="QOA543" s="412"/>
      <c r="QOB543" s="412"/>
      <c r="QOC543" s="412"/>
      <c r="QOD543" s="412"/>
      <c r="QOE543" s="412"/>
      <c r="QOF543" s="412"/>
      <c r="QOG543" s="412"/>
      <c r="QOH543" s="412"/>
      <c r="QOI543" s="412"/>
      <c r="QOJ543" s="412"/>
      <c r="QOK543" s="412"/>
      <c r="QOL543" s="412"/>
      <c r="QOM543" s="412"/>
      <c r="QON543" s="412"/>
      <c r="QOO543" s="412"/>
      <c r="QOP543" s="412"/>
      <c r="QOQ543" s="412"/>
      <c r="QOR543" s="412"/>
      <c r="QOS543" s="412"/>
      <c r="QOT543" s="413"/>
      <c r="QOU543" s="413"/>
      <c r="QOV543" s="413"/>
      <c r="QOW543" s="413"/>
      <c r="QOX543" s="413"/>
      <c r="QOY543" s="413"/>
      <c r="QOZ543" s="413"/>
      <c r="QPA543" s="413"/>
      <c r="QPB543" s="413"/>
      <c r="QPC543" s="413"/>
      <c r="QPD543" s="413"/>
      <c r="QPE543" s="413"/>
      <c r="QPF543" s="413"/>
      <c r="QPG543" s="413"/>
      <c r="QPH543" s="413"/>
      <c r="QPI543" s="413"/>
      <c r="QPJ543" s="413"/>
      <c r="QPK543" s="413"/>
      <c r="QPL543" s="413"/>
      <c r="QPM543" s="413"/>
      <c r="QPN543" s="413"/>
      <c r="QPO543" s="413"/>
      <c r="QPP543" s="413"/>
      <c r="QPQ543" s="413"/>
      <c r="QPR543" s="414"/>
      <c r="QPS543" s="414"/>
      <c r="QPT543" s="414"/>
      <c r="QPU543" s="414"/>
      <c r="QPV543" s="414"/>
      <c r="QPW543" s="413"/>
      <c r="QPX543" s="413"/>
      <c r="QPY543" s="414"/>
      <c r="QPZ543" s="414"/>
      <c r="QQA543" s="413"/>
      <c r="QQB543" s="413"/>
      <c r="QQC543" s="414"/>
      <c r="QQD543" s="414"/>
      <c r="QQE543" s="413"/>
      <c r="QQF543" s="413"/>
      <c r="QQG543" s="413"/>
      <c r="QQH543" s="413"/>
      <c r="QQI543" s="413"/>
      <c r="QQJ543" s="413"/>
      <c r="QQK543" s="413"/>
      <c r="QQL543" s="414"/>
      <c r="QQM543" s="414"/>
      <c r="QQN543" s="413"/>
      <c r="QQO543" s="413"/>
      <c r="QQP543" s="414"/>
      <c r="QQQ543" s="414"/>
      <c r="QQR543" s="413"/>
      <c r="QQS543" s="413"/>
      <c r="QQT543" s="413"/>
      <c r="QQU543" s="413"/>
      <c r="QQV543" s="413"/>
      <c r="QQW543" s="407"/>
      <c r="QQX543" s="439"/>
      <c r="QQY543" s="413"/>
      <c r="QQZ543" s="413"/>
      <c r="QRA543" s="413"/>
      <c r="QRB543" s="413"/>
      <c r="QRC543" s="413"/>
      <c r="QRD543" s="413"/>
      <c r="QRE543" s="413"/>
      <c r="QRF543" s="412"/>
      <c r="QRG543" s="412"/>
      <c r="QRH543" s="412"/>
      <c r="QRI543" s="412"/>
      <c r="QRJ543" s="412"/>
      <c r="QRK543" s="412"/>
      <c r="QRL543" s="412"/>
      <c r="QRM543" s="412"/>
      <c r="QRN543" s="412"/>
      <c r="QRO543" s="412"/>
      <c r="QRP543" s="412"/>
      <c r="QRQ543" s="412"/>
      <c r="QRR543" s="412"/>
      <c r="QRS543" s="412"/>
      <c r="QRT543" s="412"/>
      <c r="QRU543" s="412"/>
      <c r="QRV543" s="412"/>
      <c r="QRW543" s="412"/>
      <c r="QRX543" s="412"/>
      <c r="QRY543" s="412"/>
      <c r="QRZ543" s="412"/>
      <c r="QSA543" s="412"/>
      <c r="QSB543" s="412"/>
      <c r="QSC543" s="412"/>
      <c r="QSD543" s="412"/>
      <c r="QSE543" s="412"/>
      <c r="QSF543" s="412"/>
      <c r="QSG543" s="412"/>
      <c r="QSH543" s="412"/>
      <c r="QSI543" s="412"/>
      <c r="QSJ543" s="412"/>
      <c r="QSK543" s="412"/>
      <c r="QSL543" s="412"/>
      <c r="QSM543" s="412"/>
      <c r="QSN543" s="412"/>
      <c r="QSO543" s="412"/>
      <c r="QSP543" s="412"/>
      <c r="QSQ543" s="412"/>
      <c r="QSR543" s="412"/>
      <c r="QSS543" s="412"/>
      <c r="QST543" s="412"/>
      <c r="QSU543" s="412"/>
      <c r="QSV543" s="412"/>
      <c r="QSW543" s="412"/>
      <c r="QSX543" s="413"/>
      <c r="QSY543" s="413"/>
      <c r="QSZ543" s="413"/>
      <c r="QTA543" s="413"/>
      <c r="QTB543" s="413"/>
      <c r="QTC543" s="413"/>
      <c r="QTD543" s="413"/>
      <c r="QTE543" s="413"/>
      <c r="QTF543" s="413"/>
      <c r="QTG543" s="413"/>
      <c r="QTH543" s="413"/>
      <c r="QTI543" s="413"/>
      <c r="QTJ543" s="413"/>
      <c r="QTK543" s="413"/>
      <c r="QTL543" s="413"/>
      <c r="QTM543" s="413"/>
      <c r="QTN543" s="413"/>
      <c r="QTO543" s="413"/>
      <c r="QTP543" s="413"/>
      <c r="QTQ543" s="413"/>
      <c r="QTR543" s="413"/>
      <c r="QTS543" s="413"/>
      <c r="QTT543" s="413"/>
      <c r="QTU543" s="413"/>
      <c r="QTV543" s="414"/>
      <c r="QTW543" s="414"/>
      <c r="QTX543" s="414"/>
      <c r="QTY543" s="414"/>
      <c r="QTZ543" s="414"/>
      <c r="QUA543" s="413"/>
      <c r="QUB543" s="413"/>
      <c r="QUC543" s="414"/>
      <c r="QUD543" s="414"/>
      <c r="QUE543" s="413"/>
      <c r="QUF543" s="413"/>
      <c r="QUG543" s="414"/>
      <c r="QUH543" s="414"/>
      <c r="QUI543" s="413"/>
      <c r="QUJ543" s="413"/>
      <c r="QUK543" s="413"/>
      <c r="QUL543" s="413"/>
      <c r="QUM543" s="413"/>
      <c r="QUN543" s="413"/>
      <c r="QUO543" s="413"/>
      <c r="QUP543" s="414"/>
      <c r="QUQ543" s="414"/>
      <c r="QUR543" s="413"/>
      <c r="QUS543" s="413"/>
      <c r="QUT543" s="414"/>
      <c r="QUU543" s="414"/>
      <c r="QUV543" s="413"/>
      <c r="QUW543" s="413"/>
      <c r="QUX543" s="413"/>
      <c r="QUY543" s="413"/>
      <c r="QUZ543" s="413"/>
      <c r="QVA543" s="407"/>
      <c r="QVB543" s="439"/>
      <c r="QVC543" s="413"/>
      <c r="QVD543" s="413"/>
      <c r="QVE543" s="413"/>
      <c r="QVF543" s="413"/>
      <c r="QVG543" s="413"/>
      <c r="QVH543" s="413"/>
      <c r="QVI543" s="413"/>
      <c r="QVJ543" s="412"/>
      <c r="QVK543" s="412"/>
      <c r="QVL543" s="412"/>
      <c r="QVM543" s="412"/>
      <c r="QVN543" s="412"/>
      <c r="QVO543" s="412"/>
      <c r="QVP543" s="412"/>
      <c r="QVQ543" s="412"/>
      <c r="QVR543" s="412"/>
      <c r="QVS543" s="412"/>
      <c r="QVT543" s="412"/>
      <c r="QVU543" s="412"/>
      <c r="QVV543" s="412"/>
      <c r="QVW543" s="412"/>
      <c r="QVX543" s="412"/>
      <c r="QVY543" s="412"/>
      <c r="QVZ543" s="412"/>
      <c r="QWA543" s="412"/>
      <c r="QWB543" s="412"/>
      <c r="QWC543" s="412"/>
      <c r="QWD543" s="412"/>
      <c r="QWE543" s="412"/>
      <c r="QWF543" s="412"/>
      <c r="QWG543" s="412"/>
      <c r="QWH543" s="412"/>
      <c r="QWI543" s="412"/>
      <c r="QWJ543" s="412"/>
      <c r="QWK543" s="412"/>
      <c r="QWL543" s="412"/>
      <c r="QWM543" s="412"/>
      <c r="QWN543" s="412"/>
      <c r="QWO543" s="412"/>
      <c r="QWP543" s="412"/>
      <c r="QWQ543" s="412"/>
      <c r="QWR543" s="412"/>
      <c r="QWS543" s="412"/>
      <c r="QWT543" s="412"/>
      <c r="QWU543" s="412"/>
      <c r="QWV543" s="412"/>
      <c r="QWW543" s="412"/>
      <c r="QWX543" s="412"/>
      <c r="QWY543" s="412"/>
      <c r="QWZ543" s="412"/>
      <c r="QXA543" s="412"/>
      <c r="QXB543" s="413"/>
      <c r="QXC543" s="413"/>
      <c r="QXD543" s="413"/>
      <c r="QXE543" s="413"/>
      <c r="QXF543" s="413"/>
      <c r="QXG543" s="413"/>
      <c r="QXH543" s="413"/>
      <c r="QXI543" s="413"/>
      <c r="QXJ543" s="413"/>
      <c r="QXK543" s="413"/>
      <c r="QXL543" s="413"/>
      <c r="QXM543" s="413"/>
      <c r="QXN543" s="413"/>
      <c r="QXO543" s="413"/>
      <c r="QXP543" s="413"/>
      <c r="QXQ543" s="413"/>
      <c r="QXR543" s="413"/>
      <c r="QXS543" s="413"/>
      <c r="QXT543" s="413"/>
      <c r="QXU543" s="413"/>
      <c r="QXV543" s="413"/>
      <c r="QXW543" s="413"/>
      <c r="QXX543" s="413"/>
      <c r="QXY543" s="413"/>
      <c r="QXZ543" s="414"/>
      <c r="QYA543" s="414"/>
      <c r="QYB543" s="414"/>
      <c r="QYC543" s="414"/>
      <c r="QYD543" s="414"/>
      <c r="QYE543" s="413"/>
      <c r="QYF543" s="413"/>
      <c r="QYG543" s="414"/>
      <c r="QYH543" s="414"/>
      <c r="QYI543" s="413"/>
      <c r="QYJ543" s="413"/>
      <c r="QYK543" s="414"/>
      <c r="QYL543" s="414"/>
      <c r="QYM543" s="413"/>
      <c r="QYN543" s="413"/>
      <c r="QYO543" s="413"/>
      <c r="QYP543" s="413"/>
      <c r="QYQ543" s="413"/>
      <c r="QYR543" s="413"/>
      <c r="QYS543" s="413"/>
      <c r="QYT543" s="414"/>
      <c r="QYU543" s="414"/>
      <c r="QYV543" s="413"/>
      <c r="QYW543" s="413"/>
      <c r="QYX543" s="414"/>
      <c r="QYY543" s="414"/>
      <c r="QYZ543" s="413"/>
      <c r="QZA543" s="413"/>
      <c r="QZB543" s="413"/>
      <c r="QZC543" s="413"/>
      <c r="QZD543" s="413"/>
      <c r="QZE543" s="407"/>
      <c r="QZF543" s="439"/>
      <c r="QZG543" s="413"/>
      <c r="QZH543" s="413"/>
      <c r="QZI543" s="413"/>
      <c r="QZJ543" s="413"/>
      <c r="QZK543" s="413"/>
      <c r="QZL543" s="413"/>
      <c r="QZM543" s="413"/>
      <c r="QZN543" s="412"/>
      <c r="QZO543" s="412"/>
      <c r="QZP543" s="412"/>
      <c r="QZQ543" s="412"/>
      <c r="QZR543" s="412"/>
      <c r="QZS543" s="412"/>
      <c r="QZT543" s="412"/>
      <c r="QZU543" s="412"/>
      <c r="QZV543" s="412"/>
      <c r="QZW543" s="412"/>
      <c r="QZX543" s="412"/>
      <c r="QZY543" s="412"/>
      <c r="QZZ543" s="412"/>
      <c r="RAA543" s="412"/>
      <c r="RAB543" s="412"/>
      <c r="RAC543" s="412"/>
      <c r="RAD543" s="412"/>
      <c r="RAE543" s="412"/>
      <c r="RAF543" s="412"/>
      <c r="RAG543" s="412"/>
      <c r="RAH543" s="412"/>
      <c r="RAI543" s="412"/>
      <c r="RAJ543" s="412"/>
      <c r="RAK543" s="412"/>
      <c r="RAL543" s="412"/>
      <c r="RAM543" s="412"/>
      <c r="RAN543" s="412"/>
      <c r="RAO543" s="412"/>
      <c r="RAP543" s="412"/>
      <c r="RAQ543" s="412"/>
      <c r="RAR543" s="412"/>
      <c r="RAS543" s="412"/>
      <c r="RAT543" s="412"/>
      <c r="RAU543" s="412"/>
      <c r="RAV543" s="412"/>
      <c r="RAW543" s="412"/>
      <c r="RAX543" s="412"/>
      <c r="RAY543" s="412"/>
      <c r="RAZ543" s="412"/>
      <c r="RBA543" s="412"/>
      <c r="RBB543" s="412"/>
      <c r="RBC543" s="412"/>
      <c r="RBD543" s="412"/>
      <c r="RBE543" s="412"/>
      <c r="RBF543" s="413"/>
      <c r="RBG543" s="413"/>
      <c r="RBH543" s="413"/>
      <c r="RBI543" s="413"/>
      <c r="RBJ543" s="413"/>
      <c r="RBK543" s="413"/>
      <c r="RBL543" s="413"/>
      <c r="RBM543" s="413"/>
      <c r="RBN543" s="413"/>
      <c r="RBO543" s="413"/>
      <c r="RBP543" s="413"/>
      <c r="RBQ543" s="413"/>
      <c r="RBR543" s="413"/>
      <c r="RBS543" s="413"/>
      <c r="RBT543" s="413"/>
      <c r="RBU543" s="413"/>
      <c r="RBV543" s="413"/>
      <c r="RBW543" s="413"/>
      <c r="RBX543" s="413"/>
      <c r="RBY543" s="413"/>
      <c r="RBZ543" s="413"/>
      <c r="RCA543" s="413"/>
      <c r="RCB543" s="413"/>
    </row>
    <row r="544" spans="1:12248" s="53" customFormat="1" ht="50.25" customHeight="1" x14ac:dyDescent="0.25">
      <c r="B544" s="210"/>
      <c r="C544" s="111" t="s">
        <v>31</v>
      </c>
      <c r="D544" s="193">
        <f t="shared" ref="D544:D547" si="1480">E544+F544+G544+H544</f>
        <v>15317.523740000001</v>
      </c>
      <c r="E544" s="193"/>
      <c r="F544" s="193">
        <f>SUM(F545:F546)</f>
        <v>15317.523740000001</v>
      </c>
      <c r="G544" s="194"/>
      <c r="H544" s="194"/>
      <c r="I544" s="193">
        <f>M544</f>
        <v>46.652979999999999</v>
      </c>
      <c r="J544" s="592">
        <f>I544/D544</f>
        <v>3.0457259797267988E-3</v>
      </c>
      <c r="K544" s="307"/>
      <c r="L544" s="307"/>
      <c r="M544" s="193">
        <f>M546</f>
        <v>46.652979999999999</v>
      </c>
      <c r="N544" s="592">
        <f>M544/F544</f>
        <v>3.0457259797267988E-3</v>
      </c>
      <c r="O544" s="307"/>
      <c r="P544" s="307"/>
      <c r="Q544" s="307"/>
      <c r="R544" s="307"/>
      <c r="S544" s="193">
        <f>W544</f>
        <v>46.652979999999999</v>
      </c>
      <c r="T544" s="668">
        <f t="shared" ref="T544:T552" si="1481">S544/D544</f>
        <v>3.0457259797267988E-3</v>
      </c>
      <c r="U544" s="112"/>
      <c r="V544" s="629"/>
      <c r="W544" s="193">
        <f>M544</f>
        <v>46.652979999999999</v>
      </c>
      <c r="X544" s="668">
        <f t="shared" si="1418"/>
        <v>3.0457259797267988E-3</v>
      </c>
      <c r="Y544" s="307"/>
      <c r="Z544" s="307"/>
      <c r="AA544" s="307"/>
      <c r="AB544" s="307"/>
      <c r="AC544" s="193">
        <f t="shared" si="1446"/>
        <v>15317.523740000001</v>
      </c>
      <c r="AD544" s="575">
        <f t="shared" si="1447"/>
        <v>1</v>
      </c>
      <c r="AE544" s="112"/>
      <c r="AF544" s="622"/>
      <c r="AG544" s="193">
        <f>AG545+AG546</f>
        <v>15317.523740000001</v>
      </c>
      <c r="AH544" s="622">
        <f t="shared" si="1416"/>
        <v>1</v>
      </c>
      <c r="AI544" s="307"/>
      <c r="AJ544" s="307"/>
      <c r="AK544" s="193"/>
      <c r="AL544" s="307"/>
      <c r="AM544" s="307"/>
      <c r="AN544" s="307"/>
      <c r="AO544" s="307"/>
      <c r="AP544" s="307"/>
      <c r="AQ544" s="307"/>
      <c r="AR544" s="307"/>
      <c r="AS544" s="307"/>
      <c r="AT544" s="307"/>
      <c r="AU544" s="112">
        <f>AV544-D544</f>
        <v>0</v>
      </c>
      <c r="AV544" s="112">
        <f t="shared" ref="AV544:AV547" si="1482">AW544+AX544+AY544+AZ544</f>
        <v>15317.523740000001</v>
      </c>
      <c r="AW544" s="112">
        <f>SUM(AW545:AW546)</f>
        <v>0</v>
      </c>
      <c r="AX544" s="112">
        <f>SUM(AX545:AX546)</f>
        <v>15317.523740000001</v>
      </c>
      <c r="AY544" s="307"/>
      <c r="AZ544" s="307"/>
      <c r="BA544" s="112">
        <f t="shared" si="1396"/>
        <v>0</v>
      </c>
      <c r="BB544" s="307"/>
      <c r="BC544" s="307"/>
      <c r="BD544" s="307"/>
      <c r="BE544" s="112">
        <f t="shared" si="1388"/>
        <v>0</v>
      </c>
      <c r="BF544" s="112">
        <f t="shared" si="1435"/>
        <v>0</v>
      </c>
      <c r="BG544" s="307"/>
      <c r="BH544" s="307"/>
      <c r="BI544" s="112">
        <f t="shared" si="1466"/>
        <v>0</v>
      </c>
      <c r="BJ544" s="112">
        <f>SUM(BJ545:BJ546)</f>
        <v>0</v>
      </c>
      <c r="BK544" s="112"/>
      <c r="BL544" s="307"/>
      <c r="BM544" s="307"/>
      <c r="BN544" s="112">
        <f t="shared" si="1436"/>
        <v>0</v>
      </c>
      <c r="BO544" s="112">
        <f t="shared" ref="BO544:BO549" si="1483">BP544</f>
        <v>0</v>
      </c>
      <c r="BP544" s="112">
        <f>SUM(BP545:BP546)</f>
        <v>0</v>
      </c>
      <c r="BQ544" s="112"/>
      <c r="BR544" s="307"/>
      <c r="BS544" s="307"/>
      <c r="BT544" s="307">
        <f t="shared" si="1397"/>
        <v>0</v>
      </c>
      <c r="BU544" s="307"/>
      <c r="BV544" s="112">
        <f t="shared" ref="BV544:BV546" si="1484">BW544+BX544+BY544+BZ544</f>
        <v>507227.07996999996</v>
      </c>
      <c r="BW544" s="112">
        <f>SUM(BW545:BW546)</f>
        <v>0</v>
      </c>
      <c r="BX544" s="112">
        <f>SUM(BX545:BX546)</f>
        <v>507227.07996999996</v>
      </c>
      <c r="BY544" s="307"/>
      <c r="BZ544" s="307"/>
      <c r="CA544" s="112">
        <f t="shared" si="1427"/>
        <v>0</v>
      </c>
      <c r="CB544" s="193">
        <f>CF544-BW544</f>
        <v>0</v>
      </c>
      <c r="CC544" s="194"/>
      <c r="CD544" s="194"/>
      <c r="CE544" s="112">
        <f>CG544</f>
        <v>95991.164340000032</v>
      </c>
      <c r="CF544" s="112">
        <f>SUM(CF545:CF546)</f>
        <v>0</v>
      </c>
      <c r="CG544" s="112">
        <f>CG545+CG546</f>
        <v>95991.164340000032</v>
      </c>
      <c r="CH544" s="194">
        <f t="shared" si="1428"/>
        <v>0</v>
      </c>
      <c r="CI544" s="194"/>
      <c r="CJ544" s="112">
        <f>CJ545</f>
        <v>0</v>
      </c>
      <c r="CK544" s="112">
        <f t="shared" ref="CK544:CK546" si="1485">CL544+CM544+CN544+CO544</f>
        <v>95991.164340000032</v>
      </c>
      <c r="CL544" s="112">
        <f>SUM(CL545:CL546)</f>
        <v>0</v>
      </c>
      <c r="CM544" s="112">
        <f>SUM(CM545:CM546)</f>
        <v>95991.164340000032</v>
      </c>
      <c r="CN544" s="307"/>
      <c r="CO544" s="307"/>
    </row>
    <row r="545" spans="2:93" s="53" customFormat="1" ht="50.25" hidden="1" customHeight="1" x14ac:dyDescent="0.25">
      <c r="B545" s="210"/>
      <c r="C545" s="137" t="s">
        <v>238</v>
      </c>
      <c r="D545" s="262">
        <f t="shared" si="1480"/>
        <v>0</v>
      </c>
      <c r="E545" s="262"/>
      <c r="F545" s="262">
        <v>0</v>
      </c>
      <c r="G545" s="194"/>
      <c r="H545" s="194"/>
      <c r="I545" s="193">
        <f t="shared" ref="I545:I546" si="1486">M545</f>
        <v>0</v>
      </c>
      <c r="J545" s="592" t="e">
        <f t="shared" ref="J545:J546" si="1487">I545/D545</f>
        <v>#DIV/0!</v>
      </c>
      <c r="K545" s="307"/>
      <c r="L545" s="307"/>
      <c r="M545" s="193">
        <v>0</v>
      </c>
      <c r="N545" s="592" t="e">
        <f>M545/F545</f>
        <v>#DIV/0!</v>
      </c>
      <c r="O545" s="307"/>
      <c r="P545" s="307"/>
      <c r="Q545" s="307"/>
      <c r="R545" s="307"/>
      <c r="S545" s="262">
        <v>0</v>
      </c>
      <c r="T545" s="669" t="e">
        <f t="shared" si="1481"/>
        <v>#DIV/0!</v>
      </c>
      <c r="U545" s="199"/>
      <c r="V545" s="629"/>
      <c r="W545" s="262">
        <v>0</v>
      </c>
      <c r="X545" s="669" t="e">
        <f t="shared" si="1418"/>
        <v>#DIV/0!</v>
      </c>
      <c r="Y545" s="307"/>
      <c r="Z545" s="307"/>
      <c r="AA545" s="307"/>
      <c r="AB545" s="307"/>
      <c r="AC545" s="262">
        <f t="shared" si="1446"/>
        <v>0</v>
      </c>
      <c r="AD545" s="575" t="e">
        <f t="shared" si="1447"/>
        <v>#DIV/0!</v>
      </c>
      <c r="AE545" s="199"/>
      <c r="AF545" s="622"/>
      <c r="AG545" s="262">
        <v>0</v>
      </c>
      <c r="AH545" s="622" t="e">
        <f t="shared" si="1416"/>
        <v>#DIV/0!</v>
      </c>
      <c r="AI545" s="307"/>
      <c r="AJ545" s="307"/>
      <c r="AK545" s="262"/>
      <c r="AL545" s="307"/>
      <c r="AM545" s="307"/>
      <c r="AN545" s="307"/>
      <c r="AO545" s="307"/>
      <c r="AP545" s="307"/>
      <c r="AQ545" s="307"/>
      <c r="AR545" s="307"/>
      <c r="AS545" s="307"/>
      <c r="AT545" s="307"/>
      <c r="AU545" s="112">
        <f>AX545-F545</f>
        <v>0</v>
      </c>
      <c r="AV545" s="199">
        <f t="shared" si="1482"/>
        <v>0</v>
      </c>
      <c r="AW545" s="199">
        <v>0</v>
      </c>
      <c r="AX545" s="199">
        <v>0</v>
      </c>
      <c r="AY545" s="307"/>
      <c r="AZ545" s="307"/>
      <c r="BA545" s="112">
        <f t="shared" si="1396"/>
        <v>0</v>
      </c>
      <c r="BB545" s="307"/>
      <c r="BC545" s="307"/>
      <c r="BD545" s="307"/>
      <c r="BE545" s="199">
        <f t="shared" si="1388"/>
        <v>0</v>
      </c>
      <c r="BF545" s="199">
        <f t="shared" si="1435"/>
        <v>0</v>
      </c>
      <c r="BG545" s="307"/>
      <c r="BH545" s="307"/>
      <c r="BI545" s="199">
        <f t="shared" si="1466"/>
        <v>0</v>
      </c>
      <c r="BJ545" s="199">
        <v>0</v>
      </c>
      <c r="BK545" s="199"/>
      <c r="BL545" s="307"/>
      <c r="BM545" s="307"/>
      <c r="BN545" s="199">
        <f t="shared" si="1436"/>
        <v>0</v>
      </c>
      <c r="BO545" s="199">
        <f t="shared" si="1483"/>
        <v>0</v>
      </c>
      <c r="BP545" s="199">
        <v>0</v>
      </c>
      <c r="BQ545" s="199"/>
      <c r="BR545" s="307"/>
      <c r="BS545" s="307"/>
      <c r="BT545" s="307">
        <f t="shared" si="1397"/>
        <v>0</v>
      </c>
      <c r="BU545" s="307"/>
      <c r="BV545" s="199">
        <f t="shared" si="1484"/>
        <v>494393.48742999998</v>
      </c>
      <c r="BW545" s="199">
        <v>0</v>
      </c>
      <c r="BX545" s="199">
        <f>'[9]КАД-Колтуши 3,4'!$AB$8</f>
        <v>494393.48742999998</v>
      </c>
      <c r="BY545" s="307"/>
      <c r="BZ545" s="307"/>
      <c r="CA545" s="199">
        <f t="shared" si="1427"/>
        <v>0</v>
      </c>
      <c r="CB545" s="262"/>
      <c r="CC545" s="194"/>
      <c r="CD545" s="194"/>
      <c r="CE545" s="199">
        <f>CG545</f>
        <v>83157.571800000034</v>
      </c>
      <c r="CF545" s="262">
        <f t="shared" ref="CF545:CF552" si="1488">BW545</f>
        <v>0</v>
      </c>
      <c r="CG545" s="199">
        <f>'[9]КАД-Колтуши 3,4'!$AB$8+[6]Лист1!$N$69</f>
        <v>83157.571800000034</v>
      </c>
      <c r="CH545" s="194">
        <f t="shared" si="1428"/>
        <v>0</v>
      </c>
      <c r="CI545" s="194"/>
      <c r="CJ545" s="199">
        <f>CK545-CE545</f>
        <v>0</v>
      </c>
      <c r="CK545" s="199">
        <f t="shared" si="1485"/>
        <v>83157.571800000034</v>
      </c>
      <c r="CL545" s="199">
        <v>0</v>
      </c>
      <c r="CM545" s="199">
        <f>'[9]КАД-Колтуши 3,4'!$AB$8+[6]Лист1!$N$69</f>
        <v>83157.571800000034</v>
      </c>
      <c r="CN545" s="307"/>
      <c r="CO545" s="307"/>
    </row>
    <row r="546" spans="2:93" s="198" customFormat="1" ht="50.25" hidden="1" customHeight="1" x14ac:dyDescent="0.25">
      <c r="B546" s="209"/>
      <c r="C546" s="137" t="s">
        <v>237</v>
      </c>
      <c r="D546" s="262">
        <f t="shared" si="1480"/>
        <v>15317.523740000001</v>
      </c>
      <c r="E546" s="262"/>
      <c r="F546" s="262">
        <v>15317.523740000001</v>
      </c>
      <c r="G546" s="263"/>
      <c r="H546" s="263"/>
      <c r="I546" s="262">
        <f t="shared" si="1486"/>
        <v>46.652979999999999</v>
      </c>
      <c r="J546" s="592">
        <f t="shared" si="1487"/>
        <v>3.0457259797267988E-3</v>
      </c>
      <c r="K546" s="316"/>
      <c r="L546" s="316"/>
      <c r="M546" s="262">
        <v>46.652979999999999</v>
      </c>
      <c r="N546" s="592">
        <f>M546/F546</f>
        <v>3.0457259797267988E-3</v>
      </c>
      <c r="O546" s="316"/>
      <c r="P546" s="316"/>
      <c r="Q546" s="316"/>
      <c r="R546" s="316"/>
      <c r="S546" s="262">
        <f>W546</f>
        <v>46.652979999999999</v>
      </c>
      <c r="T546" s="669">
        <f t="shared" si="1481"/>
        <v>3.0457259797267988E-3</v>
      </c>
      <c r="U546" s="199"/>
      <c r="V546" s="804"/>
      <c r="W546" s="262">
        <v>46.652979999999999</v>
      </c>
      <c r="X546" s="669">
        <f t="shared" si="1418"/>
        <v>3.0457259797267988E-3</v>
      </c>
      <c r="Y546" s="316"/>
      <c r="Z546" s="316"/>
      <c r="AA546" s="316"/>
      <c r="AB546" s="316"/>
      <c r="AC546" s="262">
        <f t="shared" si="1446"/>
        <v>15317.523740000001</v>
      </c>
      <c r="AD546" s="776">
        <f t="shared" si="1447"/>
        <v>1</v>
      </c>
      <c r="AE546" s="199"/>
      <c r="AF546" s="805"/>
      <c r="AG546" s="262">
        <v>15317.523740000001</v>
      </c>
      <c r="AH546" s="805">
        <f t="shared" si="1416"/>
        <v>1</v>
      </c>
      <c r="AI546" s="316"/>
      <c r="AJ546" s="316"/>
      <c r="AK546" s="262"/>
      <c r="AL546" s="316"/>
      <c r="AM546" s="316"/>
      <c r="AN546" s="316"/>
      <c r="AO546" s="316"/>
      <c r="AP546" s="316"/>
      <c r="AQ546" s="316"/>
      <c r="AR546" s="316"/>
      <c r="AS546" s="316"/>
      <c r="AT546" s="316"/>
      <c r="AU546" s="199">
        <f>AV546-D546</f>
        <v>0</v>
      </c>
      <c r="AV546" s="199">
        <f t="shared" si="1482"/>
        <v>15317.523740000001</v>
      </c>
      <c r="AW546" s="199">
        <v>0</v>
      </c>
      <c r="AX546" s="199">
        <f>F546</f>
        <v>15317.523740000001</v>
      </c>
      <c r="AY546" s="316"/>
      <c r="AZ546" s="316"/>
      <c r="BA546" s="199">
        <f t="shared" si="1396"/>
        <v>0</v>
      </c>
      <c r="BB546" s="316"/>
      <c r="BC546" s="316"/>
      <c r="BD546" s="316"/>
      <c r="BE546" s="199">
        <f t="shared" si="1388"/>
        <v>0</v>
      </c>
      <c r="BF546" s="199">
        <f t="shared" si="1435"/>
        <v>0</v>
      </c>
      <c r="BG546" s="316"/>
      <c r="BH546" s="316"/>
      <c r="BI546" s="199">
        <f t="shared" si="1466"/>
        <v>0</v>
      </c>
      <c r="BJ546" s="199">
        <v>0</v>
      </c>
      <c r="BK546" s="199"/>
      <c r="BL546" s="316"/>
      <c r="BM546" s="316"/>
      <c r="BN546" s="199">
        <f t="shared" si="1436"/>
        <v>0</v>
      </c>
      <c r="BO546" s="199">
        <f t="shared" si="1483"/>
        <v>0</v>
      </c>
      <c r="BP546" s="199">
        <v>0</v>
      </c>
      <c r="BQ546" s="199"/>
      <c r="BR546" s="316"/>
      <c r="BS546" s="316"/>
      <c r="BT546" s="316">
        <f t="shared" si="1397"/>
        <v>0</v>
      </c>
      <c r="BU546" s="316"/>
      <c r="BV546" s="199">
        <f t="shared" si="1484"/>
        <v>12833.592539999998</v>
      </c>
      <c r="BW546" s="199">
        <v>0</v>
      </c>
      <c r="BX546" s="199">
        <f>'[9]КАД-Колтуши 3,4'!$AB$9+'[9]КАД-Колтуши 3,4'!$AB$10</f>
        <v>12833.592539999998</v>
      </c>
      <c r="BY546" s="316"/>
      <c r="BZ546" s="316"/>
      <c r="CA546" s="199">
        <f t="shared" si="1427"/>
        <v>0</v>
      </c>
      <c r="CB546" s="262"/>
      <c r="CC546" s="263"/>
      <c r="CD546" s="263"/>
      <c r="CE546" s="199">
        <f>CG546</f>
        <v>12833.592539999998</v>
      </c>
      <c r="CF546" s="262">
        <f t="shared" si="1488"/>
        <v>0</v>
      </c>
      <c r="CG546" s="199">
        <f>'[9]КАД-Колтуши 3,4'!$AB$9+'[9]КАД-Колтуши 3,4'!$AB$10</f>
        <v>12833.592539999998</v>
      </c>
      <c r="CH546" s="263">
        <f t="shared" si="1428"/>
        <v>0</v>
      </c>
      <c r="CI546" s="263"/>
      <c r="CJ546" s="199">
        <f>CM546-BX546</f>
        <v>0</v>
      </c>
      <c r="CK546" s="199">
        <f t="shared" si="1485"/>
        <v>12833.592539999998</v>
      </c>
      <c r="CL546" s="199">
        <v>0</v>
      </c>
      <c r="CM546" s="199">
        <f>'[9]КАД-Колтуши 3,4'!$AB$9+'[9]КАД-Колтуши 3,4'!$AB$10</f>
        <v>12833.592539999998</v>
      </c>
      <c r="CN546" s="316"/>
      <c r="CO546" s="316"/>
    </row>
    <row r="547" spans="2:93" s="473" customFormat="1" ht="54" customHeight="1" x14ac:dyDescent="0.25">
      <c r="B547" s="474"/>
      <c r="C547" s="532" t="s">
        <v>240</v>
      </c>
      <c r="D547" s="476">
        <f t="shared" si="1480"/>
        <v>309030.7</v>
      </c>
      <c r="E547" s="476"/>
      <c r="F547" s="476">
        <f>SUM(F548:F552)</f>
        <v>309030.7</v>
      </c>
      <c r="G547" s="476"/>
      <c r="H547" s="476"/>
      <c r="I547" s="476">
        <f>M547</f>
        <v>95326.624580000003</v>
      </c>
      <c r="J547" s="571">
        <f t="shared" ref="J547:J552" si="1489">I547/D547</f>
        <v>0.30846975585273567</v>
      </c>
      <c r="K547" s="555"/>
      <c r="L547" s="665"/>
      <c r="M547" s="476">
        <f>SUM(M548:M552)</f>
        <v>95326.624580000003</v>
      </c>
      <c r="N547" s="571">
        <f t="shared" ref="N547:N548" si="1490">M547/F547</f>
        <v>0.30846975585273567</v>
      </c>
      <c r="O547" s="555"/>
      <c r="P547" s="555"/>
      <c r="Q547" s="555"/>
      <c r="R547" s="555"/>
      <c r="S547" s="476">
        <f>W547</f>
        <v>144841.45953000002</v>
      </c>
      <c r="T547" s="669">
        <f t="shared" si="1481"/>
        <v>0.4686960212367251</v>
      </c>
      <c r="U547" s="578"/>
      <c r="V547" s="629"/>
      <c r="W547" s="476">
        <f>W548+W549+W550+W551+W552</f>
        <v>144841.45953000002</v>
      </c>
      <c r="X547" s="669">
        <f t="shared" si="1418"/>
        <v>0.4686960212367251</v>
      </c>
      <c r="Y547" s="555"/>
      <c r="Z547" s="555"/>
      <c r="AA547" s="555"/>
      <c r="AB547" s="555"/>
      <c r="AC547" s="476">
        <f t="shared" si="1446"/>
        <v>271072.96400000004</v>
      </c>
      <c r="AD547" s="575">
        <f t="shared" si="1447"/>
        <v>0.87717163375677576</v>
      </c>
      <c r="AE547" s="578"/>
      <c r="AF547" s="622"/>
      <c r="AG547" s="476">
        <f>AG548+AG549+AG550+AG551+AG552</f>
        <v>271072.96400000004</v>
      </c>
      <c r="AH547" s="622">
        <f t="shared" si="1416"/>
        <v>0.87717163375677576</v>
      </c>
      <c r="AI547" s="555"/>
      <c r="AJ547" s="555"/>
      <c r="AK547" s="476"/>
      <c r="AL547" s="578"/>
      <c r="AM547" s="555"/>
      <c r="AN547" s="555"/>
      <c r="AO547" s="555"/>
      <c r="AP547" s="555"/>
      <c r="AQ547" s="555"/>
      <c r="AR547" s="555"/>
      <c r="AS547" s="555"/>
      <c r="AT547" s="555"/>
      <c r="AU547" s="555">
        <f>AU548</f>
        <v>1.2270000006537884E-2</v>
      </c>
      <c r="AV547" s="555">
        <f t="shared" si="1482"/>
        <v>309030.71227000002</v>
      </c>
      <c r="AW547" s="484">
        <f>AW548+AW549+AW552</f>
        <v>0</v>
      </c>
      <c r="AX547" s="476">
        <f>SUM(AX548:AX552)</f>
        <v>309030.71227000002</v>
      </c>
      <c r="AY547" s="484"/>
      <c r="AZ547" s="484"/>
      <c r="BA547" s="472">
        <f t="shared" si="1396"/>
        <v>0</v>
      </c>
      <c r="BB547" s="529"/>
      <c r="BC547" s="529"/>
      <c r="BD547" s="529"/>
      <c r="BE547" s="529">
        <f t="shared" si="1388"/>
        <v>0</v>
      </c>
      <c r="BF547" s="472">
        <f t="shared" si="1435"/>
        <v>0</v>
      </c>
      <c r="BG547" s="472"/>
      <c r="BH547" s="472"/>
      <c r="BI547" s="493">
        <f t="shared" si="1466"/>
        <v>0</v>
      </c>
      <c r="BJ547" s="484">
        <f>BJ548+BJ549</f>
        <v>0</v>
      </c>
      <c r="BK547" s="484"/>
      <c r="BL547" s="484"/>
      <c r="BM547" s="484"/>
      <c r="BN547" s="472">
        <f t="shared" si="1436"/>
        <v>0</v>
      </c>
      <c r="BO547" s="493">
        <f t="shared" si="1483"/>
        <v>0</v>
      </c>
      <c r="BP547" s="484">
        <f>BP548+BP549</f>
        <v>0</v>
      </c>
      <c r="BQ547" s="484">
        <f>BQ548</f>
        <v>0</v>
      </c>
      <c r="BR547" s="484"/>
      <c r="BS547" s="484"/>
      <c r="BT547" s="472">
        <f t="shared" si="1397"/>
        <v>0</v>
      </c>
      <c r="BU547" s="472"/>
      <c r="BV547" s="493">
        <f t="shared" si="1471"/>
        <v>0</v>
      </c>
      <c r="BW547" s="472">
        <f>BW548+BW549</f>
        <v>0</v>
      </c>
      <c r="BX547" s="472"/>
      <c r="BY547" s="472"/>
      <c r="BZ547" s="472"/>
      <c r="CA547" s="472">
        <f t="shared" si="1427"/>
        <v>0</v>
      </c>
      <c r="CB547" s="472"/>
      <c r="CC547" s="476"/>
      <c r="CD547" s="476"/>
      <c r="CE547" s="472">
        <f t="shared" si="1443"/>
        <v>0</v>
      </c>
      <c r="CF547" s="472">
        <f t="shared" si="1488"/>
        <v>0</v>
      </c>
      <c r="CG547" s="529"/>
      <c r="CH547" s="476">
        <f t="shared" si="1428"/>
        <v>0</v>
      </c>
      <c r="CI547" s="476"/>
      <c r="CJ547" s="484"/>
      <c r="CK547" s="493">
        <f t="shared" si="1472"/>
        <v>0</v>
      </c>
      <c r="CL547" s="484">
        <f>CL548+CL549</f>
        <v>0</v>
      </c>
      <c r="CM547" s="484"/>
      <c r="CN547" s="484"/>
      <c r="CO547" s="484"/>
    </row>
    <row r="548" spans="2:93" s="198" customFormat="1" ht="50.25" hidden="1" customHeight="1" x14ac:dyDescent="0.25">
      <c r="B548" s="209"/>
      <c r="C548" s="137" t="s">
        <v>238</v>
      </c>
      <c r="D548" s="262">
        <f>E548+F548</f>
        <v>208859.7</v>
      </c>
      <c r="E548" s="262"/>
      <c r="F548" s="262">
        <v>208859.7</v>
      </c>
      <c r="G548" s="263"/>
      <c r="H548" s="263"/>
      <c r="I548" s="123">
        <f t="shared" ref="I548:I552" si="1491">M548</f>
        <v>34523.633300000001</v>
      </c>
      <c r="J548" s="592">
        <f t="shared" si="1489"/>
        <v>0.16529581005813951</v>
      </c>
      <c r="K548" s="316"/>
      <c r="L548" s="316"/>
      <c r="M548" s="123">
        <v>34523.633300000001</v>
      </c>
      <c r="N548" s="592">
        <f t="shared" si="1490"/>
        <v>0.16529581005813951</v>
      </c>
      <c r="O548" s="316"/>
      <c r="P548" s="316"/>
      <c r="Q548" s="316"/>
      <c r="R548" s="316"/>
      <c r="S548" s="262">
        <f>W548</f>
        <v>83991.815260000003</v>
      </c>
      <c r="T548" s="571">
        <f t="shared" si="1481"/>
        <v>0.40214467060902603</v>
      </c>
      <c r="U548" s="199"/>
      <c r="V548" s="316"/>
      <c r="W548" s="262">
        <v>83991.815260000003</v>
      </c>
      <c r="X548" s="571">
        <f t="shared" si="1418"/>
        <v>0.40214467060902603</v>
      </c>
      <c r="Y548" s="316"/>
      <c r="Z548" s="316"/>
      <c r="AA548" s="316"/>
      <c r="AB548" s="316"/>
      <c r="AC548" s="262">
        <f t="shared" si="1446"/>
        <v>208859.7</v>
      </c>
      <c r="AD548" s="575">
        <f t="shared" si="1447"/>
        <v>1</v>
      </c>
      <c r="AE548" s="199"/>
      <c r="AF548" s="622"/>
      <c r="AG548" s="262">
        <v>208859.7</v>
      </c>
      <c r="AH548" s="622">
        <f t="shared" si="1416"/>
        <v>1</v>
      </c>
      <c r="AI548" s="316"/>
      <c r="AJ548" s="316"/>
      <c r="AK548" s="262"/>
      <c r="AL548" s="316"/>
      <c r="AM548" s="316"/>
      <c r="AN548" s="316"/>
      <c r="AO548" s="316"/>
      <c r="AP548" s="316"/>
      <c r="AQ548" s="316"/>
      <c r="AR548" s="316"/>
      <c r="AS548" s="316"/>
      <c r="AT548" s="316"/>
      <c r="AU548" s="262">
        <f>AX548-F548</f>
        <v>1.2270000006537884E-2</v>
      </c>
      <c r="AV548" s="199">
        <f>AW548+AX548</f>
        <v>208859.71227000002</v>
      </c>
      <c r="AW548" s="199">
        <v>0</v>
      </c>
      <c r="AX548" s="262">
        <f>F548+0.01227</f>
        <v>208859.71227000002</v>
      </c>
      <c r="AY548" s="316"/>
      <c r="AZ548" s="316"/>
      <c r="BA548" s="112">
        <f t="shared" si="1396"/>
        <v>0</v>
      </c>
      <c r="BB548" s="316"/>
      <c r="BC548" s="316"/>
      <c r="BD548" s="316"/>
      <c r="BE548" s="300">
        <f t="shared" si="1388"/>
        <v>0</v>
      </c>
      <c r="BF548" s="300">
        <f t="shared" si="1435"/>
        <v>0</v>
      </c>
      <c r="BG548" s="316"/>
      <c r="BH548" s="316"/>
      <c r="BI548" s="199">
        <f t="shared" si="1466"/>
        <v>0</v>
      </c>
      <c r="BJ548" s="199"/>
      <c r="BK548" s="199"/>
      <c r="BL548" s="316"/>
      <c r="BM548" s="316"/>
      <c r="BN548" s="199">
        <f t="shared" si="1436"/>
        <v>0</v>
      </c>
      <c r="BO548" s="199">
        <f t="shared" si="1483"/>
        <v>0</v>
      </c>
      <c r="BP548" s="199"/>
      <c r="BQ548" s="199">
        <f>BJ548</f>
        <v>0</v>
      </c>
      <c r="BR548" s="316"/>
      <c r="BS548" s="316"/>
      <c r="BT548" s="316">
        <f t="shared" si="1397"/>
        <v>0</v>
      </c>
      <c r="BU548" s="316"/>
      <c r="BV548" s="199">
        <f t="shared" si="1471"/>
        <v>0</v>
      </c>
      <c r="BW548" s="199"/>
      <c r="BX548" s="199"/>
      <c r="BY548" s="316"/>
      <c r="BZ548" s="316"/>
      <c r="CA548" s="199">
        <f t="shared" si="1427"/>
        <v>0</v>
      </c>
      <c r="CB548" s="262"/>
      <c r="CC548" s="263"/>
      <c r="CD548" s="263"/>
      <c r="CE548" s="199">
        <f t="shared" si="1443"/>
        <v>0</v>
      </c>
      <c r="CF548" s="262">
        <f t="shared" si="1488"/>
        <v>0</v>
      </c>
      <c r="CG548" s="262"/>
      <c r="CH548" s="263">
        <f t="shared" si="1428"/>
        <v>0</v>
      </c>
      <c r="CI548" s="263"/>
      <c r="CJ548" s="199"/>
      <c r="CK548" s="199">
        <f t="shared" si="1472"/>
        <v>0</v>
      </c>
      <c r="CL548" s="199"/>
      <c r="CM548" s="199"/>
      <c r="CN548" s="316"/>
      <c r="CO548" s="316"/>
    </row>
    <row r="549" spans="2:93" s="198" customFormat="1" ht="50.25" hidden="1" customHeight="1" x14ac:dyDescent="0.25">
      <c r="B549" s="209"/>
      <c r="C549" s="137" t="s">
        <v>239</v>
      </c>
      <c r="D549" s="262">
        <f t="shared" ref="D549:D552" si="1492">E549+F549</f>
        <v>55000</v>
      </c>
      <c r="E549" s="262"/>
      <c r="F549" s="262">
        <v>55000</v>
      </c>
      <c r="G549" s="263"/>
      <c r="H549" s="263"/>
      <c r="I549" s="123">
        <f t="shared" si="1491"/>
        <v>38174.07</v>
      </c>
      <c r="J549" s="592">
        <f t="shared" si="1489"/>
        <v>0.69407399999999997</v>
      </c>
      <c r="K549" s="316"/>
      <c r="L549" s="316"/>
      <c r="M549" s="123">
        <v>38174.07</v>
      </c>
      <c r="N549" s="592">
        <f>M549/F549</f>
        <v>0.69407399999999997</v>
      </c>
      <c r="O549" s="316"/>
      <c r="P549" s="316"/>
      <c r="Q549" s="316"/>
      <c r="R549" s="316"/>
      <c r="S549" s="262">
        <f t="shared" ref="S549:S552" si="1493">W549</f>
        <v>38174.07</v>
      </c>
      <c r="T549" s="668">
        <f t="shared" si="1481"/>
        <v>0.69407399999999997</v>
      </c>
      <c r="U549" s="199"/>
      <c r="V549" s="316"/>
      <c r="W549" s="262">
        <v>38174.07</v>
      </c>
      <c r="X549" s="629">
        <f t="shared" si="1418"/>
        <v>0.69407399999999997</v>
      </c>
      <c r="Y549" s="316"/>
      <c r="Z549" s="316"/>
      <c r="AA549" s="316"/>
      <c r="AB549" s="316"/>
      <c r="AC549" s="262">
        <f t="shared" si="1446"/>
        <v>38174.07</v>
      </c>
      <c r="AD549" s="575">
        <f t="shared" si="1447"/>
        <v>0.69407399999999997</v>
      </c>
      <c r="AE549" s="199"/>
      <c r="AF549" s="622"/>
      <c r="AG549" s="262">
        <f>W549</f>
        <v>38174.07</v>
      </c>
      <c r="AH549" s="622">
        <f t="shared" si="1416"/>
        <v>0.69407399999999997</v>
      </c>
      <c r="AI549" s="316"/>
      <c r="AJ549" s="316"/>
      <c r="AK549" s="262"/>
      <c r="AL549" s="316"/>
      <c r="AM549" s="316"/>
      <c r="AN549" s="316"/>
      <c r="AO549" s="316"/>
      <c r="AP549" s="316"/>
      <c r="AQ549" s="316"/>
      <c r="AR549" s="316"/>
      <c r="AS549" s="316"/>
      <c r="AT549" s="316"/>
      <c r="AU549" s="199">
        <f t="shared" ref="AU549:AU552" si="1494">AX549-F549</f>
        <v>0</v>
      </c>
      <c r="AV549" s="199">
        <f t="shared" ref="AV549:AV552" si="1495">AW549+AX549</f>
        <v>55000</v>
      </c>
      <c r="AW549" s="199"/>
      <c r="AX549" s="199">
        <f>F549</f>
        <v>55000</v>
      </c>
      <c r="AY549" s="316"/>
      <c r="AZ549" s="316"/>
      <c r="BA549" s="112">
        <f t="shared" si="1396"/>
        <v>0</v>
      </c>
      <c r="BB549" s="316"/>
      <c r="BC549" s="316"/>
      <c r="BD549" s="316"/>
      <c r="BE549" s="300">
        <f t="shared" si="1388"/>
        <v>0</v>
      </c>
      <c r="BF549" s="300">
        <f t="shared" si="1435"/>
        <v>0</v>
      </c>
      <c r="BG549" s="316"/>
      <c r="BH549" s="316"/>
      <c r="BI549" s="199">
        <f t="shared" si="1466"/>
        <v>0</v>
      </c>
      <c r="BJ549" s="199"/>
      <c r="BK549" s="199"/>
      <c r="BL549" s="316"/>
      <c r="BM549" s="316"/>
      <c r="BN549" s="199">
        <f t="shared" si="1436"/>
        <v>0</v>
      </c>
      <c r="BO549" s="199">
        <f t="shared" si="1483"/>
        <v>0</v>
      </c>
      <c r="BP549" s="199"/>
      <c r="BQ549" s="199"/>
      <c r="BR549" s="316"/>
      <c r="BS549" s="316"/>
      <c r="BT549" s="316">
        <f t="shared" si="1397"/>
        <v>0</v>
      </c>
      <c r="BU549" s="316"/>
      <c r="BV549" s="199">
        <f t="shared" si="1471"/>
        <v>0</v>
      </c>
      <c r="BW549" s="199"/>
      <c r="BX549" s="199"/>
      <c r="BY549" s="316"/>
      <c r="BZ549" s="316"/>
      <c r="CA549" s="199">
        <f t="shared" si="1427"/>
        <v>0</v>
      </c>
      <c r="CB549" s="262"/>
      <c r="CC549" s="263"/>
      <c r="CD549" s="263"/>
      <c r="CE549" s="199">
        <f t="shared" si="1443"/>
        <v>0</v>
      </c>
      <c r="CF549" s="262">
        <f t="shared" si="1488"/>
        <v>0</v>
      </c>
      <c r="CG549" s="262"/>
      <c r="CH549" s="263">
        <f t="shared" si="1428"/>
        <v>0</v>
      </c>
      <c r="CI549" s="263"/>
      <c r="CJ549" s="199"/>
      <c r="CK549" s="199">
        <f t="shared" si="1472"/>
        <v>0</v>
      </c>
      <c r="CL549" s="199"/>
      <c r="CM549" s="199"/>
      <c r="CN549" s="316"/>
      <c r="CO549" s="316"/>
    </row>
    <row r="550" spans="2:93" s="198" customFormat="1" ht="50.25" hidden="1" customHeight="1" x14ac:dyDescent="0.25">
      <c r="B550" s="209"/>
      <c r="C550" s="137" t="s">
        <v>429</v>
      </c>
      <c r="D550" s="262">
        <f t="shared" si="1492"/>
        <v>20000</v>
      </c>
      <c r="E550" s="262"/>
      <c r="F550" s="262">
        <v>20000</v>
      </c>
      <c r="G550" s="263"/>
      <c r="H550" s="263"/>
      <c r="I550" s="123">
        <f t="shared" si="1491"/>
        <v>7289.2060000000001</v>
      </c>
      <c r="J550" s="592">
        <f t="shared" si="1489"/>
        <v>0.36446030000000001</v>
      </c>
      <c r="K550" s="316"/>
      <c r="L550" s="316"/>
      <c r="M550" s="123">
        <v>7289.2060000000001</v>
      </c>
      <c r="N550" s="592">
        <f t="shared" ref="N550:N552" si="1496">M550/F550</f>
        <v>0.36446030000000001</v>
      </c>
      <c r="O550" s="316"/>
      <c r="P550" s="316"/>
      <c r="Q550" s="316"/>
      <c r="R550" s="316"/>
      <c r="S550" s="262">
        <f t="shared" si="1493"/>
        <v>7289.2060000000001</v>
      </c>
      <c r="T550" s="668">
        <f t="shared" si="1481"/>
        <v>0.36446030000000001</v>
      </c>
      <c r="U550" s="199"/>
      <c r="V550" s="316"/>
      <c r="W550" s="262">
        <v>7289.2060000000001</v>
      </c>
      <c r="X550" s="629">
        <f t="shared" si="1418"/>
        <v>0.36446030000000001</v>
      </c>
      <c r="Y550" s="316"/>
      <c r="Z550" s="316"/>
      <c r="AA550" s="316"/>
      <c r="AB550" s="316"/>
      <c r="AC550" s="262">
        <f t="shared" si="1446"/>
        <v>7289.2060000000001</v>
      </c>
      <c r="AD550" s="575">
        <f t="shared" si="1447"/>
        <v>0.36446030000000001</v>
      </c>
      <c r="AE550" s="199"/>
      <c r="AF550" s="622"/>
      <c r="AG550" s="262">
        <f>W550</f>
        <v>7289.2060000000001</v>
      </c>
      <c r="AH550" s="622">
        <f t="shared" si="1416"/>
        <v>0.36446030000000001</v>
      </c>
      <c r="AI550" s="316"/>
      <c r="AJ550" s="316"/>
      <c r="AK550" s="262"/>
      <c r="AL550" s="316"/>
      <c r="AM550" s="316"/>
      <c r="AN550" s="316"/>
      <c r="AO550" s="316"/>
      <c r="AP550" s="316"/>
      <c r="AQ550" s="316"/>
      <c r="AR550" s="316"/>
      <c r="AS550" s="316"/>
      <c r="AT550" s="316"/>
      <c r="AU550" s="199">
        <f t="shared" si="1494"/>
        <v>0</v>
      </c>
      <c r="AV550" s="199">
        <f t="shared" si="1495"/>
        <v>20000</v>
      </c>
      <c r="AW550" s="199"/>
      <c r="AX550" s="199">
        <f t="shared" ref="AX550:AX552" si="1497">F550</f>
        <v>20000</v>
      </c>
      <c r="AY550" s="316"/>
      <c r="AZ550" s="316"/>
      <c r="BA550" s="112"/>
      <c r="BB550" s="316"/>
      <c r="BC550" s="316"/>
      <c r="BD550" s="316"/>
      <c r="BE550" s="300"/>
      <c r="BF550" s="300"/>
      <c r="BG550" s="316"/>
      <c r="BH550" s="316"/>
      <c r="BI550" s="199"/>
      <c r="BJ550" s="199"/>
      <c r="BK550" s="199"/>
      <c r="BL550" s="316"/>
      <c r="BM550" s="316"/>
      <c r="BN550" s="199"/>
      <c r="BO550" s="199"/>
      <c r="BP550" s="199"/>
      <c r="BQ550" s="199"/>
      <c r="BR550" s="316"/>
      <c r="BS550" s="316"/>
      <c r="BT550" s="316"/>
      <c r="BU550" s="316"/>
      <c r="BV550" s="199"/>
      <c r="BW550" s="199"/>
      <c r="BX550" s="199"/>
      <c r="BY550" s="316"/>
      <c r="BZ550" s="316"/>
      <c r="CA550" s="199"/>
      <c r="CB550" s="262"/>
      <c r="CC550" s="263"/>
      <c r="CD550" s="263"/>
      <c r="CE550" s="199"/>
      <c r="CF550" s="262"/>
      <c r="CG550" s="262"/>
      <c r="CH550" s="263"/>
      <c r="CI550" s="263"/>
      <c r="CJ550" s="199"/>
      <c r="CK550" s="199"/>
      <c r="CL550" s="199"/>
      <c r="CM550" s="199"/>
      <c r="CN550" s="316"/>
      <c r="CO550" s="316"/>
    </row>
    <row r="551" spans="2:93" s="198" customFormat="1" ht="50.25" hidden="1" customHeight="1" x14ac:dyDescent="0.25">
      <c r="B551" s="209"/>
      <c r="C551" s="137" t="s">
        <v>430</v>
      </c>
      <c r="D551" s="262">
        <f t="shared" si="1492"/>
        <v>20000</v>
      </c>
      <c r="E551" s="262"/>
      <c r="F551" s="262">
        <v>20000</v>
      </c>
      <c r="G551" s="263"/>
      <c r="H551" s="263"/>
      <c r="I551" s="123">
        <f t="shared" si="1491"/>
        <v>11578.987999999999</v>
      </c>
      <c r="J551" s="592">
        <f t="shared" si="1489"/>
        <v>0.57894939999999995</v>
      </c>
      <c r="K551" s="316"/>
      <c r="L551" s="316"/>
      <c r="M551" s="123">
        <v>11578.987999999999</v>
      </c>
      <c r="N551" s="592">
        <f t="shared" si="1496"/>
        <v>0.57894939999999995</v>
      </c>
      <c r="O551" s="316"/>
      <c r="P551" s="316"/>
      <c r="Q551" s="316"/>
      <c r="R551" s="316"/>
      <c r="S551" s="262">
        <f t="shared" si="1493"/>
        <v>11578.987999999999</v>
      </c>
      <c r="T551" s="668">
        <f t="shared" si="1481"/>
        <v>0.57894939999999995</v>
      </c>
      <c r="U551" s="199"/>
      <c r="V551" s="316"/>
      <c r="W551" s="262">
        <v>11578.987999999999</v>
      </c>
      <c r="X551" s="629">
        <f t="shared" si="1418"/>
        <v>0.57894939999999995</v>
      </c>
      <c r="Y551" s="316"/>
      <c r="Z551" s="316"/>
      <c r="AA551" s="316"/>
      <c r="AB551" s="316"/>
      <c r="AC551" s="262">
        <f t="shared" si="1446"/>
        <v>11578.987999999999</v>
      </c>
      <c r="AD551" s="575">
        <f t="shared" si="1447"/>
        <v>0.57894939999999995</v>
      </c>
      <c r="AE551" s="199"/>
      <c r="AF551" s="622"/>
      <c r="AG551" s="262">
        <f>W551</f>
        <v>11578.987999999999</v>
      </c>
      <c r="AH551" s="622">
        <f t="shared" si="1416"/>
        <v>0.57894939999999995</v>
      </c>
      <c r="AI551" s="316"/>
      <c r="AJ551" s="316"/>
      <c r="AK551" s="262"/>
      <c r="AL551" s="316"/>
      <c r="AM551" s="316"/>
      <c r="AN551" s="316"/>
      <c r="AO551" s="316"/>
      <c r="AP551" s="316"/>
      <c r="AQ551" s="316"/>
      <c r="AR551" s="316"/>
      <c r="AS551" s="316"/>
      <c r="AT551" s="316"/>
      <c r="AU551" s="199">
        <f t="shared" si="1494"/>
        <v>0</v>
      </c>
      <c r="AV551" s="199">
        <f t="shared" si="1495"/>
        <v>20000</v>
      </c>
      <c r="AW551" s="199"/>
      <c r="AX551" s="199">
        <f t="shared" si="1497"/>
        <v>20000</v>
      </c>
      <c r="AY551" s="316"/>
      <c r="AZ551" s="316"/>
      <c r="BA551" s="112"/>
      <c r="BB551" s="316"/>
      <c r="BC551" s="316"/>
      <c r="BD551" s="316"/>
      <c r="BE551" s="300"/>
      <c r="BF551" s="300"/>
      <c r="BG551" s="316"/>
      <c r="BH551" s="316"/>
      <c r="BI551" s="199"/>
      <c r="BJ551" s="199"/>
      <c r="BK551" s="199"/>
      <c r="BL551" s="316"/>
      <c r="BM551" s="316"/>
      <c r="BN551" s="199"/>
      <c r="BO551" s="199"/>
      <c r="BP551" s="199"/>
      <c r="BQ551" s="199"/>
      <c r="BR551" s="316"/>
      <c r="BS551" s="316"/>
      <c r="BT551" s="316"/>
      <c r="BU551" s="316"/>
      <c r="BV551" s="199"/>
      <c r="BW551" s="199"/>
      <c r="BX551" s="199"/>
      <c r="BY551" s="316"/>
      <c r="BZ551" s="316"/>
      <c r="CA551" s="199"/>
      <c r="CB551" s="262"/>
      <c r="CC551" s="263"/>
      <c r="CD551" s="263"/>
      <c r="CE551" s="199"/>
      <c r="CF551" s="262"/>
      <c r="CG551" s="262"/>
      <c r="CH551" s="263"/>
      <c r="CI551" s="263"/>
      <c r="CJ551" s="199"/>
      <c r="CK551" s="199"/>
      <c r="CL551" s="199"/>
      <c r="CM551" s="199"/>
      <c r="CN551" s="316"/>
      <c r="CO551" s="316"/>
    </row>
    <row r="552" spans="2:93" s="198" customFormat="1" ht="50.25" hidden="1" customHeight="1" x14ac:dyDescent="0.25">
      <c r="B552" s="209"/>
      <c r="C552" s="137" t="s">
        <v>237</v>
      </c>
      <c r="D552" s="262">
        <f t="shared" si="1492"/>
        <v>5171</v>
      </c>
      <c r="E552" s="262"/>
      <c r="F552" s="262">
        <v>5171</v>
      </c>
      <c r="G552" s="263"/>
      <c r="H552" s="263"/>
      <c r="I552" s="123">
        <f t="shared" si="1491"/>
        <v>3760.7272800000028</v>
      </c>
      <c r="J552" s="592">
        <f t="shared" si="1489"/>
        <v>0.72727272867917281</v>
      </c>
      <c r="K552" s="316"/>
      <c r="L552" s="316"/>
      <c r="M552" s="123">
        <f>60802.99128-M549-M550-M551</f>
        <v>3760.7272800000028</v>
      </c>
      <c r="N552" s="592">
        <f t="shared" si="1496"/>
        <v>0.72727272867917281</v>
      </c>
      <c r="O552" s="316"/>
      <c r="P552" s="316"/>
      <c r="Q552" s="316"/>
      <c r="R552" s="316"/>
      <c r="S552" s="262">
        <f t="shared" si="1493"/>
        <v>3807.3802700000015</v>
      </c>
      <c r="T552" s="668">
        <f t="shared" si="1481"/>
        <v>0.73629477277122446</v>
      </c>
      <c r="U552" s="199"/>
      <c r="V552" s="316"/>
      <c r="W552" s="262">
        <f>60849.64427-W551-W550-W549</f>
        <v>3807.3802700000015</v>
      </c>
      <c r="X552" s="629">
        <f t="shared" si="1418"/>
        <v>0.73629477277122446</v>
      </c>
      <c r="Y552" s="316"/>
      <c r="Z552" s="316"/>
      <c r="AA552" s="316"/>
      <c r="AB552" s="316"/>
      <c r="AC552" s="262">
        <f t="shared" si="1446"/>
        <v>5171.0000000000055</v>
      </c>
      <c r="AD552" s="575">
        <f t="shared" si="1447"/>
        <v>1.0000000000000011</v>
      </c>
      <c r="AE552" s="199"/>
      <c r="AF552" s="622"/>
      <c r="AG552" s="262">
        <f>62213.264-AG549-AG550-AG551</f>
        <v>5171.0000000000055</v>
      </c>
      <c r="AH552" s="622">
        <f t="shared" si="1416"/>
        <v>1.0000000000000011</v>
      </c>
      <c r="AI552" s="316"/>
      <c r="AJ552" s="316"/>
      <c r="AK552" s="262"/>
      <c r="AL552" s="316"/>
      <c r="AM552" s="316"/>
      <c r="AN552" s="316"/>
      <c r="AO552" s="316"/>
      <c r="AP552" s="316"/>
      <c r="AQ552" s="316"/>
      <c r="AR552" s="316"/>
      <c r="AS552" s="316"/>
      <c r="AT552" s="316"/>
      <c r="AU552" s="199">
        <f t="shared" si="1494"/>
        <v>0</v>
      </c>
      <c r="AV552" s="199">
        <f t="shared" si="1495"/>
        <v>5171</v>
      </c>
      <c r="AW552" s="199">
        <v>0</v>
      </c>
      <c r="AX552" s="199">
        <f t="shared" si="1497"/>
        <v>5171</v>
      </c>
      <c r="AY552" s="316"/>
      <c r="AZ552" s="316"/>
      <c r="BA552" s="112">
        <f t="shared" si="1396"/>
        <v>0</v>
      </c>
      <c r="BB552" s="316"/>
      <c r="BC552" s="316"/>
      <c r="BD552" s="316"/>
      <c r="BE552" s="300">
        <f t="shared" si="1388"/>
        <v>0</v>
      </c>
      <c r="BF552" s="300">
        <f t="shared" si="1435"/>
        <v>0</v>
      </c>
      <c r="BG552" s="316"/>
      <c r="BH552" s="316"/>
      <c r="BI552" s="199"/>
      <c r="BJ552" s="199"/>
      <c r="BK552" s="199"/>
      <c r="BL552" s="316"/>
      <c r="BM552" s="316"/>
      <c r="BN552" s="199">
        <f t="shared" si="1436"/>
        <v>0</v>
      </c>
      <c r="BO552" s="199"/>
      <c r="BP552" s="199"/>
      <c r="BQ552" s="199"/>
      <c r="BR552" s="316"/>
      <c r="BS552" s="316"/>
      <c r="BT552" s="316">
        <f t="shared" si="1397"/>
        <v>0</v>
      </c>
      <c r="BU552" s="316"/>
      <c r="BV552" s="199"/>
      <c r="BW552" s="199"/>
      <c r="BX552" s="199"/>
      <c r="BY552" s="316"/>
      <c r="BZ552" s="316"/>
      <c r="CA552" s="199">
        <f t="shared" si="1427"/>
        <v>0</v>
      </c>
      <c r="CB552" s="262"/>
      <c r="CC552" s="263"/>
      <c r="CD552" s="263"/>
      <c r="CE552" s="199">
        <f t="shared" si="1443"/>
        <v>0</v>
      </c>
      <c r="CF552" s="262">
        <f t="shared" si="1488"/>
        <v>0</v>
      </c>
      <c r="CG552" s="262"/>
      <c r="CH552" s="263">
        <f t="shared" si="1428"/>
        <v>0</v>
      </c>
      <c r="CI552" s="263"/>
      <c r="CJ552" s="199"/>
      <c r="CK552" s="199"/>
      <c r="CL552" s="199"/>
      <c r="CM552" s="199"/>
      <c r="CN552" s="316"/>
      <c r="CO552" s="316"/>
    </row>
    <row r="553" spans="2:93" s="381" customFormat="1" ht="134.25" hidden="1" customHeight="1" x14ac:dyDescent="0.25">
      <c r="B553" s="372" t="s">
        <v>62</v>
      </c>
      <c r="C553" s="382" t="s">
        <v>358</v>
      </c>
      <c r="D553" s="375" t="e">
        <f>E553+H553</f>
        <v>#REF!</v>
      </c>
      <c r="E553" s="383"/>
      <c r="F553" s="383"/>
      <c r="G553" s="383"/>
      <c r="H553" s="375" t="e">
        <f>H569+H573+H581+H587+H598+H602+H605+H594+H610</f>
        <v>#REF!</v>
      </c>
      <c r="I553" s="375"/>
      <c r="J553" s="374"/>
      <c r="K553" s="374"/>
      <c r="L553" s="374"/>
      <c r="M553" s="375"/>
      <c r="N553" s="374"/>
      <c r="O553" s="374"/>
      <c r="P553" s="374"/>
      <c r="Q553" s="374"/>
      <c r="R553" s="374"/>
      <c r="S553" s="375"/>
      <c r="T553" s="374"/>
      <c r="U553" s="376"/>
      <c r="V553" s="374"/>
      <c r="W553" s="375"/>
      <c r="X553" s="374"/>
      <c r="Y553" s="374"/>
      <c r="Z553" s="374"/>
      <c r="AA553" s="374"/>
      <c r="AB553" s="374"/>
      <c r="AC553" s="375"/>
      <c r="AD553" s="575" t="e">
        <f t="shared" si="1447"/>
        <v>#REF!</v>
      </c>
      <c r="AE553" s="376"/>
      <c r="AF553" s="622" t="e">
        <f t="shared" ref="AF553:AF566" si="1498">AE553/E553</f>
        <v>#DIV/0!</v>
      </c>
      <c r="AG553" s="375"/>
      <c r="AH553" s="622" t="e">
        <f t="shared" si="1416"/>
        <v>#DIV/0!</v>
      </c>
      <c r="AI553" s="374"/>
      <c r="AJ553" s="374"/>
      <c r="AK553" s="375" t="e">
        <f>AK569+AK573+AK581+AK587+AK598+AK602+AK605+AK594+AK610</f>
        <v>#REF!</v>
      </c>
      <c r="AL553" s="578"/>
      <c r="AM553" s="374"/>
      <c r="AN553" s="374"/>
      <c r="AO553" s="374"/>
      <c r="AP553" s="374"/>
      <c r="AQ553" s="374"/>
      <c r="AR553" s="374"/>
      <c r="AS553" s="374"/>
      <c r="AT553" s="374"/>
      <c r="AU553" s="374" t="e">
        <f>AV553+AX553</f>
        <v>#REF!</v>
      </c>
      <c r="AV553" s="559" t="e">
        <f>AW553+AZ553</f>
        <v>#REF!</v>
      </c>
      <c r="AW553" s="376"/>
      <c r="AX553" s="376"/>
      <c r="AY553" s="376"/>
      <c r="AZ553" s="374" t="e">
        <f>AZ569+AZ573+AZ581+AZ587+AZ598+AZ602+AZ605+AZ594+AZ610</f>
        <v>#REF!</v>
      </c>
      <c r="BA553" s="376">
        <f t="shared" si="1396"/>
        <v>0</v>
      </c>
      <c r="BB553" s="376"/>
      <c r="BC553" s="376"/>
      <c r="BD553" s="376"/>
      <c r="BE553" s="374" t="e">
        <f t="shared" si="1388"/>
        <v>#REF!</v>
      </c>
      <c r="BF553" s="376"/>
      <c r="BG553" s="376"/>
      <c r="BH553" s="374" t="e">
        <f>BH569+BH573+BH581+BH587+BH598+BH602+BH605+BH594+BH610</f>
        <v>#REF!</v>
      </c>
      <c r="BI553" s="493">
        <f>BJ553+BM553</f>
        <v>194109.62155000001</v>
      </c>
      <c r="BJ553" s="376"/>
      <c r="BK553" s="376"/>
      <c r="BL553" s="376"/>
      <c r="BM553" s="374">
        <f>BM569+BM573+BM581+BM587+BM598+BM602+BM605+BM594+BM610</f>
        <v>194109.62155000001</v>
      </c>
      <c r="BN553" s="374" t="e">
        <f t="shared" si="1436"/>
        <v>#REF!</v>
      </c>
      <c r="BO553" s="493" t="e">
        <f>BP553+BS553</f>
        <v>#REF!</v>
      </c>
      <c r="BP553" s="477"/>
      <c r="BQ553" s="376"/>
      <c r="BR553" s="376"/>
      <c r="BS553" s="374" t="e">
        <f>BS569+BS573+BS581+BS587+BS598+BS602+BS605+BS594+BS610</f>
        <v>#REF!</v>
      </c>
      <c r="BT553" s="376"/>
      <c r="BU553" s="374">
        <f t="shared" ref="BU553:BU623" si="1499">BM553</f>
        <v>194109.62155000001</v>
      </c>
      <c r="BV553" s="493" t="e">
        <f>BW553+BZ553</f>
        <v>#REF!</v>
      </c>
      <c r="BW553" s="376"/>
      <c r="BX553" s="376"/>
      <c r="BY553" s="376"/>
      <c r="BZ553" s="374" t="e">
        <f>BZ569+BZ573+BZ581+BZ587+BZ598+BZ602+BZ605+BZ594+BZ610</f>
        <v>#REF!</v>
      </c>
      <c r="CA553" s="374">
        <f t="shared" si="1427"/>
        <v>0</v>
      </c>
      <c r="CB553" s="383"/>
      <c r="CC553" s="383"/>
      <c r="CD553" s="375"/>
      <c r="CE553" s="374" t="e">
        <f t="shared" si="1443"/>
        <v>#REF!</v>
      </c>
      <c r="CF553" s="383"/>
      <c r="CG553" s="383"/>
      <c r="CH553" s="383"/>
      <c r="CI553" s="375" t="e">
        <f t="shared" ref="CI553:CI564" si="1500">BZ553</f>
        <v>#REF!</v>
      </c>
      <c r="CJ553" s="374"/>
      <c r="CK553" s="493">
        <f>CL553+CO553</f>
        <v>188883.47156000001</v>
      </c>
      <c r="CL553" s="376"/>
      <c r="CM553" s="376"/>
      <c r="CN553" s="376"/>
      <c r="CO553" s="374">
        <f>CO569+CO573+CO581+CO587+CO598+CO602+CO605+CO594+CO610</f>
        <v>188883.47156000001</v>
      </c>
    </row>
    <row r="554" spans="2:93" s="273" customFormat="1" ht="78" hidden="1" customHeight="1" x14ac:dyDescent="0.25">
      <c r="B554" s="274" t="s">
        <v>9</v>
      </c>
      <c r="C554" s="275" t="s">
        <v>247</v>
      </c>
      <c r="D554" s="266">
        <f>H554</f>
        <v>0</v>
      </c>
      <c r="E554" s="266"/>
      <c r="F554" s="266"/>
      <c r="G554" s="266"/>
      <c r="H554" s="266">
        <f>H555+H558+H560+H562</f>
        <v>0</v>
      </c>
      <c r="I554" s="266"/>
      <c r="J554" s="144"/>
      <c r="K554" s="144"/>
      <c r="L554" s="144"/>
      <c r="M554" s="266"/>
      <c r="N554" s="144"/>
      <c r="O554" s="144"/>
      <c r="P554" s="144"/>
      <c r="Q554" s="144"/>
      <c r="R554" s="144"/>
      <c r="S554" s="266"/>
      <c r="T554" s="144"/>
      <c r="U554" s="144"/>
      <c r="V554" s="144"/>
      <c r="W554" s="266"/>
      <c r="X554" s="144"/>
      <c r="Y554" s="144"/>
      <c r="Z554" s="144"/>
      <c r="AA554" s="144"/>
      <c r="AB554" s="144"/>
      <c r="AC554" s="266"/>
      <c r="AD554" s="575" t="e">
        <f t="shared" si="1447"/>
        <v>#DIV/0!</v>
      </c>
      <c r="AE554" s="144"/>
      <c r="AF554" s="622" t="e">
        <f t="shared" si="1498"/>
        <v>#DIV/0!</v>
      </c>
      <c r="AG554" s="266"/>
      <c r="AH554" s="622" t="e">
        <f t="shared" si="1416"/>
        <v>#DIV/0!</v>
      </c>
      <c r="AI554" s="144"/>
      <c r="AJ554" s="144"/>
      <c r="AK554" s="266">
        <f>AK555+AK558+AK560+AK562</f>
        <v>0</v>
      </c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>
        <f>AX554</f>
        <v>0</v>
      </c>
      <c r="AV554" s="559">
        <f>AZ554</f>
        <v>0</v>
      </c>
      <c r="AW554" s="144"/>
      <c r="AX554" s="144"/>
      <c r="AY554" s="144"/>
      <c r="AZ554" s="144">
        <f>AZ555+AZ558+AZ560+AZ562</f>
        <v>0</v>
      </c>
      <c r="BA554" s="102">
        <f t="shared" si="1396"/>
        <v>0</v>
      </c>
      <c r="BB554" s="144"/>
      <c r="BC554" s="144"/>
      <c r="BD554" s="144"/>
      <c r="BE554" s="144">
        <f t="shared" si="1388"/>
        <v>0</v>
      </c>
      <c r="BF554" s="300"/>
      <c r="BG554" s="144"/>
      <c r="BH554" s="144">
        <f>BH555+BH558+BH560+BH562</f>
        <v>0</v>
      </c>
      <c r="BI554" s="144">
        <f>BM554</f>
        <v>0</v>
      </c>
      <c r="BJ554" s="144"/>
      <c r="BK554" s="144"/>
      <c r="BL554" s="144"/>
      <c r="BM554" s="144">
        <f>BM555+BM558+BM560+BM562</f>
        <v>0</v>
      </c>
      <c r="BN554" s="144">
        <f t="shared" si="1436"/>
        <v>0</v>
      </c>
      <c r="BO554" s="144">
        <f>BS554</f>
        <v>0</v>
      </c>
      <c r="BP554" s="144"/>
      <c r="BQ554" s="144"/>
      <c r="BR554" s="144"/>
      <c r="BS554" s="144">
        <f>BS555+BS558+BS560+BS562</f>
        <v>0</v>
      </c>
      <c r="BT554" s="144"/>
      <c r="BU554" s="144">
        <f t="shared" si="1499"/>
        <v>0</v>
      </c>
      <c r="BV554" s="144">
        <f>BZ554</f>
        <v>0</v>
      </c>
      <c r="BW554" s="144"/>
      <c r="BX554" s="144"/>
      <c r="BY554" s="144"/>
      <c r="BZ554" s="144">
        <f>BZ555+BZ558+BZ560+BZ562</f>
        <v>0</v>
      </c>
      <c r="CA554" s="144">
        <f t="shared" si="1427"/>
        <v>0</v>
      </c>
      <c r="CB554" s="266"/>
      <c r="CC554" s="266"/>
      <c r="CD554" s="266"/>
      <c r="CE554" s="144">
        <f t="shared" si="1443"/>
        <v>0</v>
      </c>
      <c r="CF554" s="266"/>
      <c r="CG554" s="266"/>
      <c r="CH554" s="266"/>
      <c r="CI554" s="266">
        <f t="shared" si="1500"/>
        <v>0</v>
      </c>
      <c r="CJ554" s="144"/>
      <c r="CK554" s="144">
        <f>CO554</f>
        <v>0</v>
      </c>
      <c r="CL554" s="144"/>
      <c r="CM554" s="144"/>
      <c r="CN554" s="144"/>
      <c r="CO554" s="144">
        <f>CO555+CO558+CO560+CO562</f>
        <v>0</v>
      </c>
    </row>
    <row r="555" spans="2:93" s="54" customFormat="1" ht="57.75" hidden="1" customHeight="1" x14ac:dyDescent="0.25">
      <c r="B555" s="208" t="s">
        <v>34</v>
      </c>
      <c r="C555" s="140" t="s">
        <v>65</v>
      </c>
      <c r="D555" s="185"/>
      <c r="E555" s="35"/>
      <c r="F555" s="35"/>
      <c r="G555" s="35"/>
      <c r="H555" s="185"/>
      <c r="I555" s="185"/>
      <c r="J555" s="554"/>
      <c r="K555" s="554"/>
      <c r="L555" s="666"/>
      <c r="M555" s="185"/>
      <c r="N555" s="666"/>
      <c r="O555" s="554"/>
      <c r="P555" s="554"/>
      <c r="Q555" s="554"/>
      <c r="R555" s="554"/>
      <c r="S555" s="185"/>
      <c r="T555" s="554"/>
      <c r="U555" s="102"/>
      <c r="V555" s="554"/>
      <c r="W555" s="185"/>
      <c r="X555" s="554"/>
      <c r="Y555" s="554"/>
      <c r="Z555" s="554"/>
      <c r="AA555" s="554"/>
      <c r="AB555" s="554"/>
      <c r="AC555" s="185"/>
      <c r="AD555" s="575" t="e">
        <f t="shared" si="1447"/>
        <v>#DIV/0!</v>
      </c>
      <c r="AE555" s="102"/>
      <c r="AF555" s="622" t="e">
        <f t="shared" si="1498"/>
        <v>#DIV/0!</v>
      </c>
      <c r="AG555" s="185"/>
      <c r="AH555" s="622" t="e">
        <f t="shared" si="1416"/>
        <v>#DIV/0!</v>
      </c>
      <c r="AI555" s="554"/>
      <c r="AJ555" s="554"/>
      <c r="AK555" s="185"/>
      <c r="AL555" s="577"/>
      <c r="AM555" s="554"/>
      <c r="AN555" s="554"/>
      <c r="AO555" s="554"/>
      <c r="AP555" s="554"/>
      <c r="AQ555" s="554"/>
      <c r="AR555" s="554"/>
      <c r="AS555" s="554"/>
      <c r="AT555" s="554"/>
      <c r="AU555" s="554"/>
      <c r="AV555" s="559"/>
      <c r="AW555" s="102"/>
      <c r="AX555" s="102"/>
      <c r="AY555" s="102"/>
      <c r="AZ555" s="486"/>
      <c r="BA555" s="102">
        <f t="shared" si="1396"/>
        <v>0</v>
      </c>
      <c r="BB555" s="102"/>
      <c r="BC555" s="102"/>
      <c r="BD555" s="102"/>
      <c r="BE555" s="535">
        <f t="shared" si="1388"/>
        <v>0</v>
      </c>
      <c r="BF555" s="300"/>
      <c r="BG555" s="102"/>
      <c r="BH555" s="436"/>
      <c r="BI555" s="495"/>
      <c r="BJ555" s="102"/>
      <c r="BK555" s="102"/>
      <c r="BL555" s="102"/>
      <c r="BM555" s="486"/>
      <c r="BN555" s="436">
        <f t="shared" si="1436"/>
        <v>0</v>
      </c>
      <c r="BO555" s="495"/>
      <c r="BP555" s="102"/>
      <c r="BQ555" s="102"/>
      <c r="BR555" s="102"/>
      <c r="BS555" s="486"/>
      <c r="BT555" s="102"/>
      <c r="BU555" s="436">
        <f t="shared" si="1499"/>
        <v>0</v>
      </c>
      <c r="BV555" s="495"/>
      <c r="BW555" s="102"/>
      <c r="BX555" s="102"/>
      <c r="BY555" s="102"/>
      <c r="BZ555" s="436"/>
      <c r="CA555" s="340">
        <f t="shared" si="1427"/>
        <v>0</v>
      </c>
      <c r="CB555" s="35"/>
      <c r="CC555" s="35"/>
      <c r="CD555" s="185"/>
      <c r="CE555" s="340">
        <f t="shared" si="1443"/>
        <v>0</v>
      </c>
      <c r="CF555" s="35"/>
      <c r="CG555" s="35"/>
      <c r="CH555" s="35"/>
      <c r="CI555" s="185">
        <f t="shared" si="1500"/>
        <v>0</v>
      </c>
      <c r="CJ555" s="486"/>
      <c r="CK555" s="495"/>
      <c r="CL555" s="102"/>
      <c r="CM555" s="102"/>
      <c r="CN555" s="102"/>
      <c r="CO555" s="486"/>
    </row>
    <row r="556" spans="2:93" s="54" customFormat="1" ht="78" hidden="1" customHeight="1" x14ac:dyDescent="0.25">
      <c r="B556" s="208" t="s">
        <v>36</v>
      </c>
      <c r="C556" s="55" t="s">
        <v>210</v>
      </c>
      <c r="D556" s="185"/>
      <c r="E556" s="35"/>
      <c r="F556" s="35"/>
      <c r="G556" s="35"/>
      <c r="H556" s="185"/>
      <c r="I556" s="185"/>
      <c r="J556" s="554"/>
      <c r="K556" s="554"/>
      <c r="L556" s="666"/>
      <c r="M556" s="185"/>
      <c r="N556" s="666"/>
      <c r="O556" s="554"/>
      <c r="P556" s="554"/>
      <c r="Q556" s="554"/>
      <c r="R556" s="554"/>
      <c r="S556" s="185"/>
      <c r="T556" s="554"/>
      <c r="U556" s="102"/>
      <c r="V556" s="554"/>
      <c r="W556" s="185"/>
      <c r="X556" s="554"/>
      <c r="Y556" s="554"/>
      <c r="Z556" s="554"/>
      <c r="AA556" s="554"/>
      <c r="AB556" s="554"/>
      <c r="AC556" s="185"/>
      <c r="AD556" s="575" t="e">
        <f t="shared" si="1447"/>
        <v>#DIV/0!</v>
      </c>
      <c r="AE556" s="102"/>
      <c r="AF556" s="622" t="e">
        <f t="shared" si="1498"/>
        <v>#DIV/0!</v>
      </c>
      <c r="AG556" s="185"/>
      <c r="AH556" s="622" t="e">
        <f t="shared" si="1416"/>
        <v>#DIV/0!</v>
      </c>
      <c r="AI556" s="554"/>
      <c r="AJ556" s="554"/>
      <c r="AK556" s="185"/>
      <c r="AL556" s="577"/>
      <c r="AM556" s="554"/>
      <c r="AN556" s="554"/>
      <c r="AO556" s="554"/>
      <c r="AP556" s="554"/>
      <c r="AQ556" s="554"/>
      <c r="AR556" s="554"/>
      <c r="AS556" s="554"/>
      <c r="AT556" s="554"/>
      <c r="AU556" s="554"/>
      <c r="AV556" s="559"/>
      <c r="AW556" s="102"/>
      <c r="AX556" s="102"/>
      <c r="AY556" s="102"/>
      <c r="AZ556" s="486"/>
      <c r="BA556" s="102">
        <f t="shared" si="1396"/>
        <v>0</v>
      </c>
      <c r="BB556" s="102"/>
      <c r="BC556" s="102"/>
      <c r="BD556" s="102"/>
      <c r="BE556" s="535">
        <f t="shared" si="1388"/>
        <v>0</v>
      </c>
      <c r="BF556" s="300"/>
      <c r="BG556" s="102"/>
      <c r="BH556" s="436"/>
      <c r="BI556" s="495"/>
      <c r="BJ556" s="102"/>
      <c r="BK556" s="102"/>
      <c r="BL556" s="102"/>
      <c r="BM556" s="486"/>
      <c r="BN556" s="436">
        <f t="shared" si="1436"/>
        <v>0</v>
      </c>
      <c r="BO556" s="495"/>
      <c r="BP556" s="102"/>
      <c r="BQ556" s="102"/>
      <c r="BR556" s="102"/>
      <c r="BS556" s="486"/>
      <c r="BT556" s="102"/>
      <c r="BU556" s="436">
        <f t="shared" si="1499"/>
        <v>0</v>
      </c>
      <c r="BV556" s="495"/>
      <c r="BW556" s="102"/>
      <c r="BX556" s="102"/>
      <c r="BY556" s="102"/>
      <c r="BZ556" s="436"/>
      <c r="CA556" s="340">
        <f t="shared" si="1427"/>
        <v>0</v>
      </c>
      <c r="CB556" s="35"/>
      <c r="CC556" s="35"/>
      <c r="CD556" s="185"/>
      <c r="CE556" s="340">
        <f t="shared" si="1443"/>
        <v>0</v>
      </c>
      <c r="CF556" s="35"/>
      <c r="CG556" s="35"/>
      <c r="CH556" s="35"/>
      <c r="CI556" s="185">
        <f t="shared" si="1500"/>
        <v>0</v>
      </c>
      <c r="CJ556" s="486"/>
      <c r="CK556" s="495"/>
      <c r="CL556" s="102"/>
      <c r="CM556" s="102"/>
      <c r="CN556" s="102"/>
      <c r="CO556" s="486"/>
    </row>
    <row r="557" spans="2:93" s="54" customFormat="1" ht="78" hidden="1" customHeight="1" x14ac:dyDescent="0.25">
      <c r="B557" s="208" t="s">
        <v>56</v>
      </c>
      <c r="C557" s="55" t="s">
        <v>211</v>
      </c>
      <c r="D557" s="185"/>
      <c r="E557" s="35"/>
      <c r="F557" s="35"/>
      <c r="G557" s="35"/>
      <c r="H557" s="185"/>
      <c r="I557" s="185"/>
      <c r="J557" s="554"/>
      <c r="K557" s="554"/>
      <c r="L557" s="666"/>
      <c r="M557" s="185"/>
      <c r="N557" s="666"/>
      <c r="O557" s="554"/>
      <c r="P557" s="554"/>
      <c r="Q557" s="554"/>
      <c r="R557" s="554"/>
      <c r="S557" s="185"/>
      <c r="T557" s="554"/>
      <c r="U557" s="102"/>
      <c r="V557" s="554"/>
      <c r="W557" s="185"/>
      <c r="X557" s="554"/>
      <c r="Y557" s="554"/>
      <c r="Z557" s="554"/>
      <c r="AA557" s="554"/>
      <c r="AB557" s="554"/>
      <c r="AC557" s="185"/>
      <c r="AD557" s="575" t="e">
        <f t="shared" si="1447"/>
        <v>#DIV/0!</v>
      </c>
      <c r="AE557" s="102"/>
      <c r="AF557" s="622" t="e">
        <f t="shared" si="1498"/>
        <v>#DIV/0!</v>
      </c>
      <c r="AG557" s="185"/>
      <c r="AH557" s="622" t="e">
        <f t="shared" si="1416"/>
        <v>#DIV/0!</v>
      </c>
      <c r="AI557" s="554"/>
      <c r="AJ557" s="554"/>
      <c r="AK557" s="185"/>
      <c r="AL557" s="577"/>
      <c r="AM557" s="554"/>
      <c r="AN557" s="554"/>
      <c r="AO557" s="554"/>
      <c r="AP557" s="554"/>
      <c r="AQ557" s="554"/>
      <c r="AR557" s="554"/>
      <c r="AS557" s="554"/>
      <c r="AT557" s="554"/>
      <c r="AU557" s="554"/>
      <c r="AV557" s="559"/>
      <c r="AW557" s="102"/>
      <c r="AX557" s="102"/>
      <c r="AY557" s="102"/>
      <c r="AZ557" s="486"/>
      <c r="BA557" s="102">
        <f t="shared" si="1396"/>
        <v>0</v>
      </c>
      <c r="BB557" s="102"/>
      <c r="BC557" s="102"/>
      <c r="BD557" s="102"/>
      <c r="BE557" s="535">
        <f t="shared" si="1388"/>
        <v>0</v>
      </c>
      <c r="BF557" s="300"/>
      <c r="BG557" s="102"/>
      <c r="BH557" s="436"/>
      <c r="BI557" s="495"/>
      <c r="BJ557" s="102"/>
      <c r="BK557" s="102"/>
      <c r="BL557" s="102"/>
      <c r="BM557" s="486"/>
      <c r="BN557" s="436">
        <f t="shared" si="1436"/>
        <v>0</v>
      </c>
      <c r="BO557" s="495"/>
      <c r="BP557" s="102"/>
      <c r="BQ557" s="102"/>
      <c r="BR557" s="102"/>
      <c r="BS557" s="486"/>
      <c r="BT557" s="102"/>
      <c r="BU557" s="436">
        <f t="shared" si="1499"/>
        <v>0</v>
      </c>
      <c r="BV557" s="495"/>
      <c r="BW557" s="102"/>
      <c r="BX557" s="102"/>
      <c r="BY557" s="102"/>
      <c r="BZ557" s="436"/>
      <c r="CA557" s="340">
        <f t="shared" si="1427"/>
        <v>0</v>
      </c>
      <c r="CB557" s="35"/>
      <c r="CC557" s="35"/>
      <c r="CD557" s="185"/>
      <c r="CE557" s="340">
        <f t="shared" si="1443"/>
        <v>0</v>
      </c>
      <c r="CF557" s="35"/>
      <c r="CG557" s="35"/>
      <c r="CH557" s="35"/>
      <c r="CI557" s="185">
        <f t="shared" si="1500"/>
        <v>0</v>
      </c>
      <c r="CJ557" s="486"/>
      <c r="CK557" s="495"/>
      <c r="CL557" s="102"/>
      <c r="CM557" s="102"/>
      <c r="CN557" s="102"/>
      <c r="CO557" s="486"/>
    </row>
    <row r="558" spans="2:93" s="54" customFormat="1" ht="78" hidden="1" customHeight="1" x14ac:dyDescent="0.25">
      <c r="B558" s="208" t="s">
        <v>62</v>
      </c>
      <c r="C558" s="143" t="s">
        <v>74</v>
      </c>
      <c r="D558" s="185"/>
      <c r="E558" s="35"/>
      <c r="F558" s="35"/>
      <c r="G558" s="35"/>
      <c r="H558" s="185"/>
      <c r="I558" s="185"/>
      <c r="J558" s="554"/>
      <c r="K558" s="554"/>
      <c r="L558" s="666"/>
      <c r="M558" s="185"/>
      <c r="N558" s="666"/>
      <c r="O558" s="554"/>
      <c r="P558" s="554"/>
      <c r="Q558" s="554"/>
      <c r="R558" s="554"/>
      <c r="S558" s="185"/>
      <c r="T558" s="554"/>
      <c r="U558" s="102"/>
      <c r="V558" s="554"/>
      <c r="W558" s="185"/>
      <c r="X558" s="554"/>
      <c r="Y558" s="554"/>
      <c r="Z558" s="554"/>
      <c r="AA558" s="554"/>
      <c r="AB558" s="554"/>
      <c r="AC558" s="185"/>
      <c r="AD558" s="575" t="e">
        <f t="shared" si="1447"/>
        <v>#DIV/0!</v>
      </c>
      <c r="AE558" s="102"/>
      <c r="AF558" s="622" t="e">
        <f t="shared" si="1498"/>
        <v>#DIV/0!</v>
      </c>
      <c r="AG558" s="185"/>
      <c r="AH558" s="622" t="e">
        <f t="shared" si="1416"/>
        <v>#DIV/0!</v>
      </c>
      <c r="AI558" s="554"/>
      <c r="AJ558" s="554"/>
      <c r="AK558" s="185"/>
      <c r="AL558" s="577"/>
      <c r="AM558" s="554"/>
      <c r="AN558" s="554"/>
      <c r="AO558" s="554"/>
      <c r="AP558" s="554"/>
      <c r="AQ558" s="554"/>
      <c r="AR558" s="554"/>
      <c r="AS558" s="554"/>
      <c r="AT558" s="554"/>
      <c r="AU558" s="554"/>
      <c r="AV558" s="559"/>
      <c r="AW558" s="102"/>
      <c r="AX558" s="102"/>
      <c r="AY558" s="102"/>
      <c r="AZ558" s="486"/>
      <c r="BA558" s="102">
        <f t="shared" si="1396"/>
        <v>0</v>
      </c>
      <c r="BB558" s="102"/>
      <c r="BC558" s="102"/>
      <c r="BD558" s="102"/>
      <c r="BE558" s="535">
        <f t="shared" si="1388"/>
        <v>0</v>
      </c>
      <c r="BF558" s="300"/>
      <c r="BG558" s="102"/>
      <c r="BH558" s="436"/>
      <c r="BI558" s="495"/>
      <c r="BJ558" s="102"/>
      <c r="BK558" s="102"/>
      <c r="BL558" s="102"/>
      <c r="BM558" s="486"/>
      <c r="BN558" s="436">
        <f t="shared" si="1436"/>
        <v>0</v>
      </c>
      <c r="BO558" s="495"/>
      <c r="BP558" s="102"/>
      <c r="BQ558" s="102"/>
      <c r="BR558" s="102"/>
      <c r="BS558" s="486"/>
      <c r="BT558" s="102"/>
      <c r="BU558" s="436">
        <f t="shared" si="1499"/>
        <v>0</v>
      </c>
      <c r="BV558" s="495"/>
      <c r="BW558" s="102"/>
      <c r="BX558" s="102"/>
      <c r="BY558" s="102"/>
      <c r="BZ558" s="436"/>
      <c r="CA558" s="340">
        <f t="shared" si="1427"/>
        <v>0</v>
      </c>
      <c r="CB558" s="35"/>
      <c r="CC558" s="35"/>
      <c r="CD558" s="185"/>
      <c r="CE558" s="340">
        <f t="shared" si="1443"/>
        <v>0</v>
      </c>
      <c r="CF558" s="35"/>
      <c r="CG558" s="35"/>
      <c r="CH558" s="35"/>
      <c r="CI558" s="185">
        <f t="shared" si="1500"/>
        <v>0</v>
      </c>
      <c r="CJ558" s="486"/>
      <c r="CK558" s="495"/>
      <c r="CL558" s="102"/>
      <c r="CM558" s="102"/>
      <c r="CN558" s="102"/>
      <c r="CO558" s="486"/>
    </row>
    <row r="559" spans="2:93" s="54" customFormat="1" ht="78" hidden="1" customHeight="1" x14ac:dyDescent="0.25">
      <c r="B559" s="208" t="s">
        <v>178</v>
      </c>
      <c r="C559" s="57" t="s">
        <v>212</v>
      </c>
      <c r="D559" s="185"/>
      <c r="E559" s="35"/>
      <c r="F559" s="35"/>
      <c r="G559" s="35"/>
      <c r="H559" s="185"/>
      <c r="I559" s="185"/>
      <c r="J559" s="554"/>
      <c r="K559" s="554"/>
      <c r="L559" s="666"/>
      <c r="M559" s="185"/>
      <c r="N559" s="666"/>
      <c r="O559" s="554"/>
      <c r="P559" s="554"/>
      <c r="Q559" s="554"/>
      <c r="R559" s="554"/>
      <c r="S559" s="185"/>
      <c r="T559" s="554"/>
      <c r="U559" s="102"/>
      <c r="V559" s="554"/>
      <c r="W559" s="185"/>
      <c r="X559" s="554"/>
      <c r="Y559" s="554"/>
      <c r="Z559" s="554"/>
      <c r="AA559" s="554"/>
      <c r="AB559" s="554"/>
      <c r="AC559" s="185"/>
      <c r="AD559" s="575" t="e">
        <f t="shared" si="1447"/>
        <v>#DIV/0!</v>
      </c>
      <c r="AE559" s="102"/>
      <c r="AF559" s="622" t="e">
        <f t="shared" si="1498"/>
        <v>#DIV/0!</v>
      </c>
      <c r="AG559" s="185"/>
      <c r="AH559" s="622" t="e">
        <f t="shared" si="1416"/>
        <v>#DIV/0!</v>
      </c>
      <c r="AI559" s="554"/>
      <c r="AJ559" s="554"/>
      <c r="AK559" s="185"/>
      <c r="AL559" s="577"/>
      <c r="AM559" s="554"/>
      <c r="AN559" s="554"/>
      <c r="AO559" s="554"/>
      <c r="AP559" s="554"/>
      <c r="AQ559" s="554"/>
      <c r="AR559" s="554"/>
      <c r="AS559" s="554"/>
      <c r="AT559" s="554"/>
      <c r="AU559" s="554"/>
      <c r="AV559" s="559"/>
      <c r="AW559" s="102"/>
      <c r="AX559" s="102"/>
      <c r="AY559" s="102"/>
      <c r="AZ559" s="486"/>
      <c r="BA559" s="102">
        <f t="shared" si="1396"/>
        <v>0</v>
      </c>
      <c r="BB559" s="102"/>
      <c r="BC559" s="102"/>
      <c r="BD559" s="102"/>
      <c r="BE559" s="535">
        <f t="shared" si="1388"/>
        <v>0</v>
      </c>
      <c r="BF559" s="300"/>
      <c r="BG559" s="102"/>
      <c r="BH559" s="436"/>
      <c r="BI559" s="495"/>
      <c r="BJ559" s="102"/>
      <c r="BK559" s="102"/>
      <c r="BL559" s="102"/>
      <c r="BM559" s="486"/>
      <c r="BN559" s="436">
        <f t="shared" si="1436"/>
        <v>0</v>
      </c>
      <c r="BO559" s="495"/>
      <c r="BP559" s="102"/>
      <c r="BQ559" s="102"/>
      <c r="BR559" s="102"/>
      <c r="BS559" s="486"/>
      <c r="BT559" s="102"/>
      <c r="BU559" s="436">
        <f t="shared" si="1499"/>
        <v>0</v>
      </c>
      <c r="BV559" s="495"/>
      <c r="BW559" s="102"/>
      <c r="BX559" s="102"/>
      <c r="BY559" s="102"/>
      <c r="BZ559" s="436"/>
      <c r="CA559" s="340">
        <f t="shared" si="1427"/>
        <v>0</v>
      </c>
      <c r="CB559" s="35"/>
      <c r="CC559" s="35"/>
      <c r="CD559" s="185"/>
      <c r="CE559" s="340">
        <f t="shared" si="1443"/>
        <v>0</v>
      </c>
      <c r="CF559" s="35"/>
      <c r="CG559" s="35"/>
      <c r="CH559" s="35"/>
      <c r="CI559" s="185">
        <f t="shared" si="1500"/>
        <v>0</v>
      </c>
      <c r="CJ559" s="486"/>
      <c r="CK559" s="495"/>
      <c r="CL559" s="102"/>
      <c r="CM559" s="102"/>
      <c r="CN559" s="102"/>
      <c r="CO559" s="486"/>
    </row>
    <row r="560" spans="2:93" s="54" customFormat="1" ht="78" hidden="1" customHeight="1" x14ac:dyDescent="0.25">
      <c r="B560" s="208" t="s">
        <v>7</v>
      </c>
      <c r="C560" s="143" t="s">
        <v>81</v>
      </c>
      <c r="D560" s="185"/>
      <c r="E560" s="35"/>
      <c r="F560" s="35"/>
      <c r="G560" s="35"/>
      <c r="H560" s="185"/>
      <c r="I560" s="185"/>
      <c r="J560" s="554"/>
      <c r="K560" s="554"/>
      <c r="L560" s="666"/>
      <c r="M560" s="185"/>
      <c r="N560" s="666"/>
      <c r="O560" s="554"/>
      <c r="P560" s="554"/>
      <c r="Q560" s="554"/>
      <c r="R560" s="554"/>
      <c r="S560" s="185"/>
      <c r="T560" s="554"/>
      <c r="U560" s="102"/>
      <c r="V560" s="554"/>
      <c r="W560" s="185"/>
      <c r="X560" s="554"/>
      <c r="Y560" s="554"/>
      <c r="Z560" s="554"/>
      <c r="AA560" s="554"/>
      <c r="AB560" s="554"/>
      <c r="AC560" s="185"/>
      <c r="AD560" s="575" t="e">
        <f t="shared" si="1447"/>
        <v>#DIV/0!</v>
      </c>
      <c r="AE560" s="102"/>
      <c r="AF560" s="622" t="e">
        <f t="shared" si="1498"/>
        <v>#DIV/0!</v>
      </c>
      <c r="AG560" s="185"/>
      <c r="AH560" s="622" t="e">
        <f t="shared" si="1416"/>
        <v>#DIV/0!</v>
      </c>
      <c r="AI560" s="554"/>
      <c r="AJ560" s="554"/>
      <c r="AK560" s="185"/>
      <c r="AL560" s="577"/>
      <c r="AM560" s="554"/>
      <c r="AN560" s="554"/>
      <c r="AO560" s="554"/>
      <c r="AP560" s="554"/>
      <c r="AQ560" s="554"/>
      <c r="AR560" s="554"/>
      <c r="AS560" s="554"/>
      <c r="AT560" s="554"/>
      <c r="AU560" s="554"/>
      <c r="AV560" s="559"/>
      <c r="AW560" s="102"/>
      <c r="AX560" s="102"/>
      <c r="AY560" s="102"/>
      <c r="AZ560" s="486"/>
      <c r="BA560" s="102">
        <f t="shared" si="1396"/>
        <v>0</v>
      </c>
      <c r="BB560" s="102"/>
      <c r="BC560" s="102"/>
      <c r="BD560" s="102"/>
      <c r="BE560" s="535">
        <f t="shared" si="1388"/>
        <v>0</v>
      </c>
      <c r="BF560" s="300"/>
      <c r="BG560" s="102"/>
      <c r="BH560" s="436"/>
      <c r="BI560" s="495"/>
      <c r="BJ560" s="102"/>
      <c r="BK560" s="102"/>
      <c r="BL560" s="102"/>
      <c r="BM560" s="486"/>
      <c r="BN560" s="436">
        <f t="shared" si="1436"/>
        <v>0</v>
      </c>
      <c r="BO560" s="495"/>
      <c r="BP560" s="102"/>
      <c r="BQ560" s="102"/>
      <c r="BR560" s="102"/>
      <c r="BS560" s="486"/>
      <c r="BT560" s="102"/>
      <c r="BU560" s="436">
        <f t="shared" si="1499"/>
        <v>0</v>
      </c>
      <c r="BV560" s="495"/>
      <c r="BW560" s="102"/>
      <c r="BX560" s="102"/>
      <c r="BY560" s="102"/>
      <c r="BZ560" s="436"/>
      <c r="CA560" s="340">
        <f t="shared" si="1427"/>
        <v>0</v>
      </c>
      <c r="CB560" s="35"/>
      <c r="CC560" s="35"/>
      <c r="CD560" s="185"/>
      <c r="CE560" s="340">
        <f t="shared" si="1443"/>
        <v>0</v>
      </c>
      <c r="CF560" s="35"/>
      <c r="CG560" s="35"/>
      <c r="CH560" s="35"/>
      <c r="CI560" s="185">
        <f t="shared" si="1500"/>
        <v>0</v>
      </c>
      <c r="CJ560" s="486"/>
      <c r="CK560" s="495"/>
      <c r="CL560" s="102"/>
      <c r="CM560" s="102"/>
      <c r="CN560" s="102"/>
      <c r="CO560" s="486"/>
    </row>
    <row r="561" spans="1:12248" s="54" customFormat="1" ht="78" hidden="1" customHeight="1" x14ac:dyDescent="0.25">
      <c r="B561" s="208" t="s">
        <v>5</v>
      </c>
      <c r="C561" s="57" t="s">
        <v>214</v>
      </c>
      <c r="D561" s="185"/>
      <c r="E561" s="35"/>
      <c r="F561" s="35"/>
      <c r="G561" s="35"/>
      <c r="H561" s="185"/>
      <c r="I561" s="185"/>
      <c r="J561" s="554"/>
      <c r="K561" s="554"/>
      <c r="L561" s="666"/>
      <c r="M561" s="185"/>
      <c r="N561" s="666"/>
      <c r="O561" s="554"/>
      <c r="P561" s="554"/>
      <c r="Q561" s="554"/>
      <c r="R561" s="554"/>
      <c r="S561" s="185"/>
      <c r="T561" s="554"/>
      <c r="U561" s="102"/>
      <c r="V561" s="554"/>
      <c r="W561" s="185"/>
      <c r="X561" s="554"/>
      <c r="Y561" s="554"/>
      <c r="Z561" s="554"/>
      <c r="AA561" s="554"/>
      <c r="AB561" s="554"/>
      <c r="AC561" s="185"/>
      <c r="AD561" s="575" t="e">
        <f t="shared" si="1447"/>
        <v>#DIV/0!</v>
      </c>
      <c r="AE561" s="102"/>
      <c r="AF561" s="622" t="e">
        <f t="shared" si="1498"/>
        <v>#DIV/0!</v>
      </c>
      <c r="AG561" s="185"/>
      <c r="AH561" s="622" t="e">
        <f t="shared" si="1416"/>
        <v>#DIV/0!</v>
      </c>
      <c r="AI561" s="554"/>
      <c r="AJ561" s="554"/>
      <c r="AK561" s="185"/>
      <c r="AL561" s="577"/>
      <c r="AM561" s="554"/>
      <c r="AN561" s="554"/>
      <c r="AO561" s="554"/>
      <c r="AP561" s="554"/>
      <c r="AQ561" s="554"/>
      <c r="AR561" s="554"/>
      <c r="AS561" s="554"/>
      <c r="AT561" s="554"/>
      <c r="AU561" s="554"/>
      <c r="AV561" s="559"/>
      <c r="AW561" s="102"/>
      <c r="AX561" s="102"/>
      <c r="AY561" s="102"/>
      <c r="AZ561" s="486"/>
      <c r="BA561" s="102">
        <f t="shared" si="1396"/>
        <v>0</v>
      </c>
      <c r="BB561" s="102"/>
      <c r="BC561" s="102"/>
      <c r="BD561" s="102"/>
      <c r="BE561" s="535">
        <f t="shared" si="1388"/>
        <v>0</v>
      </c>
      <c r="BF561" s="300"/>
      <c r="BG561" s="102"/>
      <c r="BH561" s="436"/>
      <c r="BI561" s="495"/>
      <c r="BJ561" s="102"/>
      <c r="BK561" s="102"/>
      <c r="BL561" s="102"/>
      <c r="BM561" s="486"/>
      <c r="BN561" s="436">
        <f t="shared" si="1436"/>
        <v>0</v>
      </c>
      <c r="BO561" s="495"/>
      <c r="BP561" s="102"/>
      <c r="BQ561" s="102"/>
      <c r="BR561" s="102"/>
      <c r="BS561" s="486"/>
      <c r="BT561" s="102"/>
      <c r="BU561" s="436">
        <f t="shared" si="1499"/>
        <v>0</v>
      </c>
      <c r="BV561" s="495"/>
      <c r="BW561" s="102"/>
      <c r="BX561" s="102"/>
      <c r="BY561" s="102"/>
      <c r="BZ561" s="436"/>
      <c r="CA561" s="340">
        <f t="shared" si="1427"/>
        <v>0</v>
      </c>
      <c r="CB561" s="35"/>
      <c r="CC561" s="35"/>
      <c r="CD561" s="185"/>
      <c r="CE561" s="340">
        <f t="shared" si="1443"/>
        <v>0</v>
      </c>
      <c r="CF561" s="35"/>
      <c r="CG561" s="35"/>
      <c r="CH561" s="35"/>
      <c r="CI561" s="185">
        <f t="shared" si="1500"/>
        <v>0</v>
      </c>
      <c r="CJ561" s="486"/>
      <c r="CK561" s="495"/>
      <c r="CL561" s="102"/>
      <c r="CM561" s="102"/>
      <c r="CN561" s="102"/>
      <c r="CO561" s="486"/>
    </row>
    <row r="562" spans="1:12248" s="54" customFormat="1" ht="57.75" hidden="1" customHeight="1" x14ac:dyDescent="0.25">
      <c r="B562" s="208" t="s">
        <v>8</v>
      </c>
      <c r="C562" s="143" t="s">
        <v>244</v>
      </c>
      <c r="D562" s="185"/>
      <c r="E562" s="35"/>
      <c r="F562" s="35"/>
      <c r="G562" s="35"/>
      <c r="H562" s="185"/>
      <c r="I562" s="185"/>
      <c r="J562" s="554"/>
      <c r="K562" s="554"/>
      <c r="L562" s="666"/>
      <c r="M562" s="185"/>
      <c r="N562" s="666"/>
      <c r="O562" s="554"/>
      <c r="P562" s="554"/>
      <c r="Q562" s="554"/>
      <c r="R562" s="554"/>
      <c r="S562" s="185"/>
      <c r="T562" s="554"/>
      <c r="U562" s="102"/>
      <c r="V562" s="554"/>
      <c r="W562" s="185"/>
      <c r="X562" s="554"/>
      <c r="Y562" s="554"/>
      <c r="Z562" s="554"/>
      <c r="AA562" s="554"/>
      <c r="AB562" s="554"/>
      <c r="AC562" s="185"/>
      <c r="AD562" s="575" t="e">
        <f t="shared" si="1447"/>
        <v>#DIV/0!</v>
      </c>
      <c r="AE562" s="102"/>
      <c r="AF562" s="622" t="e">
        <f t="shared" si="1498"/>
        <v>#DIV/0!</v>
      </c>
      <c r="AG562" s="185"/>
      <c r="AH562" s="622" t="e">
        <f t="shared" si="1416"/>
        <v>#DIV/0!</v>
      </c>
      <c r="AI562" s="554"/>
      <c r="AJ562" s="554"/>
      <c r="AK562" s="185"/>
      <c r="AL562" s="577"/>
      <c r="AM562" s="554"/>
      <c r="AN562" s="554"/>
      <c r="AO562" s="554"/>
      <c r="AP562" s="554"/>
      <c r="AQ562" s="554"/>
      <c r="AR562" s="554"/>
      <c r="AS562" s="554"/>
      <c r="AT562" s="554"/>
      <c r="AU562" s="554"/>
      <c r="AV562" s="559"/>
      <c r="AW562" s="102"/>
      <c r="AX562" s="102"/>
      <c r="AY562" s="102"/>
      <c r="AZ562" s="486"/>
      <c r="BA562" s="102">
        <f t="shared" si="1396"/>
        <v>0</v>
      </c>
      <c r="BB562" s="102"/>
      <c r="BC562" s="102"/>
      <c r="BD562" s="102"/>
      <c r="BE562" s="535">
        <f t="shared" si="1388"/>
        <v>0</v>
      </c>
      <c r="BF562" s="300"/>
      <c r="BG562" s="102"/>
      <c r="BH562" s="436"/>
      <c r="BI562" s="495"/>
      <c r="BJ562" s="102"/>
      <c r="BK562" s="102"/>
      <c r="BL562" s="102"/>
      <c r="BM562" s="486"/>
      <c r="BN562" s="436">
        <f t="shared" si="1436"/>
        <v>0</v>
      </c>
      <c r="BO562" s="495"/>
      <c r="BP562" s="102"/>
      <c r="BQ562" s="102"/>
      <c r="BR562" s="102"/>
      <c r="BS562" s="486"/>
      <c r="BT562" s="102"/>
      <c r="BU562" s="436">
        <f t="shared" si="1499"/>
        <v>0</v>
      </c>
      <c r="BV562" s="495"/>
      <c r="BW562" s="102"/>
      <c r="BX562" s="102"/>
      <c r="BY562" s="102"/>
      <c r="BZ562" s="436"/>
      <c r="CA562" s="340">
        <f t="shared" si="1427"/>
        <v>0</v>
      </c>
      <c r="CB562" s="35"/>
      <c r="CC562" s="35"/>
      <c r="CD562" s="185"/>
      <c r="CE562" s="340">
        <f t="shared" si="1443"/>
        <v>0</v>
      </c>
      <c r="CF562" s="35"/>
      <c r="CG562" s="35"/>
      <c r="CH562" s="35"/>
      <c r="CI562" s="185">
        <f t="shared" si="1500"/>
        <v>0</v>
      </c>
      <c r="CJ562" s="486"/>
      <c r="CK562" s="495"/>
      <c r="CL562" s="102"/>
      <c r="CM562" s="102"/>
      <c r="CN562" s="102"/>
      <c r="CO562" s="486"/>
    </row>
    <row r="563" spans="1:12248" s="53" customFormat="1" ht="50.25" hidden="1" customHeight="1" x14ac:dyDescent="0.25">
      <c r="B563" s="346"/>
      <c r="C563" s="111" t="s">
        <v>31</v>
      </c>
      <c r="D563" s="193">
        <f>H563</f>
        <v>114385.98963</v>
      </c>
      <c r="E563" s="193"/>
      <c r="F563" s="193"/>
      <c r="G563" s="194"/>
      <c r="H563" s="182">
        <f>H569+H573+H587+H605</f>
        <v>114385.98963</v>
      </c>
      <c r="I563" s="193"/>
      <c r="J563" s="559"/>
      <c r="K563" s="559"/>
      <c r="L563" s="663"/>
      <c r="M563" s="193"/>
      <c r="N563" s="663"/>
      <c r="O563" s="559"/>
      <c r="P563" s="559"/>
      <c r="Q563" s="559"/>
      <c r="R563" s="559"/>
      <c r="S563" s="193"/>
      <c r="T563" s="559"/>
      <c r="U563" s="112">
        <f>SUM(U564:U565)</f>
        <v>0</v>
      </c>
      <c r="V563" s="559"/>
      <c r="W563" s="193"/>
      <c r="X563" s="559"/>
      <c r="Y563" s="559"/>
      <c r="Z563" s="559"/>
      <c r="AA563" s="559"/>
      <c r="AB563" s="559"/>
      <c r="AC563" s="193"/>
      <c r="AD563" s="575">
        <f t="shared" si="1447"/>
        <v>0</v>
      </c>
      <c r="AE563" s="112">
        <f>SUM(AE564:AE565)</f>
        <v>0</v>
      </c>
      <c r="AF563" s="622" t="e">
        <f t="shared" si="1498"/>
        <v>#DIV/0!</v>
      </c>
      <c r="AG563" s="193"/>
      <c r="AH563" s="622" t="e">
        <f t="shared" si="1416"/>
        <v>#DIV/0!</v>
      </c>
      <c r="AI563" s="559"/>
      <c r="AJ563" s="559"/>
      <c r="AK563" s="193">
        <f>AK569+AK573+AK587+AK605</f>
        <v>114385.98963</v>
      </c>
      <c r="AL563" s="581"/>
      <c r="AM563" s="559"/>
      <c r="AN563" s="559"/>
      <c r="AO563" s="559"/>
      <c r="AP563" s="559"/>
      <c r="AQ563" s="559"/>
      <c r="AR563" s="559"/>
      <c r="AS563" s="559"/>
      <c r="AT563" s="559"/>
      <c r="AU563" s="112">
        <f t="shared" ref="AU563" si="1501">AV563</f>
        <v>114385.98963</v>
      </c>
      <c r="AV563" s="112">
        <f>AZ563</f>
        <v>114385.98963</v>
      </c>
      <c r="AW563" s="112">
        <f>SUM(AW564:AW565)</f>
        <v>0</v>
      </c>
      <c r="AX563" s="112"/>
      <c r="AY563" s="307"/>
      <c r="AZ563" s="482">
        <f>AZ569+AZ573+AZ587+AZ605</f>
        <v>114385.98963</v>
      </c>
      <c r="BA563" s="112">
        <f t="shared" ref="BA563" si="1502">BB563+BC563+BD563</f>
        <v>0</v>
      </c>
      <c r="BB563" s="307"/>
      <c r="BC563" s="307"/>
      <c r="BD563" s="307"/>
      <c r="BE563" s="112">
        <f t="shared" ref="BE563" si="1503">BF563+BG563+BH563</f>
        <v>0</v>
      </c>
      <c r="BF563" s="112">
        <f>E563</f>
        <v>0</v>
      </c>
      <c r="BG563" s="307"/>
      <c r="BH563" s="307"/>
      <c r="BI563" s="112">
        <f>BM563</f>
        <v>194109.62155000001</v>
      </c>
      <c r="BJ563" s="112">
        <f>SUM(BJ564:BJ565)</f>
        <v>0</v>
      </c>
      <c r="BK563" s="112"/>
      <c r="BL563" s="307"/>
      <c r="BM563" s="482">
        <f>BM569+BM573+BM587+BM605</f>
        <v>194109.62155000001</v>
      </c>
      <c r="BN563" s="112">
        <f t="shared" ref="BN563" si="1504">BO563+BP563+BQ563</f>
        <v>194109.62155000001</v>
      </c>
      <c r="BO563" s="112">
        <f>BS563</f>
        <v>194109.62155000001</v>
      </c>
      <c r="BP563" s="112">
        <f>SUM(BP564:BP565)</f>
        <v>0</v>
      </c>
      <c r="BQ563" s="112"/>
      <c r="BR563" s="307"/>
      <c r="BS563" s="482">
        <f>BS569+BS573+BS587+BS605</f>
        <v>194109.62155000001</v>
      </c>
      <c r="BT563" s="307">
        <f t="shared" ref="BT563" si="1505">BL563</f>
        <v>0</v>
      </c>
      <c r="BU563" s="307"/>
      <c r="BV563" s="112" t="e">
        <f>BZ563</f>
        <v>#REF!</v>
      </c>
      <c r="BW563" s="112">
        <f>SUM(BW564:BW565)</f>
        <v>0</v>
      </c>
      <c r="BX563" s="112"/>
      <c r="BY563" s="307"/>
      <c r="BZ563" s="433" t="e">
        <f>BZ569+BZ573+BZ587+BZ605</f>
        <v>#REF!</v>
      </c>
      <c r="CA563" s="112">
        <f t="shared" ref="CA563" si="1506">CB563+CC563+CD563</f>
        <v>0</v>
      </c>
      <c r="CB563" s="193">
        <f>CF563-BW563</f>
        <v>0</v>
      </c>
      <c r="CC563" s="194"/>
      <c r="CD563" s="194"/>
      <c r="CE563" s="112">
        <f t="shared" ref="CE563" si="1507">CF563</f>
        <v>0</v>
      </c>
      <c r="CF563" s="112">
        <f>SUM(CF564:CF565)</f>
        <v>0</v>
      </c>
      <c r="CG563" s="112"/>
      <c r="CH563" s="194">
        <f t="shared" ref="CH563" si="1508">BY563</f>
        <v>0</v>
      </c>
      <c r="CI563" s="194"/>
      <c r="CJ563" s="112"/>
      <c r="CK563" s="112">
        <f>CO563</f>
        <v>188883.47156000001</v>
      </c>
      <c r="CL563" s="112">
        <f>SUM(CL564:CL565)</f>
        <v>0</v>
      </c>
      <c r="CM563" s="112"/>
      <c r="CN563" s="307"/>
      <c r="CO563" s="482">
        <f>CO569+CO573+CO587+CO605</f>
        <v>188883.47156000001</v>
      </c>
    </row>
    <row r="564" spans="1:12248" s="273" customFormat="1" ht="78" hidden="1" customHeight="1" x14ac:dyDescent="0.25">
      <c r="B564" s="274"/>
      <c r="C564" s="275" t="s">
        <v>301</v>
      </c>
      <c r="D564" s="266" t="e">
        <f>H564</f>
        <v>#REF!</v>
      </c>
      <c r="E564" s="266"/>
      <c r="F564" s="266"/>
      <c r="G564" s="266"/>
      <c r="H564" s="266" t="e">
        <f>H569+H573+H587+H594+H598+H602+H605+H610</f>
        <v>#REF!</v>
      </c>
      <c r="I564" s="266"/>
      <c r="J564" s="144"/>
      <c r="K564" s="144"/>
      <c r="L564" s="144"/>
      <c r="M564" s="266"/>
      <c r="N564" s="144"/>
      <c r="O564" s="144"/>
      <c r="P564" s="144"/>
      <c r="Q564" s="144"/>
      <c r="R564" s="144"/>
      <c r="S564" s="266"/>
      <c r="T564" s="144"/>
      <c r="U564" s="144"/>
      <c r="V564" s="144"/>
      <c r="W564" s="266"/>
      <c r="X564" s="144"/>
      <c r="Y564" s="144"/>
      <c r="Z564" s="144"/>
      <c r="AA564" s="144"/>
      <c r="AB564" s="144"/>
      <c r="AC564" s="266"/>
      <c r="AD564" s="575" t="e">
        <f t="shared" si="1447"/>
        <v>#REF!</v>
      </c>
      <c r="AE564" s="144"/>
      <c r="AF564" s="622" t="e">
        <f t="shared" si="1498"/>
        <v>#DIV/0!</v>
      </c>
      <c r="AG564" s="266"/>
      <c r="AH564" s="622" t="e">
        <f t="shared" si="1416"/>
        <v>#DIV/0!</v>
      </c>
      <c r="AI564" s="144"/>
      <c r="AJ564" s="144"/>
      <c r="AK564" s="266" t="e">
        <f>AK569+AK573+AK587+AK594+AK598+AK602+AK605+AK610</f>
        <v>#REF!</v>
      </c>
      <c r="AL564" s="144"/>
      <c r="AM564" s="144"/>
      <c r="AN564" s="144"/>
      <c r="AO564" s="144"/>
      <c r="AP564" s="144"/>
      <c r="AQ564" s="144"/>
      <c r="AR564" s="144"/>
      <c r="AS564" s="144"/>
      <c r="AT564" s="144"/>
      <c r="AU564" s="144">
        <f>AX564</f>
        <v>0</v>
      </c>
      <c r="AV564" s="559" t="e">
        <f>AZ564</f>
        <v>#REF!</v>
      </c>
      <c r="AW564" s="144"/>
      <c r="AX564" s="144"/>
      <c r="AY564" s="144"/>
      <c r="AZ564" s="144" t="e">
        <f>AZ569+AZ573+AZ587+AZ594+AZ598+AZ602+AZ605+AZ610</f>
        <v>#REF!</v>
      </c>
      <c r="BA564" s="102">
        <f t="shared" si="1396"/>
        <v>0</v>
      </c>
      <c r="BB564" s="144"/>
      <c r="BC564" s="144"/>
      <c r="BD564" s="144"/>
      <c r="BE564" s="144" t="e">
        <f t="shared" si="1388"/>
        <v>#REF!</v>
      </c>
      <c r="BF564" s="300"/>
      <c r="BG564" s="144"/>
      <c r="BH564" s="144" t="e">
        <f>BH569+BH573+BH587+BH594+BH598+BH602+BH605+BH610</f>
        <v>#REF!</v>
      </c>
      <c r="BI564" s="144">
        <f>BM564</f>
        <v>194109.62155000001</v>
      </c>
      <c r="BJ564" s="144"/>
      <c r="BK564" s="144"/>
      <c r="BL564" s="144"/>
      <c r="BM564" s="144">
        <f>BM569+BM573+BM587+BM594+BM598+BM602+BM605+BM610</f>
        <v>194109.62155000001</v>
      </c>
      <c r="BN564" s="144" t="e">
        <f t="shared" si="1436"/>
        <v>#REF!</v>
      </c>
      <c r="BO564" s="144" t="e">
        <f>BS564</f>
        <v>#REF!</v>
      </c>
      <c r="BP564" s="144"/>
      <c r="BQ564" s="144"/>
      <c r="BR564" s="144"/>
      <c r="BS564" s="144" t="e">
        <f>BS569+BS573+BS587+BS594+BS598+BS602+BS605+BS610</f>
        <v>#REF!</v>
      </c>
      <c r="BT564" s="144"/>
      <c r="BU564" s="144">
        <f t="shared" si="1499"/>
        <v>194109.62155000001</v>
      </c>
      <c r="BV564" s="144" t="e">
        <f>BZ564</f>
        <v>#REF!</v>
      </c>
      <c r="BW564" s="144"/>
      <c r="BX564" s="144"/>
      <c r="BY564" s="144"/>
      <c r="BZ564" s="144" t="e">
        <f>BZ569+BZ573+BZ587+BZ594+BZ598+BZ602+BZ605+BZ610</f>
        <v>#REF!</v>
      </c>
      <c r="CA564" s="144">
        <f t="shared" si="1427"/>
        <v>0</v>
      </c>
      <c r="CB564" s="266"/>
      <c r="CC564" s="266"/>
      <c r="CD564" s="266"/>
      <c r="CE564" s="144" t="e">
        <f t="shared" si="1443"/>
        <v>#REF!</v>
      </c>
      <c r="CF564" s="266"/>
      <c r="CG564" s="266"/>
      <c r="CH564" s="266"/>
      <c r="CI564" s="266" t="e">
        <f t="shared" si="1500"/>
        <v>#REF!</v>
      </c>
      <c r="CJ564" s="144"/>
      <c r="CK564" s="144">
        <f>CO564</f>
        <v>188883.47156000001</v>
      </c>
      <c r="CL564" s="144"/>
      <c r="CM564" s="144"/>
      <c r="CN564" s="144"/>
      <c r="CO564" s="144">
        <f>CO569+CO573+CO587+CO594+CO598+CO602+CO605+CO610</f>
        <v>188883.47156000001</v>
      </c>
    </row>
    <row r="565" spans="1:12248" s="47" customFormat="1" ht="49.5" hidden="1" customHeight="1" x14ac:dyDescent="0.25">
      <c r="B565" s="206"/>
      <c r="C565" s="122" t="s">
        <v>299</v>
      </c>
      <c r="D565" s="182"/>
      <c r="E565" s="182"/>
      <c r="F565" s="182"/>
      <c r="G565" s="182"/>
      <c r="H565" s="182"/>
      <c r="I565" s="182"/>
      <c r="J565" s="559"/>
      <c r="K565" s="559"/>
      <c r="L565" s="663"/>
      <c r="M565" s="182"/>
      <c r="N565" s="663"/>
      <c r="O565" s="559"/>
      <c r="P565" s="559"/>
      <c r="Q565" s="559"/>
      <c r="R565" s="559"/>
      <c r="S565" s="182"/>
      <c r="T565" s="559"/>
      <c r="U565" s="581"/>
      <c r="V565" s="559"/>
      <c r="W565" s="182"/>
      <c r="X565" s="559"/>
      <c r="Y565" s="559"/>
      <c r="Z565" s="559"/>
      <c r="AA565" s="559"/>
      <c r="AB565" s="559"/>
      <c r="AC565" s="182"/>
      <c r="AD565" s="575" t="e">
        <f t="shared" si="1447"/>
        <v>#DIV/0!</v>
      </c>
      <c r="AE565" s="581"/>
      <c r="AF565" s="622" t="e">
        <f t="shared" si="1498"/>
        <v>#DIV/0!</v>
      </c>
      <c r="AG565" s="182"/>
      <c r="AH565" s="622" t="e">
        <f t="shared" si="1416"/>
        <v>#DIV/0!</v>
      </c>
      <c r="AI565" s="559"/>
      <c r="AJ565" s="559"/>
      <c r="AK565" s="182"/>
      <c r="AL565" s="581"/>
      <c r="AM565" s="559"/>
      <c r="AN565" s="559"/>
      <c r="AO565" s="559"/>
      <c r="AP565" s="559"/>
      <c r="AQ565" s="559"/>
      <c r="AR565" s="559"/>
      <c r="AS565" s="559"/>
      <c r="AT565" s="559"/>
      <c r="AU565" s="559"/>
      <c r="AV565" s="559"/>
      <c r="AW565" s="482"/>
      <c r="AX565" s="482"/>
      <c r="AY565" s="482"/>
      <c r="AZ565" s="482"/>
      <c r="BA565" s="21"/>
      <c r="BB565" s="526"/>
      <c r="BC565" s="526"/>
      <c r="BD565" s="526"/>
      <c r="BE565" s="526"/>
      <c r="BF565" s="21"/>
      <c r="BG565" s="433"/>
      <c r="BH565" s="433"/>
      <c r="BI565" s="491"/>
      <c r="BJ565" s="482"/>
      <c r="BK565" s="482"/>
      <c r="BL565" s="482"/>
      <c r="BM565" s="482"/>
      <c r="BN565" s="433"/>
      <c r="BO565" s="491"/>
      <c r="BP565" s="482"/>
      <c r="BQ565" s="482"/>
      <c r="BR565" s="482"/>
      <c r="BS565" s="482"/>
      <c r="BT565" s="433"/>
      <c r="BU565" s="433"/>
      <c r="BV565" s="491"/>
      <c r="BW565" s="433"/>
      <c r="BX565" s="433"/>
      <c r="BY565" s="433"/>
      <c r="BZ565" s="433"/>
      <c r="CA565" s="338"/>
      <c r="CB565" s="182"/>
      <c r="CC565" s="182"/>
      <c r="CD565" s="182"/>
      <c r="CE565" s="338"/>
      <c r="CF565" s="182"/>
      <c r="CG565" s="182"/>
      <c r="CH565" s="182"/>
      <c r="CI565" s="182"/>
      <c r="CJ565" s="482"/>
      <c r="CK565" s="491"/>
      <c r="CL565" s="482"/>
      <c r="CM565" s="482"/>
      <c r="CN565" s="482"/>
      <c r="CO565" s="482"/>
    </row>
    <row r="566" spans="1:12248" s="47" customFormat="1" ht="78" hidden="1" customHeight="1" x14ac:dyDescent="0.25">
      <c r="B566" s="206"/>
      <c r="C566" s="122" t="s">
        <v>300</v>
      </c>
      <c r="D566" s="182"/>
      <c r="E566" s="182"/>
      <c r="F566" s="182"/>
      <c r="G566" s="182"/>
      <c r="H566" s="182"/>
      <c r="I566" s="182"/>
      <c r="J566" s="559"/>
      <c r="K566" s="559"/>
      <c r="L566" s="663"/>
      <c r="M566" s="182"/>
      <c r="N566" s="663"/>
      <c r="O566" s="559"/>
      <c r="P566" s="559"/>
      <c r="Q566" s="559"/>
      <c r="R566" s="559"/>
      <c r="S566" s="182"/>
      <c r="T566" s="559"/>
      <c r="U566" s="581"/>
      <c r="V566" s="559"/>
      <c r="W566" s="182"/>
      <c r="X566" s="559"/>
      <c r="Y566" s="559"/>
      <c r="Z566" s="559"/>
      <c r="AA566" s="559"/>
      <c r="AB566" s="559"/>
      <c r="AC566" s="182"/>
      <c r="AD566" s="575" t="e">
        <f t="shared" si="1447"/>
        <v>#DIV/0!</v>
      </c>
      <c r="AE566" s="581"/>
      <c r="AF566" s="622" t="e">
        <f t="shared" si="1498"/>
        <v>#DIV/0!</v>
      </c>
      <c r="AG566" s="182"/>
      <c r="AH566" s="622" t="e">
        <f t="shared" si="1416"/>
        <v>#DIV/0!</v>
      </c>
      <c r="AI566" s="559"/>
      <c r="AJ566" s="559"/>
      <c r="AK566" s="182"/>
      <c r="AL566" s="581"/>
      <c r="AM566" s="559"/>
      <c r="AN566" s="559"/>
      <c r="AO566" s="559"/>
      <c r="AP566" s="559"/>
      <c r="AQ566" s="559"/>
      <c r="AR566" s="559"/>
      <c r="AS566" s="559"/>
      <c r="AT566" s="559"/>
      <c r="AU566" s="559"/>
      <c r="AV566" s="559"/>
      <c r="AW566" s="482"/>
      <c r="AX566" s="482"/>
      <c r="AY566" s="482"/>
      <c r="AZ566" s="482"/>
      <c r="BA566" s="21"/>
      <c r="BB566" s="526"/>
      <c r="BC566" s="526"/>
      <c r="BD566" s="526"/>
      <c r="BE566" s="526"/>
      <c r="BF566" s="21"/>
      <c r="BG566" s="433"/>
      <c r="BH566" s="433"/>
      <c r="BI566" s="491"/>
      <c r="BJ566" s="482"/>
      <c r="BK566" s="482"/>
      <c r="BL566" s="482"/>
      <c r="BM566" s="482"/>
      <c r="BN566" s="433"/>
      <c r="BO566" s="491"/>
      <c r="BP566" s="482"/>
      <c r="BQ566" s="482"/>
      <c r="BR566" s="482"/>
      <c r="BS566" s="482"/>
      <c r="BT566" s="433"/>
      <c r="BU566" s="433"/>
      <c r="BV566" s="491"/>
      <c r="BW566" s="433"/>
      <c r="BX566" s="433"/>
      <c r="BY566" s="433"/>
      <c r="BZ566" s="433"/>
      <c r="CA566" s="338"/>
      <c r="CB566" s="182"/>
      <c r="CC566" s="182"/>
      <c r="CD566" s="182"/>
      <c r="CE566" s="338"/>
      <c r="CF566" s="182"/>
      <c r="CG566" s="182"/>
      <c r="CH566" s="182"/>
      <c r="CI566" s="182"/>
      <c r="CJ566" s="482"/>
      <c r="CK566" s="491"/>
      <c r="CL566" s="482"/>
      <c r="CM566" s="482"/>
      <c r="CN566" s="482"/>
      <c r="CO566" s="482"/>
    </row>
    <row r="567" spans="1:12248" s="645" customFormat="1" ht="127.5" customHeight="1" x14ac:dyDescent="0.3">
      <c r="A567" s="407"/>
      <c r="B567" s="441" t="s">
        <v>7</v>
      </c>
      <c r="C567" s="440" t="s">
        <v>401</v>
      </c>
      <c r="D567" s="412">
        <f>H567</f>
        <v>123686.26953999999</v>
      </c>
      <c r="E567" s="412"/>
      <c r="F567" s="412"/>
      <c r="G567" s="412"/>
      <c r="H567" s="412">
        <f>H569+H573+H587+H598+H605</f>
        <v>123686.26953999999</v>
      </c>
      <c r="I567" s="412">
        <f>Q567</f>
        <v>15138.2053</v>
      </c>
      <c r="J567" s="570">
        <f>I567/H567</f>
        <v>0.12239196279668151</v>
      </c>
      <c r="K567" s="412"/>
      <c r="L567" s="412"/>
      <c r="M567" s="412"/>
      <c r="N567" s="412"/>
      <c r="O567" s="412"/>
      <c r="P567" s="412"/>
      <c r="Q567" s="412">
        <f>Q569+Q573+Q587+Q598+Q605</f>
        <v>15138.2053</v>
      </c>
      <c r="R567" s="570">
        <f>Q567/H567</f>
        <v>0.12239196279668151</v>
      </c>
      <c r="S567" s="412">
        <f>U567+W567+Y567+AA567</f>
        <v>7979.9469499999996</v>
      </c>
      <c r="T567" s="570">
        <f>S567/D567</f>
        <v>6.4517645973786078E-2</v>
      </c>
      <c r="U567" s="413"/>
      <c r="V567" s="412"/>
      <c r="W567" s="412"/>
      <c r="X567" s="412"/>
      <c r="Y567" s="412"/>
      <c r="Z567" s="412"/>
      <c r="AA567" s="412">
        <f>AA569+AA573+AA587+AA598+AA605</f>
        <v>7979.9469499999996</v>
      </c>
      <c r="AB567" s="570">
        <f>AA567/D567</f>
        <v>6.4517645973786078E-2</v>
      </c>
      <c r="AC567" s="412">
        <f>AK567</f>
        <v>123686.26953999999</v>
      </c>
      <c r="AD567" s="570">
        <f t="shared" si="1447"/>
        <v>1</v>
      </c>
      <c r="AE567" s="413"/>
      <c r="AF567" s="628"/>
      <c r="AG567" s="412"/>
      <c r="AH567" s="628"/>
      <c r="AI567" s="412"/>
      <c r="AJ567" s="412"/>
      <c r="AK567" s="412">
        <f>AK569+AK573+AK587+AK598+AK605</f>
        <v>123686.26953999999</v>
      </c>
      <c r="AL567" s="570">
        <f>AK567/H567</f>
        <v>1</v>
      </c>
      <c r="AM567" s="412"/>
      <c r="AN567" s="412"/>
      <c r="AO567" s="412"/>
      <c r="AP567" s="412"/>
      <c r="AQ567" s="412"/>
      <c r="AR567" s="412"/>
      <c r="AS567" s="412"/>
      <c r="AT567" s="412"/>
      <c r="AU567" s="413"/>
      <c r="AV567" s="413">
        <f>AZ567</f>
        <v>123686.26953999999</v>
      </c>
      <c r="AW567" s="413"/>
      <c r="AX567" s="413"/>
      <c r="AY567" s="413"/>
      <c r="AZ567" s="413">
        <f>AZ569+AZ573+AZ587+AZ598+AZ605</f>
        <v>123686.26953999999</v>
      </c>
      <c r="BA567" s="413"/>
      <c r="BB567" s="413"/>
      <c r="BC567" s="413"/>
      <c r="BD567" s="413"/>
      <c r="BE567" s="413"/>
      <c r="BF567" s="413"/>
      <c r="BG567" s="413"/>
      <c r="BH567" s="413"/>
      <c r="BI567" s="413">
        <f>BM567</f>
        <v>194109.62155000001</v>
      </c>
      <c r="BJ567" s="413"/>
      <c r="BK567" s="413"/>
      <c r="BL567" s="413"/>
      <c r="BM567" s="413">
        <f>BM563</f>
        <v>194109.62155000001</v>
      </c>
      <c r="BN567" s="413"/>
      <c r="BO567" s="413">
        <f>BS567</f>
        <v>194109.62155000001</v>
      </c>
      <c r="BP567" s="413"/>
      <c r="BQ567" s="413"/>
      <c r="BR567" s="413"/>
      <c r="BS567" s="413">
        <f>BS563</f>
        <v>194109.62155000001</v>
      </c>
      <c r="BT567" s="413"/>
      <c r="BU567" s="413"/>
      <c r="BV567" s="413" t="e">
        <f>BZ567</f>
        <v>#REF!</v>
      </c>
      <c r="BW567" s="413"/>
      <c r="BX567" s="413"/>
      <c r="BY567" s="413"/>
      <c r="BZ567" s="413" t="e">
        <f>BZ563</f>
        <v>#REF!</v>
      </c>
      <c r="CA567" s="413"/>
      <c r="CB567" s="413"/>
      <c r="CC567" s="413"/>
      <c r="CD567" s="413"/>
      <c r="CE567" s="413">
        <f>CI567</f>
        <v>188883.47156000001</v>
      </c>
      <c r="CF567" s="413"/>
      <c r="CG567" s="413"/>
      <c r="CH567" s="413"/>
      <c r="CI567" s="413">
        <f>CI569+CI573+CI587+CI598+CI605</f>
        <v>188883.47156000001</v>
      </c>
      <c r="CJ567" s="413"/>
      <c r="CK567" s="413">
        <f>CO567</f>
        <v>188883.47156000001</v>
      </c>
      <c r="CL567" s="413"/>
      <c r="CM567" s="413"/>
      <c r="CN567" s="413"/>
      <c r="CO567" s="413">
        <f>CO563</f>
        <v>188883.47156000001</v>
      </c>
      <c r="CP567" s="413"/>
      <c r="CQ567" s="413"/>
      <c r="CR567" s="413"/>
      <c r="CS567" s="413"/>
      <c r="CT567" s="413"/>
      <c r="CU567" s="413"/>
      <c r="CV567" s="413"/>
      <c r="CW567" s="413"/>
      <c r="CX567" s="413"/>
      <c r="CY567" s="413"/>
      <c r="CZ567" s="413"/>
      <c r="DA567" s="413"/>
      <c r="DB567" s="413"/>
      <c r="DC567" s="414"/>
      <c r="DD567" s="414"/>
      <c r="DE567" s="414"/>
      <c r="DF567" s="414"/>
      <c r="DG567" s="412"/>
      <c r="DH567" s="412"/>
      <c r="DI567" s="412"/>
      <c r="DJ567" s="412"/>
      <c r="DK567" s="412"/>
      <c r="DL567" s="412"/>
      <c r="DM567" s="412"/>
      <c r="DN567" s="412"/>
      <c r="DO567" s="412"/>
      <c r="DP567" s="412"/>
      <c r="DQ567" s="412"/>
      <c r="DR567" s="412"/>
      <c r="DS567" s="412"/>
      <c r="DT567" s="412"/>
      <c r="DU567" s="412"/>
      <c r="DV567" s="412"/>
      <c r="DW567" s="412"/>
      <c r="DX567" s="412"/>
      <c r="DY567" s="412"/>
      <c r="DZ567" s="413"/>
      <c r="EA567" s="413"/>
      <c r="EB567" s="413"/>
      <c r="EC567" s="413"/>
      <c r="ED567" s="413"/>
      <c r="EE567" s="413"/>
      <c r="EF567" s="413"/>
      <c r="EG567" s="413"/>
      <c r="EH567" s="413"/>
      <c r="EI567" s="413"/>
      <c r="EJ567" s="413"/>
      <c r="EK567" s="413"/>
      <c r="EL567" s="413"/>
      <c r="EM567" s="413"/>
      <c r="EN567" s="413"/>
      <c r="EO567" s="413"/>
      <c r="EP567" s="413"/>
      <c r="EQ567" s="413"/>
      <c r="ER567" s="413"/>
      <c r="ES567" s="413"/>
      <c r="ET567" s="413"/>
      <c r="EU567" s="413"/>
      <c r="EV567" s="413"/>
      <c r="EW567" s="413"/>
      <c r="EX567" s="414"/>
      <c r="EY567" s="414"/>
      <c r="EZ567" s="414"/>
      <c r="FA567" s="414"/>
      <c r="FB567" s="414"/>
      <c r="FC567" s="413"/>
      <c r="FD567" s="413"/>
      <c r="FE567" s="414"/>
      <c r="FF567" s="414"/>
      <c r="FG567" s="413"/>
      <c r="FH567" s="413"/>
      <c r="FI567" s="414"/>
      <c r="FJ567" s="414"/>
      <c r="FK567" s="413"/>
      <c r="FL567" s="413"/>
      <c r="FM567" s="413"/>
      <c r="FN567" s="413"/>
      <c r="FO567" s="413"/>
      <c r="FP567" s="413"/>
      <c r="FQ567" s="413"/>
      <c r="FR567" s="414"/>
      <c r="FS567" s="414"/>
      <c r="FT567" s="413"/>
      <c r="FU567" s="413"/>
      <c r="FV567" s="414"/>
      <c r="FW567" s="414"/>
      <c r="FX567" s="413"/>
      <c r="FY567" s="413"/>
      <c r="FZ567" s="413"/>
      <c r="GA567" s="413"/>
      <c r="GB567" s="413"/>
      <c r="GC567" s="407"/>
      <c r="GD567" s="439"/>
      <c r="GE567" s="413"/>
      <c r="GF567" s="413"/>
      <c r="GG567" s="413"/>
      <c r="GH567" s="413"/>
      <c r="GI567" s="413"/>
      <c r="GJ567" s="413"/>
      <c r="GK567" s="413"/>
      <c r="GL567" s="412"/>
      <c r="GM567" s="412"/>
      <c r="GN567" s="412"/>
      <c r="GO567" s="412"/>
      <c r="GP567" s="412"/>
      <c r="GQ567" s="412"/>
      <c r="GR567" s="412"/>
      <c r="GS567" s="412"/>
      <c r="GT567" s="412"/>
      <c r="GU567" s="412"/>
      <c r="GV567" s="412"/>
      <c r="GW567" s="412"/>
      <c r="GX567" s="412"/>
      <c r="GY567" s="412"/>
      <c r="GZ567" s="412"/>
      <c r="HA567" s="412"/>
      <c r="HB567" s="412"/>
      <c r="HC567" s="412"/>
      <c r="HD567" s="412"/>
      <c r="HE567" s="412"/>
      <c r="HF567" s="412"/>
      <c r="HG567" s="412"/>
      <c r="HH567" s="412"/>
      <c r="HI567" s="412"/>
      <c r="HJ567" s="412"/>
      <c r="HK567" s="412"/>
      <c r="HL567" s="412"/>
      <c r="HM567" s="412"/>
      <c r="HN567" s="412"/>
      <c r="HO567" s="412"/>
      <c r="HP567" s="412"/>
      <c r="HQ567" s="412"/>
      <c r="HR567" s="412"/>
      <c r="HS567" s="412"/>
      <c r="HT567" s="412"/>
      <c r="HU567" s="412"/>
      <c r="HV567" s="412"/>
      <c r="HW567" s="412"/>
      <c r="HX567" s="412"/>
      <c r="HY567" s="412"/>
      <c r="HZ567" s="412"/>
      <c r="IA567" s="412"/>
      <c r="IB567" s="412"/>
      <c r="IC567" s="412"/>
      <c r="ID567" s="413"/>
      <c r="IE567" s="413"/>
      <c r="IF567" s="413"/>
      <c r="IG567" s="413"/>
      <c r="IH567" s="413"/>
      <c r="II567" s="413"/>
      <c r="IJ567" s="413"/>
      <c r="IK567" s="413"/>
      <c r="IL567" s="413"/>
      <c r="IM567" s="413"/>
      <c r="IN567" s="413"/>
      <c r="IO567" s="413"/>
      <c r="IP567" s="413"/>
      <c r="IQ567" s="413"/>
      <c r="IR567" s="413"/>
      <c r="IS567" s="413"/>
      <c r="IT567" s="413"/>
      <c r="IU567" s="413"/>
      <c r="IV567" s="413"/>
      <c r="IW567" s="413"/>
      <c r="IX567" s="413"/>
      <c r="IY567" s="413"/>
      <c r="IZ567" s="413"/>
      <c r="JA567" s="413"/>
      <c r="JB567" s="414"/>
      <c r="JC567" s="414"/>
      <c r="JD567" s="414"/>
      <c r="JE567" s="414"/>
      <c r="JF567" s="414"/>
      <c r="JG567" s="413"/>
      <c r="JH567" s="413"/>
      <c r="JI567" s="414"/>
      <c r="JJ567" s="414"/>
      <c r="JK567" s="413"/>
      <c r="JL567" s="413"/>
      <c r="JM567" s="414"/>
      <c r="JN567" s="414"/>
      <c r="JO567" s="413"/>
      <c r="JP567" s="413"/>
      <c r="JQ567" s="413"/>
      <c r="JR567" s="413"/>
      <c r="JS567" s="413"/>
      <c r="JT567" s="413"/>
      <c r="JU567" s="413"/>
      <c r="JV567" s="414"/>
      <c r="JW567" s="414"/>
      <c r="JX567" s="413"/>
      <c r="JY567" s="413"/>
      <c r="JZ567" s="414"/>
      <c r="KA567" s="414"/>
      <c r="KB567" s="413"/>
      <c r="KC567" s="413"/>
      <c r="KD567" s="413"/>
      <c r="KE567" s="413"/>
      <c r="KF567" s="413"/>
      <c r="KG567" s="407"/>
      <c r="KH567" s="439"/>
      <c r="KI567" s="413"/>
      <c r="KJ567" s="413"/>
      <c r="KK567" s="413"/>
      <c r="KL567" s="413"/>
      <c r="KM567" s="413"/>
      <c r="KN567" s="413"/>
      <c r="KO567" s="413"/>
      <c r="KP567" s="412"/>
      <c r="KQ567" s="412"/>
      <c r="KR567" s="412"/>
      <c r="KS567" s="412"/>
      <c r="KT567" s="412"/>
      <c r="KU567" s="412"/>
      <c r="KV567" s="412"/>
      <c r="KW567" s="412"/>
      <c r="KX567" s="412"/>
      <c r="KY567" s="412"/>
      <c r="KZ567" s="412"/>
      <c r="LA567" s="412"/>
      <c r="LB567" s="412"/>
      <c r="LC567" s="412"/>
      <c r="LD567" s="412"/>
      <c r="LE567" s="412"/>
      <c r="LF567" s="412"/>
      <c r="LG567" s="412"/>
      <c r="LH567" s="412"/>
      <c r="LI567" s="412"/>
      <c r="LJ567" s="412"/>
      <c r="LK567" s="412"/>
      <c r="LL567" s="412"/>
      <c r="LM567" s="412"/>
      <c r="LN567" s="412"/>
      <c r="LO567" s="412"/>
      <c r="LP567" s="412"/>
      <c r="LQ567" s="412"/>
      <c r="LR567" s="412"/>
      <c r="LS567" s="412"/>
      <c r="LT567" s="412"/>
      <c r="LU567" s="412"/>
      <c r="LV567" s="412"/>
      <c r="LW567" s="412"/>
      <c r="LX567" s="412"/>
      <c r="LY567" s="412"/>
      <c r="LZ567" s="412"/>
      <c r="MA567" s="412"/>
      <c r="MB567" s="412"/>
      <c r="MC567" s="412"/>
      <c r="MD567" s="412"/>
      <c r="ME567" s="412"/>
      <c r="MF567" s="412"/>
      <c r="MG567" s="412"/>
      <c r="MH567" s="413"/>
      <c r="MI567" s="413"/>
      <c r="MJ567" s="413"/>
      <c r="MK567" s="413"/>
      <c r="ML567" s="413"/>
      <c r="MM567" s="413"/>
      <c r="MN567" s="413"/>
      <c r="MO567" s="413"/>
      <c r="MP567" s="413"/>
      <c r="MQ567" s="413"/>
      <c r="MR567" s="413"/>
      <c r="MS567" s="413"/>
      <c r="MT567" s="413"/>
      <c r="MU567" s="413"/>
      <c r="MV567" s="413"/>
      <c r="MW567" s="413"/>
      <c r="MX567" s="413"/>
      <c r="MY567" s="413"/>
      <c r="MZ567" s="413"/>
      <c r="NA567" s="413"/>
      <c r="NB567" s="413"/>
      <c r="NC567" s="413"/>
      <c r="ND567" s="413"/>
      <c r="NE567" s="413"/>
      <c r="NF567" s="414"/>
      <c r="NG567" s="414"/>
      <c r="NH567" s="414"/>
      <c r="NI567" s="414"/>
      <c r="NJ567" s="414"/>
      <c r="NK567" s="413"/>
      <c r="NL567" s="413"/>
      <c r="NM567" s="414"/>
      <c r="NN567" s="414"/>
      <c r="NO567" s="413"/>
      <c r="NP567" s="413"/>
      <c r="NQ567" s="414"/>
      <c r="NR567" s="414"/>
      <c r="NS567" s="413"/>
      <c r="NT567" s="413"/>
      <c r="NU567" s="413"/>
      <c r="NV567" s="413"/>
      <c r="NW567" s="413"/>
      <c r="NX567" s="413"/>
      <c r="NY567" s="413"/>
      <c r="NZ567" s="414"/>
      <c r="OA567" s="414"/>
      <c r="OB567" s="413"/>
      <c r="OC567" s="413"/>
      <c r="OD567" s="414"/>
      <c r="OE567" s="414"/>
      <c r="OF567" s="413"/>
      <c r="OG567" s="413"/>
      <c r="OH567" s="413"/>
      <c r="OI567" s="413"/>
      <c r="OJ567" s="413"/>
      <c r="OK567" s="407"/>
      <c r="OL567" s="439"/>
      <c r="OM567" s="413"/>
      <c r="ON567" s="413"/>
      <c r="OO567" s="413"/>
      <c r="OP567" s="413"/>
      <c r="OQ567" s="413"/>
      <c r="OR567" s="413"/>
      <c r="OS567" s="413"/>
      <c r="OT567" s="412"/>
      <c r="OU567" s="412"/>
      <c r="OV567" s="412"/>
      <c r="OW567" s="412"/>
      <c r="OX567" s="412"/>
      <c r="OY567" s="412"/>
      <c r="OZ567" s="412"/>
      <c r="PA567" s="412"/>
      <c r="PB567" s="412"/>
      <c r="PC567" s="412"/>
      <c r="PD567" s="412"/>
      <c r="PE567" s="412"/>
      <c r="PF567" s="412"/>
      <c r="PG567" s="412"/>
      <c r="PH567" s="412"/>
      <c r="PI567" s="412"/>
      <c r="PJ567" s="412"/>
      <c r="PK567" s="412"/>
      <c r="PL567" s="412"/>
      <c r="PM567" s="412"/>
      <c r="PN567" s="412"/>
      <c r="PO567" s="412"/>
      <c r="PP567" s="412"/>
      <c r="PQ567" s="412"/>
      <c r="PR567" s="412"/>
      <c r="PS567" s="412"/>
      <c r="PT567" s="412"/>
      <c r="PU567" s="412"/>
      <c r="PV567" s="412"/>
      <c r="PW567" s="412"/>
      <c r="PX567" s="412"/>
      <c r="PY567" s="412"/>
      <c r="PZ567" s="412"/>
      <c r="QA567" s="412"/>
      <c r="QB567" s="412"/>
      <c r="QC567" s="412"/>
      <c r="QD567" s="412"/>
      <c r="QE567" s="412"/>
      <c r="QF567" s="412"/>
      <c r="QG567" s="412"/>
      <c r="QH567" s="412"/>
      <c r="QI567" s="412"/>
      <c r="QJ567" s="412"/>
      <c r="QK567" s="412"/>
      <c r="QL567" s="413"/>
      <c r="QM567" s="413"/>
      <c r="QN567" s="413"/>
      <c r="QO567" s="413"/>
      <c r="QP567" s="413"/>
      <c r="QQ567" s="413"/>
      <c r="QR567" s="413"/>
      <c r="QS567" s="413"/>
      <c r="QT567" s="413"/>
      <c r="QU567" s="413"/>
      <c r="QV567" s="413"/>
      <c r="QW567" s="413"/>
      <c r="QX567" s="413"/>
      <c r="QY567" s="413"/>
      <c r="QZ567" s="413"/>
      <c r="RA567" s="413"/>
      <c r="RB567" s="413"/>
      <c r="RC567" s="413"/>
      <c r="RD567" s="413"/>
      <c r="RE567" s="413"/>
      <c r="RF567" s="413"/>
      <c r="RG567" s="413"/>
      <c r="RH567" s="413"/>
      <c r="RI567" s="413"/>
      <c r="RJ567" s="414"/>
      <c r="RK567" s="414"/>
      <c r="RL567" s="414"/>
      <c r="RM567" s="414"/>
      <c r="RN567" s="414"/>
      <c r="RO567" s="413"/>
      <c r="RP567" s="413"/>
      <c r="RQ567" s="414"/>
      <c r="RR567" s="414"/>
      <c r="RS567" s="413"/>
      <c r="RT567" s="413"/>
      <c r="RU567" s="414"/>
      <c r="RV567" s="414"/>
      <c r="RW567" s="413"/>
      <c r="RX567" s="413"/>
      <c r="RY567" s="413"/>
      <c r="RZ567" s="413"/>
      <c r="SA567" s="413"/>
      <c r="SB567" s="413"/>
      <c r="SC567" s="413"/>
      <c r="SD567" s="414"/>
      <c r="SE567" s="414"/>
      <c r="SF567" s="413"/>
      <c r="SG567" s="413"/>
      <c r="SH567" s="414"/>
      <c r="SI567" s="414"/>
      <c r="SJ567" s="413"/>
      <c r="SK567" s="413"/>
      <c r="SL567" s="413"/>
      <c r="SM567" s="413"/>
      <c r="SN567" s="413"/>
      <c r="SO567" s="407"/>
      <c r="SP567" s="439"/>
      <c r="SQ567" s="413"/>
      <c r="SR567" s="413"/>
      <c r="SS567" s="413"/>
      <c r="ST567" s="413"/>
      <c r="SU567" s="413"/>
      <c r="SV567" s="413"/>
      <c r="SW567" s="413"/>
      <c r="SX567" s="412"/>
      <c r="SY567" s="412"/>
      <c r="SZ567" s="412"/>
      <c r="TA567" s="412"/>
      <c r="TB567" s="412"/>
      <c r="TC567" s="412"/>
      <c r="TD567" s="412"/>
      <c r="TE567" s="412"/>
      <c r="TF567" s="412"/>
      <c r="TG567" s="412"/>
      <c r="TH567" s="412"/>
      <c r="TI567" s="412"/>
      <c r="TJ567" s="412"/>
      <c r="TK567" s="412"/>
      <c r="TL567" s="412"/>
      <c r="TM567" s="412"/>
      <c r="TN567" s="412"/>
      <c r="TO567" s="412"/>
      <c r="TP567" s="412"/>
      <c r="TQ567" s="412"/>
      <c r="TR567" s="412"/>
      <c r="TS567" s="412"/>
      <c r="TT567" s="412"/>
      <c r="TU567" s="412"/>
      <c r="TV567" s="412"/>
      <c r="TW567" s="412"/>
      <c r="TX567" s="412"/>
      <c r="TY567" s="412"/>
      <c r="TZ567" s="412"/>
      <c r="UA567" s="412"/>
      <c r="UB567" s="412"/>
      <c r="UC567" s="412"/>
      <c r="UD567" s="412"/>
      <c r="UE567" s="412"/>
      <c r="UF567" s="412"/>
      <c r="UG567" s="412"/>
      <c r="UH567" s="412"/>
      <c r="UI567" s="412"/>
      <c r="UJ567" s="412"/>
      <c r="UK567" s="412"/>
      <c r="UL567" s="412"/>
      <c r="UM567" s="412"/>
      <c r="UN567" s="412"/>
      <c r="UO567" s="412"/>
      <c r="UP567" s="413"/>
      <c r="UQ567" s="413"/>
      <c r="UR567" s="413"/>
      <c r="US567" s="413"/>
      <c r="UT567" s="413"/>
      <c r="UU567" s="413"/>
      <c r="UV567" s="413"/>
      <c r="UW567" s="413"/>
      <c r="UX567" s="413"/>
      <c r="UY567" s="413"/>
      <c r="UZ567" s="413"/>
      <c r="VA567" s="413"/>
      <c r="VB567" s="413"/>
      <c r="VC567" s="413"/>
      <c r="VD567" s="413"/>
      <c r="VE567" s="413"/>
      <c r="VF567" s="413"/>
      <c r="VG567" s="413"/>
      <c r="VH567" s="413"/>
      <c r="VI567" s="413"/>
      <c r="VJ567" s="413"/>
      <c r="VK567" s="413"/>
      <c r="VL567" s="413"/>
      <c r="VM567" s="413"/>
      <c r="VN567" s="414"/>
      <c r="VO567" s="414"/>
      <c r="VP567" s="414"/>
      <c r="VQ567" s="414"/>
      <c r="VR567" s="414"/>
      <c r="VS567" s="413"/>
      <c r="VT567" s="413"/>
      <c r="VU567" s="414"/>
      <c r="VV567" s="414"/>
      <c r="VW567" s="413"/>
      <c r="VX567" s="413"/>
      <c r="VY567" s="414"/>
      <c r="VZ567" s="414"/>
      <c r="WA567" s="413"/>
      <c r="WB567" s="413"/>
      <c r="WC567" s="413"/>
      <c r="WD567" s="413"/>
      <c r="WE567" s="413"/>
      <c r="WF567" s="413"/>
      <c r="WG567" s="413"/>
      <c r="WH567" s="414"/>
      <c r="WI567" s="414"/>
      <c r="WJ567" s="413"/>
      <c r="WK567" s="413"/>
      <c r="WL567" s="414"/>
      <c r="WM567" s="414"/>
      <c r="WN567" s="413"/>
      <c r="WO567" s="413"/>
      <c r="WP567" s="413"/>
      <c r="WQ567" s="413"/>
      <c r="WR567" s="413"/>
      <c r="WS567" s="407"/>
      <c r="WT567" s="439"/>
      <c r="WU567" s="413"/>
      <c r="WV567" s="413"/>
      <c r="WW567" s="413"/>
      <c r="WX567" s="413"/>
      <c r="WY567" s="413"/>
      <c r="WZ567" s="413"/>
      <c r="XA567" s="413"/>
      <c r="XB567" s="412"/>
      <c r="XC567" s="412"/>
      <c r="XD567" s="412"/>
      <c r="XE567" s="412"/>
      <c r="XF567" s="412"/>
      <c r="XG567" s="412"/>
      <c r="XH567" s="412"/>
      <c r="XI567" s="412"/>
      <c r="XJ567" s="412"/>
      <c r="XK567" s="412"/>
      <c r="XL567" s="412"/>
      <c r="XM567" s="412"/>
      <c r="XN567" s="412"/>
      <c r="XO567" s="412"/>
      <c r="XP567" s="412"/>
      <c r="XQ567" s="412"/>
      <c r="XR567" s="412"/>
      <c r="XS567" s="412"/>
      <c r="XT567" s="412"/>
      <c r="XU567" s="412"/>
      <c r="XV567" s="412"/>
      <c r="XW567" s="412"/>
      <c r="XX567" s="412"/>
      <c r="XY567" s="412"/>
      <c r="XZ567" s="412"/>
      <c r="YA567" s="412"/>
      <c r="YB567" s="412"/>
      <c r="YC567" s="412"/>
      <c r="YD567" s="412"/>
      <c r="YE567" s="412"/>
      <c r="YF567" s="412"/>
      <c r="YG567" s="412"/>
      <c r="YH567" s="412"/>
      <c r="YI567" s="412"/>
      <c r="YJ567" s="412"/>
      <c r="YK567" s="412"/>
      <c r="YL567" s="412"/>
      <c r="YM567" s="412"/>
      <c r="YN567" s="412"/>
      <c r="YO567" s="412"/>
      <c r="YP567" s="412"/>
      <c r="YQ567" s="412"/>
      <c r="YR567" s="412"/>
      <c r="YS567" s="412"/>
      <c r="YT567" s="413"/>
      <c r="YU567" s="413"/>
      <c r="YV567" s="413"/>
      <c r="YW567" s="413"/>
      <c r="YX567" s="413"/>
      <c r="YY567" s="413"/>
      <c r="YZ567" s="413"/>
      <c r="ZA567" s="413"/>
      <c r="ZB567" s="413"/>
      <c r="ZC567" s="413"/>
      <c r="ZD567" s="413"/>
      <c r="ZE567" s="413"/>
      <c r="ZF567" s="413"/>
      <c r="ZG567" s="413"/>
      <c r="ZH567" s="413"/>
      <c r="ZI567" s="413"/>
      <c r="ZJ567" s="413"/>
      <c r="ZK567" s="413"/>
      <c r="ZL567" s="413"/>
      <c r="ZM567" s="413"/>
      <c r="ZN567" s="413"/>
      <c r="ZO567" s="413"/>
      <c r="ZP567" s="413"/>
      <c r="ZQ567" s="413"/>
      <c r="ZR567" s="414"/>
      <c r="ZS567" s="414"/>
      <c r="ZT567" s="414"/>
      <c r="ZU567" s="414"/>
      <c r="ZV567" s="414"/>
      <c r="ZW567" s="413"/>
      <c r="ZX567" s="413"/>
      <c r="ZY567" s="414"/>
      <c r="ZZ567" s="414"/>
      <c r="AAA567" s="413"/>
      <c r="AAB567" s="413"/>
      <c r="AAC567" s="414"/>
      <c r="AAD567" s="414"/>
      <c r="AAE567" s="413"/>
      <c r="AAF567" s="413"/>
      <c r="AAG567" s="413"/>
      <c r="AAH567" s="413"/>
      <c r="AAI567" s="413"/>
      <c r="AAJ567" s="413"/>
      <c r="AAK567" s="413"/>
      <c r="AAL567" s="414"/>
      <c r="AAM567" s="414"/>
      <c r="AAN567" s="413"/>
      <c r="AAO567" s="413"/>
      <c r="AAP567" s="414"/>
      <c r="AAQ567" s="414"/>
      <c r="AAR567" s="413"/>
      <c r="AAS567" s="413"/>
      <c r="AAT567" s="413"/>
      <c r="AAU567" s="413"/>
      <c r="AAV567" s="413"/>
      <c r="AAW567" s="407"/>
      <c r="AAX567" s="439"/>
      <c r="AAY567" s="413"/>
      <c r="AAZ567" s="413"/>
      <c r="ABA567" s="413"/>
      <c r="ABB567" s="413"/>
      <c r="ABC567" s="413"/>
      <c r="ABD567" s="413"/>
      <c r="ABE567" s="413"/>
      <c r="ABF567" s="412"/>
      <c r="ABG567" s="412"/>
      <c r="ABH567" s="412"/>
      <c r="ABI567" s="412"/>
      <c r="ABJ567" s="412"/>
      <c r="ABK567" s="412"/>
      <c r="ABL567" s="412"/>
      <c r="ABM567" s="412"/>
      <c r="ABN567" s="412"/>
      <c r="ABO567" s="412"/>
      <c r="ABP567" s="412"/>
      <c r="ABQ567" s="412"/>
      <c r="ABR567" s="412"/>
      <c r="ABS567" s="412"/>
      <c r="ABT567" s="412"/>
      <c r="ABU567" s="412"/>
      <c r="ABV567" s="412"/>
      <c r="ABW567" s="412"/>
      <c r="ABX567" s="412"/>
      <c r="ABY567" s="412"/>
      <c r="ABZ567" s="412"/>
      <c r="ACA567" s="412"/>
      <c r="ACB567" s="412"/>
      <c r="ACC567" s="412"/>
      <c r="ACD567" s="412"/>
      <c r="ACE567" s="412"/>
      <c r="ACF567" s="412"/>
      <c r="ACG567" s="412"/>
      <c r="ACH567" s="412"/>
      <c r="ACI567" s="412"/>
      <c r="ACJ567" s="412"/>
      <c r="ACK567" s="412"/>
      <c r="ACL567" s="412"/>
      <c r="ACM567" s="412"/>
      <c r="ACN567" s="412"/>
      <c r="ACO567" s="412"/>
      <c r="ACP567" s="412"/>
      <c r="ACQ567" s="412"/>
      <c r="ACR567" s="412"/>
      <c r="ACS567" s="412"/>
      <c r="ACT567" s="412"/>
      <c r="ACU567" s="412"/>
      <c r="ACV567" s="412"/>
      <c r="ACW567" s="412"/>
      <c r="ACX567" s="413"/>
      <c r="ACY567" s="413"/>
      <c r="ACZ567" s="413"/>
      <c r="ADA567" s="413"/>
      <c r="ADB567" s="413"/>
      <c r="ADC567" s="413"/>
      <c r="ADD567" s="413"/>
      <c r="ADE567" s="413"/>
      <c r="ADF567" s="413"/>
      <c r="ADG567" s="413"/>
      <c r="ADH567" s="413"/>
      <c r="ADI567" s="413"/>
      <c r="ADJ567" s="413"/>
      <c r="ADK567" s="413"/>
      <c r="ADL567" s="413"/>
      <c r="ADM567" s="413"/>
      <c r="ADN567" s="413"/>
      <c r="ADO567" s="413"/>
      <c r="ADP567" s="413"/>
      <c r="ADQ567" s="413"/>
      <c r="ADR567" s="413"/>
      <c r="ADS567" s="413"/>
      <c r="ADT567" s="413"/>
      <c r="ADU567" s="413"/>
      <c r="ADV567" s="414"/>
      <c r="ADW567" s="414"/>
      <c r="ADX567" s="414"/>
      <c r="ADY567" s="414"/>
      <c r="ADZ567" s="414"/>
      <c r="AEA567" s="413"/>
      <c r="AEB567" s="413"/>
      <c r="AEC567" s="414"/>
      <c r="AED567" s="414"/>
      <c r="AEE567" s="413"/>
      <c r="AEF567" s="413"/>
      <c r="AEG567" s="414"/>
      <c r="AEH567" s="414"/>
      <c r="AEI567" s="413"/>
      <c r="AEJ567" s="413"/>
      <c r="AEK567" s="413"/>
      <c r="AEL567" s="413"/>
      <c r="AEM567" s="413"/>
      <c r="AEN567" s="413"/>
      <c r="AEO567" s="413"/>
      <c r="AEP567" s="414"/>
      <c r="AEQ567" s="414"/>
      <c r="AER567" s="413"/>
      <c r="AES567" s="413"/>
      <c r="AET567" s="414"/>
      <c r="AEU567" s="414"/>
      <c r="AEV567" s="413"/>
      <c r="AEW567" s="413"/>
      <c r="AEX567" s="413"/>
      <c r="AEY567" s="413"/>
      <c r="AEZ567" s="413"/>
      <c r="AFA567" s="407"/>
      <c r="AFB567" s="439"/>
      <c r="AFC567" s="413"/>
      <c r="AFD567" s="413"/>
      <c r="AFE567" s="413"/>
      <c r="AFF567" s="413"/>
      <c r="AFG567" s="413"/>
      <c r="AFH567" s="413"/>
      <c r="AFI567" s="413"/>
      <c r="AFJ567" s="412"/>
      <c r="AFK567" s="412"/>
      <c r="AFL567" s="412"/>
      <c r="AFM567" s="412"/>
      <c r="AFN567" s="412"/>
      <c r="AFO567" s="412"/>
      <c r="AFP567" s="412"/>
      <c r="AFQ567" s="412"/>
      <c r="AFR567" s="412"/>
      <c r="AFS567" s="412"/>
      <c r="AFT567" s="412"/>
      <c r="AFU567" s="412"/>
      <c r="AFV567" s="412"/>
      <c r="AFW567" s="412"/>
      <c r="AFX567" s="412"/>
      <c r="AFY567" s="412"/>
      <c r="AFZ567" s="412"/>
      <c r="AGA567" s="412"/>
      <c r="AGB567" s="412"/>
      <c r="AGC567" s="412"/>
      <c r="AGD567" s="412"/>
      <c r="AGE567" s="412"/>
      <c r="AGF567" s="412"/>
      <c r="AGG567" s="412"/>
      <c r="AGH567" s="412"/>
      <c r="AGI567" s="412"/>
      <c r="AGJ567" s="412"/>
      <c r="AGK567" s="412"/>
      <c r="AGL567" s="412"/>
      <c r="AGM567" s="412"/>
      <c r="AGN567" s="412"/>
      <c r="AGO567" s="412"/>
      <c r="AGP567" s="412"/>
      <c r="AGQ567" s="412"/>
      <c r="AGR567" s="412"/>
      <c r="AGS567" s="412"/>
      <c r="AGT567" s="412"/>
      <c r="AGU567" s="412"/>
      <c r="AGV567" s="412"/>
      <c r="AGW567" s="412"/>
      <c r="AGX567" s="412"/>
      <c r="AGY567" s="412"/>
      <c r="AGZ567" s="412"/>
      <c r="AHA567" s="412"/>
      <c r="AHB567" s="413"/>
      <c r="AHC567" s="413"/>
      <c r="AHD567" s="413"/>
      <c r="AHE567" s="413"/>
      <c r="AHF567" s="413"/>
      <c r="AHG567" s="413"/>
      <c r="AHH567" s="413"/>
      <c r="AHI567" s="413"/>
      <c r="AHJ567" s="413"/>
      <c r="AHK567" s="413"/>
      <c r="AHL567" s="413"/>
      <c r="AHM567" s="413"/>
      <c r="AHN567" s="413"/>
      <c r="AHO567" s="413"/>
      <c r="AHP567" s="413"/>
      <c r="AHQ567" s="413"/>
      <c r="AHR567" s="413"/>
      <c r="AHS567" s="413"/>
      <c r="AHT567" s="413"/>
      <c r="AHU567" s="413"/>
      <c r="AHV567" s="413"/>
      <c r="AHW567" s="413"/>
      <c r="AHX567" s="413"/>
      <c r="AHY567" s="413"/>
      <c r="AHZ567" s="414"/>
      <c r="AIA567" s="414"/>
      <c r="AIB567" s="414"/>
      <c r="AIC567" s="414"/>
      <c r="AID567" s="414"/>
      <c r="AIE567" s="413"/>
      <c r="AIF567" s="413"/>
      <c r="AIG567" s="414"/>
      <c r="AIH567" s="414"/>
      <c r="AII567" s="413"/>
      <c r="AIJ567" s="413"/>
      <c r="AIK567" s="414"/>
      <c r="AIL567" s="414"/>
      <c r="AIM567" s="413"/>
      <c r="AIN567" s="413"/>
      <c r="AIO567" s="413"/>
      <c r="AIP567" s="413"/>
      <c r="AIQ567" s="413"/>
      <c r="AIR567" s="413"/>
      <c r="AIS567" s="413"/>
      <c r="AIT567" s="414"/>
      <c r="AIU567" s="414"/>
      <c r="AIV567" s="413"/>
      <c r="AIW567" s="413"/>
      <c r="AIX567" s="414"/>
      <c r="AIY567" s="414"/>
      <c r="AIZ567" s="413"/>
      <c r="AJA567" s="413"/>
      <c r="AJB567" s="413"/>
      <c r="AJC567" s="413"/>
      <c r="AJD567" s="413"/>
      <c r="AJE567" s="407"/>
      <c r="AJF567" s="439"/>
      <c r="AJG567" s="413"/>
      <c r="AJH567" s="413"/>
      <c r="AJI567" s="413"/>
      <c r="AJJ567" s="413"/>
      <c r="AJK567" s="413"/>
      <c r="AJL567" s="413"/>
      <c r="AJM567" s="413"/>
      <c r="AJN567" s="412"/>
      <c r="AJO567" s="412"/>
      <c r="AJP567" s="412"/>
      <c r="AJQ567" s="412"/>
      <c r="AJR567" s="412"/>
      <c r="AJS567" s="412"/>
      <c r="AJT567" s="412"/>
      <c r="AJU567" s="412"/>
      <c r="AJV567" s="412"/>
      <c r="AJW567" s="412"/>
      <c r="AJX567" s="412"/>
      <c r="AJY567" s="412"/>
      <c r="AJZ567" s="412"/>
      <c r="AKA567" s="412"/>
      <c r="AKB567" s="412"/>
      <c r="AKC567" s="412"/>
      <c r="AKD567" s="412"/>
      <c r="AKE567" s="412"/>
      <c r="AKF567" s="412"/>
      <c r="AKG567" s="412"/>
      <c r="AKH567" s="412"/>
      <c r="AKI567" s="412"/>
      <c r="AKJ567" s="412"/>
      <c r="AKK567" s="412"/>
      <c r="AKL567" s="412"/>
      <c r="AKM567" s="412"/>
      <c r="AKN567" s="412"/>
      <c r="AKO567" s="412"/>
      <c r="AKP567" s="412"/>
      <c r="AKQ567" s="412"/>
      <c r="AKR567" s="412"/>
      <c r="AKS567" s="412"/>
      <c r="AKT567" s="412"/>
      <c r="AKU567" s="412"/>
      <c r="AKV567" s="412"/>
      <c r="AKW567" s="412"/>
      <c r="AKX567" s="412"/>
      <c r="AKY567" s="412"/>
      <c r="AKZ567" s="412"/>
      <c r="ALA567" s="412"/>
      <c r="ALB567" s="412"/>
      <c r="ALC567" s="412"/>
      <c r="ALD567" s="412"/>
      <c r="ALE567" s="412"/>
      <c r="ALF567" s="413"/>
      <c r="ALG567" s="413"/>
      <c r="ALH567" s="413"/>
      <c r="ALI567" s="413"/>
      <c r="ALJ567" s="413"/>
      <c r="ALK567" s="413"/>
      <c r="ALL567" s="413"/>
      <c r="ALM567" s="413"/>
      <c r="ALN567" s="413"/>
      <c r="ALO567" s="413"/>
      <c r="ALP567" s="413"/>
      <c r="ALQ567" s="413"/>
      <c r="ALR567" s="413"/>
      <c r="ALS567" s="413"/>
      <c r="ALT567" s="413"/>
      <c r="ALU567" s="413"/>
      <c r="ALV567" s="413"/>
      <c r="ALW567" s="413"/>
      <c r="ALX567" s="413"/>
      <c r="ALY567" s="413"/>
      <c r="ALZ567" s="413"/>
      <c r="AMA567" s="413"/>
      <c r="AMB567" s="413"/>
      <c r="AMC567" s="413"/>
      <c r="AMD567" s="414"/>
      <c r="AME567" s="414"/>
      <c r="AMF567" s="414"/>
      <c r="AMG567" s="414"/>
      <c r="AMH567" s="414"/>
      <c r="AMI567" s="413"/>
      <c r="AMJ567" s="413"/>
      <c r="AMK567" s="414"/>
      <c r="AML567" s="414"/>
      <c r="AMM567" s="413"/>
      <c r="AMN567" s="413"/>
      <c r="AMO567" s="414"/>
      <c r="AMP567" s="414"/>
      <c r="AMQ567" s="413"/>
      <c r="AMR567" s="413"/>
      <c r="AMS567" s="413"/>
      <c r="AMT567" s="413"/>
      <c r="AMU567" s="413"/>
      <c r="AMV567" s="413"/>
      <c r="AMW567" s="413"/>
      <c r="AMX567" s="414"/>
      <c r="AMY567" s="414"/>
      <c r="AMZ567" s="413"/>
      <c r="ANA567" s="413"/>
      <c r="ANB567" s="414"/>
      <c r="ANC567" s="414"/>
      <c r="AND567" s="413"/>
      <c r="ANE567" s="413"/>
      <c r="ANF567" s="413"/>
      <c r="ANG567" s="413"/>
      <c r="ANH567" s="413"/>
      <c r="ANI567" s="407"/>
      <c r="ANJ567" s="439"/>
      <c r="ANK567" s="413"/>
      <c r="ANL567" s="413"/>
      <c r="ANM567" s="413"/>
      <c r="ANN567" s="413"/>
      <c r="ANO567" s="413"/>
      <c r="ANP567" s="413"/>
      <c r="ANQ567" s="413"/>
      <c r="ANR567" s="412"/>
      <c r="ANS567" s="412"/>
      <c r="ANT567" s="412"/>
      <c r="ANU567" s="412"/>
      <c r="ANV567" s="412"/>
      <c r="ANW567" s="412"/>
      <c r="ANX567" s="412"/>
      <c r="ANY567" s="412"/>
      <c r="ANZ567" s="412"/>
      <c r="AOA567" s="412"/>
      <c r="AOB567" s="412"/>
      <c r="AOC567" s="412"/>
      <c r="AOD567" s="412"/>
      <c r="AOE567" s="412"/>
      <c r="AOF567" s="412"/>
      <c r="AOG567" s="412"/>
      <c r="AOH567" s="412"/>
      <c r="AOI567" s="412"/>
      <c r="AOJ567" s="412"/>
      <c r="AOK567" s="412"/>
      <c r="AOL567" s="412"/>
      <c r="AOM567" s="412"/>
      <c r="AON567" s="412"/>
      <c r="AOO567" s="412"/>
      <c r="AOP567" s="412"/>
      <c r="AOQ567" s="412"/>
      <c r="AOR567" s="412"/>
      <c r="AOS567" s="412"/>
      <c r="AOT567" s="412"/>
      <c r="AOU567" s="412"/>
      <c r="AOV567" s="412"/>
      <c r="AOW567" s="412"/>
      <c r="AOX567" s="412"/>
      <c r="AOY567" s="412"/>
      <c r="AOZ567" s="412"/>
      <c r="APA567" s="412"/>
      <c r="APB567" s="412"/>
      <c r="APC567" s="412"/>
      <c r="APD567" s="412"/>
      <c r="APE567" s="412"/>
      <c r="APF567" s="412"/>
      <c r="APG567" s="412"/>
      <c r="APH567" s="412"/>
      <c r="API567" s="412"/>
      <c r="APJ567" s="413"/>
      <c r="APK567" s="413"/>
      <c r="APL567" s="413"/>
      <c r="APM567" s="413"/>
      <c r="APN567" s="413"/>
      <c r="APO567" s="413"/>
      <c r="APP567" s="413"/>
      <c r="APQ567" s="413"/>
      <c r="APR567" s="413"/>
      <c r="APS567" s="413"/>
      <c r="APT567" s="413"/>
      <c r="APU567" s="413"/>
      <c r="APV567" s="413"/>
      <c r="APW567" s="413"/>
      <c r="APX567" s="413"/>
      <c r="APY567" s="413"/>
      <c r="APZ567" s="413"/>
      <c r="AQA567" s="413"/>
      <c r="AQB567" s="413"/>
      <c r="AQC567" s="413"/>
      <c r="AQD567" s="413"/>
      <c r="AQE567" s="413"/>
      <c r="AQF567" s="413"/>
      <c r="AQG567" s="413"/>
      <c r="AQH567" s="414"/>
      <c r="AQI567" s="414"/>
      <c r="AQJ567" s="414"/>
      <c r="AQK567" s="414"/>
      <c r="AQL567" s="414"/>
      <c r="AQM567" s="413"/>
      <c r="AQN567" s="413"/>
      <c r="AQO567" s="414"/>
      <c r="AQP567" s="414"/>
      <c r="AQQ567" s="413"/>
      <c r="AQR567" s="413"/>
      <c r="AQS567" s="414"/>
      <c r="AQT567" s="414"/>
      <c r="AQU567" s="413"/>
      <c r="AQV567" s="413"/>
      <c r="AQW567" s="413"/>
      <c r="AQX567" s="413"/>
      <c r="AQY567" s="413"/>
      <c r="AQZ567" s="413"/>
      <c r="ARA567" s="413"/>
      <c r="ARB567" s="414"/>
      <c r="ARC567" s="414"/>
      <c r="ARD567" s="413"/>
      <c r="ARE567" s="413"/>
      <c r="ARF567" s="414"/>
      <c r="ARG567" s="414"/>
      <c r="ARH567" s="413"/>
      <c r="ARI567" s="413"/>
      <c r="ARJ567" s="413"/>
      <c r="ARK567" s="413"/>
      <c r="ARL567" s="413"/>
      <c r="ARM567" s="407"/>
      <c r="ARN567" s="439"/>
      <c r="ARO567" s="413"/>
      <c r="ARP567" s="413"/>
      <c r="ARQ567" s="413"/>
      <c r="ARR567" s="413"/>
      <c r="ARS567" s="413"/>
      <c r="ART567" s="413"/>
      <c r="ARU567" s="413"/>
      <c r="ARV567" s="412"/>
      <c r="ARW567" s="412"/>
      <c r="ARX567" s="412"/>
      <c r="ARY567" s="412"/>
      <c r="ARZ567" s="412"/>
      <c r="ASA567" s="412"/>
      <c r="ASB567" s="412"/>
      <c r="ASC567" s="412"/>
      <c r="ASD567" s="412"/>
      <c r="ASE567" s="412"/>
      <c r="ASF567" s="412"/>
      <c r="ASG567" s="412"/>
      <c r="ASH567" s="412"/>
      <c r="ASI567" s="412"/>
      <c r="ASJ567" s="412"/>
      <c r="ASK567" s="412"/>
      <c r="ASL567" s="412"/>
      <c r="ASM567" s="412"/>
      <c r="ASN567" s="412"/>
      <c r="ASO567" s="412"/>
      <c r="ASP567" s="412"/>
      <c r="ASQ567" s="412"/>
      <c r="ASR567" s="412"/>
      <c r="ASS567" s="412"/>
      <c r="AST567" s="412"/>
      <c r="ASU567" s="412"/>
      <c r="ASV567" s="412"/>
      <c r="ASW567" s="412"/>
      <c r="ASX567" s="412"/>
      <c r="ASY567" s="412"/>
      <c r="ASZ567" s="412"/>
      <c r="ATA567" s="412"/>
      <c r="ATB567" s="412"/>
      <c r="ATC567" s="412"/>
      <c r="ATD567" s="412"/>
      <c r="ATE567" s="412"/>
      <c r="ATF567" s="412"/>
      <c r="ATG567" s="412"/>
      <c r="ATH567" s="412"/>
      <c r="ATI567" s="412"/>
      <c r="ATJ567" s="412"/>
      <c r="ATK567" s="412"/>
      <c r="ATL567" s="412"/>
      <c r="ATM567" s="412"/>
      <c r="ATN567" s="413"/>
      <c r="ATO567" s="413"/>
      <c r="ATP567" s="413"/>
      <c r="ATQ567" s="413"/>
      <c r="ATR567" s="413"/>
      <c r="ATS567" s="413"/>
      <c r="ATT567" s="413"/>
      <c r="ATU567" s="413"/>
      <c r="ATV567" s="413"/>
      <c r="ATW567" s="413"/>
      <c r="ATX567" s="413"/>
      <c r="ATY567" s="413"/>
      <c r="ATZ567" s="413"/>
      <c r="AUA567" s="413"/>
      <c r="AUB567" s="413"/>
      <c r="AUC567" s="413"/>
      <c r="AUD567" s="413"/>
      <c r="AUE567" s="413"/>
      <c r="AUF567" s="413"/>
      <c r="AUG567" s="413"/>
      <c r="AUH567" s="413"/>
      <c r="AUI567" s="413"/>
      <c r="AUJ567" s="413"/>
      <c r="AUK567" s="413"/>
      <c r="AUL567" s="414"/>
      <c r="AUM567" s="414"/>
      <c r="AUN567" s="414"/>
      <c r="AUO567" s="414"/>
      <c r="AUP567" s="414"/>
      <c r="AUQ567" s="413"/>
      <c r="AUR567" s="413"/>
      <c r="AUS567" s="414"/>
      <c r="AUT567" s="414"/>
      <c r="AUU567" s="413"/>
      <c r="AUV567" s="413"/>
      <c r="AUW567" s="414"/>
      <c r="AUX567" s="414"/>
      <c r="AUY567" s="413"/>
      <c r="AUZ567" s="413"/>
      <c r="AVA567" s="413"/>
      <c r="AVB567" s="413"/>
      <c r="AVC567" s="413"/>
      <c r="AVD567" s="413"/>
      <c r="AVE567" s="413"/>
      <c r="AVF567" s="414"/>
      <c r="AVG567" s="414"/>
      <c r="AVH567" s="413"/>
      <c r="AVI567" s="413"/>
      <c r="AVJ567" s="414"/>
      <c r="AVK567" s="414"/>
      <c r="AVL567" s="413"/>
      <c r="AVM567" s="413"/>
      <c r="AVN567" s="413"/>
      <c r="AVO567" s="413"/>
      <c r="AVP567" s="413"/>
      <c r="AVQ567" s="407"/>
      <c r="AVR567" s="439"/>
      <c r="AVS567" s="413"/>
      <c r="AVT567" s="413"/>
      <c r="AVU567" s="413"/>
      <c r="AVV567" s="413"/>
      <c r="AVW567" s="413"/>
      <c r="AVX567" s="413"/>
      <c r="AVY567" s="413"/>
      <c r="AVZ567" s="412"/>
      <c r="AWA567" s="412"/>
      <c r="AWB567" s="412"/>
      <c r="AWC567" s="412"/>
      <c r="AWD567" s="412"/>
      <c r="AWE567" s="412"/>
      <c r="AWF567" s="412"/>
      <c r="AWG567" s="412"/>
      <c r="AWH567" s="412"/>
      <c r="AWI567" s="412"/>
      <c r="AWJ567" s="412"/>
      <c r="AWK567" s="412"/>
      <c r="AWL567" s="412"/>
      <c r="AWM567" s="412"/>
      <c r="AWN567" s="412"/>
      <c r="AWO567" s="412"/>
      <c r="AWP567" s="412"/>
      <c r="AWQ567" s="412"/>
      <c r="AWR567" s="412"/>
      <c r="AWS567" s="412"/>
      <c r="AWT567" s="412"/>
      <c r="AWU567" s="412"/>
      <c r="AWV567" s="412"/>
      <c r="AWW567" s="412"/>
      <c r="AWX567" s="412"/>
      <c r="AWY567" s="412"/>
      <c r="AWZ567" s="412"/>
      <c r="AXA567" s="412"/>
      <c r="AXB567" s="412"/>
      <c r="AXC567" s="412"/>
      <c r="AXD567" s="412"/>
      <c r="AXE567" s="412"/>
      <c r="AXF567" s="412"/>
      <c r="AXG567" s="412"/>
      <c r="AXH567" s="412"/>
      <c r="AXI567" s="412"/>
      <c r="AXJ567" s="412"/>
      <c r="AXK567" s="412"/>
      <c r="AXL567" s="412"/>
      <c r="AXM567" s="412"/>
      <c r="AXN567" s="412"/>
      <c r="AXO567" s="412"/>
      <c r="AXP567" s="412"/>
      <c r="AXQ567" s="412"/>
      <c r="AXR567" s="413"/>
      <c r="AXS567" s="413"/>
      <c r="AXT567" s="413"/>
      <c r="AXU567" s="413"/>
      <c r="AXV567" s="413"/>
      <c r="AXW567" s="413"/>
      <c r="AXX567" s="413"/>
      <c r="AXY567" s="413"/>
      <c r="AXZ567" s="413"/>
      <c r="AYA567" s="413"/>
      <c r="AYB567" s="413"/>
      <c r="AYC567" s="413"/>
      <c r="AYD567" s="413"/>
      <c r="AYE567" s="413"/>
      <c r="AYF567" s="413"/>
      <c r="AYG567" s="413"/>
      <c r="AYH567" s="413"/>
      <c r="AYI567" s="413"/>
      <c r="AYJ567" s="413"/>
      <c r="AYK567" s="413"/>
      <c r="AYL567" s="413"/>
      <c r="AYM567" s="413"/>
      <c r="AYN567" s="413"/>
      <c r="AYO567" s="413"/>
      <c r="AYP567" s="414"/>
      <c r="AYQ567" s="414"/>
      <c r="AYR567" s="414"/>
      <c r="AYS567" s="414"/>
      <c r="AYT567" s="414"/>
      <c r="AYU567" s="413"/>
      <c r="AYV567" s="413"/>
      <c r="AYW567" s="414"/>
      <c r="AYX567" s="414"/>
      <c r="AYY567" s="413"/>
      <c r="AYZ567" s="413"/>
      <c r="AZA567" s="414"/>
      <c r="AZB567" s="414"/>
      <c r="AZC567" s="413"/>
      <c r="AZD567" s="413"/>
      <c r="AZE567" s="413"/>
      <c r="AZF567" s="413"/>
      <c r="AZG567" s="413"/>
      <c r="AZH567" s="413"/>
      <c r="AZI567" s="413"/>
      <c r="AZJ567" s="414"/>
      <c r="AZK567" s="414"/>
      <c r="AZL567" s="413"/>
      <c r="AZM567" s="413"/>
      <c r="AZN567" s="414"/>
      <c r="AZO567" s="414"/>
      <c r="AZP567" s="413"/>
      <c r="AZQ567" s="413"/>
      <c r="AZR567" s="413"/>
      <c r="AZS567" s="413"/>
      <c r="AZT567" s="413"/>
      <c r="AZU567" s="407"/>
      <c r="AZV567" s="439"/>
      <c r="AZW567" s="413"/>
      <c r="AZX567" s="413"/>
      <c r="AZY567" s="413"/>
      <c r="AZZ567" s="413"/>
      <c r="BAA567" s="413"/>
      <c r="BAB567" s="413"/>
      <c r="BAC567" s="413"/>
      <c r="BAD567" s="412"/>
      <c r="BAE567" s="412"/>
      <c r="BAF567" s="412"/>
      <c r="BAG567" s="412"/>
      <c r="BAH567" s="412"/>
      <c r="BAI567" s="412"/>
      <c r="BAJ567" s="412"/>
      <c r="BAK567" s="412"/>
      <c r="BAL567" s="412"/>
      <c r="BAM567" s="412"/>
      <c r="BAN567" s="412"/>
      <c r="BAO567" s="412"/>
      <c r="BAP567" s="412"/>
      <c r="BAQ567" s="412"/>
      <c r="BAR567" s="412"/>
      <c r="BAS567" s="412"/>
      <c r="BAT567" s="412"/>
      <c r="BAU567" s="412"/>
      <c r="BAV567" s="412"/>
      <c r="BAW567" s="412"/>
      <c r="BAX567" s="412"/>
      <c r="BAY567" s="412"/>
      <c r="BAZ567" s="412"/>
      <c r="BBA567" s="412"/>
      <c r="BBB567" s="412"/>
      <c r="BBC567" s="412"/>
      <c r="BBD567" s="412"/>
      <c r="BBE567" s="412"/>
      <c r="BBF567" s="412"/>
      <c r="BBG567" s="412"/>
      <c r="BBH567" s="412"/>
      <c r="BBI567" s="412"/>
      <c r="BBJ567" s="412"/>
      <c r="BBK567" s="412"/>
      <c r="BBL567" s="412"/>
      <c r="BBM567" s="412"/>
      <c r="BBN567" s="412"/>
      <c r="BBO567" s="412"/>
      <c r="BBP567" s="412"/>
      <c r="BBQ567" s="412"/>
      <c r="BBR567" s="412"/>
      <c r="BBS567" s="412"/>
      <c r="BBT567" s="412"/>
      <c r="BBU567" s="412"/>
      <c r="BBV567" s="413"/>
      <c r="BBW567" s="413"/>
      <c r="BBX567" s="413"/>
      <c r="BBY567" s="413"/>
      <c r="BBZ567" s="413"/>
      <c r="BCA567" s="413"/>
      <c r="BCB567" s="413"/>
      <c r="BCC567" s="413"/>
      <c r="BCD567" s="413"/>
      <c r="BCE567" s="413"/>
      <c r="BCF567" s="413"/>
      <c r="BCG567" s="413"/>
      <c r="BCH567" s="413"/>
      <c r="BCI567" s="413"/>
      <c r="BCJ567" s="413"/>
      <c r="BCK567" s="413"/>
      <c r="BCL567" s="413"/>
      <c r="BCM567" s="413"/>
      <c r="BCN567" s="413"/>
      <c r="BCO567" s="413"/>
      <c r="BCP567" s="413"/>
      <c r="BCQ567" s="413"/>
      <c r="BCR567" s="413"/>
      <c r="BCS567" s="413"/>
      <c r="BCT567" s="414"/>
      <c r="BCU567" s="414"/>
      <c r="BCV567" s="414"/>
      <c r="BCW567" s="414"/>
      <c r="BCX567" s="414"/>
      <c r="BCY567" s="413"/>
      <c r="BCZ567" s="413"/>
      <c r="BDA567" s="414"/>
      <c r="BDB567" s="414"/>
      <c r="BDC567" s="413"/>
      <c r="BDD567" s="413"/>
      <c r="BDE567" s="414"/>
      <c r="BDF567" s="414"/>
      <c r="BDG567" s="413"/>
      <c r="BDH567" s="413"/>
      <c r="BDI567" s="413"/>
      <c r="BDJ567" s="413"/>
      <c r="BDK567" s="413"/>
      <c r="BDL567" s="413"/>
      <c r="BDM567" s="413"/>
      <c r="BDN567" s="414"/>
      <c r="BDO567" s="414"/>
      <c r="BDP567" s="413"/>
      <c r="BDQ567" s="413"/>
      <c r="BDR567" s="414"/>
      <c r="BDS567" s="414"/>
      <c r="BDT567" s="413"/>
      <c r="BDU567" s="413"/>
      <c r="BDV567" s="413"/>
      <c r="BDW567" s="413"/>
      <c r="BDX567" s="413"/>
      <c r="BDY567" s="407"/>
      <c r="BDZ567" s="439"/>
      <c r="BEA567" s="413"/>
      <c r="BEB567" s="413"/>
      <c r="BEC567" s="413"/>
      <c r="BED567" s="413"/>
      <c r="BEE567" s="413"/>
      <c r="BEF567" s="413"/>
      <c r="BEG567" s="413"/>
      <c r="BEH567" s="412"/>
      <c r="BEI567" s="412"/>
      <c r="BEJ567" s="412"/>
      <c r="BEK567" s="412"/>
      <c r="BEL567" s="412"/>
      <c r="BEM567" s="412"/>
      <c r="BEN567" s="412"/>
      <c r="BEO567" s="412"/>
      <c r="BEP567" s="412"/>
      <c r="BEQ567" s="412"/>
      <c r="BER567" s="412"/>
      <c r="BES567" s="412"/>
      <c r="BET567" s="412"/>
      <c r="BEU567" s="412"/>
      <c r="BEV567" s="412"/>
      <c r="BEW567" s="412"/>
      <c r="BEX567" s="412"/>
      <c r="BEY567" s="412"/>
      <c r="BEZ567" s="412"/>
      <c r="BFA567" s="412"/>
      <c r="BFB567" s="412"/>
      <c r="BFC567" s="412"/>
      <c r="BFD567" s="412"/>
      <c r="BFE567" s="412"/>
      <c r="BFF567" s="412"/>
      <c r="BFG567" s="412"/>
      <c r="BFH567" s="412"/>
      <c r="BFI567" s="412"/>
      <c r="BFJ567" s="412"/>
      <c r="BFK567" s="412"/>
      <c r="BFL567" s="412"/>
      <c r="BFM567" s="412"/>
      <c r="BFN567" s="412"/>
      <c r="BFO567" s="412"/>
      <c r="BFP567" s="412"/>
      <c r="BFQ567" s="412"/>
      <c r="BFR567" s="412"/>
      <c r="BFS567" s="412"/>
      <c r="BFT567" s="412"/>
      <c r="BFU567" s="412"/>
      <c r="BFV567" s="412"/>
      <c r="BFW567" s="412"/>
      <c r="BFX567" s="412"/>
      <c r="BFY567" s="412"/>
      <c r="BFZ567" s="413"/>
      <c r="BGA567" s="413"/>
      <c r="BGB567" s="413"/>
      <c r="BGC567" s="413"/>
      <c r="BGD567" s="413"/>
      <c r="BGE567" s="413"/>
      <c r="BGF567" s="413"/>
      <c r="BGG567" s="413"/>
      <c r="BGH567" s="413"/>
      <c r="BGI567" s="413"/>
      <c r="BGJ567" s="413"/>
      <c r="BGK567" s="413"/>
      <c r="BGL567" s="413"/>
      <c r="BGM567" s="413"/>
      <c r="BGN567" s="413"/>
      <c r="BGO567" s="413"/>
      <c r="BGP567" s="413"/>
      <c r="BGQ567" s="413"/>
      <c r="BGR567" s="413"/>
      <c r="BGS567" s="413"/>
      <c r="BGT567" s="413"/>
      <c r="BGU567" s="413"/>
      <c r="BGV567" s="413"/>
      <c r="BGW567" s="413"/>
      <c r="BGX567" s="414"/>
      <c r="BGY567" s="414"/>
      <c r="BGZ567" s="414"/>
      <c r="BHA567" s="414"/>
      <c r="BHB567" s="414"/>
      <c r="BHC567" s="413"/>
      <c r="BHD567" s="413"/>
      <c r="BHE567" s="414"/>
      <c r="BHF567" s="414"/>
      <c r="BHG567" s="413"/>
      <c r="BHH567" s="413"/>
      <c r="BHI567" s="414"/>
      <c r="BHJ567" s="414"/>
      <c r="BHK567" s="413"/>
      <c r="BHL567" s="413"/>
      <c r="BHM567" s="413"/>
      <c r="BHN567" s="413"/>
      <c r="BHO567" s="413"/>
      <c r="BHP567" s="413"/>
      <c r="BHQ567" s="413"/>
      <c r="BHR567" s="414"/>
      <c r="BHS567" s="414"/>
      <c r="BHT567" s="413"/>
      <c r="BHU567" s="413"/>
      <c r="BHV567" s="414"/>
      <c r="BHW567" s="414"/>
      <c r="BHX567" s="413"/>
      <c r="BHY567" s="413"/>
      <c r="BHZ567" s="413"/>
      <c r="BIA567" s="413"/>
      <c r="BIB567" s="413"/>
      <c r="BIC567" s="407"/>
      <c r="BID567" s="439"/>
      <c r="BIE567" s="413"/>
      <c r="BIF567" s="413"/>
      <c r="BIG567" s="413"/>
      <c r="BIH567" s="413"/>
      <c r="BII567" s="413"/>
      <c r="BIJ567" s="413"/>
      <c r="BIK567" s="413"/>
      <c r="BIL567" s="412"/>
      <c r="BIM567" s="412"/>
      <c r="BIN567" s="412"/>
      <c r="BIO567" s="412"/>
      <c r="BIP567" s="412"/>
      <c r="BIQ567" s="412"/>
      <c r="BIR567" s="412"/>
      <c r="BIS567" s="412"/>
      <c r="BIT567" s="412"/>
      <c r="BIU567" s="412"/>
      <c r="BIV567" s="412"/>
      <c r="BIW567" s="412"/>
      <c r="BIX567" s="412"/>
      <c r="BIY567" s="412"/>
      <c r="BIZ567" s="412"/>
      <c r="BJA567" s="412"/>
      <c r="BJB567" s="412"/>
      <c r="BJC567" s="412"/>
      <c r="BJD567" s="412"/>
      <c r="BJE567" s="412"/>
      <c r="BJF567" s="412"/>
      <c r="BJG567" s="412"/>
      <c r="BJH567" s="412"/>
      <c r="BJI567" s="412"/>
      <c r="BJJ567" s="412"/>
      <c r="BJK567" s="412"/>
      <c r="BJL567" s="412"/>
      <c r="BJM567" s="412"/>
      <c r="BJN567" s="412"/>
      <c r="BJO567" s="412"/>
      <c r="BJP567" s="412"/>
      <c r="BJQ567" s="412"/>
      <c r="BJR567" s="412"/>
      <c r="BJS567" s="412"/>
      <c r="BJT567" s="412"/>
      <c r="BJU567" s="412"/>
      <c r="BJV567" s="412"/>
      <c r="BJW567" s="412"/>
      <c r="BJX567" s="412"/>
      <c r="BJY567" s="412"/>
      <c r="BJZ567" s="412"/>
      <c r="BKA567" s="412"/>
      <c r="BKB567" s="412"/>
      <c r="BKC567" s="412"/>
      <c r="BKD567" s="413"/>
      <c r="BKE567" s="413"/>
      <c r="BKF567" s="413"/>
      <c r="BKG567" s="413"/>
      <c r="BKH567" s="413"/>
      <c r="BKI567" s="413"/>
      <c r="BKJ567" s="413"/>
      <c r="BKK567" s="413"/>
      <c r="BKL567" s="413"/>
      <c r="BKM567" s="413"/>
      <c r="BKN567" s="413"/>
      <c r="BKO567" s="413"/>
      <c r="BKP567" s="413"/>
      <c r="BKQ567" s="413"/>
      <c r="BKR567" s="413"/>
      <c r="BKS567" s="413"/>
      <c r="BKT567" s="413"/>
      <c r="BKU567" s="413"/>
      <c r="BKV567" s="413"/>
      <c r="BKW567" s="413"/>
      <c r="BKX567" s="413"/>
      <c r="BKY567" s="413"/>
      <c r="BKZ567" s="413"/>
      <c r="BLA567" s="413"/>
      <c r="BLB567" s="414"/>
      <c r="BLC567" s="414"/>
      <c r="BLD567" s="414"/>
      <c r="BLE567" s="414"/>
      <c r="BLF567" s="414"/>
      <c r="BLG567" s="413"/>
      <c r="BLH567" s="413"/>
      <c r="BLI567" s="414"/>
      <c r="BLJ567" s="414"/>
      <c r="BLK567" s="413"/>
      <c r="BLL567" s="413"/>
      <c r="BLM567" s="414"/>
      <c r="BLN567" s="414"/>
      <c r="BLO567" s="413"/>
      <c r="BLP567" s="413"/>
      <c r="BLQ567" s="413"/>
      <c r="BLR567" s="413"/>
      <c r="BLS567" s="413"/>
      <c r="BLT567" s="413"/>
      <c r="BLU567" s="413"/>
      <c r="BLV567" s="414"/>
      <c r="BLW567" s="414"/>
      <c r="BLX567" s="413"/>
      <c r="BLY567" s="413"/>
      <c r="BLZ567" s="414"/>
      <c r="BMA567" s="414"/>
      <c r="BMB567" s="413"/>
      <c r="BMC567" s="413"/>
      <c r="BMD567" s="413"/>
      <c r="BME567" s="413"/>
      <c r="BMF567" s="413"/>
      <c r="BMG567" s="407"/>
      <c r="BMH567" s="439"/>
      <c r="BMI567" s="413"/>
      <c r="BMJ567" s="413"/>
      <c r="BMK567" s="413"/>
      <c r="BML567" s="413"/>
      <c r="BMM567" s="413"/>
      <c r="BMN567" s="413"/>
      <c r="BMO567" s="413"/>
      <c r="BMP567" s="412"/>
      <c r="BMQ567" s="412"/>
      <c r="BMR567" s="412"/>
      <c r="BMS567" s="412"/>
      <c r="BMT567" s="412"/>
      <c r="BMU567" s="412"/>
      <c r="BMV567" s="412"/>
      <c r="BMW567" s="412"/>
      <c r="BMX567" s="412"/>
      <c r="BMY567" s="412"/>
      <c r="BMZ567" s="412"/>
      <c r="BNA567" s="412"/>
      <c r="BNB567" s="412"/>
      <c r="BNC567" s="412"/>
      <c r="BND567" s="412"/>
      <c r="BNE567" s="412"/>
      <c r="BNF567" s="412"/>
      <c r="BNG567" s="412"/>
      <c r="BNH567" s="412"/>
      <c r="BNI567" s="412"/>
      <c r="BNJ567" s="412"/>
      <c r="BNK567" s="412"/>
      <c r="BNL567" s="412"/>
      <c r="BNM567" s="412"/>
      <c r="BNN567" s="412"/>
      <c r="BNO567" s="412"/>
      <c r="BNP567" s="412"/>
      <c r="BNQ567" s="412"/>
      <c r="BNR567" s="412"/>
      <c r="BNS567" s="412"/>
      <c r="BNT567" s="412"/>
      <c r="BNU567" s="412"/>
      <c r="BNV567" s="412"/>
      <c r="BNW567" s="412"/>
      <c r="BNX567" s="412"/>
      <c r="BNY567" s="412"/>
      <c r="BNZ567" s="412"/>
      <c r="BOA567" s="412"/>
      <c r="BOB567" s="412"/>
      <c r="BOC567" s="412"/>
      <c r="BOD567" s="412"/>
      <c r="BOE567" s="412"/>
      <c r="BOF567" s="412"/>
      <c r="BOG567" s="412"/>
      <c r="BOH567" s="413"/>
      <c r="BOI567" s="413"/>
      <c r="BOJ567" s="413"/>
      <c r="BOK567" s="413"/>
      <c r="BOL567" s="413"/>
      <c r="BOM567" s="413"/>
      <c r="BON567" s="413"/>
      <c r="BOO567" s="413"/>
      <c r="BOP567" s="413"/>
      <c r="BOQ567" s="413"/>
      <c r="BOR567" s="413"/>
      <c r="BOS567" s="413"/>
      <c r="BOT567" s="413"/>
      <c r="BOU567" s="413"/>
      <c r="BOV567" s="413"/>
      <c r="BOW567" s="413"/>
      <c r="BOX567" s="413"/>
      <c r="BOY567" s="413"/>
      <c r="BOZ567" s="413"/>
      <c r="BPA567" s="413"/>
      <c r="BPB567" s="413"/>
      <c r="BPC567" s="413"/>
      <c r="BPD567" s="413"/>
      <c r="BPE567" s="413"/>
      <c r="BPF567" s="414"/>
      <c r="BPG567" s="414"/>
      <c r="BPH567" s="414"/>
      <c r="BPI567" s="414"/>
      <c r="BPJ567" s="414"/>
      <c r="BPK567" s="413"/>
      <c r="BPL567" s="413"/>
      <c r="BPM567" s="414"/>
      <c r="BPN567" s="414"/>
      <c r="BPO567" s="413"/>
      <c r="BPP567" s="413"/>
      <c r="BPQ567" s="414"/>
      <c r="BPR567" s="414"/>
      <c r="BPS567" s="413"/>
      <c r="BPT567" s="413"/>
      <c r="BPU567" s="413"/>
      <c r="BPV567" s="413"/>
      <c r="BPW567" s="413"/>
      <c r="BPX567" s="413"/>
      <c r="BPY567" s="413"/>
      <c r="BPZ567" s="414"/>
      <c r="BQA567" s="414"/>
      <c r="BQB567" s="413"/>
      <c r="BQC567" s="413"/>
      <c r="BQD567" s="414"/>
      <c r="BQE567" s="414"/>
      <c r="BQF567" s="413"/>
      <c r="BQG567" s="413"/>
      <c r="BQH567" s="413"/>
      <c r="BQI567" s="413"/>
      <c r="BQJ567" s="413"/>
      <c r="BQK567" s="407"/>
      <c r="BQL567" s="439"/>
      <c r="BQM567" s="413"/>
      <c r="BQN567" s="413"/>
      <c r="BQO567" s="413"/>
      <c r="BQP567" s="413"/>
      <c r="BQQ567" s="413"/>
      <c r="BQR567" s="413"/>
      <c r="BQS567" s="413"/>
      <c r="BQT567" s="412"/>
      <c r="BQU567" s="412"/>
      <c r="BQV567" s="412"/>
      <c r="BQW567" s="412"/>
      <c r="BQX567" s="412"/>
      <c r="BQY567" s="412"/>
      <c r="BQZ567" s="412"/>
      <c r="BRA567" s="412"/>
      <c r="BRB567" s="412"/>
      <c r="BRC567" s="412"/>
      <c r="BRD567" s="412"/>
      <c r="BRE567" s="412"/>
      <c r="BRF567" s="412"/>
      <c r="BRG567" s="412"/>
      <c r="BRH567" s="412"/>
      <c r="BRI567" s="412"/>
      <c r="BRJ567" s="412"/>
      <c r="BRK567" s="412"/>
      <c r="BRL567" s="412"/>
      <c r="BRM567" s="412"/>
      <c r="BRN567" s="412"/>
      <c r="BRO567" s="412"/>
      <c r="BRP567" s="412"/>
      <c r="BRQ567" s="412"/>
      <c r="BRR567" s="412"/>
      <c r="BRS567" s="412"/>
      <c r="BRT567" s="412"/>
      <c r="BRU567" s="412"/>
      <c r="BRV567" s="412"/>
      <c r="BRW567" s="412"/>
      <c r="BRX567" s="412"/>
      <c r="BRY567" s="412"/>
      <c r="BRZ567" s="412"/>
      <c r="BSA567" s="412"/>
      <c r="BSB567" s="412"/>
      <c r="BSC567" s="412"/>
      <c r="BSD567" s="412"/>
      <c r="BSE567" s="412"/>
      <c r="BSF567" s="412"/>
      <c r="BSG567" s="412"/>
      <c r="BSH567" s="412"/>
      <c r="BSI567" s="412"/>
      <c r="BSJ567" s="412"/>
      <c r="BSK567" s="412"/>
      <c r="BSL567" s="413"/>
      <c r="BSM567" s="413"/>
      <c r="BSN567" s="413"/>
      <c r="BSO567" s="413"/>
      <c r="BSP567" s="413"/>
      <c r="BSQ567" s="413"/>
      <c r="BSR567" s="413"/>
      <c r="BSS567" s="413"/>
      <c r="BST567" s="413"/>
      <c r="BSU567" s="413"/>
      <c r="BSV567" s="413"/>
      <c r="BSW567" s="413"/>
      <c r="BSX567" s="413"/>
      <c r="BSY567" s="413"/>
      <c r="BSZ567" s="413"/>
      <c r="BTA567" s="413"/>
      <c r="BTB567" s="413"/>
      <c r="BTC567" s="413"/>
      <c r="BTD567" s="413"/>
      <c r="BTE567" s="413"/>
      <c r="BTF567" s="413"/>
      <c r="BTG567" s="413"/>
      <c r="BTH567" s="413"/>
      <c r="BTI567" s="413"/>
      <c r="BTJ567" s="414"/>
      <c r="BTK567" s="414"/>
      <c r="BTL567" s="414"/>
      <c r="BTM567" s="414"/>
      <c r="BTN567" s="414"/>
      <c r="BTO567" s="413"/>
      <c r="BTP567" s="413"/>
      <c r="BTQ567" s="414"/>
      <c r="BTR567" s="414"/>
      <c r="BTS567" s="413"/>
      <c r="BTT567" s="413"/>
      <c r="BTU567" s="414"/>
      <c r="BTV567" s="414"/>
      <c r="BTW567" s="413"/>
      <c r="BTX567" s="413"/>
      <c r="BTY567" s="413"/>
      <c r="BTZ567" s="413"/>
      <c r="BUA567" s="413"/>
      <c r="BUB567" s="413"/>
      <c r="BUC567" s="413"/>
      <c r="BUD567" s="414"/>
      <c r="BUE567" s="414"/>
      <c r="BUF567" s="413"/>
      <c r="BUG567" s="413"/>
      <c r="BUH567" s="414"/>
      <c r="BUI567" s="414"/>
      <c r="BUJ567" s="413"/>
      <c r="BUK567" s="413"/>
      <c r="BUL567" s="413"/>
      <c r="BUM567" s="413"/>
      <c r="BUN567" s="413"/>
      <c r="BUO567" s="407"/>
      <c r="BUP567" s="439"/>
      <c r="BUQ567" s="413"/>
      <c r="BUR567" s="413"/>
      <c r="BUS567" s="413"/>
      <c r="BUT567" s="413"/>
      <c r="BUU567" s="413"/>
      <c r="BUV567" s="413"/>
      <c r="BUW567" s="413"/>
      <c r="BUX567" s="412"/>
      <c r="BUY567" s="412"/>
      <c r="BUZ567" s="412"/>
      <c r="BVA567" s="412"/>
      <c r="BVB567" s="412"/>
      <c r="BVC567" s="412"/>
      <c r="BVD567" s="412"/>
      <c r="BVE567" s="412"/>
      <c r="BVF567" s="412"/>
      <c r="BVG567" s="412"/>
      <c r="BVH567" s="412"/>
      <c r="BVI567" s="412"/>
      <c r="BVJ567" s="412"/>
      <c r="BVK567" s="412"/>
      <c r="BVL567" s="412"/>
      <c r="BVM567" s="412"/>
      <c r="BVN567" s="412"/>
      <c r="BVO567" s="412"/>
      <c r="BVP567" s="412"/>
      <c r="BVQ567" s="412"/>
      <c r="BVR567" s="412"/>
      <c r="BVS567" s="412"/>
      <c r="BVT567" s="412"/>
      <c r="BVU567" s="412"/>
      <c r="BVV567" s="412"/>
      <c r="BVW567" s="412"/>
      <c r="BVX567" s="412"/>
      <c r="BVY567" s="412"/>
      <c r="BVZ567" s="412"/>
      <c r="BWA567" s="412"/>
      <c r="BWB567" s="412"/>
      <c r="BWC567" s="412"/>
      <c r="BWD567" s="412"/>
      <c r="BWE567" s="412"/>
      <c r="BWF567" s="412"/>
      <c r="BWG567" s="412"/>
      <c r="BWH567" s="412"/>
      <c r="BWI567" s="412"/>
      <c r="BWJ567" s="412"/>
      <c r="BWK567" s="412"/>
      <c r="BWL567" s="412"/>
      <c r="BWM567" s="412"/>
      <c r="BWN567" s="412"/>
      <c r="BWO567" s="412"/>
      <c r="BWP567" s="413"/>
      <c r="BWQ567" s="413"/>
      <c r="BWR567" s="413"/>
      <c r="BWS567" s="413"/>
      <c r="BWT567" s="413"/>
      <c r="BWU567" s="413"/>
      <c r="BWV567" s="413"/>
      <c r="BWW567" s="413"/>
      <c r="BWX567" s="413"/>
      <c r="BWY567" s="413"/>
      <c r="BWZ567" s="413"/>
      <c r="BXA567" s="413"/>
      <c r="BXB567" s="413"/>
      <c r="BXC567" s="413"/>
      <c r="BXD567" s="413"/>
      <c r="BXE567" s="413"/>
      <c r="BXF567" s="413"/>
      <c r="BXG567" s="413"/>
      <c r="BXH567" s="413"/>
      <c r="BXI567" s="413"/>
      <c r="BXJ567" s="413"/>
      <c r="BXK567" s="413"/>
      <c r="BXL567" s="413"/>
      <c r="BXM567" s="413"/>
      <c r="BXN567" s="414"/>
      <c r="BXO567" s="414"/>
      <c r="BXP567" s="414"/>
      <c r="BXQ567" s="414"/>
      <c r="BXR567" s="414"/>
      <c r="BXS567" s="413"/>
      <c r="BXT567" s="413"/>
      <c r="BXU567" s="414"/>
      <c r="BXV567" s="414"/>
      <c r="BXW567" s="413"/>
      <c r="BXX567" s="413"/>
      <c r="BXY567" s="414"/>
      <c r="BXZ567" s="414"/>
      <c r="BYA567" s="413"/>
      <c r="BYB567" s="413"/>
      <c r="BYC567" s="413"/>
      <c r="BYD567" s="413"/>
      <c r="BYE567" s="413"/>
      <c r="BYF567" s="413"/>
      <c r="BYG567" s="413"/>
      <c r="BYH567" s="414"/>
      <c r="BYI567" s="414"/>
      <c r="BYJ567" s="413"/>
      <c r="BYK567" s="413"/>
      <c r="BYL567" s="414"/>
      <c r="BYM567" s="414"/>
      <c r="BYN567" s="413"/>
      <c r="BYO567" s="413"/>
      <c r="BYP567" s="413"/>
      <c r="BYQ567" s="413"/>
      <c r="BYR567" s="413"/>
      <c r="BYS567" s="407"/>
      <c r="BYT567" s="439"/>
      <c r="BYU567" s="413"/>
      <c r="BYV567" s="413"/>
      <c r="BYW567" s="413"/>
      <c r="BYX567" s="413"/>
      <c r="BYY567" s="413"/>
      <c r="BYZ567" s="413"/>
      <c r="BZA567" s="413"/>
      <c r="BZB567" s="412"/>
      <c r="BZC567" s="412"/>
      <c r="BZD567" s="412"/>
      <c r="BZE567" s="412"/>
      <c r="BZF567" s="412"/>
      <c r="BZG567" s="412"/>
      <c r="BZH567" s="412"/>
      <c r="BZI567" s="412"/>
      <c r="BZJ567" s="412"/>
      <c r="BZK567" s="412"/>
      <c r="BZL567" s="412"/>
      <c r="BZM567" s="412"/>
      <c r="BZN567" s="412"/>
      <c r="BZO567" s="412"/>
      <c r="BZP567" s="412"/>
      <c r="BZQ567" s="412"/>
      <c r="BZR567" s="412"/>
      <c r="BZS567" s="412"/>
      <c r="BZT567" s="412"/>
      <c r="BZU567" s="412"/>
      <c r="BZV567" s="412"/>
      <c r="BZW567" s="412"/>
      <c r="BZX567" s="412"/>
      <c r="BZY567" s="412"/>
      <c r="BZZ567" s="412"/>
      <c r="CAA567" s="412"/>
      <c r="CAB567" s="412"/>
      <c r="CAC567" s="412"/>
      <c r="CAD567" s="412"/>
      <c r="CAE567" s="412"/>
      <c r="CAF567" s="412"/>
      <c r="CAG567" s="412"/>
      <c r="CAH567" s="412"/>
      <c r="CAI567" s="412"/>
      <c r="CAJ567" s="412"/>
      <c r="CAK567" s="412"/>
      <c r="CAL567" s="412"/>
      <c r="CAM567" s="412"/>
      <c r="CAN567" s="412"/>
      <c r="CAO567" s="412"/>
      <c r="CAP567" s="412"/>
      <c r="CAQ567" s="412"/>
      <c r="CAR567" s="412"/>
      <c r="CAS567" s="412"/>
      <c r="CAT567" s="413"/>
      <c r="CAU567" s="413"/>
      <c r="CAV567" s="413"/>
      <c r="CAW567" s="413"/>
      <c r="CAX567" s="413"/>
      <c r="CAY567" s="413"/>
      <c r="CAZ567" s="413"/>
      <c r="CBA567" s="413"/>
      <c r="CBB567" s="413"/>
      <c r="CBC567" s="413"/>
      <c r="CBD567" s="413"/>
      <c r="CBE567" s="413"/>
      <c r="CBF567" s="413"/>
      <c r="CBG567" s="413"/>
      <c r="CBH567" s="413"/>
      <c r="CBI567" s="413"/>
      <c r="CBJ567" s="413"/>
      <c r="CBK567" s="413"/>
      <c r="CBL567" s="413"/>
      <c r="CBM567" s="413"/>
      <c r="CBN567" s="413"/>
      <c r="CBO567" s="413"/>
      <c r="CBP567" s="413"/>
      <c r="CBQ567" s="413"/>
      <c r="CBR567" s="414"/>
      <c r="CBS567" s="414"/>
      <c r="CBT567" s="414"/>
      <c r="CBU567" s="414"/>
      <c r="CBV567" s="414"/>
      <c r="CBW567" s="413"/>
      <c r="CBX567" s="413"/>
      <c r="CBY567" s="414"/>
      <c r="CBZ567" s="414"/>
      <c r="CCA567" s="413"/>
      <c r="CCB567" s="413"/>
      <c r="CCC567" s="414"/>
      <c r="CCD567" s="414"/>
      <c r="CCE567" s="413"/>
      <c r="CCF567" s="413"/>
      <c r="CCG567" s="413"/>
      <c r="CCH567" s="413"/>
      <c r="CCI567" s="413"/>
      <c r="CCJ567" s="413"/>
      <c r="CCK567" s="413"/>
      <c r="CCL567" s="414"/>
      <c r="CCM567" s="414"/>
      <c r="CCN567" s="413"/>
      <c r="CCO567" s="413"/>
      <c r="CCP567" s="414"/>
      <c r="CCQ567" s="414"/>
      <c r="CCR567" s="413"/>
      <c r="CCS567" s="413"/>
      <c r="CCT567" s="413"/>
      <c r="CCU567" s="413"/>
      <c r="CCV567" s="413"/>
      <c r="CCW567" s="407"/>
      <c r="CCX567" s="439"/>
      <c r="CCY567" s="413"/>
      <c r="CCZ567" s="413"/>
      <c r="CDA567" s="413"/>
      <c r="CDB567" s="413"/>
      <c r="CDC567" s="413"/>
      <c r="CDD567" s="413"/>
      <c r="CDE567" s="413"/>
      <c r="CDF567" s="412"/>
      <c r="CDG567" s="412"/>
      <c r="CDH567" s="412"/>
      <c r="CDI567" s="412"/>
      <c r="CDJ567" s="412"/>
      <c r="CDK567" s="412"/>
      <c r="CDL567" s="412"/>
      <c r="CDM567" s="412"/>
      <c r="CDN567" s="412"/>
      <c r="CDO567" s="412"/>
      <c r="CDP567" s="412"/>
      <c r="CDQ567" s="412"/>
      <c r="CDR567" s="412"/>
      <c r="CDS567" s="412"/>
      <c r="CDT567" s="412"/>
      <c r="CDU567" s="412"/>
      <c r="CDV567" s="412"/>
      <c r="CDW567" s="412"/>
      <c r="CDX567" s="412"/>
      <c r="CDY567" s="412"/>
      <c r="CDZ567" s="412"/>
      <c r="CEA567" s="412"/>
      <c r="CEB567" s="412"/>
      <c r="CEC567" s="412"/>
      <c r="CED567" s="412"/>
      <c r="CEE567" s="412"/>
      <c r="CEF567" s="412"/>
      <c r="CEG567" s="412"/>
      <c r="CEH567" s="412"/>
      <c r="CEI567" s="412"/>
      <c r="CEJ567" s="412"/>
      <c r="CEK567" s="412"/>
      <c r="CEL567" s="412"/>
      <c r="CEM567" s="412"/>
      <c r="CEN567" s="412"/>
      <c r="CEO567" s="412"/>
      <c r="CEP567" s="412"/>
      <c r="CEQ567" s="412"/>
      <c r="CER567" s="412"/>
      <c r="CES567" s="412"/>
      <c r="CET567" s="412"/>
      <c r="CEU567" s="412"/>
      <c r="CEV567" s="412"/>
      <c r="CEW567" s="412"/>
      <c r="CEX567" s="413"/>
      <c r="CEY567" s="413"/>
      <c r="CEZ567" s="413"/>
      <c r="CFA567" s="413"/>
      <c r="CFB567" s="413"/>
      <c r="CFC567" s="413"/>
      <c r="CFD567" s="413"/>
      <c r="CFE567" s="413"/>
      <c r="CFF567" s="413"/>
      <c r="CFG567" s="413"/>
      <c r="CFH567" s="413"/>
      <c r="CFI567" s="413"/>
      <c r="CFJ567" s="413"/>
      <c r="CFK567" s="413"/>
      <c r="CFL567" s="413"/>
      <c r="CFM567" s="413"/>
      <c r="CFN567" s="413"/>
      <c r="CFO567" s="413"/>
      <c r="CFP567" s="413"/>
      <c r="CFQ567" s="413"/>
      <c r="CFR567" s="413"/>
      <c r="CFS567" s="413"/>
      <c r="CFT567" s="413"/>
      <c r="CFU567" s="413"/>
      <c r="CFV567" s="414"/>
      <c r="CFW567" s="414"/>
      <c r="CFX567" s="414"/>
      <c r="CFY567" s="414"/>
      <c r="CFZ567" s="414"/>
      <c r="CGA567" s="413"/>
      <c r="CGB567" s="413"/>
      <c r="CGC567" s="414"/>
      <c r="CGD567" s="414"/>
      <c r="CGE567" s="413"/>
      <c r="CGF567" s="413"/>
      <c r="CGG567" s="414"/>
      <c r="CGH567" s="414"/>
      <c r="CGI567" s="413"/>
      <c r="CGJ567" s="413"/>
      <c r="CGK567" s="413"/>
      <c r="CGL567" s="413"/>
      <c r="CGM567" s="413"/>
      <c r="CGN567" s="413"/>
      <c r="CGO567" s="413"/>
      <c r="CGP567" s="414"/>
      <c r="CGQ567" s="414"/>
      <c r="CGR567" s="413"/>
      <c r="CGS567" s="413"/>
      <c r="CGT567" s="414"/>
      <c r="CGU567" s="414"/>
      <c r="CGV567" s="413"/>
      <c r="CGW567" s="413"/>
      <c r="CGX567" s="413"/>
      <c r="CGY567" s="413"/>
      <c r="CGZ567" s="413"/>
      <c r="CHA567" s="407"/>
      <c r="CHB567" s="439"/>
      <c r="CHC567" s="413"/>
      <c r="CHD567" s="413"/>
      <c r="CHE567" s="413"/>
      <c r="CHF567" s="413"/>
      <c r="CHG567" s="413"/>
      <c r="CHH567" s="413"/>
      <c r="CHI567" s="413"/>
      <c r="CHJ567" s="412"/>
      <c r="CHK567" s="412"/>
      <c r="CHL567" s="412"/>
      <c r="CHM567" s="412"/>
      <c r="CHN567" s="412"/>
      <c r="CHO567" s="412"/>
      <c r="CHP567" s="412"/>
      <c r="CHQ567" s="412"/>
      <c r="CHR567" s="412"/>
      <c r="CHS567" s="412"/>
      <c r="CHT567" s="412"/>
      <c r="CHU567" s="412"/>
      <c r="CHV567" s="412"/>
      <c r="CHW567" s="412"/>
      <c r="CHX567" s="412"/>
      <c r="CHY567" s="412"/>
      <c r="CHZ567" s="412"/>
      <c r="CIA567" s="412"/>
      <c r="CIB567" s="412"/>
      <c r="CIC567" s="412"/>
      <c r="CID567" s="412"/>
      <c r="CIE567" s="412"/>
      <c r="CIF567" s="412"/>
      <c r="CIG567" s="412"/>
      <c r="CIH567" s="412"/>
      <c r="CII567" s="412"/>
      <c r="CIJ567" s="412"/>
      <c r="CIK567" s="412"/>
      <c r="CIL567" s="412"/>
      <c r="CIM567" s="412"/>
      <c r="CIN567" s="412"/>
      <c r="CIO567" s="412"/>
      <c r="CIP567" s="412"/>
      <c r="CIQ567" s="412"/>
      <c r="CIR567" s="412"/>
      <c r="CIS567" s="412"/>
      <c r="CIT567" s="412"/>
      <c r="CIU567" s="412"/>
      <c r="CIV567" s="412"/>
      <c r="CIW567" s="412"/>
      <c r="CIX567" s="412"/>
      <c r="CIY567" s="412"/>
      <c r="CIZ567" s="412"/>
      <c r="CJA567" s="412"/>
      <c r="CJB567" s="413"/>
      <c r="CJC567" s="413"/>
      <c r="CJD567" s="413"/>
      <c r="CJE567" s="413"/>
      <c r="CJF567" s="413"/>
      <c r="CJG567" s="413"/>
      <c r="CJH567" s="413"/>
      <c r="CJI567" s="413"/>
      <c r="CJJ567" s="413"/>
      <c r="CJK567" s="413"/>
      <c r="CJL567" s="413"/>
      <c r="CJM567" s="413"/>
      <c r="CJN567" s="413"/>
      <c r="CJO567" s="413"/>
      <c r="CJP567" s="413"/>
      <c r="CJQ567" s="413"/>
      <c r="CJR567" s="413"/>
      <c r="CJS567" s="413"/>
      <c r="CJT567" s="413"/>
      <c r="CJU567" s="413"/>
      <c r="CJV567" s="413"/>
      <c r="CJW567" s="413"/>
      <c r="CJX567" s="413"/>
      <c r="CJY567" s="413"/>
      <c r="CJZ567" s="414"/>
      <c r="CKA567" s="414"/>
      <c r="CKB567" s="414"/>
      <c r="CKC567" s="414"/>
      <c r="CKD567" s="414"/>
      <c r="CKE567" s="413"/>
      <c r="CKF567" s="413"/>
      <c r="CKG567" s="414"/>
      <c r="CKH567" s="414"/>
      <c r="CKI567" s="413"/>
      <c r="CKJ567" s="413"/>
      <c r="CKK567" s="414"/>
      <c r="CKL567" s="414"/>
      <c r="CKM567" s="413"/>
      <c r="CKN567" s="413"/>
      <c r="CKO567" s="413"/>
      <c r="CKP567" s="413"/>
      <c r="CKQ567" s="413"/>
      <c r="CKR567" s="413"/>
      <c r="CKS567" s="413"/>
      <c r="CKT567" s="414"/>
      <c r="CKU567" s="414"/>
      <c r="CKV567" s="413"/>
      <c r="CKW567" s="413"/>
      <c r="CKX567" s="414"/>
      <c r="CKY567" s="414"/>
      <c r="CKZ567" s="413"/>
      <c r="CLA567" s="413"/>
      <c r="CLB567" s="413"/>
      <c r="CLC567" s="413"/>
      <c r="CLD567" s="413"/>
      <c r="CLE567" s="407"/>
      <c r="CLF567" s="439"/>
      <c r="CLG567" s="413"/>
      <c r="CLH567" s="413"/>
      <c r="CLI567" s="413"/>
      <c r="CLJ567" s="413"/>
      <c r="CLK567" s="413"/>
      <c r="CLL567" s="413"/>
      <c r="CLM567" s="413"/>
      <c r="CLN567" s="412"/>
      <c r="CLO567" s="412"/>
      <c r="CLP567" s="412"/>
      <c r="CLQ567" s="412"/>
      <c r="CLR567" s="412"/>
      <c r="CLS567" s="412"/>
      <c r="CLT567" s="412"/>
      <c r="CLU567" s="412"/>
      <c r="CLV567" s="412"/>
      <c r="CLW567" s="412"/>
      <c r="CLX567" s="412"/>
      <c r="CLY567" s="412"/>
      <c r="CLZ567" s="412"/>
      <c r="CMA567" s="412"/>
      <c r="CMB567" s="412"/>
      <c r="CMC567" s="412"/>
      <c r="CMD567" s="412"/>
      <c r="CME567" s="412"/>
      <c r="CMF567" s="412"/>
      <c r="CMG567" s="412"/>
      <c r="CMH567" s="412"/>
      <c r="CMI567" s="412"/>
      <c r="CMJ567" s="412"/>
      <c r="CMK567" s="412"/>
      <c r="CML567" s="412"/>
      <c r="CMM567" s="412"/>
      <c r="CMN567" s="412"/>
      <c r="CMO567" s="412"/>
      <c r="CMP567" s="412"/>
      <c r="CMQ567" s="412"/>
      <c r="CMR567" s="412"/>
      <c r="CMS567" s="412"/>
      <c r="CMT567" s="412"/>
      <c r="CMU567" s="412"/>
      <c r="CMV567" s="412"/>
      <c r="CMW567" s="412"/>
      <c r="CMX567" s="412"/>
      <c r="CMY567" s="412"/>
      <c r="CMZ567" s="412"/>
      <c r="CNA567" s="412"/>
      <c r="CNB567" s="412"/>
      <c r="CNC567" s="412"/>
      <c r="CND567" s="412"/>
      <c r="CNE567" s="412"/>
      <c r="CNF567" s="413"/>
      <c r="CNG567" s="413"/>
      <c r="CNH567" s="413"/>
      <c r="CNI567" s="413"/>
      <c r="CNJ567" s="413"/>
      <c r="CNK567" s="413"/>
      <c r="CNL567" s="413"/>
      <c r="CNM567" s="413"/>
      <c r="CNN567" s="413"/>
      <c r="CNO567" s="413"/>
      <c r="CNP567" s="413"/>
      <c r="CNQ567" s="413"/>
      <c r="CNR567" s="413"/>
      <c r="CNS567" s="413"/>
      <c r="CNT567" s="413"/>
      <c r="CNU567" s="413"/>
      <c r="CNV567" s="413"/>
      <c r="CNW567" s="413"/>
      <c r="CNX567" s="413"/>
      <c r="CNY567" s="413"/>
      <c r="CNZ567" s="413"/>
      <c r="COA567" s="413"/>
      <c r="COB567" s="413"/>
      <c r="COC567" s="413"/>
      <c r="COD567" s="414"/>
      <c r="COE567" s="414"/>
      <c r="COF567" s="414"/>
      <c r="COG567" s="414"/>
      <c r="COH567" s="414"/>
      <c r="COI567" s="413"/>
      <c r="COJ567" s="413"/>
      <c r="COK567" s="414"/>
      <c r="COL567" s="414"/>
      <c r="COM567" s="413"/>
      <c r="CON567" s="413"/>
      <c r="COO567" s="414"/>
      <c r="COP567" s="414"/>
      <c r="COQ567" s="413"/>
      <c r="COR567" s="413"/>
      <c r="COS567" s="413"/>
      <c r="COT567" s="413"/>
      <c r="COU567" s="413"/>
      <c r="COV567" s="413"/>
      <c r="COW567" s="413"/>
      <c r="COX567" s="414"/>
      <c r="COY567" s="414"/>
      <c r="COZ567" s="413"/>
      <c r="CPA567" s="413"/>
      <c r="CPB567" s="414"/>
      <c r="CPC567" s="414"/>
      <c r="CPD567" s="413"/>
      <c r="CPE567" s="413"/>
      <c r="CPF567" s="413"/>
      <c r="CPG567" s="413"/>
      <c r="CPH567" s="413"/>
      <c r="CPI567" s="407"/>
      <c r="CPJ567" s="439"/>
      <c r="CPK567" s="413"/>
      <c r="CPL567" s="413"/>
      <c r="CPM567" s="413"/>
      <c r="CPN567" s="413"/>
      <c r="CPO567" s="413"/>
      <c r="CPP567" s="413"/>
      <c r="CPQ567" s="413"/>
      <c r="CPR567" s="412"/>
      <c r="CPS567" s="412"/>
      <c r="CPT567" s="412"/>
      <c r="CPU567" s="412"/>
      <c r="CPV567" s="412"/>
      <c r="CPW567" s="412"/>
      <c r="CPX567" s="412"/>
      <c r="CPY567" s="412"/>
      <c r="CPZ567" s="412"/>
      <c r="CQA567" s="412"/>
      <c r="CQB567" s="412"/>
      <c r="CQC567" s="412"/>
      <c r="CQD567" s="412"/>
      <c r="CQE567" s="412"/>
      <c r="CQF567" s="412"/>
      <c r="CQG567" s="412"/>
      <c r="CQH567" s="412"/>
      <c r="CQI567" s="412"/>
      <c r="CQJ567" s="412"/>
      <c r="CQK567" s="412"/>
      <c r="CQL567" s="412"/>
      <c r="CQM567" s="412"/>
      <c r="CQN567" s="412"/>
      <c r="CQO567" s="412"/>
      <c r="CQP567" s="412"/>
      <c r="CQQ567" s="412"/>
      <c r="CQR567" s="412"/>
      <c r="CQS567" s="412"/>
      <c r="CQT567" s="412"/>
      <c r="CQU567" s="412"/>
      <c r="CQV567" s="412"/>
      <c r="CQW567" s="412"/>
      <c r="CQX567" s="412"/>
      <c r="CQY567" s="412"/>
      <c r="CQZ567" s="412"/>
      <c r="CRA567" s="412"/>
      <c r="CRB567" s="412"/>
      <c r="CRC567" s="412"/>
      <c r="CRD567" s="412"/>
      <c r="CRE567" s="412"/>
      <c r="CRF567" s="412"/>
      <c r="CRG567" s="412"/>
      <c r="CRH567" s="412"/>
      <c r="CRI567" s="412"/>
      <c r="CRJ567" s="413"/>
      <c r="CRK567" s="413"/>
      <c r="CRL567" s="413"/>
      <c r="CRM567" s="413"/>
      <c r="CRN567" s="413"/>
      <c r="CRO567" s="413"/>
      <c r="CRP567" s="413"/>
      <c r="CRQ567" s="413"/>
      <c r="CRR567" s="413"/>
      <c r="CRS567" s="413"/>
      <c r="CRT567" s="413"/>
      <c r="CRU567" s="413"/>
      <c r="CRV567" s="413"/>
      <c r="CRW567" s="413"/>
      <c r="CRX567" s="413"/>
      <c r="CRY567" s="413"/>
      <c r="CRZ567" s="413"/>
      <c r="CSA567" s="413"/>
      <c r="CSB567" s="413"/>
      <c r="CSC567" s="413"/>
      <c r="CSD567" s="413"/>
      <c r="CSE567" s="413"/>
      <c r="CSF567" s="413"/>
      <c r="CSG567" s="413"/>
      <c r="CSH567" s="414"/>
      <c r="CSI567" s="414"/>
      <c r="CSJ567" s="414"/>
      <c r="CSK567" s="414"/>
      <c r="CSL567" s="414"/>
      <c r="CSM567" s="413"/>
      <c r="CSN567" s="413"/>
      <c r="CSO567" s="414"/>
      <c r="CSP567" s="414"/>
      <c r="CSQ567" s="413"/>
      <c r="CSR567" s="413"/>
      <c r="CSS567" s="414"/>
      <c r="CST567" s="414"/>
      <c r="CSU567" s="413"/>
      <c r="CSV567" s="413"/>
      <c r="CSW567" s="413"/>
      <c r="CSX567" s="413"/>
      <c r="CSY567" s="413"/>
      <c r="CSZ567" s="413"/>
      <c r="CTA567" s="413"/>
      <c r="CTB567" s="414"/>
      <c r="CTC567" s="414"/>
      <c r="CTD567" s="413"/>
      <c r="CTE567" s="413"/>
      <c r="CTF567" s="414"/>
      <c r="CTG567" s="414"/>
      <c r="CTH567" s="413"/>
      <c r="CTI567" s="413"/>
      <c r="CTJ567" s="413"/>
      <c r="CTK567" s="413"/>
      <c r="CTL567" s="413"/>
      <c r="CTM567" s="407"/>
      <c r="CTN567" s="439"/>
      <c r="CTO567" s="413"/>
      <c r="CTP567" s="413"/>
      <c r="CTQ567" s="413"/>
      <c r="CTR567" s="413"/>
      <c r="CTS567" s="413"/>
      <c r="CTT567" s="413"/>
      <c r="CTU567" s="413"/>
      <c r="CTV567" s="412"/>
      <c r="CTW567" s="412"/>
      <c r="CTX567" s="412"/>
      <c r="CTY567" s="412"/>
      <c r="CTZ567" s="412"/>
      <c r="CUA567" s="412"/>
      <c r="CUB567" s="412"/>
      <c r="CUC567" s="412"/>
      <c r="CUD567" s="412"/>
      <c r="CUE567" s="412"/>
      <c r="CUF567" s="412"/>
      <c r="CUG567" s="412"/>
      <c r="CUH567" s="412"/>
      <c r="CUI567" s="412"/>
      <c r="CUJ567" s="412"/>
      <c r="CUK567" s="412"/>
      <c r="CUL567" s="412"/>
      <c r="CUM567" s="412"/>
      <c r="CUN567" s="412"/>
      <c r="CUO567" s="412"/>
      <c r="CUP567" s="412"/>
      <c r="CUQ567" s="412"/>
      <c r="CUR567" s="412"/>
      <c r="CUS567" s="412"/>
      <c r="CUT567" s="412"/>
      <c r="CUU567" s="412"/>
      <c r="CUV567" s="412"/>
      <c r="CUW567" s="412"/>
      <c r="CUX567" s="412"/>
      <c r="CUY567" s="412"/>
      <c r="CUZ567" s="412"/>
      <c r="CVA567" s="412"/>
      <c r="CVB567" s="412"/>
      <c r="CVC567" s="412"/>
      <c r="CVD567" s="412"/>
      <c r="CVE567" s="412"/>
      <c r="CVF567" s="412"/>
      <c r="CVG567" s="412"/>
      <c r="CVH567" s="412"/>
      <c r="CVI567" s="412"/>
      <c r="CVJ567" s="412"/>
      <c r="CVK567" s="412"/>
      <c r="CVL567" s="412"/>
      <c r="CVM567" s="412"/>
      <c r="CVN567" s="413"/>
      <c r="CVO567" s="413"/>
      <c r="CVP567" s="413"/>
      <c r="CVQ567" s="413"/>
      <c r="CVR567" s="413"/>
      <c r="CVS567" s="413"/>
      <c r="CVT567" s="413"/>
      <c r="CVU567" s="413"/>
      <c r="CVV567" s="413"/>
      <c r="CVW567" s="413"/>
      <c r="CVX567" s="413"/>
      <c r="CVY567" s="413"/>
      <c r="CVZ567" s="413"/>
      <c r="CWA567" s="413"/>
      <c r="CWB567" s="413"/>
      <c r="CWC567" s="413"/>
      <c r="CWD567" s="413"/>
      <c r="CWE567" s="413"/>
      <c r="CWF567" s="413"/>
      <c r="CWG567" s="413"/>
      <c r="CWH567" s="413"/>
      <c r="CWI567" s="413"/>
      <c r="CWJ567" s="413"/>
      <c r="CWK567" s="413"/>
      <c r="CWL567" s="414"/>
      <c r="CWM567" s="414"/>
      <c r="CWN567" s="414"/>
      <c r="CWO567" s="414"/>
      <c r="CWP567" s="414"/>
      <c r="CWQ567" s="413"/>
      <c r="CWR567" s="413"/>
      <c r="CWS567" s="414"/>
      <c r="CWT567" s="414"/>
      <c r="CWU567" s="413"/>
      <c r="CWV567" s="413"/>
      <c r="CWW567" s="414"/>
      <c r="CWX567" s="414"/>
      <c r="CWY567" s="413"/>
      <c r="CWZ567" s="413"/>
      <c r="CXA567" s="413"/>
      <c r="CXB567" s="413"/>
      <c r="CXC567" s="413"/>
      <c r="CXD567" s="413"/>
      <c r="CXE567" s="413"/>
      <c r="CXF567" s="414"/>
      <c r="CXG567" s="414"/>
      <c r="CXH567" s="413"/>
      <c r="CXI567" s="413"/>
      <c r="CXJ567" s="414"/>
      <c r="CXK567" s="414"/>
      <c r="CXL567" s="413"/>
      <c r="CXM567" s="413"/>
      <c r="CXN567" s="413"/>
      <c r="CXO567" s="413"/>
      <c r="CXP567" s="413"/>
      <c r="CXQ567" s="407"/>
      <c r="CXR567" s="439"/>
      <c r="CXS567" s="413"/>
      <c r="CXT567" s="413"/>
      <c r="CXU567" s="413"/>
      <c r="CXV567" s="413"/>
      <c r="CXW567" s="413"/>
      <c r="CXX567" s="413"/>
      <c r="CXY567" s="413"/>
      <c r="CXZ567" s="412"/>
      <c r="CYA567" s="412"/>
      <c r="CYB567" s="412"/>
      <c r="CYC567" s="412"/>
      <c r="CYD567" s="412"/>
      <c r="CYE567" s="412"/>
      <c r="CYF567" s="412"/>
      <c r="CYG567" s="412"/>
      <c r="CYH567" s="412"/>
      <c r="CYI567" s="412"/>
      <c r="CYJ567" s="412"/>
      <c r="CYK567" s="412"/>
      <c r="CYL567" s="412"/>
      <c r="CYM567" s="412"/>
      <c r="CYN567" s="412"/>
      <c r="CYO567" s="412"/>
      <c r="CYP567" s="412"/>
      <c r="CYQ567" s="412"/>
      <c r="CYR567" s="412"/>
      <c r="CYS567" s="412"/>
      <c r="CYT567" s="412"/>
      <c r="CYU567" s="412"/>
      <c r="CYV567" s="412"/>
      <c r="CYW567" s="412"/>
      <c r="CYX567" s="412"/>
      <c r="CYY567" s="412"/>
      <c r="CYZ567" s="412"/>
      <c r="CZA567" s="412"/>
      <c r="CZB567" s="412"/>
      <c r="CZC567" s="412"/>
      <c r="CZD567" s="412"/>
      <c r="CZE567" s="412"/>
      <c r="CZF567" s="412"/>
      <c r="CZG567" s="412"/>
      <c r="CZH567" s="412"/>
      <c r="CZI567" s="412"/>
      <c r="CZJ567" s="412"/>
      <c r="CZK567" s="412"/>
      <c r="CZL567" s="412"/>
      <c r="CZM567" s="412"/>
      <c r="CZN567" s="412"/>
      <c r="CZO567" s="412"/>
      <c r="CZP567" s="412"/>
      <c r="CZQ567" s="412"/>
      <c r="CZR567" s="413"/>
      <c r="CZS567" s="413"/>
      <c r="CZT567" s="413"/>
      <c r="CZU567" s="413"/>
      <c r="CZV567" s="413"/>
      <c r="CZW567" s="413"/>
      <c r="CZX567" s="413"/>
      <c r="CZY567" s="413"/>
      <c r="CZZ567" s="413"/>
      <c r="DAA567" s="413"/>
      <c r="DAB567" s="413"/>
      <c r="DAC567" s="413"/>
      <c r="DAD567" s="413"/>
      <c r="DAE567" s="413"/>
      <c r="DAF567" s="413"/>
      <c r="DAG567" s="413"/>
      <c r="DAH567" s="413"/>
      <c r="DAI567" s="413"/>
      <c r="DAJ567" s="413"/>
      <c r="DAK567" s="413"/>
      <c r="DAL567" s="413"/>
      <c r="DAM567" s="413"/>
      <c r="DAN567" s="413"/>
      <c r="DAO567" s="413"/>
      <c r="DAP567" s="414"/>
      <c r="DAQ567" s="414"/>
      <c r="DAR567" s="414"/>
      <c r="DAS567" s="414"/>
      <c r="DAT567" s="414"/>
      <c r="DAU567" s="413"/>
      <c r="DAV567" s="413"/>
      <c r="DAW567" s="414"/>
      <c r="DAX567" s="414"/>
      <c r="DAY567" s="413"/>
      <c r="DAZ567" s="413"/>
      <c r="DBA567" s="414"/>
      <c r="DBB567" s="414"/>
      <c r="DBC567" s="413"/>
      <c r="DBD567" s="413"/>
      <c r="DBE567" s="413"/>
      <c r="DBF567" s="413"/>
      <c r="DBG567" s="413"/>
      <c r="DBH567" s="413"/>
      <c r="DBI567" s="413"/>
      <c r="DBJ567" s="414"/>
      <c r="DBK567" s="414"/>
      <c r="DBL567" s="413"/>
      <c r="DBM567" s="413"/>
      <c r="DBN567" s="414"/>
      <c r="DBO567" s="414"/>
      <c r="DBP567" s="413"/>
      <c r="DBQ567" s="413"/>
      <c r="DBR567" s="413"/>
      <c r="DBS567" s="413"/>
      <c r="DBT567" s="413"/>
      <c r="DBU567" s="407"/>
      <c r="DBV567" s="439"/>
      <c r="DBW567" s="413"/>
      <c r="DBX567" s="413"/>
      <c r="DBY567" s="413"/>
      <c r="DBZ567" s="413"/>
      <c r="DCA567" s="413"/>
      <c r="DCB567" s="413"/>
      <c r="DCC567" s="413"/>
      <c r="DCD567" s="412"/>
      <c r="DCE567" s="412"/>
      <c r="DCF567" s="412"/>
      <c r="DCG567" s="412"/>
      <c r="DCH567" s="412"/>
      <c r="DCI567" s="412"/>
      <c r="DCJ567" s="412"/>
      <c r="DCK567" s="412"/>
      <c r="DCL567" s="412"/>
      <c r="DCM567" s="412"/>
      <c r="DCN567" s="412"/>
      <c r="DCO567" s="412"/>
      <c r="DCP567" s="412"/>
      <c r="DCQ567" s="412"/>
      <c r="DCR567" s="412"/>
      <c r="DCS567" s="412"/>
      <c r="DCT567" s="412"/>
      <c r="DCU567" s="412"/>
      <c r="DCV567" s="412"/>
      <c r="DCW567" s="412"/>
      <c r="DCX567" s="412"/>
      <c r="DCY567" s="412"/>
      <c r="DCZ567" s="412"/>
      <c r="DDA567" s="412"/>
      <c r="DDB567" s="412"/>
      <c r="DDC567" s="412"/>
      <c r="DDD567" s="412"/>
      <c r="DDE567" s="412"/>
      <c r="DDF567" s="412"/>
      <c r="DDG567" s="412"/>
      <c r="DDH567" s="412"/>
      <c r="DDI567" s="412"/>
      <c r="DDJ567" s="412"/>
      <c r="DDK567" s="412"/>
      <c r="DDL567" s="412"/>
      <c r="DDM567" s="412"/>
      <c r="DDN567" s="412"/>
      <c r="DDO567" s="412"/>
      <c r="DDP567" s="412"/>
      <c r="DDQ567" s="412"/>
      <c r="DDR567" s="412"/>
      <c r="DDS567" s="412"/>
      <c r="DDT567" s="412"/>
      <c r="DDU567" s="412"/>
      <c r="DDV567" s="413"/>
      <c r="DDW567" s="413"/>
      <c r="DDX567" s="413"/>
      <c r="DDY567" s="413"/>
      <c r="DDZ567" s="413"/>
      <c r="DEA567" s="413"/>
      <c r="DEB567" s="413"/>
      <c r="DEC567" s="413"/>
      <c r="DED567" s="413"/>
      <c r="DEE567" s="413"/>
      <c r="DEF567" s="413"/>
      <c r="DEG567" s="413"/>
      <c r="DEH567" s="413"/>
      <c r="DEI567" s="413"/>
      <c r="DEJ567" s="413"/>
      <c r="DEK567" s="413"/>
      <c r="DEL567" s="413"/>
      <c r="DEM567" s="413"/>
      <c r="DEN567" s="413"/>
      <c r="DEO567" s="413"/>
      <c r="DEP567" s="413"/>
      <c r="DEQ567" s="413"/>
      <c r="DER567" s="413"/>
      <c r="DES567" s="413"/>
      <c r="DET567" s="414"/>
      <c r="DEU567" s="414"/>
      <c r="DEV567" s="414"/>
      <c r="DEW567" s="414"/>
      <c r="DEX567" s="414"/>
      <c r="DEY567" s="413"/>
      <c r="DEZ567" s="413"/>
      <c r="DFA567" s="414"/>
      <c r="DFB567" s="414"/>
      <c r="DFC567" s="413"/>
      <c r="DFD567" s="413"/>
      <c r="DFE567" s="414"/>
      <c r="DFF567" s="414"/>
      <c r="DFG567" s="413"/>
      <c r="DFH567" s="413"/>
      <c r="DFI567" s="413"/>
      <c r="DFJ567" s="413"/>
      <c r="DFK567" s="413"/>
      <c r="DFL567" s="413"/>
      <c r="DFM567" s="413"/>
      <c r="DFN567" s="414"/>
      <c r="DFO567" s="414"/>
      <c r="DFP567" s="413"/>
      <c r="DFQ567" s="413"/>
      <c r="DFR567" s="414"/>
      <c r="DFS567" s="414"/>
      <c r="DFT567" s="413"/>
      <c r="DFU567" s="413"/>
      <c r="DFV567" s="413"/>
      <c r="DFW567" s="413"/>
      <c r="DFX567" s="413"/>
      <c r="DFY567" s="407"/>
      <c r="DFZ567" s="439"/>
      <c r="DGA567" s="413"/>
      <c r="DGB567" s="413"/>
      <c r="DGC567" s="413"/>
      <c r="DGD567" s="413"/>
      <c r="DGE567" s="413"/>
      <c r="DGF567" s="413"/>
      <c r="DGG567" s="413"/>
      <c r="DGH567" s="412"/>
      <c r="DGI567" s="412"/>
      <c r="DGJ567" s="412"/>
      <c r="DGK567" s="412"/>
      <c r="DGL567" s="412"/>
      <c r="DGM567" s="412"/>
      <c r="DGN567" s="412"/>
      <c r="DGO567" s="412"/>
      <c r="DGP567" s="412"/>
      <c r="DGQ567" s="412"/>
      <c r="DGR567" s="412"/>
      <c r="DGS567" s="412"/>
      <c r="DGT567" s="412"/>
      <c r="DGU567" s="412"/>
      <c r="DGV567" s="412"/>
      <c r="DGW567" s="412"/>
      <c r="DGX567" s="412"/>
      <c r="DGY567" s="412"/>
      <c r="DGZ567" s="412"/>
      <c r="DHA567" s="412"/>
      <c r="DHB567" s="412"/>
      <c r="DHC567" s="412"/>
      <c r="DHD567" s="412"/>
      <c r="DHE567" s="412"/>
      <c r="DHF567" s="412"/>
      <c r="DHG567" s="412"/>
      <c r="DHH567" s="412"/>
      <c r="DHI567" s="412"/>
      <c r="DHJ567" s="412"/>
      <c r="DHK567" s="412"/>
      <c r="DHL567" s="412"/>
      <c r="DHM567" s="412"/>
      <c r="DHN567" s="412"/>
      <c r="DHO567" s="412"/>
      <c r="DHP567" s="412"/>
      <c r="DHQ567" s="412"/>
      <c r="DHR567" s="412"/>
      <c r="DHS567" s="412"/>
      <c r="DHT567" s="412"/>
      <c r="DHU567" s="412"/>
      <c r="DHV567" s="412"/>
      <c r="DHW567" s="412"/>
      <c r="DHX567" s="412"/>
      <c r="DHY567" s="412"/>
      <c r="DHZ567" s="413"/>
      <c r="DIA567" s="413"/>
      <c r="DIB567" s="413"/>
      <c r="DIC567" s="413"/>
      <c r="DID567" s="413"/>
      <c r="DIE567" s="413"/>
      <c r="DIF567" s="413"/>
      <c r="DIG567" s="413"/>
      <c r="DIH567" s="413"/>
      <c r="DII567" s="413"/>
      <c r="DIJ567" s="413"/>
      <c r="DIK567" s="413"/>
      <c r="DIL567" s="413"/>
      <c r="DIM567" s="413"/>
      <c r="DIN567" s="413"/>
      <c r="DIO567" s="413"/>
      <c r="DIP567" s="413"/>
      <c r="DIQ567" s="413"/>
      <c r="DIR567" s="413"/>
      <c r="DIS567" s="413"/>
      <c r="DIT567" s="413"/>
      <c r="DIU567" s="413"/>
      <c r="DIV567" s="413"/>
      <c r="DIW567" s="413"/>
      <c r="DIX567" s="414"/>
      <c r="DIY567" s="414"/>
      <c r="DIZ567" s="414"/>
      <c r="DJA567" s="414"/>
      <c r="DJB567" s="414"/>
      <c r="DJC567" s="413"/>
      <c r="DJD567" s="413"/>
      <c r="DJE567" s="414"/>
      <c r="DJF567" s="414"/>
      <c r="DJG567" s="413"/>
      <c r="DJH567" s="413"/>
      <c r="DJI567" s="414"/>
      <c r="DJJ567" s="414"/>
      <c r="DJK567" s="413"/>
      <c r="DJL567" s="413"/>
      <c r="DJM567" s="413"/>
      <c r="DJN567" s="413"/>
      <c r="DJO567" s="413"/>
      <c r="DJP567" s="413"/>
      <c r="DJQ567" s="413"/>
      <c r="DJR567" s="414"/>
      <c r="DJS567" s="414"/>
      <c r="DJT567" s="413"/>
      <c r="DJU567" s="413"/>
      <c r="DJV567" s="414"/>
      <c r="DJW567" s="414"/>
      <c r="DJX567" s="413"/>
      <c r="DJY567" s="413"/>
      <c r="DJZ567" s="413"/>
      <c r="DKA567" s="413"/>
      <c r="DKB567" s="413"/>
      <c r="DKC567" s="407"/>
      <c r="DKD567" s="439"/>
      <c r="DKE567" s="413"/>
      <c r="DKF567" s="413"/>
      <c r="DKG567" s="413"/>
      <c r="DKH567" s="413"/>
      <c r="DKI567" s="413"/>
      <c r="DKJ567" s="413"/>
      <c r="DKK567" s="413"/>
      <c r="DKL567" s="412"/>
      <c r="DKM567" s="412"/>
      <c r="DKN567" s="412"/>
      <c r="DKO567" s="412"/>
      <c r="DKP567" s="412"/>
      <c r="DKQ567" s="412"/>
      <c r="DKR567" s="412"/>
      <c r="DKS567" s="412"/>
      <c r="DKT567" s="412"/>
      <c r="DKU567" s="412"/>
      <c r="DKV567" s="412"/>
      <c r="DKW567" s="412"/>
      <c r="DKX567" s="412"/>
      <c r="DKY567" s="412"/>
      <c r="DKZ567" s="412"/>
      <c r="DLA567" s="412"/>
      <c r="DLB567" s="412"/>
      <c r="DLC567" s="412"/>
      <c r="DLD567" s="412"/>
      <c r="DLE567" s="412"/>
      <c r="DLF567" s="412"/>
      <c r="DLG567" s="412"/>
      <c r="DLH567" s="412"/>
      <c r="DLI567" s="412"/>
      <c r="DLJ567" s="412"/>
      <c r="DLK567" s="412"/>
      <c r="DLL567" s="412"/>
      <c r="DLM567" s="412"/>
      <c r="DLN567" s="412"/>
      <c r="DLO567" s="412"/>
      <c r="DLP567" s="412"/>
      <c r="DLQ567" s="412"/>
      <c r="DLR567" s="412"/>
      <c r="DLS567" s="412"/>
      <c r="DLT567" s="412"/>
      <c r="DLU567" s="412"/>
      <c r="DLV567" s="412"/>
      <c r="DLW567" s="412"/>
      <c r="DLX567" s="412"/>
      <c r="DLY567" s="412"/>
      <c r="DLZ567" s="412"/>
      <c r="DMA567" s="412"/>
      <c r="DMB567" s="412"/>
      <c r="DMC567" s="412"/>
      <c r="DMD567" s="413"/>
      <c r="DME567" s="413"/>
      <c r="DMF567" s="413"/>
      <c r="DMG567" s="413"/>
      <c r="DMH567" s="413"/>
      <c r="DMI567" s="413"/>
      <c r="DMJ567" s="413"/>
      <c r="DMK567" s="413"/>
      <c r="DML567" s="413"/>
      <c r="DMM567" s="413"/>
      <c r="DMN567" s="413"/>
      <c r="DMO567" s="413"/>
      <c r="DMP567" s="413"/>
      <c r="DMQ567" s="413"/>
      <c r="DMR567" s="413"/>
      <c r="DMS567" s="413"/>
      <c r="DMT567" s="413"/>
      <c r="DMU567" s="413"/>
      <c r="DMV567" s="413"/>
      <c r="DMW567" s="413"/>
      <c r="DMX567" s="413"/>
      <c r="DMY567" s="413"/>
      <c r="DMZ567" s="413"/>
      <c r="DNA567" s="413"/>
      <c r="DNB567" s="414"/>
      <c r="DNC567" s="414"/>
      <c r="DND567" s="414"/>
      <c r="DNE567" s="414"/>
      <c r="DNF567" s="414"/>
      <c r="DNG567" s="413"/>
      <c r="DNH567" s="413"/>
      <c r="DNI567" s="414"/>
      <c r="DNJ567" s="414"/>
      <c r="DNK567" s="413"/>
      <c r="DNL567" s="413"/>
      <c r="DNM567" s="414"/>
      <c r="DNN567" s="414"/>
      <c r="DNO567" s="413"/>
      <c r="DNP567" s="413"/>
      <c r="DNQ567" s="413"/>
      <c r="DNR567" s="413"/>
      <c r="DNS567" s="413"/>
      <c r="DNT567" s="413"/>
      <c r="DNU567" s="413"/>
      <c r="DNV567" s="414"/>
      <c r="DNW567" s="414"/>
      <c r="DNX567" s="413"/>
      <c r="DNY567" s="413"/>
      <c r="DNZ567" s="414"/>
      <c r="DOA567" s="414"/>
      <c r="DOB567" s="413"/>
      <c r="DOC567" s="413"/>
      <c r="DOD567" s="413"/>
      <c r="DOE567" s="413"/>
      <c r="DOF567" s="413"/>
      <c r="DOG567" s="407"/>
      <c r="DOH567" s="439"/>
      <c r="DOI567" s="413"/>
      <c r="DOJ567" s="413"/>
      <c r="DOK567" s="413"/>
      <c r="DOL567" s="413"/>
      <c r="DOM567" s="413"/>
      <c r="DON567" s="413"/>
      <c r="DOO567" s="413"/>
      <c r="DOP567" s="412"/>
      <c r="DOQ567" s="412"/>
      <c r="DOR567" s="412"/>
      <c r="DOS567" s="412"/>
      <c r="DOT567" s="412"/>
      <c r="DOU567" s="412"/>
      <c r="DOV567" s="412"/>
      <c r="DOW567" s="412"/>
      <c r="DOX567" s="412"/>
      <c r="DOY567" s="412"/>
      <c r="DOZ567" s="412"/>
      <c r="DPA567" s="412"/>
      <c r="DPB567" s="412"/>
      <c r="DPC567" s="412"/>
      <c r="DPD567" s="412"/>
      <c r="DPE567" s="412"/>
      <c r="DPF567" s="412"/>
      <c r="DPG567" s="412"/>
      <c r="DPH567" s="412"/>
      <c r="DPI567" s="412"/>
      <c r="DPJ567" s="412"/>
      <c r="DPK567" s="412"/>
      <c r="DPL567" s="412"/>
      <c r="DPM567" s="412"/>
      <c r="DPN567" s="412"/>
      <c r="DPO567" s="412"/>
      <c r="DPP567" s="412"/>
      <c r="DPQ567" s="412"/>
      <c r="DPR567" s="412"/>
      <c r="DPS567" s="412"/>
      <c r="DPT567" s="412"/>
      <c r="DPU567" s="412"/>
      <c r="DPV567" s="412"/>
      <c r="DPW567" s="412"/>
      <c r="DPX567" s="412"/>
      <c r="DPY567" s="412"/>
      <c r="DPZ567" s="412"/>
      <c r="DQA567" s="412"/>
      <c r="DQB567" s="412"/>
      <c r="DQC567" s="412"/>
      <c r="DQD567" s="412"/>
      <c r="DQE567" s="412"/>
      <c r="DQF567" s="412"/>
      <c r="DQG567" s="412"/>
      <c r="DQH567" s="413"/>
      <c r="DQI567" s="413"/>
      <c r="DQJ567" s="413"/>
      <c r="DQK567" s="413"/>
      <c r="DQL567" s="413"/>
      <c r="DQM567" s="413"/>
      <c r="DQN567" s="413"/>
      <c r="DQO567" s="413"/>
      <c r="DQP567" s="413"/>
      <c r="DQQ567" s="413"/>
      <c r="DQR567" s="413"/>
      <c r="DQS567" s="413"/>
      <c r="DQT567" s="413"/>
      <c r="DQU567" s="413"/>
      <c r="DQV567" s="413"/>
      <c r="DQW567" s="413"/>
      <c r="DQX567" s="413"/>
      <c r="DQY567" s="413"/>
      <c r="DQZ567" s="413"/>
      <c r="DRA567" s="413"/>
      <c r="DRB567" s="413"/>
      <c r="DRC567" s="413"/>
      <c r="DRD567" s="413"/>
      <c r="DRE567" s="413"/>
      <c r="DRF567" s="414"/>
      <c r="DRG567" s="414"/>
      <c r="DRH567" s="414"/>
      <c r="DRI567" s="414"/>
      <c r="DRJ567" s="414"/>
      <c r="DRK567" s="413"/>
      <c r="DRL567" s="413"/>
      <c r="DRM567" s="414"/>
      <c r="DRN567" s="414"/>
      <c r="DRO567" s="413"/>
      <c r="DRP567" s="413"/>
      <c r="DRQ567" s="414"/>
      <c r="DRR567" s="414"/>
      <c r="DRS567" s="413"/>
      <c r="DRT567" s="413"/>
      <c r="DRU567" s="413"/>
      <c r="DRV567" s="413"/>
      <c r="DRW567" s="413"/>
      <c r="DRX567" s="413"/>
      <c r="DRY567" s="413"/>
      <c r="DRZ567" s="414"/>
      <c r="DSA567" s="414"/>
      <c r="DSB567" s="413"/>
      <c r="DSC567" s="413"/>
      <c r="DSD567" s="414"/>
      <c r="DSE567" s="414"/>
      <c r="DSF567" s="413"/>
      <c r="DSG567" s="413"/>
      <c r="DSH567" s="413"/>
      <c r="DSI567" s="413"/>
      <c r="DSJ567" s="413"/>
      <c r="DSK567" s="407"/>
      <c r="DSL567" s="439"/>
      <c r="DSM567" s="413"/>
      <c r="DSN567" s="413"/>
      <c r="DSO567" s="413"/>
      <c r="DSP567" s="413"/>
      <c r="DSQ567" s="413"/>
      <c r="DSR567" s="413"/>
      <c r="DSS567" s="413"/>
      <c r="DST567" s="412"/>
      <c r="DSU567" s="412"/>
      <c r="DSV567" s="412"/>
      <c r="DSW567" s="412"/>
      <c r="DSX567" s="412"/>
      <c r="DSY567" s="412"/>
      <c r="DSZ567" s="412"/>
      <c r="DTA567" s="412"/>
      <c r="DTB567" s="412"/>
      <c r="DTC567" s="412"/>
      <c r="DTD567" s="412"/>
      <c r="DTE567" s="412"/>
      <c r="DTF567" s="412"/>
      <c r="DTG567" s="412"/>
      <c r="DTH567" s="412"/>
      <c r="DTI567" s="412"/>
      <c r="DTJ567" s="412"/>
      <c r="DTK567" s="412"/>
      <c r="DTL567" s="412"/>
      <c r="DTM567" s="412"/>
      <c r="DTN567" s="412"/>
      <c r="DTO567" s="412"/>
      <c r="DTP567" s="412"/>
      <c r="DTQ567" s="412"/>
      <c r="DTR567" s="412"/>
      <c r="DTS567" s="412"/>
      <c r="DTT567" s="412"/>
      <c r="DTU567" s="412"/>
      <c r="DTV567" s="412"/>
      <c r="DTW567" s="412"/>
      <c r="DTX567" s="412"/>
      <c r="DTY567" s="412"/>
      <c r="DTZ567" s="412"/>
      <c r="DUA567" s="412"/>
      <c r="DUB567" s="412"/>
      <c r="DUC567" s="412"/>
      <c r="DUD567" s="412"/>
      <c r="DUE567" s="412"/>
      <c r="DUF567" s="412"/>
      <c r="DUG567" s="412"/>
      <c r="DUH567" s="412"/>
      <c r="DUI567" s="412"/>
      <c r="DUJ567" s="412"/>
      <c r="DUK567" s="412"/>
      <c r="DUL567" s="413"/>
      <c r="DUM567" s="413"/>
      <c r="DUN567" s="413"/>
      <c r="DUO567" s="413"/>
      <c r="DUP567" s="413"/>
      <c r="DUQ567" s="413"/>
      <c r="DUR567" s="413"/>
      <c r="DUS567" s="413"/>
      <c r="DUT567" s="413"/>
      <c r="DUU567" s="413"/>
      <c r="DUV567" s="413"/>
      <c r="DUW567" s="413"/>
      <c r="DUX567" s="413"/>
      <c r="DUY567" s="413"/>
      <c r="DUZ567" s="413"/>
      <c r="DVA567" s="413"/>
      <c r="DVB567" s="413"/>
      <c r="DVC567" s="413"/>
      <c r="DVD567" s="413"/>
      <c r="DVE567" s="413"/>
      <c r="DVF567" s="413"/>
      <c r="DVG567" s="413"/>
      <c r="DVH567" s="413"/>
      <c r="DVI567" s="413"/>
      <c r="DVJ567" s="414"/>
      <c r="DVK567" s="414"/>
      <c r="DVL567" s="414"/>
      <c r="DVM567" s="414"/>
      <c r="DVN567" s="414"/>
      <c r="DVO567" s="413"/>
      <c r="DVP567" s="413"/>
      <c r="DVQ567" s="414"/>
      <c r="DVR567" s="414"/>
      <c r="DVS567" s="413"/>
      <c r="DVT567" s="413"/>
      <c r="DVU567" s="414"/>
      <c r="DVV567" s="414"/>
      <c r="DVW567" s="413"/>
      <c r="DVX567" s="413"/>
      <c r="DVY567" s="413"/>
      <c r="DVZ567" s="413"/>
      <c r="DWA567" s="413"/>
      <c r="DWB567" s="413"/>
      <c r="DWC567" s="413"/>
      <c r="DWD567" s="414"/>
      <c r="DWE567" s="414"/>
      <c r="DWF567" s="413"/>
      <c r="DWG567" s="413"/>
      <c r="DWH567" s="414"/>
      <c r="DWI567" s="414"/>
      <c r="DWJ567" s="413"/>
      <c r="DWK567" s="413"/>
      <c r="DWL567" s="413"/>
      <c r="DWM567" s="413"/>
      <c r="DWN567" s="413"/>
      <c r="DWO567" s="407"/>
      <c r="DWP567" s="439"/>
      <c r="DWQ567" s="413"/>
      <c r="DWR567" s="413"/>
      <c r="DWS567" s="413"/>
      <c r="DWT567" s="413"/>
      <c r="DWU567" s="413"/>
      <c r="DWV567" s="413"/>
      <c r="DWW567" s="413"/>
      <c r="DWX567" s="412"/>
      <c r="DWY567" s="412"/>
      <c r="DWZ567" s="412"/>
      <c r="DXA567" s="412"/>
      <c r="DXB567" s="412"/>
      <c r="DXC567" s="412"/>
      <c r="DXD567" s="412"/>
      <c r="DXE567" s="412"/>
      <c r="DXF567" s="412"/>
      <c r="DXG567" s="412"/>
      <c r="DXH567" s="412"/>
      <c r="DXI567" s="412"/>
      <c r="DXJ567" s="412"/>
      <c r="DXK567" s="412"/>
      <c r="DXL567" s="412"/>
      <c r="DXM567" s="412"/>
      <c r="DXN567" s="412"/>
      <c r="DXO567" s="412"/>
      <c r="DXP567" s="412"/>
      <c r="DXQ567" s="412"/>
      <c r="DXR567" s="412"/>
      <c r="DXS567" s="412"/>
      <c r="DXT567" s="412"/>
      <c r="DXU567" s="412"/>
      <c r="DXV567" s="412"/>
      <c r="DXW567" s="412"/>
      <c r="DXX567" s="412"/>
      <c r="DXY567" s="412"/>
      <c r="DXZ567" s="412"/>
      <c r="DYA567" s="412"/>
      <c r="DYB567" s="412"/>
      <c r="DYC567" s="412"/>
      <c r="DYD567" s="412"/>
      <c r="DYE567" s="412"/>
      <c r="DYF567" s="412"/>
      <c r="DYG567" s="412"/>
      <c r="DYH567" s="412"/>
      <c r="DYI567" s="412"/>
      <c r="DYJ567" s="412"/>
      <c r="DYK567" s="412"/>
      <c r="DYL567" s="412"/>
      <c r="DYM567" s="412"/>
      <c r="DYN567" s="412"/>
      <c r="DYO567" s="412"/>
      <c r="DYP567" s="413"/>
      <c r="DYQ567" s="413"/>
      <c r="DYR567" s="413"/>
      <c r="DYS567" s="413"/>
      <c r="DYT567" s="413"/>
      <c r="DYU567" s="413"/>
      <c r="DYV567" s="413"/>
      <c r="DYW567" s="413"/>
      <c r="DYX567" s="413"/>
      <c r="DYY567" s="413"/>
      <c r="DYZ567" s="413"/>
      <c r="DZA567" s="413"/>
      <c r="DZB567" s="413"/>
      <c r="DZC567" s="413"/>
      <c r="DZD567" s="413"/>
      <c r="DZE567" s="413"/>
      <c r="DZF567" s="413"/>
      <c r="DZG567" s="413"/>
      <c r="DZH567" s="413"/>
      <c r="DZI567" s="413"/>
      <c r="DZJ567" s="413"/>
      <c r="DZK567" s="413"/>
      <c r="DZL567" s="413"/>
      <c r="DZM567" s="413"/>
      <c r="DZN567" s="414"/>
      <c r="DZO567" s="414"/>
      <c r="DZP567" s="414"/>
      <c r="DZQ567" s="414"/>
      <c r="DZR567" s="414"/>
      <c r="DZS567" s="413"/>
      <c r="DZT567" s="413"/>
      <c r="DZU567" s="414"/>
      <c r="DZV567" s="414"/>
      <c r="DZW567" s="413"/>
      <c r="DZX567" s="413"/>
      <c r="DZY567" s="414"/>
      <c r="DZZ567" s="414"/>
      <c r="EAA567" s="413"/>
      <c r="EAB567" s="413"/>
      <c r="EAC567" s="413"/>
      <c r="EAD567" s="413"/>
      <c r="EAE567" s="413"/>
      <c r="EAF567" s="413"/>
      <c r="EAG567" s="413"/>
      <c r="EAH567" s="414"/>
      <c r="EAI567" s="414"/>
      <c r="EAJ567" s="413"/>
      <c r="EAK567" s="413"/>
      <c r="EAL567" s="414"/>
      <c r="EAM567" s="414"/>
      <c r="EAN567" s="413"/>
      <c r="EAO567" s="413"/>
      <c r="EAP567" s="413"/>
      <c r="EAQ567" s="413"/>
      <c r="EAR567" s="413"/>
      <c r="EAS567" s="407"/>
      <c r="EAT567" s="439"/>
      <c r="EAU567" s="413"/>
      <c r="EAV567" s="413"/>
      <c r="EAW567" s="413"/>
      <c r="EAX567" s="413"/>
      <c r="EAY567" s="413"/>
      <c r="EAZ567" s="413"/>
      <c r="EBA567" s="413"/>
      <c r="EBB567" s="412"/>
      <c r="EBC567" s="412"/>
      <c r="EBD567" s="412"/>
      <c r="EBE567" s="412"/>
      <c r="EBF567" s="412"/>
      <c r="EBG567" s="412"/>
      <c r="EBH567" s="412"/>
      <c r="EBI567" s="412"/>
      <c r="EBJ567" s="412"/>
      <c r="EBK567" s="412"/>
      <c r="EBL567" s="412"/>
      <c r="EBM567" s="412"/>
      <c r="EBN567" s="412"/>
      <c r="EBO567" s="412"/>
      <c r="EBP567" s="412"/>
      <c r="EBQ567" s="412"/>
      <c r="EBR567" s="412"/>
      <c r="EBS567" s="412"/>
      <c r="EBT567" s="412"/>
      <c r="EBU567" s="412"/>
      <c r="EBV567" s="412"/>
      <c r="EBW567" s="412"/>
      <c r="EBX567" s="412"/>
      <c r="EBY567" s="412"/>
      <c r="EBZ567" s="412"/>
      <c r="ECA567" s="412"/>
      <c r="ECB567" s="412"/>
      <c r="ECC567" s="412"/>
      <c r="ECD567" s="412"/>
      <c r="ECE567" s="412"/>
      <c r="ECF567" s="412"/>
      <c r="ECG567" s="412"/>
      <c r="ECH567" s="412"/>
      <c r="ECI567" s="412"/>
      <c r="ECJ567" s="412"/>
      <c r="ECK567" s="412"/>
      <c r="ECL567" s="412"/>
      <c r="ECM567" s="412"/>
      <c r="ECN567" s="412"/>
      <c r="ECO567" s="412"/>
      <c r="ECP567" s="412"/>
      <c r="ECQ567" s="412"/>
      <c r="ECR567" s="412"/>
      <c r="ECS567" s="412"/>
      <c r="ECT567" s="413"/>
      <c r="ECU567" s="413"/>
      <c r="ECV567" s="413"/>
      <c r="ECW567" s="413"/>
      <c r="ECX567" s="413"/>
      <c r="ECY567" s="413"/>
      <c r="ECZ567" s="413"/>
      <c r="EDA567" s="413"/>
      <c r="EDB567" s="413"/>
      <c r="EDC567" s="413"/>
      <c r="EDD567" s="413"/>
      <c r="EDE567" s="413"/>
      <c r="EDF567" s="413"/>
      <c r="EDG567" s="413"/>
      <c r="EDH567" s="413"/>
      <c r="EDI567" s="413"/>
      <c r="EDJ567" s="413"/>
      <c r="EDK567" s="413"/>
      <c r="EDL567" s="413"/>
      <c r="EDM567" s="413"/>
      <c r="EDN567" s="413"/>
      <c r="EDO567" s="413"/>
      <c r="EDP567" s="413"/>
      <c r="EDQ567" s="413"/>
      <c r="EDR567" s="414"/>
      <c r="EDS567" s="414"/>
      <c r="EDT567" s="414"/>
      <c r="EDU567" s="414"/>
      <c r="EDV567" s="414"/>
      <c r="EDW567" s="413"/>
      <c r="EDX567" s="413"/>
      <c r="EDY567" s="414"/>
      <c r="EDZ567" s="414"/>
      <c r="EEA567" s="413"/>
      <c r="EEB567" s="413"/>
      <c r="EEC567" s="414"/>
      <c r="EED567" s="414"/>
      <c r="EEE567" s="413"/>
      <c r="EEF567" s="413"/>
      <c r="EEG567" s="413"/>
      <c r="EEH567" s="413"/>
      <c r="EEI567" s="413"/>
      <c r="EEJ567" s="413"/>
      <c r="EEK567" s="413"/>
      <c r="EEL567" s="414"/>
      <c r="EEM567" s="414"/>
      <c r="EEN567" s="413"/>
      <c r="EEO567" s="413"/>
      <c r="EEP567" s="414"/>
      <c r="EEQ567" s="414"/>
      <c r="EER567" s="413"/>
      <c r="EES567" s="413"/>
      <c r="EET567" s="413"/>
      <c r="EEU567" s="413"/>
      <c r="EEV567" s="413"/>
      <c r="EEW567" s="407"/>
      <c r="EEX567" s="439"/>
      <c r="EEY567" s="413"/>
      <c r="EEZ567" s="413"/>
      <c r="EFA567" s="413"/>
      <c r="EFB567" s="413"/>
      <c r="EFC567" s="413"/>
      <c r="EFD567" s="413"/>
      <c r="EFE567" s="413"/>
      <c r="EFF567" s="412"/>
      <c r="EFG567" s="412"/>
      <c r="EFH567" s="412"/>
      <c r="EFI567" s="412"/>
      <c r="EFJ567" s="412"/>
      <c r="EFK567" s="412"/>
      <c r="EFL567" s="412"/>
      <c r="EFM567" s="412"/>
      <c r="EFN567" s="412"/>
      <c r="EFO567" s="412"/>
      <c r="EFP567" s="412"/>
      <c r="EFQ567" s="412"/>
      <c r="EFR567" s="412"/>
      <c r="EFS567" s="412"/>
      <c r="EFT567" s="412"/>
      <c r="EFU567" s="412"/>
      <c r="EFV567" s="412"/>
      <c r="EFW567" s="412"/>
      <c r="EFX567" s="412"/>
      <c r="EFY567" s="412"/>
      <c r="EFZ567" s="412"/>
      <c r="EGA567" s="412"/>
      <c r="EGB567" s="412"/>
      <c r="EGC567" s="412"/>
      <c r="EGD567" s="412"/>
      <c r="EGE567" s="412"/>
      <c r="EGF567" s="412"/>
      <c r="EGG567" s="412"/>
      <c r="EGH567" s="412"/>
      <c r="EGI567" s="412"/>
      <c r="EGJ567" s="412"/>
      <c r="EGK567" s="412"/>
      <c r="EGL567" s="412"/>
      <c r="EGM567" s="412"/>
      <c r="EGN567" s="412"/>
      <c r="EGO567" s="412"/>
      <c r="EGP567" s="412"/>
      <c r="EGQ567" s="412"/>
      <c r="EGR567" s="412"/>
      <c r="EGS567" s="412"/>
      <c r="EGT567" s="412"/>
      <c r="EGU567" s="412"/>
      <c r="EGV567" s="412"/>
      <c r="EGW567" s="412"/>
      <c r="EGX567" s="413"/>
      <c r="EGY567" s="413"/>
      <c r="EGZ567" s="413"/>
      <c r="EHA567" s="413"/>
      <c r="EHB567" s="413"/>
      <c r="EHC567" s="413"/>
      <c r="EHD567" s="413"/>
      <c r="EHE567" s="413"/>
      <c r="EHF567" s="413"/>
      <c r="EHG567" s="413"/>
      <c r="EHH567" s="413"/>
      <c r="EHI567" s="413"/>
      <c r="EHJ567" s="413"/>
      <c r="EHK567" s="413"/>
      <c r="EHL567" s="413"/>
      <c r="EHM567" s="413"/>
      <c r="EHN567" s="413"/>
      <c r="EHO567" s="413"/>
      <c r="EHP567" s="413"/>
      <c r="EHQ567" s="413"/>
      <c r="EHR567" s="413"/>
      <c r="EHS567" s="413"/>
      <c r="EHT567" s="413"/>
      <c r="EHU567" s="413"/>
      <c r="EHV567" s="414"/>
      <c r="EHW567" s="414"/>
      <c r="EHX567" s="414"/>
      <c r="EHY567" s="414"/>
      <c r="EHZ567" s="414"/>
      <c r="EIA567" s="413"/>
      <c r="EIB567" s="413"/>
      <c r="EIC567" s="414"/>
      <c r="EID567" s="414"/>
      <c r="EIE567" s="413"/>
      <c r="EIF567" s="413"/>
      <c r="EIG567" s="414"/>
      <c r="EIH567" s="414"/>
      <c r="EII567" s="413"/>
      <c r="EIJ567" s="413"/>
      <c r="EIK567" s="413"/>
      <c r="EIL567" s="413"/>
      <c r="EIM567" s="413"/>
      <c r="EIN567" s="413"/>
      <c r="EIO567" s="413"/>
      <c r="EIP567" s="414"/>
      <c r="EIQ567" s="414"/>
      <c r="EIR567" s="413"/>
      <c r="EIS567" s="413"/>
      <c r="EIT567" s="414"/>
      <c r="EIU567" s="414"/>
      <c r="EIV567" s="413"/>
      <c r="EIW567" s="413"/>
      <c r="EIX567" s="413"/>
      <c r="EIY567" s="413"/>
      <c r="EIZ567" s="413"/>
      <c r="EJA567" s="407"/>
      <c r="EJB567" s="439"/>
      <c r="EJC567" s="413"/>
      <c r="EJD567" s="413"/>
      <c r="EJE567" s="413"/>
      <c r="EJF567" s="413"/>
      <c r="EJG567" s="413"/>
      <c r="EJH567" s="413"/>
      <c r="EJI567" s="413"/>
      <c r="EJJ567" s="412"/>
      <c r="EJK567" s="412"/>
      <c r="EJL567" s="412"/>
      <c r="EJM567" s="412"/>
      <c r="EJN567" s="412"/>
      <c r="EJO567" s="412"/>
      <c r="EJP567" s="412"/>
      <c r="EJQ567" s="412"/>
      <c r="EJR567" s="412"/>
      <c r="EJS567" s="412"/>
      <c r="EJT567" s="412"/>
      <c r="EJU567" s="412"/>
      <c r="EJV567" s="412"/>
      <c r="EJW567" s="412"/>
      <c r="EJX567" s="412"/>
      <c r="EJY567" s="412"/>
      <c r="EJZ567" s="412"/>
      <c r="EKA567" s="412"/>
      <c r="EKB567" s="412"/>
      <c r="EKC567" s="412"/>
      <c r="EKD567" s="412"/>
      <c r="EKE567" s="412"/>
      <c r="EKF567" s="412"/>
      <c r="EKG567" s="412"/>
      <c r="EKH567" s="412"/>
      <c r="EKI567" s="412"/>
      <c r="EKJ567" s="412"/>
      <c r="EKK567" s="412"/>
      <c r="EKL567" s="412"/>
      <c r="EKM567" s="412"/>
      <c r="EKN567" s="412"/>
      <c r="EKO567" s="412"/>
      <c r="EKP567" s="412"/>
      <c r="EKQ567" s="412"/>
      <c r="EKR567" s="412"/>
      <c r="EKS567" s="412"/>
      <c r="EKT567" s="412"/>
      <c r="EKU567" s="412"/>
      <c r="EKV567" s="412"/>
      <c r="EKW567" s="412"/>
      <c r="EKX567" s="412"/>
      <c r="EKY567" s="412"/>
      <c r="EKZ567" s="412"/>
      <c r="ELA567" s="412"/>
      <c r="ELB567" s="413"/>
      <c r="ELC567" s="413"/>
      <c r="ELD567" s="413"/>
      <c r="ELE567" s="413"/>
      <c r="ELF567" s="413"/>
      <c r="ELG567" s="413"/>
      <c r="ELH567" s="413"/>
      <c r="ELI567" s="413"/>
      <c r="ELJ567" s="413"/>
      <c r="ELK567" s="413"/>
      <c r="ELL567" s="413"/>
      <c r="ELM567" s="413"/>
      <c r="ELN567" s="413"/>
      <c r="ELO567" s="413"/>
      <c r="ELP567" s="413"/>
      <c r="ELQ567" s="413"/>
      <c r="ELR567" s="413"/>
      <c r="ELS567" s="413"/>
      <c r="ELT567" s="413"/>
      <c r="ELU567" s="413"/>
      <c r="ELV567" s="413"/>
      <c r="ELW567" s="413"/>
      <c r="ELX567" s="413"/>
      <c r="ELY567" s="413"/>
      <c r="ELZ567" s="414"/>
      <c r="EMA567" s="414"/>
      <c r="EMB567" s="414"/>
      <c r="EMC567" s="414"/>
      <c r="EMD567" s="414"/>
      <c r="EME567" s="413"/>
      <c r="EMF567" s="413"/>
      <c r="EMG567" s="414"/>
      <c r="EMH567" s="414"/>
      <c r="EMI567" s="413"/>
      <c r="EMJ567" s="413"/>
      <c r="EMK567" s="414"/>
      <c r="EML567" s="414"/>
      <c r="EMM567" s="413"/>
      <c r="EMN567" s="413"/>
      <c r="EMO567" s="413"/>
      <c r="EMP567" s="413"/>
      <c r="EMQ567" s="413"/>
      <c r="EMR567" s="413"/>
      <c r="EMS567" s="413"/>
      <c r="EMT567" s="414"/>
      <c r="EMU567" s="414"/>
      <c r="EMV567" s="413"/>
      <c r="EMW567" s="413"/>
      <c r="EMX567" s="414"/>
      <c r="EMY567" s="414"/>
      <c r="EMZ567" s="413"/>
      <c r="ENA567" s="413"/>
      <c r="ENB567" s="413"/>
      <c r="ENC567" s="413"/>
      <c r="END567" s="413"/>
      <c r="ENE567" s="407"/>
      <c r="ENF567" s="439"/>
      <c r="ENG567" s="413"/>
      <c r="ENH567" s="413"/>
      <c r="ENI567" s="413"/>
      <c r="ENJ567" s="413"/>
      <c r="ENK567" s="413"/>
      <c r="ENL567" s="413"/>
      <c r="ENM567" s="413"/>
      <c r="ENN567" s="412"/>
      <c r="ENO567" s="412"/>
      <c r="ENP567" s="412"/>
      <c r="ENQ567" s="412"/>
      <c r="ENR567" s="412"/>
      <c r="ENS567" s="412"/>
      <c r="ENT567" s="412"/>
      <c r="ENU567" s="412"/>
      <c r="ENV567" s="412"/>
      <c r="ENW567" s="412"/>
      <c r="ENX567" s="412"/>
      <c r="ENY567" s="412"/>
      <c r="ENZ567" s="412"/>
      <c r="EOA567" s="412"/>
      <c r="EOB567" s="412"/>
      <c r="EOC567" s="412"/>
      <c r="EOD567" s="412"/>
      <c r="EOE567" s="412"/>
      <c r="EOF567" s="412"/>
      <c r="EOG567" s="412"/>
      <c r="EOH567" s="412"/>
      <c r="EOI567" s="412"/>
      <c r="EOJ567" s="412"/>
      <c r="EOK567" s="412"/>
      <c r="EOL567" s="412"/>
      <c r="EOM567" s="412"/>
      <c r="EON567" s="412"/>
      <c r="EOO567" s="412"/>
      <c r="EOP567" s="412"/>
      <c r="EOQ567" s="412"/>
      <c r="EOR567" s="412"/>
      <c r="EOS567" s="412"/>
      <c r="EOT567" s="412"/>
      <c r="EOU567" s="412"/>
      <c r="EOV567" s="412"/>
      <c r="EOW567" s="412"/>
      <c r="EOX567" s="412"/>
      <c r="EOY567" s="412"/>
      <c r="EOZ567" s="412"/>
      <c r="EPA567" s="412"/>
      <c r="EPB567" s="412"/>
      <c r="EPC567" s="412"/>
      <c r="EPD567" s="412"/>
      <c r="EPE567" s="412"/>
      <c r="EPF567" s="413"/>
      <c r="EPG567" s="413"/>
      <c r="EPH567" s="413"/>
      <c r="EPI567" s="413"/>
      <c r="EPJ567" s="413"/>
      <c r="EPK567" s="413"/>
      <c r="EPL567" s="413"/>
      <c r="EPM567" s="413"/>
      <c r="EPN567" s="413"/>
      <c r="EPO567" s="413"/>
      <c r="EPP567" s="413"/>
      <c r="EPQ567" s="413"/>
      <c r="EPR567" s="413"/>
      <c r="EPS567" s="413"/>
      <c r="EPT567" s="413"/>
      <c r="EPU567" s="413"/>
      <c r="EPV567" s="413"/>
      <c r="EPW567" s="413"/>
      <c r="EPX567" s="413"/>
      <c r="EPY567" s="413"/>
      <c r="EPZ567" s="413"/>
      <c r="EQA567" s="413"/>
      <c r="EQB567" s="413"/>
      <c r="EQC567" s="413"/>
      <c r="EQD567" s="414"/>
      <c r="EQE567" s="414"/>
      <c r="EQF567" s="414"/>
      <c r="EQG567" s="414"/>
      <c r="EQH567" s="414"/>
      <c r="EQI567" s="413"/>
      <c r="EQJ567" s="413"/>
      <c r="EQK567" s="414"/>
      <c r="EQL567" s="414"/>
      <c r="EQM567" s="413"/>
      <c r="EQN567" s="413"/>
      <c r="EQO567" s="414"/>
      <c r="EQP567" s="414"/>
      <c r="EQQ567" s="413"/>
      <c r="EQR567" s="413"/>
      <c r="EQS567" s="413"/>
      <c r="EQT567" s="413"/>
      <c r="EQU567" s="413"/>
      <c r="EQV567" s="413"/>
      <c r="EQW567" s="413"/>
      <c r="EQX567" s="414"/>
      <c r="EQY567" s="414"/>
      <c r="EQZ567" s="413"/>
      <c r="ERA567" s="413"/>
      <c r="ERB567" s="414"/>
      <c r="ERC567" s="414"/>
      <c r="ERD567" s="413"/>
      <c r="ERE567" s="413"/>
      <c r="ERF567" s="413"/>
      <c r="ERG567" s="413"/>
      <c r="ERH567" s="413"/>
      <c r="ERI567" s="407"/>
      <c r="ERJ567" s="439"/>
      <c r="ERK567" s="413"/>
      <c r="ERL567" s="413"/>
      <c r="ERM567" s="413"/>
      <c r="ERN567" s="413"/>
      <c r="ERO567" s="413"/>
      <c r="ERP567" s="413"/>
      <c r="ERQ567" s="413"/>
      <c r="ERR567" s="412"/>
      <c r="ERS567" s="412"/>
      <c r="ERT567" s="412"/>
      <c r="ERU567" s="412"/>
      <c r="ERV567" s="412"/>
      <c r="ERW567" s="412"/>
      <c r="ERX567" s="412"/>
      <c r="ERY567" s="412"/>
      <c r="ERZ567" s="412"/>
      <c r="ESA567" s="412"/>
      <c r="ESB567" s="412"/>
      <c r="ESC567" s="412"/>
      <c r="ESD567" s="412"/>
      <c r="ESE567" s="412"/>
      <c r="ESF567" s="412"/>
      <c r="ESG567" s="412"/>
      <c r="ESH567" s="412"/>
      <c r="ESI567" s="412"/>
      <c r="ESJ567" s="412"/>
      <c r="ESK567" s="412"/>
      <c r="ESL567" s="412"/>
      <c r="ESM567" s="412"/>
      <c r="ESN567" s="412"/>
      <c r="ESO567" s="412"/>
      <c r="ESP567" s="412"/>
      <c r="ESQ567" s="412"/>
      <c r="ESR567" s="412"/>
      <c r="ESS567" s="412"/>
      <c r="EST567" s="412"/>
      <c r="ESU567" s="412"/>
      <c r="ESV567" s="412"/>
      <c r="ESW567" s="412"/>
      <c r="ESX567" s="412"/>
      <c r="ESY567" s="412"/>
      <c r="ESZ567" s="412"/>
      <c r="ETA567" s="412"/>
      <c r="ETB567" s="412"/>
      <c r="ETC567" s="412"/>
      <c r="ETD567" s="412"/>
      <c r="ETE567" s="412"/>
      <c r="ETF567" s="412"/>
      <c r="ETG567" s="412"/>
      <c r="ETH567" s="412"/>
      <c r="ETI567" s="412"/>
      <c r="ETJ567" s="413"/>
      <c r="ETK567" s="413"/>
      <c r="ETL567" s="413"/>
      <c r="ETM567" s="413"/>
      <c r="ETN567" s="413"/>
      <c r="ETO567" s="413"/>
      <c r="ETP567" s="413"/>
      <c r="ETQ567" s="413"/>
      <c r="ETR567" s="413"/>
      <c r="ETS567" s="413"/>
      <c r="ETT567" s="413"/>
      <c r="ETU567" s="413"/>
      <c r="ETV567" s="413"/>
      <c r="ETW567" s="413"/>
      <c r="ETX567" s="413"/>
      <c r="ETY567" s="413"/>
      <c r="ETZ567" s="413"/>
      <c r="EUA567" s="413"/>
      <c r="EUB567" s="413"/>
      <c r="EUC567" s="413"/>
      <c r="EUD567" s="413"/>
      <c r="EUE567" s="413"/>
      <c r="EUF567" s="413"/>
      <c r="EUG567" s="413"/>
      <c r="EUH567" s="414"/>
      <c r="EUI567" s="414"/>
      <c r="EUJ567" s="414"/>
      <c r="EUK567" s="414"/>
      <c r="EUL567" s="414"/>
      <c r="EUM567" s="413"/>
      <c r="EUN567" s="413"/>
      <c r="EUO567" s="414"/>
      <c r="EUP567" s="414"/>
      <c r="EUQ567" s="413"/>
      <c r="EUR567" s="413"/>
      <c r="EUS567" s="414"/>
      <c r="EUT567" s="414"/>
      <c r="EUU567" s="413"/>
      <c r="EUV567" s="413"/>
      <c r="EUW567" s="413"/>
      <c r="EUX567" s="413"/>
      <c r="EUY567" s="413"/>
      <c r="EUZ567" s="413"/>
      <c r="EVA567" s="413"/>
      <c r="EVB567" s="414"/>
      <c r="EVC567" s="414"/>
      <c r="EVD567" s="413"/>
      <c r="EVE567" s="413"/>
      <c r="EVF567" s="414"/>
      <c r="EVG567" s="414"/>
      <c r="EVH567" s="413"/>
      <c r="EVI567" s="413"/>
      <c r="EVJ567" s="413"/>
      <c r="EVK567" s="413"/>
      <c r="EVL567" s="413"/>
      <c r="EVM567" s="407"/>
      <c r="EVN567" s="439"/>
      <c r="EVO567" s="413"/>
      <c r="EVP567" s="413"/>
      <c r="EVQ567" s="413"/>
      <c r="EVR567" s="413"/>
      <c r="EVS567" s="413"/>
      <c r="EVT567" s="413"/>
      <c r="EVU567" s="413"/>
      <c r="EVV567" s="412"/>
      <c r="EVW567" s="412"/>
      <c r="EVX567" s="412"/>
      <c r="EVY567" s="412"/>
      <c r="EVZ567" s="412"/>
      <c r="EWA567" s="412"/>
      <c r="EWB567" s="412"/>
      <c r="EWC567" s="412"/>
      <c r="EWD567" s="412"/>
      <c r="EWE567" s="412"/>
      <c r="EWF567" s="412"/>
      <c r="EWG567" s="412"/>
      <c r="EWH567" s="412"/>
      <c r="EWI567" s="412"/>
      <c r="EWJ567" s="412"/>
      <c r="EWK567" s="412"/>
      <c r="EWL567" s="412"/>
      <c r="EWM567" s="412"/>
      <c r="EWN567" s="412"/>
      <c r="EWO567" s="412"/>
      <c r="EWP567" s="412"/>
      <c r="EWQ567" s="412"/>
      <c r="EWR567" s="412"/>
      <c r="EWS567" s="412"/>
      <c r="EWT567" s="412"/>
      <c r="EWU567" s="412"/>
      <c r="EWV567" s="412"/>
      <c r="EWW567" s="412"/>
      <c r="EWX567" s="412"/>
      <c r="EWY567" s="412"/>
      <c r="EWZ567" s="412"/>
      <c r="EXA567" s="412"/>
      <c r="EXB567" s="412"/>
      <c r="EXC567" s="412"/>
      <c r="EXD567" s="412"/>
      <c r="EXE567" s="412"/>
      <c r="EXF567" s="412"/>
      <c r="EXG567" s="412"/>
      <c r="EXH567" s="412"/>
      <c r="EXI567" s="412"/>
      <c r="EXJ567" s="412"/>
      <c r="EXK567" s="412"/>
      <c r="EXL567" s="412"/>
      <c r="EXM567" s="412"/>
      <c r="EXN567" s="413"/>
      <c r="EXO567" s="413"/>
      <c r="EXP567" s="413"/>
      <c r="EXQ567" s="413"/>
      <c r="EXR567" s="413"/>
      <c r="EXS567" s="413"/>
      <c r="EXT567" s="413"/>
      <c r="EXU567" s="413"/>
      <c r="EXV567" s="413"/>
      <c r="EXW567" s="413"/>
      <c r="EXX567" s="413"/>
      <c r="EXY567" s="413"/>
      <c r="EXZ567" s="413"/>
      <c r="EYA567" s="413"/>
      <c r="EYB567" s="413"/>
      <c r="EYC567" s="413"/>
      <c r="EYD567" s="413"/>
      <c r="EYE567" s="413"/>
      <c r="EYF567" s="413"/>
      <c r="EYG567" s="413"/>
      <c r="EYH567" s="413"/>
      <c r="EYI567" s="413"/>
      <c r="EYJ567" s="413"/>
      <c r="EYK567" s="413"/>
      <c r="EYL567" s="414"/>
      <c r="EYM567" s="414"/>
      <c r="EYN567" s="414"/>
      <c r="EYO567" s="414"/>
      <c r="EYP567" s="414"/>
      <c r="EYQ567" s="413"/>
      <c r="EYR567" s="413"/>
      <c r="EYS567" s="414"/>
      <c r="EYT567" s="414"/>
      <c r="EYU567" s="413"/>
      <c r="EYV567" s="413"/>
      <c r="EYW567" s="414"/>
      <c r="EYX567" s="414"/>
      <c r="EYY567" s="413"/>
      <c r="EYZ567" s="413"/>
      <c r="EZA567" s="413"/>
      <c r="EZB567" s="413"/>
      <c r="EZC567" s="413"/>
      <c r="EZD567" s="413"/>
      <c r="EZE567" s="413"/>
      <c r="EZF567" s="414"/>
      <c r="EZG567" s="414"/>
      <c r="EZH567" s="413"/>
      <c r="EZI567" s="413"/>
      <c r="EZJ567" s="414"/>
      <c r="EZK567" s="414"/>
      <c r="EZL567" s="413"/>
      <c r="EZM567" s="413"/>
      <c r="EZN567" s="413"/>
      <c r="EZO567" s="413"/>
      <c r="EZP567" s="413"/>
      <c r="EZQ567" s="407"/>
      <c r="EZR567" s="439"/>
      <c r="EZS567" s="413"/>
      <c r="EZT567" s="413"/>
      <c r="EZU567" s="413"/>
      <c r="EZV567" s="413"/>
      <c r="EZW567" s="413"/>
      <c r="EZX567" s="413"/>
      <c r="EZY567" s="413"/>
      <c r="EZZ567" s="412"/>
      <c r="FAA567" s="412"/>
      <c r="FAB567" s="412"/>
      <c r="FAC567" s="412"/>
      <c r="FAD567" s="412"/>
      <c r="FAE567" s="412"/>
      <c r="FAF567" s="412"/>
      <c r="FAG567" s="412"/>
      <c r="FAH567" s="412"/>
      <c r="FAI567" s="412"/>
      <c r="FAJ567" s="412"/>
      <c r="FAK567" s="412"/>
      <c r="FAL567" s="412"/>
      <c r="FAM567" s="412"/>
      <c r="FAN567" s="412"/>
      <c r="FAO567" s="412"/>
      <c r="FAP567" s="412"/>
      <c r="FAQ567" s="412"/>
      <c r="FAR567" s="412"/>
      <c r="FAS567" s="412"/>
      <c r="FAT567" s="412"/>
      <c r="FAU567" s="412"/>
      <c r="FAV567" s="412"/>
      <c r="FAW567" s="412"/>
      <c r="FAX567" s="412"/>
      <c r="FAY567" s="412"/>
      <c r="FAZ567" s="412"/>
      <c r="FBA567" s="412"/>
      <c r="FBB567" s="412"/>
      <c r="FBC567" s="412"/>
      <c r="FBD567" s="412"/>
      <c r="FBE567" s="412"/>
      <c r="FBF567" s="412"/>
      <c r="FBG567" s="412"/>
      <c r="FBH567" s="412"/>
      <c r="FBI567" s="412"/>
      <c r="FBJ567" s="412"/>
      <c r="FBK567" s="412"/>
      <c r="FBL567" s="412"/>
      <c r="FBM567" s="412"/>
      <c r="FBN567" s="412"/>
      <c r="FBO567" s="412"/>
      <c r="FBP567" s="412"/>
      <c r="FBQ567" s="412"/>
      <c r="FBR567" s="413"/>
      <c r="FBS567" s="413"/>
      <c r="FBT567" s="413"/>
      <c r="FBU567" s="413"/>
      <c r="FBV567" s="413"/>
      <c r="FBW567" s="413"/>
      <c r="FBX567" s="413"/>
      <c r="FBY567" s="413"/>
      <c r="FBZ567" s="413"/>
      <c r="FCA567" s="413"/>
      <c r="FCB567" s="413"/>
      <c r="FCC567" s="413"/>
      <c r="FCD567" s="413"/>
      <c r="FCE567" s="413"/>
      <c r="FCF567" s="413"/>
      <c r="FCG567" s="413"/>
      <c r="FCH567" s="413"/>
      <c r="FCI567" s="413"/>
      <c r="FCJ567" s="413"/>
      <c r="FCK567" s="413"/>
      <c r="FCL567" s="413"/>
      <c r="FCM567" s="413"/>
      <c r="FCN567" s="413"/>
      <c r="FCO567" s="413"/>
      <c r="FCP567" s="414"/>
      <c r="FCQ567" s="414"/>
      <c r="FCR567" s="414"/>
      <c r="FCS567" s="414"/>
      <c r="FCT567" s="414"/>
      <c r="FCU567" s="413"/>
      <c r="FCV567" s="413"/>
      <c r="FCW567" s="414"/>
      <c r="FCX567" s="414"/>
      <c r="FCY567" s="413"/>
      <c r="FCZ567" s="413"/>
      <c r="FDA567" s="414"/>
      <c r="FDB567" s="414"/>
      <c r="FDC567" s="413"/>
      <c r="FDD567" s="413"/>
      <c r="FDE567" s="413"/>
      <c r="FDF567" s="413"/>
      <c r="FDG567" s="413"/>
      <c r="FDH567" s="413"/>
      <c r="FDI567" s="413"/>
      <c r="FDJ567" s="414"/>
      <c r="FDK567" s="414"/>
      <c r="FDL567" s="413"/>
      <c r="FDM567" s="413"/>
      <c r="FDN567" s="414"/>
      <c r="FDO567" s="414"/>
      <c r="FDP567" s="413"/>
      <c r="FDQ567" s="413"/>
      <c r="FDR567" s="413"/>
      <c r="FDS567" s="413"/>
      <c r="FDT567" s="413"/>
      <c r="FDU567" s="407"/>
      <c r="FDV567" s="439"/>
      <c r="FDW567" s="413"/>
      <c r="FDX567" s="413"/>
      <c r="FDY567" s="413"/>
      <c r="FDZ567" s="413"/>
      <c r="FEA567" s="413"/>
      <c r="FEB567" s="413"/>
      <c r="FEC567" s="413"/>
      <c r="FED567" s="412"/>
      <c r="FEE567" s="412"/>
      <c r="FEF567" s="412"/>
      <c r="FEG567" s="412"/>
      <c r="FEH567" s="412"/>
      <c r="FEI567" s="412"/>
      <c r="FEJ567" s="412"/>
      <c r="FEK567" s="412"/>
      <c r="FEL567" s="412"/>
      <c r="FEM567" s="412"/>
      <c r="FEN567" s="412"/>
      <c r="FEO567" s="412"/>
      <c r="FEP567" s="412"/>
      <c r="FEQ567" s="412"/>
      <c r="FER567" s="412"/>
      <c r="FES567" s="412"/>
      <c r="FET567" s="412"/>
      <c r="FEU567" s="412"/>
      <c r="FEV567" s="412"/>
      <c r="FEW567" s="412"/>
      <c r="FEX567" s="412"/>
      <c r="FEY567" s="412"/>
      <c r="FEZ567" s="412"/>
      <c r="FFA567" s="412"/>
      <c r="FFB567" s="412"/>
      <c r="FFC567" s="412"/>
      <c r="FFD567" s="412"/>
      <c r="FFE567" s="412"/>
      <c r="FFF567" s="412"/>
      <c r="FFG567" s="412"/>
      <c r="FFH567" s="412"/>
      <c r="FFI567" s="412"/>
      <c r="FFJ567" s="412"/>
      <c r="FFK567" s="412"/>
      <c r="FFL567" s="412"/>
      <c r="FFM567" s="412"/>
      <c r="FFN567" s="412"/>
      <c r="FFO567" s="412"/>
      <c r="FFP567" s="412"/>
      <c r="FFQ567" s="412"/>
      <c r="FFR567" s="412"/>
      <c r="FFS567" s="412"/>
      <c r="FFT567" s="412"/>
      <c r="FFU567" s="412"/>
      <c r="FFV567" s="413"/>
      <c r="FFW567" s="413"/>
      <c r="FFX567" s="413"/>
      <c r="FFY567" s="413"/>
      <c r="FFZ567" s="413"/>
      <c r="FGA567" s="413"/>
      <c r="FGB567" s="413"/>
      <c r="FGC567" s="413"/>
      <c r="FGD567" s="413"/>
      <c r="FGE567" s="413"/>
      <c r="FGF567" s="413"/>
      <c r="FGG567" s="413"/>
      <c r="FGH567" s="413"/>
      <c r="FGI567" s="413"/>
      <c r="FGJ567" s="413"/>
      <c r="FGK567" s="413"/>
      <c r="FGL567" s="413"/>
      <c r="FGM567" s="413"/>
      <c r="FGN567" s="413"/>
      <c r="FGO567" s="413"/>
      <c r="FGP567" s="413"/>
      <c r="FGQ567" s="413"/>
      <c r="FGR567" s="413"/>
      <c r="FGS567" s="413"/>
      <c r="FGT567" s="414"/>
      <c r="FGU567" s="414"/>
      <c r="FGV567" s="414"/>
      <c r="FGW567" s="414"/>
      <c r="FGX567" s="414"/>
      <c r="FGY567" s="413"/>
      <c r="FGZ567" s="413"/>
      <c r="FHA567" s="414"/>
      <c r="FHB567" s="414"/>
      <c r="FHC567" s="413"/>
      <c r="FHD567" s="413"/>
      <c r="FHE567" s="414"/>
      <c r="FHF567" s="414"/>
      <c r="FHG567" s="413"/>
      <c r="FHH567" s="413"/>
      <c r="FHI567" s="413"/>
      <c r="FHJ567" s="413"/>
      <c r="FHK567" s="413"/>
      <c r="FHL567" s="413"/>
      <c r="FHM567" s="413"/>
      <c r="FHN567" s="414"/>
      <c r="FHO567" s="414"/>
      <c r="FHP567" s="413"/>
      <c r="FHQ567" s="413"/>
      <c r="FHR567" s="414"/>
      <c r="FHS567" s="414"/>
      <c r="FHT567" s="413"/>
      <c r="FHU567" s="413"/>
      <c r="FHV567" s="413"/>
      <c r="FHW567" s="413"/>
      <c r="FHX567" s="413"/>
      <c r="FHY567" s="407"/>
      <c r="FHZ567" s="439"/>
      <c r="FIA567" s="413"/>
      <c r="FIB567" s="413"/>
      <c r="FIC567" s="413"/>
      <c r="FID567" s="413"/>
      <c r="FIE567" s="413"/>
      <c r="FIF567" s="413"/>
      <c r="FIG567" s="413"/>
      <c r="FIH567" s="412"/>
      <c r="FII567" s="412"/>
      <c r="FIJ567" s="412"/>
      <c r="FIK567" s="412"/>
      <c r="FIL567" s="412"/>
      <c r="FIM567" s="412"/>
      <c r="FIN567" s="412"/>
      <c r="FIO567" s="412"/>
      <c r="FIP567" s="412"/>
      <c r="FIQ567" s="412"/>
      <c r="FIR567" s="412"/>
      <c r="FIS567" s="412"/>
      <c r="FIT567" s="412"/>
      <c r="FIU567" s="412"/>
      <c r="FIV567" s="412"/>
      <c r="FIW567" s="412"/>
      <c r="FIX567" s="412"/>
      <c r="FIY567" s="412"/>
      <c r="FIZ567" s="412"/>
      <c r="FJA567" s="412"/>
      <c r="FJB567" s="412"/>
      <c r="FJC567" s="412"/>
      <c r="FJD567" s="412"/>
      <c r="FJE567" s="412"/>
      <c r="FJF567" s="412"/>
      <c r="FJG567" s="412"/>
      <c r="FJH567" s="412"/>
      <c r="FJI567" s="412"/>
      <c r="FJJ567" s="412"/>
      <c r="FJK567" s="412"/>
      <c r="FJL567" s="412"/>
      <c r="FJM567" s="412"/>
      <c r="FJN567" s="412"/>
      <c r="FJO567" s="412"/>
      <c r="FJP567" s="412"/>
      <c r="FJQ567" s="412"/>
      <c r="FJR567" s="412"/>
      <c r="FJS567" s="412"/>
      <c r="FJT567" s="412"/>
      <c r="FJU567" s="412"/>
      <c r="FJV567" s="412"/>
      <c r="FJW567" s="412"/>
      <c r="FJX567" s="412"/>
      <c r="FJY567" s="412"/>
      <c r="FJZ567" s="413"/>
      <c r="FKA567" s="413"/>
      <c r="FKB567" s="413"/>
      <c r="FKC567" s="413"/>
      <c r="FKD567" s="413"/>
      <c r="FKE567" s="413"/>
      <c r="FKF567" s="413"/>
      <c r="FKG567" s="413"/>
      <c r="FKH567" s="413"/>
      <c r="FKI567" s="413"/>
      <c r="FKJ567" s="413"/>
      <c r="FKK567" s="413"/>
      <c r="FKL567" s="413"/>
      <c r="FKM567" s="413"/>
      <c r="FKN567" s="413"/>
      <c r="FKO567" s="413"/>
      <c r="FKP567" s="413"/>
      <c r="FKQ567" s="413"/>
      <c r="FKR567" s="413"/>
      <c r="FKS567" s="413"/>
      <c r="FKT567" s="413"/>
      <c r="FKU567" s="413"/>
      <c r="FKV567" s="413"/>
      <c r="FKW567" s="413"/>
      <c r="FKX567" s="414"/>
      <c r="FKY567" s="414"/>
      <c r="FKZ567" s="414"/>
      <c r="FLA567" s="414"/>
      <c r="FLB567" s="414"/>
      <c r="FLC567" s="413"/>
      <c r="FLD567" s="413"/>
      <c r="FLE567" s="414"/>
      <c r="FLF567" s="414"/>
      <c r="FLG567" s="413"/>
      <c r="FLH567" s="413"/>
      <c r="FLI567" s="414"/>
      <c r="FLJ567" s="414"/>
      <c r="FLK567" s="413"/>
      <c r="FLL567" s="413"/>
      <c r="FLM567" s="413"/>
      <c r="FLN567" s="413"/>
      <c r="FLO567" s="413"/>
      <c r="FLP567" s="413"/>
      <c r="FLQ567" s="413"/>
      <c r="FLR567" s="414"/>
      <c r="FLS567" s="414"/>
      <c r="FLT567" s="413"/>
      <c r="FLU567" s="413"/>
      <c r="FLV567" s="414"/>
      <c r="FLW567" s="414"/>
      <c r="FLX567" s="413"/>
      <c r="FLY567" s="413"/>
      <c r="FLZ567" s="413"/>
      <c r="FMA567" s="413"/>
      <c r="FMB567" s="413"/>
      <c r="FMC567" s="407"/>
      <c r="FMD567" s="439"/>
      <c r="FME567" s="413"/>
      <c r="FMF567" s="413"/>
      <c r="FMG567" s="413"/>
      <c r="FMH567" s="413"/>
      <c r="FMI567" s="413"/>
      <c r="FMJ567" s="413"/>
      <c r="FMK567" s="413"/>
      <c r="FML567" s="412"/>
      <c r="FMM567" s="412"/>
      <c r="FMN567" s="412"/>
      <c r="FMO567" s="412"/>
      <c r="FMP567" s="412"/>
      <c r="FMQ567" s="412"/>
      <c r="FMR567" s="412"/>
      <c r="FMS567" s="412"/>
      <c r="FMT567" s="412"/>
      <c r="FMU567" s="412"/>
      <c r="FMV567" s="412"/>
      <c r="FMW567" s="412"/>
      <c r="FMX567" s="412"/>
      <c r="FMY567" s="412"/>
      <c r="FMZ567" s="412"/>
      <c r="FNA567" s="412"/>
      <c r="FNB567" s="412"/>
      <c r="FNC567" s="412"/>
      <c r="FND567" s="412"/>
      <c r="FNE567" s="412"/>
      <c r="FNF567" s="412"/>
      <c r="FNG567" s="412"/>
      <c r="FNH567" s="412"/>
      <c r="FNI567" s="412"/>
      <c r="FNJ567" s="412"/>
      <c r="FNK567" s="412"/>
      <c r="FNL567" s="412"/>
      <c r="FNM567" s="412"/>
      <c r="FNN567" s="412"/>
      <c r="FNO567" s="412"/>
      <c r="FNP567" s="412"/>
      <c r="FNQ567" s="412"/>
      <c r="FNR567" s="412"/>
      <c r="FNS567" s="412"/>
      <c r="FNT567" s="412"/>
      <c r="FNU567" s="412"/>
      <c r="FNV567" s="412"/>
      <c r="FNW567" s="412"/>
      <c r="FNX567" s="412"/>
      <c r="FNY567" s="412"/>
      <c r="FNZ567" s="412"/>
      <c r="FOA567" s="412"/>
      <c r="FOB567" s="412"/>
      <c r="FOC567" s="412"/>
      <c r="FOD567" s="413"/>
      <c r="FOE567" s="413"/>
      <c r="FOF567" s="413"/>
      <c r="FOG567" s="413"/>
      <c r="FOH567" s="413"/>
      <c r="FOI567" s="413"/>
      <c r="FOJ567" s="413"/>
      <c r="FOK567" s="413"/>
      <c r="FOL567" s="413"/>
      <c r="FOM567" s="413"/>
      <c r="FON567" s="413"/>
      <c r="FOO567" s="413"/>
      <c r="FOP567" s="413"/>
      <c r="FOQ567" s="413"/>
      <c r="FOR567" s="413"/>
      <c r="FOS567" s="413"/>
      <c r="FOT567" s="413"/>
      <c r="FOU567" s="413"/>
      <c r="FOV567" s="413"/>
      <c r="FOW567" s="413"/>
      <c r="FOX567" s="413"/>
      <c r="FOY567" s="413"/>
      <c r="FOZ567" s="413"/>
      <c r="FPA567" s="413"/>
      <c r="FPB567" s="414"/>
      <c r="FPC567" s="414"/>
      <c r="FPD567" s="414"/>
      <c r="FPE567" s="414"/>
      <c r="FPF567" s="414"/>
      <c r="FPG567" s="413"/>
      <c r="FPH567" s="413"/>
      <c r="FPI567" s="414"/>
      <c r="FPJ567" s="414"/>
      <c r="FPK567" s="413"/>
      <c r="FPL567" s="413"/>
      <c r="FPM567" s="414"/>
      <c r="FPN567" s="414"/>
      <c r="FPO567" s="413"/>
      <c r="FPP567" s="413"/>
      <c r="FPQ567" s="413"/>
      <c r="FPR567" s="413"/>
      <c r="FPS567" s="413"/>
      <c r="FPT567" s="413"/>
      <c r="FPU567" s="413"/>
      <c r="FPV567" s="414"/>
      <c r="FPW567" s="414"/>
      <c r="FPX567" s="413"/>
      <c r="FPY567" s="413"/>
      <c r="FPZ567" s="414"/>
      <c r="FQA567" s="414"/>
      <c r="FQB567" s="413"/>
      <c r="FQC567" s="413"/>
      <c r="FQD567" s="413"/>
      <c r="FQE567" s="413"/>
      <c r="FQF567" s="413"/>
      <c r="FQG567" s="407"/>
      <c r="FQH567" s="439"/>
      <c r="FQI567" s="413"/>
      <c r="FQJ567" s="413"/>
      <c r="FQK567" s="413"/>
      <c r="FQL567" s="413"/>
      <c r="FQM567" s="413"/>
      <c r="FQN567" s="413"/>
      <c r="FQO567" s="413"/>
      <c r="FQP567" s="412"/>
      <c r="FQQ567" s="412"/>
      <c r="FQR567" s="412"/>
      <c r="FQS567" s="412"/>
      <c r="FQT567" s="412"/>
      <c r="FQU567" s="412"/>
      <c r="FQV567" s="412"/>
      <c r="FQW567" s="412"/>
      <c r="FQX567" s="412"/>
      <c r="FQY567" s="412"/>
      <c r="FQZ567" s="412"/>
      <c r="FRA567" s="412"/>
      <c r="FRB567" s="412"/>
      <c r="FRC567" s="412"/>
      <c r="FRD567" s="412"/>
      <c r="FRE567" s="412"/>
      <c r="FRF567" s="412"/>
      <c r="FRG567" s="412"/>
      <c r="FRH567" s="412"/>
      <c r="FRI567" s="412"/>
      <c r="FRJ567" s="412"/>
      <c r="FRK567" s="412"/>
      <c r="FRL567" s="412"/>
      <c r="FRM567" s="412"/>
      <c r="FRN567" s="412"/>
      <c r="FRO567" s="412"/>
      <c r="FRP567" s="412"/>
      <c r="FRQ567" s="412"/>
      <c r="FRR567" s="412"/>
      <c r="FRS567" s="412"/>
      <c r="FRT567" s="412"/>
      <c r="FRU567" s="412"/>
      <c r="FRV567" s="412"/>
      <c r="FRW567" s="412"/>
      <c r="FRX567" s="412"/>
      <c r="FRY567" s="412"/>
      <c r="FRZ567" s="412"/>
      <c r="FSA567" s="412"/>
      <c r="FSB567" s="412"/>
      <c r="FSC567" s="412"/>
      <c r="FSD567" s="412"/>
      <c r="FSE567" s="412"/>
      <c r="FSF567" s="412"/>
      <c r="FSG567" s="412"/>
      <c r="FSH567" s="413"/>
      <c r="FSI567" s="413"/>
      <c r="FSJ567" s="413"/>
      <c r="FSK567" s="413"/>
      <c r="FSL567" s="413"/>
      <c r="FSM567" s="413"/>
      <c r="FSN567" s="413"/>
      <c r="FSO567" s="413"/>
      <c r="FSP567" s="413"/>
      <c r="FSQ567" s="413"/>
      <c r="FSR567" s="413"/>
      <c r="FSS567" s="413"/>
      <c r="FST567" s="413"/>
      <c r="FSU567" s="413"/>
      <c r="FSV567" s="413"/>
      <c r="FSW567" s="413"/>
      <c r="FSX567" s="413"/>
      <c r="FSY567" s="413"/>
      <c r="FSZ567" s="413"/>
      <c r="FTA567" s="413"/>
      <c r="FTB567" s="413"/>
      <c r="FTC567" s="413"/>
      <c r="FTD567" s="413"/>
      <c r="FTE567" s="413"/>
      <c r="FTF567" s="414"/>
      <c r="FTG567" s="414"/>
      <c r="FTH567" s="414"/>
      <c r="FTI567" s="414"/>
      <c r="FTJ567" s="414"/>
      <c r="FTK567" s="413"/>
      <c r="FTL567" s="413"/>
      <c r="FTM567" s="414"/>
      <c r="FTN567" s="414"/>
      <c r="FTO567" s="413"/>
      <c r="FTP567" s="413"/>
      <c r="FTQ567" s="414"/>
      <c r="FTR567" s="414"/>
      <c r="FTS567" s="413"/>
      <c r="FTT567" s="413"/>
      <c r="FTU567" s="413"/>
      <c r="FTV567" s="413"/>
      <c r="FTW567" s="413"/>
      <c r="FTX567" s="413"/>
      <c r="FTY567" s="413"/>
      <c r="FTZ567" s="414"/>
      <c r="FUA567" s="414"/>
      <c r="FUB567" s="413"/>
      <c r="FUC567" s="413"/>
      <c r="FUD567" s="414"/>
      <c r="FUE567" s="414"/>
      <c r="FUF567" s="413"/>
      <c r="FUG567" s="413"/>
      <c r="FUH567" s="413"/>
      <c r="FUI567" s="413"/>
      <c r="FUJ567" s="413"/>
      <c r="FUK567" s="407"/>
      <c r="FUL567" s="439"/>
      <c r="FUM567" s="413"/>
      <c r="FUN567" s="413"/>
      <c r="FUO567" s="413"/>
      <c r="FUP567" s="413"/>
      <c r="FUQ567" s="413"/>
      <c r="FUR567" s="413"/>
      <c r="FUS567" s="413"/>
      <c r="FUT567" s="412"/>
      <c r="FUU567" s="412"/>
      <c r="FUV567" s="412"/>
      <c r="FUW567" s="412"/>
      <c r="FUX567" s="412"/>
      <c r="FUY567" s="412"/>
      <c r="FUZ567" s="412"/>
      <c r="FVA567" s="412"/>
      <c r="FVB567" s="412"/>
      <c r="FVC567" s="412"/>
      <c r="FVD567" s="412"/>
      <c r="FVE567" s="412"/>
      <c r="FVF567" s="412"/>
      <c r="FVG567" s="412"/>
      <c r="FVH567" s="412"/>
      <c r="FVI567" s="412"/>
      <c r="FVJ567" s="412"/>
      <c r="FVK567" s="412"/>
      <c r="FVL567" s="412"/>
      <c r="FVM567" s="412"/>
      <c r="FVN567" s="412"/>
      <c r="FVO567" s="412"/>
      <c r="FVP567" s="412"/>
      <c r="FVQ567" s="412"/>
      <c r="FVR567" s="412"/>
      <c r="FVS567" s="412"/>
      <c r="FVT567" s="412"/>
      <c r="FVU567" s="412"/>
      <c r="FVV567" s="412"/>
      <c r="FVW567" s="412"/>
      <c r="FVX567" s="412"/>
      <c r="FVY567" s="412"/>
      <c r="FVZ567" s="412"/>
      <c r="FWA567" s="412"/>
      <c r="FWB567" s="412"/>
      <c r="FWC567" s="412"/>
      <c r="FWD567" s="412"/>
      <c r="FWE567" s="412"/>
      <c r="FWF567" s="412"/>
      <c r="FWG567" s="412"/>
      <c r="FWH567" s="412"/>
      <c r="FWI567" s="412"/>
      <c r="FWJ567" s="412"/>
      <c r="FWK567" s="412"/>
      <c r="FWL567" s="413"/>
      <c r="FWM567" s="413"/>
      <c r="FWN567" s="413"/>
      <c r="FWO567" s="413"/>
      <c r="FWP567" s="413"/>
      <c r="FWQ567" s="413"/>
      <c r="FWR567" s="413"/>
      <c r="FWS567" s="413"/>
      <c r="FWT567" s="413"/>
      <c r="FWU567" s="413"/>
      <c r="FWV567" s="413"/>
      <c r="FWW567" s="413"/>
      <c r="FWX567" s="413"/>
      <c r="FWY567" s="413"/>
      <c r="FWZ567" s="413"/>
      <c r="FXA567" s="413"/>
      <c r="FXB567" s="413"/>
      <c r="FXC567" s="413"/>
      <c r="FXD567" s="413"/>
      <c r="FXE567" s="413"/>
      <c r="FXF567" s="413"/>
      <c r="FXG567" s="413"/>
      <c r="FXH567" s="413"/>
      <c r="FXI567" s="413"/>
      <c r="FXJ567" s="414"/>
      <c r="FXK567" s="414"/>
      <c r="FXL567" s="414"/>
      <c r="FXM567" s="414"/>
      <c r="FXN567" s="414"/>
      <c r="FXO567" s="413"/>
      <c r="FXP567" s="413"/>
      <c r="FXQ567" s="414"/>
      <c r="FXR567" s="414"/>
      <c r="FXS567" s="413"/>
      <c r="FXT567" s="413"/>
      <c r="FXU567" s="414"/>
      <c r="FXV567" s="414"/>
      <c r="FXW567" s="413"/>
      <c r="FXX567" s="413"/>
      <c r="FXY567" s="413"/>
      <c r="FXZ567" s="413"/>
      <c r="FYA567" s="413"/>
      <c r="FYB567" s="413"/>
      <c r="FYC567" s="413"/>
      <c r="FYD567" s="414"/>
      <c r="FYE567" s="414"/>
      <c r="FYF567" s="413"/>
      <c r="FYG567" s="413"/>
      <c r="FYH567" s="414"/>
      <c r="FYI567" s="414"/>
      <c r="FYJ567" s="413"/>
      <c r="FYK567" s="413"/>
      <c r="FYL567" s="413"/>
      <c r="FYM567" s="413"/>
      <c r="FYN567" s="413"/>
      <c r="FYO567" s="407"/>
      <c r="FYP567" s="439"/>
      <c r="FYQ567" s="413"/>
      <c r="FYR567" s="413"/>
      <c r="FYS567" s="413"/>
      <c r="FYT567" s="413"/>
      <c r="FYU567" s="413"/>
      <c r="FYV567" s="413"/>
      <c r="FYW567" s="413"/>
      <c r="FYX567" s="412"/>
      <c r="FYY567" s="412"/>
      <c r="FYZ567" s="412"/>
      <c r="FZA567" s="412"/>
      <c r="FZB567" s="412"/>
      <c r="FZC567" s="412"/>
      <c r="FZD567" s="412"/>
      <c r="FZE567" s="412"/>
      <c r="FZF567" s="412"/>
      <c r="FZG567" s="412"/>
      <c r="FZH567" s="412"/>
      <c r="FZI567" s="412"/>
      <c r="FZJ567" s="412"/>
      <c r="FZK567" s="412"/>
      <c r="FZL567" s="412"/>
      <c r="FZM567" s="412"/>
      <c r="FZN567" s="412"/>
      <c r="FZO567" s="412"/>
      <c r="FZP567" s="412"/>
      <c r="FZQ567" s="412"/>
      <c r="FZR567" s="412"/>
      <c r="FZS567" s="412"/>
      <c r="FZT567" s="412"/>
      <c r="FZU567" s="412"/>
      <c r="FZV567" s="412"/>
      <c r="FZW567" s="412"/>
      <c r="FZX567" s="412"/>
      <c r="FZY567" s="412"/>
      <c r="FZZ567" s="412"/>
      <c r="GAA567" s="412"/>
      <c r="GAB567" s="412"/>
      <c r="GAC567" s="412"/>
      <c r="GAD567" s="412"/>
      <c r="GAE567" s="412"/>
      <c r="GAF567" s="412"/>
      <c r="GAG567" s="412"/>
      <c r="GAH567" s="412"/>
      <c r="GAI567" s="412"/>
      <c r="GAJ567" s="412"/>
      <c r="GAK567" s="412"/>
      <c r="GAL567" s="412"/>
      <c r="GAM567" s="412"/>
      <c r="GAN567" s="412"/>
      <c r="GAO567" s="412"/>
      <c r="GAP567" s="413"/>
      <c r="GAQ567" s="413"/>
      <c r="GAR567" s="413"/>
      <c r="GAS567" s="413"/>
      <c r="GAT567" s="413"/>
      <c r="GAU567" s="413"/>
      <c r="GAV567" s="413"/>
      <c r="GAW567" s="413"/>
      <c r="GAX567" s="413"/>
      <c r="GAY567" s="413"/>
      <c r="GAZ567" s="413"/>
      <c r="GBA567" s="413"/>
      <c r="GBB567" s="413"/>
      <c r="GBC567" s="413"/>
      <c r="GBD567" s="413"/>
      <c r="GBE567" s="413"/>
      <c r="GBF567" s="413"/>
      <c r="GBG567" s="413"/>
      <c r="GBH567" s="413"/>
      <c r="GBI567" s="413"/>
      <c r="GBJ567" s="413"/>
      <c r="GBK567" s="413"/>
      <c r="GBL567" s="413"/>
      <c r="GBM567" s="413"/>
      <c r="GBN567" s="414"/>
      <c r="GBO567" s="414"/>
      <c r="GBP567" s="414"/>
      <c r="GBQ567" s="414"/>
      <c r="GBR567" s="414"/>
      <c r="GBS567" s="413"/>
      <c r="GBT567" s="413"/>
      <c r="GBU567" s="414"/>
      <c r="GBV567" s="414"/>
      <c r="GBW567" s="413"/>
      <c r="GBX567" s="413"/>
      <c r="GBY567" s="414"/>
      <c r="GBZ567" s="414"/>
      <c r="GCA567" s="413"/>
      <c r="GCB567" s="413"/>
      <c r="GCC567" s="413"/>
      <c r="GCD567" s="413"/>
      <c r="GCE567" s="413"/>
      <c r="GCF567" s="413"/>
      <c r="GCG567" s="413"/>
      <c r="GCH567" s="414"/>
      <c r="GCI567" s="414"/>
      <c r="GCJ567" s="413"/>
      <c r="GCK567" s="413"/>
      <c r="GCL567" s="414"/>
      <c r="GCM567" s="414"/>
      <c r="GCN567" s="413"/>
      <c r="GCO567" s="413"/>
      <c r="GCP567" s="413"/>
      <c r="GCQ567" s="413"/>
      <c r="GCR567" s="413"/>
      <c r="GCS567" s="407"/>
      <c r="GCT567" s="439"/>
      <c r="GCU567" s="413"/>
      <c r="GCV567" s="413"/>
      <c r="GCW567" s="413"/>
      <c r="GCX567" s="413"/>
      <c r="GCY567" s="413"/>
      <c r="GCZ567" s="413"/>
      <c r="GDA567" s="413"/>
      <c r="GDB567" s="412"/>
      <c r="GDC567" s="412"/>
      <c r="GDD567" s="412"/>
      <c r="GDE567" s="412"/>
      <c r="GDF567" s="412"/>
      <c r="GDG567" s="412"/>
      <c r="GDH567" s="412"/>
      <c r="GDI567" s="412"/>
      <c r="GDJ567" s="412"/>
      <c r="GDK567" s="412"/>
      <c r="GDL567" s="412"/>
      <c r="GDM567" s="412"/>
      <c r="GDN567" s="412"/>
      <c r="GDO567" s="412"/>
      <c r="GDP567" s="412"/>
      <c r="GDQ567" s="412"/>
      <c r="GDR567" s="412"/>
      <c r="GDS567" s="412"/>
      <c r="GDT567" s="412"/>
      <c r="GDU567" s="412"/>
      <c r="GDV567" s="412"/>
      <c r="GDW567" s="412"/>
      <c r="GDX567" s="412"/>
      <c r="GDY567" s="412"/>
      <c r="GDZ567" s="412"/>
      <c r="GEA567" s="412"/>
      <c r="GEB567" s="412"/>
      <c r="GEC567" s="412"/>
      <c r="GED567" s="412"/>
      <c r="GEE567" s="412"/>
      <c r="GEF567" s="412"/>
      <c r="GEG567" s="412"/>
      <c r="GEH567" s="412"/>
      <c r="GEI567" s="412"/>
      <c r="GEJ567" s="412"/>
      <c r="GEK567" s="412"/>
      <c r="GEL567" s="412"/>
      <c r="GEM567" s="412"/>
      <c r="GEN567" s="412"/>
      <c r="GEO567" s="412"/>
      <c r="GEP567" s="412"/>
      <c r="GEQ567" s="412"/>
      <c r="GER567" s="412"/>
      <c r="GES567" s="412"/>
      <c r="GET567" s="413"/>
      <c r="GEU567" s="413"/>
      <c r="GEV567" s="413"/>
      <c r="GEW567" s="413"/>
      <c r="GEX567" s="413"/>
      <c r="GEY567" s="413"/>
      <c r="GEZ567" s="413"/>
      <c r="GFA567" s="413"/>
      <c r="GFB567" s="413"/>
      <c r="GFC567" s="413"/>
      <c r="GFD567" s="413"/>
      <c r="GFE567" s="413"/>
      <c r="GFF567" s="413"/>
      <c r="GFG567" s="413"/>
      <c r="GFH567" s="413"/>
      <c r="GFI567" s="413"/>
      <c r="GFJ567" s="413"/>
      <c r="GFK567" s="413"/>
      <c r="GFL567" s="413"/>
      <c r="GFM567" s="413"/>
      <c r="GFN567" s="413"/>
      <c r="GFO567" s="413"/>
      <c r="GFP567" s="413"/>
      <c r="GFQ567" s="413"/>
      <c r="GFR567" s="414"/>
      <c r="GFS567" s="414"/>
      <c r="GFT567" s="414"/>
      <c r="GFU567" s="414"/>
      <c r="GFV567" s="414"/>
      <c r="GFW567" s="413"/>
      <c r="GFX567" s="413"/>
      <c r="GFY567" s="414"/>
      <c r="GFZ567" s="414"/>
      <c r="GGA567" s="413"/>
      <c r="GGB567" s="413"/>
      <c r="GGC567" s="414"/>
      <c r="GGD567" s="414"/>
      <c r="GGE567" s="413"/>
      <c r="GGF567" s="413"/>
      <c r="GGG567" s="413"/>
      <c r="GGH567" s="413"/>
      <c r="GGI567" s="413"/>
      <c r="GGJ567" s="413"/>
      <c r="GGK567" s="413"/>
      <c r="GGL567" s="414"/>
      <c r="GGM567" s="414"/>
      <c r="GGN567" s="413"/>
      <c r="GGO567" s="413"/>
      <c r="GGP567" s="414"/>
      <c r="GGQ567" s="414"/>
      <c r="GGR567" s="413"/>
      <c r="GGS567" s="413"/>
      <c r="GGT567" s="413"/>
      <c r="GGU567" s="413"/>
      <c r="GGV567" s="413"/>
      <c r="GGW567" s="407"/>
      <c r="GGX567" s="439"/>
      <c r="GGY567" s="413"/>
      <c r="GGZ567" s="413"/>
      <c r="GHA567" s="413"/>
      <c r="GHB567" s="413"/>
      <c r="GHC567" s="413"/>
      <c r="GHD567" s="413"/>
      <c r="GHE567" s="413"/>
      <c r="GHF567" s="412"/>
      <c r="GHG567" s="412"/>
      <c r="GHH567" s="412"/>
      <c r="GHI567" s="412"/>
      <c r="GHJ567" s="412"/>
      <c r="GHK567" s="412"/>
      <c r="GHL567" s="412"/>
      <c r="GHM567" s="412"/>
      <c r="GHN567" s="412"/>
      <c r="GHO567" s="412"/>
      <c r="GHP567" s="412"/>
      <c r="GHQ567" s="412"/>
      <c r="GHR567" s="412"/>
      <c r="GHS567" s="412"/>
      <c r="GHT567" s="412"/>
      <c r="GHU567" s="412"/>
      <c r="GHV567" s="412"/>
      <c r="GHW567" s="412"/>
      <c r="GHX567" s="412"/>
      <c r="GHY567" s="412"/>
      <c r="GHZ567" s="412"/>
      <c r="GIA567" s="412"/>
      <c r="GIB567" s="412"/>
      <c r="GIC567" s="412"/>
      <c r="GID567" s="412"/>
      <c r="GIE567" s="412"/>
      <c r="GIF567" s="412"/>
      <c r="GIG567" s="412"/>
      <c r="GIH567" s="412"/>
      <c r="GII567" s="412"/>
      <c r="GIJ567" s="412"/>
      <c r="GIK567" s="412"/>
      <c r="GIL567" s="412"/>
      <c r="GIM567" s="412"/>
      <c r="GIN567" s="412"/>
      <c r="GIO567" s="412"/>
      <c r="GIP567" s="412"/>
      <c r="GIQ567" s="412"/>
      <c r="GIR567" s="412"/>
      <c r="GIS567" s="412"/>
      <c r="GIT567" s="412"/>
      <c r="GIU567" s="412"/>
      <c r="GIV567" s="412"/>
      <c r="GIW567" s="412"/>
      <c r="GIX567" s="413"/>
      <c r="GIY567" s="413"/>
      <c r="GIZ567" s="413"/>
      <c r="GJA567" s="413"/>
      <c r="GJB567" s="413"/>
      <c r="GJC567" s="413"/>
      <c r="GJD567" s="413"/>
      <c r="GJE567" s="413"/>
      <c r="GJF567" s="413"/>
      <c r="GJG567" s="413"/>
      <c r="GJH567" s="413"/>
      <c r="GJI567" s="413"/>
      <c r="GJJ567" s="413"/>
      <c r="GJK567" s="413"/>
      <c r="GJL567" s="413"/>
      <c r="GJM567" s="413"/>
      <c r="GJN567" s="413"/>
      <c r="GJO567" s="413"/>
      <c r="GJP567" s="413"/>
      <c r="GJQ567" s="413"/>
      <c r="GJR567" s="413"/>
      <c r="GJS567" s="413"/>
      <c r="GJT567" s="413"/>
      <c r="GJU567" s="413"/>
      <c r="GJV567" s="414"/>
      <c r="GJW567" s="414"/>
      <c r="GJX567" s="414"/>
      <c r="GJY567" s="414"/>
      <c r="GJZ567" s="414"/>
      <c r="GKA567" s="413"/>
      <c r="GKB567" s="413"/>
      <c r="GKC567" s="414"/>
      <c r="GKD567" s="414"/>
      <c r="GKE567" s="413"/>
      <c r="GKF567" s="413"/>
      <c r="GKG567" s="414"/>
      <c r="GKH567" s="414"/>
      <c r="GKI567" s="413"/>
      <c r="GKJ567" s="413"/>
      <c r="GKK567" s="413"/>
      <c r="GKL567" s="413"/>
      <c r="GKM567" s="413"/>
      <c r="GKN567" s="413"/>
      <c r="GKO567" s="413"/>
      <c r="GKP567" s="414"/>
      <c r="GKQ567" s="414"/>
      <c r="GKR567" s="413"/>
      <c r="GKS567" s="413"/>
      <c r="GKT567" s="414"/>
      <c r="GKU567" s="414"/>
      <c r="GKV567" s="413"/>
      <c r="GKW567" s="413"/>
      <c r="GKX567" s="413"/>
      <c r="GKY567" s="413"/>
      <c r="GKZ567" s="413"/>
      <c r="GLA567" s="407"/>
      <c r="GLB567" s="439"/>
      <c r="GLC567" s="413"/>
      <c r="GLD567" s="413"/>
      <c r="GLE567" s="413"/>
      <c r="GLF567" s="413"/>
      <c r="GLG567" s="413"/>
      <c r="GLH567" s="413"/>
      <c r="GLI567" s="413"/>
      <c r="GLJ567" s="412"/>
      <c r="GLK567" s="412"/>
      <c r="GLL567" s="412"/>
      <c r="GLM567" s="412"/>
      <c r="GLN567" s="412"/>
      <c r="GLO567" s="412"/>
      <c r="GLP567" s="412"/>
      <c r="GLQ567" s="412"/>
      <c r="GLR567" s="412"/>
      <c r="GLS567" s="412"/>
      <c r="GLT567" s="412"/>
      <c r="GLU567" s="412"/>
      <c r="GLV567" s="412"/>
      <c r="GLW567" s="412"/>
      <c r="GLX567" s="412"/>
      <c r="GLY567" s="412"/>
      <c r="GLZ567" s="412"/>
      <c r="GMA567" s="412"/>
      <c r="GMB567" s="412"/>
      <c r="GMC567" s="412"/>
      <c r="GMD567" s="412"/>
      <c r="GME567" s="412"/>
      <c r="GMF567" s="412"/>
      <c r="GMG567" s="412"/>
      <c r="GMH567" s="412"/>
      <c r="GMI567" s="412"/>
      <c r="GMJ567" s="412"/>
      <c r="GMK567" s="412"/>
      <c r="GML567" s="412"/>
      <c r="GMM567" s="412"/>
      <c r="GMN567" s="412"/>
      <c r="GMO567" s="412"/>
      <c r="GMP567" s="412"/>
      <c r="GMQ567" s="412"/>
      <c r="GMR567" s="412"/>
      <c r="GMS567" s="412"/>
      <c r="GMT567" s="412"/>
      <c r="GMU567" s="412"/>
      <c r="GMV567" s="412"/>
      <c r="GMW567" s="412"/>
      <c r="GMX567" s="412"/>
      <c r="GMY567" s="412"/>
      <c r="GMZ567" s="412"/>
      <c r="GNA567" s="412"/>
      <c r="GNB567" s="413"/>
      <c r="GNC567" s="413"/>
      <c r="GND567" s="413"/>
      <c r="GNE567" s="413"/>
      <c r="GNF567" s="413"/>
      <c r="GNG567" s="413"/>
      <c r="GNH567" s="413"/>
      <c r="GNI567" s="413"/>
      <c r="GNJ567" s="413"/>
      <c r="GNK567" s="413"/>
      <c r="GNL567" s="413"/>
      <c r="GNM567" s="413"/>
      <c r="GNN567" s="413"/>
      <c r="GNO567" s="413"/>
      <c r="GNP567" s="413"/>
      <c r="GNQ567" s="413"/>
      <c r="GNR567" s="413"/>
      <c r="GNS567" s="413"/>
      <c r="GNT567" s="413"/>
      <c r="GNU567" s="413"/>
      <c r="GNV567" s="413"/>
      <c r="GNW567" s="413"/>
      <c r="GNX567" s="413"/>
      <c r="GNY567" s="413"/>
      <c r="GNZ567" s="414"/>
      <c r="GOA567" s="414"/>
      <c r="GOB567" s="414"/>
      <c r="GOC567" s="414"/>
      <c r="GOD567" s="414"/>
      <c r="GOE567" s="413"/>
      <c r="GOF567" s="413"/>
      <c r="GOG567" s="414"/>
      <c r="GOH567" s="414"/>
      <c r="GOI567" s="413"/>
      <c r="GOJ567" s="413"/>
      <c r="GOK567" s="414"/>
      <c r="GOL567" s="414"/>
      <c r="GOM567" s="413"/>
      <c r="GON567" s="413"/>
      <c r="GOO567" s="413"/>
      <c r="GOP567" s="413"/>
      <c r="GOQ567" s="413"/>
      <c r="GOR567" s="413"/>
      <c r="GOS567" s="413"/>
      <c r="GOT567" s="414"/>
      <c r="GOU567" s="414"/>
      <c r="GOV567" s="413"/>
      <c r="GOW567" s="413"/>
      <c r="GOX567" s="414"/>
      <c r="GOY567" s="414"/>
      <c r="GOZ567" s="413"/>
      <c r="GPA567" s="413"/>
      <c r="GPB567" s="413"/>
      <c r="GPC567" s="413"/>
      <c r="GPD567" s="413"/>
      <c r="GPE567" s="407"/>
      <c r="GPF567" s="439"/>
      <c r="GPG567" s="413"/>
      <c r="GPH567" s="413"/>
      <c r="GPI567" s="413"/>
      <c r="GPJ567" s="413"/>
      <c r="GPK567" s="413"/>
      <c r="GPL567" s="413"/>
      <c r="GPM567" s="413"/>
      <c r="GPN567" s="412"/>
      <c r="GPO567" s="412"/>
      <c r="GPP567" s="412"/>
      <c r="GPQ567" s="412"/>
      <c r="GPR567" s="412"/>
      <c r="GPS567" s="412"/>
      <c r="GPT567" s="412"/>
      <c r="GPU567" s="412"/>
      <c r="GPV567" s="412"/>
      <c r="GPW567" s="412"/>
      <c r="GPX567" s="412"/>
      <c r="GPY567" s="412"/>
      <c r="GPZ567" s="412"/>
      <c r="GQA567" s="412"/>
      <c r="GQB567" s="412"/>
      <c r="GQC567" s="412"/>
      <c r="GQD567" s="412"/>
      <c r="GQE567" s="412"/>
      <c r="GQF567" s="412"/>
      <c r="GQG567" s="412"/>
      <c r="GQH567" s="412"/>
      <c r="GQI567" s="412"/>
      <c r="GQJ567" s="412"/>
      <c r="GQK567" s="412"/>
      <c r="GQL567" s="412"/>
      <c r="GQM567" s="412"/>
      <c r="GQN567" s="412"/>
      <c r="GQO567" s="412"/>
      <c r="GQP567" s="412"/>
      <c r="GQQ567" s="412"/>
      <c r="GQR567" s="412"/>
      <c r="GQS567" s="412"/>
      <c r="GQT567" s="412"/>
      <c r="GQU567" s="412"/>
      <c r="GQV567" s="412"/>
      <c r="GQW567" s="412"/>
      <c r="GQX567" s="412"/>
      <c r="GQY567" s="412"/>
      <c r="GQZ567" s="412"/>
      <c r="GRA567" s="412"/>
      <c r="GRB567" s="412"/>
      <c r="GRC567" s="412"/>
      <c r="GRD567" s="412"/>
      <c r="GRE567" s="412"/>
      <c r="GRF567" s="413"/>
      <c r="GRG567" s="413"/>
      <c r="GRH567" s="413"/>
      <c r="GRI567" s="413"/>
      <c r="GRJ567" s="413"/>
      <c r="GRK567" s="413"/>
      <c r="GRL567" s="413"/>
      <c r="GRM567" s="413"/>
      <c r="GRN567" s="413"/>
      <c r="GRO567" s="413"/>
      <c r="GRP567" s="413"/>
      <c r="GRQ567" s="413"/>
      <c r="GRR567" s="413"/>
      <c r="GRS567" s="413"/>
      <c r="GRT567" s="413"/>
      <c r="GRU567" s="413"/>
      <c r="GRV567" s="413"/>
      <c r="GRW567" s="413"/>
      <c r="GRX567" s="413"/>
      <c r="GRY567" s="413"/>
      <c r="GRZ567" s="413"/>
      <c r="GSA567" s="413"/>
      <c r="GSB567" s="413"/>
      <c r="GSC567" s="413"/>
      <c r="GSD567" s="414"/>
      <c r="GSE567" s="414"/>
      <c r="GSF567" s="414"/>
      <c r="GSG567" s="414"/>
      <c r="GSH567" s="414"/>
      <c r="GSI567" s="413"/>
      <c r="GSJ567" s="413"/>
      <c r="GSK567" s="414"/>
      <c r="GSL567" s="414"/>
      <c r="GSM567" s="413"/>
      <c r="GSN567" s="413"/>
      <c r="GSO567" s="414"/>
      <c r="GSP567" s="414"/>
      <c r="GSQ567" s="413"/>
      <c r="GSR567" s="413"/>
      <c r="GSS567" s="413"/>
      <c r="GST567" s="413"/>
      <c r="GSU567" s="413"/>
      <c r="GSV567" s="413"/>
      <c r="GSW567" s="413"/>
      <c r="GSX567" s="414"/>
      <c r="GSY567" s="414"/>
      <c r="GSZ567" s="413"/>
      <c r="GTA567" s="413"/>
      <c r="GTB567" s="414"/>
      <c r="GTC567" s="414"/>
      <c r="GTD567" s="413"/>
      <c r="GTE567" s="413"/>
      <c r="GTF567" s="413"/>
      <c r="GTG567" s="413"/>
      <c r="GTH567" s="413"/>
      <c r="GTI567" s="407"/>
      <c r="GTJ567" s="439"/>
      <c r="GTK567" s="413"/>
      <c r="GTL567" s="413"/>
      <c r="GTM567" s="413"/>
      <c r="GTN567" s="413"/>
      <c r="GTO567" s="413"/>
      <c r="GTP567" s="413"/>
      <c r="GTQ567" s="413"/>
      <c r="GTR567" s="412"/>
      <c r="GTS567" s="412"/>
      <c r="GTT567" s="412"/>
      <c r="GTU567" s="412"/>
      <c r="GTV567" s="412"/>
      <c r="GTW567" s="412"/>
      <c r="GTX567" s="412"/>
      <c r="GTY567" s="412"/>
      <c r="GTZ567" s="412"/>
      <c r="GUA567" s="412"/>
      <c r="GUB567" s="412"/>
      <c r="GUC567" s="412"/>
      <c r="GUD567" s="412"/>
      <c r="GUE567" s="412"/>
      <c r="GUF567" s="412"/>
      <c r="GUG567" s="412"/>
      <c r="GUH567" s="412"/>
      <c r="GUI567" s="412"/>
      <c r="GUJ567" s="412"/>
      <c r="GUK567" s="412"/>
      <c r="GUL567" s="412"/>
      <c r="GUM567" s="412"/>
      <c r="GUN567" s="412"/>
      <c r="GUO567" s="412"/>
      <c r="GUP567" s="412"/>
      <c r="GUQ567" s="412"/>
      <c r="GUR567" s="412"/>
      <c r="GUS567" s="412"/>
      <c r="GUT567" s="412"/>
      <c r="GUU567" s="412"/>
      <c r="GUV567" s="412"/>
      <c r="GUW567" s="412"/>
      <c r="GUX567" s="412"/>
      <c r="GUY567" s="412"/>
      <c r="GUZ567" s="412"/>
      <c r="GVA567" s="412"/>
      <c r="GVB567" s="412"/>
      <c r="GVC567" s="412"/>
      <c r="GVD567" s="412"/>
      <c r="GVE567" s="412"/>
      <c r="GVF567" s="412"/>
      <c r="GVG567" s="412"/>
      <c r="GVH567" s="412"/>
      <c r="GVI567" s="412"/>
      <c r="GVJ567" s="413"/>
      <c r="GVK567" s="413"/>
      <c r="GVL567" s="413"/>
      <c r="GVM567" s="413"/>
      <c r="GVN567" s="413"/>
      <c r="GVO567" s="413"/>
      <c r="GVP567" s="413"/>
      <c r="GVQ567" s="413"/>
      <c r="GVR567" s="413"/>
      <c r="GVS567" s="413"/>
      <c r="GVT567" s="413"/>
      <c r="GVU567" s="413"/>
      <c r="GVV567" s="413"/>
      <c r="GVW567" s="413"/>
      <c r="GVX567" s="413"/>
      <c r="GVY567" s="413"/>
      <c r="GVZ567" s="413"/>
      <c r="GWA567" s="413"/>
      <c r="GWB567" s="413"/>
      <c r="GWC567" s="413"/>
      <c r="GWD567" s="413"/>
      <c r="GWE567" s="413"/>
      <c r="GWF567" s="413"/>
      <c r="GWG567" s="413"/>
      <c r="GWH567" s="414"/>
      <c r="GWI567" s="414"/>
      <c r="GWJ567" s="414"/>
      <c r="GWK567" s="414"/>
      <c r="GWL567" s="414"/>
      <c r="GWM567" s="413"/>
      <c r="GWN567" s="413"/>
      <c r="GWO567" s="414"/>
      <c r="GWP567" s="414"/>
      <c r="GWQ567" s="413"/>
      <c r="GWR567" s="413"/>
      <c r="GWS567" s="414"/>
      <c r="GWT567" s="414"/>
      <c r="GWU567" s="413"/>
      <c r="GWV567" s="413"/>
      <c r="GWW567" s="413"/>
      <c r="GWX567" s="413"/>
      <c r="GWY567" s="413"/>
      <c r="GWZ567" s="413"/>
      <c r="GXA567" s="413"/>
      <c r="GXB567" s="414"/>
      <c r="GXC567" s="414"/>
      <c r="GXD567" s="413"/>
      <c r="GXE567" s="413"/>
      <c r="GXF567" s="414"/>
      <c r="GXG567" s="414"/>
      <c r="GXH567" s="413"/>
      <c r="GXI567" s="413"/>
      <c r="GXJ567" s="413"/>
      <c r="GXK567" s="413"/>
      <c r="GXL567" s="413"/>
      <c r="GXM567" s="407"/>
      <c r="GXN567" s="439"/>
      <c r="GXO567" s="413"/>
      <c r="GXP567" s="413"/>
      <c r="GXQ567" s="413"/>
      <c r="GXR567" s="413"/>
      <c r="GXS567" s="413"/>
      <c r="GXT567" s="413"/>
      <c r="GXU567" s="413"/>
      <c r="GXV567" s="412"/>
      <c r="GXW567" s="412"/>
      <c r="GXX567" s="412"/>
      <c r="GXY567" s="412"/>
      <c r="GXZ567" s="412"/>
      <c r="GYA567" s="412"/>
      <c r="GYB567" s="412"/>
      <c r="GYC567" s="412"/>
      <c r="GYD567" s="412"/>
      <c r="GYE567" s="412"/>
      <c r="GYF567" s="412"/>
      <c r="GYG567" s="412"/>
      <c r="GYH567" s="412"/>
      <c r="GYI567" s="412"/>
      <c r="GYJ567" s="412"/>
      <c r="GYK567" s="412"/>
      <c r="GYL567" s="412"/>
      <c r="GYM567" s="412"/>
      <c r="GYN567" s="412"/>
      <c r="GYO567" s="412"/>
      <c r="GYP567" s="412"/>
      <c r="GYQ567" s="412"/>
      <c r="GYR567" s="412"/>
      <c r="GYS567" s="412"/>
      <c r="GYT567" s="412"/>
      <c r="GYU567" s="412"/>
      <c r="GYV567" s="412"/>
      <c r="GYW567" s="412"/>
      <c r="GYX567" s="412"/>
      <c r="GYY567" s="412"/>
      <c r="GYZ567" s="412"/>
      <c r="GZA567" s="412"/>
      <c r="GZB567" s="412"/>
      <c r="GZC567" s="412"/>
      <c r="GZD567" s="412"/>
      <c r="GZE567" s="412"/>
      <c r="GZF567" s="412"/>
      <c r="GZG567" s="412"/>
      <c r="GZH567" s="412"/>
      <c r="GZI567" s="412"/>
      <c r="GZJ567" s="412"/>
      <c r="GZK567" s="412"/>
      <c r="GZL567" s="412"/>
      <c r="GZM567" s="412"/>
      <c r="GZN567" s="413"/>
      <c r="GZO567" s="413"/>
      <c r="GZP567" s="413"/>
      <c r="GZQ567" s="413"/>
      <c r="GZR567" s="413"/>
      <c r="GZS567" s="413"/>
      <c r="GZT567" s="413"/>
      <c r="GZU567" s="413"/>
      <c r="GZV567" s="413"/>
      <c r="GZW567" s="413"/>
      <c r="GZX567" s="413"/>
      <c r="GZY567" s="413"/>
      <c r="GZZ567" s="413"/>
      <c r="HAA567" s="413"/>
      <c r="HAB567" s="413"/>
      <c r="HAC567" s="413"/>
      <c r="HAD567" s="413"/>
      <c r="HAE567" s="413"/>
      <c r="HAF567" s="413"/>
      <c r="HAG567" s="413"/>
      <c r="HAH567" s="413"/>
      <c r="HAI567" s="413"/>
      <c r="HAJ567" s="413"/>
      <c r="HAK567" s="413"/>
      <c r="HAL567" s="414"/>
      <c r="HAM567" s="414"/>
      <c r="HAN567" s="414"/>
      <c r="HAO567" s="414"/>
      <c r="HAP567" s="414"/>
      <c r="HAQ567" s="413"/>
      <c r="HAR567" s="413"/>
      <c r="HAS567" s="414"/>
      <c r="HAT567" s="414"/>
      <c r="HAU567" s="413"/>
      <c r="HAV567" s="413"/>
      <c r="HAW567" s="414"/>
      <c r="HAX567" s="414"/>
      <c r="HAY567" s="413"/>
      <c r="HAZ567" s="413"/>
      <c r="HBA567" s="413"/>
      <c r="HBB567" s="413"/>
      <c r="HBC567" s="413"/>
      <c r="HBD567" s="413"/>
      <c r="HBE567" s="413"/>
      <c r="HBF567" s="414"/>
      <c r="HBG567" s="414"/>
      <c r="HBH567" s="413"/>
      <c r="HBI567" s="413"/>
      <c r="HBJ567" s="414"/>
      <c r="HBK567" s="414"/>
      <c r="HBL567" s="413"/>
      <c r="HBM567" s="413"/>
      <c r="HBN567" s="413"/>
      <c r="HBO567" s="413"/>
      <c r="HBP567" s="413"/>
      <c r="HBQ567" s="407"/>
      <c r="HBR567" s="439"/>
      <c r="HBS567" s="413"/>
      <c r="HBT567" s="413"/>
      <c r="HBU567" s="413"/>
      <c r="HBV567" s="413"/>
      <c r="HBW567" s="413"/>
      <c r="HBX567" s="413"/>
      <c r="HBY567" s="413"/>
      <c r="HBZ567" s="412"/>
      <c r="HCA567" s="412"/>
      <c r="HCB567" s="412"/>
      <c r="HCC567" s="412"/>
      <c r="HCD567" s="412"/>
      <c r="HCE567" s="412"/>
      <c r="HCF567" s="412"/>
      <c r="HCG567" s="412"/>
      <c r="HCH567" s="412"/>
      <c r="HCI567" s="412"/>
      <c r="HCJ567" s="412"/>
      <c r="HCK567" s="412"/>
      <c r="HCL567" s="412"/>
      <c r="HCM567" s="412"/>
      <c r="HCN567" s="412"/>
      <c r="HCO567" s="412"/>
      <c r="HCP567" s="412"/>
      <c r="HCQ567" s="412"/>
      <c r="HCR567" s="412"/>
      <c r="HCS567" s="412"/>
      <c r="HCT567" s="412"/>
      <c r="HCU567" s="412"/>
      <c r="HCV567" s="412"/>
      <c r="HCW567" s="412"/>
      <c r="HCX567" s="412"/>
      <c r="HCY567" s="412"/>
      <c r="HCZ567" s="412"/>
      <c r="HDA567" s="412"/>
      <c r="HDB567" s="412"/>
      <c r="HDC567" s="412"/>
      <c r="HDD567" s="412"/>
      <c r="HDE567" s="412"/>
      <c r="HDF567" s="412"/>
      <c r="HDG567" s="412"/>
      <c r="HDH567" s="412"/>
      <c r="HDI567" s="412"/>
      <c r="HDJ567" s="412"/>
      <c r="HDK567" s="412"/>
      <c r="HDL567" s="412"/>
      <c r="HDM567" s="412"/>
      <c r="HDN567" s="412"/>
      <c r="HDO567" s="412"/>
      <c r="HDP567" s="412"/>
      <c r="HDQ567" s="412"/>
      <c r="HDR567" s="413"/>
      <c r="HDS567" s="413"/>
      <c r="HDT567" s="413"/>
      <c r="HDU567" s="413"/>
      <c r="HDV567" s="413"/>
      <c r="HDW567" s="413"/>
      <c r="HDX567" s="413"/>
      <c r="HDY567" s="413"/>
      <c r="HDZ567" s="413"/>
      <c r="HEA567" s="413"/>
      <c r="HEB567" s="413"/>
      <c r="HEC567" s="413"/>
      <c r="HED567" s="413"/>
      <c r="HEE567" s="413"/>
      <c r="HEF567" s="413"/>
      <c r="HEG567" s="413"/>
      <c r="HEH567" s="413"/>
      <c r="HEI567" s="413"/>
      <c r="HEJ567" s="413"/>
      <c r="HEK567" s="413"/>
      <c r="HEL567" s="413"/>
      <c r="HEM567" s="413"/>
      <c r="HEN567" s="413"/>
      <c r="HEO567" s="413"/>
      <c r="HEP567" s="414"/>
      <c r="HEQ567" s="414"/>
      <c r="HER567" s="414"/>
      <c r="HES567" s="414"/>
      <c r="HET567" s="414"/>
      <c r="HEU567" s="413"/>
      <c r="HEV567" s="413"/>
      <c r="HEW567" s="414"/>
      <c r="HEX567" s="414"/>
      <c r="HEY567" s="413"/>
      <c r="HEZ567" s="413"/>
      <c r="HFA567" s="414"/>
      <c r="HFB567" s="414"/>
      <c r="HFC567" s="413"/>
      <c r="HFD567" s="413"/>
      <c r="HFE567" s="413"/>
      <c r="HFF567" s="413"/>
      <c r="HFG567" s="413"/>
      <c r="HFH567" s="413"/>
      <c r="HFI567" s="413"/>
      <c r="HFJ567" s="414"/>
      <c r="HFK567" s="414"/>
      <c r="HFL567" s="413"/>
      <c r="HFM567" s="413"/>
      <c r="HFN567" s="414"/>
      <c r="HFO567" s="414"/>
      <c r="HFP567" s="413"/>
      <c r="HFQ567" s="413"/>
      <c r="HFR567" s="413"/>
      <c r="HFS567" s="413"/>
      <c r="HFT567" s="413"/>
      <c r="HFU567" s="407"/>
      <c r="HFV567" s="439"/>
      <c r="HFW567" s="413"/>
      <c r="HFX567" s="413"/>
      <c r="HFY567" s="413"/>
      <c r="HFZ567" s="413"/>
      <c r="HGA567" s="413"/>
      <c r="HGB567" s="413"/>
      <c r="HGC567" s="413"/>
      <c r="HGD567" s="412"/>
      <c r="HGE567" s="412"/>
      <c r="HGF567" s="412"/>
      <c r="HGG567" s="412"/>
      <c r="HGH567" s="412"/>
      <c r="HGI567" s="412"/>
      <c r="HGJ567" s="412"/>
      <c r="HGK567" s="412"/>
      <c r="HGL567" s="412"/>
      <c r="HGM567" s="412"/>
      <c r="HGN567" s="412"/>
      <c r="HGO567" s="412"/>
      <c r="HGP567" s="412"/>
      <c r="HGQ567" s="412"/>
      <c r="HGR567" s="412"/>
      <c r="HGS567" s="412"/>
      <c r="HGT567" s="412"/>
      <c r="HGU567" s="412"/>
      <c r="HGV567" s="412"/>
      <c r="HGW567" s="412"/>
      <c r="HGX567" s="412"/>
      <c r="HGY567" s="412"/>
      <c r="HGZ567" s="412"/>
      <c r="HHA567" s="412"/>
      <c r="HHB567" s="412"/>
      <c r="HHC567" s="412"/>
      <c r="HHD567" s="412"/>
      <c r="HHE567" s="412"/>
      <c r="HHF567" s="412"/>
      <c r="HHG567" s="412"/>
      <c r="HHH567" s="412"/>
      <c r="HHI567" s="412"/>
      <c r="HHJ567" s="412"/>
      <c r="HHK567" s="412"/>
      <c r="HHL567" s="412"/>
      <c r="HHM567" s="412"/>
      <c r="HHN567" s="412"/>
      <c r="HHO567" s="412"/>
      <c r="HHP567" s="412"/>
      <c r="HHQ567" s="412"/>
      <c r="HHR567" s="412"/>
      <c r="HHS567" s="412"/>
      <c r="HHT567" s="412"/>
      <c r="HHU567" s="412"/>
      <c r="HHV567" s="413"/>
      <c r="HHW567" s="413"/>
      <c r="HHX567" s="413"/>
      <c r="HHY567" s="413"/>
      <c r="HHZ567" s="413"/>
      <c r="HIA567" s="413"/>
      <c r="HIB567" s="413"/>
      <c r="HIC567" s="413"/>
      <c r="HID567" s="413"/>
      <c r="HIE567" s="413"/>
      <c r="HIF567" s="413"/>
      <c r="HIG567" s="413"/>
      <c r="HIH567" s="413"/>
      <c r="HII567" s="413"/>
      <c r="HIJ567" s="413"/>
      <c r="HIK567" s="413"/>
      <c r="HIL567" s="413"/>
      <c r="HIM567" s="413"/>
      <c r="HIN567" s="413"/>
      <c r="HIO567" s="413"/>
      <c r="HIP567" s="413"/>
      <c r="HIQ567" s="413"/>
      <c r="HIR567" s="413"/>
      <c r="HIS567" s="413"/>
      <c r="HIT567" s="414"/>
      <c r="HIU567" s="414"/>
      <c r="HIV567" s="414"/>
      <c r="HIW567" s="414"/>
      <c r="HIX567" s="414"/>
      <c r="HIY567" s="413"/>
      <c r="HIZ567" s="413"/>
      <c r="HJA567" s="414"/>
      <c r="HJB567" s="414"/>
      <c r="HJC567" s="413"/>
      <c r="HJD567" s="413"/>
      <c r="HJE567" s="414"/>
      <c r="HJF567" s="414"/>
      <c r="HJG567" s="413"/>
      <c r="HJH567" s="413"/>
      <c r="HJI567" s="413"/>
      <c r="HJJ567" s="413"/>
      <c r="HJK567" s="413"/>
      <c r="HJL567" s="413"/>
      <c r="HJM567" s="413"/>
      <c r="HJN567" s="414"/>
      <c r="HJO567" s="414"/>
      <c r="HJP567" s="413"/>
      <c r="HJQ567" s="413"/>
      <c r="HJR567" s="414"/>
      <c r="HJS567" s="414"/>
      <c r="HJT567" s="413"/>
      <c r="HJU567" s="413"/>
      <c r="HJV567" s="413"/>
      <c r="HJW567" s="413"/>
      <c r="HJX567" s="413"/>
      <c r="HJY567" s="407"/>
      <c r="HJZ567" s="439"/>
      <c r="HKA567" s="413"/>
      <c r="HKB567" s="413"/>
      <c r="HKC567" s="413"/>
      <c r="HKD567" s="413"/>
      <c r="HKE567" s="413"/>
      <c r="HKF567" s="413"/>
      <c r="HKG567" s="413"/>
      <c r="HKH567" s="412"/>
      <c r="HKI567" s="412"/>
      <c r="HKJ567" s="412"/>
      <c r="HKK567" s="412"/>
      <c r="HKL567" s="412"/>
      <c r="HKM567" s="412"/>
      <c r="HKN567" s="412"/>
      <c r="HKO567" s="412"/>
      <c r="HKP567" s="412"/>
      <c r="HKQ567" s="412"/>
      <c r="HKR567" s="412"/>
      <c r="HKS567" s="412"/>
      <c r="HKT567" s="412"/>
      <c r="HKU567" s="412"/>
      <c r="HKV567" s="412"/>
      <c r="HKW567" s="412"/>
      <c r="HKX567" s="412"/>
      <c r="HKY567" s="412"/>
      <c r="HKZ567" s="412"/>
      <c r="HLA567" s="412"/>
      <c r="HLB567" s="412"/>
      <c r="HLC567" s="412"/>
      <c r="HLD567" s="412"/>
      <c r="HLE567" s="412"/>
      <c r="HLF567" s="412"/>
      <c r="HLG567" s="412"/>
      <c r="HLH567" s="412"/>
      <c r="HLI567" s="412"/>
      <c r="HLJ567" s="412"/>
      <c r="HLK567" s="412"/>
      <c r="HLL567" s="412"/>
      <c r="HLM567" s="412"/>
      <c r="HLN567" s="412"/>
      <c r="HLO567" s="412"/>
      <c r="HLP567" s="412"/>
      <c r="HLQ567" s="412"/>
      <c r="HLR567" s="412"/>
      <c r="HLS567" s="412"/>
      <c r="HLT567" s="412"/>
      <c r="HLU567" s="412"/>
      <c r="HLV567" s="412"/>
      <c r="HLW567" s="412"/>
      <c r="HLX567" s="412"/>
      <c r="HLY567" s="412"/>
      <c r="HLZ567" s="413"/>
      <c r="HMA567" s="413"/>
      <c r="HMB567" s="413"/>
      <c r="HMC567" s="413"/>
      <c r="HMD567" s="413"/>
      <c r="HME567" s="413"/>
      <c r="HMF567" s="413"/>
      <c r="HMG567" s="413"/>
      <c r="HMH567" s="413"/>
      <c r="HMI567" s="413"/>
      <c r="HMJ567" s="413"/>
      <c r="HMK567" s="413"/>
      <c r="HML567" s="413"/>
      <c r="HMM567" s="413"/>
      <c r="HMN567" s="413"/>
      <c r="HMO567" s="413"/>
      <c r="HMP567" s="413"/>
      <c r="HMQ567" s="413"/>
      <c r="HMR567" s="413"/>
      <c r="HMS567" s="413"/>
      <c r="HMT567" s="413"/>
      <c r="HMU567" s="413"/>
      <c r="HMV567" s="413"/>
      <c r="HMW567" s="413"/>
      <c r="HMX567" s="414"/>
      <c r="HMY567" s="414"/>
      <c r="HMZ567" s="414"/>
      <c r="HNA567" s="414"/>
      <c r="HNB567" s="414"/>
      <c r="HNC567" s="413"/>
      <c r="HND567" s="413"/>
      <c r="HNE567" s="414"/>
      <c r="HNF567" s="414"/>
      <c r="HNG567" s="413"/>
      <c r="HNH567" s="413"/>
      <c r="HNI567" s="414"/>
      <c r="HNJ567" s="414"/>
      <c r="HNK567" s="413"/>
      <c r="HNL567" s="413"/>
      <c r="HNM567" s="413"/>
      <c r="HNN567" s="413"/>
      <c r="HNO567" s="413"/>
      <c r="HNP567" s="413"/>
      <c r="HNQ567" s="413"/>
      <c r="HNR567" s="414"/>
      <c r="HNS567" s="414"/>
      <c r="HNT567" s="413"/>
      <c r="HNU567" s="413"/>
      <c r="HNV567" s="414"/>
      <c r="HNW567" s="414"/>
      <c r="HNX567" s="413"/>
      <c r="HNY567" s="413"/>
      <c r="HNZ567" s="413"/>
      <c r="HOA567" s="413"/>
      <c r="HOB567" s="413"/>
      <c r="HOC567" s="407"/>
      <c r="HOD567" s="439"/>
      <c r="HOE567" s="413"/>
      <c r="HOF567" s="413"/>
      <c r="HOG567" s="413"/>
      <c r="HOH567" s="413"/>
      <c r="HOI567" s="413"/>
      <c r="HOJ567" s="413"/>
      <c r="HOK567" s="413"/>
      <c r="HOL567" s="412"/>
      <c r="HOM567" s="412"/>
      <c r="HON567" s="412"/>
      <c r="HOO567" s="412"/>
      <c r="HOP567" s="412"/>
      <c r="HOQ567" s="412"/>
      <c r="HOR567" s="412"/>
      <c r="HOS567" s="412"/>
      <c r="HOT567" s="412"/>
      <c r="HOU567" s="412"/>
      <c r="HOV567" s="412"/>
      <c r="HOW567" s="412"/>
      <c r="HOX567" s="412"/>
      <c r="HOY567" s="412"/>
      <c r="HOZ567" s="412"/>
      <c r="HPA567" s="412"/>
      <c r="HPB567" s="412"/>
      <c r="HPC567" s="412"/>
      <c r="HPD567" s="412"/>
      <c r="HPE567" s="412"/>
      <c r="HPF567" s="412"/>
      <c r="HPG567" s="412"/>
      <c r="HPH567" s="412"/>
      <c r="HPI567" s="412"/>
      <c r="HPJ567" s="412"/>
      <c r="HPK567" s="412"/>
      <c r="HPL567" s="412"/>
      <c r="HPM567" s="412"/>
      <c r="HPN567" s="412"/>
      <c r="HPO567" s="412"/>
      <c r="HPP567" s="412"/>
      <c r="HPQ567" s="412"/>
      <c r="HPR567" s="412"/>
      <c r="HPS567" s="412"/>
      <c r="HPT567" s="412"/>
      <c r="HPU567" s="412"/>
      <c r="HPV567" s="412"/>
      <c r="HPW567" s="412"/>
      <c r="HPX567" s="412"/>
      <c r="HPY567" s="412"/>
      <c r="HPZ567" s="412"/>
      <c r="HQA567" s="412"/>
      <c r="HQB567" s="412"/>
      <c r="HQC567" s="412"/>
      <c r="HQD567" s="413"/>
      <c r="HQE567" s="413"/>
      <c r="HQF567" s="413"/>
      <c r="HQG567" s="413"/>
      <c r="HQH567" s="413"/>
      <c r="HQI567" s="413"/>
      <c r="HQJ567" s="413"/>
      <c r="HQK567" s="413"/>
      <c r="HQL567" s="413"/>
      <c r="HQM567" s="413"/>
      <c r="HQN567" s="413"/>
      <c r="HQO567" s="413"/>
      <c r="HQP567" s="413"/>
      <c r="HQQ567" s="413"/>
      <c r="HQR567" s="413"/>
      <c r="HQS567" s="413"/>
      <c r="HQT567" s="413"/>
      <c r="HQU567" s="413"/>
      <c r="HQV567" s="413"/>
      <c r="HQW567" s="413"/>
      <c r="HQX567" s="413"/>
      <c r="HQY567" s="413"/>
      <c r="HQZ567" s="413"/>
      <c r="HRA567" s="413"/>
      <c r="HRB567" s="414"/>
      <c r="HRC567" s="414"/>
      <c r="HRD567" s="414"/>
      <c r="HRE567" s="414"/>
      <c r="HRF567" s="414"/>
      <c r="HRG567" s="413"/>
      <c r="HRH567" s="413"/>
      <c r="HRI567" s="414"/>
      <c r="HRJ567" s="414"/>
      <c r="HRK567" s="413"/>
      <c r="HRL567" s="413"/>
      <c r="HRM567" s="414"/>
      <c r="HRN567" s="414"/>
      <c r="HRO567" s="413"/>
      <c r="HRP567" s="413"/>
      <c r="HRQ567" s="413"/>
      <c r="HRR567" s="413"/>
      <c r="HRS567" s="413"/>
      <c r="HRT567" s="413"/>
      <c r="HRU567" s="413"/>
      <c r="HRV567" s="414"/>
      <c r="HRW567" s="414"/>
      <c r="HRX567" s="413"/>
      <c r="HRY567" s="413"/>
      <c r="HRZ567" s="414"/>
      <c r="HSA567" s="414"/>
      <c r="HSB567" s="413"/>
      <c r="HSC567" s="413"/>
      <c r="HSD567" s="413"/>
      <c r="HSE567" s="413"/>
      <c r="HSF567" s="413"/>
      <c r="HSG567" s="407"/>
      <c r="HSH567" s="439"/>
      <c r="HSI567" s="413"/>
      <c r="HSJ567" s="413"/>
      <c r="HSK567" s="413"/>
      <c r="HSL567" s="413"/>
      <c r="HSM567" s="413"/>
      <c r="HSN567" s="413"/>
      <c r="HSO567" s="413"/>
      <c r="HSP567" s="412"/>
      <c r="HSQ567" s="412"/>
      <c r="HSR567" s="412"/>
      <c r="HSS567" s="412"/>
      <c r="HST567" s="412"/>
      <c r="HSU567" s="412"/>
      <c r="HSV567" s="412"/>
      <c r="HSW567" s="412"/>
      <c r="HSX567" s="412"/>
      <c r="HSY567" s="412"/>
      <c r="HSZ567" s="412"/>
      <c r="HTA567" s="412"/>
      <c r="HTB567" s="412"/>
      <c r="HTC567" s="412"/>
      <c r="HTD567" s="412"/>
      <c r="HTE567" s="412"/>
      <c r="HTF567" s="412"/>
      <c r="HTG567" s="412"/>
      <c r="HTH567" s="412"/>
      <c r="HTI567" s="412"/>
      <c r="HTJ567" s="412"/>
      <c r="HTK567" s="412"/>
      <c r="HTL567" s="412"/>
      <c r="HTM567" s="412"/>
      <c r="HTN567" s="412"/>
      <c r="HTO567" s="412"/>
      <c r="HTP567" s="412"/>
      <c r="HTQ567" s="412"/>
      <c r="HTR567" s="412"/>
      <c r="HTS567" s="412"/>
      <c r="HTT567" s="412"/>
      <c r="HTU567" s="412"/>
      <c r="HTV567" s="412"/>
      <c r="HTW567" s="412"/>
      <c r="HTX567" s="412"/>
      <c r="HTY567" s="412"/>
      <c r="HTZ567" s="412"/>
      <c r="HUA567" s="412"/>
      <c r="HUB567" s="412"/>
      <c r="HUC567" s="412"/>
      <c r="HUD567" s="412"/>
      <c r="HUE567" s="412"/>
      <c r="HUF567" s="412"/>
      <c r="HUG567" s="412"/>
      <c r="HUH567" s="413"/>
      <c r="HUI567" s="413"/>
      <c r="HUJ567" s="413"/>
      <c r="HUK567" s="413"/>
      <c r="HUL567" s="413"/>
      <c r="HUM567" s="413"/>
      <c r="HUN567" s="413"/>
      <c r="HUO567" s="413"/>
      <c r="HUP567" s="413"/>
      <c r="HUQ567" s="413"/>
      <c r="HUR567" s="413"/>
      <c r="HUS567" s="413"/>
      <c r="HUT567" s="413"/>
      <c r="HUU567" s="413"/>
      <c r="HUV567" s="413"/>
      <c r="HUW567" s="413"/>
      <c r="HUX567" s="413"/>
      <c r="HUY567" s="413"/>
      <c r="HUZ567" s="413"/>
      <c r="HVA567" s="413"/>
      <c r="HVB567" s="413"/>
      <c r="HVC567" s="413"/>
      <c r="HVD567" s="413"/>
      <c r="HVE567" s="413"/>
      <c r="HVF567" s="414"/>
      <c r="HVG567" s="414"/>
      <c r="HVH567" s="414"/>
      <c r="HVI567" s="414"/>
      <c r="HVJ567" s="414"/>
      <c r="HVK567" s="413"/>
      <c r="HVL567" s="413"/>
      <c r="HVM567" s="414"/>
      <c r="HVN567" s="414"/>
      <c r="HVO567" s="413"/>
      <c r="HVP567" s="413"/>
      <c r="HVQ567" s="414"/>
      <c r="HVR567" s="414"/>
      <c r="HVS567" s="413"/>
      <c r="HVT567" s="413"/>
      <c r="HVU567" s="413"/>
      <c r="HVV567" s="413"/>
      <c r="HVW567" s="413"/>
      <c r="HVX567" s="413"/>
      <c r="HVY567" s="413"/>
      <c r="HVZ567" s="414"/>
      <c r="HWA567" s="414"/>
      <c r="HWB567" s="413"/>
      <c r="HWC567" s="413"/>
      <c r="HWD567" s="414"/>
      <c r="HWE567" s="414"/>
      <c r="HWF567" s="413"/>
      <c r="HWG567" s="413"/>
      <c r="HWH567" s="413"/>
      <c r="HWI567" s="413"/>
      <c r="HWJ567" s="413"/>
      <c r="HWK567" s="407"/>
      <c r="HWL567" s="439"/>
      <c r="HWM567" s="413"/>
      <c r="HWN567" s="413"/>
      <c r="HWO567" s="413"/>
      <c r="HWP567" s="413"/>
      <c r="HWQ567" s="413"/>
      <c r="HWR567" s="413"/>
      <c r="HWS567" s="413"/>
      <c r="HWT567" s="412"/>
      <c r="HWU567" s="412"/>
      <c r="HWV567" s="412"/>
      <c r="HWW567" s="412"/>
      <c r="HWX567" s="412"/>
      <c r="HWY567" s="412"/>
      <c r="HWZ567" s="412"/>
      <c r="HXA567" s="412"/>
      <c r="HXB567" s="412"/>
      <c r="HXC567" s="412"/>
      <c r="HXD567" s="412"/>
      <c r="HXE567" s="412"/>
      <c r="HXF567" s="412"/>
      <c r="HXG567" s="412"/>
      <c r="HXH567" s="412"/>
      <c r="HXI567" s="412"/>
      <c r="HXJ567" s="412"/>
      <c r="HXK567" s="412"/>
      <c r="HXL567" s="412"/>
      <c r="HXM567" s="412"/>
      <c r="HXN567" s="412"/>
      <c r="HXO567" s="412"/>
      <c r="HXP567" s="412"/>
      <c r="HXQ567" s="412"/>
      <c r="HXR567" s="412"/>
      <c r="HXS567" s="412"/>
      <c r="HXT567" s="412"/>
      <c r="HXU567" s="412"/>
      <c r="HXV567" s="412"/>
      <c r="HXW567" s="412"/>
      <c r="HXX567" s="412"/>
      <c r="HXY567" s="412"/>
      <c r="HXZ567" s="412"/>
      <c r="HYA567" s="412"/>
      <c r="HYB567" s="412"/>
      <c r="HYC567" s="412"/>
      <c r="HYD567" s="412"/>
      <c r="HYE567" s="412"/>
      <c r="HYF567" s="412"/>
      <c r="HYG567" s="412"/>
      <c r="HYH567" s="412"/>
      <c r="HYI567" s="412"/>
      <c r="HYJ567" s="412"/>
      <c r="HYK567" s="412"/>
      <c r="HYL567" s="413"/>
      <c r="HYM567" s="413"/>
      <c r="HYN567" s="413"/>
      <c r="HYO567" s="413"/>
      <c r="HYP567" s="413"/>
      <c r="HYQ567" s="413"/>
      <c r="HYR567" s="413"/>
      <c r="HYS567" s="413"/>
      <c r="HYT567" s="413"/>
      <c r="HYU567" s="413"/>
      <c r="HYV567" s="413"/>
      <c r="HYW567" s="413"/>
      <c r="HYX567" s="413"/>
      <c r="HYY567" s="413"/>
      <c r="HYZ567" s="413"/>
      <c r="HZA567" s="413"/>
      <c r="HZB567" s="413"/>
      <c r="HZC567" s="413"/>
      <c r="HZD567" s="413"/>
      <c r="HZE567" s="413"/>
      <c r="HZF567" s="413"/>
      <c r="HZG567" s="413"/>
      <c r="HZH567" s="413"/>
      <c r="HZI567" s="413"/>
      <c r="HZJ567" s="414"/>
      <c r="HZK567" s="414"/>
      <c r="HZL567" s="414"/>
      <c r="HZM567" s="414"/>
      <c r="HZN567" s="414"/>
      <c r="HZO567" s="413"/>
      <c r="HZP567" s="413"/>
      <c r="HZQ567" s="414"/>
      <c r="HZR567" s="414"/>
      <c r="HZS567" s="413"/>
      <c r="HZT567" s="413"/>
      <c r="HZU567" s="414"/>
      <c r="HZV567" s="414"/>
      <c r="HZW567" s="413"/>
      <c r="HZX567" s="413"/>
      <c r="HZY567" s="413"/>
      <c r="HZZ567" s="413"/>
      <c r="IAA567" s="413"/>
      <c r="IAB567" s="413"/>
      <c r="IAC567" s="413"/>
      <c r="IAD567" s="414"/>
      <c r="IAE567" s="414"/>
      <c r="IAF567" s="413"/>
      <c r="IAG567" s="413"/>
      <c r="IAH567" s="414"/>
      <c r="IAI567" s="414"/>
      <c r="IAJ567" s="413"/>
      <c r="IAK567" s="413"/>
      <c r="IAL567" s="413"/>
      <c r="IAM567" s="413"/>
      <c r="IAN567" s="413"/>
      <c r="IAO567" s="407"/>
      <c r="IAP567" s="439"/>
      <c r="IAQ567" s="413"/>
      <c r="IAR567" s="413"/>
      <c r="IAS567" s="413"/>
      <c r="IAT567" s="413"/>
      <c r="IAU567" s="413"/>
      <c r="IAV567" s="413"/>
      <c r="IAW567" s="413"/>
      <c r="IAX567" s="412"/>
      <c r="IAY567" s="412"/>
      <c r="IAZ567" s="412"/>
      <c r="IBA567" s="412"/>
      <c r="IBB567" s="412"/>
      <c r="IBC567" s="412"/>
      <c r="IBD567" s="412"/>
      <c r="IBE567" s="412"/>
      <c r="IBF567" s="412"/>
      <c r="IBG567" s="412"/>
      <c r="IBH567" s="412"/>
      <c r="IBI567" s="412"/>
      <c r="IBJ567" s="412"/>
      <c r="IBK567" s="412"/>
      <c r="IBL567" s="412"/>
      <c r="IBM567" s="412"/>
      <c r="IBN567" s="412"/>
      <c r="IBO567" s="412"/>
      <c r="IBP567" s="412"/>
      <c r="IBQ567" s="412"/>
      <c r="IBR567" s="412"/>
      <c r="IBS567" s="412"/>
      <c r="IBT567" s="412"/>
      <c r="IBU567" s="412"/>
      <c r="IBV567" s="412"/>
      <c r="IBW567" s="412"/>
      <c r="IBX567" s="412"/>
      <c r="IBY567" s="412"/>
      <c r="IBZ567" s="412"/>
      <c r="ICA567" s="412"/>
      <c r="ICB567" s="412"/>
      <c r="ICC567" s="412"/>
      <c r="ICD567" s="412"/>
      <c r="ICE567" s="412"/>
      <c r="ICF567" s="412"/>
      <c r="ICG567" s="412"/>
      <c r="ICH567" s="412"/>
      <c r="ICI567" s="412"/>
      <c r="ICJ567" s="412"/>
      <c r="ICK567" s="412"/>
      <c r="ICL567" s="412"/>
      <c r="ICM567" s="412"/>
      <c r="ICN567" s="412"/>
      <c r="ICO567" s="412"/>
      <c r="ICP567" s="413"/>
      <c r="ICQ567" s="413"/>
      <c r="ICR567" s="413"/>
      <c r="ICS567" s="413"/>
      <c r="ICT567" s="413"/>
      <c r="ICU567" s="413"/>
      <c r="ICV567" s="413"/>
      <c r="ICW567" s="413"/>
      <c r="ICX567" s="413"/>
      <c r="ICY567" s="413"/>
      <c r="ICZ567" s="413"/>
      <c r="IDA567" s="413"/>
      <c r="IDB567" s="413"/>
      <c r="IDC567" s="413"/>
      <c r="IDD567" s="413"/>
      <c r="IDE567" s="413"/>
      <c r="IDF567" s="413"/>
      <c r="IDG567" s="413"/>
      <c r="IDH567" s="413"/>
      <c r="IDI567" s="413"/>
      <c r="IDJ567" s="413"/>
      <c r="IDK567" s="413"/>
      <c r="IDL567" s="413"/>
      <c r="IDM567" s="413"/>
      <c r="IDN567" s="414"/>
      <c r="IDO567" s="414"/>
      <c r="IDP567" s="414"/>
      <c r="IDQ567" s="414"/>
      <c r="IDR567" s="414"/>
      <c r="IDS567" s="413"/>
      <c r="IDT567" s="413"/>
      <c r="IDU567" s="414"/>
      <c r="IDV567" s="414"/>
      <c r="IDW567" s="413"/>
      <c r="IDX567" s="413"/>
      <c r="IDY567" s="414"/>
      <c r="IDZ567" s="414"/>
      <c r="IEA567" s="413"/>
      <c r="IEB567" s="413"/>
      <c r="IEC567" s="413"/>
      <c r="IED567" s="413"/>
      <c r="IEE567" s="413"/>
      <c r="IEF567" s="413"/>
      <c r="IEG567" s="413"/>
      <c r="IEH567" s="414"/>
      <c r="IEI567" s="414"/>
      <c r="IEJ567" s="413"/>
      <c r="IEK567" s="413"/>
      <c r="IEL567" s="414"/>
      <c r="IEM567" s="414"/>
      <c r="IEN567" s="413"/>
      <c r="IEO567" s="413"/>
      <c r="IEP567" s="413"/>
      <c r="IEQ567" s="413"/>
      <c r="IER567" s="413"/>
      <c r="IES567" s="407"/>
      <c r="IET567" s="439"/>
      <c r="IEU567" s="413"/>
      <c r="IEV567" s="413"/>
      <c r="IEW567" s="413"/>
      <c r="IEX567" s="413"/>
      <c r="IEY567" s="413"/>
      <c r="IEZ567" s="413"/>
      <c r="IFA567" s="413"/>
      <c r="IFB567" s="412"/>
      <c r="IFC567" s="412"/>
      <c r="IFD567" s="412"/>
      <c r="IFE567" s="412"/>
      <c r="IFF567" s="412"/>
      <c r="IFG567" s="412"/>
      <c r="IFH567" s="412"/>
      <c r="IFI567" s="412"/>
      <c r="IFJ567" s="412"/>
      <c r="IFK567" s="412"/>
      <c r="IFL567" s="412"/>
      <c r="IFM567" s="412"/>
      <c r="IFN567" s="412"/>
      <c r="IFO567" s="412"/>
      <c r="IFP567" s="412"/>
      <c r="IFQ567" s="412"/>
      <c r="IFR567" s="412"/>
      <c r="IFS567" s="412"/>
      <c r="IFT567" s="412"/>
      <c r="IFU567" s="412"/>
      <c r="IFV567" s="412"/>
      <c r="IFW567" s="412"/>
      <c r="IFX567" s="412"/>
      <c r="IFY567" s="412"/>
      <c r="IFZ567" s="412"/>
      <c r="IGA567" s="412"/>
      <c r="IGB567" s="412"/>
      <c r="IGC567" s="412"/>
      <c r="IGD567" s="412"/>
      <c r="IGE567" s="412"/>
      <c r="IGF567" s="412"/>
      <c r="IGG567" s="412"/>
      <c r="IGH567" s="412"/>
      <c r="IGI567" s="412"/>
      <c r="IGJ567" s="412"/>
      <c r="IGK567" s="412"/>
      <c r="IGL567" s="412"/>
      <c r="IGM567" s="412"/>
      <c r="IGN567" s="412"/>
      <c r="IGO567" s="412"/>
      <c r="IGP567" s="412"/>
      <c r="IGQ567" s="412"/>
      <c r="IGR567" s="412"/>
      <c r="IGS567" s="412"/>
      <c r="IGT567" s="413"/>
      <c r="IGU567" s="413"/>
      <c r="IGV567" s="413"/>
      <c r="IGW567" s="413"/>
      <c r="IGX567" s="413"/>
      <c r="IGY567" s="413"/>
      <c r="IGZ567" s="413"/>
      <c r="IHA567" s="413"/>
      <c r="IHB567" s="413"/>
      <c r="IHC567" s="413"/>
      <c r="IHD567" s="413"/>
      <c r="IHE567" s="413"/>
      <c r="IHF567" s="413"/>
      <c r="IHG567" s="413"/>
      <c r="IHH567" s="413"/>
      <c r="IHI567" s="413"/>
      <c r="IHJ567" s="413"/>
      <c r="IHK567" s="413"/>
      <c r="IHL567" s="413"/>
      <c r="IHM567" s="413"/>
      <c r="IHN567" s="413"/>
      <c r="IHO567" s="413"/>
      <c r="IHP567" s="413"/>
      <c r="IHQ567" s="413"/>
      <c r="IHR567" s="414"/>
      <c r="IHS567" s="414"/>
      <c r="IHT567" s="414"/>
      <c r="IHU567" s="414"/>
      <c r="IHV567" s="414"/>
      <c r="IHW567" s="413"/>
      <c r="IHX567" s="413"/>
      <c r="IHY567" s="414"/>
      <c r="IHZ567" s="414"/>
      <c r="IIA567" s="413"/>
      <c r="IIB567" s="413"/>
      <c r="IIC567" s="414"/>
      <c r="IID567" s="414"/>
      <c r="IIE567" s="413"/>
      <c r="IIF567" s="413"/>
      <c r="IIG567" s="413"/>
      <c r="IIH567" s="413"/>
      <c r="III567" s="413"/>
      <c r="IIJ567" s="413"/>
      <c r="IIK567" s="413"/>
      <c r="IIL567" s="414"/>
      <c r="IIM567" s="414"/>
      <c r="IIN567" s="413"/>
      <c r="IIO567" s="413"/>
      <c r="IIP567" s="414"/>
      <c r="IIQ567" s="414"/>
      <c r="IIR567" s="413"/>
      <c r="IIS567" s="413"/>
      <c r="IIT567" s="413"/>
      <c r="IIU567" s="413"/>
      <c r="IIV567" s="413"/>
      <c r="IIW567" s="407"/>
      <c r="IIX567" s="439"/>
      <c r="IIY567" s="413"/>
      <c r="IIZ567" s="413"/>
      <c r="IJA567" s="413"/>
      <c r="IJB567" s="413"/>
      <c r="IJC567" s="413"/>
      <c r="IJD567" s="413"/>
      <c r="IJE567" s="413"/>
      <c r="IJF567" s="412"/>
      <c r="IJG567" s="412"/>
      <c r="IJH567" s="412"/>
      <c r="IJI567" s="412"/>
      <c r="IJJ567" s="412"/>
      <c r="IJK567" s="412"/>
      <c r="IJL567" s="412"/>
      <c r="IJM567" s="412"/>
      <c r="IJN567" s="412"/>
      <c r="IJO567" s="412"/>
      <c r="IJP567" s="412"/>
      <c r="IJQ567" s="412"/>
      <c r="IJR567" s="412"/>
      <c r="IJS567" s="412"/>
      <c r="IJT567" s="412"/>
      <c r="IJU567" s="412"/>
      <c r="IJV567" s="412"/>
      <c r="IJW567" s="412"/>
      <c r="IJX567" s="412"/>
      <c r="IJY567" s="412"/>
      <c r="IJZ567" s="412"/>
      <c r="IKA567" s="412"/>
      <c r="IKB567" s="412"/>
      <c r="IKC567" s="412"/>
      <c r="IKD567" s="412"/>
      <c r="IKE567" s="412"/>
      <c r="IKF567" s="412"/>
      <c r="IKG567" s="412"/>
      <c r="IKH567" s="412"/>
      <c r="IKI567" s="412"/>
      <c r="IKJ567" s="412"/>
      <c r="IKK567" s="412"/>
      <c r="IKL567" s="412"/>
      <c r="IKM567" s="412"/>
      <c r="IKN567" s="412"/>
      <c r="IKO567" s="412"/>
      <c r="IKP567" s="412"/>
      <c r="IKQ567" s="412"/>
      <c r="IKR567" s="412"/>
      <c r="IKS567" s="412"/>
      <c r="IKT567" s="412"/>
      <c r="IKU567" s="412"/>
      <c r="IKV567" s="412"/>
      <c r="IKW567" s="412"/>
      <c r="IKX567" s="413"/>
      <c r="IKY567" s="413"/>
      <c r="IKZ567" s="413"/>
      <c r="ILA567" s="413"/>
      <c r="ILB567" s="413"/>
      <c r="ILC567" s="413"/>
      <c r="ILD567" s="413"/>
      <c r="ILE567" s="413"/>
      <c r="ILF567" s="413"/>
      <c r="ILG567" s="413"/>
      <c r="ILH567" s="413"/>
      <c r="ILI567" s="413"/>
      <c r="ILJ567" s="413"/>
      <c r="ILK567" s="413"/>
      <c r="ILL567" s="413"/>
      <c r="ILM567" s="413"/>
      <c r="ILN567" s="413"/>
      <c r="ILO567" s="413"/>
      <c r="ILP567" s="413"/>
      <c r="ILQ567" s="413"/>
      <c r="ILR567" s="413"/>
      <c r="ILS567" s="413"/>
      <c r="ILT567" s="413"/>
      <c r="ILU567" s="413"/>
      <c r="ILV567" s="414"/>
      <c r="ILW567" s="414"/>
      <c r="ILX567" s="414"/>
      <c r="ILY567" s="414"/>
      <c r="ILZ567" s="414"/>
      <c r="IMA567" s="413"/>
      <c r="IMB567" s="413"/>
      <c r="IMC567" s="414"/>
      <c r="IMD567" s="414"/>
      <c r="IME567" s="413"/>
      <c r="IMF567" s="413"/>
      <c r="IMG567" s="414"/>
      <c r="IMH567" s="414"/>
      <c r="IMI567" s="413"/>
      <c r="IMJ567" s="413"/>
      <c r="IMK567" s="413"/>
      <c r="IML567" s="413"/>
      <c r="IMM567" s="413"/>
      <c r="IMN567" s="413"/>
      <c r="IMO567" s="413"/>
      <c r="IMP567" s="414"/>
      <c r="IMQ567" s="414"/>
      <c r="IMR567" s="413"/>
      <c r="IMS567" s="413"/>
      <c r="IMT567" s="414"/>
      <c r="IMU567" s="414"/>
      <c r="IMV567" s="413"/>
      <c r="IMW567" s="413"/>
      <c r="IMX567" s="413"/>
      <c r="IMY567" s="413"/>
      <c r="IMZ567" s="413"/>
      <c r="INA567" s="407"/>
      <c r="INB567" s="439"/>
      <c r="INC567" s="413"/>
      <c r="IND567" s="413"/>
      <c r="INE567" s="413"/>
      <c r="INF567" s="413"/>
      <c r="ING567" s="413"/>
      <c r="INH567" s="413"/>
      <c r="INI567" s="413"/>
      <c r="INJ567" s="412"/>
      <c r="INK567" s="412"/>
      <c r="INL567" s="412"/>
      <c r="INM567" s="412"/>
      <c r="INN567" s="412"/>
      <c r="INO567" s="412"/>
      <c r="INP567" s="412"/>
      <c r="INQ567" s="412"/>
      <c r="INR567" s="412"/>
      <c r="INS567" s="412"/>
      <c r="INT567" s="412"/>
      <c r="INU567" s="412"/>
      <c r="INV567" s="412"/>
      <c r="INW567" s="412"/>
      <c r="INX567" s="412"/>
      <c r="INY567" s="412"/>
      <c r="INZ567" s="412"/>
      <c r="IOA567" s="412"/>
      <c r="IOB567" s="412"/>
      <c r="IOC567" s="412"/>
      <c r="IOD567" s="412"/>
      <c r="IOE567" s="412"/>
      <c r="IOF567" s="412"/>
      <c r="IOG567" s="412"/>
      <c r="IOH567" s="412"/>
      <c r="IOI567" s="412"/>
      <c r="IOJ567" s="412"/>
      <c r="IOK567" s="412"/>
      <c r="IOL567" s="412"/>
      <c r="IOM567" s="412"/>
      <c r="ION567" s="412"/>
      <c r="IOO567" s="412"/>
      <c r="IOP567" s="412"/>
      <c r="IOQ567" s="412"/>
      <c r="IOR567" s="412"/>
      <c r="IOS567" s="412"/>
      <c r="IOT567" s="412"/>
      <c r="IOU567" s="412"/>
      <c r="IOV567" s="412"/>
      <c r="IOW567" s="412"/>
      <c r="IOX567" s="412"/>
      <c r="IOY567" s="412"/>
      <c r="IOZ567" s="412"/>
      <c r="IPA567" s="412"/>
      <c r="IPB567" s="413"/>
      <c r="IPC567" s="413"/>
      <c r="IPD567" s="413"/>
      <c r="IPE567" s="413"/>
      <c r="IPF567" s="413"/>
      <c r="IPG567" s="413"/>
      <c r="IPH567" s="413"/>
      <c r="IPI567" s="413"/>
      <c r="IPJ567" s="413"/>
      <c r="IPK567" s="413"/>
      <c r="IPL567" s="413"/>
      <c r="IPM567" s="413"/>
      <c r="IPN567" s="413"/>
      <c r="IPO567" s="413"/>
      <c r="IPP567" s="413"/>
      <c r="IPQ567" s="413"/>
      <c r="IPR567" s="413"/>
      <c r="IPS567" s="413"/>
      <c r="IPT567" s="413"/>
      <c r="IPU567" s="413"/>
      <c r="IPV567" s="413"/>
      <c r="IPW567" s="413"/>
      <c r="IPX567" s="413"/>
      <c r="IPY567" s="413"/>
      <c r="IPZ567" s="414"/>
      <c r="IQA567" s="414"/>
      <c r="IQB567" s="414"/>
      <c r="IQC567" s="414"/>
      <c r="IQD567" s="414"/>
      <c r="IQE567" s="413"/>
      <c r="IQF567" s="413"/>
      <c r="IQG567" s="414"/>
      <c r="IQH567" s="414"/>
      <c r="IQI567" s="413"/>
      <c r="IQJ567" s="413"/>
      <c r="IQK567" s="414"/>
      <c r="IQL567" s="414"/>
      <c r="IQM567" s="413"/>
      <c r="IQN567" s="413"/>
      <c r="IQO567" s="413"/>
      <c r="IQP567" s="413"/>
      <c r="IQQ567" s="413"/>
      <c r="IQR567" s="413"/>
      <c r="IQS567" s="413"/>
      <c r="IQT567" s="414"/>
      <c r="IQU567" s="414"/>
      <c r="IQV567" s="413"/>
      <c r="IQW567" s="413"/>
      <c r="IQX567" s="414"/>
      <c r="IQY567" s="414"/>
      <c r="IQZ567" s="413"/>
      <c r="IRA567" s="413"/>
      <c r="IRB567" s="413"/>
      <c r="IRC567" s="413"/>
      <c r="IRD567" s="413"/>
      <c r="IRE567" s="407"/>
      <c r="IRF567" s="439"/>
      <c r="IRG567" s="413"/>
      <c r="IRH567" s="413"/>
      <c r="IRI567" s="413"/>
      <c r="IRJ567" s="413"/>
      <c r="IRK567" s="413"/>
      <c r="IRL567" s="413"/>
      <c r="IRM567" s="413"/>
      <c r="IRN567" s="412"/>
      <c r="IRO567" s="412"/>
      <c r="IRP567" s="412"/>
      <c r="IRQ567" s="412"/>
      <c r="IRR567" s="412"/>
      <c r="IRS567" s="412"/>
      <c r="IRT567" s="412"/>
      <c r="IRU567" s="412"/>
      <c r="IRV567" s="412"/>
      <c r="IRW567" s="412"/>
      <c r="IRX567" s="412"/>
      <c r="IRY567" s="412"/>
      <c r="IRZ567" s="412"/>
      <c r="ISA567" s="412"/>
      <c r="ISB567" s="412"/>
      <c r="ISC567" s="412"/>
      <c r="ISD567" s="412"/>
      <c r="ISE567" s="412"/>
      <c r="ISF567" s="412"/>
      <c r="ISG567" s="412"/>
      <c r="ISH567" s="412"/>
      <c r="ISI567" s="412"/>
      <c r="ISJ567" s="412"/>
      <c r="ISK567" s="412"/>
      <c r="ISL567" s="412"/>
      <c r="ISM567" s="412"/>
      <c r="ISN567" s="412"/>
      <c r="ISO567" s="412"/>
      <c r="ISP567" s="412"/>
      <c r="ISQ567" s="412"/>
      <c r="ISR567" s="412"/>
      <c r="ISS567" s="412"/>
      <c r="IST567" s="412"/>
      <c r="ISU567" s="412"/>
      <c r="ISV567" s="412"/>
      <c r="ISW567" s="412"/>
      <c r="ISX567" s="412"/>
      <c r="ISY567" s="412"/>
      <c r="ISZ567" s="412"/>
      <c r="ITA567" s="412"/>
      <c r="ITB567" s="412"/>
      <c r="ITC567" s="412"/>
      <c r="ITD567" s="412"/>
      <c r="ITE567" s="412"/>
      <c r="ITF567" s="413"/>
      <c r="ITG567" s="413"/>
      <c r="ITH567" s="413"/>
      <c r="ITI567" s="413"/>
      <c r="ITJ567" s="413"/>
      <c r="ITK567" s="413"/>
      <c r="ITL567" s="413"/>
      <c r="ITM567" s="413"/>
      <c r="ITN567" s="413"/>
      <c r="ITO567" s="413"/>
      <c r="ITP567" s="413"/>
      <c r="ITQ567" s="413"/>
      <c r="ITR567" s="413"/>
      <c r="ITS567" s="413"/>
      <c r="ITT567" s="413"/>
      <c r="ITU567" s="413"/>
      <c r="ITV567" s="413"/>
      <c r="ITW567" s="413"/>
      <c r="ITX567" s="413"/>
      <c r="ITY567" s="413"/>
      <c r="ITZ567" s="413"/>
      <c r="IUA567" s="413"/>
      <c r="IUB567" s="413"/>
      <c r="IUC567" s="413"/>
      <c r="IUD567" s="414"/>
      <c r="IUE567" s="414"/>
      <c r="IUF567" s="414"/>
      <c r="IUG567" s="414"/>
      <c r="IUH567" s="414"/>
      <c r="IUI567" s="413"/>
      <c r="IUJ567" s="413"/>
      <c r="IUK567" s="414"/>
      <c r="IUL567" s="414"/>
      <c r="IUM567" s="413"/>
      <c r="IUN567" s="413"/>
      <c r="IUO567" s="414"/>
      <c r="IUP567" s="414"/>
      <c r="IUQ567" s="413"/>
      <c r="IUR567" s="413"/>
      <c r="IUS567" s="413"/>
      <c r="IUT567" s="413"/>
      <c r="IUU567" s="413"/>
      <c r="IUV567" s="413"/>
      <c r="IUW567" s="413"/>
      <c r="IUX567" s="414"/>
      <c r="IUY567" s="414"/>
      <c r="IUZ567" s="413"/>
      <c r="IVA567" s="413"/>
      <c r="IVB567" s="414"/>
      <c r="IVC567" s="414"/>
      <c r="IVD567" s="413"/>
      <c r="IVE567" s="413"/>
      <c r="IVF567" s="413"/>
      <c r="IVG567" s="413"/>
      <c r="IVH567" s="413"/>
      <c r="IVI567" s="407"/>
      <c r="IVJ567" s="439"/>
      <c r="IVK567" s="413"/>
      <c r="IVL567" s="413"/>
      <c r="IVM567" s="413"/>
      <c r="IVN567" s="413"/>
      <c r="IVO567" s="413"/>
      <c r="IVP567" s="413"/>
      <c r="IVQ567" s="413"/>
      <c r="IVR567" s="412"/>
      <c r="IVS567" s="412"/>
      <c r="IVT567" s="412"/>
      <c r="IVU567" s="412"/>
      <c r="IVV567" s="412"/>
      <c r="IVW567" s="412"/>
      <c r="IVX567" s="412"/>
      <c r="IVY567" s="412"/>
      <c r="IVZ567" s="412"/>
      <c r="IWA567" s="412"/>
      <c r="IWB567" s="412"/>
      <c r="IWC567" s="412"/>
      <c r="IWD567" s="412"/>
      <c r="IWE567" s="412"/>
      <c r="IWF567" s="412"/>
      <c r="IWG567" s="412"/>
      <c r="IWH567" s="412"/>
      <c r="IWI567" s="412"/>
      <c r="IWJ567" s="412"/>
      <c r="IWK567" s="412"/>
      <c r="IWL567" s="412"/>
      <c r="IWM567" s="412"/>
      <c r="IWN567" s="412"/>
      <c r="IWO567" s="412"/>
      <c r="IWP567" s="412"/>
      <c r="IWQ567" s="412"/>
      <c r="IWR567" s="412"/>
      <c r="IWS567" s="412"/>
      <c r="IWT567" s="412"/>
      <c r="IWU567" s="412"/>
      <c r="IWV567" s="412"/>
      <c r="IWW567" s="412"/>
      <c r="IWX567" s="412"/>
      <c r="IWY567" s="412"/>
      <c r="IWZ567" s="412"/>
      <c r="IXA567" s="412"/>
      <c r="IXB567" s="412"/>
      <c r="IXC567" s="412"/>
      <c r="IXD567" s="412"/>
      <c r="IXE567" s="412"/>
      <c r="IXF567" s="412"/>
      <c r="IXG567" s="412"/>
      <c r="IXH567" s="412"/>
      <c r="IXI567" s="412"/>
      <c r="IXJ567" s="413"/>
      <c r="IXK567" s="413"/>
      <c r="IXL567" s="413"/>
      <c r="IXM567" s="413"/>
      <c r="IXN567" s="413"/>
      <c r="IXO567" s="413"/>
      <c r="IXP567" s="413"/>
      <c r="IXQ567" s="413"/>
      <c r="IXR567" s="413"/>
      <c r="IXS567" s="413"/>
      <c r="IXT567" s="413"/>
      <c r="IXU567" s="413"/>
      <c r="IXV567" s="413"/>
      <c r="IXW567" s="413"/>
      <c r="IXX567" s="413"/>
      <c r="IXY567" s="413"/>
      <c r="IXZ567" s="413"/>
      <c r="IYA567" s="413"/>
      <c r="IYB567" s="413"/>
      <c r="IYC567" s="413"/>
      <c r="IYD567" s="413"/>
      <c r="IYE567" s="413"/>
      <c r="IYF567" s="413"/>
      <c r="IYG567" s="413"/>
      <c r="IYH567" s="414"/>
      <c r="IYI567" s="414"/>
      <c r="IYJ567" s="414"/>
      <c r="IYK567" s="414"/>
      <c r="IYL567" s="414"/>
      <c r="IYM567" s="413"/>
      <c r="IYN567" s="413"/>
      <c r="IYO567" s="414"/>
      <c r="IYP567" s="414"/>
      <c r="IYQ567" s="413"/>
      <c r="IYR567" s="413"/>
      <c r="IYS567" s="414"/>
      <c r="IYT567" s="414"/>
      <c r="IYU567" s="413"/>
      <c r="IYV567" s="413"/>
      <c r="IYW567" s="413"/>
      <c r="IYX567" s="413"/>
      <c r="IYY567" s="413"/>
      <c r="IYZ567" s="413"/>
      <c r="IZA567" s="413"/>
      <c r="IZB567" s="414"/>
      <c r="IZC567" s="414"/>
      <c r="IZD567" s="413"/>
      <c r="IZE567" s="413"/>
      <c r="IZF567" s="414"/>
      <c r="IZG567" s="414"/>
      <c r="IZH567" s="413"/>
      <c r="IZI567" s="413"/>
      <c r="IZJ567" s="413"/>
      <c r="IZK567" s="413"/>
      <c r="IZL567" s="413"/>
      <c r="IZM567" s="407"/>
      <c r="IZN567" s="439"/>
      <c r="IZO567" s="413"/>
      <c r="IZP567" s="413"/>
      <c r="IZQ567" s="413"/>
      <c r="IZR567" s="413"/>
      <c r="IZS567" s="413"/>
      <c r="IZT567" s="413"/>
      <c r="IZU567" s="413"/>
      <c r="IZV567" s="412"/>
      <c r="IZW567" s="412"/>
      <c r="IZX567" s="412"/>
      <c r="IZY567" s="412"/>
      <c r="IZZ567" s="412"/>
      <c r="JAA567" s="412"/>
      <c r="JAB567" s="412"/>
      <c r="JAC567" s="412"/>
      <c r="JAD567" s="412"/>
      <c r="JAE567" s="412"/>
      <c r="JAF567" s="412"/>
      <c r="JAG567" s="412"/>
      <c r="JAH567" s="412"/>
      <c r="JAI567" s="412"/>
      <c r="JAJ567" s="412"/>
      <c r="JAK567" s="412"/>
      <c r="JAL567" s="412"/>
      <c r="JAM567" s="412"/>
      <c r="JAN567" s="412"/>
      <c r="JAO567" s="412"/>
      <c r="JAP567" s="412"/>
      <c r="JAQ567" s="412"/>
      <c r="JAR567" s="412"/>
      <c r="JAS567" s="412"/>
      <c r="JAT567" s="412"/>
      <c r="JAU567" s="412"/>
      <c r="JAV567" s="412"/>
      <c r="JAW567" s="412"/>
      <c r="JAX567" s="412"/>
      <c r="JAY567" s="412"/>
      <c r="JAZ567" s="412"/>
      <c r="JBA567" s="412"/>
      <c r="JBB567" s="412"/>
      <c r="JBC567" s="412"/>
      <c r="JBD567" s="412"/>
      <c r="JBE567" s="412"/>
      <c r="JBF567" s="412"/>
      <c r="JBG567" s="412"/>
      <c r="JBH567" s="412"/>
      <c r="JBI567" s="412"/>
      <c r="JBJ567" s="412"/>
      <c r="JBK567" s="412"/>
      <c r="JBL567" s="412"/>
      <c r="JBM567" s="412"/>
      <c r="JBN567" s="413"/>
      <c r="JBO567" s="413"/>
      <c r="JBP567" s="413"/>
      <c r="JBQ567" s="413"/>
      <c r="JBR567" s="413"/>
      <c r="JBS567" s="413"/>
      <c r="JBT567" s="413"/>
      <c r="JBU567" s="413"/>
      <c r="JBV567" s="413"/>
      <c r="JBW567" s="413"/>
      <c r="JBX567" s="413"/>
      <c r="JBY567" s="413"/>
      <c r="JBZ567" s="413"/>
      <c r="JCA567" s="413"/>
      <c r="JCB567" s="413"/>
      <c r="JCC567" s="413"/>
      <c r="JCD567" s="413"/>
      <c r="JCE567" s="413"/>
      <c r="JCF567" s="413"/>
      <c r="JCG567" s="413"/>
      <c r="JCH567" s="413"/>
      <c r="JCI567" s="413"/>
      <c r="JCJ567" s="413"/>
      <c r="JCK567" s="413"/>
      <c r="JCL567" s="414"/>
      <c r="JCM567" s="414"/>
      <c r="JCN567" s="414"/>
      <c r="JCO567" s="414"/>
      <c r="JCP567" s="414"/>
      <c r="JCQ567" s="413"/>
      <c r="JCR567" s="413"/>
      <c r="JCS567" s="414"/>
      <c r="JCT567" s="414"/>
      <c r="JCU567" s="413"/>
      <c r="JCV567" s="413"/>
      <c r="JCW567" s="414"/>
      <c r="JCX567" s="414"/>
      <c r="JCY567" s="413"/>
      <c r="JCZ567" s="413"/>
      <c r="JDA567" s="413"/>
      <c r="JDB567" s="413"/>
      <c r="JDC567" s="413"/>
      <c r="JDD567" s="413"/>
      <c r="JDE567" s="413"/>
      <c r="JDF567" s="414"/>
      <c r="JDG567" s="414"/>
      <c r="JDH567" s="413"/>
      <c r="JDI567" s="413"/>
      <c r="JDJ567" s="414"/>
      <c r="JDK567" s="414"/>
      <c r="JDL567" s="413"/>
      <c r="JDM567" s="413"/>
      <c r="JDN567" s="413"/>
      <c r="JDO567" s="413"/>
      <c r="JDP567" s="413"/>
      <c r="JDQ567" s="407"/>
      <c r="JDR567" s="439"/>
      <c r="JDS567" s="413"/>
      <c r="JDT567" s="413"/>
      <c r="JDU567" s="413"/>
      <c r="JDV567" s="413"/>
      <c r="JDW567" s="413"/>
      <c r="JDX567" s="413"/>
      <c r="JDY567" s="413"/>
      <c r="JDZ567" s="412"/>
      <c r="JEA567" s="412"/>
      <c r="JEB567" s="412"/>
      <c r="JEC567" s="412"/>
      <c r="JED567" s="412"/>
      <c r="JEE567" s="412"/>
      <c r="JEF567" s="412"/>
      <c r="JEG567" s="412"/>
      <c r="JEH567" s="412"/>
      <c r="JEI567" s="412"/>
      <c r="JEJ567" s="412"/>
      <c r="JEK567" s="412"/>
      <c r="JEL567" s="412"/>
      <c r="JEM567" s="412"/>
      <c r="JEN567" s="412"/>
      <c r="JEO567" s="412"/>
      <c r="JEP567" s="412"/>
      <c r="JEQ567" s="412"/>
      <c r="JER567" s="412"/>
      <c r="JES567" s="412"/>
      <c r="JET567" s="412"/>
      <c r="JEU567" s="412"/>
      <c r="JEV567" s="412"/>
      <c r="JEW567" s="412"/>
      <c r="JEX567" s="412"/>
      <c r="JEY567" s="412"/>
      <c r="JEZ567" s="412"/>
      <c r="JFA567" s="412"/>
      <c r="JFB567" s="412"/>
      <c r="JFC567" s="412"/>
      <c r="JFD567" s="412"/>
      <c r="JFE567" s="412"/>
      <c r="JFF567" s="412"/>
      <c r="JFG567" s="412"/>
      <c r="JFH567" s="412"/>
      <c r="JFI567" s="412"/>
      <c r="JFJ567" s="412"/>
      <c r="JFK567" s="412"/>
      <c r="JFL567" s="412"/>
      <c r="JFM567" s="412"/>
      <c r="JFN567" s="412"/>
      <c r="JFO567" s="412"/>
      <c r="JFP567" s="412"/>
      <c r="JFQ567" s="412"/>
      <c r="JFR567" s="413"/>
      <c r="JFS567" s="413"/>
      <c r="JFT567" s="413"/>
      <c r="JFU567" s="413"/>
      <c r="JFV567" s="413"/>
      <c r="JFW567" s="413"/>
      <c r="JFX567" s="413"/>
      <c r="JFY567" s="413"/>
      <c r="JFZ567" s="413"/>
      <c r="JGA567" s="413"/>
      <c r="JGB567" s="413"/>
      <c r="JGC567" s="413"/>
      <c r="JGD567" s="413"/>
      <c r="JGE567" s="413"/>
      <c r="JGF567" s="413"/>
      <c r="JGG567" s="413"/>
      <c r="JGH567" s="413"/>
      <c r="JGI567" s="413"/>
      <c r="JGJ567" s="413"/>
      <c r="JGK567" s="413"/>
      <c r="JGL567" s="413"/>
      <c r="JGM567" s="413"/>
      <c r="JGN567" s="413"/>
      <c r="JGO567" s="413"/>
      <c r="JGP567" s="414"/>
      <c r="JGQ567" s="414"/>
      <c r="JGR567" s="414"/>
      <c r="JGS567" s="414"/>
      <c r="JGT567" s="414"/>
      <c r="JGU567" s="413"/>
      <c r="JGV567" s="413"/>
      <c r="JGW567" s="414"/>
      <c r="JGX567" s="414"/>
      <c r="JGY567" s="413"/>
      <c r="JGZ567" s="413"/>
      <c r="JHA567" s="414"/>
      <c r="JHB567" s="414"/>
      <c r="JHC567" s="413"/>
      <c r="JHD567" s="413"/>
      <c r="JHE567" s="413"/>
      <c r="JHF567" s="413"/>
      <c r="JHG567" s="413"/>
      <c r="JHH567" s="413"/>
      <c r="JHI567" s="413"/>
      <c r="JHJ567" s="414"/>
      <c r="JHK567" s="414"/>
      <c r="JHL567" s="413"/>
      <c r="JHM567" s="413"/>
      <c r="JHN567" s="414"/>
      <c r="JHO567" s="414"/>
      <c r="JHP567" s="413"/>
      <c r="JHQ567" s="413"/>
      <c r="JHR567" s="413"/>
      <c r="JHS567" s="413"/>
      <c r="JHT567" s="413"/>
      <c r="JHU567" s="407"/>
      <c r="JHV567" s="439"/>
      <c r="JHW567" s="413"/>
      <c r="JHX567" s="413"/>
      <c r="JHY567" s="413"/>
      <c r="JHZ567" s="413"/>
      <c r="JIA567" s="413"/>
      <c r="JIB567" s="413"/>
      <c r="JIC567" s="413"/>
      <c r="JID567" s="412"/>
      <c r="JIE567" s="412"/>
      <c r="JIF567" s="412"/>
      <c r="JIG567" s="412"/>
      <c r="JIH567" s="412"/>
      <c r="JII567" s="412"/>
      <c r="JIJ567" s="412"/>
      <c r="JIK567" s="412"/>
      <c r="JIL567" s="412"/>
      <c r="JIM567" s="412"/>
      <c r="JIN567" s="412"/>
      <c r="JIO567" s="412"/>
      <c r="JIP567" s="412"/>
      <c r="JIQ567" s="412"/>
      <c r="JIR567" s="412"/>
      <c r="JIS567" s="412"/>
      <c r="JIT567" s="412"/>
      <c r="JIU567" s="412"/>
      <c r="JIV567" s="412"/>
      <c r="JIW567" s="412"/>
      <c r="JIX567" s="412"/>
      <c r="JIY567" s="412"/>
      <c r="JIZ567" s="412"/>
      <c r="JJA567" s="412"/>
      <c r="JJB567" s="412"/>
      <c r="JJC567" s="412"/>
      <c r="JJD567" s="412"/>
      <c r="JJE567" s="412"/>
      <c r="JJF567" s="412"/>
      <c r="JJG567" s="412"/>
      <c r="JJH567" s="412"/>
      <c r="JJI567" s="412"/>
      <c r="JJJ567" s="412"/>
      <c r="JJK567" s="412"/>
      <c r="JJL567" s="412"/>
      <c r="JJM567" s="412"/>
      <c r="JJN567" s="412"/>
      <c r="JJO567" s="412"/>
      <c r="JJP567" s="412"/>
      <c r="JJQ567" s="412"/>
      <c r="JJR567" s="412"/>
      <c r="JJS567" s="412"/>
      <c r="JJT567" s="412"/>
      <c r="JJU567" s="412"/>
      <c r="JJV567" s="413"/>
      <c r="JJW567" s="413"/>
      <c r="JJX567" s="413"/>
      <c r="JJY567" s="413"/>
      <c r="JJZ567" s="413"/>
      <c r="JKA567" s="413"/>
      <c r="JKB567" s="413"/>
      <c r="JKC567" s="413"/>
      <c r="JKD567" s="413"/>
      <c r="JKE567" s="413"/>
      <c r="JKF567" s="413"/>
      <c r="JKG567" s="413"/>
      <c r="JKH567" s="413"/>
      <c r="JKI567" s="413"/>
      <c r="JKJ567" s="413"/>
      <c r="JKK567" s="413"/>
      <c r="JKL567" s="413"/>
      <c r="JKM567" s="413"/>
      <c r="JKN567" s="413"/>
      <c r="JKO567" s="413"/>
      <c r="JKP567" s="413"/>
      <c r="JKQ567" s="413"/>
      <c r="JKR567" s="413"/>
      <c r="JKS567" s="413"/>
      <c r="JKT567" s="414"/>
      <c r="JKU567" s="414"/>
      <c r="JKV567" s="414"/>
      <c r="JKW567" s="414"/>
      <c r="JKX567" s="414"/>
      <c r="JKY567" s="413"/>
      <c r="JKZ567" s="413"/>
      <c r="JLA567" s="414"/>
      <c r="JLB567" s="414"/>
      <c r="JLC567" s="413"/>
      <c r="JLD567" s="413"/>
      <c r="JLE567" s="414"/>
      <c r="JLF567" s="414"/>
      <c r="JLG567" s="413"/>
      <c r="JLH567" s="413"/>
      <c r="JLI567" s="413"/>
      <c r="JLJ567" s="413"/>
      <c r="JLK567" s="413"/>
      <c r="JLL567" s="413"/>
      <c r="JLM567" s="413"/>
      <c r="JLN567" s="414"/>
      <c r="JLO567" s="414"/>
      <c r="JLP567" s="413"/>
      <c r="JLQ567" s="413"/>
      <c r="JLR567" s="414"/>
      <c r="JLS567" s="414"/>
      <c r="JLT567" s="413"/>
      <c r="JLU567" s="413"/>
      <c r="JLV567" s="413"/>
      <c r="JLW567" s="413"/>
      <c r="JLX567" s="413"/>
      <c r="JLY567" s="407"/>
      <c r="JLZ567" s="439"/>
      <c r="JMA567" s="413"/>
      <c r="JMB567" s="413"/>
      <c r="JMC567" s="413"/>
      <c r="JMD567" s="413"/>
      <c r="JME567" s="413"/>
      <c r="JMF567" s="413"/>
      <c r="JMG567" s="413"/>
      <c r="JMH567" s="412"/>
      <c r="JMI567" s="412"/>
      <c r="JMJ567" s="412"/>
      <c r="JMK567" s="412"/>
      <c r="JML567" s="412"/>
      <c r="JMM567" s="412"/>
      <c r="JMN567" s="412"/>
      <c r="JMO567" s="412"/>
      <c r="JMP567" s="412"/>
      <c r="JMQ567" s="412"/>
      <c r="JMR567" s="412"/>
      <c r="JMS567" s="412"/>
      <c r="JMT567" s="412"/>
      <c r="JMU567" s="412"/>
      <c r="JMV567" s="412"/>
      <c r="JMW567" s="412"/>
      <c r="JMX567" s="412"/>
      <c r="JMY567" s="412"/>
      <c r="JMZ567" s="412"/>
      <c r="JNA567" s="412"/>
      <c r="JNB567" s="412"/>
      <c r="JNC567" s="412"/>
      <c r="JND567" s="412"/>
      <c r="JNE567" s="412"/>
      <c r="JNF567" s="412"/>
      <c r="JNG567" s="412"/>
      <c r="JNH567" s="412"/>
      <c r="JNI567" s="412"/>
      <c r="JNJ567" s="412"/>
      <c r="JNK567" s="412"/>
      <c r="JNL567" s="412"/>
      <c r="JNM567" s="412"/>
      <c r="JNN567" s="412"/>
      <c r="JNO567" s="412"/>
      <c r="JNP567" s="412"/>
      <c r="JNQ567" s="412"/>
      <c r="JNR567" s="412"/>
      <c r="JNS567" s="412"/>
      <c r="JNT567" s="412"/>
      <c r="JNU567" s="412"/>
      <c r="JNV567" s="412"/>
      <c r="JNW567" s="412"/>
      <c r="JNX567" s="412"/>
      <c r="JNY567" s="412"/>
      <c r="JNZ567" s="413"/>
      <c r="JOA567" s="413"/>
      <c r="JOB567" s="413"/>
      <c r="JOC567" s="413"/>
      <c r="JOD567" s="413"/>
      <c r="JOE567" s="413"/>
      <c r="JOF567" s="413"/>
      <c r="JOG567" s="413"/>
      <c r="JOH567" s="413"/>
      <c r="JOI567" s="413"/>
      <c r="JOJ567" s="413"/>
      <c r="JOK567" s="413"/>
      <c r="JOL567" s="413"/>
      <c r="JOM567" s="413"/>
      <c r="JON567" s="413"/>
      <c r="JOO567" s="413"/>
      <c r="JOP567" s="413"/>
      <c r="JOQ567" s="413"/>
      <c r="JOR567" s="413"/>
      <c r="JOS567" s="413"/>
      <c r="JOT567" s="413"/>
      <c r="JOU567" s="413"/>
      <c r="JOV567" s="413"/>
      <c r="JOW567" s="413"/>
      <c r="JOX567" s="414"/>
      <c r="JOY567" s="414"/>
      <c r="JOZ567" s="414"/>
      <c r="JPA567" s="414"/>
      <c r="JPB567" s="414"/>
      <c r="JPC567" s="413"/>
      <c r="JPD567" s="413"/>
      <c r="JPE567" s="414"/>
      <c r="JPF567" s="414"/>
      <c r="JPG567" s="413"/>
      <c r="JPH567" s="413"/>
      <c r="JPI567" s="414"/>
      <c r="JPJ567" s="414"/>
      <c r="JPK567" s="413"/>
      <c r="JPL567" s="413"/>
      <c r="JPM567" s="413"/>
      <c r="JPN567" s="413"/>
      <c r="JPO567" s="413"/>
      <c r="JPP567" s="413"/>
      <c r="JPQ567" s="413"/>
      <c r="JPR567" s="414"/>
      <c r="JPS567" s="414"/>
      <c r="JPT567" s="413"/>
      <c r="JPU567" s="413"/>
      <c r="JPV567" s="414"/>
      <c r="JPW567" s="414"/>
      <c r="JPX567" s="413"/>
      <c r="JPY567" s="413"/>
      <c r="JPZ567" s="413"/>
      <c r="JQA567" s="413"/>
      <c r="JQB567" s="413"/>
      <c r="JQC567" s="407"/>
      <c r="JQD567" s="439"/>
      <c r="JQE567" s="413"/>
      <c r="JQF567" s="413"/>
      <c r="JQG567" s="413"/>
      <c r="JQH567" s="413"/>
      <c r="JQI567" s="413"/>
      <c r="JQJ567" s="413"/>
      <c r="JQK567" s="413"/>
      <c r="JQL567" s="412"/>
      <c r="JQM567" s="412"/>
      <c r="JQN567" s="412"/>
      <c r="JQO567" s="412"/>
      <c r="JQP567" s="412"/>
      <c r="JQQ567" s="412"/>
      <c r="JQR567" s="412"/>
      <c r="JQS567" s="412"/>
      <c r="JQT567" s="412"/>
      <c r="JQU567" s="412"/>
      <c r="JQV567" s="412"/>
      <c r="JQW567" s="412"/>
      <c r="JQX567" s="412"/>
      <c r="JQY567" s="412"/>
      <c r="JQZ567" s="412"/>
      <c r="JRA567" s="412"/>
      <c r="JRB567" s="412"/>
      <c r="JRC567" s="412"/>
      <c r="JRD567" s="412"/>
      <c r="JRE567" s="412"/>
      <c r="JRF567" s="412"/>
      <c r="JRG567" s="412"/>
      <c r="JRH567" s="412"/>
      <c r="JRI567" s="412"/>
      <c r="JRJ567" s="412"/>
      <c r="JRK567" s="412"/>
      <c r="JRL567" s="412"/>
      <c r="JRM567" s="412"/>
      <c r="JRN567" s="412"/>
      <c r="JRO567" s="412"/>
      <c r="JRP567" s="412"/>
      <c r="JRQ567" s="412"/>
      <c r="JRR567" s="412"/>
      <c r="JRS567" s="412"/>
      <c r="JRT567" s="412"/>
      <c r="JRU567" s="412"/>
      <c r="JRV567" s="412"/>
      <c r="JRW567" s="412"/>
      <c r="JRX567" s="412"/>
      <c r="JRY567" s="412"/>
      <c r="JRZ567" s="412"/>
      <c r="JSA567" s="412"/>
      <c r="JSB567" s="412"/>
      <c r="JSC567" s="412"/>
      <c r="JSD567" s="413"/>
      <c r="JSE567" s="413"/>
      <c r="JSF567" s="413"/>
      <c r="JSG567" s="413"/>
      <c r="JSH567" s="413"/>
      <c r="JSI567" s="413"/>
      <c r="JSJ567" s="413"/>
      <c r="JSK567" s="413"/>
      <c r="JSL567" s="413"/>
      <c r="JSM567" s="413"/>
      <c r="JSN567" s="413"/>
      <c r="JSO567" s="413"/>
      <c r="JSP567" s="413"/>
      <c r="JSQ567" s="413"/>
      <c r="JSR567" s="413"/>
      <c r="JSS567" s="413"/>
      <c r="JST567" s="413"/>
      <c r="JSU567" s="413"/>
      <c r="JSV567" s="413"/>
      <c r="JSW567" s="413"/>
      <c r="JSX567" s="413"/>
      <c r="JSY567" s="413"/>
      <c r="JSZ567" s="413"/>
      <c r="JTA567" s="413"/>
      <c r="JTB567" s="414"/>
      <c r="JTC567" s="414"/>
      <c r="JTD567" s="414"/>
      <c r="JTE567" s="414"/>
      <c r="JTF567" s="414"/>
      <c r="JTG567" s="413"/>
      <c r="JTH567" s="413"/>
      <c r="JTI567" s="414"/>
      <c r="JTJ567" s="414"/>
      <c r="JTK567" s="413"/>
      <c r="JTL567" s="413"/>
      <c r="JTM567" s="414"/>
      <c r="JTN567" s="414"/>
      <c r="JTO567" s="413"/>
      <c r="JTP567" s="413"/>
      <c r="JTQ567" s="413"/>
      <c r="JTR567" s="413"/>
      <c r="JTS567" s="413"/>
      <c r="JTT567" s="413"/>
      <c r="JTU567" s="413"/>
      <c r="JTV567" s="414"/>
      <c r="JTW567" s="414"/>
      <c r="JTX567" s="413"/>
      <c r="JTY567" s="413"/>
      <c r="JTZ567" s="414"/>
      <c r="JUA567" s="414"/>
      <c r="JUB567" s="413"/>
      <c r="JUC567" s="413"/>
      <c r="JUD567" s="413"/>
      <c r="JUE567" s="413"/>
      <c r="JUF567" s="413"/>
      <c r="JUG567" s="407"/>
      <c r="JUH567" s="439"/>
      <c r="JUI567" s="413"/>
      <c r="JUJ567" s="413"/>
      <c r="JUK567" s="413"/>
      <c r="JUL567" s="413"/>
      <c r="JUM567" s="413"/>
      <c r="JUN567" s="413"/>
      <c r="JUO567" s="413"/>
      <c r="JUP567" s="412"/>
      <c r="JUQ567" s="412"/>
      <c r="JUR567" s="412"/>
      <c r="JUS567" s="412"/>
      <c r="JUT567" s="412"/>
      <c r="JUU567" s="412"/>
      <c r="JUV567" s="412"/>
      <c r="JUW567" s="412"/>
      <c r="JUX567" s="412"/>
      <c r="JUY567" s="412"/>
      <c r="JUZ567" s="412"/>
      <c r="JVA567" s="412"/>
      <c r="JVB567" s="412"/>
      <c r="JVC567" s="412"/>
      <c r="JVD567" s="412"/>
      <c r="JVE567" s="412"/>
      <c r="JVF567" s="412"/>
      <c r="JVG567" s="412"/>
      <c r="JVH567" s="412"/>
      <c r="JVI567" s="412"/>
      <c r="JVJ567" s="412"/>
      <c r="JVK567" s="412"/>
      <c r="JVL567" s="412"/>
      <c r="JVM567" s="412"/>
      <c r="JVN567" s="412"/>
      <c r="JVO567" s="412"/>
      <c r="JVP567" s="412"/>
      <c r="JVQ567" s="412"/>
      <c r="JVR567" s="412"/>
      <c r="JVS567" s="412"/>
      <c r="JVT567" s="412"/>
      <c r="JVU567" s="412"/>
      <c r="JVV567" s="412"/>
      <c r="JVW567" s="412"/>
      <c r="JVX567" s="412"/>
      <c r="JVY567" s="412"/>
      <c r="JVZ567" s="412"/>
      <c r="JWA567" s="412"/>
      <c r="JWB567" s="412"/>
      <c r="JWC567" s="412"/>
      <c r="JWD567" s="412"/>
      <c r="JWE567" s="412"/>
      <c r="JWF567" s="412"/>
      <c r="JWG567" s="412"/>
      <c r="JWH567" s="413"/>
      <c r="JWI567" s="413"/>
      <c r="JWJ567" s="413"/>
      <c r="JWK567" s="413"/>
      <c r="JWL567" s="413"/>
      <c r="JWM567" s="413"/>
      <c r="JWN567" s="413"/>
      <c r="JWO567" s="413"/>
      <c r="JWP567" s="413"/>
      <c r="JWQ567" s="413"/>
      <c r="JWR567" s="413"/>
      <c r="JWS567" s="413"/>
      <c r="JWT567" s="413"/>
      <c r="JWU567" s="413"/>
      <c r="JWV567" s="413"/>
      <c r="JWW567" s="413"/>
      <c r="JWX567" s="413"/>
      <c r="JWY567" s="413"/>
      <c r="JWZ567" s="413"/>
      <c r="JXA567" s="413"/>
      <c r="JXB567" s="413"/>
      <c r="JXC567" s="413"/>
      <c r="JXD567" s="413"/>
      <c r="JXE567" s="413"/>
      <c r="JXF567" s="414"/>
      <c r="JXG567" s="414"/>
      <c r="JXH567" s="414"/>
      <c r="JXI567" s="414"/>
      <c r="JXJ567" s="414"/>
      <c r="JXK567" s="413"/>
      <c r="JXL567" s="413"/>
      <c r="JXM567" s="414"/>
      <c r="JXN567" s="414"/>
      <c r="JXO567" s="413"/>
      <c r="JXP567" s="413"/>
      <c r="JXQ567" s="414"/>
      <c r="JXR567" s="414"/>
      <c r="JXS567" s="413"/>
      <c r="JXT567" s="413"/>
      <c r="JXU567" s="413"/>
      <c r="JXV567" s="413"/>
      <c r="JXW567" s="413"/>
      <c r="JXX567" s="413"/>
      <c r="JXY567" s="413"/>
      <c r="JXZ567" s="414"/>
      <c r="JYA567" s="414"/>
      <c r="JYB567" s="413"/>
      <c r="JYC567" s="413"/>
      <c r="JYD567" s="414"/>
      <c r="JYE567" s="414"/>
      <c r="JYF567" s="413"/>
      <c r="JYG567" s="413"/>
      <c r="JYH567" s="413"/>
      <c r="JYI567" s="413"/>
      <c r="JYJ567" s="413"/>
      <c r="JYK567" s="407"/>
      <c r="JYL567" s="439"/>
      <c r="JYM567" s="413"/>
      <c r="JYN567" s="413"/>
      <c r="JYO567" s="413"/>
      <c r="JYP567" s="413"/>
      <c r="JYQ567" s="413"/>
      <c r="JYR567" s="413"/>
      <c r="JYS567" s="413"/>
      <c r="JYT567" s="412"/>
      <c r="JYU567" s="412"/>
      <c r="JYV567" s="412"/>
      <c r="JYW567" s="412"/>
      <c r="JYX567" s="412"/>
      <c r="JYY567" s="412"/>
      <c r="JYZ567" s="412"/>
      <c r="JZA567" s="412"/>
      <c r="JZB567" s="412"/>
      <c r="JZC567" s="412"/>
      <c r="JZD567" s="412"/>
      <c r="JZE567" s="412"/>
      <c r="JZF567" s="412"/>
      <c r="JZG567" s="412"/>
      <c r="JZH567" s="412"/>
      <c r="JZI567" s="412"/>
      <c r="JZJ567" s="412"/>
      <c r="JZK567" s="412"/>
      <c r="JZL567" s="412"/>
      <c r="JZM567" s="412"/>
      <c r="JZN567" s="412"/>
      <c r="JZO567" s="412"/>
      <c r="JZP567" s="412"/>
      <c r="JZQ567" s="412"/>
      <c r="JZR567" s="412"/>
      <c r="JZS567" s="412"/>
      <c r="JZT567" s="412"/>
      <c r="JZU567" s="412"/>
      <c r="JZV567" s="412"/>
      <c r="JZW567" s="412"/>
      <c r="JZX567" s="412"/>
      <c r="JZY567" s="412"/>
      <c r="JZZ567" s="412"/>
      <c r="KAA567" s="412"/>
      <c r="KAB567" s="412"/>
      <c r="KAC567" s="412"/>
      <c r="KAD567" s="412"/>
      <c r="KAE567" s="412"/>
      <c r="KAF567" s="412"/>
      <c r="KAG567" s="412"/>
      <c r="KAH567" s="412"/>
      <c r="KAI567" s="412"/>
      <c r="KAJ567" s="412"/>
      <c r="KAK567" s="412"/>
      <c r="KAL567" s="413"/>
      <c r="KAM567" s="413"/>
      <c r="KAN567" s="413"/>
      <c r="KAO567" s="413"/>
      <c r="KAP567" s="413"/>
      <c r="KAQ567" s="413"/>
      <c r="KAR567" s="413"/>
      <c r="KAS567" s="413"/>
      <c r="KAT567" s="413"/>
      <c r="KAU567" s="413"/>
      <c r="KAV567" s="413"/>
      <c r="KAW567" s="413"/>
      <c r="KAX567" s="413"/>
      <c r="KAY567" s="413"/>
      <c r="KAZ567" s="413"/>
      <c r="KBA567" s="413"/>
      <c r="KBB567" s="413"/>
      <c r="KBC567" s="413"/>
      <c r="KBD567" s="413"/>
      <c r="KBE567" s="413"/>
      <c r="KBF567" s="413"/>
      <c r="KBG567" s="413"/>
      <c r="KBH567" s="413"/>
      <c r="KBI567" s="413"/>
      <c r="KBJ567" s="414"/>
      <c r="KBK567" s="414"/>
      <c r="KBL567" s="414"/>
      <c r="KBM567" s="414"/>
      <c r="KBN567" s="414"/>
      <c r="KBO567" s="413"/>
      <c r="KBP567" s="413"/>
      <c r="KBQ567" s="414"/>
      <c r="KBR567" s="414"/>
      <c r="KBS567" s="413"/>
      <c r="KBT567" s="413"/>
      <c r="KBU567" s="414"/>
      <c r="KBV567" s="414"/>
      <c r="KBW567" s="413"/>
      <c r="KBX567" s="413"/>
      <c r="KBY567" s="413"/>
      <c r="KBZ567" s="413"/>
      <c r="KCA567" s="413"/>
      <c r="KCB567" s="413"/>
      <c r="KCC567" s="413"/>
      <c r="KCD567" s="414"/>
      <c r="KCE567" s="414"/>
      <c r="KCF567" s="413"/>
      <c r="KCG567" s="413"/>
      <c r="KCH567" s="414"/>
      <c r="KCI567" s="414"/>
      <c r="KCJ567" s="413"/>
      <c r="KCK567" s="413"/>
      <c r="KCL567" s="413"/>
      <c r="KCM567" s="413"/>
      <c r="KCN567" s="413"/>
      <c r="KCO567" s="407"/>
      <c r="KCP567" s="439"/>
      <c r="KCQ567" s="413"/>
      <c r="KCR567" s="413"/>
      <c r="KCS567" s="413"/>
      <c r="KCT567" s="413"/>
      <c r="KCU567" s="413"/>
      <c r="KCV567" s="413"/>
      <c r="KCW567" s="413"/>
      <c r="KCX567" s="412"/>
      <c r="KCY567" s="412"/>
      <c r="KCZ567" s="412"/>
      <c r="KDA567" s="412"/>
      <c r="KDB567" s="412"/>
      <c r="KDC567" s="412"/>
      <c r="KDD567" s="412"/>
      <c r="KDE567" s="412"/>
      <c r="KDF567" s="412"/>
      <c r="KDG567" s="412"/>
      <c r="KDH567" s="412"/>
      <c r="KDI567" s="412"/>
      <c r="KDJ567" s="412"/>
      <c r="KDK567" s="412"/>
      <c r="KDL567" s="412"/>
      <c r="KDM567" s="412"/>
      <c r="KDN567" s="412"/>
      <c r="KDO567" s="412"/>
      <c r="KDP567" s="412"/>
      <c r="KDQ567" s="412"/>
      <c r="KDR567" s="412"/>
      <c r="KDS567" s="412"/>
      <c r="KDT567" s="412"/>
      <c r="KDU567" s="412"/>
      <c r="KDV567" s="412"/>
      <c r="KDW567" s="412"/>
      <c r="KDX567" s="412"/>
      <c r="KDY567" s="412"/>
      <c r="KDZ567" s="412"/>
      <c r="KEA567" s="412"/>
      <c r="KEB567" s="412"/>
      <c r="KEC567" s="412"/>
      <c r="KED567" s="412"/>
      <c r="KEE567" s="412"/>
      <c r="KEF567" s="412"/>
      <c r="KEG567" s="412"/>
      <c r="KEH567" s="412"/>
      <c r="KEI567" s="412"/>
      <c r="KEJ567" s="412"/>
      <c r="KEK567" s="412"/>
      <c r="KEL567" s="412"/>
      <c r="KEM567" s="412"/>
      <c r="KEN567" s="412"/>
      <c r="KEO567" s="412"/>
      <c r="KEP567" s="413"/>
      <c r="KEQ567" s="413"/>
      <c r="KER567" s="413"/>
      <c r="KES567" s="413"/>
      <c r="KET567" s="413"/>
      <c r="KEU567" s="413"/>
      <c r="KEV567" s="413"/>
      <c r="KEW567" s="413"/>
      <c r="KEX567" s="413"/>
      <c r="KEY567" s="413"/>
      <c r="KEZ567" s="413"/>
      <c r="KFA567" s="413"/>
      <c r="KFB567" s="413"/>
      <c r="KFC567" s="413"/>
      <c r="KFD567" s="413"/>
      <c r="KFE567" s="413"/>
      <c r="KFF567" s="413"/>
      <c r="KFG567" s="413"/>
      <c r="KFH567" s="413"/>
      <c r="KFI567" s="413"/>
      <c r="KFJ567" s="413"/>
      <c r="KFK567" s="413"/>
      <c r="KFL567" s="413"/>
      <c r="KFM567" s="413"/>
      <c r="KFN567" s="414"/>
      <c r="KFO567" s="414"/>
      <c r="KFP567" s="414"/>
      <c r="KFQ567" s="414"/>
      <c r="KFR567" s="414"/>
      <c r="KFS567" s="413"/>
      <c r="KFT567" s="413"/>
      <c r="KFU567" s="414"/>
      <c r="KFV567" s="414"/>
      <c r="KFW567" s="413"/>
      <c r="KFX567" s="413"/>
      <c r="KFY567" s="414"/>
      <c r="KFZ567" s="414"/>
      <c r="KGA567" s="413"/>
      <c r="KGB567" s="413"/>
      <c r="KGC567" s="413"/>
      <c r="KGD567" s="413"/>
      <c r="KGE567" s="413"/>
      <c r="KGF567" s="413"/>
      <c r="KGG567" s="413"/>
      <c r="KGH567" s="414"/>
      <c r="KGI567" s="414"/>
      <c r="KGJ567" s="413"/>
      <c r="KGK567" s="413"/>
      <c r="KGL567" s="414"/>
      <c r="KGM567" s="414"/>
      <c r="KGN567" s="413"/>
      <c r="KGO567" s="413"/>
      <c r="KGP567" s="413"/>
      <c r="KGQ567" s="413"/>
      <c r="KGR567" s="413"/>
      <c r="KGS567" s="407"/>
      <c r="KGT567" s="439"/>
      <c r="KGU567" s="413"/>
      <c r="KGV567" s="413"/>
      <c r="KGW567" s="413"/>
      <c r="KGX567" s="413"/>
      <c r="KGY567" s="413"/>
      <c r="KGZ567" s="413"/>
      <c r="KHA567" s="413"/>
      <c r="KHB567" s="412"/>
      <c r="KHC567" s="412"/>
      <c r="KHD567" s="412"/>
      <c r="KHE567" s="412"/>
      <c r="KHF567" s="412"/>
      <c r="KHG567" s="412"/>
      <c r="KHH567" s="412"/>
      <c r="KHI567" s="412"/>
      <c r="KHJ567" s="412"/>
      <c r="KHK567" s="412"/>
      <c r="KHL567" s="412"/>
      <c r="KHM567" s="412"/>
      <c r="KHN567" s="412"/>
      <c r="KHO567" s="412"/>
      <c r="KHP567" s="412"/>
      <c r="KHQ567" s="412"/>
      <c r="KHR567" s="412"/>
      <c r="KHS567" s="412"/>
      <c r="KHT567" s="412"/>
      <c r="KHU567" s="412"/>
      <c r="KHV567" s="412"/>
      <c r="KHW567" s="412"/>
      <c r="KHX567" s="412"/>
      <c r="KHY567" s="412"/>
      <c r="KHZ567" s="412"/>
      <c r="KIA567" s="412"/>
      <c r="KIB567" s="412"/>
      <c r="KIC567" s="412"/>
      <c r="KID567" s="412"/>
      <c r="KIE567" s="412"/>
      <c r="KIF567" s="412"/>
      <c r="KIG567" s="412"/>
      <c r="KIH567" s="412"/>
      <c r="KII567" s="412"/>
      <c r="KIJ567" s="412"/>
      <c r="KIK567" s="412"/>
      <c r="KIL567" s="412"/>
      <c r="KIM567" s="412"/>
      <c r="KIN567" s="412"/>
      <c r="KIO567" s="412"/>
      <c r="KIP567" s="412"/>
      <c r="KIQ567" s="412"/>
      <c r="KIR567" s="412"/>
      <c r="KIS567" s="412"/>
      <c r="KIT567" s="413"/>
      <c r="KIU567" s="413"/>
      <c r="KIV567" s="413"/>
      <c r="KIW567" s="413"/>
      <c r="KIX567" s="413"/>
      <c r="KIY567" s="413"/>
      <c r="KIZ567" s="413"/>
      <c r="KJA567" s="413"/>
      <c r="KJB567" s="413"/>
      <c r="KJC567" s="413"/>
      <c r="KJD567" s="413"/>
      <c r="KJE567" s="413"/>
      <c r="KJF567" s="413"/>
      <c r="KJG567" s="413"/>
      <c r="KJH567" s="413"/>
      <c r="KJI567" s="413"/>
      <c r="KJJ567" s="413"/>
      <c r="KJK567" s="413"/>
      <c r="KJL567" s="413"/>
      <c r="KJM567" s="413"/>
      <c r="KJN567" s="413"/>
      <c r="KJO567" s="413"/>
      <c r="KJP567" s="413"/>
      <c r="KJQ567" s="413"/>
      <c r="KJR567" s="414"/>
      <c r="KJS567" s="414"/>
      <c r="KJT567" s="414"/>
      <c r="KJU567" s="414"/>
      <c r="KJV567" s="414"/>
      <c r="KJW567" s="413"/>
      <c r="KJX567" s="413"/>
      <c r="KJY567" s="414"/>
      <c r="KJZ567" s="414"/>
      <c r="KKA567" s="413"/>
      <c r="KKB567" s="413"/>
      <c r="KKC567" s="414"/>
      <c r="KKD567" s="414"/>
      <c r="KKE567" s="413"/>
      <c r="KKF567" s="413"/>
      <c r="KKG567" s="413"/>
      <c r="KKH567" s="413"/>
      <c r="KKI567" s="413"/>
      <c r="KKJ567" s="413"/>
      <c r="KKK567" s="413"/>
      <c r="KKL567" s="414"/>
      <c r="KKM567" s="414"/>
      <c r="KKN567" s="413"/>
      <c r="KKO567" s="413"/>
      <c r="KKP567" s="414"/>
      <c r="KKQ567" s="414"/>
      <c r="KKR567" s="413"/>
      <c r="KKS567" s="413"/>
      <c r="KKT567" s="413"/>
      <c r="KKU567" s="413"/>
      <c r="KKV567" s="413"/>
      <c r="KKW567" s="407"/>
      <c r="KKX567" s="439"/>
      <c r="KKY567" s="413"/>
      <c r="KKZ567" s="413"/>
      <c r="KLA567" s="413"/>
      <c r="KLB567" s="413"/>
      <c r="KLC567" s="413"/>
      <c r="KLD567" s="413"/>
      <c r="KLE567" s="413"/>
      <c r="KLF567" s="412"/>
      <c r="KLG567" s="412"/>
      <c r="KLH567" s="412"/>
      <c r="KLI567" s="412"/>
      <c r="KLJ567" s="412"/>
      <c r="KLK567" s="412"/>
      <c r="KLL567" s="412"/>
      <c r="KLM567" s="412"/>
      <c r="KLN567" s="412"/>
      <c r="KLO567" s="412"/>
      <c r="KLP567" s="412"/>
      <c r="KLQ567" s="412"/>
      <c r="KLR567" s="412"/>
      <c r="KLS567" s="412"/>
      <c r="KLT567" s="412"/>
      <c r="KLU567" s="412"/>
      <c r="KLV567" s="412"/>
      <c r="KLW567" s="412"/>
      <c r="KLX567" s="412"/>
      <c r="KLY567" s="412"/>
      <c r="KLZ567" s="412"/>
      <c r="KMA567" s="412"/>
      <c r="KMB567" s="412"/>
      <c r="KMC567" s="412"/>
      <c r="KMD567" s="412"/>
      <c r="KME567" s="412"/>
      <c r="KMF567" s="412"/>
      <c r="KMG567" s="412"/>
      <c r="KMH567" s="412"/>
      <c r="KMI567" s="412"/>
      <c r="KMJ567" s="412"/>
      <c r="KMK567" s="412"/>
      <c r="KML567" s="412"/>
      <c r="KMM567" s="412"/>
      <c r="KMN567" s="412"/>
      <c r="KMO567" s="412"/>
      <c r="KMP567" s="412"/>
      <c r="KMQ567" s="412"/>
      <c r="KMR567" s="412"/>
      <c r="KMS567" s="412"/>
      <c r="KMT567" s="412"/>
      <c r="KMU567" s="412"/>
      <c r="KMV567" s="412"/>
      <c r="KMW567" s="412"/>
      <c r="KMX567" s="413"/>
      <c r="KMY567" s="413"/>
      <c r="KMZ567" s="413"/>
      <c r="KNA567" s="413"/>
      <c r="KNB567" s="413"/>
      <c r="KNC567" s="413"/>
      <c r="KND567" s="413"/>
      <c r="KNE567" s="413"/>
      <c r="KNF567" s="413"/>
      <c r="KNG567" s="413"/>
      <c r="KNH567" s="413"/>
      <c r="KNI567" s="413"/>
      <c r="KNJ567" s="413"/>
      <c r="KNK567" s="413"/>
      <c r="KNL567" s="413"/>
      <c r="KNM567" s="413"/>
      <c r="KNN567" s="413"/>
      <c r="KNO567" s="413"/>
      <c r="KNP567" s="413"/>
      <c r="KNQ567" s="413"/>
      <c r="KNR567" s="413"/>
      <c r="KNS567" s="413"/>
      <c r="KNT567" s="413"/>
      <c r="KNU567" s="413"/>
      <c r="KNV567" s="414"/>
      <c r="KNW567" s="414"/>
      <c r="KNX567" s="414"/>
      <c r="KNY567" s="414"/>
      <c r="KNZ567" s="414"/>
      <c r="KOA567" s="413"/>
      <c r="KOB567" s="413"/>
      <c r="KOC567" s="414"/>
      <c r="KOD567" s="414"/>
      <c r="KOE567" s="413"/>
      <c r="KOF567" s="413"/>
      <c r="KOG567" s="414"/>
      <c r="KOH567" s="414"/>
      <c r="KOI567" s="413"/>
      <c r="KOJ567" s="413"/>
      <c r="KOK567" s="413"/>
      <c r="KOL567" s="413"/>
      <c r="KOM567" s="413"/>
      <c r="KON567" s="413"/>
      <c r="KOO567" s="413"/>
      <c r="KOP567" s="414"/>
      <c r="KOQ567" s="414"/>
      <c r="KOR567" s="413"/>
      <c r="KOS567" s="413"/>
      <c r="KOT567" s="414"/>
      <c r="KOU567" s="414"/>
      <c r="KOV567" s="413"/>
      <c r="KOW567" s="413"/>
      <c r="KOX567" s="413"/>
      <c r="KOY567" s="413"/>
      <c r="KOZ567" s="413"/>
      <c r="KPA567" s="407"/>
      <c r="KPB567" s="439"/>
      <c r="KPC567" s="413"/>
      <c r="KPD567" s="413"/>
      <c r="KPE567" s="413"/>
      <c r="KPF567" s="413"/>
      <c r="KPG567" s="413"/>
      <c r="KPH567" s="413"/>
      <c r="KPI567" s="413"/>
      <c r="KPJ567" s="412"/>
      <c r="KPK567" s="412"/>
      <c r="KPL567" s="412"/>
      <c r="KPM567" s="412"/>
      <c r="KPN567" s="412"/>
      <c r="KPO567" s="412"/>
      <c r="KPP567" s="412"/>
      <c r="KPQ567" s="412"/>
      <c r="KPR567" s="412"/>
      <c r="KPS567" s="412"/>
      <c r="KPT567" s="412"/>
      <c r="KPU567" s="412"/>
      <c r="KPV567" s="412"/>
      <c r="KPW567" s="412"/>
      <c r="KPX567" s="412"/>
      <c r="KPY567" s="412"/>
      <c r="KPZ567" s="412"/>
      <c r="KQA567" s="412"/>
      <c r="KQB567" s="412"/>
      <c r="KQC567" s="412"/>
      <c r="KQD567" s="412"/>
      <c r="KQE567" s="412"/>
      <c r="KQF567" s="412"/>
      <c r="KQG567" s="412"/>
      <c r="KQH567" s="412"/>
      <c r="KQI567" s="412"/>
      <c r="KQJ567" s="412"/>
      <c r="KQK567" s="412"/>
      <c r="KQL567" s="412"/>
      <c r="KQM567" s="412"/>
      <c r="KQN567" s="412"/>
      <c r="KQO567" s="412"/>
      <c r="KQP567" s="412"/>
      <c r="KQQ567" s="412"/>
      <c r="KQR567" s="412"/>
      <c r="KQS567" s="412"/>
      <c r="KQT567" s="412"/>
      <c r="KQU567" s="412"/>
      <c r="KQV567" s="412"/>
      <c r="KQW567" s="412"/>
      <c r="KQX567" s="412"/>
      <c r="KQY567" s="412"/>
      <c r="KQZ567" s="412"/>
      <c r="KRA567" s="412"/>
      <c r="KRB567" s="413"/>
      <c r="KRC567" s="413"/>
      <c r="KRD567" s="413"/>
      <c r="KRE567" s="413"/>
      <c r="KRF567" s="413"/>
      <c r="KRG567" s="413"/>
      <c r="KRH567" s="413"/>
      <c r="KRI567" s="413"/>
      <c r="KRJ567" s="413"/>
      <c r="KRK567" s="413"/>
      <c r="KRL567" s="413"/>
      <c r="KRM567" s="413"/>
      <c r="KRN567" s="413"/>
      <c r="KRO567" s="413"/>
      <c r="KRP567" s="413"/>
      <c r="KRQ567" s="413"/>
      <c r="KRR567" s="413"/>
      <c r="KRS567" s="413"/>
      <c r="KRT567" s="413"/>
      <c r="KRU567" s="413"/>
      <c r="KRV567" s="413"/>
      <c r="KRW567" s="413"/>
      <c r="KRX567" s="413"/>
      <c r="KRY567" s="413"/>
      <c r="KRZ567" s="414"/>
      <c r="KSA567" s="414"/>
      <c r="KSB567" s="414"/>
      <c r="KSC567" s="414"/>
      <c r="KSD567" s="414"/>
      <c r="KSE567" s="413"/>
      <c r="KSF567" s="413"/>
      <c r="KSG567" s="414"/>
      <c r="KSH567" s="414"/>
      <c r="KSI567" s="413"/>
      <c r="KSJ567" s="413"/>
      <c r="KSK567" s="414"/>
      <c r="KSL567" s="414"/>
      <c r="KSM567" s="413"/>
      <c r="KSN567" s="413"/>
      <c r="KSO567" s="413"/>
      <c r="KSP567" s="413"/>
      <c r="KSQ567" s="413"/>
      <c r="KSR567" s="413"/>
      <c r="KSS567" s="413"/>
      <c r="KST567" s="414"/>
      <c r="KSU567" s="414"/>
      <c r="KSV567" s="413"/>
      <c r="KSW567" s="413"/>
      <c r="KSX567" s="414"/>
      <c r="KSY567" s="414"/>
      <c r="KSZ567" s="413"/>
      <c r="KTA567" s="413"/>
      <c r="KTB567" s="413"/>
      <c r="KTC567" s="413"/>
      <c r="KTD567" s="413"/>
      <c r="KTE567" s="407"/>
      <c r="KTF567" s="439"/>
      <c r="KTG567" s="413"/>
      <c r="KTH567" s="413"/>
      <c r="KTI567" s="413"/>
      <c r="KTJ567" s="413"/>
      <c r="KTK567" s="413"/>
      <c r="KTL567" s="413"/>
      <c r="KTM567" s="413"/>
      <c r="KTN567" s="412"/>
      <c r="KTO567" s="412"/>
      <c r="KTP567" s="412"/>
      <c r="KTQ567" s="412"/>
      <c r="KTR567" s="412"/>
      <c r="KTS567" s="412"/>
      <c r="KTT567" s="412"/>
      <c r="KTU567" s="412"/>
      <c r="KTV567" s="412"/>
      <c r="KTW567" s="412"/>
      <c r="KTX567" s="412"/>
      <c r="KTY567" s="412"/>
      <c r="KTZ567" s="412"/>
      <c r="KUA567" s="412"/>
      <c r="KUB567" s="412"/>
      <c r="KUC567" s="412"/>
      <c r="KUD567" s="412"/>
      <c r="KUE567" s="412"/>
      <c r="KUF567" s="412"/>
      <c r="KUG567" s="412"/>
      <c r="KUH567" s="412"/>
      <c r="KUI567" s="412"/>
      <c r="KUJ567" s="412"/>
      <c r="KUK567" s="412"/>
      <c r="KUL567" s="412"/>
      <c r="KUM567" s="412"/>
      <c r="KUN567" s="412"/>
      <c r="KUO567" s="412"/>
      <c r="KUP567" s="412"/>
      <c r="KUQ567" s="412"/>
      <c r="KUR567" s="412"/>
      <c r="KUS567" s="412"/>
      <c r="KUT567" s="412"/>
      <c r="KUU567" s="412"/>
      <c r="KUV567" s="412"/>
      <c r="KUW567" s="412"/>
      <c r="KUX567" s="412"/>
      <c r="KUY567" s="412"/>
      <c r="KUZ567" s="412"/>
      <c r="KVA567" s="412"/>
      <c r="KVB567" s="412"/>
      <c r="KVC567" s="412"/>
      <c r="KVD567" s="412"/>
      <c r="KVE567" s="412"/>
      <c r="KVF567" s="413"/>
      <c r="KVG567" s="413"/>
      <c r="KVH567" s="413"/>
      <c r="KVI567" s="413"/>
      <c r="KVJ567" s="413"/>
      <c r="KVK567" s="413"/>
      <c r="KVL567" s="413"/>
      <c r="KVM567" s="413"/>
      <c r="KVN567" s="413"/>
      <c r="KVO567" s="413"/>
      <c r="KVP567" s="413"/>
      <c r="KVQ567" s="413"/>
      <c r="KVR567" s="413"/>
      <c r="KVS567" s="413"/>
      <c r="KVT567" s="413"/>
      <c r="KVU567" s="413"/>
      <c r="KVV567" s="413"/>
      <c r="KVW567" s="413"/>
      <c r="KVX567" s="413"/>
      <c r="KVY567" s="413"/>
      <c r="KVZ567" s="413"/>
      <c r="KWA567" s="413"/>
      <c r="KWB567" s="413"/>
      <c r="KWC567" s="413"/>
      <c r="KWD567" s="414"/>
      <c r="KWE567" s="414"/>
      <c r="KWF567" s="414"/>
      <c r="KWG567" s="414"/>
      <c r="KWH567" s="414"/>
      <c r="KWI567" s="413"/>
      <c r="KWJ567" s="413"/>
      <c r="KWK567" s="414"/>
      <c r="KWL567" s="414"/>
      <c r="KWM567" s="413"/>
      <c r="KWN567" s="413"/>
      <c r="KWO567" s="414"/>
      <c r="KWP567" s="414"/>
      <c r="KWQ567" s="413"/>
      <c r="KWR567" s="413"/>
      <c r="KWS567" s="413"/>
      <c r="KWT567" s="413"/>
      <c r="KWU567" s="413"/>
      <c r="KWV567" s="413"/>
      <c r="KWW567" s="413"/>
      <c r="KWX567" s="414"/>
      <c r="KWY567" s="414"/>
      <c r="KWZ567" s="413"/>
      <c r="KXA567" s="413"/>
      <c r="KXB567" s="414"/>
      <c r="KXC567" s="414"/>
      <c r="KXD567" s="413"/>
      <c r="KXE567" s="413"/>
      <c r="KXF567" s="413"/>
      <c r="KXG567" s="413"/>
      <c r="KXH567" s="413"/>
      <c r="KXI567" s="407"/>
      <c r="KXJ567" s="439"/>
      <c r="KXK567" s="413"/>
      <c r="KXL567" s="413"/>
      <c r="KXM567" s="413"/>
      <c r="KXN567" s="413"/>
      <c r="KXO567" s="413"/>
      <c r="KXP567" s="413"/>
      <c r="KXQ567" s="413"/>
      <c r="KXR567" s="412"/>
      <c r="KXS567" s="412"/>
      <c r="KXT567" s="412"/>
      <c r="KXU567" s="412"/>
      <c r="KXV567" s="412"/>
      <c r="KXW567" s="412"/>
      <c r="KXX567" s="412"/>
      <c r="KXY567" s="412"/>
      <c r="KXZ567" s="412"/>
      <c r="KYA567" s="412"/>
      <c r="KYB567" s="412"/>
      <c r="KYC567" s="412"/>
      <c r="KYD567" s="412"/>
      <c r="KYE567" s="412"/>
      <c r="KYF567" s="412"/>
      <c r="KYG567" s="412"/>
      <c r="KYH567" s="412"/>
      <c r="KYI567" s="412"/>
      <c r="KYJ567" s="412"/>
      <c r="KYK567" s="412"/>
      <c r="KYL567" s="412"/>
      <c r="KYM567" s="412"/>
      <c r="KYN567" s="412"/>
      <c r="KYO567" s="412"/>
      <c r="KYP567" s="412"/>
      <c r="KYQ567" s="412"/>
      <c r="KYR567" s="412"/>
      <c r="KYS567" s="412"/>
      <c r="KYT567" s="412"/>
      <c r="KYU567" s="412"/>
      <c r="KYV567" s="412"/>
      <c r="KYW567" s="412"/>
      <c r="KYX567" s="412"/>
      <c r="KYY567" s="412"/>
      <c r="KYZ567" s="412"/>
      <c r="KZA567" s="412"/>
      <c r="KZB567" s="412"/>
      <c r="KZC567" s="412"/>
      <c r="KZD567" s="412"/>
      <c r="KZE567" s="412"/>
      <c r="KZF567" s="412"/>
      <c r="KZG567" s="412"/>
      <c r="KZH567" s="412"/>
      <c r="KZI567" s="412"/>
      <c r="KZJ567" s="413"/>
      <c r="KZK567" s="413"/>
      <c r="KZL567" s="413"/>
      <c r="KZM567" s="413"/>
      <c r="KZN567" s="413"/>
      <c r="KZO567" s="413"/>
      <c r="KZP567" s="413"/>
      <c r="KZQ567" s="413"/>
      <c r="KZR567" s="413"/>
      <c r="KZS567" s="413"/>
      <c r="KZT567" s="413"/>
      <c r="KZU567" s="413"/>
      <c r="KZV567" s="413"/>
      <c r="KZW567" s="413"/>
      <c r="KZX567" s="413"/>
      <c r="KZY567" s="413"/>
      <c r="KZZ567" s="413"/>
      <c r="LAA567" s="413"/>
      <c r="LAB567" s="413"/>
      <c r="LAC567" s="413"/>
      <c r="LAD567" s="413"/>
      <c r="LAE567" s="413"/>
      <c r="LAF567" s="413"/>
      <c r="LAG567" s="413"/>
      <c r="LAH567" s="414"/>
      <c r="LAI567" s="414"/>
      <c r="LAJ567" s="414"/>
      <c r="LAK567" s="414"/>
      <c r="LAL567" s="414"/>
      <c r="LAM567" s="413"/>
      <c r="LAN567" s="413"/>
      <c r="LAO567" s="414"/>
      <c r="LAP567" s="414"/>
      <c r="LAQ567" s="413"/>
      <c r="LAR567" s="413"/>
      <c r="LAS567" s="414"/>
      <c r="LAT567" s="414"/>
      <c r="LAU567" s="413"/>
      <c r="LAV567" s="413"/>
      <c r="LAW567" s="413"/>
      <c r="LAX567" s="413"/>
      <c r="LAY567" s="413"/>
      <c r="LAZ567" s="413"/>
      <c r="LBA567" s="413"/>
      <c r="LBB567" s="414"/>
      <c r="LBC567" s="414"/>
      <c r="LBD567" s="413"/>
      <c r="LBE567" s="413"/>
      <c r="LBF567" s="414"/>
      <c r="LBG567" s="414"/>
      <c r="LBH567" s="413"/>
      <c r="LBI567" s="413"/>
      <c r="LBJ567" s="413"/>
      <c r="LBK567" s="413"/>
      <c r="LBL567" s="413"/>
      <c r="LBM567" s="407"/>
      <c r="LBN567" s="439"/>
      <c r="LBO567" s="413"/>
      <c r="LBP567" s="413"/>
      <c r="LBQ567" s="413"/>
      <c r="LBR567" s="413"/>
      <c r="LBS567" s="413"/>
      <c r="LBT567" s="413"/>
      <c r="LBU567" s="413"/>
      <c r="LBV567" s="412"/>
      <c r="LBW567" s="412"/>
      <c r="LBX567" s="412"/>
      <c r="LBY567" s="412"/>
      <c r="LBZ567" s="412"/>
      <c r="LCA567" s="412"/>
      <c r="LCB567" s="412"/>
      <c r="LCC567" s="412"/>
      <c r="LCD567" s="412"/>
      <c r="LCE567" s="412"/>
      <c r="LCF567" s="412"/>
      <c r="LCG567" s="412"/>
      <c r="LCH567" s="412"/>
      <c r="LCI567" s="412"/>
      <c r="LCJ567" s="412"/>
      <c r="LCK567" s="412"/>
      <c r="LCL567" s="412"/>
      <c r="LCM567" s="412"/>
      <c r="LCN567" s="412"/>
      <c r="LCO567" s="412"/>
      <c r="LCP567" s="412"/>
      <c r="LCQ567" s="412"/>
      <c r="LCR567" s="412"/>
      <c r="LCS567" s="412"/>
      <c r="LCT567" s="412"/>
      <c r="LCU567" s="412"/>
      <c r="LCV567" s="412"/>
      <c r="LCW567" s="412"/>
      <c r="LCX567" s="412"/>
      <c r="LCY567" s="412"/>
      <c r="LCZ567" s="412"/>
      <c r="LDA567" s="412"/>
      <c r="LDB567" s="412"/>
      <c r="LDC567" s="412"/>
      <c r="LDD567" s="412"/>
      <c r="LDE567" s="412"/>
      <c r="LDF567" s="412"/>
      <c r="LDG567" s="412"/>
      <c r="LDH567" s="412"/>
      <c r="LDI567" s="412"/>
      <c r="LDJ567" s="412"/>
      <c r="LDK567" s="412"/>
      <c r="LDL567" s="412"/>
      <c r="LDM567" s="412"/>
      <c r="LDN567" s="413"/>
      <c r="LDO567" s="413"/>
      <c r="LDP567" s="413"/>
      <c r="LDQ567" s="413"/>
      <c r="LDR567" s="413"/>
      <c r="LDS567" s="413"/>
      <c r="LDT567" s="413"/>
      <c r="LDU567" s="413"/>
      <c r="LDV567" s="413"/>
      <c r="LDW567" s="413"/>
      <c r="LDX567" s="413"/>
      <c r="LDY567" s="413"/>
      <c r="LDZ567" s="413"/>
      <c r="LEA567" s="413"/>
      <c r="LEB567" s="413"/>
      <c r="LEC567" s="413"/>
      <c r="LED567" s="413"/>
      <c r="LEE567" s="413"/>
      <c r="LEF567" s="413"/>
      <c r="LEG567" s="413"/>
      <c r="LEH567" s="413"/>
      <c r="LEI567" s="413"/>
      <c r="LEJ567" s="413"/>
      <c r="LEK567" s="413"/>
      <c r="LEL567" s="414"/>
      <c r="LEM567" s="414"/>
      <c r="LEN567" s="414"/>
      <c r="LEO567" s="414"/>
      <c r="LEP567" s="414"/>
      <c r="LEQ567" s="413"/>
      <c r="LER567" s="413"/>
      <c r="LES567" s="414"/>
      <c r="LET567" s="414"/>
      <c r="LEU567" s="413"/>
      <c r="LEV567" s="413"/>
      <c r="LEW567" s="414"/>
      <c r="LEX567" s="414"/>
      <c r="LEY567" s="413"/>
      <c r="LEZ567" s="413"/>
      <c r="LFA567" s="413"/>
      <c r="LFB567" s="413"/>
      <c r="LFC567" s="413"/>
      <c r="LFD567" s="413"/>
      <c r="LFE567" s="413"/>
      <c r="LFF567" s="414"/>
      <c r="LFG567" s="414"/>
      <c r="LFH567" s="413"/>
      <c r="LFI567" s="413"/>
      <c r="LFJ567" s="414"/>
      <c r="LFK567" s="414"/>
      <c r="LFL567" s="413"/>
      <c r="LFM567" s="413"/>
      <c r="LFN567" s="413"/>
      <c r="LFO567" s="413"/>
      <c r="LFP567" s="413"/>
      <c r="LFQ567" s="407"/>
      <c r="LFR567" s="439"/>
      <c r="LFS567" s="413"/>
      <c r="LFT567" s="413"/>
      <c r="LFU567" s="413"/>
      <c r="LFV567" s="413"/>
      <c r="LFW567" s="413"/>
      <c r="LFX567" s="413"/>
      <c r="LFY567" s="413"/>
      <c r="LFZ567" s="412"/>
      <c r="LGA567" s="412"/>
      <c r="LGB567" s="412"/>
      <c r="LGC567" s="412"/>
      <c r="LGD567" s="412"/>
      <c r="LGE567" s="412"/>
      <c r="LGF567" s="412"/>
      <c r="LGG567" s="412"/>
      <c r="LGH567" s="412"/>
      <c r="LGI567" s="412"/>
      <c r="LGJ567" s="412"/>
      <c r="LGK567" s="412"/>
      <c r="LGL567" s="412"/>
      <c r="LGM567" s="412"/>
      <c r="LGN567" s="412"/>
      <c r="LGO567" s="412"/>
      <c r="LGP567" s="412"/>
      <c r="LGQ567" s="412"/>
      <c r="LGR567" s="412"/>
      <c r="LGS567" s="412"/>
      <c r="LGT567" s="412"/>
      <c r="LGU567" s="412"/>
      <c r="LGV567" s="412"/>
      <c r="LGW567" s="412"/>
      <c r="LGX567" s="412"/>
      <c r="LGY567" s="412"/>
      <c r="LGZ567" s="412"/>
      <c r="LHA567" s="412"/>
      <c r="LHB567" s="412"/>
      <c r="LHC567" s="412"/>
      <c r="LHD567" s="412"/>
      <c r="LHE567" s="412"/>
      <c r="LHF567" s="412"/>
      <c r="LHG567" s="412"/>
      <c r="LHH567" s="412"/>
      <c r="LHI567" s="412"/>
      <c r="LHJ567" s="412"/>
      <c r="LHK567" s="412"/>
      <c r="LHL567" s="412"/>
      <c r="LHM567" s="412"/>
      <c r="LHN567" s="412"/>
      <c r="LHO567" s="412"/>
      <c r="LHP567" s="412"/>
      <c r="LHQ567" s="412"/>
      <c r="LHR567" s="413"/>
      <c r="LHS567" s="413"/>
      <c r="LHT567" s="413"/>
      <c r="LHU567" s="413"/>
      <c r="LHV567" s="413"/>
      <c r="LHW567" s="413"/>
      <c r="LHX567" s="413"/>
      <c r="LHY567" s="413"/>
      <c r="LHZ567" s="413"/>
      <c r="LIA567" s="413"/>
      <c r="LIB567" s="413"/>
      <c r="LIC567" s="413"/>
      <c r="LID567" s="413"/>
      <c r="LIE567" s="413"/>
      <c r="LIF567" s="413"/>
      <c r="LIG567" s="413"/>
      <c r="LIH567" s="413"/>
      <c r="LII567" s="413"/>
      <c r="LIJ567" s="413"/>
      <c r="LIK567" s="413"/>
      <c r="LIL567" s="413"/>
      <c r="LIM567" s="413"/>
      <c r="LIN567" s="413"/>
      <c r="LIO567" s="413"/>
      <c r="LIP567" s="414"/>
      <c r="LIQ567" s="414"/>
      <c r="LIR567" s="414"/>
      <c r="LIS567" s="414"/>
      <c r="LIT567" s="414"/>
      <c r="LIU567" s="413"/>
      <c r="LIV567" s="413"/>
      <c r="LIW567" s="414"/>
      <c r="LIX567" s="414"/>
      <c r="LIY567" s="413"/>
      <c r="LIZ567" s="413"/>
      <c r="LJA567" s="414"/>
      <c r="LJB567" s="414"/>
      <c r="LJC567" s="413"/>
      <c r="LJD567" s="413"/>
      <c r="LJE567" s="413"/>
      <c r="LJF567" s="413"/>
      <c r="LJG567" s="413"/>
      <c r="LJH567" s="413"/>
      <c r="LJI567" s="413"/>
      <c r="LJJ567" s="414"/>
      <c r="LJK567" s="414"/>
      <c r="LJL567" s="413"/>
      <c r="LJM567" s="413"/>
      <c r="LJN567" s="414"/>
      <c r="LJO567" s="414"/>
      <c r="LJP567" s="413"/>
      <c r="LJQ567" s="413"/>
      <c r="LJR567" s="413"/>
      <c r="LJS567" s="413"/>
      <c r="LJT567" s="413"/>
      <c r="LJU567" s="407"/>
      <c r="LJV567" s="439"/>
      <c r="LJW567" s="413"/>
      <c r="LJX567" s="413"/>
      <c r="LJY567" s="413"/>
      <c r="LJZ567" s="413"/>
      <c r="LKA567" s="413"/>
      <c r="LKB567" s="413"/>
      <c r="LKC567" s="413"/>
      <c r="LKD567" s="412"/>
      <c r="LKE567" s="412"/>
      <c r="LKF567" s="412"/>
      <c r="LKG567" s="412"/>
      <c r="LKH567" s="412"/>
      <c r="LKI567" s="412"/>
      <c r="LKJ567" s="412"/>
      <c r="LKK567" s="412"/>
      <c r="LKL567" s="412"/>
      <c r="LKM567" s="412"/>
      <c r="LKN567" s="412"/>
      <c r="LKO567" s="412"/>
      <c r="LKP567" s="412"/>
      <c r="LKQ567" s="412"/>
      <c r="LKR567" s="412"/>
      <c r="LKS567" s="412"/>
      <c r="LKT567" s="412"/>
      <c r="LKU567" s="412"/>
      <c r="LKV567" s="412"/>
      <c r="LKW567" s="412"/>
      <c r="LKX567" s="412"/>
      <c r="LKY567" s="412"/>
      <c r="LKZ567" s="412"/>
      <c r="LLA567" s="412"/>
      <c r="LLB567" s="412"/>
      <c r="LLC567" s="412"/>
      <c r="LLD567" s="412"/>
      <c r="LLE567" s="412"/>
      <c r="LLF567" s="412"/>
      <c r="LLG567" s="412"/>
      <c r="LLH567" s="412"/>
      <c r="LLI567" s="412"/>
      <c r="LLJ567" s="412"/>
      <c r="LLK567" s="412"/>
      <c r="LLL567" s="412"/>
      <c r="LLM567" s="412"/>
      <c r="LLN567" s="412"/>
      <c r="LLO567" s="412"/>
      <c r="LLP567" s="412"/>
      <c r="LLQ567" s="412"/>
      <c r="LLR567" s="412"/>
      <c r="LLS567" s="412"/>
      <c r="LLT567" s="412"/>
      <c r="LLU567" s="412"/>
      <c r="LLV567" s="413"/>
      <c r="LLW567" s="413"/>
      <c r="LLX567" s="413"/>
      <c r="LLY567" s="413"/>
      <c r="LLZ567" s="413"/>
      <c r="LMA567" s="413"/>
      <c r="LMB567" s="413"/>
      <c r="LMC567" s="413"/>
      <c r="LMD567" s="413"/>
      <c r="LME567" s="413"/>
      <c r="LMF567" s="413"/>
      <c r="LMG567" s="413"/>
      <c r="LMH567" s="413"/>
      <c r="LMI567" s="413"/>
      <c r="LMJ567" s="413"/>
      <c r="LMK567" s="413"/>
      <c r="LML567" s="413"/>
      <c r="LMM567" s="413"/>
      <c r="LMN567" s="413"/>
      <c r="LMO567" s="413"/>
      <c r="LMP567" s="413"/>
      <c r="LMQ567" s="413"/>
      <c r="LMR567" s="413"/>
      <c r="LMS567" s="413"/>
      <c r="LMT567" s="414"/>
      <c r="LMU567" s="414"/>
      <c r="LMV567" s="414"/>
      <c r="LMW567" s="414"/>
      <c r="LMX567" s="414"/>
      <c r="LMY567" s="413"/>
      <c r="LMZ567" s="413"/>
      <c r="LNA567" s="414"/>
      <c r="LNB567" s="414"/>
      <c r="LNC567" s="413"/>
      <c r="LND567" s="413"/>
      <c r="LNE567" s="414"/>
      <c r="LNF567" s="414"/>
      <c r="LNG567" s="413"/>
      <c r="LNH567" s="413"/>
      <c r="LNI567" s="413"/>
      <c r="LNJ567" s="413"/>
      <c r="LNK567" s="413"/>
      <c r="LNL567" s="413"/>
      <c r="LNM567" s="413"/>
      <c r="LNN567" s="414"/>
      <c r="LNO567" s="414"/>
      <c r="LNP567" s="413"/>
      <c r="LNQ567" s="413"/>
      <c r="LNR567" s="414"/>
      <c r="LNS567" s="414"/>
      <c r="LNT567" s="413"/>
      <c r="LNU567" s="413"/>
      <c r="LNV567" s="413"/>
      <c r="LNW567" s="413"/>
      <c r="LNX567" s="413"/>
      <c r="LNY567" s="407"/>
      <c r="LNZ567" s="439"/>
      <c r="LOA567" s="413"/>
      <c r="LOB567" s="413"/>
      <c r="LOC567" s="413"/>
      <c r="LOD567" s="413"/>
      <c r="LOE567" s="413"/>
      <c r="LOF567" s="413"/>
      <c r="LOG567" s="413"/>
      <c r="LOH567" s="412"/>
      <c r="LOI567" s="412"/>
      <c r="LOJ567" s="412"/>
      <c r="LOK567" s="412"/>
      <c r="LOL567" s="412"/>
      <c r="LOM567" s="412"/>
      <c r="LON567" s="412"/>
      <c r="LOO567" s="412"/>
      <c r="LOP567" s="412"/>
      <c r="LOQ567" s="412"/>
      <c r="LOR567" s="412"/>
      <c r="LOS567" s="412"/>
      <c r="LOT567" s="412"/>
      <c r="LOU567" s="412"/>
      <c r="LOV567" s="412"/>
      <c r="LOW567" s="412"/>
      <c r="LOX567" s="412"/>
      <c r="LOY567" s="412"/>
      <c r="LOZ567" s="412"/>
      <c r="LPA567" s="412"/>
      <c r="LPB567" s="412"/>
      <c r="LPC567" s="412"/>
      <c r="LPD567" s="412"/>
      <c r="LPE567" s="412"/>
      <c r="LPF567" s="412"/>
      <c r="LPG567" s="412"/>
      <c r="LPH567" s="412"/>
      <c r="LPI567" s="412"/>
      <c r="LPJ567" s="412"/>
      <c r="LPK567" s="412"/>
      <c r="LPL567" s="412"/>
      <c r="LPM567" s="412"/>
      <c r="LPN567" s="412"/>
      <c r="LPO567" s="412"/>
      <c r="LPP567" s="412"/>
      <c r="LPQ567" s="412"/>
      <c r="LPR567" s="412"/>
      <c r="LPS567" s="412"/>
      <c r="LPT567" s="412"/>
      <c r="LPU567" s="412"/>
      <c r="LPV567" s="412"/>
      <c r="LPW567" s="412"/>
      <c r="LPX567" s="412"/>
      <c r="LPY567" s="412"/>
      <c r="LPZ567" s="413"/>
      <c r="LQA567" s="413"/>
      <c r="LQB567" s="413"/>
      <c r="LQC567" s="413"/>
      <c r="LQD567" s="413"/>
      <c r="LQE567" s="413"/>
      <c r="LQF567" s="413"/>
      <c r="LQG567" s="413"/>
      <c r="LQH567" s="413"/>
      <c r="LQI567" s="413"/>
      <c r="LQJ567" s="413"/>
      <c r="LQK567" s="413"/>
      <c r="LQL567" s="413"/>
      <c r="LQM567" s="413"/>
      <c r="LQN567" s="413"/>
      <c r="LQO567" s="413"/>
      <c r="LQP567" s="413"/>
      <c r="LQQ567" s="413"/>
      <c r="LQR567" s="413"/>
      <c r="LQS567" s="413"/>
      <c r="LQT567" s="413"/>
      <c r="LQU567" s="413"/>
      <c r="LQV567" s="413"/>
      <c r="LQW567" s="413"/>
      <c r="LQX567" s="414"/>
      <c r="LQY567" s="414"/>
      <c r="LQZ567" s="414"/>
      <c r="LRA567" s="414"/>
      <c r="LRB567" s="414"/>
      <c r="LRC567" s="413"/>
      <c r="LRD567" s="413"/>
      <c r="LRE567" s="414"/>
      <c r="LRF567" s="414"/>
      <c r="LRG567" s="413"/>
      <c r="LRH567" s="413"/>
      <c r="LRI567" s="414"/>
      <c r="LRJ567" s="414"/>
      <c r="LRK567" s="413"/>
      <c r="LRL567" s="413"/>
      <c r="LRM567" s="413"/>
      <c r="LRN567" s="413"/>
      <c r="LRO567" s="413"/>
      <c r="LRP567" s="413"/>
      <c r="LRQ567" s="413"/>
      <c r="LRR567" s="414"/>
      <c r="LRS567" s="414"/>
      <c r="LRT567" s="413"/>
      <c r="LRU567" s="413"/>
      <c r="LRV567" s="414"/>
      <c r="LRW567" s="414"/>
      <c r="LRX567" s="413"/>
      <c r="LRY567" s="413"/>
      <c r="LRZ567" s="413"/>
      <c r="LSA567" s="413"/>
      <c r="LSB567" s="413"/>
      <c r="LSC567" s="407"/>
      <c r="LSD567" s="439"/>
      <c r="LSE567" s="413"/>
      <c r="LSF567" s="413"/>
      <c r="LSG567" s="413"/>
      <c r="LSH567" s="413"/>
      <c r="LSI567" s="413"/>
      <c r="LSJ567" s="413"/>
      <c r="LSK567" s="413"/>
      <c r="LSL567" s="412"/>
      <c r="LSM567" s="412"/>
      <c r="LSN567" s="412"/>
      <c r="LSO567" s="412"/>
      <c r="LSP567" s="412"/>
      <c r="LSQ567" s="412"/>
      <c r="LSR567" s="412"/>
      <c r="LSS567" s="412"/>
      <c r="LST567" s="412"/>
      <c r="LSU567" s="412"/>
      <c r="LSV567" s="412"/>
      <c r="LSW567" s="412"/>
      <c r="LSX567" s="412"/>
      <c r="LSY567" s="412"/>
      <c r="LSZ567" s="412"/>
      <c r="LTA567" s="412"/>
      <c r="LTB567" s="412"/>
      <c r="LTC567" s="412"/>
      <c r="LTD567" s="412"/>
      <c r="LTE567" s="412"/>
      <c r="LTF567" s="412"/>
      <c r="LTG567" s="412"/>
      <c r="LTH567" s="412"/>
      <c r="LTI567" s="412"/>
      <c r="LTJ567" s="412"/>
      <c r="LTK567" s="412"/>
      <c r="LTL567" s="412"/>
      <c r="LTM567" s="412"/>
      <c r="LTN567" s="412"/>
      <c r="LTO567" s="412"/>
      <c r="LTP567" s="412"/>
      <c r="LTQ567" s="412"/>
      <c r="LTR567" s="412"/>
      <c r="LTS567" s="412"/>
      <c r="LTT567" s="412"/>
      <c r="LTU567" s="412"/>
      <c r="LTV567" s="412"/>
      <c r="LTW567" s="412"/>
      <c r="LTX567" s="412"/>
      <c r="LTY567" s="412"/>
      <c r="LTZ567" s="412"/>
      <c r="LUA567" s="412"/>
      <c r="LUB567" s="412"/>
      <c r="LUC567" s="412"/>
      <c r="LUD567" s="413"/>
      <c r="LUE567" s="413"/>
      <c r="LUF567" s="413"/>
      <c r="LUG567" s="413"/>
      <c r="LUH567" s="413"/>
      <c r="LUI567" s="413"/>
      <c r="LUJ567" s="413"/>
      <c r="LUK567" s="413"/>
      <c r="LUL567" s="413"/>
      <c r="LUM567" s="413"/>
      <c r="LUN567" s="413"/>
      <c r="LUO567" s="413"/>
      <c r="LUP567" s="413"/>
      <c r="LUQ567" s="413"/>
      <c r="LUR567" s="413"/>
      <c r="LUS567" s="413"/>
      <c r="LUT567" s="413"/>
      <c r="LUU567" s="413"/>
      <c r="LUV567" s="413"/>
      <c r="LUW567" s="413"/>
      <c r="LUX567" s="413"/>
      <c r="LUY567" s="413"/>
      <c r="LUZ567" s="413"/>
      <c r="LVA567" s="413"/>
      <c r="LVB567" s="414"/>
      <c r="LVC567" s="414"/>
      <c r="LVD567" s="414"/>
      <c r="LVE567" s="414"/>
      <c r="LVF567" s="414"/>
      <c r="LVG567" s="413"/>
      <c r="LVH567" s="413"/>
      <c r="LVI567" s="414"/>
      <c r="LVJ567" s="414"/>
      <c r="LVK567" s="413"/>
      <c r="LVL567" s="413"/>
      <c r="LVM567" s="414"/>
      <c r="LVN567" s="414"/>
      <c r="LVO567" s="413"/>
      <c r="LVP567" s="413"/>
      <c r="LVQ567" s="413"/>
      <c r="LVR567" s="413"/>
      <c r="LVS567" s="413"/>
      <c r="LVT567" s="413"/>
      <c r="LVU567" s="413"/>
      <c r="LVV567" s="414"/>
      <c r="LVW567" s="414"/>
      <c r="LVX567" s="413"/>
      <c r="LVY567" s="413"/>
      <c r="LVZ567" s="414"/>
      <c r="LWA567" s="414"/>
      <c r="LWB567" s="413"/>
      <c r="LWC567" s="413"/>
      <c r="LWD567" s="413"/>
      <c r="LWE567" s="413"/>
      <c r="LWF567" s="413"/>
      <c r="LWG567" s="407"/>
      <c r="LWH567" s="439"/>
      <c r="LWI567" s="413"/>
      <c r="LWJ567" s="413"/>
      <c r="LWK567" s="413"/>
      <c r="LWL567" s="413"/>
      <c r="LWM567" s="413"/>
      <c r="LWN567" s="413"/>
      <c r="LWO567" s="413"/>
      <c r="LWP567" s="412"/>
      <c r="LWQ567" s="412"/>
      <c r="LWR567" s="412"/>
      <c r="LWS567" s="412"/>
      <c r="LWT567" s="412"/>
      <c r="LWU567" s="412"/>
      <c r="LWV567" s="412"/>
      <c r="LWW567" s="412"/>
      <c r="LWX567" s="412"/>
      <c r="LWY567" s="412"/>
      <c r="LWZ567" s="412"/>
      <c r="LXA567" s="412"/>
      <c r="LXB567" s="412"/>
      <c r="LXC567" s="412"/>
      <c r="LXD567" s="412"/>
      <c r="LXE567" s="412"/>
      <c r="LXF567" s="412"/>
      <c r="LXG567" s="412"/>
      <c r="LXH567" s="412"/>
      <c r="LXI567" s="412"/>
      <c r="LXJ567" s="412"/>
      <c r="LXK567" s="412"/>
      <c r="LXL567" s="412"/>
      <c r="LXM567" s="412"/>
      <c r="LXN567" s="412"/>
      <c r="LXO567" s="412"/>
      <c r="LXP567" s="412"/>
      <c r="LXQ567" s="412"/>
      <c r="LXR567" s="412"/>
      <c r="LXS567" s="412"/>
      <c r="LXT567" s="412"/>
      <c r="LXU567" s="412"/>
      <c r="LXV567" s="412"/>
      <c r="LXW567" s="412"/>
      <c r="LXX567" s="412"/>
      <c r="LXY567" s="412"/>
      <c r="LXZ567" s="412"/>
      <c r="LYA567" s="412"/>
      <c r="LYB567" s="412"/>
      <c r="LYC567" s="412"/>
      <c r="LYD567" s="412"/>
      <c r="LYE567" s="412"/>
      <c r="LYF567" s="412"/>
      <c r="LYG567" s="412"/>
      <c r="LYH567" s="413"/>
      <c r="LYI567" s="413"/>
      <c r="LYJ567" s="413"/>
      <c r="LYK567" s="413"/>
      <c r="LYL567" s="413"/>
      <c r="LYM567" s="413"/>
      <c r="LYN567" s="413"/>
      <c r="LYO567" s="413"/>
      <c r="LYP567" s="413"/>
      <c r="LYQ567" s="413"/>
      <c r="LYR567" s="413"/>
      <c r="LYS567" s="413"/>
      <c r="LYT567" s="413"/>
      <c r="LYU567" s="413"/>
      <c r="LYV567" s="413"/>
      <c r="LYW567" s="413"/>
      <c r="LYX567" s="413"/>
      <c r="LYY567" s="413"/>
      <c r="LYZ567" s="413"/>
      <c r="LZA567" s="413"/>
      <c r="LZB567" s="413"/>
      <c r="LZC567" s="413"/>
      <c r="LZD567" s="413"/>
      <c r="LZE567" s="413"/>
      <c r="LZF567" s="414"/>
      <c r="LZG567" s="414"/>
      <c r="LZH567" s="414"/>
      <c r="LZI567" s="414"/>
      <c r="LZJ567" s="414"/>
      <c r="LZK567" s="413"/>
      <c r="LZL567" s="413"/>
      <c r="LZM567" s="414"/>
      <c r="LZN567" s="414"/>
      <c r="LZO567" s="413"/>
      <c r="LZP567" s="413"/>
      <c r="LZQ567" s="414"/>
      <c r="LZR567" s="414"/>
      <c r="LZS567" s="413"/>
      <c r="LZT567" s="413"/>
      <c r="LZU567" s="413"/>
      <c r="LZV567" s="413"/>
      <c r="LZW567" s="413"/>
      <c r="LZX567" s="413"/>
      <c r="LZY567" s="413"/>
      <c r="LZZ567" s="414"/>
      <c r="MAA567" s="414"/>
      <c r="MAB567" s="413"/>
      <c r="MAC567" s="413"/>
      <c r="MAD567" s="414"/>
      <c r="MAE567" s="414"/>
      <c r="MAF567" s="413"/>
      <c r="MAG567" s="413"/>
      <c r="MAH567" s="413"/>
      <c r="MAI567" s="413"/>
      <c r="MAJ567" s="413"/>
      <c r="MAK567" s="407"/>
      <c r="MAL567" s="439"/>
      <c r="MAM567" s="413"/>
      <c r="MAN567" s="413"/>
      <c r="MAO567" s="413"/>
      <c r="MAP567" s="413"/>
      <c r="MAQ567" s="413"/>
      <c r="MAR567" s="413"/>
      <c r="MAS567" s="413"/>
      <c r="MAT567" s="412"/>
      <c r="MAU567" s="412"/>
      <c r="MAV567" s="412"/>
      <c r="MAW567" s="412"/>
      <c r="MAX567" s="412"/>
      <c r="MAY567" s="412"/>
      <c r="MAZ567" s="412"/>
      <c r="MBA567" s="412"/>
      <c r="MBB567" s="412"/>
      <c r="MBC567" s="412"/>
      <c r="MBD567" s="412"/>
      <c r="MBE567" s="412"/>
      <c r="MBF567" s="412"/>
      <c r="MBG567" s="412"/>
      <c r="MBH567" s="412"/>
      <c r="MBI567" s="412"/>
      <c r="MBJ567" s="412"/>
      <c r="MBK567" s="412"/>
      <c r="MBL567" s="412"/>
      <c r="MBM567" s="412"/>
      <c r="MBN567" s="412"/>
      <c r="MBO567" s="412"/>
      <c r="MBP567" s="412"/>
      <c r="MBQ567" s="412"/>
      <c r="MBR567" s="412"/>
      <c r="MBS567" s="412"/>
      <c r="MBT567" s="412"/>
      <c r="MBU567" s="412"/>
      <c r="MBV567" s="412"/>
      <c r="MBW567" s="412"/>
      <c r="MBX567" s="412"/>
      <c r="MBY567" s="412"/>
      <c r="MBZ567" s="412"/>
      <c r="MCA567" s="412"/>
      <c r="MCB567" s="412"/>
      <c r="MCC567" s="412"/>
      <c r="MCD567" s="412"/>
      <c r="MCE567" s="412"/>
      <c r="MCF567" s="412"/>
      <c r="MCG567" s="412"/>
      <c r="MCH567" s="412"/>
      <c r="MCI567" s="412"/>
      <c r="MCJ567" s="412"/>
      <c r="MCK567" s="412"/>
      <c r="MCL567" s="413"/>
      <c r="MCM567" s="413"/>
      <c r="MCN567" s="413"/>
      <c r="MCO567" s="413"/>
      <c r="MCP567" s="413"/>
      <c r="MCQ567" s="413"/>
      <c r="MCR567" s="413"/>
      <c r="MCS567" s="413"/>
      <c r="MCT567" s="413"/>
      <c r="MCU567" s="413"/>
      <c r="MCV567" s="413"/>
      <c r="MCW567" s="413"/>
      <c r="MCX567" s="413"/>
      <c r="MCY567" s="413"/>
      <c r="MCZ567" s="413"/>
      <c r="MDA567" s="413"/>
      <c r="MDB567" s="413"/>
      <c r="MDC567" s="413"/>
      <c r="MDD567" s="413"/>
      <c r="MDE567" s="413"/>
      <c r="MDF567" s="413"/>
      <c r="MDG567" s="413"/>
      <c r="MDH567" s="413"/>
      <c r="MDI567" s="413"/>
      <c r="MDJ567" s="414"/>
      <c r="MDK567" s="414"/>
      <c r="MDL567" s="414"/>
      <c r="MDM567" s="414"/>
      <c r="MDN567" s="414"/>
      <c r="MDO567" s="413"/>
      <c r="MDP567" s="413"/>
      <c r="MDQ567" s="414"/>
      <c r="MDR567" s="414"/>
      <c r="MDS567" s="413"/>
      <c r="MDT567" s="413"/>
      <c r="MDU567" s="414"/>
      <c r="MDV567" s="414"/>
      <c r="MDW567" s="413"/>
      <c r="MDX567" s="413"/>
      <c r="MDY567" s="413"/>
      <c r="MDZ567" s="413"/>
      <c r="MEA567" s="413"/>
      <c r="MEB567" s="413"/>
      <c r="MEC567" s="413"/>
      <c r="MED567" s="414"/>
      <c r="MEE567" s="414"/>
      <c r="MEF567" s="413"/>
      <c r="MEG567" s="413"/>
      <c r="MEH567" s="414"/>
      <c r="MEI567" s="414"/>
      <c r="MEJ567" s="413"/>
      <c r="MEK567" s="413"/>
      <c r="MEL567" s="413"/>
      <c r="MEM567" s="413"/>
      <c r="MEN567" s="413"/>
      <c r="MEO567" s="407"/>
      <c r="MEP567" s="439"/>
      <c r="MEQ567" s="413"/>
      <c r="MER567" s="413"/>
      <c r="MES567" s="413"/>
      <c r="MET567" s="413"/>
      <c r="MEU567" s="413"/>
      <c r="MEV567" s="413"/>
      <c r="MEW567" s="413"/>
      <c r="MEX567" s="412"/>
      <c r="MEY567" s="412"/>
      <c r="MEZ567" s="412"/>
      <c r="MFA567" s="412"/>
      <c r="MFB567" s="412"/>
      <c r="MFC567" s="412"/>
      <c r="MFD567" s="412"/>
      <c r="MFE567" s="412"/>
      <c r="MFF567" s="412"/>
      <c r="MFG567" s="412"/>
      <c r="MFH567" s="412"/>
      <c r="MFI567" s="412"/>
      <c r="MFJ567" s="412"/>
      <c r="MFK567" s="412"/>
      <c r="MFL567" s="412"/>
      <c r="MFM567" s="412"/>
      <c r="MFN567" s="412"/>
      <c r="MFO567" s="412"/>
      <c r="MFP567" s="412"/>
      <c r="MFQ567" s="412"/>
      <c r="MFR567" s="412"/>
      <c r="MFS567" s="412"/>
      <c r="MFT567" s="412"/>
      <c r="MFU567" s="412"/>
      <c r="MFV567" s="412"/>
      <c r="MFW567" s="412"/>
      <c r="MFX567" s="412"/>
      <c r="MFY567" s="412"/>
      <c r="MFZ567" s="412"/>
      <c r="MGA567" s="412"/>
      <c r="MGB567" s="412"/>
      <c r="MGC567" s="412"/>
      <c r="MGD567" s="412"/>
      <c r="MGE567" s="412"/>
      <c r="MGF567" s="412"/>
      <c r="MGG567" s="412"/>
      <c r="MGH567" s="412"/>
      <c r="MGI567" s="412"/>
      <c r="MGJ567" s="412"/>
      <c r="MGK567" s="412"/>
      <c r="MGL567" s="412"/>
      <c r="MGM567" s="412"/>
      <c r="MGN567" s="412"/>
      <c r="MGO567" s="412"/>
      <c r="MGP567" s="413"/>
      <c r="MGQ567" s="413"/>
      <c r="MGR567" s="413"/>
      <c r="MGS567" s="413"/>
      <c r="MGT567" s="413"/>
      <c r="MGU567" s="413"/>
      <c r="MGV567" s="413"/>
      <c r="MGW567" s="413"/>
      <c r="MGX567" s="413"/>
      <c r="MGY567" s="413"/>
      <c r="MGZ567" s="413"/>
      <c r="MHA567" s="413"/>
      <c r="MHB567" s="413"/>
      <c r="MHC567" s="413"/>
      <c r="MHD567" s="413"/>
      <c r="MHE567" s="413"/>
      <c r="MHF567" s="413"/>
      <c r="MHG567" s="413"/>
      <c r="MHH567" s="413"/>
      <c r="MHI567" s="413"/>
      <c r="MHJ567" s="413"/>
      <c r="MHK567" s="413"/>
      <c r="MHL567" s="413"/>
      <c r="MHM567" s="413"/>
      <c r="MHN567" s="414"/>
      <c r="MHO567" s="414"/>
      <c r="MHP567" s="414"/>
      <c r="MHQ567" s="414"/>
      <c r="MHR567" s="414"/>
      <c r="MHS567" s="413"/>
      <c r="MHT567" s="413"/>
      <c r="MHU567" s="414"/>
      <c r="MHV567" s="414"/>
      <c r="MHW567" s="413"/>
      <c r="MHX567" s="413"/>
      <c r="MHY567" s="414"/>
      <c r="MHZ567" s="414"/>
      <c r="MIA567" s="413"/>
      <c r="MIB567" s="413"/>
      <c r="MIC567" s="413"/>
      <c r="MID567" s="413"/>
      <c r="MIE567" s="413"/>
      <c r="MIF567" s="413"/>
      <c r="MIG567" s="413"/>
      <c r="MIH567" s="414"/>
      <c r="MII567" s="414"/>
      <c r="MIJ567" s="413"/>
      <c r="MIK567" s="413"/>
      <c r="MIL567" s="414"/>
      <c r="MIM567" s="414"/>
      <c r="MIN567" s="413"/>
      <c r="MIO567" s="413"/>
      <c r="MIP567" s="413"/>
      <c r="MIQ567" s="413"/>
      <c r="MIR567" s="413"/>
      <c r="MIS567" s="407"/>
      <c r="MIT567" s="439"/>
      <c r="MIU567" s="413"/>
      <c r="MIV567" s="413"/>
      <c r="MIW567" s="413"/>
      <c r="MIX567" s="413"/>
      <c r="MIY567" s="413"/>
      <c r="MIZ567" s="413"/>
      <c r="MJA567" s="413"/>
      <c r="MJB567" s="412"/>
      <c r="MJC567" s="412"/>
      <c r="MJD567" s="412"/>
      <c r="MJE567" s="412"/>
      <c r="MJF567" s="412"/>
      <c r="MJG567" s="412"/>
      <c r="MJH567" s="412"/>
      <c r="MJI567" s="412"/>
      <c r="MJJ567" s="412"/>
      <c r="MJK567" s="412"/>
      <c r="MJL567" s="412"/>
      <c r="MJM567" s="412"/>
      <c r="MJN567" s="412"/>
      <c r="MJO567" s="412"/>
      <c r="MJP567" s="412"/>
      <c r="MJQ567" s="412"/>
      <c r="MJR567" s="412"/>
      <c r="MJS567" s="412"/>
      <c r="MJT567" s="412"/>
      <c r="MJU567" s="412"/>
      <c r="MJV567" s="412"/>
      <c r="MJW567" s="412"/>
      <c r="MJX567" s="412"/>
      <c r="MJY567" s="412"/>
      <c r="MJZ567" s="412"/>
      <c r="MKA567" s="412"/>
      <c r="MKB567" s="412"/>
      <c r="MKC567" s="412"/>
      <c r="MKD567" s="412"/>
      <c r="MKE567" s="412"/>
      <c r="MKF567" s="412"/>
      <c r="MKG567" s="412"/>
      <c r="MKH567" s="412"/>
      <c r="MKI567" s="412"/>
      <c r="MKJ567" s="412"/>
      <c r="MKK567" s="412"/>
      <c r="MKL567" s="412"/>
      <c r="MKM567" s="412"/>
      <c r="MKN567" s="412"/>
      <c r="MKO567" s="412"/>
      <c r="MKP567" s="412"/>
      <c r="MKQ567" s="412"/>
      <c r="MKR567" s="412"/>
      <c r="MKS567" s="412"/>
      <c r="MKT567" s="413"/>
      <c r="MKU567" s="413"/>
      <c r="MKV567" s="413"/>
      <c r="MKW567" s="413"/>
      <c r="MKX567" s="413"/>
      <c r="MKY567" s="413"/>
      <c r="MKZ567" s="413"/>
      <c r="MLA567" s="413"/>
      <c r="MLB567" s="413"/>
      <c r="MLC567" s="413"/>
      <c r="MLD567" s="413"/>
      <c r="MLE567" s="413"/>
      <c r="MLF567" s="413"/>
      <c r="MLG567" s="413"/>
      <c r="MLH567" s="413"/>
      <c r="MLI567" s="413"/>
      <c r="MLJ567" s="413"/>
      <c r="MLK567" s="413"/>
      <c r="MLL567" s="413"/>
      <c r="MLM567" s="413"/>
      <c r="MLN567" s="413"/>
      <c r="MLO567" s="413"/>
      <c r="MLP567" s="413"/>
      <c r="MLQ567" s="413"/>
      <c r="MLR567" s="414"/>
      <c r="MLS567" s="414"/>
      <c r="MLT567" s="414"/>
      <c r="MLU567" s="414"/>
      <c r="MLV567" s="414"/>
      <c r="MLW567" s="413"/>
      <c r="MLX567" s="413"/>
      <c r="MLY567" s="414"/>
      <c r="MLZ567" s="414"/>
      <c r="MMA567" s="413"/>
      <c r="MMB567" s="413"/>
      <c r="MMC567" s="414"/>
      <c r="MMD567" s="414"/>
      <c r="MME567" s="413"/>
      <c r="MMF567" s="413"/>
      <c r="MMG567" s="413"/>
      <c r="MMH567" s="413"/>
      <c r="MMI567" s="413"/>
      <c r="MMJ567" s="413"/>
      <c r="MMK567" s="413"/>
      <c r="MML567" s="414"/>
      <c r="MMM567" s="414"/>
      <c r="MMN567" s="413"/>
      <c r="MMO567" s="413"/>
      <c r="MMP567" s="414"/>
      <c r="MMQ567" s="414"/>
      <c r="MMR567" s="413"/>
      <c r="MMS567" s="413"/>
      <c r="MMT567" s="413"/>
      <c r="MMU567" s="413"/>
      <c r="MMV567" s="413"/>
      <c r="MMW567" s="407"/>
      <c r="MMX567" s="439"/>
      <c r="MMY567" s="413"/>
      <c r="MMZ567" s="413"/>
      <c r="MNA567" s="413"/>
      <c r="MNB567" s="413"/>
      <c r="MNC567" s="413"/>
      <c r="MND567" s="413"/>
      <c r="MNE567" s="413"/>
      <c r="MNF567" s="412"/>
      <c r="MNG567" s="412"/>
      <c r="MNH567" s="412"/>
      <c r="MNI567" s="412"/>
      <c r="MNJ567" s="412"/>
      <c r="MNK567" s="412"/>
      <c r="MNL567" s="412"/>
      <c r="MNM567" s="412"/>
      <c r="MNN567" s="412"/>
      <c r="MNO567" s="412"/>
      <c r="MNP567" s="412"/>
      <c r="MNQ567" s="412"/>
      <c r="MNR567" s="412"/>
      <c r="MNS567" s="412"/>
      <c r="MNT567" s="412"/>
      <c r="MNU567" s="412"/>
      <c r="MNV567" s="412"/>
      <c r="MNW567" s="412"/>
      <c r="MNX567" s="412"/>
      <c r="MNY567" s="412"/>
      <c r="MNZ567" s="412"/>
      <c r="MOA567" s="412"/>
      <c r="MOB567" s="412"/>
      <c r="MOC567" s="412"/>
      <c r="MOD567" s="412"/>
      <c r="MOE567" s="412"/>
      <c r="MOF567" s="412"/>
      <c r="MOG567" s="412"/>
      <c r="MOH567" s="412"/>
      <c r="MOI567" s="412"/>
      <c r="MOJ567" s="412"/>
      <c r="MOK567" s="412"/>
      <c r="MOL567" s="412"/>
      <c r="MOM567" s="412"/>
      <c r="MON567" s="412"/>
      <c r="MOO567" s="412"/>
      <c r="MOP567" s="412"/>
      <c r="MOQ567" s="412"/>
      <c r="MOR567" s="412"/>
      <c r="MOS567" s="412"/>
      <c r="MOT567" s="412"/>
      <c r="MOU567" s="412"/>
      <c r="MOV567" s="412"/>
      <c r="MOW567" s="412"/>
      <c r="MOX567" s="413"/>
      <c r="MOY567" s="413"/>
      <c r="MOZ567" s="413"/>
      <c r="MPA567" s="413"/>
      <c r="MPB567" s="413"/>
      <c r="MPC567" s="413"/>
      <c r="MPD567" s="413"/>
      <c r="MPE567" s="413"/>
      <c r="MPF567" s="413"/>
      <c r="MPG567" s="413"/>
      <c r="MPH567" s="413"/>
      <c r="MPI567" s="413"/>
      <c r="MPJ567" s="413"/>
      <c r="MPK567" s="413"/>
      <c r="MPL567" s="413"/>
      <c r="MPM567" s="413"/>
      <c r="MPN567" s="413"/>
      <c r="MPO567" s="413"/>
      <c r="MPP567" s="413"/>
      <c r="MPQ567" s="413"/>
      <c r="MPR567" s="413"/>
      <c r="MPS567" s="413"/>
      <c r="MPT567" s="413"/>
      <c r="MPU567" s="413"/>
      <c r="MPV567" s="414"/>
      <c r="MPW567" s="414"/>
      <c r="MPX567" s="414"/>
      <c r="MPY567" s="414"/>
      <c r="MPZ567" s="414"/>
      <c r="MQA567" s="413"/>
      <c r="MQB567" s="413"/>
      <c r="MQC567" s="414"/>
      <c r="MQD567" s="414"/>
      <c r="MQE567" s="413"/>
      <c r="MQF567" s="413"/>
      <c r="MQG567" s="414"/>
      <c r="MQH567" s="414"/>
      <c r="MQI567" s="413"/>
      <c r="MQJ567" s="413"/>
      <c r="MQK567" s="413"/>
      <c r="MQL567" s="413"/>
      <c r="MQM567" s="413"/>
      <c r="MQN567" s="413"/>
      <c r="MQO567" s="413"/>
      <c r="MQP567" s="414"/>
      <c r="MQQ567" s="414"/>
      <c r="MQR567" s="413"/>
      <c r="MQS567" s="413"/>
      <c r="MQT567" s="414"/>
      <c r="MQU567" s="414"/>
      <c r="MQV567" s="413"/>
      <c r="MQW567" s="413"/>
      <c r="MQX567" s="413"/>
      <c r="MQY567" s="413"/>
      <c r="MQZ567" s="413"/>
      <c r="MRA567" s="407"/>
      <c r="MRB567" s="439"/>
      <c r="MRC567" s="413"/>
      <c r="MRD567" s="413"/>
      <c r="MRE567" s="413"/>
      <c r="MRF567" s="413"/>
      <c r="MRG567" s="413"/>
      <c r="MRH567" s="413"/>
      <c r="MRI567" s="413"/>
      <c r="MRJ567" s="412"/>
      <c r="MRK567" s="412"/>
      <c r="MRL567" s="412"/>
      <c r="MRM567" s="412"/>
      <c r="MRN567" s="412"/>
      <c r="MRO567" s="412"/>
      <c r="MRP567" s="412"/>
      <c r="MRQ567" s="412"/>
      <c r="MRR567" s="412"/>
      <c r="MRS567" s="412"/>
      <c r="MRT567" s="412"/>
      <c r="MRU567" s="412"/>
      <c r="MRV567" s="412"/>
      <c r="MRW567" s="412"/>
      <c r="MRX567" s="412"/>
      <c r="MRY567" s="412"/>
      <c r="MRZ567" s="412"/>
      <c r="MSA567" s="412"/>
      <c r="MSB567" s="412"/>
      <c r="MSC567" s="412"/>
      <c r="MSD567" s="412"/>
      <c r="MSE567" s="412"/>
      <c r="MSF567" s="412"/>
      <c r="MSG567" s="412"/>
      <c r="MSH567" s="412"/>
      <c r="MSI567" s="412"/>
      <c r="MSJ567" s="412"/>
      <c r="MSK567" s="412"/>
      <c r="MSL567" s="412"/>
      <c r="MSM567" s="412"/>
      <c r="MSN567" s="412"/>
      <c r="MSO567" s="412"/>
      <c r="MSP567" s="412"/>
      <c r="MSQ567" s="412"/>
      <c r="MSR567" s="412"/>
      <c r="MSS567" s="412"/>
      <c r="MST567" s="412"/>
      <c r="MSU567" s="412"/>
      <c r="MSV567" s="412"/>
      <c r="MSW567" s="412"/>
      <c r="MSX567" s="412"/>
      <c r="MSY567" s="412"/>
      <c r="MSZ567" s="412"/>
      <c r="MTA567" s="412"/>
      <c r="MTB567" s="413"/>
      <c r="MTC567" s="413"/>
      <c r="MTD567" s="413"/>
      <c r="MTE567" s="413"/>
      <c r="MTF567" s="413"/>
      <c r="MTG567" s="413"/>
      <c r="MTH567" s="413"/>
      <c r="MTI567" s="413"/>
      <c r="MTJ567" s="413"/>
      <c r="MTK567" s="413"/>
      <c r="MTL567" s="413"/>
      <c r="MTM567" s="413"/>
      <c r="MTN567" s="413"/>
      <c r="MTO567" s="413"/>
      <c r="MTP567" s="413"/>
      <c r="MTQ567" s="413"/>
      <c r="MTR567" s="413"/>
      <c r="MTS567" s="413"/>
      <c r="MTT567" s="413"/>
      <c r="MTU567" s="413"/>
      <c r="MTV567" s="413"/>
      <c r="MTW567" s="413"/>
      <c r="MTX567" s="413"/>
      <c r="MTY567" s="413"/>
      <c r="MTZ567" s="414"/>
      <c r="MUA567" s="414"/>
      <c r="MUB567" s="414"/>
      <c r="MUC567" s="414"/>
      <c r="MUD567" s="414"/>
      <c r="MUE567" s="413"/>
      <c r="MUF567" s="413"/>
      <c r="MUG567" s="414"/>
      <c r="MUH567" s="414"/>
      <c r="MUI567" s="413"/>
      <c r="MUJ567" s="413"/>
      <c r="MUK567" s="414"/>
      <c r="MUL567" s="414"/>
      <c r="MUM567" s="413"/>
      <c r="MUN567" s="413"/>
      <c r="MUO567" s="413"/>
      <c r="MUP567" s="413"/>
      <c r="MUQ567" s="413"/>
      <c r="MUR567" s="413"/>
      <c r="MUS567" s="413"/>
      <c r="MUT567" s="414"/>
      <c r="MUU567" s="414"/>
      <c r="MUV567" s="413"/>
      <c r="MUW567" s="413"/>
      <c r="MUX567" s="414"/>
      <c r="MUY567" s="414"/>
      <c r="MUZ567" s="413"/>
      <c r="MVA567" s="413"/>
      <c r="MVB567" s="413"/>
      <c r="MVC567" s="413"/>
      <c r="MVD567" s="413"/>
      <c r="MVE567" s="407"/>
      <c r="MVF567" s="439"/>
      <c r="MVG567" s="413"/>
      <c r="MVH567" s="413"/>
      <c r="MVI567" s="413"/>
      <c r="MVJ567" s="413"/>
      <c r="MVK567" s="413"/>
      <c r="MVL567" s="413"/>
      <c r="MVM567" s="413"/>
      <c r="MVN567" s="412"/>
      <c r="MVO567" s="412"/>
      <c r="MVP567" s="412"/>
      <c r="MVQ567" s="412"/>
      <c r="MVR567" s="412"/>
      <c r="MVS567" s="412"/>
      <c r="MVT567" s="412"/>
      <c r="MVU567" s="412"/>
      <c r="MVV567" s="412"/>
      <c r="MVW567" s="412"/>
      <c r="MVX567" s="412"/>
      <c r="MVY567" s="412"/>
      <c r="MVZ567" s="412"/>
      <c r="MWA567" s="412"/>
      <c r="MWB567" s="412"/>
      <c r="MWC567" s="412"/>
      <c r="MWD567" s="412"/>
      <c r="MWE567" s="412"/>
      <c r="MWF567" s="412"/>
      <c r="MWG567" s="412"/>
      <c r="MWH567" s="412"/>
      <c r="MWI567" s="412"/>
      <c r="MWJ567" s="412"/>
      <c r="MWK567" s="412"/>
      <c r="MWL567" s="412"/>
      <c r="MWM567" s="412"/>
      <c r="MWN567" s="412"/>
      <c r="MWO567" s="412"/>
      <c r="MWP567" s="412"/>
      <c r="MWQ567" s="412"/>
      <c r="MWR567" s="412"/>
      <c r="MWS567" s="412"/>
      <c r="MWT567" s="412"/>
      <c r="MWU567" s="412"/>
      <c r="MWV567" s="412"/>
      <c r="MWW567" s="412"/>
      <c r="MWX567" s="412"/>
      <c r="MWY567" s="412"/>
      <c r="MWZ567" s="412"/>
      <c r="MXA567" s="412"/>
      <c r="MXB567" s="412"/>
      <c r="MXC567" s="412"/>
      <c r="MXD567" s="412"/>
      <c r="MXE567" s="412"/>
      <c r="MXF567" s="413"/>
      <c r="MXG567" s="413"/>
      <c r="MXH567" s="413"/>
      <c r="MXI567" s="413"/>
      <c r="MXJ567" s="413"/>
      <c r="MXK567" s="413"/>
      <c r="MXL567" s="413"/>
      <c r="MXM567" s="413"/>
      <c r="MXN567" s="413"/>
      <c r="MXO567" s="413"/>
      <c r="MXP567" s="413"/>
      <c r="MXQ567" s="413"/>
      <c r="MXR567" s="413"/>
      <c r="MXS567" s="413"/>
      <c r="MXT567" s="413"/>
      <c r="MXU567" s="413"/>
      <c r="MXV567" s="413"/>
      <c r="MXW567" s="413"/>
      <c r="MXX567" s="413"/>
      <c r="MXY567" s="413"/>
      <c r="MXZ567" s="413"/>
      <c r="MYA567" s="413"/>
      <c r="MYB567" s="413"/>
      <c r="MYC567" s="413"/>
      <c r="MYD567" s="414"/>
      <c r="MYE567" s="414"/>
      <c r="MYF567" s="414"/>
      <c r="MYG567" s="414"/>
      <c r="MYH567" s="414"/>
      <c r="MYI567" s="413"/>
      <c r="MYJ567" s="413"/>
      <c r="MYK567" s="414"/>
      <c r="MYL567" s="414"/>
      <c r="MYM567" s="413"/>
      <c r="MYN567" s="413"/>
      <c r="MYO567" s="414"/>
      <c r="MYP567" s="414"/>
      <c r="MYQ567" s="413"/>
      <c r="MYR567" s="413"/>
      <c r="MYS567" s="413"/>
      <c r="MYT567" s="413"/>
      <c r="MYU567" s="413"/>
      <c r="MYV567" s="413"/>
      <c r="MYW567" s="413"/>
      <c r="MYX567" s="414"/>
      <c r="MYY567" s="414"/>
      <c r="MYZ567" s="413"/>
      <c r="MZA567" s="413"/>
      <c r="MZB567" s="414"/>
      <c r="MZC567" s="414"/>
      <c r="MZD567" s="413"/>
      <c r="MZE567" s="413"/>
      <c r="MZF567" s="413"/>
      <c r="MZG567" s="413"/>
      <c r="MZH567" s="413"/>
      <c r="MZI567" s="407"/>
      <c r="MZJ567" s="439"/>
      <c r="MZK567" s="413"/>
      <c r="MZL567" s="413"/>
      <c r="MZM567" s="413"/>
      <c r="MZN567" s="413"/>
      <c r="MZO567" s="413"/>
      <c r="MZP567" s="413"/>
      <c r="MZQ567" s="413"/>
      <c r="MZR567" s="412"/>
      <c r="MZS567" s="412"/>
      <c r="MZT567" s="412"/>
      <c r="MZU567" s="412"/>
      <c r="MZV567" s="412"/>
      <c r="MZW567" s="412"/>
      <c r="MZX567" s="412"/>
      <c r="MZY567" s="412"/>
      <c r="MZZ567" s="412"/>
      <c r="NAA567" s="412"/>
      <c r="NAB567" s="412"/>
      <c r="NAC567" s="412"/>
      <c r="NAD567" s="412"/>
      <c r="NAE567" s="412"/>
      <c r="NAF567" s="412"/>
      <c r="NAG567" s="412"/>
      <c r="NAH567" s="412"/>
      <c r="NAI567" s="412"/>
      <c r="NAJ567" s="412"/>
      <c r="NAK567" s="412"/>
      <c r="NAL567" s="412"/>
      <c r="NAM567" s="412"/>
      <c r="NAN567" s="412"/>
      <c r="NAO567" s="412"/>
      <c r="NAP567" s="412"/>
      <c r="NAQ567" s="412"/>
      <c r="NAR567" s="412"/>
      <c r="NAS567" s="412"/>
      <c r="NAT567" s="412"/>
      <c r="NAU567" s="412"/>
      <c r="NAV567" s="412"/>
      <c r="NAW567" s="412"/>
      <c r="NAX567" s="412"/>
      <c r="NAY567" s="412"/>
      <c r="NAZ567" s="412"/>
      <c r="NBA567" s="412"/>
      <c r="NBB567" s="412"/>
      <c r="NBC567" s="412"/>
      <c r="NBD567" s="412"/>
      <c r="NBE567" s="412"/>
      <c r="NBF567" s="412"/>
      <c r="NBG567" s="412"/>
      <c r="NBH567" s="412"/>
      <c r="NBI567" s="412"/>
      <c r="NBJ567" s="413"/>
      <c r="NBK567" s="413"/>
      <c r="NBL567" s="413"/>
      <c r="NBM567" s="413"/>
      <c r="NBN567" s="413"/>
      <c r="NBO567" s="413"/>
      <c r="NBP567" s="413"/>
      <c r="NBQ567" s="413"/>
      <c r="NBR567" s="413"/>
      <c r="NBS567" s="413"/>
      <c r="NBT567" s="413"/>
      <c r="NBU567" s="413"/>
      <c r="NBV567" s="413"/>
      <c r="NBW567" s="413"/>
      <c r="NBX567" s="413"/>
      <c r="NBY567" s="413"/>
      <c r="NBZ567" s="413"/>
      <c r="NCA567" s="413"/>
      <c r="NCB567" s="413"/>
      <c r="NCC567" s="413"/>
      <c r="NCD567" s="413"/>
      <c r="NCE567" s="413"/>
      <c r="NCF567" s="413"/>
      <c r="NCG567" s="413"/>
      <c r="NCH567" s="414"/>
      <c r="NCI567" s="414"/>
      <c r="NCJ567" s="414"/>
      <c r="NCK567" s="414"/>
      <c r="NCL567" s="414"/>
      <c r="NCM567" s="413"/>
      <c r="NCN567" s="413"/>
      <c r="NCO567" s="414"/>
      <c r="NCP567" s="414"/>
      <c r="NCQ567" s="413"/>
      <c r="NCR567" s="413"/>
      <c r="NCS567" s="414"/>
      <c r="NCT567" s="414"/>
      <c r="NCU567" s="413"/>
      <c r="NCV567" s="413"/>
      <c r="NCW567" s="413"/>
      <c r="NCX567" s="413"/>
      <c r="NCY567" s="413"/>
      <c r="NCZ567" s="413"/>
      <c r="NDA567" s="413"/>
      <c r="NDB567" s="414"/>
      <c r="NDC567" s="414"/>
      <c r="NDD567" s="413"/>
      <c r="NDE567" s="413"/>
      <c r="NDF567" s="414"/>
      <c r="NDG567" s="414"/>
      <c r="NDH567" s="413"/>
      <c r="NDI567" s="413"/>
      <c r="NDJ567" s="413"/>
      <c r="NDK567" s="413"/>
      <c r="NDL567" s="413"/>
      <c r="NDM567" s="407"/>
      <c r="NDN567" s="439"/>
      <c r="NDO567" s="413"/>
      <c r="NDP567" s="413"/>
      <c r="NDQ567" s="413"/>
      <c r="NDR567" s="413"/>
      <c r="NDS567" s="413"/>
      <c r="NDT567" s="413"/>
      <c r="NDU567" s="413"/>
      <c r="NDV567" s="412"/>
      <c r="NDW567" s="412"/>
      <c r="NDX567" s="412"/>
      <c r="NDY567" s="412"/>
      <c r="NDZ567" s="412"/>
      <c r="NEA567" s="412"/>
      <c r="NEB567" s="412"/>
      <c r="NEC567" s="412"/>
      <c r="NED567" s="412"/>
      <c r="NEE567" s="412"/>
      <c r="NEF567" s="412"/>
      <c r="NEG567" s="412"/>
      <c r="NEH567" s="412"/>
      <c r="NEI567" s="412"/>
      <c r="NEJ567" s="412"/>
      <c r="NEK567" s="412"/>
      <c r="NEL567" s="412"/>
      <c r="NEM567" s="412"/>
      <c r="NEN567" s="412"/>
      <c r="NEO567" s="412"/>
      <c r="NEP567" s="412"/>
      <c r="NEQ567" s="412"/>
      <c r="NER567" s="412"/>
      <c r="NES567" s="412"/>
      <c r="NET567" s="412"/>
      <c r="NEU567" s="412"/>
      <c r="NEV567" s="412"/>
      <c r="NEW567" s="412"/>
      <c r="NEX567" s="412"/>
      <c r="NEY567" s="412"/>
      <c r="NEZ567" s="412"/>
      <c r="NFA567" s="412"/>
      <c r="NFB567" s="412"/>
      <c r="NFC567" s="412"/>
      <c r="NFD567" s="412"/>
      <c r="NFE567" s="412"/>
      <c r="NFF567" s="412"/>
      <c r="NFG567" s="412"/>
      <c r="NFH567" s="412"/>
      <c r="NFI567" s="412"/>
      <c r="NFJ567" s="412"/>
      <c r="NFK567" s="412"/>
      <c r="NFL567" s="412"/>
      <c r="NFM567" s="412"/>
      <c r="NFN567" s="413"/>
      <c r="NFO567" s="413"/>
      <c r="NFP567" s="413"/>
      <c r="NFQ567" s="413"/>
      <c r="NFR567" s="413"/>
      <c r="NFS567" s="413"/>
      <c r="NFT567" s="413"/>
      <c r="NFU567" s="413"/>
      <c r="NFV567" s="413"/>
      <c r="NFW567" s="413"/>
      <c r="NFX567" s="413"/>
      <c r="NFY567" s="413"/>
      <c r="NFZ567" s="413"/>
      <c r="NGA567" s="413"/>
      <c r="NGB567" s="413"/>
      <c r="NGC567" s="413"/>
      <c r="NGD567" s="413"/>
      <c r="NGE567" s="413"/>
      <c r="NGF567" s="413"/>
      <c r="NGG567" s="413"/>
      <c r="NGH567" s="413"/>
      <c r="NGI567" s="413"/>
      <c r="NGJ567" s="413"/>
      <c r="NGK567" s="413"/>
      <c r="NGL567" s="414"/>
      <c r="NGM567" s="414"/>
      <c r="NGN567" s="414"/>
      <c r="NGO567" s="414"/>
      <c r="NGP567" s="414"/>
      <c r="NGQ567" s="413"/>
      <c r="NGR567" s="413"/>
      <c r="NGS567" s="414"/>
      <c r="NGT567" s="414"/>
      <c r="NGU567" s="413"/>
      <c r="NGV567" s="413"/>
      <c r="NGW567" s="414"/>
      <c r="NGX567" s="414"/>
      <c r="NGY567" s="413"/>
      <c r="NGZ567" s="413"/>
      <c r="NHA567" s="413"/>
      <c r="NHB567" s="413"/>
      <c r="NHC567" s="413"/>
      <c r="NHD567" s="413"/>
      <c r="NHE567" s="413"/>
      <c r="NHF567" s="414"/>
      <c r="NHG567" s="414"/>
      <c r="NHH567" s="413"/>
      <c r="NHI567" s="413"/>
      <c r="NHJ567" s="414"/>
      <c r="NHK567" s="414"/>
      <c r="NHL567" s="413"/>
      <c r="NHM567" s="413"/>
      <c r="NHN567" s="413"/>
      <c r="NHO567" s="413"/>
      <c r="NHP567" s="413"/>
      <c r="NHQ567" s="407"/>
      <c r="NHR567" s="439"/>
      <c r="NHS567" s="413"/>
      <c r="NHT567" s="413"/>
      <c r="NHU567" s="413"/>
      <c r="NHV567" s="413"/>
      <c r="NHW567" s="413"/>
      <c r="NHX567" s="413"/>
      <c r="NHY567" s="413"/>
      <c r="NHZ567" s="412"/>
      <c r="NIA567" s="412"/>
      <c r="NIB567" s="412"/>
      <c r="NIC567" s="412"/>
      <c r="NID567" s="412"/>
      <c r="NIE567" s="412"/>
      <c r="NIF567" s="412"/>
      <c r="NIG567" s="412"/>
      <c r="NIH567" s="412"/>
      <c r="NII567" s="412"/>
      <c r="NIJ567" s="412"/>
      <c r="NIK567" s="412"/>
      <c r="NIL567" s="412"/>
      <c r="NIM567" s="412"/>
      <c r="NIN567" s="412"/>
      <c r="NIO567" s="412"/>
      <c r="NIP567" s="412"/>
      <c r="NIQ567" s="412"/>
      <c r="NIR567" s="412"/>
      <c r="NIS567" s="412"/>
      <c r="NIT567" s="412"/>
      <c r="NIU567" s="412"/>
      <c r="NIV567" s="412"/>
      <c r="NIW567" s="412"/>
      <c r="NIX567" s="412"/>
      <c r="NIY567" s="412"/>
      <c r="NIZ567" s="412"/>
      <c r="NJA567" s="412"/>
      <c r="NJB567" s="412"/>
      <c r="NJC567" s="412"/>
      <c r="NJD567" s="412"/>
      <c r="NJE567" s="412"/>
      <c r="NJF567" s="412"/>
      <c r="NJG567" s="412"/>
      <c r="NJH567" s="412"/>
      <c r="NJI567" s="412"/>
      <c r="NJJ567" s="412"/>
      <c r="NJK567" s="412"/>
      <c r="NJL567" s="412"/>
      <c r="NJM567" s="412"/>
      <c r="NJN567" s="412"/>
      <c r="NJO567" s="412"/>
      <c r="NJP567" s="412"/>
      <c r="NJQ567" s="412"/>
      <c r="NJR567" s="413"/>
      <c r="NJS567" s="413"/>
      <c r="NJT567" s="413"/>
      <c r="NJU567" s="413"/>
      <c r="NJV567" s="413"/>
      <c r="NJW567" s="413"/>
      <c r="NJX567" s="413"/>
      <c r="NJY567" s="413"/>
      <c r="NJZ567" s="413"/>
      <c r="NKA567" s="413"/>
      <c r="NKB567" s="413"/>
      <c r="NKC567" s="413"/>
      <c r="NKD567" s="413"/>
      <c r="NKE567" s="413"/>
      <c r="NKF567" s="413"/>
      <c r="NKG567" s="413"/>
      <c r="NKH567" s="413"/>
      <c r="NKI567" s="413"/>
      <c r="NKJ567" s="413"/>
      <c r="NKK567" s="413"/>
      <c r="NKL567" s="413"/>
      <c r="NKM567" s="413"/>
      <c r="NKN567" s="413"/>
      <c r="NKO567" s="413"/>
      <c r="NKP567" s="414"/>
      <c r="NKQ567" s="414"/>
      <c r="NKR567" s="414"/>
      <c r="NKS567" s="414"/>
      <c r="NKT567" s="414"/>
      <c r="NKU567" s="413"/>
      <c r="NKV567" s="413"/>
      <c r="NKW567" s="414"/>
      <c r="NKX567" s="414"/>
      <c r="NKY567" s="413"/>
      <c r="NKZ567" s="413"/>
      <c r="NLA567" s="414"/>
      <c r="NLB567" s="414"/>
      <c r="NLC567" s="413"/>
      <c r="NLD567" s="413"/>
      <c r="NLE567" s="413"/>
      <c r="NLF567" s="413"/>
      <c r="NLG567" s="413"/>
      <c r="NLH567" s="413"/>
      <c r="NLI567" s="413"/>
      <c r="NLJ567" s="414"/>
      <c r="NLK567" s="414"/>
      <c r="NLL567" s="413"/>
      <c r="NLM567" s="413"/>
      <c r="NLN567" s="414"/>
      <c r="NLO567" s="414"/>
      <c r="NLP567" s="413"/>
      <c r="NLQ567" s="413"/>
      <c r="NLR567" s="413"/>
      <c r="NLS567" s="413"/>
      <c r="NLT567" s="413"/>
      <c r="NLU567" s="407"/>
      <c r="NLV567" s="439"/>
      <c r="NLW567" s="413"/>
      <c r="NLX567" s="413"/>
      <c r="NLY567" s="413"/>
      <c r="NLZ567" s="413"/>
      <c r="NMA567" s="413"/>
      <c r="NMB567" s="413"/>
      <c r="NMC567" s="413"/>
      <c r="NMD567" s="412"/>
      <c r="NME567" s="412"/>
      <c r="NMF567" s="412"/>
      <c r="NMG567" s="412"/>
      <c r="NMH567" s="412"/>
      <c r="NMI567" s="412"/>
      <c r="NMJ567" s="412"/>
      <c r="NMK567" s="412"/>
      <c r="NML567" s="412"/>
      <c r="NMM567" s="412"/>
      <c r="NMN567" s="412"/>
      <c r="NMO567" s="412"/>
      <c r="NMP567" s="412"/>
      <c r="NMQ567" s="412"/>
      <c r="NMR567" s="412"/>
      <c r="NMS567" s="412"/>
      <c r="NMT567" s="412"/>
      <c r="NMU567" s="412"/>
      <c r="NMV567" s="412"/>
      <c r="NMW567" s="412"/>
      <c r="NMX567" s="412"/>
      <c r="NMY567" s="412"/>
      <c r="NMZ567" s="412"/>
      <c r="NNA567" s="412"/>
      <c r="NNB567" s="412"/>
      <c r="NNC567" s="412"/>
      <c r="NND567" s="412"/>
      <c r="NNE567" s="412"/>
      <c r="NNF567" s="412"/>
      <c r="NNG567" s="412"/>
      <c r="NNH567" s="412"/>
      <c r="NNI567" s="412"/>
      <c r="NNJ567" s="412"/>
      <c r="NNK567" s="412"/>
      <c r="NNL567" s="412"/>
      <c r="NNM567" s="412"/>
      <c r="NNN567" s="412"/>
      <c r="NNO567" s="412"/>
      <c r="NNP567" s="412"/>
      <c r="NNQ567" s="412"/>
      <c r="NNR567" s="412"/>
      <c r="NNS567" s="412"/>
      <c r="NNT567" s="412"/>
      <c r="NNU567" s="412"/>
      <c r="NNV567" s="413"/>
      <c r="NNW567" s="413"/>
      <c r="NNX567" s="413"/>
      <c r="NNY567" s="413"/>
      <c r="NNZ567" s="413"/>
      <c r="NOA567" s="413"/>
      <c r="NOB567" s="413"/>
      <c r="NOC567" s="413"/>
      <c r="NOD567" s="413"/>
      <c r="NOE567" s="413"/>
      <c r="NOF567" s="413"/>
      <c r="NOG567" s="413"/>
      <c r="NOH567" s="413"/>
      <c r="NOI567" s="413"/>
      <c r="NOJ567" s="413"/>
      <c r="NOK567" s="413"/>
      <c r="NOL567" s="413"/>
      <c r="NOM567" s="413"/>
      <c r="NON567" s="413"/>
      <c r="NOO567" s="413"/>
      <c r="NOP567" s="413"/>
      <c r="NOQ567" s="413"/>
      <c r="NOR567" s="413"/>
      <c r="NOS567" s="413"/>
      <c r="NOT567" s="414"/>
      <c r="NOU567" s="414"/>
      <c r="NOV567" s="414"/>
      <c r="NOW567" s="414"/>
      <c r="NOX567" s="414"/>
      <c r="NOY567" s="413"/>
      <c r="NOZ567" s="413"/>
      <c r="NPA567" s="414"/>
      <c r="NPB567" s="414"/>
      <c r="NPC567" s="413"/>
      <c r="NPD567" s="413"/>
      <c r="NPE567" s="414"/>
      <c r="NPF567" s="414"/>
      <c r="NPG567" s="413"/>
      <c r="NPH567" s="413"/>
      <c r="NPI567" s="413"/>
      <c r="NPJ567" s="413"/>
      <c r="NPK567" s="413"/>
      <c r="NPL567" s="413"/>
      <c r="NPM567" s="413"/>
      <c r="NPN567" s="414"/>
      <c r="NPO567" s="414"/>
      <c r="NPP567" s="413"/>
      <c r="NPQ567" s="413"/>
      <c r="NPR567" s="414"/>
      <c r="NPS567" s="414"/>
      <c r="NPT567" s="413"/>
      <c r="NPU567" s="413"/>
      <c r="NPV567" s="413"/>
      <c r="NPW567" s="413"/>
      <c r="NPX567" s="413"/>
      <c r="NPY567" s="407"/>
      <c r="NPZ567" s="439"/>
      <c r="NQA567" s="413"/>
      <c r="NQB567" s="413"/>
      <c r="NQC567" s="413"/>
      <c r="NQD567" s="413"/>
      <c r="NQE567" s="413"/>
      <c r="NQF567" s="413"/>
      <c r="NQG567" s="413"/>
      <c r="NQH567" s="412"/>
      <c r="NQI567" s="412"/>
      <c r="NQJ567" s="412"/>
      <c r="NQK567" s="412"/>
      <c r="NQL567" s="412"/>
      <c r="NQM567" s="412"/>
      <c r="NQN567" s="412"/>
      <c r="NQO567" s="412"/>
      <c r="NQP567" s="412"/>
      <c r="NQQ567" s="412"/>
      <c r="NQR567" s="412"/>
      <c r="NQS567" s="412"/>
      <c r="NQT567" s="412"/>
      <c r="NQU567" s="412"/>
      <c r="NQV567" s="412"/>
      <c r="NQW567" s="412"/>
      <c r="NQX567" s="412"/>
      <c r="NQY567" s="412"/>
      <c r="NQZ567" s="412"/>
      <c r="NRA567" s="412"/>
      <c r="NRB567" s="412"/>
      <c r="NRC567" s="412"/>
      <c r="NRD567" s="412"/>
      <c r="NRE567" s="412"/>
      <c r="NRF567" s="412"/>
      <c r="NRG567" s="412"/>
      <c r="NRH567" s="412"/>
      <c r="NRI567" s="412"/>
      <c r="NRJ567" s="412"/>
      <c r="NRK567" s="412"/>
      <c r="NRL567" s="412"/>
      <c r="NRM567" s="412"/>
      <c r="NRN567" s="412"/>
      <c r="NRO567" s="412"/>
      <c r="NRP567" s="412"/>
      <c r="NRQ567" s="412"/>
      <c r="NRR567" s="412"/>
      <c r="NRS567" s="412"/>
      <c r="NRT567" s="412"/>
      <c r="NRU567" s="412"/>
      <c r="NRV567" s="412"/>
      <c r="NRW567" s="412"/>
      <c r="NRX567" s="412"/>
      <c r="NRY567" s="412"/>
      <c r="NRZ567" s="413"/>
      <c r="NSA567" s="413"/>
      <c r="NSB567" s="413"/>
      <c r="NSC567" s="413"/>
      <c r="NSD567" s="413"/>
      <c r="NSE567" s="413"/>
      <c r="NSF567" s="413"/>
      <c r="NSG567" s="413"/>
      <c r="NSH567" s="413"/>
      <c r="NSI567" s="413"/>
      <c r="NSJ567" s="413"/>
      <c r="NSK567" s="413"/>
      <c r="NSL567" s="413"/>
      <c r="NSM567" s="413"/>
      <c r="NSN567" s="413"/>
      <c r="NSO567" s="413"/>
      <c r="NSP567" s="413"/>
      <c r="NSQ567" s="413"/>
      <c r="NSR567" s="413"/>
      <c r="NSS567" s="413"/>
      <c r="NST567" s="413"/>
      <c r="NSU567" s="413"/>
      <c r="NSV567" s="413"/>
      <c r="NSW567" s="413"/>
      <c r="NSX567" s="414"/>
      <c r="NSY567" s="414"/>
      <c r="NSZ567" s="414"/>
      <c r="NTA567" s="414"/>
      <c r="NTB567" s="414"/>
      <c r="NTC567" s="413"/>
      <c r="NTD567" s="413"/>
      <c r="NTE567" s="414"/>
      <c r="NTF567" s="414"/>
      <c r="NTG567" s="413"/>
      <c r="NTH567" s="413"/>
      <c r="NTI567" s="414"/>
      <c r="NTJ567" s="414"/>
      <c r="NTK567" s="413"/>
      <c r="NTL567" s="413"/>
      <c r="NTM567" s="413"/>
      <c r="NTN567" s="413"/>
      <c r="NTO567" s="413"/>
      <c r="NTP567" s="413"/>
      <c r="NTQ567" s="413"/>
      <c r="NTR567" s="414"/>
      <c r="NTS567" s="414"/>
      <c r="NTT567" s="413"/>
      <c r="NTU567" s="413"/>
      <c r="NTV567" s="414"/>
      <c r="NTW567" s="414"/>
      <c r="NTX567" s="413"/>
      <c r="NTY567" s="413"/>
      <c r="NTZ567" s="413"/>
      <c r="NUA567" s="413"/>
      <c r="NUB567" s="413"/>
      <c r="NUC567" s="407"/>
      <c r="NUD567" s="439"/>
      <c r="NUE567" s="413"/>
      <c r="NUF567" s="413"/>
      <c r="NUG567" s="413"/>
      <c r="NUH567" s="413"/>
      <c r="NUI567" s="413"/>
      <c r="NUJ567" s="413"/>
      <c r="NUK567" s="413"/>
      <c r="NUL567" s="412"/>
      <c r="NUM567" s="412"/>
      <c r="NUN567" s="412"/>
      <c r="NUO567" s="412"/>
      <c r="NUP567" s="412"/>
      <c r="NUQ567" s="412"/>
      <c r="NUR567" s="412"/>
      <c r="NUS567" s="412"/>
      <c r="NUT567" s="412"/>
      <c r="NUU567" s="412"/>
      <c r="NUV567" s="412"/>
      <c r="NUW567" s="412"/>
      <c r="NUX567" s="412"/>
      <c r="NUY567" s="412"/>
      <c r="NUZ567" s="412"/>
      <c r="NVA567" s="412"/>
      <c r="NVB567" s="412"/>
      <c r="NVC567" s="412"/>
      <c r="NVD567" s="412"/>
      <c r="NVE567" s="412"/>
      <c r="NVF567" s="412"/>
      <c r="NVG567" s="412"/>
      <c r="NVH567" s="412"/>
      <c r="NVI567" s="412"/>
      <c r="NVJ567" s="412"/>
      <c r="NVK567" s="412"/>
      <c r="NVL567" s="412"/>
      <c r="NVM567" s="412"/>
      <c r="NVN567" s="412"/>
      <c r="NVO567" s="412"/>
      <c r="NVP567" s="412"/>
      <c r="NVQ567" s="412"/>
      <c r="NVR567" s="412"/>
      <c r="NVS567" s="412"/>
      <c r="NVT567" s="412"/>
      <c r="NVU567" s="412"/>
      <c r="NVV567" s="412"/>
      <c r="NVW567" s="412"/>
      <c r="NVX567" s="412"/>
      <c r="NVY567" s="412"/>
      <c r="NVZ567" s="412"/>
      <c r="NWA567" s="412"/>
      <c r="NWB567" s="412"/>
      <c r="NWC567" s="412"/>
      <c r="NWD567" s="413"/>
      <c r="NWE567" s="413"/>
      <c r="NWF567" s="413"/>
      <c r="NWG567" s="413"/>
      <c r="NWH567" s="413"/>
      <c r="NWI567" s="413"/>
      <c r="NWJ567" s="413"/>
      <c r="NWK567" s="413"/>
      <c r="NWL567" s="413"/>
      <c r="NWM567" s="413"/>
      <c r="NWN567" s="413"/>
      <c r="NWO567" s="413"/>
      <c r="NWP567" s="413"/>
      <c r="NWQ567" s="413"/>
      <c r="NWR567" s="413"/>
      <c r="NWS567" s="413"/>
      <c r="NWT567" s="413"/>
      <c r="NWU567" s="413"/>
      <c r="NWV567" s="413"/>
      <c r="NWW567" s="413"/>
      <c r="NWX567" s="413"/>
      <c r="NWY567" s="413"/>
      <c r="NWZ567" s="413"/>
      <c r="NXA567" s="413"/>
      <c r="NXB567" s="414"/>
      <c r="NXC567" s="414"/>
      <c r="NXD567" s="414"/>
      <c r="NXE567" s="414"/>
      <c r="NXF567" s="414"/>
      <c r="NXG567" s="413"/>
      <c r="NXH567" s="413"/>
      <c r="NXI567" s="414"/>
      <c r="NXJ567" s="414"/>
      <c r="NXK567" s="413"/>
      <c r="NXL567" s="413"/>
      <c r="NXM567" s="414"/>
      <c r="NXN567" s="414"/>
      <c r="NXO567" s="413"/>
      <c r="NXP567" s="413"/>
      <c r="NXQ567" s="413"/>
      <c r="NXR567" s="413"/>
      <c r="NXS567" s="413"/>
      <c r="NXT567" s="413"/>
      <c r="NXU567" s="413"/>
      <c r="NXV567" s="414"/>
      <c r="NXW567" s="414"/>
      <c r="NXX567" s="413"/>
      <c r="NXY567" s="413"/>
      <c r="NXZ567" s="414"/>
      <c r="NYA567" s="414"/>
      <c r="NYB567" s="413"/>
      <c r="NYC567" s="413"/>
      <c r="NYD567" s="413"/>
      <c r="NYE567" s="413"/>
      <c r="NYF567" s="413"/>
      <c r="NYG567" s="407"/>
      <c r="NYH567" s="439"/>
      <c r="NYI567" s="413"/>
      <c r="NYJ567" s="413"/>
      <c r="NYK567" s="413"/>
      <c r="NYL567" s="413"/>
      <c r="NYM567" s="413"/>
      <c r="NYN567" s="413"/>
      <c r="NYO567" s="413"/>
      <c r="NYP567" s="412"/>
      <c r="NYQ567" s="412"/>
      <c r="NYR567" s="412"/>
      <c r="NYS567" s="412"/>
      <c r="NYT567" s="412"/>
      <c r="NYU567" s="412"/>
      <c r="NYV567" s="412"/>
      <c r="NYW567" s="412"/>
      <c r="NYX567" s="412"/>
      <c r="NYY567" s="412"/>
      <c r="NYZ567" s="412"/>
      <c r="NZA567" s="412"/>
      <c r="NZB567" s="412"/>
      <c r="NZC567" s="412"/>
      <c r="NZD567" s="412"/>
      <c r="NZE567" s="412"/>
      <c r="NZF567" s="412"/>
      <c r="NZG567" s="412"/>
      <c r="NZH567" s="412"/>
      <c r="NZI567" s="412"/>
      <c r="NZJ567" s="412"/>
      <c r="NZK567" s="412"/>
      <c r="NZL567" s="412"/>
      <c r="NZM567" s="412"/>
      <c r="NZN567" s="412"/>
      <c r="NZO567" s="412"/>
      <c r="NZP567" s="412"/>
      <c r="NZQ567" s="412"/>
      <c r="NZR567" s="412"/>
      <c r="NZS567" s="412"/>
      <c r="NZT567" s="412"/>
      <c r="NZU567" s="412"/>
      <c r="NZV567" s="412"/>
      <c r="NZW567" s="412"/>
      <c r="NZX567" s="412"/>
      <c r="NZY567" s="412"/>
      <c r="NZZ567" s="412"/>
      <c r="OAA567" s="412"/>
      <c r="OAB567" s="412"/>
      <c r="OAC567" s="412"/>
      <c r="OAD567" s="412"/>
      <c r="OAE567" s="412"/>
      <c r="OAF567" s="412"/>
      <c r="OAG567" s="412"/>
      <c r="OAH567" s="413"/>
      <c r="OAI567" s="413"/>
      <c r="OAJ567" s="413"/>
      <c r="OAK567" s="413"/>
      <c r="OAL567" s="413"/>
      <c r="OAM567" s="413"/>
      <c r="OAN567" s="413"/>
      <c r="OAO567" s="413"/>
      <c r="OAP567" s="413"/>
      <c r="OAQ567" s="413"/>
      <c r="OAR567" s="413"/>
      <c r="OAS567" s="413"/>
      <c r="OAT567" s="413"/>
      <c r="OAU567" s="413"/>
      <c r="OAV567" s="413"/>
      <c r="OAW567" s="413"/>
      <c r="OAX567" s="413"/>
      <c r="OAY567" s="413"/>
      <c r="OAZ567" s="413"/>
      <c r="OBA567" s="413"/>
      <c r="OBB567" s="413"/>
      <c r="OBC567" s="413"/>
      <c r="OBD567" s="413"/>
      <c r="OBE567" s="413"/>
      <c r="OBF567" s="414"/>
      <c r="OBG567" s="414"/>
      <c r="OBH567" s="414"/>
      <c r="OBI567" s="414"/>
      <c r="OBJ567" s="414"/>
      <c r="OBK567" s="413"/>
      <c r="OBL567" s="413"/>
      <c r="OBM567" s="414"/>
      <c r="OBN567" s="414"/>
      <c r="OBO567" s="413"/>
      <c r="OBP567" s="413"/>
      <c r="OBQ567" s="414"/>
      <c r="OBR567" s="414"/>
      <c r="OBS567" s="413"/>
      <c r="OBT567" s="413"/>
      <c r="OBU567" s="413"/>
      <c r="OBV567" s="413"/>
      <c r="OBW567" s="413"/>
      <c r="OBX567" s="413"/>
      <c r="OBY567" s="413"/>
      <c r="OBZ567" s="414"/>
      <c r="OCA567" s="414"/>
      <c r="OCB567" s="413"/>
      <c r="OCC567" s="413"/>
      <c r="OCD567" s="414"/>
      <c r="OCE567" s="414"/>
      <c r="OCF567" s="413"/>
      <c r="OCG567" s="413"/>
      <c r="OCH567" s="413"/>
      <c r="OCI567" s="413"/>
      <c r="OCJ567" s="413"/>
      <c r="OCK567" s="407"/>
      <c r="OCL567" s="439"/>
      <c r="OCM567" s="413"/>
      <c r="OCN567" s="413"/>
      <c r="OCO567" s="413"/>
      <c r="OCP567" s="413"/>
      <c r="OCQ567" s="413"/>
      <c r="OCR567" s="413"/>
      <c r="OCS567" s="413"/>
      <c r="OCT567" s="412"/>
      <c r="OCU567" s="412"/>
      <c r="OCV567" s="412"/>
      <c r="OCW567" s="412"/>
      <c r="OCX567" s="412"/>
      <c r="OCY567" s="412"/>
      <c r="OCZ567" s="412"/>
      <c r="ODA567" s="412"/>
      <c r="ODB567" s="412"/>
      <c r="ODC567" s="412"/>
      <c r="ODD567" s="412"/>
      <c r="ODE567" s="412"/>
      <c r="ODF567" s="412"/>
      <c r="ODG567" s="412"/>
      <c r="ODH567" s="412"/>
      <c r="ODI567" s="412"/>
      <c r="ODJ567" s="412"/>
      <c r="ODK567" s="412"/>
      <c r="ODL567" s="412"/>
      <c r="ODM567" s="412"/>
      <c r="ODN567" s="412"/>
      <c r="ODO567" s="412"/>
      <c r="ODP567" s="412"/>
      <c r="ODQ567" s="412"/>
      <c r="ODR567" s="412"/>
      <c r="ODS567" s="412"/>
      <c r="ODT567" s="412"/>
      <c r="ODU567" s="412"/>
      <c r="ODV567" s="412"/>
      <c r="ODW567" s="412"/>
      <c r="ODX567" s="412"/>
      <c r="ODY567" s="412"/>
      <c r="ODZ567" s="412"/>
      <c r="OEA567" s="412"/>
      <c r="OEB567" s="412"/>
      <c r="OEC567" s="412"/>
      <c r="OED567" s="412"/>
      <c r="OEE567" s="412"/>
      <c r="OEF567" s="412"/>
      <c r="OEG567" s="412"/>
      <c r="OEH567" s="412"/>
      <c r="OEI567" s="412"/>
      <c r="OEJ567" s="412"/>
      <c r="OEK567" s="412"/>
      <c r="OEL567" s="413"/>
      <c r="OEM567" s="413"/>
      <c r="OEN567" s="413"/>
      <c r="OEO567" s="413"/>
      <c r="OEP567" s="413"/>
      <c r="OEQ567" s="413"/>
      <c r="OER567" s="413"/>
      <c r="OES567" s="413"/>
      <c r="OET567" s="413"/>
      <c r="OEU567" s="413"/>
      <c r="OEV567" s="413"/>
      <c r="OEW567" s="413"/>
      <c r="OEX567" s="413"/>
      <c r="OEY567" s="413"/>
      <c r="OEZ567" s="413"/>
      <c r="OFA567" s="413"/>
      <c r="OFB567" s="413"/>
      <c r="OFC567" s="413"/>
      <c r="OFD567" s="413"/>
      <c r="OFE567" s="413"/>
      <c r="OFF567" s="413"/>
      <c r="OFG567" s="413"/>
      <c r="OFH567" s="413"/>
      <c r="OFI567" s="413"/>
      <c r="OFJ567" s="414"/>
      <c r="OFK567" s="414"/>
      <c r="OFL567" s="414"/>
      <c r="OFM567" s="414"/>
      <c r="OFN567" s="414"/>
      <c r="OFO567" s="413"/>
      <c r="OFP567" s="413"/>
      <c r="OFQ567" s="414"/>
      <c r="OFR567" s="414"/>
      <c r="OFS567" s="413"/>
      <c r="OFT567" s="413"/>
      <c r="OFU567" s="414"/>
      <c r="OFV567" s="414"/>
      <c r="OFW567" s="413"/>
      <c r="OFX567" s="413"/>
      <c r="OFY567" s="413"/>
      <c r="OFZ567" s="413"/>
      <c r="OGA567" s="413"/>
      <c r="OGB567" s="413"/>
      <c r="OGC567" s="413"/>
      <c r="OGD567" s="414"/>
      <c r="OGE567" s="414"/>
      <c r="OGF567" s="413"/>
      <c r="OGG567" s="413"/>
      <c r="OGH567" s="414"/>
      <c r="OGI567" s="414"/>
      <c r="OGJ567" s="413"/>
      <c r="OGK567" s="413"/>
      <c r="OGL567" s="413"/>
      <c r="OGM567" s="413"/>
      <c r="OGN567" s="413"/>
      <c r="OGO567" s="407"/>
      <c r="OGP567" s="439"/>
      <c r="OGQ567" s="413"/>
      <c r="OGR567" s="413"/>
      <c r="OGS567" s="413"/>
      <c r="OGT567" s="413"/>
      <c r="OGU567" s="413"/>
      <c r="OGV567" s="413"/>
      <c r="OGW567" s="413"/>
      <c r="OGX567" s="412"/>
      <c r="OGY567" s="412"/>
      <c r="OGZ567" s="412"/>
      <c r="OHA567" s="412"/>
      <c r="OHB567" s="412"/>
      <c r="OHC567" s="412"/>
      <c r="OHD567" s="412"/>
      <c r="OHE567" s="412"/>
      <c r="OHF567" s="412"/>
      <c r="OHG567" s="412"/>
      <c r="OHH567" s="412"/>
      <c r="OHI567" s="412"/>
      <c r="OHJ567" s="412"/>
      <c r="OHK567" s="412"/>
      <c r="OHL567" s="412"/>
      <c r="OHM567" s="412"/>
      <c r="OHN567" s="412"/>
      <c r="OHO567" s="412"/>
      <c r="OHP567" s="412"/>
      <c r="OHQ567" s="412"/>
      <c r="OHR567" s="412"/>
      <c r="OHS567" s="412"/>
      <c r="OHT567" s="412"/>
      <c r="OHU567" s="412"/>
      <c r="OHV567" s="412"/>
      <c r="OHW567" s="412"/>
      <c r="OHX567" s="412"/>
      <c r="OHY567" s="412"/>
      <c r="OHZ567" s="412"/>
      <c r="OIA567" s="412"/>
      <c r="OIB567" s="412"/>
      <c r="OIC567" s="412"/>
      <c r="OID567" s="412"/>
      <c r="OIE567" s="412"/>
      <c r="OIF567" s="412"/>
      <c r="OIG567" s="412"/>
      <c r="OIH567" s="412"/>
      <c r="OII567" s="412"/>
      <c r="OIJ567" s="412"/>
      <c r="OIK567" s="412"/>
      <c r="OIL567" s="412"/>
      <c r="OIM567" s="412"/>
      <c r="OIN567" s="412"/>
      <c r="OIO567" s="412"/>
      <c r="OIP567" s="413"/>
      <c r="OIQ567" s="413"/>
      <c r="OIR567" s="413"/>
      <c r="OIS567" s="413"/>
      <c r="OIT567" s="413"/>
      <c r="OIU567" s="413"/>
      <c r="OIV567" s="413"/>
      <c r="OIW567" s="413"/>
      <c r="OIX567" s="413"/>
      <c r="OIY567" s="413"/>
      <c r="OIZ567" s="413"/>
      <c r="OJA567" s="413"/>
      <c r="OJB567" s="413"/>
      <c r="OJC567" s="413"/>
      <c r="OJD567" s="413"/>
      <c r="OJE567" s="413"/>
      <c r="OJF567" s="413"/>
      <c r="OJG567" s="413"/>
      <c r="OJH567" s="413"/>
      <c r="OJI567" s="413"/>
      <c r="OJJ567" s="413"/>
      <c r="OJK567" s="413"/>
      <c r="OJL567" s="413"/>
      <c r="OJM567" s="413"/>
      <c r="OJN567" s="414"/>
      <c r="OJO567" s="414"/>
      <c r="OJP567" s="414"/>
      <c r="OJQ567" s="414"/>
      <c r="OJR567" s="414"/>
      <c r="OJS567" s="413"/>
      <c r="OJT567" s="413"/>
      <c r="OJU567" s="414"/>
      <c r="OJV567" s="414"/>
      <c r="OJW567" s="413"/>
      <c r="OJX567" s="413"/>
      <c r="OJY567" s="414"/>
      <c r="OJZ567" s="414"/>
      <c r="OKA567" s="413"/>
      <c r="OKB567" s="413"/>
      <c r="OKC567" s="413"/>
      <c r="OKD567" s="413"/>
      <c r="OKE567" s="413"/>
      <c r="OKF567" s="413"/>
      <c r="OKG567" s="413"/>
      <c r="OKH567" s="414"/>
      <c r="OKI567" s="414"/>
      <c r="OKJ567" s="413"/>
      <c r="OKK567" s="413"/>
      <c r="OKL567" s="414"/>
      <c r="OKM567" s="414"/>
      <c r="OKN567" s="413"/>
      <c r="OKO567" s="413"/>
      <c r="OKP567" s="413"/>
      <c r="OKQ567" s="413"/>
      <c r="OKR567" s="413"/>
      <c r="OKS567" s="407"/>
      <c r="OKT567" s="439"/>
      <c r="OKU567" s="413"/>
      <c r="OKV567" s="413"/>
      <c r="OKW567" s="413"/>
      <c r="OKX567" s="413"/>
      <c r="OKY567" s="413"/>
      <c r="OKZ567" s="413"/>
      <c r="OLA567" s="413"/>
      <c r="OLB567" s="412"/>
      <c r="OLC567" s="412"/>
      <c r="OLD567" s="412"/>
      <c r="OLE567" s="412"/>
      <c r="OLF567" s="412"/>
      <c r="OLG567" s="412"/>
      <c r="OLH567" s="412"/>
      <c r="OLI567" s="412"/>
      <c r="OLJ567" s="412"/>
      <c r="OLK567" s="412"/>
      <c r="OLL567" s="412"/>
      <c r="OLM567" s="412"/>
      <c r="OLN567" s="412"/>
      <c r="OLO567" s="412"/>
      <c r="OLP567" s="412"/>
      <c r="OLQ567" s="412"/>
      <c r="OLR567" s="412"/>
      <c r="OLS567" s="412"/>
      <c r="OLT567" s="412"/>
      <c r="OLU567" s="412"/>
      <c r="OLV567" s="412"/>
      <c r="OLW567" s="412"/>
      <c r="OLX567" s="412"/>
      <c r="OLY567" s="412"/>
      <c r="OLZ567" s="412"/>
      <c r="OMA567" s="412"/>
      <c r="OMB567" s="412"/>
      <c r="OMC567" s="412"/>
      <c r="OMD567" s="412"/>
      <c r="OME567" s="412"/>
      <c r="OMF567" s="412"/>
      <c r="OMG567" s="412"/>
      <c r="OMH567" s="412"/>
      <c r="OMI567" s="412"/>
      <c r="OMJ567" s="412"/>
      <c r="OMK567" s="412"/>
      <c r="OML567" s="412"/>
      <c r="OMM567" s="412"/>
      <c r="OMN567" s="412"/>
      <c r="OMO567" s="412"/>
      <c r="OMP567" s="412"/>
      <c r="OMQ567" s="412"/>
      <c r="OMR567" s="412"/>
      <c r="OMS567" s="412"/>
      <c r="OMT567" s="413"/>
      <c r="OMU567" s="413"/>
      <c r="OMV567" s="413"/>
      <c r="OMW567" s="413"/>
      <c r="OMX567" s="413"/>
      <c r="OMY567" s="413"/>
      <c r="OMZ567" s="413"/>
      <c r="ONA567" s="413"/>
      <c r="ONB567" s="413"/>
      <c r="ONC567" s="413"/>
      <c r="OND567" s="413"/>
      <c r="ONE567" s="413"/>
      <c r="ONF567" s="413"/>
      <c r="ONG567" s="413"/>
      <c r="ONH567" s="413"/>
      <c r="ONI567" s="413"/>
      <c r="ONJ567" s="413"/>
      <c r="ONK567" s="413"/>
      <c r="ONL567" s="413"/>
      <c r="ONM567" s="413"/>
      <c r="ONN567" s="413"/>
      <c r="ONO567" s="413"/>
      <c r="ONP567" s="413"/>
      <c r="ONQ567" s="413"/>
      <c r="ONR567" s="414"/>
      <c r="ONS567" s="414"/>
      <c r="ONT567" s="414"/>
      <c r="ONU567" s="414"/>
      <c r="ONV567" s="414"/>
      <c r="ONW567" s="413"/>
      <c r="ONX567" s="413"/>
      <c r="ONY567" s="414"/>
      <c r="ONZ567" s="414"/>
      <c r="OOA567" s="413"/>
      <c r="OOB567" s="413"/>
      <c r="OOC567" s="414"/>
      <c r="OOD567" s="414"/>
      <c r="OOE567" s="413"/>
      <c r="OOF567" s="413"/>
      <c r="OOG567" s="413"/>
      <c r="OOH567" s="413"/>
      <c r="OOI567" s="413"/>
      <c r="OOJ567" s="413"/>
      <c r="OOK567" s="413"/>
      <c r="OOL567" s="414"/>
      <c r="OOM567" s="414"/>
      <c r="OON567" s="413"/>
      <c r="OOO567" s="413"/>
      <c r="OOP567" s="414"/>
      <c r="OOQ567" s="414"/>
      <c r="OOR567" s="413"/>
      <c r="OOS567" s="413"/>
      <c r="OOT567" s="413"/>
      <c r="OOU567" s="413"/>
      <c r="OOV567" s="413"/>
      <c r="OOW567" s="407"/>
      <c r="OOX567" s="439"/>
      <c r="OOY567" s="413"/>
      <c r="OOZ567" s="413"/>
      <c r="OPA567" s="413"/>
      <c r="OPB567" s="413"/>
      <c r="OPC567" s="413"/>
      <c r="OPD567" s="413"/>
      <c r="OPE567" s="413"/>
      <c r="OPF567" s="412"/>
      <c r="OPG567" s="412"/>
      <c r="OPH567" s="412"/>
      <c r="OPI567" s="412"/>
      <c r="OPJ567" s="412"/>
      <c r="OPK567" s="412"/>
      <c r="OPL567" s="412"/>
      <c r="OPM567" s="412"/>
      <c r="OPN567" s="412"/>
      <c r="OPO567" s="412"/>
      <c r="OPP567" s="412"/>
      <c r="OPQ567" s="412"/>
      <c r="OPR567" s="412"/>
      <c r="OPS567" s="412"/>
      <c r="OPT567" s="412"/>
      <c r="OPU567" s="412"/>
      <c r="OPV567" s="412"/>
      <c r="OPW567" s="412"/>
      <c r="OPX567" s="412"/>
      <c r="OPY567" s="412"/>
      <c r="OPZ567" s="412"/>
      <c r="OQA567" s="412"/>
      <c r="OQB567" s="412"/>
      <c r="OQC567" s="412"/>
      <c r="OQD567" s="412"/>
      <c r="OQE567" s="412"/>
      <c r="OQF567" s="412"/>
      <c r="OQG567" s="412"/>
      <c r="OQH567" s="412"/>
      <c r="OQI567" s="412"/>
      <c r="OQJ567" s="412"/>
      <c r="OQK567" s="412"/>
      <c r="OQL567" s="412"/>
      <c r="OQM567" s="412"/>
      <c r="OQN567" s="412"/>
      <c r="OQO567" s="412"/>
      <c r="OQP567" s="412"/>
      <c r="OQQ567" s="412"/>
      <c r="OQR567" s="412"/>
      <c r="OQS567" s="412"/>
      <c r="OQT567" s="412"/>
      <c r="OQU567" s="412"/>
      <c r="OQV567" s="412"/>
      <c r="OQW567" s="412"/>
      <c r="OQX567" s="413"/>
      <c r="OQY567" s="413"/>
      <c r="OQZ567" s="413"/>
      <c r="ORA567" s="413"/>
      <c r="ORB567" s="413"/>
      <c r="ORC567" s="413"/>
      <c r="ORD567" s="413"/>
      <c r="ORE567" s="413"/>
      <c r="ORF567" s="413"/>
      <c r="ORG567" s="413"/>
      <c r="ORH567" s="413"/>
      <c r="ORI567" s="413"/>
      <c r="ORJ567" s="413"/>
      <c r="ORK567" s="413"/>
      <c r="ORL567" s="413"/>
      <c r="ORM567" s="413"/>
      <c r="ORN567" s="413"/>
      <c r="ORO567" s="413"/>
      <c r="ORP567" s="413"/>
      <c r="ORQ567" s="413"/>
      <c r="ORR567" s="413"/>
      <c r="ORS567" s="413"/>
      <c r="ORT567" s="413"/>
      <c r="ORU567" s="413"/>
      <c r="ORV567" s="414"/>
      <c r="ORW567" s="414"/>
      <c r="ORX567" s="414"/>
      <c r="ORY567" s="414"/>
      <c r="ORZ567" s="414"/>
      <c r="OSA567" s="413"/>
      <c r="OSB567" s="413"/>
      <c r="OSC567" s="414"/>
      <c r="OSD567" s="414"/>
      <c r="OSE567" s="413"/>
      <c r="OSF567" s="413"/>
      <c r="OSG567" s="414"/>
      <c r="OSH567" s="414"/>
      <c r="OSI567" s="413"/>
      <c r="OSJ567" s="413"/>
      <c r="OSK567" s="413"/>
      <c r="OSL567" s="413"/>
      <c r="OSM567" s="413"/>
      <c r="OSN567" s="413"/>
      <c r="OSO567" s="413"/>
      <c r="OSP567" s="414"/>
      <c r="OSQ567" s="414"/>
      <c r="OSR567" s="413"/>
      <c r="OSS567" s="413"/>
      <c r="OST567" s="414"/>
      <c r="OSU567" s="414"/>
      <c r="OSV567" s="413"/>
      <c r="OSW567" s="413"/>
      <c r="OSX567" s="413"/>
      <c r="OSY567" s="413"/>
      <c r="OSZ567" s="413"/>
      <c r="OTA567" s="407"/>
      <c r="OTB567" s="439"/>
      <c r="OTC567" s="413"/>
      <c r="OTD567" s="413"/>
      <c r="OTE567" s="413"/>
      <c r="OTF567" s="413"/>
      <c r="OTG567" s="413"/>
      <c r="OTH567" s="413"/>
      <c r="OTI567" s="413"/>
      <c r="OTJ567" s="412"/>
      <c r="OTK567" s="412"/>
      <c r="OTL567" s="412"/>
      <c r="OTM567" s="412"/>
      <c r="OTN567" s="412"/>
      <c r="OTO567" s="412"/>
      <c r="OTP567" s="412"/>
      <c r="OTQ567" s="412"/>
      <c r="OTR567" s="412"/>
      <c r="OTS567" s="412"/>
      <c r="OTT567" s="412"/>
      <c r="OTU567" s="412"/>
      <c r="OTV567" s="412"/>
      <c r="OTW567" s="412"/>
      <c r="OTX567" s="412"/>
      <c r="OTY567" s="412"/>
      <c r="OTZ567" s="412"/>
      <c r="OUA567" s="412"/>
      <c r="OUB567" s="412"/>
      <c r="OUC567" s="412"/>
      <c r="OUD567" s="412"/>
      <c r="OUE567" s="412"/>
      <c r="OUF567" s="412"/>
      <c r="OUG567" s="412"/>
      <c r="OUH567" s="412"/>
      <c r="OUI567" s="412"/>
      <c r="OUJ567" s="412"/>
      <c r="OUK567" s="412"/>
      <c r="OUL567" s="412"/>
      <c r="OUM567" s="412"/>
      <c r="OUN567" s="412"/>
      <c r="OUO567" s="412"/>
      <c r="OUP567" s="412"/>
      <c r="OUQ567" s="412"/>
      <c r="OUR567" s="412"/>
      <c r="OUS567" s="412"/>
      <c r="OUT567" s="412"/>
      <c r="OUU567" s="412"/>
      <c r="OUV567" s="412"/>
      <c r="OUW567" s="412"/>
      <c r="OUX567" s="412"/>
      <c r="OUY567" s="412"/>
      <c r="OUZ567" s="412"/>
      <c r="OVA567" s="412"/>
      <c r="OVB567" s="413"/>
      <c r="OVC567" s="413"/>
      <c r="OVD567" s="413"/>
      <c r="OVE567" s="413"/>
      <c r="OVF567" s="413"/>
      <c r="OVG567" s="413"/>
      <c r="OVH567" s="413"/>
      <c r="OVI567" s="413"/>
      <c r="OVJ567" s="413"/>
      <c r="OVK567" s="413"/>
      <c r="OVL567" s="413"/>
      <c r="OVM567" s="413"/>
      <c r="OVN567" s="413"/>
      <c r="OVO567" s="413"/>
      <c r="OVP567" s="413"/>
      <c r="OVQ567" s="413"/>
      <c r="OVR567" s="413"/>
      <c r="OVS567" s="413"/>
      <c r="OVT567" s="413"/>
      <c r="OVU567" s="413"/>
      <c r="OVV567" s="413"/>
      <c r="OVW567" s="413"/>
      <c r="OVX567" s="413"/>
      <c r="OVY567" s="413"/>
      <c r="OVZ567" s="414"/>
      <c r="OWA567" s="414"/>
      <c r="OWB567" s="414"/>
      <c r="OWC567" s="414"/>
      <c r="OWD567" s="414"/>
      <c r="OWE567" s="413"/>
      <c r="OWF567" s="413"/>
      <c r="OWG567" s="414"/>
      <c r="OWH567" s="414"/>
      <c r="OWI567" s="413"/>
      <c r="OWJ567" s="413"/>
      <c r="OWK567" s="414"/>
      <c r="OWL567" s="414"/>
      <c r="OWM567" s="413"/>
      <c r="OWN567" s="413"/>
      <c r="OWO567" s="413"/>
      <c r="OWP567" s="413"/>
      <c r="OWQ567" s="413"/>
      <c r="OWR567" s="413"/>
      <c r="OWS567" s="413"/>
      <c r="OWT567" s="414"/>
      <c r="OWU567" s="414"/>
      <c r="OWV567" s="413"/>
      <c r="OWW567" s="413"/>
      <c r="OWX567" s="414"/>
      <c r="OWY567" s="414"/>
      <c r="OWZ567" s="413"/>
      <c r="OXA567" s="413"/>
      <c r="OXB567" s="413"/>
      <c r="OXC567" s="413"/>
      <c r="OXD567" s="413"/>
      <c r="OXE567" s="407"/>
      <c r="OXF567" s="439"/>
      <c r="OXG567" s="413"/>
      <c r="OXH567" s="413"/>
      <c r="OXI567" s="413"/>
      <c r="OXJ567" s="413"/>
      <c r="OXK567" s="413"/>
      <c r="OXL567" s="413"/>
      <c r="OXM567" s="413"/>
      <c r="OXN567" s="412"/>
      <c r="OXO567" s="412"/>
      <c r="OXP567" s="412"/>
      <c r="OXQ567" s="412"/>
      <c r="OXR567" s="412"/>
      <c r="OXS567" s="412"/>
      <c r="OXT567" s="412"/>
      <c r="OXU567" s="412"/>
      <c r="OXV567" s="412"/>
      <c r="OXW567" s="412"/>
      <c r="OXX567" s="412"/>
      <c r="OXY567" s="412"/>
      <c r="OXZ567" s="412"/>
      <c r="OYA567" s="412"/>
      <c r="OYB567" s="412"/>
      <c r="OYC567" s="412"/>
      <c r="OYD567" s="412"/>
      <c r="OYE567" s="412"/>
      <c r="OYF567" s="412"/>
      <c r="OYG567" s="412"/>
      <c r="OYH567" s="412"/>
      <c r="OYI567" s="412"/>
      <c r="OYJ567" s="412"/>
      <c r="OYK567" s="412"/>
      <c r="OYL567" s="412"/>
      <c r="OYM567" s="412"/>
      <c r="OYN567" s="412"/>
      <c r="OYO567" s="412"/>
      <c r="OYP567" s="412"/>
      <c r="OYQ567" s="412"/>
      <c r="OYR567" s="412"/>
      <c r="OYS567" s="412"/>
      <c r="OYT567" s="412"/>
      <c r="OYU567" s="412"/>
      <c r="OYV567" s="412"/>
      <c r="OYW567" s="412"/>
      <c r="OYX567" s="412"/>
      <c r="OYY567" s="412"/>
      <c r="OYZ567" s="412"/>
      <c r="OZA567" s="412"/>
      <c r="OZB567" s="412"/>
      <c r="OZC567" s="412"/>
      <c r="OZD567" s="412"/>
      <c r="OZE567" s="412"/>
      <c r="OZF567" s="413"/>
      <c r="OZG567" s="413"/>
      <c r="OZH567" s="413"/>
      <c r="OZI567" s="413"/>
      <c r="OZJ567" s="413"/>
      <c r="OZK567" s="413"/>
      <c r="OZL567" s="413"/>
      <c r="OZM567" s="413"/>
      <c r="OZN567" s="413"/>
      <c r="OZO567" s="413"/>
      <c r="OZP567" s="413"/>
      <c r="OZQ567" s="413"/>
      <c r="OZR567" s="413"/>
      <c r="OZS567" s="413"/>
      <c r="OZT567" s="413"/>
      <c r="OZU567" s="413"/>
      <c r="OZV567" s="413"/>
      <c r="OZW567" s="413"/>
      <c r="OZX567" s="413"/>
      <c r="OZY567" s="413"/>
      <c r="OZZ567" s="413"/>
      <c r="PAA567" s="413"/>
      <c r="PAB567" s="413"/>
      <c r="PAC567" s="413"/>
      <c r="PAD567" s="414"/>
      <c r="PAE567" s="414"/>
      <c r="PAF567" s="414"/>
      <c r="PAG567" s="414"/>
      <c r="PAH567" s="414"/>
      <c r="PAI567" s="413"/>
      <c r="PAJ567" s="413"/>
      <c r="PAK567" s="414"/>
      <c r="PAL567" s="414"/>
      <c r="PAM567" s="413"/>
      <c r="PAN567" s="413"/>
      <c r="PAO567" s="414"/>
      <c r="PAP567" s="414"/>
      <c r="PAQ567" s="413"/>
      <c r="PAR567" s="413"/>
      <c r="PAS567" s="413"/>
      <c r="PAT567" s="413"/>
      <c r="PAU567" s="413"/>
      <c r="PAV567" s="413"/>
      <c r="PAW567" s="413"/>
      <c r="PAX567" s="414"/>
      <c r="PAY567" s="414"/>
      <c r="PAZ567" s="413"/>
      <c r="PBA567" s="413"/>
      <c r="PBB567" s="414"/>
      <c r="PBC567" s="414"/>
      <c r="PBD567" s="413"/>
      <c r="PBE567" s="413"/>
      <c r="PBF567" s="413"/>
      <c r="PBG567" s="413"/>
      <c r="PBH567" s="413"/>
      <c r="PBI567" s="407"/>
      <c r="PBJ567" s="439"/>
      <c r="PBK567" s="413"/>
      <c r="PBL567" s="413"/>
      <c r="PBM567" s="413"/>
      <c r="PBN567" s="413"/>
      <c r="PBO567" s="413"/>
      <c r="PBP567" s="413"/>
      <c r="PBQ567" s="413"/>
      <c r="PBR567" s="412"/>
      <c r="PBS567" s="412"/>
      <c r="PBT567" s="412"/>
      <c r="PBU567" s="412"/>
      <c r="PBV567" s="412"/>
      <c r="PBW567" s="412"/>
      <c r="PBX567" s="412"/>
      <c r="PBY567" s="412"/>
      <c r="PBZ567" s="412"/>
      <c r="PCA567" s="412"/>
      <c r="PCB567" s="412"/>
      <c r="PCC567" s="412"/>
      <c r="PCD567" s="412"/>
      <c r="PCE567" s="412"/>
      <c r="PCF567" s="412"/>
      <c r="PCG567" s="412"/>
      <c r="PCH567" s="412"/>
      <c r="PCI567" s="412"/>
      <c r="PCJ567" s="412"/>
      <c r="PCK567" s="412"/>
      <c r="PCL567" s="412"/>
      <c r="PCM567" s="412"/>
      <c r="PCN567" s="412"/>
      <c r="PCO567" s="412"/>
      <c r="PCP567" s="412"/>
      <c r="PCQ567" s="412"/>
      <c r="PCR567" s="412"/>
      <c r="PCS567" s="412"/>
      <c r="PCT567" s="412"/>
      <c r="PCU567" s="412"/>
      <c r="PCV567" s="412"/>
      <c r="PCW567" s="412"/>
      <c r="PCX567" s="412"/>
      <c r="PCY567" s="412"/>
      <c r="PCZ567" s="412"/>
      <c r="PDA567" s="412"/>
      <c r="PDB567" s="412"/>
      <c r="PDC567" s="412"/>
      <c r="PDD567" s="412"/>
      <c r="PDE567" s="412"/>
      <c r="PDF567" s="412"/>
      <c r="PDG567" s="412"/>
      <c r="PDH567" s="412"/>
      <c r="PDI567" s="412"/>
      <c r="PDJ567" s="413"/>
      <c r="PDK567" s="413"/>
      <c r="PDL567" s="413"/>
      <c r="PDM567" s="413"/>
      <c r="PDN567" s="413"/>
      <c r="PDO567" s="413"/>
      <c r="PDP567" s="413"/>
      <c r="PDQ567" s="413"/>
      <c r="PDR567" s="413"/>
      <c r="PDS567" s="413"/>
      <c r="PDT567" s="413"/>
      <c r="PDU567" s="413"/>
      <c r="PDV567" s="413"/>
      <c r="PDW567" s="413"/>
      <c r="PDX567" s="413"/>
      <c r="PDY567" s="413"/>
      <c r="PDZ567" s="413"/>
      <c r="PEA567" s="413"/>
      <c r="PEB567" s="413"/>
      <c r="PEC567" s="413"/>
      <c r="PED567" s="413"/>
      <c r="PEE567" s="413"/>
      <c r="PEF567" s="413"/>
      <c r="PEG567" s="413"/>
      <c r="PEH567" s="414"/>
      <c r="PEI567" s="414"/>
      <c r="PEJ567" s="414"/>
      <c r="PEK567" s="414"/>
      <c r="PEL567" s="414"/>
      <c r="PEM567" s="413"/>
      <c r="PEN567" s="413"/>
      <c r="PEO567" s="414"/>
      <c r="PEP567" s="414"/>
      <c r="PEQ567" s="413"/>
      <c r="PER567" s="413"/>
      <c r="PES567" s="414"/>
      <c r="PET567" s="414"/>
      <c r="PEU567" s="413"/>
      <c r="PEV567" s="413"/>
      <c r="PEW567" s="413"/>
      <c r="PEX567" s="413"/>
      <c r="PEY567" s="413"/>
      <c r="PEZ567" s="413"/>
      <c r="PFA567" s="413"/>
      <c r="PFB567" s="414"/>
      <c r="PFC567" s="414"/>
      <c r="PFD567" s="413"/>
      <c r="PFE567" s="413"/>
      <c r="PFF567" s="414"/>
      <c r="PFG567" s="414"/>
      <c r="PFH567" s="413"/>
      <c r="PFI567" s="413"/>
      <c r="PFJ567" s="413"/>
      <c r="PFK567" s="413"/>
      <c r="PFL567" s="413"/>
      <c r="PFM567" s="407"/>
      <c r="PFN567" s="439"/>
      <c r="PFO567" s="413"/>
      <c r="PFP567" s="413"/>
      <c r="PFQ567" s="413"/>
      <c r="PFR567" s="413"/>
      <c r="PFS567" s="413"/>
      <c r="PFT567" s="413"/>
      <c r="PFU567" s="413"/>
      <c r="PFV567" s="412"/>
      <c r="PFW567" s="412"/>
      <c r="PFX567" s="412"/>
      <c r="PFY567" s="412"/>
      <c r="PFZ567" s="412"/>
      <c r="PGA567" s="412"/>
      <c r="PGB567" s="412"/>
      <c r="PGC567" s="412"/>
      <c r="PGD567" s="412"/>
      <c r="PGE567" s="412"/>
      <c r="PGF567" s="412"/>
      <c r="PGG567" s="412"/>
      <c r="PGH567" s="412"/>
      <c r="PGI567" s="412"/>
      <c r="PGJ567" s="412"/>
      <c r="PGK567" s="412"/>
      <c r="PGL567" s="412"/>
      <c r="PGM567" s="412"/>
      <c r="PGN567" s="412"/>
      <c r="PGO567" s="412"/>
      <c r="PGP567" s="412"/>
      <c r="PGQ567" s="412"/>
      <c r="PGR567" s="412"/>
      <c r="PGS567" s="412"/>
      <c r="PGT567" s="412"/>
      <c r="PGU567" s="412"/>
      <c r="PGV567" s="412"/>
      <c r="PGW567" s="412"/>
      <c r="PGX567" s="412"/>
      <c r="PGY567" s="412"/>
      <c r="PGZ567" s="412"/>
      <c r="PHA567" s="412"/>
      <c r="PHB567" s="412"/>
      <c r="PHC567" s="412"/>
      <c r="PHD567" s="412"/>
      <c r="PHE567" s="412"/>
      <c r="PHF567" s="412"/>
      <c r="PHG567" s="412"/>
      <c r="PHH567" s="412"/>
      <c r="PHI567" s="412"/>
      <c r="PHJ567" s="412"/>
      <c r="PHK567" s="412"/>
      <c r="PHL567" s="412"/>
      <c r="PHM567" s="412"/>
      <c r="PHN567" s="413"/>
      <c r="PHO567" s="413"/>
      <c r="PHP567" s="413"/>
      <c r="PHQ567" s="413"/>
      <c r="PHR567" s="413"/>
      <c r="PHS567" s="413"/>
      <c r="PHT567" s="413"/>
      <c r="PHU567" s="413"/>
      <c r="PHV567" s="413"/>
      <c r="PHW567" s="413"/>
      <c r="PHX567" s="413"/>
      <c r="PHY567" s="413"/>
      <c r="PHZ567" s="413"/>
      <c r="PIA567" s="413"/>
      <c r="PIB567" s="413"/>
      <c r="PIC567" s="413"/>
      <c r="PID567" s="413"/>
      <c r="PIE567" s="413"/>
      <c r="PIF567" s="413"/>
      <c r="PIG567" s="413"/>
      <c r="PIH567" s="413"/>
      <c r="PII567" s="413"/>
      <c r="PIJ567" s="413"/>
      <c r="PIK567" s="413"/>
      <c r="PIL567" s="414"/>
      <c r="PIM567" s="414"/>
      <c r="PIN567" s="414"/>
      <c r="PIO567" s="414"/>
      <c r="PIP567" s="414"/>
      <c r="PIQ567" s="413"/>
      <c r="PIR567" s="413"/>
      <c r="PIS567" s="414"/>
      <c r="PIT567" s="414"/>
      <c r="PIU567" s="413"/>
      <c r="PIV567" s="413"/>
      <c r="PIW567" s="414"/>
      <c r="PIX567" s="414"/>
      <c r="PIY567" s="413"/>
      <c r="PIZ567" s="413"/>
      <c r="PJA567" s="413"/>
      <c r="PJB567" s="413"/>
      <c r="PJC567" s="413"/>
      <c r="PJD567" s="413"/>
      <c r="PJE567" s="413"/>
      <c r="PJF567" s="414"/>
      <c r="PJG567" s="414"/>
      <c r="PJH567" s="413"/>
      <c r="PJI567" s="413"/>
      <c r="PJJ567" s="414"/>
      <c r="PJK567" s="414"/>
      <c r="PJL567" s="413"/>
      <c r="PJM567" s="413"/>
      <c r="PJN567" s="413"/>
      <c r="PJO567" s="413"/>
      <c r="PJP567" s="413"/>
      <c r="PJQ567" s="407"/>
      <c r="PJR567" s="439"/>
      <c r="PJS567" s="413"/>
      <c r="PJT567" s="413"/>
      <c r="PJU567" s="413"/>
      <c r="PJV567" s="413"/>
      <c r="PJW567" s="413"/>
      <c r="PJX567" s="413"/>
      <c r="PJY567" s="413"/>
      <c r="PJZ567" s="412"/>
      <c r="PKA567" s="412"/>
      <c r="PKB567" s="412"/>
      <c r="PKC567" s="412"/>
      <c r="PKD567" s="412"/>
      <c r="PKE567" s="412"/>
      <c r="PKF567" s="412"/>
      <c r="PKG567" s="412"/>
      <c r="PKH567" s="412"/>
      <c r="PKI567" s="412"/>
      <c r="PKJ567" s="412"/>
      <c r="PKK567" s="412"/>
      <c r="PKL567" s="412"/>
      <c r="PKM567" s="412"/>
      <c r="PKN567" s="412"/>
      <c r="PKO567" s="412"/>
      <c r="PKP567" s="412"/>
      <c r="PKQ567" s="412"/>
      <c r="PKR567" s="412"/>
      <c r="PKS567" s="412"/>
      <c r="PKT567" s="412"/>
      <c r="PKU567" s="412"/>
      <c r="PKV567" s="412"/>
      <c r="PKW567" s="412"/>
      <c r="PKX567" s="412"/>
      <c r="PKY567" s="412"/>
      <c r="PKZ567" s="412"/>
      <c r="PLA567" s="412"/>
      <c r="PLB567" s="412"/>
      <c r="PLC567" s="412"/>
      <c r="PLD567" s="412"/>
      <c r="PLE567" s="412"/>
      <c r="PLF567" s="412"/>
      <c r="PLG567" s="412"/>
      <c r="PLH567" s="412"/>
      <c r="PLI567" s="412"/>
      <c r="PLJ567" s="412"/>
      <c r="PLK567" s="412"/>
      <c r="PLL567" s="412"/>
      <c r="PLM567" s="412"/>
      <c r="PLN567" s="412"/>
      <c r="PLO567" s="412"/>
      <c r="PLP567" s="412"/>
      <c r="PLQ567" s="412"/>
      <c r="PLR567" s="413"/>
      <c r="PLS567" s="413"/>
      <c r="PLT567" s="413"/>
      <c r="PLU567" s="413"/>
      <c r="PLV567" s="413"/>
      <c r="PLW567" s="413"/>
      <c r="PLX567" s="413"/>
      <c r="PLY567" s="413"/>
      <c r="PLZ567" s="413"/>
      <c r="PMA567" s="413"/>
      <c r="PMB567" s="413"/>
      <c r="PMC567" s="413"/>
      <c r="PMD567" s="413"/>
      <c r="PME567" s="413"/>
      <c r="PMF567" s="413"/>
      <c r="PMG567" s="413"/>
      <c r="PMH567" s="413"/>
      <c r="PMI567" s="413"/>
      <c r="PMJ567" s="413"/>
      <c r="PMK567" s="413"/>
      <c r="PML567" s="413"/>
      <c r="PMM567" s="413"/>
      <c r="PMN567" s="413"/>
      <c r="PMO567" s="413"/>
      <c r="PMP567" s="414"/>
      <c r="PMQ567" s="414"/>
      <c r="PMR567" s="414"/>
      <c r="PMS567" s="414"/>
      <c r="PMT567" s="414"/>
      <c r="PMU567" s="413"/>
      <c r="PMV567" s="413"/>
      <c r="PMW567" s="414"/>
      <c r="PMX567" s="414"/>
      <c r="PMY567" s="413"/>
      <c r="PMZ567" s="413"/>
      <c r="PNA567" s="414"/>
      <c r="PNB567" s="414"/>
      <c r="PNC567" s="413"/>
      <c r="PND567" s="413"/>
      <c r="PNE567" s="413"/>
      <c r="PNF567" s="413"/>
      <c r="PNG567" s="413"/>
      <c r="PNH567" s="413"/>
      <c r="PNI567" s="413"/>
      <c r="PNJ567" s="414"/>
      <c r="PNK567" s="414"/>
      <c r="PNL567" s="413"/>
      <c r="PNM567" s="413"/>
      <c r="PNN567" s="414"/>
      <c r="PNO567" s="414"/>
      <c r="PNP567" s="413"/>
      <c r="PNQ567" s="413"/>
      <c r="PNR567" s="413"/>
      <c r="PNS567" s="413"/>
      <c r="PNT567" s="413"/>
      <c r="PNU567" s="407"/>
      <c r="PNV567" s="439"/>
      <c r="PNW567" s="413"/>
      <c r="PNX567" s="413"/>
      <c r="PNY567" s="413"/>
      <c r="PNZ567" s="413"/>
      <c r="POA567" s="413"/>
      <c r="POB567" s="413"/>
      <c r="POC567" s="413"/>
      <c r="POD567" s="412"/>
      <c r="POE567" s="412"/>
      <c r="POF567" s="412"/>
      <c r="POG567" s="412"/>
      <c r="POH567" s="412"/>
      <c r="POI567" s="412"/>
      <c r="POJ567" s="412"/>
      <c r="POK567" s="412"/>
      <c r="POL567" s="412"/>
      <c r="POM567" s="412"/>
      <c r="PON567" s="412"/>
      <c r="POO567" s="412"/>
      <c r="POP567" s="412"/>
      <c r="POQ567" s="412"/>
      <c r="POR567" s="412"/>
      <c r="POS567" s="412"/>
      <c r="POT567" s="412"/>
      <c r="POU567" s="412"/>
      <c r="POV567" s="412"/>
      <c r="POW567" s="412"/>
      <c r="POX567" s="412"/>
      <c r="POY567" s="412"/>
      <c r="POZ567" s="412"/>
      <c r="PPA567" s="412"/>
      <c r="PPB567" s="412"/>
      <c r="PPC567" s="412"/>
      <c r="PPD567" s="412"/>
      <c r="PPE567" s="412"/>
      <c r="PPF567" s="412"/>
      <c r="PPG567" s="412"/>
      <c r="PPH567" s="412"/>
      <c r="PPI567" s="412"/>
      <c r="PPJ567" s="412"/>
      <c r="PPK567" s="412"/>
      <c r="PPL567" s="412"/>
      <c r="PPM567" s="412"/>
      <c r="PPN567" s="412"/>
      <c r="PPO567" s="412"/>
      <c r="PPP567" s="412"/>
      <c r="PPQ567" s="412"/>
      <c r="PPR567" s="412"/>
      <c r="PPS567" s="412"/>
      <c r="PPT567" s="412"/>
      <c r="PPU567" s="412"/>
      <c r="PPV567" s="413"/>
      <c r="PPW567" s="413"/>
      <c r="PPX567" s="413"/>
      <c r="PPY567" s="413"/>
      <c r="PPZ567" s="413"/>
      <c r="PQA567" s="413"/>
      <c r="PQB567" s="413"/>
      <c r="PQC567" s="413"/>
      <c r="PQD567" s="413"/>
      <c r="PQE567" s="413"/>
      <c r="PQF567" s="413"/>
      <c r="PQG567" s="413"/>
      <c r="PQH567" s="413"/>
      <c r="PQI567" s="413"/>
      <c r="PQJ567" s="413"/>
      <c r="PQK567" s="413"/>
      <c r="PQL567" s="413"/>
      <c r="PQM567" s="413"/>
      <c r="PQN567" s="413"/>
      <c r="PQO567" s="413"/>
      <c r="PQP567" s="413"/>
      <c r="PQQ567" s="413"/>
      <c r="PQR567" s="413"/>
      <c r="PQS567" s="413"/>
      <c r="PQT567" s="414"/>
      <c r="PQU567" s="414"/>
      <c r="PQV567" s="414"/>
      <c r="PQW567" s="414"/>
      <c r="PQX567" s="414"/>
      <c r="PQY567" s="413"/>
      <c r="PQZ567" s="413"/>
      <c r="PRA567" s="414"/>
      <c r="PRB567" s="414"/>
      <c r="PRC567" s="413"/>
      <c r="PRD567" s="413"/>
      <c r="PRE567" s="414"/>
      <c r="PRF567" s="414"/>
      <c r="PRG567" s="413"/>
      <c r="PRH567" s="413"/>
      <c r="PRI567" s="413"/>
      <c r="PRJ567" s="413"/>
      <c r="PRK567" s="413"/>
      <c r="PRL567" s="413"/>
      <c r="PRM567" s="413"/>
      <c r="PRN567" s="414"/>
      <c r="PRO567" s="414"/>
      <c r="PRP567" s="413"/>
      <c r="PRQ567" s="413"/>
      <c r="PRR567" s="414"/>
      <c r="PRS567" s="414"/>
      <c r="PRT567" s="413"/>
      <c r="PRU567" s="413"/>
      <c r="PRV567" s="413"/>
      <c r="PRW567" s="413"/>
      <c r="PRX567" s="413"/>
      <c r="PRY567" s="407"/>
      <c r="PRZ567" s="439"/>
      <c r="PSA567" s="413"/>
      <c r="PSB567" s="413"/>
      <c r="PSC567" s="413"/>
      <c r="PSD567" s="413"/>
      <c r="PSE567" s="413"/>
      <c r="PSF567" s="413"/>
      <c r="PSG567" s="413"/>
      <c r="PSH567" s="412"/>
      <c r="PSI567" s="412"/>
      <c r="PSJ567" s="412"/>
      <c r="PSK567" s="412"/>
      <c r="PSL567" s="412"/>
      <c r="PSM567" s="412"/>
      <c r="PSN567" s="412"/>
      <c r="PSO567" s="412"/>
      <c r="PSP567" s="412"/>
      <c r="PSQ567" s="412"/>
      <c r="PSR567" s="412"/>
      <c r="PSS567" s="412"/>
      <c r="PST567" s="412"/>
      <c r="PSU567" s="412"/>
      <c r="PSV567" s="412"/>
      <c r="PSW567" s="412"/>
      <c r="PSX567" s="412"/>
      <c r="PSY567" s="412"/>
      <c r="PSZ567" s="412"/>
      <c r="PTA567" s="412"/>
      <c r="PTB567" s="412"/>
      <c r="PTC567" s="412"/>
      <c r="PTD567" s="412"/>
      <c r="PTE567" s="412"/>
      <c r="PTF567" s="412"/>
      <c r="PTG567" s="412"/>
      <c r="PTH567" s="412"/>
      <c r="PTI567" s="412"/>
      <c r="PTJ567" s="412"/>
      <c r="PTK567" s="412"/>
      <c r="PTL567" s="412"/>
      <c r="PTM567" s="412"/>
      <c r="PTN567" s="412"/>
      <c r="PTO567" s="412"/>
      <c r="PTP567" s="412"/>
      <c r="PTQ567" s="412"/>
      <c r="PTR567" s="412"/>
      <c r="PTS567" s="412"/>
      <c r="PTT567" s="412"/>
      <c r="PTU567" s="412"/>
      <c r="PTV567" s="412"/>
      <c r="PTW567" s="412"/>
      <c r="PTX567" s="412"/>
      <c r="PTY567" s="412"/>
      <c r="PTZ567" s="413"/>
      <c r="PUA567" s="413"/>
      <c r="PUB567" s="413"/>
      <c r="PUC567" s="413"/>
      <c r="PUD567" s="413"/>
      <c r="PUE567" s="413"/>
      <c r="PUF567" s="413"/>
      <c r="PUG567" s="413"/>
      <c r="PUH567" s="413"/>
      <c r="PUI567" s="413"/>
      <c r="PUJ567" s="413"/>
      <c r="PUK567" s="413"/>
      <c r="PUL567" s="413"/>
      <c r="PUM567" s="413"/>
      <c r="PUN567" s="413"/>
      <c r="PUO567" s="413"/>
      <c r="PUP567" s="413"/>
      <c r="PUQ567" s="413"/>
      <c r="PUR567" s="413"/>
      <c r="PUS567" s="413"/>
      <c r="PUT567" s="413"/>
      <c r="PUU567" s="413"/>
      <c r="PUV567" s="413"/>
      <c r="PUW567" s="413"/>
      <c r="PUX567" s="414"/>
      <c r="PUY567" s="414"/>
      <c r="PUZ567" s="414"/>
      <c r="PVA567" s="414"/>
      <c r="PVB567" s="414"/>
      <c r="PVC567" s="413"/>
      <c r="PVD567" s="413"/>
      <c r="PVE567" s="414"/>
      <c r="PVF567" s="414"/>
      <c r="PVG567" s="413"/>
      <c r="PVH567" s="413"/>
      <c r="PVI567" s="414"/>
      <c r="PVJ567" s="414"/>
      <c r="PVK567" s="413"/>
      <c r="PVL567" s="413"/>
      <c r="PVM567" s="413"/>
      <c r="PVN567" s="413"/>
      <c r="PVO567" s="413"/>
      <c r="PVP567" s="413"/>
      <c r="PVQ567" s="413"/>
      <c r="PVR567" s="414"/>
      <c r="PVS567" s="414"/>
      <c r="PVT567" s="413"/>
      <c r="PVU567" s="413"/>
      <c r="PVV567" s="414"/>
      <c r="PVW567" s="414"/>
      <c r="PVX567" s="413"/>
      <c r="PVY567" s="413"/>
      <c r="PVZ567" s="413"/>
      <c r="PWA567" s="413"/>
      <c r="PWB567" s="413"/>
      <c r="PWC567" s="407"/>
      <c r="PWD567" s="439"/>
      <c r="PWE567" s="413"/>
      <c r="PWF567" s="413"/>
      <c r="PWG567" s="413"/>
      <c r="PWH567" s="413"/>
      <c r="PWI567" s="413"/>
      <c r="PWJ567" s="413"/>
      <c r="PWK567" s="413"/>
      <c r="PWL567" s="412"/>
      <c r="PWM567" s="412"/>
      <c r="PWN567" s="412"/>
      <c r="PWO567" s="412"/>
      <c r="PWP567" s="412"/>
      <c r="PWQ567" s="412"/>
      <c r="PWR567" s="412"/>
      <c r="PWS567" s="412"/>
      <c r="PWT567" s="412"/>
      <c r="PWU567" s="412"/>
      <c r="PWV567" s="412"/>
      <c r="PWW567" s="412"/>
      <c r="PWX567" s="412"/>
      <c r="PWY567" s="412"/>
      <c r="PWZ567" s="412"/>
      <c r="PXA567" s="412"/>
      <c r="PXB567" s="412"/>
      <c r="PXC567" s="412"/>
      <c r="PXD567" s="412"/>
      <c r="PXE567" s="412"/>
      <c r="PXF567" s="412"/>
      <c r="PXG567" s="412"/>
      <c r="PXH567" s="412"/>
      <c r="PXI567" s="412"/>
      <c r="PXJ567" s="412"/>
      <c r="PXK567" s="412"/>
      <c r="PXL567" s="412"/>
      <c r="PXM567" s="412"/>
      <c r="PXN567" s="412"/>
      <c r="PXO567" s="412"/>
      <c r="PXP567" s="412"/>
      <c r="PXQ567" s="412"/>
      <c r="PXR567" s="412"/>
      <c r="PXS567" s="412"/>
      <c r="PXT567" s="412"/>
      <c r="PXU567" s="412"/>
      <c r="PXV567" s="412"/>
      <c r="PXW567" s="412"/>
      <c r="PXX567" s="412"/>
      <c r="PXY567" s="412"/>
      <c r="PXZ567" s="412"/>
      <c r="PYA567" s="412"/>
      <c r="PYB567" s="412"/>
      <c r="PYC567" s="412"/>
      <c r="PYD567" s="413"/>
      <c r="PYE567" s="413"/>
      <c r="PYF567" s="413"/>
      <c r="PYG567" s="413"/>
      <c r="PYH567" s="413"/>
      <c r="PYI567" s="413"/>
      <c r="PYJ567" s="413"/>
      <c r="PYK567" s="413"/>
      <c r="PYL567" s="413"/>
      <c r="PYM567" s="413"/>
      <c r="PYN567" s="413"/>
      <c r="PYO567" s="413"/>
      <c r="PYP567" s="413"/>
      <c r="PYQ567" s="413"/>
      <c r="PYR567" s="413"/>
      <c r="PYS567" s="413"/>
      <c r="PYT567" s="413"/>
      <c r="PYU567" s="413"/>
      <c r="PYV567" s="413"/>
      <c r="PYW567" s="413"/>
      <c r="PYX567" s="413"/>
      <c r="PYY567" s="413"/>
      <c r="PYZ567" s="413"/>
      <c r="PZA567" s="413"/>
      <c r="PZB567" s="414"/>
      <c r="PZC567" s="414"/>
      <c r="PZD567" s="414"/>
      <c r="PZE567" s="414"/>
      <c r="PZF567" s="414"/>
      <c r="PZG567" s="413"/>
      <c r="PZH567" s="413"/>
      <c r="PZI567" s="414"/>
      <c r="PZJ567" s="414"/>
      <c r="PZK567" s="413"/>
      <c r="PZL567" s="413"/>
      <c r="PZM567" s="414"/>
      <c r="PZN567" s="414"/>
      <c r="PZO567" s="413"/>
      <c r="PZP567" s="413"/>
      <c r="PZQ567" s="413"/>
      <c r="PZR567" s="413"/>
      <c r="PZS567" s="413"/>
      <c r="PZT567" s="413"/>
      <c r="PZU567" s="413"/>
      <c r="PZV567" s="414"/>
      <c r="PZW567" s="414"/>
      <c r="PZX567" s="413"/>
      <c r="PZY567" s="413"/>
      <c r="PZZ567" s="414"/>
      <c r="QAA567" s="414"/>
      <c r="QAB567" s="413"/>
      <c r="QAC567" s="413"/>
      <c r="QAD567" s="413"/>
      <c r="QAE567" s="413"/>
      <c r="QAF567" s="413"/>
      <c r="QAG567" s="407"/>
      <c r="QAH567" s="439"/>
      <c r="QAI567" s="413"/>
      <c r="QAJ567" s="413"/>
      <c r="QAK567" s="413"/>
      <c r="QAL567" s="413"/>
      <c r="QAM567" s="413"/>
      <c r="QAN567" s="413"/>
      <c r="QAO567" s="413"/>
      <c r="QAP567" s="412"/>
      <c r="QAQ567" s="412"/>
      <c r="QAR567" s="412"/>
      <c r="QAS567" s="412"/>
      <c r="QAT567" s="412"/>
      <c r="QAU567" s="412"/>
      <c r="QAV567" s="412"/>
      <c r="QAW567" s="412"/>
      <c r="QAX567" s="412"/>
      <c r="QAY567" s="412"/>
      <c r="QAZ567" s="412"/>
      <c r="QBA567" s="412"/>
      <c r="QBB567" s="412"/>
      <c r="QBC567" s="412"/>
      <c r="QBD567" s="412"/>
      <c r="QBE567" s="412"/>
      <c r="QBF567" s="412"/>
      <c r="QBG567" s="412"/>
      <c r="QBH567" s="412"/>
      <c r="QBI567" s="412"/>
      <c r="QBJ567" s="412"/>
      <c r="QBK567" s="412"/>
      <c r="QBL567" s="412"/>
      <c r="QBM567" s="412"/>
      <c r="QBN567" s="412"/>
      <c r="QBO567" s="412"/>
      <c r="QBP567" s="412"/>
      <c r="QBQ567" s="412"/>
      <c r="QBR567" s="412"/>
      <c r="QBS567" s="412"/>
      <c r="QBT567" s="412"/>
      <c r="QBU567" s="412"/>
      <c r="QBV567" s="412"/>
      <c r="QBW567" s="412"/>
      <c r="QBX567" s="412"/>
      <c r="QBY567" s="412"/>
      <c r="QBZ567" s="412"/>
      <c r="QCA567" s="412"/>
      <c r="QCB567" s="412"/>
      <c r="QCC567" s="412"/>
      <c r="QCD567" s="412"/>
      <c r="QCE567" s="412"/>
      <c r="QCF567" s="412"/>
      <c r="QCG567" s="412"/>
      <c r="QCH567" s="413"/>
      <c r="QCI567" s="413"/>
      <c r="QCJ567" s="413"/>
      <c r="QCK567" s="413"/>
      <c r="QCL567" s="413"/>
      <c r="QCM567" s="413"/>
      <c r="QCN567" s="413"/>
      <c r="QCO567" s="413"/>
      <c r="QCP567" s="413"/>
      <c r="QCQ567" s="413"/>
      <c r="QCR567" s="413"/>
      <c r="QCS567" s="413"/>
      <c r="QCT567" s="413"/>
      <c r="QCU567" s="413"/>
      <c r="QCV567" s="413"/>
      <c r="QCW567" s="413"/>
      <c r="QCX567" s="413"/>
      <c r="QCY567" s="413"/>
      <c r="QCZ567" s="413"/>
      <c r="QDA567" s="413"/>
      <c r="QDB567" s="413"/>
      <c r="QDC567" s="413"/>
      <c r="QDD567" s="413"/>
      <c r="QDE567" s="413"/>
      <c r="QDF567" s="414"/>
      <c r="QDG567" s="414"/>
      <c r="QDH567" s="414"/>
      <c r="QDI567" s="414"/>
      <c r="QDJ567" s="414"/>
      <c r="QDK567" s="413"/>
      <c r="QDL567" s="413"/>
      <c r="QDM567" s="414"/>
      <c r="QDN567" s="414"/>
      <c r="QDO567" s="413"/>
      <c r="QDP567" s="413"/>
      <c r="QDQ567" s="414"/>
      <c r="QDR567" s="414"/>
      <c r="QDS567" s="413"/>
      <c r="QDT567" s="413"/>
      <c r="QDU567" s="413"/>
      <c r="QDV567" s="413"/>
      <c r="QDW567" s="413"/>
      <c r="QDX567" s="413"/>
      <c r="QDY567" s="413"/>
      <c r="QDZ567" s="414"/>
      <c r="QEA567" s="414"/>
      <c r="QEB567" s="413"/>
      <c r="QEC567" s="413"/>
      <c r="QED567" s="414"/>
      <c r="QEE567" s="414"/>
      <c r="QEF567" s="413"/>
      <c r="QEG567" s="413"/>
      <c r="QEH567" s="413"/>
      <c r="QEI567" s="413"/>
      <c r="QEJ567" s="413"/>
      <c r="QEK567" s="407"/>
      <c r="QEL567" s="439"/>
      <c r="QEM567" s="413"/>
      <c r="QEN567" s="413"/>
      <c r="QEO567" s="413"/>
      <c r="QEP567" s="413"/>
      <c r="QEQ567" s="413"/>
      <c r="QER567" s="413"/>
      <c r="QES567" s="413"/>
      <c r="QET567" s="412"/>
      <c r="QEU567" s="412"/>
      <c r="QEV567" s="412"/>
      <c r="QEW567" s="412"/>
      <c r="QEX567" s="412"/>
      <c r="QEY567" s="412"/>
      <c r="QEZ567" s="412"/>
      <c r="QFA567" s="412"/>
      <c r="QFB567" s="412"/>
      <c r="QFC567" s="412"/>
      <c r="QFD567" s="412"/>
      <c r="QFE567" s="412"/>
      <c r="QFF567" s="412"/>
      <c r="QFG567" s="412"/>
      <c r="QFH567" s="412"/>
      <c r="QFI567" s="412"/>
      <c r="QFJ567" s="412"/>
      <c r="QFK567" s="412"/>
      <c r="QFL567" s="412"/>
      <c r="QFM567" s="412"/>
      <c r="QFN567" s="412"/>
      <c r="QFO567" s="412"/>
      <c r="QFP567" s="412"/>
      <c r="QFQ567" s="412"/>
      <c r="QFR567" s="412"/>
      <c r="QFS567" s="412"/>
      <c r="QFT567" s="412"/>
      <c r="QFU567" s="412"/>
      <c r="QFV567" s="412"/>
      <c r="QFW567" s="412"/>
      <c r="QFX567" s="412"/>
      <c r="QFY567" s="412"/>
      <c r="QFZ567" s="412"/>
      <c r="QGA567" s="412"/>
      <c r="QGB567" s="412"/>
      <c r="QGC567" s="412"/>
      <c r="QGD567" s="412"/>
      <c r="QGE567" s="412"/>
      <c r="QGF567" s="412"/>
      <c r="QGG567" s="412"/>
      <c r="QGH567" s="412"/>
      <c r="QGI567" s="412"/>
      <c r="QGJ567" s="412"/>
      <c r="QGK567" s="412"/>
      <c r="QGL567" s="413"/>
      <c r="QGM567" s="413"/>
      <c r="QGN567" s="413"/>
      <c r="QGO567" s="413"/>
      <c r="QGP567" s="413"/>
      <c r="QGQ567" s="413"/>
      <c r="QGR567" s="413"/>
      <c r="QGS567" s="413"/>
      <c r="QGT567" s="413"/>
      <c r="QGU567" s="413"/>
      <c r="QGV567" s="413"/>
      <c r="QGW567" s="413"/>
      <c r="QGX567" s="413"/>
      <c r="QGY567" s="413"/>
      <c r="QGZ567" s="413"/>
      <c r="QHA567" s="413"/>
      <c r="QHB567" s="413"/>
      <c r="QHC567" s="413"/>
      <c r="QHD567" s="413"/>
      <c r="QHE567" s="413"/>
      <c r="QHF567" s="413"/>
      <c r="QHG567" s="413"/>
      <c r="QHH567" s="413"/>
      <c r="QHI567" s="413"/>
      <c r="QHJ567" s="414"/>
      <c r="QHK567" s="414"/>
      <c r="QHL567" s="414"/>
      <c r="QHM567" s="414"/>
      <c r="QHN567" s="414"/>
      <c r="QHO567" s="413"/>
      <c r="QHP567" s="413"/>
      <c r="QHQ567" s="414"/>
      <c r="QHR567" s="414"/>
      <c r="QHS567" s="413"/>
      <c r="QHT567" s="413"/>
      <c r="QHU567" s="414"/>
      <c r="QHV567" s="414"/>
      <c r="QHW567" s="413"/>
      <c r="QHX567" s="413"/>
      <c r="QHY567" s="413"/>
      <c r="QHZ567" s="413"/>
      <c r="QIA567" s="413"/>
      <c r="QIB567" s="413"/>
      <c r="QIC567" s="413"/>
      <c r="QID567" s="414"/>
      <c r="QIE567" s="414"/>
      <c r="QIF567" s="413"/>
      <c r="QIG567" s="413"/>
      <c r="QIH567" s="414"/>
      <c r="QII567" s="414"/>
      <c r="QIJ567" s="413"/>
      <c r="QIK567" s="413"/>
      <c r="QIL567" s="413"/>
      <c r="QIM567" s="413"/>
      <c r="QIN567" s="413"/>
      <c r="QIO567" s="407"/>
      <c r="QIP567" s="439"/>
      <c r="QIQ567" s="413"/>
      <c r="QIR567" s="413"/>
      <c r="QIS567" s="413"/>
      <c r="QIT567" s="413"/>
      <c r="QIU567" s="413"/>
      <c r="QIV567" s="413"/>
      <c r="QIW567" s="413"/>
      <c r="QIX567" s="412"/>
      <c r="QIY567" s="412"/>
      <c r="QIZ567" s="412"/>
      <c r="QJA567" s="412"/>
      <c r="QJB567" s="412"/>
      <c r="QJC567" s="412"/>
      <c r="QJD567" s="412"/>
      <c r="QJE567" s="412"/>
      <c r="QJF567" s="412"/>
      <c r="QJG567" s="412"/>
      <c r="QJH567" s="412"/>
      <c r="QJI567" s="412"/>
      <c r="QJJ567" s="412"/>
      <c r="QJK567" s="412"/>
      <c r="QJL567" s="412"/>
      <c r="QJM567" s="412"/>
      <c r="QJN567" s="412"/>
      <c r="QJO567" s="412"/>
      <c r="QJP567" s="412"/>
      <c r="QJQ567" s="412"/>
      <c r="QJR567" s="412"/>
      <c r="QJS567" s="412"/>
      <c r="QJT567" s="412"/>
      <c r="QJU567" s="412"/>
      <c r="QJV567" s="412"/>
      <c r="QJW567" s="412"/>
      <c r="QJX567" s="412"/>
      <c r="QJY567" s="412"/>
      <c r="QJZ567" s="412"/>
      <c r="QKA567" s="412"/>
      <c r="QKB567" s="412"/>
      <c r="QKC567" s="412"/>
      <c r="QKD567" s="412"/>
      <c r="QKE567" s="412"/>
      <c r="QKF567" s="412"/>
      <c r="QKG567" s="412"/>
      <c r="QKH567" s="412"/>
      <c r="QKI567" s="412"/>
      <c r="QKJ567" s="412"/>
      <c r="QKK567" s="412"/>
      <c r="QKL567" s="412"/>
      <c r="QKM567" s="412"/>
      <c r="QKN567" s="412"/>
      <c r="QKO567" s="412"/>
      <c r="QKP567" s="413"/>
      <c r="QKQ567" s="413"/>
      <c r="QKR567" s="413"/>
      <c r="QKS567" s="413"/>
      <c r="QKT567" s="413"/>
      <c r="QKU567" s="413"/>
      <c r="QKV567" s="413"/>
      <c r="QKW567" s="413"/>
      <c r="QKX567" s="413"/>
      <c r="QKY567" s="413"/>
      <c r="QKZ567" s="413"/>
      <c r="QLA567" s="413"/>
      <c r="QLB567" s="413"/>
      <c r="QLC567" s="413"/>
      <c r="QLD567" s="413"/>
      <c r="QLE567" s="413"/>
      <c r="QLF567" s="413"/>
      <c r="QLG567" s="413"/>
      <c r="QLH567" s="413"/>
      <c r="QLI567" s="413"/>
      <c r="QLJ567" s="413"/>
      <c r="QLK567" s="413"/>
      <c r="QLL567" s="413"/>
      <c r="QLM567" s="413"/>
      <c r="QLN567" s="414"/>
      <c r="QLO567" s="414"/>
      <c r="QLP567" s="414"/>
      <c r="QLQ567" s="414"/>
      <c r="QLR567" s="414"/>
      <c r="QLS567" s="413"/>
      <c r="QLT567" s="413"/>
      <c r="QLU567" s="414"/>
      <c r="QLV567" s="414"/>
      <c r="QLW567" s="413"/>
      <c r="QLX567" s="413"/>
      <c r="QLY567" s="414"/>
      <c r="QLZ567" s="414"/>
      <c r="QMA567" s="413"/>
      <c r="QMB567" s="413"/>
      <c r="QMC567" s="413"/>
      <c r="QMD567" s="413"/>
      <c r="QME567" s="413"/>
      <c r="QMF567" s="413"/>
      <c r="QMG567" s="413"/>
      <c r="QMH567" s="414"/>
      <c r="QMI567" s="414"/>
      <c r="QMJ567" s="413"/>
      <c r="QMK567" s="413"/>
      <c r="QML567" s="414"/>
      <c r="QMM567" s="414"/>
      <c r="QMN567" s="413"/>
      <c r="QMO567" s="413"/>
      <c r="QMP567" s="413"/>
      <c r="QMQ567" s="413"/>
      <c r="QMR567" s="413"/>
      <c r="QMS567" s="407"/>
      <c r="QMT567" s="439"/>
      <c r="QMU567" s="413"/>
      <c r="QMV567" s="413"/>
      <c r="QMW567" s="413"/>
      <c r="QMX567" s="413"/>
      <c r="QMY567" s="413"/>
      <c r="QMZ567" s="413"/>
      <c r="QNA567" s="413"/>
      <c r="QNB567" s="412"/>
      <c r="QNC567" s="412"/>
      <c r="QND567" s="412"/>
      <c r="QNE567" s="412"/>
      <c r="QNF567" s="412"/>
      <c r="QNG567" s="412"/>
      <c r="QNH567" s="412"/>
      <c r="QNI567" s="412"/>
      <c r="QNJ567" s="412"/>
      <c r="QNK567" s="412"/>
      <c r="QNL567" s="412"/>
      <c r="QNM567" s="412"/>
      <c r="QNN567" s="412"/>
      <c r="QNO567" s="412"/>
      <c r="QNP567" s="412"/>
      <c r="QNQ567" s="412"/>
      <c r="QNR567" s="412"/>
      <c r="QNS567" s="412"/>
      <c r="QNT567" s="412"/>
      <c r="QNU567" s="412"/>
      <c r="QNV567" s="412"/>
      <c r="QNW567" s="412"/>
      <c r="QNX567" s="412"/>
      <c r="QNY567" s="412"/>
      <c r="QNZ567" s="412"/>
      <c r="QOA567" s="412"/>
      <c r="QOB567" s="412"/>
      <c r="QOC567" s="412"/>
      <c r="QOD567" s="412"/>
      <c r="QOE567" s="412"/>
      <c r="QOF567" s="412"/>
      <c r="QOG567" s="412"/>
      <c r="QOH567" s="412"/>
      <c r="QOI567" s="412"/>
      <c r="QOJ567" s="412"/>
      <c r="QOK567" s="412"/>
      <c r="QOL567" s="412"/>
      <c r="QOM567" s="412"/>
      <c r="QON567" s="412"/>
      <c r="QOO567" s="412"/>
      <c r="QOP567" s="412"/>
      <c r="QOQ567" s="412"/>
      <c r="QOR567" s="412"/>
      <c r="QOS567" s="412"/>
      <c r="QOT567" s="413"/>
      <c r="QOU567" s="413"/>
      <c r="QOV567" s="413"/>
      <c r="QOW567" s="413"/>
      <c r="QOX567" s="413"/>
      <c r="QOY567" s="413"/>
      <c r="QOZ567" s="413"/>
      <c r="QPA567" s="413"/>
      <c r="QPB567" s="413"/>
      <c r="QPC567" s="413"/>
      <c r="QPD567" s="413"/>
      <c r="QPE567" s="413"/>
      <c r="QPF567" s="413"/>
      <c r="QPG567" s="413"/>
      <c r="QPH567" s="413"/>
      <c r="QPI567" s="413"/>
      <c r="QPJ567" s="413"/>
      <c r="QPK567" s="413"/>
      <c r="QPL567" s="413"/>
      <c r="QPM567" s="413"/>
      <c r="QPN567" s="413"/>
      <c r="QPO567" s="413"/>
      <c r="QPP567" s="413"/>
      <c r="QPQ567" s="413"/>
      <c r="QPR567" s="414"/>
      <c r="QPS567" s="414"/>
      <c r="QPT567" s="414"/>
      <c r="QPU567" s="414"/>
      <c r="QPV567" s="414"/>
      <c r="QPW567" s="413"/>
      <c r="QPX567" s="413"/>
      <c r="QPY567" s="414"/>
      <c r="QPZ567" s="414"/>
      <c r="QQA567" s="413"/>
      <c r="QQB567" s="413"/>
      <c r="QQC567" s="414"/>
      <c r="QQD567" s="414"/>
      <c r="QQE567" s="413"/>
      <c r="QQF567" s="413"/>
      <c r="QQG567" s="413"/>
      <c r="QQH567" s="413"/>
      <c r="QQI567" s="413"/>
      <c r="QQJ567" s="413"/>
      <c r="QQK567" s="413"/>
      <c r="QQL567" s="414"/>
      <c r="QQM567" s="414"/>
      <c r="QQN567" s="413"/>
      <c r="QQO567" s="413"/>
      <c r="QQP567" s="414"/>
      <c r="QQQ567" s="414"/>
      <c r="QQR567" s="413"/>
      <c r="QQS567" s="413"/>
      <c r="QQT567" s="413"/>
      <c r="QQU567" s="413"/>
      <c r="QQV567" s="413"/>
      <c r="QQW567" s="407"/>
      <c r="QQX567" s="439"/>
      <c r="QQY567" s="413"/>
      <c r="QQZ567" s="413"/>
      <c r="QRA567" s="413"/>
      <c r="QRB567" s="413"/>
      <c r="QRC567" s="413"/>
      <c r="QRD567" s="413"/>
      <c r="QRE567" s="413"/>
      <c r="QRF567" s="412"/>
      <c r="QRG567" s="412"/>
      <c r="QRH567" s="412"/>
      <c r="QRI567" s="412"/>
      <c r="QRJ567" s="412"/>
      <c r="QRK567" s="412"/>
      <c r="QRL567" s="412"/>
      <c r="QRM567" s="412"/>
      <c r="QRN567" s="412"/>
      <c r="QRO567" s="412"/>
      <c r="QRP567" s="412"/>
      <c r="QRQ567" s="412"/>
      <c r="QRR567" s="412"/>
      <c r="QRS567" s="412"/>
      <c r="QRT567" s="412"/>
      <c r="QRU567" s="412"/>
      <c r="QRV567" s="412"/>
      <c r="QRW567" s="412"/>
      <c r="QRX567" s="412"/>
      <c r="QRY567" s="412"/>
      <c r="QRZ567" s="412"/>
      <c r="QSA567" s="412"/>
      <c r="QSB567" s="412"/>
      <c r="QSC567" s="412"/>
      <c r="QSD567" s="412"/>
      <c r="QSE567" s="412"/>
      <c r="QSF567" s="412"/>
      <c r="QSG567" s="412"/>
      <c r="QSH567" s="412"/>
      <c r="QSI567" s="412"/>
      <c r="QSJ567" s="412"/>
      <c r="QSK567" s="412"/>
      <c r="QSL567" s="412"/>
      <c r="QSM567" s="412"/>
      <c r="QSN567" s="412"/>
      <c r="QSO567" s="412"/>
      <c r="QSP567" s="412"/>
      <c r="QSQ567" s="412"/>
      <c r="QSR567" s="412"/>
      <c r="QSS567" s="412"/>
      <c r="QST567" s="412"/>
      <c r="QSU567" s="412"/>
      <c r="QSV567" s="412"/>
      <c r="QSW567" s="412"/>
      <c r="QSX567" s="413"/>
      <c r="QSY567" s="413"/>
      <c r="QSZ567" s="413"/>
      <c r="QTA567" s="413"/>
      <c r="QTB567" s="413"/>
      <c r="QTC567" s="413"/>
      <c r="QTD567" s="413"/>
      <c r="QTE567" s="413"/>
      <c r="QTF567" s="413"/>
      <c r="QTG567" s="413"/>
      <c r="QTH567" s="413"/>
      <c r="QTI567" s="413"/>
      <c r="QTJ567" s="413"/>
      <c r="QTK567" s="413"/>
      <c r="QTL567" s="413"/>
      <c r="QTM567" s="413"/>
      <c r="QTN567" s="413"/>
      <c r="QTO567" s="413"/>
      <c r="QTP567" s="413"/>
      <c r="QTQ567" s="413"/>
      <c r="QTR567" s="413"/>
      <c r="QTS567" s="413"/>
      <c r="QTT567" s="413"/>
      <c r="QTU567" s="413"/>
      <c r="QTV567" s="414"/>
      <c r="QTW567" s="414"/>
      <c r="QTX567" s="414"/>
      <c r="QTY567" s="414"/>
      <c r="QTZ567" s="414"/>
      <c r="QUA567" s="413"/>
      <c r="QUB567" s="413"/>
      <c r="QUC567" s="414"/>
      <c r="QUD567" s="414"/>
      <c r="QUE567" s="413"/>
      <c r="QUF567" s="413"/>
      <c r="QUG567" s="414"/>
      <c r="QUH567" s="414"/>
      <c r="QUI567" s="413"/>
      <c r="QUJ567" s="413"/>
      <c r="QUK567" s="413"/>
      <c r="QUL567" s="413"/>
      <c r="QUM567" s="413"/>
      <c r="QUN567" s="413"/>
      <c r="QUO567" s="413"/>
      <c r="QUP567" s="414"/>
      <c r="QUQ567" s="414"/>
      <c r="QUR567" s="413"/>
      <c r="QUS567" s="413"/>
      <c r="QUT567" s="414"/>
      <c r="QUU567" s="414"/>
      <c r="QUV567" s="413"/>
      <c r="QUW567" s="413"/>
      <c r="QUX567" s="413"/>
      <c r="QUY567" s="413"/>
      <c r="QUZ567" s="413"/>
      <c r="QVA567" s="407"/>
      <c r="QVB567" s="439"/>
      <c r="QVC567" s="413"/>
      <c r="QVD567" s="413"/>
      <c r="QVE567" s="413"/>
      <c r="QVF567" s="413"/>
      <c r="QVG567" s="413"/>
      <c r="QVH567" s="413"/>
      <c r="QVI567" s="413"/>
      <c r="QVJ567" s="412"/>
      <c r="QVK567" s="412"/>
      <c r="QVL567" s="412"/>
      <c r="QVM567" s="412"/>
      <c r="QVN567" s="412"/>
      <c r="QVO567" s="412"/>
      <c r="QVP567" s="412"/>
      <c r="QVQ567" s="412"/>
      <c r="QVR567" s="412"/>
      <c r="QVS567" s="412"/>
      <c r="QVT567" s="412"/>
      <c r="QVU567" s="412"/>
      <c r="QVV567" s="412"/>
      <c r="QVW567" s="412"/>
      <c r="QVX567" s="412"/>
      <c r="QVY567" s="412"/>
      <c r="QVZ567" s="412"/>
      <c r="QWA567" s="412"/>
      <c r="QWB567" s="412"/>
      <c r="QWC567" s="412"/>
      <c r="QWD567" s="412"/>
      <c r="QWE567" s="412"/>
      <c r="QWF567" s="412"/>
      <c r="QWG567" s="412"/>
      <c r="QWH567" s="412"/>
      <c r="QWI567" s="412"/>
      <c r="QWJ567" s="412"/>
      <c r="QWK567" s="412"/>
      <c r="QWL567" s="412"/>
      <c r="QWM567" s="412"/>
      <c r="QWN567" s="412"/>
      <c r="QWO567" s="412"/>
      <c r="QWP567" s="412"/>
      <c r="QWQ567" s="412"/>
      <c r="QWR567" s="412"/>
      <c r="QWS567" s="412"/>
      <c r="QWT567" s="412"/>
      <c r="QWU567" s="412"/>
      <c r="QWV567" s="412"/>
      <c r="QWW567" s="412"/>
      <c r="QWX567" s="412"/>
      <c r="QWY567" s="412"/>
      <c r="QWZ567" s="412"/>
      <c r="QXA567" s="412"/>
      <c r="QXB567" s="413"/>
      <c r="QXC567" s="413"/>
      <c r="QXD567" s="413"/>
      <c r="QXE567" s="413"/>
      <c r="QXF567" s="413"/>
      <c r="QXG567" s="413"/>
      <c r="QXH567" s="413"/>
      <c r="QXI567" s="413"/>
      <c r="QXJ567" s="413"/>
      <c r="QXK567" s="413"/>
      <c r="QXL567" s="413"/>
      <c r="QXM567" s="413"/>
      <c r="QXN567" s="413"/>
      <c r="QXO567" s="413"/>
      <c r="QXP567" s="413"/>
      <c r="QXQ567" s="413"/>
      <c r="QXR567" s="413"/>
      <c r="QXS567" s="413"/>
      <c r="QXT567" s="413"/>
      <c r="QXU567" s="413"/>
      <c r="QXV567" s="413"/>
      <c r="QXW567" s="413"/>
      <c r="QXX567" s="413"/>
      <c r="QXY567" s="413"/>
      <c r="QXZ567" s="414"/>
      <c r="QYA567" s="414"/>
      <c r="QYB567" s="414"/>
      <c r="QYC567" s="414"/>
      <c r="QYD567" s="414"/>
      <c r="QYE567" s="413"/>
      <c r="QYF567" s="413"/>
      <c r="QYG567" s="414"/>
      <c r="QYH567" s="414"/>
      <c r="QYI567" s="413"/>
      <c r="QYJ567" s="413"/>
      <c r="QYK567" s="414"/>
      <c r="QYL567" s="414"/>
      <c r="QYM567" s="413"/>
      <c r="QYN567" s="413"/>
      <c r="QYO567" s="413"/>
      <c r="QYP567" s="413"/>
      <c r="QYQ567" s="413"/>
      <c r="QYR567" s="413"/>
      <c r="QYS567" s="413"/>
      <c r="QYT567" s="414"/>
      <c r="QYU567" s="414"/>
      <c r="QYV567" s="413"/>
      <c r="QYW567" s="413"/>
      <c r="QYX567" s="414"/>
      <c r="QYY567" s="414"/>
      <c r="QYZ567" s="413"/>
      <c r="QZA567" s="413"/>
      <c r="QZB567" s="413"/>
      <c r="QZC567" s="413"/>
      <c r="QZD567" s="413"/>
      <c r="QZE567" s="407"/>
      <c r="QZF567" s="439"/>
      <c r="QZG567" s="413"/>
      <c r="QZH567" s="413"/>
      <c r="QZI567" s="413"/>
      <c r="QZJ567" s="413"/>
      <c r="QZK567" s="413"/>
      <c r="QZL567" s="413"/>
      <c r="QZM567" s="413"/>
      <c r="QZN567" s="412"/>
      <c r="QZO567" s="412"/>
      <c r="QZP567" s="412"/>
      <c r="QZQ567" s="412"/>
      <c r="QZR567" s="412"/>
      <c r="QZS567" s="412"/>
      <c r="QZT567" s="412"/>
      <c r="QZU567" s="412"/>
      <c r="QZV567" s="412"/>
      <c r="QZW567" s="412"/>
      <c r="QZX567" s="412"/>
      <c r="QZY567" s="412"/>
      <c r="QZZ567" s="412"/>
      <c r="RAA567" s="412"/>
      <c r="RAB567" s="412"/>
      <c r="RAC567" s="412"/>
      <c r="RAD567" s="412"/>
      <c r="RAE567" s="412"/>
      <c r="RAF567" s="412"/>
      <c r="RAG567" s="412"/>
      <c r="RAH567" s="412"/>
      <c r="RAI567" s="412"/>
      <c r="RAJ567" s="412"/>
      <c r="RAK567" s="412"/>
      <c r="RAL567" s="412"/>
      <c r="RAM567" s="412"/>
      <c r="RAN567" s="412"/>
      <c r="RAO567" s="412"/>
      <c r="RAP567" s="412"/>
      <c r="RAQ567" s="412"/>
      <c r="RAR567" s="412"/>
      <c r="RAS567" s="412"/>
      <c r="RAT567" s="412"/>
      <c r="RAU567" s="412"/>
      <c r="RAV567" s="412"/>
      <c r="RAW567" s="412"/>
      <c r="RAX567" s="412"/>
      <c r="RAY567" s="412"/>
      <c r="RAZ567" s="412"/>
      <c r="RBA567" s="412"/>
      <c r="RBB567" s="412"/>
      <c r="RBC567" s="412"/>
      <c r="RBD567" s="412"/>
      <c r="RBE567" s="412"/>
      <c r="RBF567" s="413"/>
      <c r="RBG567" s="413"/>
      <c r="RBH567" s="413"/>
      <c r="RBI567" s="413"/>
      <c r="RBJ567" s="413"/>
      <c r="RBK567" s="413"/>
      <c r="RBL567" s="413"/>
      <c r="RBM567" s="413"/>
      <c r="RBN567" s="413"/>
      <c r="RBO567" s="413"/>
      <c r="RBP567" s="413"/>
      <c r="RBQ567" s="413"/>
      <c r="RBR567" s="413"/>
      <c r="RBS567" s="413"/>
      <c r="RBT567" s="413"/>
      <c r="RBU567" s="413"/>
      <c r="RBV567" s="413"/>
      <c r="RBW567" s="413"/>
      <c r="RBX567" s="413"/>
      <c r="RBY567" s="413"/>
      <c r="RBZ567" s="413"/>
      <c r="RCA567" s="413"/>
      <c r="RCB567" s="413"/>
    </row>
    <row r="568" spans="1:12248" s="53" customFormat="1" ht="50.25" hidden="1" customHeight="1" x14ac:dyDescent="0.25">
      <c r="B568" s="432"/>
      <c r="C568" s="111" t="s">
        <v>31</v>
      </c>
      <c r="D568" s="193">
        <f>H568</f>
        <v>123686.26953999999</v>
      </c>
      <c r="E568" s="193"/>
      <c r="F568" s="193"/>
      <c r="G568" s="194"/>
      <c r="H568" s="182">
        <f>H567</f>
        <v>123686.26953999999</v>
      </c>
      <c r="I568" s="193"/>
      <c r="J568" s="559"/>
      <c r="K568" s="559"/>
      <c r="L568" s="663"/>
      <c r="M568" s="193"/>
      <c r="N568" s="663"/>
      <c r="O568" s="559"/>
      <c r="P568" s="559"/>
      <c r="Q568" s="559">
        <f>Q567</f>
        <v>15138.2053</v>
      </c>
      <c r="R568" s="569"/>
      <c r="S568" s="193">
        <f t="shared" ref="S568:S599" si="1509">U568+W568+Y568+AA568</f>
        <v>0</v>
      </c>
      <c r="T568" s="570">
        <f t="shared" ref="T568:T599" si="1510">S568/D568</f>
        <v>0</v>
      </c>
      <c r="U568" s="112">
        <f>SUM(U569:U570)</f>
        <v>0</v>
      </c>
      <c r="V568" s="559"/>
      <c r="W568" s="193"/>
      <c r="X568" s="559"/>
      <c r="Y568" s="559"/>
      <c r="Z568" s="559"/>
      <c r="AA568" s="559"/>
      <c r="AB568" s="559"/>
      <c r="AC568" s="193"/>
      <c r="AD568" s="575">
        <f t="shared" si="1447"/>
        <v>0</v>
      </c>
      <c r="AE568" s="112"/>
      <c r="AF568" s="622"/>
      <c r="AG568" s="193"/>
      <c r="AH568" s="622"/>
      <c r="AI568" s="559"/>
      <c r="AJ568" s="559"/>
      <c r="AK568" s="193">
        <f>AK567</f>
        <v>123686.26953999999</v>
      </c>
      <c r="AL568" s="575">
        <f t="shared" ref="AL568:AL599" si="1511">AK568/H568</f>
        <v>1</v>
      </c>
      <c r="AM568" s="559"/>
      <c r="AN568" s="559"/>
      <c r="AO568" s="559"/>
      <c r="AP568" s="559"/>
      <c r="AQ568" s="559"/>
      <c r="AR568" s="559"/>
      <c r="AS568" s="559"/>
      <c r="AT568" s="559"/>
      <c r="AU568" s="112">
        <f t="shared" ref="AU568" si="1512">AV568</f>
        <v>123686.26953999999</v>
      </c>
      <c r="AV568" s="112">
        <f>AZ568</f>
        <v>123686.26953999999</v>
      </c>
      <c r="AW568" s="112">
        <f>SUM(AW569:AW570)</f>
        <v>0</v>
      </c>
      <c r="AX568" s="112"/>
      <c r="AY568" s="307"/>
      <c r="AZ568" s="482">
        <f>AZ567</f>
        <v>123686.26953999999</v>
      </c>
      <c r="BA568" s="112">
        <f t="shared" ref="BA568" si="1513">BB568+BC568+BD568</f>
        <v>0</v>
      </c>
      <c r="BB568" s="307"/>
      <c r="BC568" s="307"/>
      <c r="BD568" s="307"/>
      <c r="BE568" s="112">
        <f t="shared" ref="BE568" si="1514">BF568+BG568+BH568</f>
        <v>0</v>
      </c>
      <c r="BF568" s="112">
        <f>E568</f>
        <v>0</v>
      </c>
      <c r="BG568" s="307"/>
      <c r="BH568" s="307"/>
      <c r="BI568" s="112">
        <f>BM568</f>
        <v>194109.62155000001</v>
      </c>
      <c r="BJ568" s="112">
        <f>SUM(BJ569:BJ570)</f>
        <v>0</v>
      </c>
      <c r="BK568" s="112"/>
      <c r="BL568" s="307"/>
      <c r="BM568" s="482">
        <f>BM563</f>
        <v>194109.62155000001</v>
      </c>
      <c r="BN568" s="112">
        <f t="shared" ref="BN568" si="1515">BO568+BP568+BQ568</f>
        <v>194109.62155000001</v>
      </c>
      <c r="BO568" s="112">
        <f>BS568</f>
        <v>194109.62155000001</v>
      </c>
      <c r="BP568" s="112">
        <f>SUM(BP569:BP570)</f>
        <v>0</v>
      </c>
      <c r="BQ568" s="112"/>
      <c r="BR568" s="307"/>
      <c r="BS568" s="482">
        <f>BS563</f>
        <v>194109.62155000001</v>
      </c>
      <c r="BT568" s="307">
        <f t="shared" ref="BT568" si="1516">BL568</f>
        <v>0</v>
      </c>
      <c r="BU568" s="307"/>
      <c r="BV568" s="112" t="e">
        <f>BZ568</f>
        <v>#REF!</v>
      </c>
      <c r="BW568" s="112">
        <f>SUM(BW569:BW570)</f>
        <v>0</v>
      </c>
      <c r="BX568" s="112"/>
      <c r="BY568" s="307"/>
      <c r="BZ568" s="433" t="e">
        <f>BZ563</f>
        <v>#REF!</v>
      </c>
      <c r="CA568" s="112">
        <f t="shared" ref="CA568" si="1517">CB568+CC568+CD568</f>
        <v>0</v>
      </c>
      <c r="CB568" s="193">
        <f>CF568-BW568</f>
        <v>0</v>
      </c>
      <c r="CC568" s="194"/>
      <c r="CD568" s="194"/>
      <c r="CE568" s="112">
        <f>CI568</f>
        <v>0</v>
      </c>
      <c r="CF568" s="112">
        <f>SUM(CF569:CF570)</f>
        <v>0</v>
      </c>
      <c r="CG568" s="112"/>
      <c r="CH568" s="194">
        <f t="shared" ref="CH568" si="1518">BY568</f>
        <v>0</v>
      </c>
      <c r="CI568" s="540">
        <f>CI563</f>
        <v>0</v>
      </c>
      <c r="CJ568" s="112"/>
      <c r="CK568" s="112">
        <f>CO568</f>
        <v>188883.47156000001</v>
      </c>
      <c r="CL568" s="112">
        <f>SUM(CL569:CL570)</f>
        <v>0</v>
      </c>
      <c r="CM568" s="112"/>
      <c r="CN568" s="307"/>
      <c r="CO568" s="482">
        <f>CO563</f>
        <v>188883.47156000001</v>
      </c>
    </row>
    <row r="569" spans="1:12248" s="54" customFormat="1" ht="36.75" customHeight="1" x14ac:dyDescent="0.25">
      <c r="B569" s="208" t="s">
        <v>5</v>
      </c>
      <c r="C569" s="140" t="s">
        <v>63</v>
      </c>
      <c r="D569" s="185">
        <f>E569+G569+H569</f>
        <v>47721.722330000004</v>
      </c>
      <c r="E569" s="35"/>
      <c r="F569" s="35"/>
      <c r="G569" s="35"/>
      <c r="H569" s="185">
        <f>H571+H572</f>
        <v>47721.722330000004</v>
      </c>
      <c r="I569" s="185">
        <f>Q569</f>
        <v>7158.2583500000001</v>
      </c>
      <c r="J569" s="575">
        <f>I569/D569</f>
        <v>0.15000000001047739</v>
      </c>
      <c r="K569" s="554"/>
      <c r="L569" s="666"/>
      <c r="M569" s="185"/>
      <c r="N569" s="666"/>
      <c r="O569" s="554"/>
      <c r="P569" s="554"/>
      <c r="Q569" s="554">
        <f>Q571+Q572</f>
        <v>7158.2583500000001</v>
      </c>
      <c r="R569" s="575">
        <f>Q569/D569</f>
        <v>0.15000000001047739</v>
      </c>
      <c r="S569" s="185">
        <f t="shared" si="1509"/>
        <v>0</v>
      </c>
      <c r="T569" s="575">
        <f t="shared" si="1510"/>
        <v>0</v>
      </c>
      <c r="U569" s="102"/>
      <c r="V569" s="554"/>
      <c r="W569" s="185"/>
      <c r="X569" s="554"/>
      <c r="Y569" s="554"/>
      <c r="Z569" s="554"/>
      <c r="AA569" s="554"/>
      <c r="AB569" s="554"/>
      <c r="AC569" s="185">
        <f>AK569</f>
        <v>47721.722330000004</v>
      </c>
      <c r="AD569" s="575">
        <f t="shared" si="1447"/>
        <v>1</v>
      </c>
      <c r="AE569" s="102"/>
      <c r="AF569" s="622"/>
      <c r="AG569" s="185"/>
      <c r="AH569" s="622"/>
      <c r="AI569" s="554"/>
      <c r="AJ569" s="554"/>
      <c r="AK569" s="185">
        <f>AK571+AK572</f>
        <v>47721.722330000004</v>
      </c>
      <c r="AL569" s="575">
        <f t="shared" si="1511"/>
        <v>1</v>
      </c>
      <c r="AM569" s="554"/>
      <c r="AN569" s="554"/>
      <c r="AO569" s="554"/>
      <c r="AP569" s="554"/>
      <c r="AQ569" s="554"/>
      <c r="AR569" s="554"/>
      <c r="AS569" s="554"/>
      <c r="AT569" s="554"/>
      <c r="AU569" s="554"/>
      <c r="AV569" s="554">
        <f>AW569+AY569+AZ569</f>
        <v>47721.722330000004</v>
      </c>
      <c r="AW569" s="102"/>
      <c r="AX569" s="102"/>
      <c r="AY569" s="102"/>
      <c r="AZ569" s="486">
        <f>AZ570+AZ571+AZ572</f>
        <v>47721.722330000004</v>
      </c>
      <c r="BA569" s="102">
        <f t="shared" si="1396"/>
        <v>0</v>
      </c>
      <c r="BB569" s="102"/>
      <c r="BC569" s="102"/>
      <c r="BD569" s="102"/>
      <c r="BE569" s="535">
        <f t="shared" si="1388"/>
        <v>47721.722330000004</v>
      </c>
      <c r="BF569" s="300"/>
      <c r="BG569" s="102"/>
      <c r="BH569" s="436">
        <f>BH570+BH571+BH572</f>
        <v>47721.722330000004</v>
      </c>
      <c r="BI569" s="495">
        <f>BJ569+BL569+BM569</f>
        <v>117252.27175000001</v>
      </c>
      <c r="BJ569" s="102"/>
      <c r="BK569" s="102"/>
      <c r="BL569" s="102"/>
      <c r="BM569" s="486">
        <f>BM570+BM571+BM572</f>
        <v>117252.27175000001</v>
      </c>
      <c r="BN569" s="436"/>
      <c r="BO569" s="495">
        <f>BP569+BR569+BS569</f>
        <v>117252.27175000001</v>
      </c>
      <c r="BP569" s="102"/>
      <c r="BQ569" s="102"/>
      <c r="BR569" s="102"/>
      <c r="BS569" s="535">
        <f>SUM(BS571:BS572)</f>
        <v>117252.27175000001</v>
      </c>
      <c r="BT569" s="102"/>
      <c r="BU569" s="436">
        <f t="shared" si="1499"/>
        <v>117252.27175000001</v>
      </c>
      <c r="BV569" s="495">
        <f>BW569+BY569+BZ569</f>
        <v>98883.471560000005</v>
      </c>
      <c r="BW569" s="102"/>
      <c r="BX569" s="102"/>
      <c r="BY569" s="102"/>
      <c r="BZ569" s="436">
        <f>BZ570+BZ571+BZ572</f>
        <v>98883.471560000005</v>
      </c>
      <c r="CA569" s="340">
        <f t="shared" ref="CA569:CA584" si="1519">CB569+CC569+CD569</f>
        <v>0</v>
      </c>
      <c r="CB569" s="35"/>
      <c r="CC569" s="35"/>
      <c r="CD569" s="185"/>
      <c r="CE569" s="538">
        <f>CF569+CH569+CI569</f>
        <v>98883.471560000005</v>
      </c>
      <c r="CF569" s="35"/>
      <c r="CG569" s="35"/>
      <c r="CH569" s="35"/>
      <c r="CI569" s="538">
        <f>CI570+CI571+CI572</f>
        <v>98883.471560000005</v>
      </c>
      <c r="CJ569" s="486"/>
      <c r="CK569" s="495">
        <f>CL569+CN569+CO569</f>
        <v>98883.471560000005</v>
      </c>
      <c r="CL569" s="102"/>
      <c r="CM569" s="102"/>
      <c r="CN569" s="102"/>
      <c r="CO569" s="486">
        <f>CO570+CO571+CO572</f>
        <v>98883.471560000005</v>
      </c>
    </row>
    <row r="570" spans="1:12248" s="56" customFormat="1" ht="74.25" hidden="1" customHeight="1" x14ac:dyDescent="0.2">
      <c r="B570" s="211" t="s">
        <v>34</v>
      </c>
      <c r="C570" s="135" t="s">
        <v>64</v>
      </c>
      <c r="D570" s="123" t="e">
        <f t="shared" ref="D570:D577" si="1520">E570+H570</f>
        <v>#REF!</v>
      </c>
      <c r="E570" s="247"/>
      <c r="F570" s="247"/>
      <c r="G570" s="247"/>
      <c r="H570" s="247" t="e">
        <f>#REF!</f>
        <v>#REF!</v>
      </c>
      <c r="I570" s="123"/>
      <c r="J570" s="575" t="e">
        <f t="shared" ref="J570:J572" si="1521">I570/D570</f>
        <v>#REF!</v>
      </c>
      <c r="K570" s="33"/>
      <c r="L570" s="33"/>
      <c r="M570" s="123"/>
      <c r="N570" s="33"/>
      <c r="O570" s="33"/>
      <c r="P570" s="33"/>
      <c r="Q570" s="33" t="e">
        <f>#REF!</f>
        <v>#REF!</v>
      </c>
      <c r="R570" s="806"/>
      <c r="S570" s="123">
        <f t="shared" si="1509"/>
        <v>0</v>
      </c>
      <c r="T570" s="575" t="e">
        <f t="shared" si="1510"/>
        <v>#REF!</v>
      </c>
      <c r="U570" s="33"/>
      <c r="V570" s="33"/>
      <c r="W570" s="123"/>
      <c r="X570" s="33"/>
      <c r="Y570" s="33"/>
      <c r="Z570" s="33"/>
      <c r="AA570" s="33"/>
      <c r="AB570" s="33"/>
      <c r="AC570" s="123"/>
      <c r="AD570" s="575" t="e">
        <f t="shared" si="1447"/>
        <v>#REF!</v>
      </c>
      <c r="AE570" s="33"/>
      <c r="AF570" s="622"/>
      <c r="AG570" s="123"/>
      <c r="AH570" s="622"/>
      <c r="AI570" s="33"/>
      <c r="AJ570" s="33"/>
      <c r="AK570" s="123" t="e">
        <f>#REF!</f>
        <v>#REF!</v>
      </c>
      <c r="AL570" s="575" t="e">
        <f t="shared" si="1511"/>
        <v>#REF!</v>
      </c>
      <c r="AM570" s="33"/>
      <c r="AN570" s="33"/>
      <c r="AO570" s="33"/>
      <c r="AP570" s="33"/>
      <c r="AQ570" s="33"/>
      <c r="AR570" s="33"/>
      <c r="AS570" s="33"/>
      <c r="AT570" s="33"/>
      <c r="AU570" s="120"/>
      <c r="AV570" s="120">
        <f t="shared" ref="AV570:AV577" si="1522">AW570+AZ570</f>
        <v>0</v>
      </c>
      <c r="AW570" s="33"/>
      <c r="AX570" s="33"/>
      <c r="AY570" s="33"/>
      <c r="AZ570" s="33">
        <f>E570</f>
        <v>0</v>
      </c>
      <c r="BA570" s="102">
        <f t="shared" si="1396"/>
        <v>0</v>
      </c>
      <c r="BB570" s="33"/>
      <c r="BC570" s="33"/>
      <c r="BD570" s="33"/>
      <c r="BE570" s="33">
        <f t="shared" si="1388"/>
        <v>0</v>
      </c>
      <c r="BF570" s="300"/>
      <c r="BG570" s="33"/>
      <c r="BH570" s="33"/>
      <c r="BI570" s="120">
        <f t="shared" ref="BI570:BI577" si="1523">BJ570+BM570</f>
        <v>0</v>
      </c>
      <c r="BJ570" s="33"/>
      <c r="BK570" s="33"/>
      <c r="BL570" s="33"/>
      <c r="BM570" s="33">
        <f>AY570</f>
        <v>0</v>
      </c>
      <c r="BN570" s="120"/>
      <c r="BO570" s="120" t="e">
        <f t="shared" ref="BO570:BO577" si="1524">BP570+BS570</f>
        <v>#REF!</v>
      </c>
      <c r="BP570" s="33"/>
      <c r="BQ570" s="33"/>
      <c r="BR570" s="33"/>
      <c r="BS570" s="33" t="e">
        <f>#REF!</f>
        <v>#REF!</v>
      </c>
      <c r="BT570" s="33"/>
      <c r="BU570" s="33">
        <f t="shared" si="1499"/>
        <v>0</v>
      </c>
      <c r="BV570" s="120">
        <f t="shared" ref="BV570:BV577" si="1525">BW570+BZ570</f>
        <v>0</v>
      </c>
      <c r="BW570" s="33"/>
      <c r="BX570" s="33"/>
      <c r="BY570" s="33"/>
      <c r="BZ570" s="33">
        <f>BF570</f>
        <v>0</v>
      </c>
      <c r="CA570" s="120">
        <f t="shared" si="1519"/>
        <v>0</v>
      </c>
      <c r="CB570" s="247"/>
      <c r="CC570" s="247"/>
      <c r="CD570" s="247"/>
      <c r="CE570" s="120">
        <f t="shared" ref="CE570:CE584" si="1526">CF570+CH570+CI570</f>
        <v>0</v>
      </c>
      <c r="CF570" s="247"/>
      <c r="CG570" s="247"/>
      <c r="CH570" s="247"/>
      <c r="CI570" s="247">
        <f t="shared" ref="CI570:CI584" si="1527">BZ570</f>
        <v>0</v>
      </c>
      <c r="CJ570" s="120"/>
      <c r="CK570" s="120">
        <f t="shared" ref="CK570:CK577" si="1528">CL570+CO570</f>
        <v>0</v>
      </c>
      <c r="CL570" s="33"/>
      <c r="CM570" s="33"/>
      <c r="CN570" s="33"/>
      <c r="CO570" s="33">
        <f>CB570</f>
        <v>0</v>
      </c>
    </row>
    <row r="571" spans="1:12248" s="56" customFormat="1" ht="98.25" customHeight="1" x14ac:dyDescent="0.2">
      <c r="B571" s="211" t="s">
        <v>34</v>
      </c>
      <c r="C571" s="55" t="s">
        <v>366</v>
      </c>
      <c r="D571" s="123">
        <f t="shared" si="1520"/>
        <v>29751.37817</v>
      </c>
      <c r="E571" s="247"/>
      <c r="F571" s="247"/>
      <c r="G571" s="247"/>
      <c r="H571" s="123">
        <v>29751.37817</v>
      </c>
      <c r="I571" s="123">
        <f>Q571</f>
        <v>4462.7067200000001</v>
      </c>
      <c r="J571" s="592">
        <f>I571/D571</f>
        <v>0.14999999981513462</v>
      </c>
      <c r="K571" s="120"/>
      <c r="L571" s="120"/>
      <c r="M571" s="123"/>
      <c r="N571" s="120"/>
      <c r="O571" s="120"/>
      <c r="P571" s="120"/>
      <c r="Q571" s="120">
        <f>4462.70672</f>
        <v>4462.7067200000001</v>
      </c>
      <c r="R571" s="592">
        <f>Q571/D571</f>
        <v>0.14999999981513462</v>
      </c>
      <c r="S571" s="123">
        <f t="shared" si="1509"/>
        <v>0</v>
      </c>
      <c r="T571" s="575">
        <f t="shared" si="1510"/>
        <v>0</v>
      </c>
      <c r="U571" s="33"/>
      <c r="V571" s="120"/>
      <c r="W571" s="123"/>
      <c r="X571" s="120"/>
      <c r="Y571" s="120"/>
      <c r="Z571" s="120"/>
      <c r="AA571" s="120"/>
      <c r="AB571" s="120"/>
      <c r="AC571" s="123">
        <f>AK571</f>
        <v>29751.37817</v>
      </c>
      <c r="AD571" s="575">
        <f t="shared" si="1447"/>
        <v>1</v>
      </c>
      <c r="AE571" s="33"/>
      <c r="AF571" s="622"/>
      <c r="AG571" s="123"/>
      <c r="AH571" s="622"/>
      <c r="AI571" s="120"/>
      <c r="AJ571" s="120"/>
      <c r="AK571" s="123">
        <v>29751.37817</v>
      </c>
      <c r="AL571" s="575">
        <f t="shared" si="1511"/>
        <v>1</v>
      </c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>
        <f t="shared" si="1522"/>
        <v>29751.37817</v>
      </c>
      <c r="AW571" s="33"/>
      <c r="AX571" s="33"/>
      <c r="AY571" s="33"/>
      <c r="AZ571" s="120">
        <v>29751.37817</v>
      </c>
      <c r="BA571" s="102">
        <f t="shared" si="1396"/>
        <v>0</v>
      </c>
      <c r="BB571" s="33"/>
      <c r="BC571" s="33"/>
      <c r="BD571" s="33"/>
      <c r="BE571" s="120">
        <f t="shared" si="1388"/>
        <v>29751.37817</v>
      </c>
      <c r="BF571" s="300"/>
      <c r="BG571" s="33"/>
      <c r="BH571" s="120">
        <f>H571</f>
        <v>29751.37817</v>
      </c>
      <c r="BI571" s="120">
        <f t="shared" si="1523"/>
        <v>73099.136150000006</v>
      </c>
      <c r="BJ571" s="33"/>
      <c r="BK571" s="33"/>
      <c r="BL571" s="33"/>
      <c r="BM571" s="120">
        <v>73099.136150000006</v>
      </c>
      <c r="BN571" s="120"/>
      <c r="BO571" s="120">
        <f t="shared" si="1524"/>
        <v>73099.136150000006</v>
      </c>
      <c r="BP571" s="33"/>
      <c r="BQ571" s="33"/>
      <c r="BR571" s="33"/>
      <c r="BS571" s="120">
        <v>73099.136150000006</v>
      </c>
      <c r="BT571" s="33"/>
      <c r="BU571" s="120">
        <f t="shared" si="1499"/>
        <v>73099.136150000006</v>
      </c>
      <c r="BV571" s="120">
        <f t="shared" si="1525"/>
        <v>80596.863599999997</v>
      </c>
      <c r="BW571" s="33"/>
      <c r="BX571" s="33"/>
      <c r="BY571" s="33"/>
      <c r="BZ571" s="120">
        <v>80596.863599999997</v>
      </c>
      <c r="CA571" s="120">
        <f t="shared" si="1519"/>
        <v>0</v>
      </c>
      <c r="CB571" s="247"/>
      <c r="CC571" s="247"/>
      <c r="CD571" s="123"/>
      <c r="CE571" s="120">
        <f t="shared" si="1526"/>
        <v>80596.863599999997</v>
      </c>
      <c r="CF571" s="247"/>
      <c r="CG571" s="247"/>
      <c r="CH571" s="247"/>
      <c r="CI571" s="123">
        <f t="shared" si="1527"/>
        <v>80596.863599999997</v>
      </c>
      <c r="CJ571" s="120"/>
      <c r="CK571" s="120">
        <f t="shared" si="1528"/>
        <v>80596.863599999997</v>
      </c>
      <c r="CL571" s="33"/>
      <c r="CM571" s="33"/>
      <c r="CN571" s="33"/>
      <c r="CO571" s="120">
        <v>80596.863599999997</v>
      </c>
    </row>
    <row r="572" spans="1:12248" s="56" customFormat="1" ht="104.25" customHeight="1" x14ac:dyDescent="0.2">
      <c r="B572" s="211" t="s">
        <v>62</v>
      </c>
      <c r="C572" s="55" t="s">
        <v>367</v>
      </c>
      <c r="D572" s="123">
        <f t="shared" si="1520"/>
        <v>17970.344160000001</v>
      </c>
      <c r="E572" s="247"/>
      <c r="F572" s="247"/>
      <c r="G572" s="247"/>
      <c r="H572" s="123">
        <v>17970.344160000001</v>
      </c>
      <c r="I572" s="123">
        <f>Q572</f>
        <v>2695.5516299999999</v>
      </c>
      <c r="J572" s="592">
        <f t="shared" si="1521"/>
        <v>0.15000000033388342</v>
      </c>
      <c r="K572" s="120"/>
      <c r="L572" s="120"/>
      <c r="M572" s="123"/>
      <c r="N572" s="120"/>
      <c r="O572" s="120"/>
      <c r="P572" s="120"/>
      <c r="Q572" s="120">
        <v>2695.5516299999999</v>
      </c>
      <c r="R572" s="592">
        <f>Q572/D572</f>
        <v>0.15000000033388342</v>
      </c>
      <c r="S572" s="123">
        <f t="shared" si="1509"/>
        <v>0</v>
      </c>
      <c r="T572" s="575">
        <f t="shared" si="1510"/>
        <v>0</v>
      </c>
      <c r="U572" s="33"/>
      <c r="V572" s="120"/>
      <c r="W572" s="123"/>
      <c r="X572" s="120"/>
      <c r="Y572" s="120"/>
      <c r="Z572" s="120"/>
      <c r="AA572" s="120"/>
      <c r="AB572" s="120"/>
      <c r="AC572" s="123">
        <f>AK572</f>
        <v>17970.344160000001</v>
      </c>
      <c r="AD572" s="575">
        <f t="shared" si="1447"/>
        <v>1</v>
      </c>
      <c r="AE572" s="33"/>
      <c r="AF572" s="622"/>
      <c r="AG572" s="123"/>
      <c r="AH572" s="622"/>
      <c r="AI572" s="120"/>
      <c r="AJ572" s="120"/>
      <c r="AK572" s="123">
        <v>17970.344160000001</v>
      </c>
      <c r="AL572" s="575">
        <f t="shared" si="1511"/>
        <v>1</v>
      </c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>
        <f t="shared" si="1522"/>
        <v>17970.344160000001</v>
      </c>
      <c r="AW572" s="33"/>
      <c r="AX572" s="33"/>
      <c r="AY572" s="33"/>
      <c r="AZ572" s="120">
        <v>17970.344160000001</v>
      </c>
      <c r="BA572" s="102">
        <f t="shared" si="1396"/>
        <v>0</v>
      </c>
      <c r="BB572" s="33"/>
      <c r="BC572" s="33"/>
      <c r="BD572" s="33"/>
      <c r="BE572" s="120">
        <f t="shared" si="1388"/>
        <v>17970.344160000001</v>
      </c>
      <c r="BF572" s="300"/>
      <c r="BG572" s="33"/>
      <c r="BH572" s="120">
        <f>H572</f>
        <v>17970.344160000001</v>
      </c>
      <c r="BI572" s="120">
        <f t="shared" si="1523"/>
        <v>44153.135600000001</v>
      </c>
      <c r="BJ572" s="33"/>
      <c r="BK572" s="33"/>
      <c r="BL572" s="33"/>
      <c r="BM572" s="120">
        <v>44153.135600000001</v>
      </c>
      <c r="BN572" s="120"/>
      <c r="BO572" s="120">
        <f t="shared" si="1524"/>
        <v>44153.135600000001</v>
      </c>
      <c r="BP572" s="33"/>
      <c r="BQ572" s="33"/>
      <c r="BR572" s="33"/>
      <c r="BS572" s="120">
        <v>44153.135600000001</v>
      </c>
      <c r="BT572" s="33"/>
      <c r="BU572" s="120">
        <f t="shared" si="1499"/>
        <v>44153.135600000001</v>
      </c>
      <c r="BV572" s="120">
        <f t="shared" si="1525"/>
        <v>18286.607960000001</v>
      </c>
      <c r="BW572" s="33"/>
      <c r="BX572" s="33"/>
      <c r="BY572" s="33"/>
      <c r="BZ572" s="120">
        <v>18286.607960000001</v>
      </c>
      <c r="CA572" s="120">
        <f t="shared" si="1519"/>
        <v>0</v>
      </c>
      <c r="CB572" s="247"/>
      <c r="CC572" s="247"/>
      <c r="CD572" s="123"/>
      <c r="CE572" s="120">
        <f t="shared" si="1526"/>
        <v>18286.607960000001</v>
      </c>
      <c r="CF572" s="247"/>
      <c r="CG572" s="247"/>
      <c r="CH572" s="247"/>
      <c r="CI572" s="123">
        <f t="shared" si="1527"/>
        <v>18286.607960000001</v>
      </c>
      <c r="CJ572" s="120"/>
      <c r="CK572" s="120">
        <f t="shared" si="1528"/>
        <v>18286.607960000001</v>
      </c>
      <c r="CL572" s="33"/>
      <c r="CM572" s="33"/>
      <c r="CN572" s="33"/>
      <c r="CO572" s="120">
        <v>18286.607960000001</v>
      </c>
    </row>
    <row r="573" spans="1:12248" s="54" customFormat="1" ht="36.75" customHeight="1" x14ac:dyDescent="0.25">
      <c r="B573" s="208" t="s">
        <v>6</v>
      </c>
      <c r="C573" s="140" t="s">
        <v>65</v>
      </c>
      <c r="D573" s="185">
        <f t="shared" si="1520"/>
        <v>35676.2673</v>
      </c>
      <c r="E573" s="35"/>
      <c r="F573" s="35"/>
      <c r="G573" s="35"/>
      <c r="H573" s="185">
        <f>H574+H580+H584</f>
        <v>35676.2673</v>
      </c>
      <c r="I573" s="185">
        <f>Q573</f>
        <v>0</v>
      </c>
      <c r="J573" s="554"/>
      <c r="K573" s="554"/>
      <c r="L573" s="666"/>
      <c r="M573" s="185"/>
      <c r="N573" s="666"/>
      <c r="O573" s="554"/>
      <c r="P573" s="554"/>
      <c r="Q573" s="554">
        <f>Q574+Q580+Q584</f>
        <v>0</v>
      </c>
      <c r="R573" s="575"/>
      <c r="S573" s="185">
        <f t="shared" si="1509"/>
        <v>0</v>
      </c>
      <c r="T573" s="575">
        <f t="shared" si="1510"/>
        <v>0</v>
      </c>
      <c r="U573" s="102"/>
      <c r="V573" s="554"/>
      <c r="W573" s="185"/>
      <c r="X573" s="554"/>
      <c r="Y573" s="554"/>
      <c r="Z573" s="554"/>
      <c r="AA573" s="554"/>
      <c r="AB573" s="554"/>
      <c r="AC573" s="185">
        <f>AK573</f>
        <v>35676.2673</v>
      </c>
      <c r="AD573" s="575">
        <f t="shared" si="1447"/>
        <v>1</v>
      </c>
      <c r="AE573" s="102"/>
      <c r="AF573" s="622"/>
      <c r="AG573" s="185"/>
      <c r="AH573" s="622"/>
      <c r="AI573" s="566"/>
      <c r="AJ573" s="566"/>
      <c r="AK573" s="185">
        <f>AK574+AK580+AK584</f>
        <v>35676.2673</v>
      </c>
      <c r="AL573" s="575">
        <f t="shared" si="1511"/>
        <v>1</v>
      </c>
      <c r="AM573" s="554"/>
      <c r="AN573" s="554"/>
      <c r="AO573" s="554"/>
      <c r="AP573" s="554"/>
      <c r="AQ573" s="554"/>
      <c r="AR573" s="554"/>
      <c r="AS573" s="554"/>
      <c r="AT573" s="554"/>
      <c r="AU573" s="554">
        <f>AU574+AU580+AU584</f>
        <v>0</v>
      </c>
      <c r="AV573" s="554">
        <f t="shared" si="1522"/>
        <v>35676.2673</v>
      </c>
      <c r="AW573" s="102"/>
      <c r="AX573" s="102"/>
      <c r="AY573" s="102"/>
      <c r="AZ573" s="486">
        <f>AZ574+AZ580+AZ584</f>
        <v>35676.2673</v>
      </c>
      <c r="BA573" s="102">
        <f t="shared" si="1396"/>
        <v>0</v>
      </c>
      <c r="BB573" s="102"/>
      <c r="BC573" s="102"/>
      <c r="BD573" s="102"/>
      <c r="BE573" s="535">
        <f t="shared" si="1388"/>
        <v>0</v>
      </c>
      <c r="BF573" s="300"/>
      <c r="BG573" s="102"/>
      <c r="BH573" s="436"/>
      <c r="BI573" s="495">
        <f t="shared" si="1523"/>
        <v>76857.349799999996</v>
      </c>
      <c r="BJ573" s="102"/>
      <c r="BK573" s="102"/>
      <c r="BL573" s="102"/>
      <c r="BM573" s="486">
        <f>SUM(BM574:BM584)</f>
        <v>76857.349799999996</v>
      </c>
      <c r="BN573" s="436"/>
      <c r="BO573" s="495">
        <f t="shared" si="1524"/>
        <v>76857.349799999996</v>
      </c>
      <c r="BP573" s="102"/>
      <c r="BQ573" s="102"/>
      <c r="BR573" s="102"/>
      <c r="BS573" s="535">
        <f>BS574+BS580+BS584</f>
        <v>76857.349799999996</v>
      </c>
      <c r="BT573" s="102"/>
      <c r="BU573" s="436">
        <f t="shared" si="1499"/>
        <v>76857.349799999996</v>
      </c>
      <c r="BV573" s="495">
        <f t="shared" si="1525"/>
        <v>85000</v>
      </c>
      <c r="BW573" s="102"/>
      <c r="BX573" s="102"/>
      <c r="BY573" s="102"/>
      <c r="BZ573" s="436">
        <f>SUM(BZ574:BZ584)</f>
        <v>85000</v>
      </c>
      <c r="CA573" s="340">
        <f t="shared" si="1519"/>
        <v>0</v>
      </c>
      <c r="CB573" s="35"/>
      <c r="CC573" s="35"/>
      <c r="CD573" s="185"/>
      <c r="CE573" s="340">
        <f t="shared" si="1526"/>
        <v>85000</v>
      </c>
      <c r="CF573" s="35"/>
      <c r="CG573" s="35"/>
      <c r="CH573" s="35"/>
      <c r="CI573" s="185">
        <f t="shared" si="1527"/>
        <v>85000</v>
      </c>
      <c r="CJ573" s="486"/>
      <c r="CK573" s="495">
        <f t="shared" si="1528"/>
        <v>85000</v>
      </c>
      <c r="CL573" s="102"/>
      <c r="CM573" s="102"/>
      <c r="CN573" s="102"/>
      <c r="CO573" s="486">
        <f>SUM(CO574:CO584)</f>
        <v>85000</v>
      </c>
    </row>
    <row r="574" spans="1:12248" s="56" customFormat="1" ht="147.75" hidden="1" customHeight="1" x14ac:dyDescent="0.2">
      <c r="B574" s="211" t="s">
        <v>34</v>
      </c>
      <c r="C574" s="55" t="s">
        <v>371</v>
      </c>
      <c r="D574" s="123">
        <f t="shared" si="1520"/>
        <v>0</v>
      </c>
      <c r="E574" s="247"/>
      <c r="F574" s="247"/>
      <c r="G574" s="247"/>
      <c r="H574" s="123">
        <v>0</v>
      </c>
      <c r="I574" s="123">
        <f>Q574</f>
        <v>0</v>
      </c>
      <c r="J574" s="120"/>
      <c r="K574" s="120"/>
      <c r="L574" s="120"/>
      <c r="M574" s="123"/>
      <c r="N574" s="120"/>
      <c r="O574" s="120"/>
      <c r="P574" s="120"/>
      <c r="Q574" s="120"/>
      <c r="R574" s="592"/>
      <c r="S574" s="123">
        <f t="shared" si="1509"/>
        <v>0</v>
      </c>
      <c r="T574" s="575" t="e">
        <f t="shared" si="1510"/>
        <v>#DIV/0!</v>
      </c>
      <c r="U574" s="33"/>
      <c r="V574" s="120"/>
      <c r="W574" s="123"/>
      <c r="X574" s="120"/>
      <c r="Y574" s="120"/>
      <c r="Z574" s="120"/>
      <c r="AA574" s="120"/>
      <c r="AB574" s="120"/>
      <c r="AC574" s="123">
        <f>AK574</f>
        <v>0</v>
      </c>
      <c r="AD574" s="575" t="e">
        <f t="shared" si="1447"/>
        <v>#DIV/0!</v>
      </c>
      <c r="AE574" s="33"/>
      <c r="AF574" s="622"/>
      <c r="AG574" s="123"/>
      <c r="AH574" s="622"/>
      <c r="AI574" s="120"/>
      <c r="AJ574" s="120"/>
      <c r="AK574" s="123">
        <v>0</v>
      </c>
      <c r="AL574" s="575" t="e">
        <f t="shared" si="1511"/>
        <v>#DIV/0!</v>
      </c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>
        <f t="shared" si="1522"/>
        <v>0</v>
      </c>
      <c r="AW574" s="33"/>
      <c r="AX574" s="33"/>
      <c r="AY574" s="33"/>
      <c r="AZ574" s="120">
        <v>0</v>
      </c>
      <c r="BA574" s="102">
        <f t="shared" si="1396"/>
        <v>0</v>
      </c>
      <c r="BB574" s="33"/>
      <c r="BC574" s="33"/>
      <c r="BD574" s="33"/>
      <c r="BE574" s="120">
        <f t="shared" si="1388"/>
        <v>0</v>
      </c>
      <c r="BF574" s="300"/>
      <c r="BG574" s="33"/>
      <c r="BH574" s="120"/>
      <c r="BI574" s="120">
        <f t="shared" si="1523"/>
        <v>0</v>
      </c>
      <c r="BJ574" s="33"/>
      <c r="BK574" s="33"/>
      <c r="BL574" s="33"/>
      <c r="BM574" s="120">
        <v>0</v>
      </c>
      <c r="BN574" s="120"/>
      <c r="BO574" s="120">
        <f t="shared" si="1524"/>
        <v>0</v>
      </c>
      <c r="BP574" s="33"/>
      <c r="BQ574" s="33"/>
      <c r="BR574" s="33"/>
      <c r="BS574" s="120">
        <v>0</v>
      </c>
      <c r="BT574" s="33"/>
      <c r="BU574" s="120">
        <f t="shared" si="1499"/>
        <v>0</v>
      </c>
      <c r="BV574" s="120">
        <f t="shared" si="1525"/>
        <v>5000</v>
      </c>
      <c r="BW574" s="33"/>
      <c r="BX574" s="33"/>
      <c r="BY574" s="33"/>
      <c r="BZ574" s="120">
        <v>5000</v>
      </c>
      <c r="CA574" s="120">
        <f t="shared" si="1519"/>
        <v>0</v>
      </c>
      <c r="CB574" s="247"/>
      <c r="CC574" s="247"/>
      <c r="CD574" s="123"/>
      <c r="CE574" s="120">
        <f t="shared" si="1526"/>
        <v>5000</v>
      </c>
      <c r="CF574" s="247"/>
      <c r="CG574" s="247"/>
      <c r="CH574" s="247"/>
      <c r="CI574" s="123">
        <f t="shared" si="1527"/>
        <v>5000</v>
      </c>
      <c r="CJ574" s="120"/>
      <c r="CK574" s="120">
        <f t="shared" si="1528"/>
        <v>5000</v>
      </c>
      <c r="CL574" s="33"/>
      <c r="CM574" s="33"/>
      <c r="CN574" s="33"/>
      <c r="CO574" s="120">
        <v>5000</v>
      </c>
    </row>
    <row r="575" spans="1:12248" s="56" customFormat="1" ht="132.75" hidden="1" customHeight="1" x14ac:dyDescent="0.2">
      <c r="B575" s="211" t="s">
        <v>62</v>
      </c>
      <c r="C575" s="55"/>
      <c r="D575" s="123" t="e">
        <f t="shared" si="1520"/>
        <v>#REF!</v>
      </c>
      <c r="E575" s="247"/>
      <c r="F575" s="247"/>
      <c r="G575" s="247"/>
      <c r="H575" s="247" t="e">
        <f>#REF!</f>
        <v>#REF!</v>
      </c>
      <c r="I575" s="123"/>
      <c r="J575" s="33"/>
      <c r="K575" s="33"/>
      <c r="L575" s="33"/>
      <c r="M575" s="123"/>
      <c r="N575" s="33"/>
      <c r="O575" s="33"/>
      <c r="P575" s="33"/>
      <c r="Q575" s="33"/>
      <c r="R575" s="806"/>
      <c r="S575" s="123">
        <f t="shared" si="1509"/>
        <v>0</v>
      </c>
      <c r="T575" s="575" t="e">
        <f t="shared" si="1510"/>
        <v>#REF!</v>
      </c>
      <c r="U575" s="33"/>
      <c r="V575" s="33"/>
      <c r="W575" s="123"/>
      <c r="X575" s="33"/>
      <c r="Y575" s="33"/>
      <c r="Z575" s="33"/>
      <c r="AA575" s="33"/>
      <c r="AB575" s="33"/>
      <c r="AC575" s="123" t="e">
        <f t="shared" ref="AC575:AC584" si="1529">AK575</f>
        <v>#REF!</v>
      </c>
      <c r="AD575" s="575" t="e">
        <f t="shared" si="1447"/>
        <v>#REF!</v>
      </c>
      <c r="AE575" s="33"/>
      <c r="AF575" s="622"/>
      <c r="AG575" s="123"/>
      <c r="AH575" s="622"/>
      <c r="AI575" s="120"/>
      <c r="AJ575" s="120"/>
      <c r="AK575" s="123" t="e">
        <f>#REF!</f>
        <v>#REF!</v>
      </c>
      <c r="AL575" s="575" t="e">
        <f t="shared" si="1511"/>
        <v>#REF!</v>
      </c>
      <c r="AM575" s="33"/>
      <c r="AN575" s="33"/>
      <c r="AO575" s="33"/>
      <c r="AP575" s="33"/>
      <c r="AQ575" s="33"/>
      <c r="AR575" s="33"/>
      <c r="AS575" s="33"/>
      <c r="AT575" s="33"/>
      <c r="AU575" s="120">
        <f t="shared" ref="AU575:AU577" si="1530">AV575+AX575</f>
        <v>0</v>
      </c>
      <c r="AV575" s="120">
        <f t="shared" si="1522"/>
        <v>0</v>
      </c>
      <c r="AW575" s="33"/>
      <c r="AX575" s="33"/>
      <c r="AY575" s="33"/>
      <c r="AZ575" s="33">
        <f>E575</f>
        <v>0</v>
      </c>
      <c r="BA575" s="102">
        <f t="shared" si="1396"/>
        <v>0</v>
      </c>
      <c r="BB575" s="33"/>
      <c r="BC575" s="33"/>
      <c r="BD575" s="33"/>
      <c r="BE575" s="33">
        <f t="shared" si="1388"/>
        <v>0</v>
      </c>
      <c r="BF575" s="300"/>
      <c r="BG575" s="33"/>
      <c r="BH575" s="33"/>
      <c r="BI575" s="120">
        <f t="shared" si="1523"/>
        <v>0</v>
      </c>
      <c r="BJ575" s="33"/>
      <c r="BK575" s="33"/>
      <c r="BL575" s="33"/>
      <c r="BM575" s="33">
        <f>AY575</f>
        <v>0</v>
      </c>
      <c r="BN575" s="120" t="e">
        <f t="shared" si="1436"/>
        <v>#REF!</v>
      </c>
      <c r="BO575" s="120" t="e">
        <f t="shared" si="1524"/>
        <v>#REF!</v>
      </c>
      <c r="BP575" s="33"/>
      <c r="BQ575" s="33"/>
      <c r="BR575" s="33"/>
      <c r="BS575" s="33" t="e">
        <f>#REF!</f>
        <v>#REF!</v>
      </c>
      <c r="BT575" s="33"/>
      <c r="BU575" s="33">
        <f t="shared" si="1499"/>
        <v>0</v>
      </c>
      <c r="BV575" s="120">
        <f t="shared" si="1525"/>
        <v>0</v>
      </c>
      <c r="BW575" s="33"/>
      <c r="BX575" s="33"/>
      <c r="BY575" s="33"/>
      <c r="BZ575" s="33">
        <f>BF575</f>
        <v>0</v>
      </c>
      <c r="CA575" s="120">
        <f t="shared" si="1519"/>
        <v>0</v>
      </c>
      <c r="CB575" s="247"/>
      <c r="CC575" s="247"/>
      <c r="CD575" s="247"/>
      <c r="CE575" s="120">
        <f t="shared" si="1526"/>
        <v>0</v>
      </c>
      <c r="CF575" s="247"/>
      <c r="CG575" s="247"/>
      <c r="CH575" s="247"/>
      <c r="CI575" s="247">
        <f t="shared" si="1527"/>
        <v>0</v>
      </c>
      <c r="CJ575" s="120"/>
      <c r="CK575" s="120">
        <f t="shared" si="1528"/>
        <v>0</v>
      </c>
      <c r="CL575" s="33"/>
      <c r="CM575" s="33"/>
      <c r="CN575" s="33"/>
      <c r="CO575" s="33">
        <f>CB575</f>
        <v>0</v>
      </c>
    </row>
    <row r="576" spans="1:12248" s="56" customFormat="1" ht="120.75" hidden="1" customHeight="1" x14ac:dyDescent="0.2">
      <c r="B576" s="211" t="s">
        <v>62</v>
      </c>
      <c r="C576" s="55" t="s">
        <v>211</v>
      </c>
      <c r="D576" s="123" t="e">
        <f t="shared" si="1520"/>
        <v>#REF!</v>
      </c>
      <c r="E576" s="247"/>
      <c r="F576" s="247"/>
      <c r="G576" s="247"/>
      <c r="H576" s="247" t="e">
        <f>#REF!</f>
        <v>#REF!</v>
      </c>
      <c r="I576" s="123"/>
      <c r="J576" s="33"/>
      <c r="K576" s="33"/>
      <c r="L576" s="33"/>
      <c r="M576" s="123"/>
      <c r="N576" s="33"/>
      <c r="O576" s="33"/>
      <c r="P576" s="33"/>
      <c r="Q576" s="33"/>
      <c r="R576" s="806"/>
      <c r="S576" s="123">
        <f t="shared" si="1509"/>
        <v>0</v>
      </c>
      <c r="T576" s="575" t="e">
        <f t="shared" si="1510"/>
        <v>#REF!</v>
      </c>
      <c r="U576" s="33"/>
      <c r="V576" s="33"/>
      <c r="W576" s="123"/>
      <c r="X576" s="33"/>
      <c r="Y576" s="33"/>
      <c r="Z576" s="33"/>
      <c r="AA576" s="33"/>
      <c r="AB576" s="33"/>
      <c r="AC576" s="123" t="e">
        <f t="shared" si="1529"/>
        <v>#REF!</v>
      </c>
      <c r="AD576" s="575" t="e">
        <f t="shared" si="1447"/>
        <v>#REF!</v>
      </c>
      <c r="AE576" s="33"/>
      <c r="AF576" s="622"/>
      <c r="AG576" s="123"/>
      <c r="AH576" s="622"/>
      <c r="AI576" s="120"/>
      <c r="AJ576" s="120"/>
      <c r="AK576" s="123" t="e">
        <f>#REF!</f>
        <v>#REF!</v>
      </c>
      <c r="AL576" s="575" t="e">
        <f t="shared" si="1511"/>
        <v>#REF!</v>
      </c>
      <c r="AM576" s="33"/>
      <c r="AN576" s="33"/>
      <c r="AO576" s="33"/>
      <c r="AP576" s="33"/>
      <c r="AQ576" s="33"/>
      <c r="AR576" s="33"/>
      <c r="AS576" s="33"/>
      <c r="AT576" s="33"/>
      <c r="AU576" s="120">
        <f t="shared" si="1530"/>
        <v>0</v>
      </c>
      <c r="AV576" s="120">
        <f t="shared" si="1522"/>
        <v>0</v>
      </c>
      <c r="AW576" s="33"/>
      <c r="AX576" s="33"/>
      <c r="AY576" s="33"/>
      <c r="AZ576" s="33">
        <f>E576</f>
        <v>0</v>
      </c>
      <c r="BA576" s="102">
        <f t="shared" si="1396"/>
        <v>0</v>
      </c>
      <c r="BB576" s="33"/>
      <c r="BC576" s="33"/>
      <c r="BD576" s="33"/>
      <c r="BE576" s="33">
        <f t="shared" si="1388"/>
        <v>0</v>
      </c>
      <c r="BF576" s="300"/>
      <c r="BG576" s="33"/>
      <c r="BH576" s="33"/>
      <c r="BI576" s="120">
        <f t="shared" si="1523"/>
        <v>0</v>
      </c>
      <c r="BJ576" s="33"/>
      <c r="BK576" s="33"/>
      <c r="BL576" s="33"/>
      <c r="BM576" s="33"/>
      <c r="BN576" s="120">
        <f t="shared" si="1436"/>
        <v>0</v>
      </c>
      <c r="BO576" s="120">
        <f t="shared" si="1524"/>
        <v>0</v>
      </c>
      <c r="BP576" s="33"/>
      <c r="BQ576" s="33"/>
      <c r="BR576" s="33"/>
      <c r="BS576" s="33"/>
      <c r="BT576" s="33"/>
      <c r="BU576" s="33">
        <f t="shared" si="1499"/>
        <v>0</v>
      </c>
      <c r="BV576" s="120">
        <f t="shared" si="1525"/>
        <v>0</v>
      </c>
      <c r="BW576" s="33"/>
      <c r="BX576" s="33"/>
      <c r="BY576" s="33"/>
      <c r="BZ576" s="33"/>
      <c r="CA576" s="120">
        <f t="shared" si="1519"/>
        <v>0</v>
      </c>
      <c r="CB576" s="247"/>
      <c r="CC576" s="247"/>
      <c r="CD576" s="247"/>
      <c r="CE576" s="120">
        <f t="shared" si="1526"/>
        <v>0</v>
      </c>
      <c r="CF576" s="247"/>
      <c r="CG576" s="247"/>
      <c r="CH576" s="247"/>
      <c r="CI576" s="247">
        <f t="shared" si="1527"/>
        <v>0</v>
      </c>
      <c r="CJ576" s="120"/>
      <c r="CK576" s="120">
        <f t="shared" si="1528"/>
        <v>0</v>
      </c>
      <c r="CL576" s="33"/>
      <c r="CM576" s="33"/>
      <c r="CN576" s="33"/>
      <c r="CO576" s="33"/>
    </row>
    <row r="577" spans="2:93" s="56" customFormat="1" ht="91.5" hidden="1" customHeight="1" x14ac:dyDescent="0.2">
      <c r="B577" s="211" t="s">
        <v>7</v>
      </c>
      <c r="C577" s="55" t="s">
        <v>210</v>
      </c>
      <c r="D577" s="123">
        <f t="shared" si="1520"/>
        <v>0</v>
      </c>
      <c r="E577" s="247"/>
      <c r="F577" s="247"/>
      <c r="G577" s="247"/>
      <c r="H577" s="247">
        <v>0</v>
      </c>
      <c r="I577" s="123"/>
      <c r="J577" s="33"/>
      <c r="K577" s="33"/>
      <c r="L577" s="33"/>
      <c r="M577" s="123"/>
      <c r="N577" s="33"/>
      <c r="O577" s="33"/>
      <c r="P577" s="33"/>
      <c r="Q577" s="33"/>
      <c r="R577" s="806"/>
      <c r="S577" s="123">
        <f t="shared" si="1509"/>
        <v>0</v>
      </c>
      <c r="T577" s="575" t="e">
        <f t="shared" si="1510"/>
        <v>#DIV/0!</v>
      </c>
      <c r="U577" s="33"/>
      <c r="V577" s="33"/>
      <c r="W577" s="123"/>
      <c r="X577" s="33"/>
      <c r="Y577" s="33"/>
      <c r="Z577" s="33"/>
      <c r="AA577" s="33"/>
      <c r="AB577" s="33"/>
      <c r="AC577" s="123">
        <f t="shared" si="1529"/>
        <v>0</v>
      </c>
      <c r="AD577" s="575" t="e">
        <f t="shared" si="1447"/>
        <v>#DIV/0!</v>
      </c>
      <c r="AE577" s="33"/>
      <c r="AF577" s="622"/>
      <c r="AG577" s="123"/>
      <c r="AH577" s="622"/>
      <c r="AI577" s="120"/>
      <c r="AJ577" s="120"/>
      <c r="AK577" s="123">
        <v>0</v>
      </c>
      <c r="AL577" s="575" t="e">
        <f t="shared" si="1511"/>
        <v>#DIV/0!</v>
      </c>
      <c r="AM577" s="33"/>
      <c r="AN577" s="33"/>
      <c r="AO577" s="33"/>
      <c r="AP577" s="33"/>
      <c r="AQ577" s="33"/>
      <c r="AR577" s="33"/>
      <c r="AS577" s="33"/>
      <c r="AT577" s="33"/>
      <c r="AU577" s="120">
        <f t="shared" si="1530"/>
        <v>0</v>
      </c>
      <c r="AV577" s="120">
        <f t="shared" si="1522"/>
        <v>0</v>
      </c>
      <c r="AW577" s="33"/>
      <c r="AX577" s="33"/>
      <c r="AY577" s="33"/>
      <c r="AZ577" s="33">
        <v>0</v>
      </c>
      <c r="BA577" s="102">
        <f t="shared" si="1396"/>
        <v>0</v>
      </c>
      <c r="BB577" s="33"/>
      <c r="BC577" s="33"/>
      <c r="BD577" s="33"/>
      <c r="BE577" s="33">
        <f t="shared" si="1388"/>
        <v>0</v>
      </c>
      <c r="BF577" s="300"/>
      <c r="BG577" s="33"/>
      <c r="BH577" s="33"/>
      <c r="BI577" s="120">
        <f t="shared" si="1523"/>
        <v>0</v>
      </c>
      <c r="BJ577" s="33"/>
      <c r="BK577" s="33"/>
      <c r="BL577" s="33"/>
      <c r="BM577" s="33"/>
      <c r="BN577" s="120">
        <f t="shared" si="1436"/>
        <v>0</v>
      </c>
      <c r="BO577" s="120">
        <f t="shared" si="1524"/>
        <v>0</v>
      </c>
      <c r="BP577" s="33"/>
      <c r="BQ577" s="33"/>
      <c r="BR577" s="33"/>
      <c r="BS577" s="33"/>
      <c r="BT577" s="33"/>
      <c r="BU577" s="33">
        <f t="shared" si="1499"/>
        <v>0</v>
      </c>
      <c r="BV577" s="120">
        <f t="shared" si="1525"/>
        <v>0</v>
      </c>
      <c r="BW577" s="33"/>
      <c r="BX577" s="33"/>
      <c r="BY577" s="33"/>
      <c r="BZ577" s="33"/>
      <c r="CA577" s="120">
        <f t="shared" si="1519"/>
        <v>0</v>
      </c>
      <c r="CB577" s="247"/>
      <c r="CC577" s="247"/>
      <c r="CD577" s="247"/>
      <c r="CE577" s="120">
        <f t="shared" si="1526"/>
        <v>0</v>
      </c>
      <c r="CF577" s="247"/>
      <c r="CG577" s="247"/>
      <c r="CH577" s="247"/>
      <c r="CI577" s="247">
        <f t="shared" si="1527"/>
        <v>0</v>
      </c>
      <c r="CJ577" s="120"/>
      <c r="CK577" s="120">
        <f t="shared" si="1528"/>
        <v>0</v>
      </c>
      <c r="CL577" s="33"/>
      <c r="CM577" s="33"/>
      <c r="CN577" s="33"/>
      <c r="CO577" s="33"/>
    </row>
    <row r="578" spans="2:93" s="56" customFormat="1" ht="117.75" hidden="1" customHeight="1" x14ac:dyDescent="0.2">
      <c r="B578" s="211" t="s">
        <v>8</v>
      </c>
      <c r="C578" s="55"/>
      <c r="D578" s="123">
        <f t="shared" ref="D578:D584" si="1531">E578+G578+H578</f>
        <v>0</v>
      </c>
      <c r="E578" s="247"/>
      <c r="F578" s="247"/>
      <c r="G578" s="247"/>
      <c r="H578" s="247">
        <v>0</v>
      </c>
      <c r="I578" s="123"/>
      <c r="J578" s="33"/>
      <c r="K578" s="33"/>
      <c r="L578" s="33"/>
      <c r="M578" s="123"/>
      <c r="N578" s="33"/>
      <c r="O578" s="33"/>
      <c r="P578" s="33"/>
      <c r="Q578" s="33"/>
      <c r="R578" s="806"/>
      <c r="S578" s="123">
        <f t="shared" si="1509"/>
        <v>0</v>
      </c>
      <c r="T578" s="575" t="e">
        <f t="shared" si="1510"/>
        <v>#DIV/0!</v>
      </c>
      <c r="U578" s="33"/>
      <c r="V578" s="33"/>
      <c r="W578" s="123"/>
      <c r="X578" s="33"/>
      <c r="Y578" s="33"/>
      <c r="Z578" s="33"/>
      <c r="AA578" s="33"/>
      <c r="AB578" s="33"/>
      <c r="AC578" s="123">
        <f t="shared" si="1529"/>
        <v>0</v>
      </c>
      <c r="AD578" s="575" t="e">
        <f t="shared" si="1447"/>
        <v>#DIV/0!</v>
      </c>
      <c r="AE578" s="33"/>
      <c r="AF578" s="622"/>
      <c r="AG578" s="123"/>
      <c r="AH578" s="622"/>
      <c r="AI578" s="120"/>
      <c r="AJ578" s="120"/>
      <c r="AK578" s="123">
        <v>0</v>
      </c>
      <c r="AL578" s="575" t="e">
        <f t="shared" si="1511"/>
        <v>#DIV/0!</v>
      </c>
      <c r="AM578" s="33"/>
      <c r="AN578" s="33"/>
      <c r="AO578" s="33"/>
      <c r="AP578" s="33"/>
      <c r="AQ578" s="33"/>
      <c r="AR578" s="33"/>
      <c r="AS578" s="33"/>
      <c r="AT578" s="33"/>
      <c r="AU578" s="120">
        <f t="shared" ref="AU578:AU583" si="1532">AV578+AW578+AX578</f>
        <v>0</v>
      </c>
      <c r="AV578" s="120">
        <f t="shared" ref="AV578:AV584" si="1533">AW578+AY578+AZ578</f>
        <v>0</v>
      </c>
      <c r="AW578" s="33"/>
      <c r="AX578" s="33"/>
      <c r="AY578" s="33"/>
      <c r="AZ578" s="33">
        <v>0</v>
      </c>
      <c r="BA578" s="102">
        <f t="shared" si="1396"/>
        <v>0</v>
      </c>
      <c r="BB578" s="33"/>
      <c r="BC578" s="33"/>
      <c r="BD578" s="33"/>
      <c r="BE578" s="33">
        <f t="shared" si="1388"/>
        <v>0</v>
      </c>
      <c r="BF578" s="300"/>
      <c r="BG578" s="33"/>
      <c r="BH578" s="33"/>
      <c r="BI578" s="120">
        <f t="shared" ref="BI578:BI584" si="1534">BJ578+BL578+BM578</f>
        <v>0</v>
      </c>
      <c r="BJ578" s="33"/>
      <c r="BK578" s="33"/>
      <c r="BL578" s="33"/>
      <c r="BM578" s="33"/>
      <c r="BN578" s="120">
        <f t="shared" si="1436"/>
        <v>0</v>
      </c>
      <c r="BO578" s="120">
        <f t="shared" ref="BO578:BO584" si="1535">BP578+BR578+BS578</f>
        <v>0</v>
      </c>
      <c r="BP578" s="33"/>
      <c r="BQ578" s="33"/>
      <c r="BR578" s="33"/>
      <c r="BS578" s="33"/>
      <c r="BT578" s="33"/>
      <c r="BU578" s="33">
        <f t="shared" si="1499"/>
        <v>0</v>
      </c>
      <c r="BV578" s="120">
        <f t="shared" ref="BV578:BV584" si="1536">BW578+BY578+BZ578</f>
        <v>0</v>
      </c>
      <c r="BW578" s="33"/>
      <c r="BX578" s="33"/>
      <c r="BY578" s="33"/>
      <c r="BZ578" s="33"/>
      <c r="CA578" s="120">
        <f t="shared" si="1519"/>
        <v>0</v>
      </c>
      <c r="CB578" s="247"/>
      <c r="CC578" s="247"/>
      <c r="CD578" s="247"/>
      <c r="CE578" s="120">
        <f t="shared" si="1526"/>
        <v>0</v>
      </c>
      <c r="CF578" s="247"/>
      <c r="CG578" s="247"/>
      <c r="CH578" s="247"/>
      <c r="CI578" s="247">
        <f t="shared" si="1527"/>
        <v>0</v>
      </c>
      <c r="CJ578" s="120"/>
      <c r="CK578" s="120">
        <f t="shared" ref="CK578:CK584" si="1537">CL578+CN578+CO578</f>
        <v>0</v>
      </c>
      <c r="CL578" s="33"/>
      <c r="CM578" s="33"/>
      <c r="CN578" s="33"/>
      <c r="CO578" s="33"/>
    </row>
    <row r="579" spans="2:93" s="56" customFormat="1" ht="87.75" hidden="1" customHeight="1" x14ac:dyDescent="0.2">
      <c r="B579" s="211" t="s">
        <v>8</v>
      </c>
      <c r="C579" s="55"/>
      <c r="D579" s="123">
        <f t="shared" si="1531"/>
        <v>0</v>
      </c>
      <c r="E579" s="247"/>
      <c r="F579" s="247"/>
      <c r="G579" s="247"/>
      <c r="H579" s="247">
        <v>0</v>
      </c>
      <c r="I579" s="123"/>
      <c r="J579" s="33"/>
      <c r="K579" s="33"/>
      <c r="L579" s="33"/>
      <c r="M579" s="123"/>
      <c r="N579" s="33"/>
      <c r="O579" s="33"/>
      <c r="P579" s="33"/>
      <c r="Q579" s="33"/>
      <c r="R579" s="806"/>
      <c r="S579" s="123">
        <f t="shared" si="1509"/>
        <v>0</v>
      </c>
      <c r="T579" s="575" t="e">
        <f t="shared" si="1510"/>
        <v>#DIV/0!</v>
      </c>
      <c r="U579" s="33"/>
      <c r="V579" s="33"/>
      <c r="W579" s="123"/>
      <c r="X579" s="33"/>
      <c r="Y579" s="33"/>
      <c r="Z579" s="33"/>
      <c r="AA579" s="33"/>
      <c r="AB579" s="33"/>
      <c r="AC579" s="123">
        <f t="shared" si="1529"/>
        <v>0</v>
      </c>
      <c r="AD579" s="575" t="e">
        <f t="shared" si="1447"/>
        <v>#DIV/0!</v>
      </c>
      <c r="AE579" s="33"/>
      <c r="AF579" s="622"/>
      <c r="AG579" s="123"/>
      <c r="AH579" s="622"/>
      <c r="AI579" s="120"/>
      <c r="AJ579" s="120"/>
      <c r="AK579" s="123">
        <v>0</v>
      </c>
      <c r="AL579" s="575" t="e">
        <f t="shared" si="1511"/>
        <v>#DIV/0!</v>
      </c>
      <c r="AM579" s="33"/>
      <c r="AN579" s="33"/>
      <c r="AO579" s="33"/>
      <c r="AP579" s="33"/>
      <c r="AQ579" s="33"/>
      <c r="AR579" s="33"/>
      <c r="AS579" s="33"/>
      <c r="AT579" s="33"/>
      <c r="AU579" s="120">
        <f t="shared" si="1532"/>
        <v>0</v>
      </c>
      <c r="AV579" s="120">
        <f t="shared" si="1533"/>
        <v>0</v>
      </c>
      <c r="AW579" s="33"/>
      <c r="AX579" s="33"/>
      <c r="AY579" s="33"/>
      <c r="AZ579" s="33">
        <v>0</v>
      </c>
      <c r="BA579" s="102">
        <f t="shared" si="1396"/>
        <v>0</v>
      </c>
      <c r="BB579" s="33"/>
      <c r="BC579" s="33"/>
      <c r="BD579" s="33"/>
      <c r="BE579" s="33">
        <f t="shared" si="1388"/>
        <v>0</v>
      </c>
      <c r="BF579" s="300"/>
      <c r="BG579" s="33"/>
      <c r="BH579" s="33"/>
      <c r="BI579" s="120">
        <f t="shared" si="1534"/>
        <v>0</v>
      </c>
      <c r="BJ579" s="33"/>
      <c r="BK579" s="33"/>
      <c r="BL579" s="33"/>
      <c r="BM579" s="33"/>
      <c r="BN579" s="120">
        <f t="shared" si="1436"/>
        <v>0</v>
      </c>
      <c r="BO579" s="120">
        <f t="shared" si="1535"/>
        <v>0</v>
      </c>
      <c r="BP579" s="33"/>
      <c r="BQ579" s="33"/>
      <c r="BR579" s="33"/>
      <c r="BS579" s="33"/>
      <c r="BT579" s="33"/>
      <c r="BU579" s="33">
        <f t="shared" si="1499"/>
        <v>0</v>
      </c>
      <c r="BV579" s="120">
        <f t="shared" si="1536"/>
        <v>0</v>
      </c>
      <c r="BW579" s="33"/>
      <c r="BX579" s="33"/>
      <c r="BY579" s="33"/>
      <c r="BZ579" s="33"/>
      <c r="CA579" s="120">
        <f t="shared" si="1519"/>
        <v>0</v>
      </c>
      <c r="CB579" s="247"/>
      <c r="CC579" s="247"/>
      <c r="CD579" s="247"/>
      <c r="CE579" s="120">
        <f t="shared" si="1526"/>
        <v>0</v>
      </c>
      <c r="CF579" s="247"/>
      <c r="CG579" s="247"/>
      <c r="CH579" s="247"/>
      <c r="CI579" s="247">
        <f t="shared" si="1527"/>
        <v>0</v>
      </c>
      <c r="CJ579" s="120"/>
      <c r="CK579" s="120">
        <f t="shared" si="1537"/>
        <v>0</v>
      </c>
      <c r="CL579" s="33"/>
      <c r="CM579" s="33"/>
      <c r="CN579" s="33"/>
      <c r="CO579" s="33"/>
    </row>
    <row r="580" spans="2:93" s="56" customFormat="1" ht="132.75" hidden="1" customHeight="1" x14ac:dyDescent="0.2">
      <c r="B580" s="211" t="s">
        <v>62</v>
      </c>
      <c r="C580" s="57" t="s">
        <v>370</v>
      </c>
      <c r="D580" s="123">
        <f t="shared" si="1531"/>
        <v>0</v>
      </c>
      <c r="E580" s="247"/>
      <c r="F580" s="247"/>
      <c r="G580" s="247"/>
      <c r="H580" s="123">
        <v>0</v>
      </c>
      <c r="I580" s="123">
        <f>Q580</f>
        <v>0</v>
      </c>
      <c r="J580" s="120"/>
      <c r="K580" s="120"/>
      <c r="L580" s="120"/>
      <c r="M580" s="123"/>
      <c r="N580" s="120"/>
      <c r="O580" s="120"/>
      <c r="P580" s="120"/>
      <c r="Q580" s="120"/>
      <c r="R580" s="592"/>
      <c r="S580" s="123">
        <f t="shared" si="1509"/>
        <v>0</v>
      </c>
      <c r="T580" s="575" t="e">
        <f t="shared" si="1510"/>
        <v>#DIV/0!</v>
      </c>
      <c r="U580" s="33"/>
      <c r="V580" s="120"/>
      <c r="W580" s="123"/>
      <c r="X580" s="120"/>
      <c r="Y580" s="120"/>
      <c r="Z580" s="120"/>
      <c r="AA580" s="120"/>
      <c r="AB580" s="120"/>
      <c r="AC580" s="123">
        <f t="shared" si="1529"/>
        <v>0</v>
      </c>
      <c r="AD580" s="575" t="e">
        <f t="shared" si="1447"/>
        <v>#DIV/0!</v>
      </c>
      <c r="AE580" s="33"/>
      <c r="AF580" s="622"/>
      <c r="AG580" s="123"/>
      <c r="AH580" s="622"/>
      <c r="AI580" s="120"/>
      <c r="AJ580" s="120"/>
      <c r="AK580" s="123">
        <v>0</v>
      </c>
      <c r="AL580" s="575" t="e">
        <f t="shared" si="1511"/>
        <v>#DIV/0!</v>
      </c>
      <c r="AM580" s="120"/>
      <c r="AN580" s="120"/>
      <c r="AO580" s="120"/>
      <c r="AP580" s="120"/>
      <c r="AQ580" s="120"/>
      <c r="AR580" s="120"/>
      <c r="AS580" s="120"/>
      <c r="AT580" s="120"/>
      <c r="AU580" s="120">
        <f t="shared" si="1532"/>
        <v>0</v>
      </c>
      <c r="AV580" s="120">
        <f t="shared" si="1533"/>
        <v>0</v>
      </c>
      <c r="AW580" s="33"/>
      <c r="AX580" s="33"/>
      <c r="AY580" s="33"/>
      <c r="AZ580" s="120">
        <v>0</v>
      </c>
      <c r="BA580" s="102">
        <f t="shared" si="1396"/>
        <v>0</v>
      </c>
      <c r="BB580" s="33"/>
      <c r="BC580" s="33"/>
      <c r="BD580" s="33"/>
      <c r="BE580" s="120">
        <f t="shared" si="1388"/>
        <v>0</v>
      </c>
      <c r="BF580" s="300"/>
      <c r="BG580" s="33"/>
      <c r="BH580" s="120"/>
      <c r="BI580" s="120">
        <f t="shared" si="1534"/>
        <v>76857.349799999996</v>
      </c>
      <c r="BJ580" s="33"/>
      <c r="BK580" s="33"/>
      <c r="BL580" s="33"/>
      <c r="BM580" s="120">
        <f>'[11]2024_2026'!$CR$487</f>
        <v>76857.349799999996</v>
      </c>
      <c r="BN580" s="120"/>
      <c r="BO580" s="120">
        <f t="shared" si="1535"/>
        <v>76857.349799999996</v>
      </c>
      <c r="BP580" s="33"/>
      <c r="BQ580" s="33"/>
      <c r="BR580" s="33"/>
      <c r="BS580" s="120">
        <f>BM580</f>
        <v>76857.349799999996</v>
      </c>
      <c r="BT580" s="33"/>
      <c r="BU580" s="120">
        <f t="shared" si="1499"/>
        <v>76857.349799999996</v>
      </c>
      <c r="BV580" s="120">
        <f t="shared" si="1536"/>
        <v>80000</v>
      </c>
      <c r="BW580" s="33"/>
      <c r="BX580" s="33"/>
      <c r="BY580" s="33"/>
      <c r="BZ580" s="120">
        <v>80000</v>
      </c>
      <c r="CA580" s="120">
        <f t="shared" si="1519"/>
        <v>0</v>
      </c>
      <c r="CB580" s="247"/>
      <c r="CC580" s="247"/>
      <c r="CD580" s="123"/>
      <c r="CE580" s="120">
        <f t="shared" si="1526"/>
        <v>80000</v>
      </c>
      <c r="CF580" s="247"/>
      <c r="CG580" s="247"/>
      <c r="CH580" s="247"/>
      <c r="CI580" s="123">
        <f t="shared" si="1527"/>
        <v>80000</v>
      </c>
      <c r="CJ580" s="120"/>
      <c r="CK580" s="120">
        <f t="shared" si="1537"/>
        <v>80000</v>
      </c>
      <c r="CL580" s="33"/>
      <c r="CM580" s="33"/>
      <c r="CN580" s="33"/>
      <c r="CO580" s="120">
        <v>80000</v>
      </c>
    </row>
    <row r="581" spans="2:93" s="54" customFormat="1" ht="31.5" hidden="1" customHeight="1" x14ac:dyDescent="0.25">
      <c r="B581" s="208" t="s">
        <v>66</v>
      </c>
      <c r="C581" s="143" t="s">
        <v>67</v>
      </c>
      <c r="D581" s="123" t="e">
        <f t="shared" si="1531"/>
        <v>#REF!</v>
      </c>
      <c r="E581" s="35"/>
      <c r="F581" s="35"/>
      <c r="G581" s="35"/>
      <c r="H581" s="123" t="e">
        <f>#REF!</f>
        <v>#REF!</v>
      </c>
      <c r="I581" s="123"/>
      <c r="J581" s="120"/>
      <c r="K581" s="120"/>
      <c r="L581" s="120"/>
      <c r="M581" s="123"/>
      <c r="N581" s="120"/>
      <c r="O581" s="120"/>
      <c r="P581" s="120"/>
      <c r="Q581" s="120"/>
      <c r="R581" s="592"/>
      <c r="S581" s="123">
        <f t="shared" si="1509"/>
        <v>0</v>
      </c>
      <c r="T581" s="575" t="e">
        <f t="shared" si="1510"/>
        <v>#REF!</v>
      </c>
      <c r="U581" s="102"/>
      <c r="V581" s="120"/>
      <c r="W581" s="123"/>
      <c r="X581" s="120"/>
      <c r="Y581" s="120"/>
      <c r="Z581" s="120"/>
      <c r="AA581" s="120"/>
      <c r="AB581" s="120"/>
      <c r="AC581" s="123" t="e">
        <f t="shared" si="1529"/>
        <v>#REF!</v>
      </c>
      <c r="AD581" s="575" t="e">
        <f t="shared" si="1447"/>
        <v>#REF!</v>
      </c>
      <c r="AE581" s="102"/>
      <c r="AF581" s="622"/>
      <c r="AG581" s="123"/>
      <c r="AH581" s="622"/>
      <c r="AI581" s="120"/>
      <c r="AJ581" s="120"/>
      <c r="AK581" s="123" t="e">
        <f>#REF!</f>
        <v>#REF!</v>
      </c>
      <c r="AL581" s="575" t="e">
        <f t="shared" si="1511"/>
        <v>#REF!</v>
      </c>
      <c r="AM581" s="120"/>
      <c r="AN581" s="120"/>
      <c r="AO581" s="120"/>
      <c r="AP581" s="120"/>
      <c r="AQ581" s="120"/>
      <c r="AR581" s="120"/>
      <c r="AS581" s="120"/>
      <c r="AT581" s="120"/>
      <c r="AU581" s="120" t="e">
        <f t="shared" si="1532"/>
        <v>#REF!</v>
      </c>
      <c r="AV581" s="120" t="e">
        <f t="shared" si="1533"/>
        <v>#REF!</v>
      </c>
      <c r="AW581" s="102"/>
      <c r="AX581" s="102"/>
      <c r="AY581" s="102"/>
      <c r="AZ581" s="120" t="e">
        <f>D581</f>
        <v>#REF!</v>
      </c>
      <c r="BA581" s="102">
        <f t="shared" si="1396"/>
        <v>0</v>
      </c>
      <c r="BB581" s="102"/>
      <c r="BC581" s="102"/>
      <c r="BD581" s="102"/>
      <c r="BE581" s="120">
        <f t="shared" si="1388"/>
        <v>0</v>
      </c>
      <c r="BF581" s="300"/>
      <c r="BG581" s="102"/>
      <c r="BH581" s="120"/>
      <c r="BI581" s="120">
        <f t="shared" si="1534"/>
        <v>0</v>
      </c>
      <c r="BJ581" s="102"/>
      <c r="BK581" s="102"/>
      <c r="BL581" s="102"/>
      <c r="BM581" s="102">
        <f>BM582</f>
        <v>0</v>
      </c>
      <c r="BN581" s="120">
        <f t="shared" si="1436"/>
        <v>0</v>
      </c>
      <c r="BO581" s="120">
        <f t="shared" si="1535"/>
        <v>0</v>
      </c>
      <c r="BP581" s="102"/>
      <c r="BQ581" s="102"/>
      <c r="BR581" s="102"/>
      <c r="BS581" s="102">
        <f>BS582</f>
        <v>0</v>
      </c>
      <c r="BT581" s="102"/>
      <c r="BU581" s="102">
        <f t="shared" si="1499"/>
        <v>0</v>
      </c>
      <c r="BV581" s="120">
        <f t="shared" si="1536"/>
        <v>0</v>
      </c>
      <c r="BW581" s="102"/>
      <c r="BX581" s="102"/>
      <c r="BY581" s="102"/>
      <c r="BZ581" s="102">
        <f>BZ582</f>
        <v>0</v>
      </c>
      <c r="CA581" s="120">
        <f t="shared" si="1519"/>
        <v>0</v>
      </c>
      <c r="CB581" s="35"/>
      <c r="CC581" s="35"/>
      <c r="CD581" s="35"/>
      <c r="CE581" s="120">
        <f t="shared" si="1526"/>
        <v>0</v>
      </c>
      <c r="CF581" s="35"/>
      <c r="CG581" s="35"/>
      <c r="CH581" s="35"/>
      <c r="CI581" s="35">
        <f t="shared" si="1527"/>
        <v>0</v>
      </c>
      <c r="CJ581" s="120"/>
      <c r="CK581" s="120">
        <f t="shared" si="1537"/>
        <v>0</v>
      </c>
      <c r="CL581" s="102"/>
      <c r="CM581" s="102"/>
      <c r="CN581" s="102"/>
      <c r="CO581" s="102">
        <f>CO582</f>
        <v>0</v>
      </c>
    </row>
    <row r="582" spans="2:93" s="56" customFormat="1" ht="157.5" hidden="1" customHeight="1" x14ac:dyDescent="0.2">
      <c r="B582" s="211" t="s">
        <v>34</v>
      </c>
      <c r="C582" s="135" t="s">
        <v>68</v>
      </c>
      <c r="D582" s="123" t="e">
        <f t="shared" si="1531"/>
        <v>#REF!</v>
      </c>
      <c r="E582" s="247"/>
      <c r="F582" s="247"/>
      <c r="G582" s="247"/>
      <c r="H582" s="123" t="e">
        <f>#REF!</f>
        <v>#REF!</v>
      </c>
      <c r="I582" s="123"/>
      <c r="J582" s="120"/>
      <c r="K582" s="120"/>
      <c r="L582" s="120"/>
      <c r="M582" s="123"/>
      <c r="N582" s="120"/>
      <c r="O582" s="120"/>
      <c r="P582" s="120"/>
      <c r="Q582" s="120"/>
      <c r="R582" s="592"/>
      <c r="S582" s="123">
        <f t="shared" si="1509"/>
        <v>0</v>
      </c>
      <c r="T582" s="575" t="e">
        <f t="shared" si="1510"/>
        <v>#REF!</v>
      </c>
      <c r="U582" s="33"/>
      <c r="V582" s="120"/>
      <c r="W582" s="123"/>
      <c r="X582" s="120"/>
      <c r="Y582" s="120"/>
      <c r="Z582" s="120"/>
      <c r="AA582" s="120"/>
      <c r="AB582" s="120"/>
      <c r="AC582" s="123" t="e">
        <f t="shared" si="1529"/>
        <v>#REF!</v>
      </c>
      <c r="AD582" s="575" t="e">
        <f t="shared" si="1447"/>
        <v>#REF!</v>
      </c>
      <c r="AE582" s="33"/>
      <c r="AF582" s="622"/>
      <c r="AG582" s="123"/>
      <c r="AH582" s="622"/>
      <c r="AI582" s="120"/>
      <c r="AJ582" s="120"/>
      <c r="AK582" s="123" t="e">
        <f>#REF!</f>
        <v>#REF!</v>
      </c>
      <c r="AL582" s="575" t="e">
        <f t="shared" si="1511"/>
        <v>#REF!</v>
      </c>
      <c r="AM582" s="120"/>
      <c r="AN582" s="120"/>
      <c r="AO582" s="120"/>
      <c r="AP582" s="120"/>
      <c r="AQ582" s="120"/>
      <c r="AR582" s="120"/>
      <c r="AS582" s="120"/>
      <c r="AT582" s="120"/>
      <c r="AU582" s="120" t="e">
        <f t="shared" si="1532"/>
        <v>#REF!</v>
      </c>
      <c r="AV582" s="120" t="e">
        <f t="shared" si="1533"/>
        <v>#REF!</v>
      </c>
      <c r="AW582" s="33"/>
      <c r="AX582" s="33"/>
      <c r="AY582" s="33"/>
      <c r="AZ582" s="120" t="e">
        <f>D582</f>
        <v>#REF!</v>
      </c>
      <c r="BA582" s="102">
        <f t="shared" si="1396"/>
        <v>0</v>
      </c>
      <c r="BB582" s="33"/>
      <c r="BC582" s="33"/>
      <c r="BD582" s="33"/>
      <c r="BE582" s="120">
        <f t="shared" si="1388"/>
        <v>0</v>
      </c>
      <c r="BF582" s="300"/>
      <c r="BG582" s="33"/>
      <c r="BH582" s="120"/>
      <c r="BI582" s="120">
        <f t="shared" si="1534"/>
        <v>0</v>
      </c>
      <c r="BJ582" s="33"/>
      <c r="BK582" s="33"/>
      <c r="BL582" s="33"/>
      <c r="BM582" s="33">
        <v>0</v>
      </c>
      <c r="BN582" s="120">
        <f t="shared" si="1436"/>
        <v>0</v>
      </c>
      <c r="BO582" s="120">
        <f t="shared" si="1535"/>
        <v>0</v>
      </c>
      <c r="BP582" s="33"/>
      <c r="BQ582" s="33"/>
      <c r="BR582" s="33"/>
      <c r="BS582" s="33">
        <v>0</v>
      </c>
      <c r="BT582" s="33"/>
      <c r="BU582" s="33">
        <f t="shared" si="1499"/>
        <v>0</v>
      </c>
      <c r="BV582" s="120">
        <f t="shared" si="1536"/>
        <v>0</v>
      </c>
      <c r="BW582" s="33"/>
      <c r="BX582" s="33"/>
      <c r="BY582" s="33"/>
      <c r="BZ582" s="33">
        <v>0</v>
      </c>
      <c r="CA582" s="120">
        <f t="shared" si="1519"/>
        <v>0</v>
      </c>
      <c r="CB582" s="247"/>
      <c r="CC582" s="247"/>
      <c r="CD582" s="247"/>
      <c r="CE582" s="120">
        <f t="shared" si="1526"/>
        <v>0</v>
      </c>
      <c r="CF582" s="247"/>
      <c r="CG582" s="247"/>
      <c r="CH582" s="247"/>
      <c r="CI582" s="247">
        <f t="shared" si="1527"/>
        <v>0</v>
      </c>
      <c r="CJ582" s="120"/>
      <c r="CK582" s="120">
        <f t="shared" si="1537"/>
        <v>0</v>
      </c>
      <c r="CL582" s="33"/>
      <c r="CM582" s="33"/>
      <c r="CN582" s="33"/>
      <c r="CO582" s="33">
        <v>0</v>
      </c>
    </row>
    <row r="583" spans="2:93" s="56" customFormat="1" ht="131.25" hidden="1" customHeight="1" x14ac:dyDescent="0.2">
      <c r="B583" s="211" t="s">
        <v>10</v>
      </c>
      <c r="C583" s="57" t="s">
        <v>168</v>
      </c>
      <c r="D583" s="123" t="e">
        <f t="shared" si="1531"/>
        <v>#REF!</v>
      </c>
      <c r="E583" s="247"/>
      <c r="F583" s="247"/>
      <c r="G583" s="247"/>
      <c r="H583" s="123" t="e">
        <f>#REF!</f>
        <v>#REF!</v>
      </c>
      <c r="I583" s="123"/>
      <c r="J583" s="120"/>
      <c r="K583" s="120"/>
      <c r="L583" s="120"/>
      <c r="M583" s="123"/>
      <c r="N583" s="120"/>
      <c r="O583" s="120"/>
      <c r="P583" s="120"/>
      <c r="Q583" s="120"/>
      <c r="R583" s="592"/>
      <c r="S583" s="123">
        <f t="shared" si="1509"/>
        <v>0</v>
      </c>
      <c r="T583" s="575" t="e">
        <f t="shared" si="1510"/>
        <v>#REF!</v>
      </c>
      <c r="U583" s="33"/>
      <c r="V583" s="120"/>
      <c r="W583" s="123"/>
      <c r="X583" s="120"/>
      <c r="Y583" s="120"/>
      <c r="Z583" s="120"/>
      <c r="AA583" s="120"/>
      <c r="AB583" s="120"/>
      <c r="AC583" s="123" t="e">
        <f t="shared" si="1529"/>
        <v>#REF!</v>
      </c>
      <c r="AD583" s="575" t="e">
        <f t="shared" si="1447"/>
        <v>#REF!</v>
      </c>
      <c r="AE583" s="33"/>
      <c r="AF583" s="622"/>
      <c r="AG583" s="123"/>
      <c r="AH583" s="622"/>
      <c r="AI583" s="120"/>
      <c r="AJ583" s="120"/>
      <c r="AK583" s="123" t="e">
        <f>#REF!</f>
        <v>#REF!</v>
      </c>
      <c r="AL583" s="575" t="e">
        <f t="shared" si="1511"/>
        <v>#REF!</v>
      </c>
      <c r="AM583" s="120"/>
      <c r="AN583" s="120"/>
      <c r="AO583" s="120"/>
      <c r="AP583" s="120"/>
      <c r="AQ583" s="120"/>
      <c r="AR583" s="120"/>
      <c r="AS583" s="120"/>
      <c r="AT583" s="120"/>
      <c r="AU583" s="120" t="e">
        <f t="shared" si="1532"/>
        <v>#REF!</v>
      </c>
      <c r="AV583" s="120" t="e">
        <f t="shared" si="1533"/>
        <v>#REF!</v>
      </c>
      <c r="AW583" s="33"/>
      <c r="AX583" s="33"/>
      <c r="AY583" s="33"/>
      <c r="AZ583" s="120" t="e">
        <f>D583</f>
        <v>#REF!</v>
      </c>
      <c r="BA583" s="102">
        <f t="shared" si="1396"/>
        <v>0</v>
      </c>
      <c r="BB583" s="33"/>
      <c r="BC583" s="33"/>
      <c r="BD583" s="33"/>
      <c r="BE583" s="120">
        <f t="shared" si="1388"/>
        <v>0</v>
      </c>
      <c r="BF583" s="300"/>
      <c r="BG583" s="33"/>
      <c r="BH583" s="120"/>
      <c r="BI583" s="120">
        <f t="shared" si="1534"/>
        <v>0</v>
      </c>
      <c r="BJ583" s="33"/>
      <c r="BK583" s="33"/>
      <c r="BL583" s="33"/>
      <c r="BM583" s="33">
        <f>AX583</f>
        <v>0</v>
      </c>
      <c r="BN583" s="120" t="e">
        <f t="shared" si="1436"/>
        <v>#REF!</v>
      </c>
      <c r="BO583" s="120" t="e">
        <f t="shared" si="1535"/>
        <v>#REF!</v>
      </c>
      <c r="BP583" s="33"/>
      <c r="BQ583" s="33"/>
      <c r="BR583" s="33"/>
      <c r="BS583" s="33" t="e">
        <f>#REF!</f>
        <v>#REF!</v>
      </c>
      <c r="BT583" s="33"/>
      <c r="BU583" s="33">
        <f t="shared" si="1499"/>
        <v>0</v>
      </c>
      <c r="BV583" s="120">
        <f t="shared" si="1536"/>
        <v>0</v>
      </c>
      <c r="BW583" s="33"/>
      <c r="BX583" s="33"/>
      <c r="BY583" s="33"/>
      <c r="BZ583" s="33">
        <f>BE583</f>
        <v>0</v>
      </c>
      <c r="CA583" s="120">
        <f t="shared" si="1519"/>
        <v>0</v>
      </c>
      <c r="CB583" s="247"/>
      <c r="CC583" s="247"/>
      <c r="CD583" s="247"/>
      <c r="CE583" s="120">
        <f t="shared" si="1526"/>
        <v>0</v>
      </c>
      <c r="CF583" s="247"/>
      <c r="CG583" s="247"/>
      <c r="CH583" s="247"/>
      <c r="CI583" s="247">
        <f t="shared" si="1527"/>
        <v>0</v>
      </c>
      <c r="CJ583" s="120"/>
      <c r="CK583" s="120">
        <f t="shared" si="1537"/>
        <v>0</v>
      </c>
      <c r="CL583" s="33"/>
      <c r="CM583" s="33"/>
      <c r="CN583" s="33"/>
      <c r="CO583" s="33">
        <f>CA583</f>
        <v>0</v>
      </c>
    </row>
    <row r="584" spans="2:93" s="56" customFormat="1" ht="131.25" customHeight="1" x14ac:dyDescent="0.2">
      <c r="B584" s="211" t="s">
        <v>34</v>
      </c>
      <c r="C584" s="57" t="s">
        <v>254</v>
      </c>
      <c r="D584" s="123">
        <f t="shared" si="1531"/>
        <v>35676.2673</v>
      </c>
      <c r="E584" s="247"/>
      <c r="F584" s="247"/>
      <c r="G584" s="247"/>
      <c r="H584" s="123">
        <v>35676.2673</v>
      </c>
      <c r="I584" s="123">
        <f>Q584</f>
        <v>0</v>
      </c>
      <c r="J584" s="120"/>
      <c r="K584" s="120"/>
      <c r="L584" s="120"/>
      <c r="M584" s="123"/>
      <c r="N584" s="120"/>
      <c r="O584" s="120"/>
      <c r="P584" s="120"/>
      <c r="Q584" s="120"/>
      <c r="R584" s="592"/>
      <c r="S584" s="123">
        <f t="shared" si="1509"/>
        <v>0</v>
      </c>
      <c r="T584" s="575">
        <f t="shared" si="1510"/>
        <v>0</v>
      </c>
      <c r="U584" s="33"/>
      <c r="V584" s="120"/>
      <c r="W584" s="123"/>
      <c r="X584" s="120"/>
      <c r="Y584" s="120"/>
      <c r="Z584" s="120"/>
      <c r="AA584" s="120"/>
      <c r="AB584" s="120"/>
      <c r="AC584" s="123">
        <f t="shared" si="1529"/>
        <v>35676.2673</v>
      </c>
      <c r="AD584" s="575">
        <f t="shared" si="1447"/>
        <v>1</v>
      </c>
      <c r="AE584" s="33"/>
      <c r="AF584" s="622"/>
      <c r="AG584" s="123"/>
      <c r="AH584" s="622"/>
      <c r="AI584" s="120"/>
      <c r="AJ584" s="120"/>
      <c r="AK584" s="123">
        <v>35676.2673</v>
      </c>
      <c r="AL584" s="575">
        <f t="shared" si="1511"/>
        <v>1</v>
      </c>
      <c r="AM584" s="120"/>
      <c r="AN584" s="120"/>
      <c r="AO584" s="120"/>
      <c r="AP584" s="120"/>
      <c r="AQ584" s="120"/>
      <c r="AR584" s="120"/>
      <c r="AS584" s="120"/>
      <c r="AT584" s="120"/>
      <c r="AU584" s="120">
        <f>AV584-H584</f>
        <v>0</v>
      </c>
      <c r="AV584" s="120">
        <f t="shared" si="1533"/>
        <v>35676.2673</v>
      </c>
      <c r="AW584" s="33"/>
      <c r="AX584" s="33"/>
      <c r="AY584" s="33"/>
      <c r="AZ584" s="120">
        <f>35676.2673</f>
        <v>35676.2673</v>
      </c>
      <c r="BA584" s="102">
        <f t="shared" si="1396"/>
        <v>0</v>
      </c>
      <c r="BB584" s="33"/>
      <c r="BC584" s="33"/>
      <c r="BD584" s="33"/>
      <c r="BE584" s="120">
        <f t="shared" si="1388"/>
        <v>0</v>
      </c>
      <c r="BF584" s="300"/>
      <c r="BG584" s="33"/>
      <c r="BH584" s="120"/>
      <c r="BI584" s="120">
        <f t="shared" si="1534"/>
        <v>0</v>
      </c>
      <c r="BJ584" s="33"/>
      <c r="BK584" s="33"/>
      <c r="BL584" s="33"/>
      <c r="BM584" s="120">
        <v>0</v>
      </c>
      <c r="BN584" s="120">
        <f t="shared" si="1436"/>
        <v>0</v>
      </c>
      <c r="BO584" s="120">
        <f t="shared" si="1535"/>
        <v>0</v>
      </c>
      <c r="BP584" s="33"/>
      <c r="BQ584" s="33"/>
      <c r="BR584" s="33"/>
      <c r="BS584" s="120">
        <v>0</v>
      </c>
      <c r="BT584" s="33"/>
      <c r="BU584" s="120">
        <f t="shared" si="1499"/>
        <v>0</v>
      </c>
      <c r="BV584" s="120">
        <f t="shared" si="1536"/>
        <v>0</v>
      </c>
      <c r="BW584" s="33"/>
      <c r="BX584" s="33"/>
      <c r="BY584" s="33"/>
      <c r="BZ584" s="120">
        <v>0</v>
      </c>
      <c r="CA584" s="120">
        <f t="shared" si="1519"/>
        <v>0</v>
      </c>
      <c r="CB584" s="247"/>
      <c r="CC584" s="247"/>
      <c r="CD584" s="123"/>
      <c r="CE584" s="120">
        <f t="shared" si="1526"/>
        <v>0</v>
      </c>
      <c r="CF584" s="247"/>
      <c r="CG584" s="247"/>
      <c r="CH584" s="247"/>
      <c r="CI584" s="123">
        <f t="shared" si="1527"/>
        <v>0</v>
      </c>
      <c r="CJ584" s="120"/>
      <c r="CK584" s="120">
        <f t="shared" si="1537"/>
        <v>0</v>
      </c>
      <c r="CL584" s="33"/>
      <c r="CM584" s="33"/>
      <c r="CN584" s="33"/>
      <c r="CO584" s="120">
        <v>0</v>
      </c>
    </row>
    <row r="585" spans="2:93" s="56" customFormat="1" ht="131.25" hidden="1" customHeight="1" x14ac:dyDescent="0.2">
      <c r="B585" s="211" t="s">
        <v>8</v>
      </c>
      <c r="C585" s="57" t="s">
        <v>319</v>
      </c>
      <c r="D585" s="123"/>
      <c r="E585" s="247"/>
      <c r="F585" s="247"/>
      <c r="G585" s="247"/>
      <c r="H585" s="123"/>
      <c r="I585" s="123"/>
      <c r="J585" s="120"/>
      <c r="K585" s="120"/>
      <c r="L585" s="120"/>
      <c r="M585" s="123"/>
      <c r="N585" s="120"/>
      <c r="O585" s="120"/>
      <c r="P585" s="120"/>
      <c r="Q585" s="120"/>
      <c r="R585" s="592"/>
      <c r="S585" s="123">
        <f t="shared" si="1509"/>
        <v>0</v>
      </c>
      <c r="T585" s="575" t="e">
        <f t="shared" si="1510"/>
        <v>#DIV/0!</v>
      </c>
      <c r="U585" s="33"/>
      <c r="V585" s="120"/>
      <c r="W585" s="123"/>
      <c r="X585" s="120"/>
      <c r="Y585" s="120"/>
      <c r="Z585" s="120"/>
      <c r="AA585" s="120"/>
      <c r="AB585" s="120"/>
      <c r="AC585" s="123"/>
      <c r="AD585" s="575" t="e">
        <f t="shared" si="1447"/>
        <v>#DIV/0!</v>
      </c>
      <c r="AE585" s="33"/>
      <c r="AF585" s="622"/>
      <c r="AG585" s="123"/>
      <c r="AH585" s="622"/>
      <c r="AI585" s="120"/>
      <c r="AJ585" s="120"/>
      <c r="AK585" s="123"/>
      <c r="AL585" s="575" t="e">
        <f t="shared" si="1511"/>
        <v>#DIV/0!</v>
      </c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33"/>
      <c r="AX585" s="33"/>
      <c r="AY585" s="33"/>
      <c r="AZ585" s="120"/>
      <c r="BA585" s="102"/>
      <c r="BB585" s="33"/>
      <c r="BC585" s="33"/>
      <c r="BD585" s="33"/>
      <c r="BE585" s="120"/>
      <c r="BF585" s="300"/>
      <c r="BG585" s="33"/>
      <c r="BH585" s="120"/>
      <c r="BI585" s="120"/>
      <c r="BJ585" s="33"/>
      <c r="BK585" s="33"/>
      <c r="BL585" s="33"/>
      <c r="BM585" s="120"/>
      <c r="BN585" s="120"/>
      <c r="BO585" s="120"/>
      <c r="BP585" s="33"/>
      <c r="BQ585" s="33"/>
      <c r="BR585" s="33"/>
      <c r="BS585" s="120"/>
      <c r="BT585" s="33"/>
      <c r="BU585" s="120"/>
      <c r="BV585" s="120"/>
      <c r="BW585" s="33"/>
      <c r="BX585" s="33"/>
      <c r="BY585" s="33"/>
      <c r="BZ585" s="120"/>
      <c r="CA585" s="120"/>
      <c r="CB585" s="247"/>
      <c r="CC585" s="247"/>
      <c r="CD585" s="123"/>
      <c r="CE585" s="120"/>
      <c r="CF585" s="247"/>
      <c r="CG585" s="247"/>
      <c r="CH585" s="247"/>
      <c r="CI585" s="123"/>
      <c r="CJ585" s="120"/>
      <c r="CK585" s="120"/>
      <c r="CL585" s="33"/>
      <c r="CM585" s="33"/>
      <c r="CN585" s="33"/>
      <c r="CO585" s="120"/>
    </row>
    <row r="586" spans="2:93" s="56" customFormat="1" ht="131.25" hidden="1" customHeight="1" x14ac:dyDescent="0.2">
      <c r="B586" s="211" t="s">
        <v>10</v>
      </c>
      <c r="C586" s="57" t="s">
        <v>302</v>
      </c>
      <c r="D586" s="123"/>
      <c r="E586" s="247"/>
      <c r="F586" s="247"/>
      <c r="G586" s="247"/>
      <c r="H586" s="123"/>
      <c r="I586" s="123"/>
      <c r="J586" s="120"/>
      <c r="K586" s="120"/>
      <c r="L586" s="120"/>
      <c r="M586" s="123"/>
      <c r="N586" s="120"/>
      <c r="O586" s="120"/>
      <c r="P586" s="120"/>
      <c r="Q586" s="120"/>
      <c r="R586" s="592"/>
      <c r="S586" s="123">
        <f t="shared" si="1509"/>
        <v>0</v>
      </c>
      <c r="T586" s="575" t="e">
        <f t="shared" si="1510"/>
        <v>#DIV/0!</v>
      </c>
      <c r="U586" s="33"/>
      <c r="V586" s="120"/>
      <c r="W586" s="123"/>
      <c r="X586" s="120"/>
      <c r="Y586" s="120"/>
      <c r="Z586" s="120"/>
      <c r="AA586" s="120"/>
      <c r="AB586" s="120"/>
      <c r="AC586" s="123"/>
      <c r="AD586" s="575" t="e">
        <f t="shared" si="1447"/>
        <v>#DIV/0!</v>
      </c>
      <c r="AE586" s="33"/>
      <c r="AF586" s="622"/>
      <c r="AG586" s="123"/>
      <c r="AH586" s="622"/>
      <c r="AI586" s="120"/>
      <c r="AJ586" s="120"/>
      <c r="AK586" s="123"/>
      <c r="AL586" s="575" t="e">
        <f t="shared" si="1511"/>
        <v>#DIV/0!</v>
      </c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33"/>
      <c r="AX586" s="33"/>
      <c r="AY586" s="33"/>
      <c r="AZ586" s="120"/>
      <c r="BA586" s="102"/>
      <c r="BB586" s="33"/>
      <c r="BC586" s="33"/>
      <c r="BD586" s="33"/>
      <c r="BE586" s="120"/>
      <c r="BF586" s="300"/>
      <c r="BG586" s="33"/>
      <c r="BH586" s="120"/>
      <c r="BI586" s="120"/>
      <c r="BJ586" s="33"/>
      <c r="BK586" s="33"/>
      <c r="BL586" s="33"/>
      <c r="BM586" s="120"/>
      <c r="BN586" s="120"/>
      <c r="BO586" s="120"/>
      <c r="BP586" s="33"/>
      <c r="BQ586" s="33"/>
      <c r="BR586" s="33"/>
      <c r="BS586" s="120"/>
      <c r="BT586" s="33"/>
      <c r="BU586" s="120"/>
      <c r="BV586" s="120"/>
      <c r="BW586" s="33"/>
      <c r="BX586" s="33"/>
      <c r="BY586" s="33"/>
      <c r="BZ586" s="120"/>
      <c r="CA586" s="120"/>
      <c r="CB586" s="247"/>
      <c r="CC586" s="247"/>
      <c r="CD586" s="123"/>
      <c r="CE586" s="120"/>
      <c r="CF586" s="247"/>
      <c r="CG586" s="247"/>
      <c r="CH586" s="247"/>
      <c r="CI586" s="123"/>
      <c r="CJ586" s="120"/>
      <c r="CK586" s="120"/>
      <c r="CL586" s="33"/>
      <c r="CM586" s="33"/>
      <c r="CN586" s="33"/>
      <c r="CO586" s="120"/>
    </row>
    <row r="587" spans="2:93" s="54" customFormat="1" ht="49.5" customHeight="1" x14ac:dyDescent="0.25">
      <c r="B587" s="208" t="s">
        <v>402</v>
      </c>
      <c r="C587" s="143" t="s">
        <v>69</v>
      </c>
      <c r="D587" s="185">
        <f>E587+H587</f>
        <v>30988</v>
      </c>
      <c r="E587" s="35"/>
      <c r="F587" s="35"/>
      <c r="G587" s="35"/>
      <c r="H587" s="185">
        <f>H591</f>
        <v>30988</v>
      </c>
      <c r="I587" s="185">
        <f>Q587</f>
        <v>7979.9469499999996</v>
      </c>
      <c r="J587" s="554"/>
      <c r="K587" s="554"/>
      <c r="L587" s="666"/>
      <c r="M587" s="185"/>
      <c r="N587" s="666"/>
      <c r="O587" s="554"/>
      <c r="P587" s="554"/>
      <c r="Q587" s="554">
        <f>Q591</f>
        <v>7979.9469499999996</v>
      </c>
      <c r="R587" s="575">
        <f>Q587/H587</f>
        <v>0.25751732767522911</v>
      </c>
      <c r="S587" s="185">
        <f t="shared" si="1509"/>
        <v>7979.9469499999996</v>
      </c>
      <c r="T587" s="575">
        <f t="shared" si="1510"/>
        <v>0.25751732767522911</v>
      </c>
      <c r="U587" s="102"/>
      <c r="V587" s="554"/>
      <c r="W587" s="185"/>
      <c r="X587" s="554"/>
      <c r="Y587" s="554"/>
      <c r="Z587" s="554"/>
      <c r="AA587" s="808">
        <f>AA591</f>
        <v>7979.9469499999996</v>
      </c>
      <c r="AB587" s="575">
        <f>AA587/D587</f>
        <v>0.25751732767522911</v>
      </c>
      <c r="AC587" s="185">
        <f>AK587</f>
        <v>30988</v>
      </c>
      <c r="AD587" s="575">
        <f t="shared" si="1447"/>
        <v>1</v>
      </c>
      <c r="AE587" s="102"/>
      <c r="AF587" s="622"/>
      <c r="AG587" s="185"/>
      <c r="AH587" s="622"/>
      <c r="AI587" s="554"/>
      <c r="AJ587" s="554"/>
      <c r="AK587" s="185">
        <f>AK591</f>
        <v>30988</v>
      </c>
      <c r="AL587" s="575">
        <f t="shared" si="1511"/>
        <v>1</v>
      </c>
      <c r="AM587" s="554"/>
      <c r="AN587" s="554"/>
      <c r="AO587" s="554"/>
      <c r="AP587" s="554"/>
      <c r="AQ587" s="554"/>
      <c r="AR587" s="554"/>
      <c r="AS587" s="554"/>
      <c r="AT587" s="554"/>
      <c r="AU587" s="554"/>
      <c r="AV587" s="554">
        <f>AW587+AZ587</f>
        <v>30988</v>
      </c>
      <c r="AW587" s="102"/>
      <c r="AX587" s="102"/>
      <c r="AY587" s="102"/>
      <c r="AZ587" s="486">
        <f>AZ591</f>
        <v>30988</v>
      </c>
      <c r="BA587" s="102">
        <f t="shared" si="1396"/>
        <v>0</v>
      </c>
      <c r="BB587" s="102"/>
      <c r="BC587" s="102"/>
      <c r="BD587" s="102"/>
      <c r="BE587" s="535" t="e">
        <f t="shared" si="1388"/>
        <v>#REF!</v>
      </c>
      <c r="BF587" s="300"/>
      <c r="BG587" s="102"/>
      <c r="BH587" s="436" t="e">
        <f>BH591+BH592+BH593</f>
        <v>#REF!</v>
      </c>
      <c r="BI587" s="495">
        <f>BJ587+BM587</f>
        <v>0</v>
      </c>
      <c r="BJ587" s="102"/>
      <c r="BK587" s="102"/>
      <c r="BL587" s="102"/>
      <c r="BM587" s="486">
        <f>BM591+BM592+BM593</f>
        <v>0</v>
      </c>
      <c r="BN587" s="436">
        <f t="shared" si="1436"/>
        <v>0</v>
      </c>
      <c r="BO587" s="495">
        <f>BO591</f>
        <v>0</v>
      </c>
      <c r="BP587" s="102"/>
      <c r="BQ587" s="102"/>
      <c r="BR587" s="102"/>
      <c r="BS587" s="486">
        <f>BS591</f>
        <v>0</v>
      </c>
      <c r="BT587" s="102"/>
      <c r="BU587" s="436">
        <f t="shared" si="1499"/>
        <v>0</v>
      </c>
      <c r="BV587" s="495" t="e">
        <f>BW587+BZ587</f>
        <v>#REF!</v>
      </c>
      <c r="BW587" s="102"/>
      <c r="BX587" s="102"/>
      <c r="BY587" s="102"/>
      <c r="BZ587" s="436" t="e">
        <f>BZ591+BZ592+BZ593</f>
        <v>#REF!</v>
      </c>
      <c r="CA587" s="340">
        <f t="shared" ref="CA587:CA606" si="1538">CB587+CC587+CD587</f>
        <v>0</v>
      </c>
      <c r="CB587" s="35"/>
      <c r="CC587" s="35"/>
      <c r="CD587" s="185"/>
      <c r="CE587" s="340">
        <v>0</v>
      </c>
      <c r="CF587" s="35"/>
      <c r="CG587" s="35"/>
      <c r="CH587" s="35"/>
      <c r="CI587" s="185">
        <v>0</v>
      </c>
      <c r="CJ587" s="486"/>
      <c r="CK587" s="495">
        <f>CL587+CO587</f>
        <v>0</v>
      </c>
      <c r="CL587" s="102"/>
      <c r="CM587" s="102"/>
      <c r="CN587" s="102"/>
      <c r="CO587" s="486">
        <f>CO591+CO592+CO593</f>
        <v>0</v>
      </c>
    </row>
    <row r="588" spans="2:93" s="56" customFormat="1" ht="91.5" hidden="1" customHeight="1" x14ac:dyDescent="0.2">
      <c r="B588" s="211" t="s">
        <v>34</v>
      </c>
      <c r="C588" s="142" t="s">
        <v>70</v>
      </c>
      <c r="D588" s="123" t="e">
        <f>E588+H588</f>
        <v>#REF!</v>
      </c>
      <c r="E588" s="247"/>
      <c r="F588" s="247"/>
      <c r="G588" s="247"/>
      <c r="H588" s="247" t="e">
        <f>#REF!</f>
        <v>#REF!</v>
      </c>
      <c r="I588" s="123"/>
      <c r="J588" s="33"/>
      <c r="K588" s="33"/>
      <c r="L588" s="33"/>
      <c r="M588" s="123"/>
      <c r="N588" s="33"/>
      <c r="O588" s="33"/>
      <c r="P588" s="33"/>
      <c r="Q588" s="33" t="e">
        <f>#REF!</f>
        <v>#REF!</v>
      </c>
      <c r="R588" s="806"/>
      <c r="S588" s="123" t="e">
        <f t="shared" si="1509"/>
        <v>#REF!</v>
      </c>
      <c r="T588" s="575" t="e">
        <f t="shared" si="1510"/>
        <v>#REF!</v>
      </c>
      <c r="U588" s="33"/>
      <c r="V588" s="33"/>
      <c r="W588" s="123"/>
      <c r="X588" s="33"/>
      <c r="Y588" s="33"/>
      <c r="Z588" s="33"/>
      <c r="AA588" s="33" t="e">
        <f>#REF!</f>
        <v>#REF!</v>
      </c>
      <c r="AB588" s="806"/>
      <c r="AC588" s="123"/>
      <c r="AD588" s="575" t="e">
        <f t="shared" si="1447"/>
        <v>#REF!</v>
      </c>
      <c r="AE588" s="33"/>
      <c r="AF588" s="622"/>
      <c r="AG588" s="123"/>
      <c r="AH588" s="622"/>
      <c r="AI588" s="33"/>
      <c r="AJ588" s="33"/>
      <c r="AK588" s="123" t="e">
        <f>#REF!</f>
        <v>#REF!</v>
      </c>
      <c r="AL588" s="575" t="e">
        <f t="shared" si="1511"/>
        <v>#REF!</v>
      </c>
      <c r="AM588" s="33"/>
      <c r="AN588" s="33"/>
      <c r="AO588" s="33"/>
      <c r="AP588" s="33"/>
      <c r="AQ588" s="33"/>
      <c r="AR588" s="33"/>
      <c r="AS588" s="33"/>
      <c r="AT588" s="33"/>
      <c r="AU588" s="120"/>
      <c r="AV588" s="120">
        <f>AW588+AZ588</f>
        <v>0</v>
      </c>
      <c r="AW588" s="33"/>
      <c r="AX588" s="33"/>
      <c r="AY588" s="33"/>
      <c r="AZ588" s="33">
        <f>E588</f>
        <v>0</v>
      </c>
      <c r="BA588" s="102">
        <f t="shared" si="1396"/>
        <v>0</v>
      </c>
      <c r="BB588" s="33"/>
      <c r="BC588" s="33"/>
      <c r="BD588" s="33"/>
      <c r="BE588" s="33">
        <f t="shared" si="1388"/>
        <v>0</v>
      </c>
      <c r="BF588" s="300"/>
      <c r="BG588" s="33"/>
      <c r="BH588" s="33"/>
      <c r="BI588" s="120">
        <f>BJ588+BM588</f>
        <v>0</v>
      </c>
      <c r="BJ588" s="33"/>
      <c r="BK588" s="33"/>
      <c r="BL588" s="33"/>
      <c r="BM588" s="33">
        <f>AY588</f>
        <v>0</v>
      </c>
      <c r="BN588" s="120" t="e">
        <f t="shared" si="1436"/>
        <v>#REF!</v>
      </c>
      <c r="BO588" s="120" t="e">
        <f>BP588+BS588</f>
        <v>#REF!</v>
      </c>
      <c r="BP588" s="33"/>
      <c r="BQ588" s="33"/>
      <c r="BR588" s="33"/>
      <c r="BS588" s="33" t="e">
        <f>#REF!</f>
        <v>#REF!</v>
      </c>
      <c r="BT588" s="33"/>
      <c r="BU588" s="33">
        <f t="shared" si="1499"/>
        <v>0</v>
      </c>
      <c r="BV588" s="120">
        <f>BW588+BZ588</f>
        <v>0</v>
      </c>
      <c r="BW588" s="33"/>
      <c r="BX588" s="33"/>
      <c r="BY588" s="33"/>
      <c r="BZ588" s="33">
        <f>BF588</f>
        <v>0</v>
      </c>
      <c r="CA588" s="120">
        <f t="shared" si="1538"/>
        <v>0</v>
      </c>
      <c r="CB588" s="247"/>
      <c r="CC588" s="247"/>
      <c r="CD588" s="247"/>
      <c r="CE588" s="120">
        <f t="shared" ref="CE588:CE606" si="1539">CF588+CH588+CI588</f>
        <v>0</v>
      </c>
      <c r="CF588" s="247"/>
      <c r="CG588" s="247"/>
      <c r="CH588" s="247"/>
      <c r="CI588" s="247">
        <f t="shared" ref="CI588:CI626" si="1540">BZ588</f>
        <v>0</v>
      </c>
      <c r="CJ588" s="120"/>
      <c r="CK588" s="120">
        <f>CL588+CO588</f>
        <v>0</v>
      </c>
      <c r="CL588" s="33"/>
      <c r="CM588" s="33"/>
      <c r="CN588" s="33"/>
      <c r="CO588" s="33">
        <f>CB588</f>
        <v>0</v>
      </c>
    </row>
    <row r="589" spans="2:93" s="56" customFormat="1" ht="102.75" hidden="1" customHeight="1" x14ac:dyDescent="0.2">
      <c r="B589" s="211" t="s">
        <v>62</v>
      </c>
      <c r="C589" s="142" t="s">
        <v>71</v>
      </c>
      <c r="D589" s="123" t="e">
        <f>E589+H589</f>
        <v>#REF!</v>
      </c>
      <c r="E589" s="247"/>
      <c r="F589" s="247"/>
      <c r="G589" s="247"/>
      <c r="H589" s="247" t="e">
        <f>#REF!</f>
        <v>#REF!</v>
      </c>
      <c r="I589" s="123"/>
      <c r="J589" s="33"/>
      <c r="K589" s="33"/>
      <c r="L589" s="33"/>
      <c r="M589" s="123"/>
      <c r="N589" s="33"/>
      <c r="O589" s="33"/>
      <c r="P589" s="33"/>
      <c r="Q589" s="33" t="e">
        <f>#REF!</f>
        <v>#REF!</v>
      </c>
      <c r="R589" s="806"/>
      <c r="S589" s="123" t="e">
        <f t="shared" si="1509"/>
        <v>#REF!</v>
      </c>
      <c r="T589" s="575" t="e">
        <f t="shared" si="1510"/>
        <v>#REF!</v>
      </c>
      <c r="U589" s="33"/>
      <c r="V589" s="33"/>
      <c r="W589" s="123"/>
      <c r="X589" s="33"/>
      <c r="Y589" s="33"/>
      <c r="Z589" s="33"/>
      <c r="AA589" s="33" t="e">
        <f>#REF!</f>
        <v>#REF!</v>
      </c>
      <c r="AB589" s="806"/>
      <c r="AC589" s="123"/>
      <c r="AD589" s="575" t="e">
        <f t="shared" si="1447"/>
        <v>#REF!</v>
      </c>
      <c r="AE589" s="33"/>
      <c r="AF589" s="622"/>
      <c r="AG589" s="123"/>
      <c r="AH589" s="622"/>
      <c r="AI589" s="33"/>
      <c r="AJ589" s="33"/>
      <c r="AK589" s="123" t="e">
        <f>#REF!</f>
        <v>#REF!</v>
      </c>
      <c r="AL589" s="575" t="e">
        <f t="shared" si="1511"/>
        <v>#REF!</v>
      </c>
      <c r="AM589" s="33"/>
      <c r="AN589" s="33"/>
      <c r="AO589" s="33"/>
      <c r="AP589" s="33"/>
      <c r="AQ589" s="33"/>
      <c r="AR589" s="33"/>
      <c r="AS589" s="33"/>
      <c r="AT589" s="33"/>
      <c r="AU589" s="120"/>
      <c r="AV589" s="120">
        <f>AW589+AZ589</f>
        <v>0</v>
      </c>
      <c r="AW589" s="33"/>
      <c r="AX589" s="33"/>
      <c r="AY589" s="33"/>
      <c r="AZ589" s="33">
        <f>E589</f>
        <v>0</v>
      </c>
      <c r="BA589" s="102">
        <f t="shared" si="1396"/>
        <v>0</v>
      </c>
      <c r="BB589" s="33"/>
      <c r="BC589" s="33"/>
      <c r="BD589" s="33"/>
      <c r="BE589" s="33">
        <f t="shared" si="1388"/>
        <v>0</v>
      </c>
      <c r="BF589" s="300"/>
      <c r="BG589" s="33"/>
      <c r="BH589" s="33"/>
      <c r="BI589" s="120">
        <f>BJ589+BM589</f>
        <v>0</v>
      </c>
      <c r="BJ589" s="33"/>
      <c r="BK589" s="33"/>
      <c r="BL589" s="33"/>
      <c r="BM589" s="33">
        <f>AY589</f>
        <v>0</v>
      </c>
      <c r="BN589" s="120" t="e">
        <f t="shared" si="1436"/>
        <v>#REF!</v>
      </c>
      <c r="BO589" s="120" t="e">
        <f>BP589+BS589</f>
        <v>#REF!</v>
      </c>
      <c r="BP589" s="33"/>
      <c r="BQ589" s="33"/>
      <c r="BR589" s="33"/>
      <c r="BS589" s="33" t="e">
        <f>#REF!</f>
        <v>#REF!</v>
      </c>
      <c r="BT589" s="33"/>
      <c r="BU589" s="33">
        <f t="shared" si="1499"/>
        <v>0</v>
      </c>
      <c r="BV589" s="120">
        <f>BW589+BZ589</f>
        <v>0</v>
      </c>
      <c r="BW589" s="33"/>
      <c r="BX589" s="33"/>
      <c r="BY589" s="33"/>
      <c r="BZ589" s="33">
        <f>BF589</f>
        <v>0</v>
      </c>
      <c r="CA589" s="120">
        <f t="shared" si="1538"/>
        <v>0</v>
      </c>
      <c r="CB589" s="247"/>
      <c r="CC589" s="247"/>
      <c r="CD589" s="247"/>
      <c r="CE589" s="120">
        <f t="shared" si="1539"/>
        <v>0</v>
      </c>
      <c r="CF589" s="247"/>
      <c r="CG589" s="247"/>
      <c r="CH589" s="247"/>
      <c r="CI589" s="247">
        <f t="shared" si="1540"/>
        <v>0</v>
      </c>
      <c r="CJ589" s="120"/>
      <c r="CK589" s="120">
        <f>CL589+CO589</f>
        <v>0</v>
      </c>
      <c r="CL589" s="33"/>
      <c r="CM589" s="33"/>
      <c r="CN589" s="33"/>
      <c r="CO589" s="33">
        <f>CB589</f>
        <v>0</v>
      </c>
    </row>
    <row r="590" spans="2:93" s="56" customFormat="1" ht="76.5" hidden="1" customHeight="1" x14ac:dyDescent="0.2">
      <c r="B590" s="211" t="s">
        <v>7</v>
      </c>
      <c r="C590" s="142" t="s">
        <v>72</v>
      </c>
      <c r="D590" s="123"/>
      <c r="E590" s="247"/>
      <c r="F590" s="247"/>
      <c r="G590" s="247"/>
      <c r="H590" s="247"/>
      <c r="I590" s="123"/>
      <c r="J590" s="33"/>
      <c r="K590" s="33"/>
      <c r="L590" s="33"/>
      <c r="M590" s="123"/>
      <c r="N590" s="33"/>
      <c r="O590" s="33"/>
      <c r="P590" s="33"/>
      <c r="Q590" s="33"/>
      <c r="R590" s="806"/>
      <c r="S590" s="123">
        <f t="shared" si="1509"/>
        <v>0</v>
      </c>
      <c r="T590" s="575" t="e">
        <f t="shared" si="1510"/>
        <v>#DIV/0!</v>
      </c>
      <c r="U590" s="33"/>
      <c r="V590" s="33"/>
      <c r="W590" s="123"/>
      <c r="X590" s="33"/>
      <c r="Y590" s="33"/>
      <c r="Z590" s="33"/>
      <c r="AA590" s="33"/>
      <c r="AB590" s="806"/>
      <c r="AC590" s="123"/>
      <c r="AD590" s="575" t="e">
        <f t="shared" si="1447"/>
        <v>#DIV/0!</v>
      </c>
      <c r="AE590" s="33"/>
      <c r="AF590" s="622"/>
      <c r="AG590" s="123"/>
      <c r="AH590" s="622"/>
      <c r="AI590" s="33"/>
      <c r="AJ590" s="33"/>
      <c r="AK590" s="123"/>
      <c r="AL590" s="575" t="e">
        <f t="shared" si="1511"/>
        <v>#DIV/0!</v>
      </c>
      <c r="AM590" s="33"/>
      <c r="AN590" s="33"/>
      <c r="AO590" s="33"/>
      <c r="AP590" s="33"/>
      <c r="AQ590" s="33"/>
      <c r="AR590" s="33"/>
      <c r="AS590" s="33"/>
      <c r="AT590" s="33"/>
      <c r="AU590" s="120"/>
      <c r="AV590" s="120"/>
      <c r="AW590" s="33"/>
      <c r="AX590" s="33"/>
      <c r="AY590" s="33"/>
      <c r="AZ590" s="33"/>
      <c r="BA590" s="102">
        <f t="shared" si="1396"/>
        <v>0</v>
      </c>
      <c r="BB590" s="33"/>
      <c r="BC590" s="33"/>
      <c r="BD590" s="33"/>
      <c r="BE590" s="33">
        <f t="shared" si="1388"/>
        <v>0</v>
      </c>
      <c r="BF590" s="300"/>
      <c r="BG590" s="33"/>
      <c r="BH590" s="33"/>
      <c r="BI590" s="120"/>
      <c r="BJ590" s="33"/>
      <c r="BK590" s="33"/>
      <c r="BL590" s="33"/>
      <c r="BM590" s="33"/>
      <c r="BN590" s="120">
        <f t="shared" si="1436"/>
        <v>0</v>
      </c>
      <c r="BO590" s="120"/>
      <c r="BP590" s="33"/>
      <c r="BQ590" s="33"/>
      <c r="BR590" s="33"/>
      <c r="BS590" s="33"/>
      <c r="BT590" s="33"/>
      <c r="BU590" s="33">
        <f t="shared" si="1499"/>
        <v>0</v>
      </c>
      <c r="BV590" s="120"/>
      <c r="BW590" s="33"/>
      <c r="BX590" s="33"/>
      <c r="BY590" s="33"/>
      <c r="BZ590" s="33"/>
      <c r="CA590" s="120">
        <f t="shared" si="1538"/>
        <v>0</v>
      </c>
      <c r="CB590" s="247"/>
      <c r="CC590" s="247"/>
      <c r="CD590" s="247"/>
      <c r="CE590" s="120">
        <f t="shared" si="1539"/>
        <v>0</v>
      </c>
      <c r="CF590" s="247"/>
      <c r="CG590" s="247"/>
      <c r="CH590" s="247"/>
      <c r="CI590" s="247">
        <f t="shared" si="1540"/>
        <v>0</v>
      </c>
      <c r="CJ590" s="120"/>
      <c r="CK590" s="120"/>
      <c r="CL590" s="33"/>
      <c r="CM590" s="33"/>
      <c r="CN590" s="33"/>
      <c r="CO590" s="33"/>
    </row>
    <row r="591" spans="2:93" s="56" customFormat="1" ht="106.5" customHeight="1" x14ac:dyDescent="0.2">
      <c r="B591" s="211" t="s">
        <v>34</v>
      </c>
      <c r="C591" s="57" t="s">
        <v>368</v>
      </c>
      <c r="D591" s="123">
        <f>E591+H591</f>
        <v>30988</v>
      </c>
      <c r="E591" s="247"/>
      <c r="F591" s="247"/>
      <c r="G591" s="247"/>
      <c r="H591" s="123">
        <v>30988</v>
      </c>
      <c r="I591" s="123">
        <f>Q591</f>
        <v>7979.9469499999996</v>
      </c>
      <c r="J591" s="120"/>
      <c r="K591" s="120"/>
      <c r="L591" s="120"/>
      <c r="M591" s="123"/>
      <c r="N591" s="120"/>
      <c r="O591" s="120"/>
      <c r="P591" s="120"/>
      <c r="Q591" s="120">
        <v>7979.9469499999996</v>
      </c>
      <c r="R591" s="592">
        <f>Q591/H591</f>
        <v>0.25751732767522911</v>
      </c>
      <c r="S591" s="123">
        <f t="shared" si="1509"/>
        <v>7979.9469499999996</v>
      </c>
      <c r="T591" s="575">
        <f t="shared" si="1510"/>
        <v>0.25751732767522911</v>
      </c>
      <c r="U591" s="33"/>
      <c r="V591" s="120"/>
      <c r="W591" s="123"/>
      <c r="X591" s="120"/>
      <c r="Y591" s="120"/>
      <c r="Z591" s="120"/>
      <c r="AA591" s="120">
        <v>7979.9469499999996</v>
      </c>
      <c r="AB591" s="592">
        <f>AA591/H591</f>
        <v>0.25751732767522911</v>
      </c>
      <c r="AC591" s="123">
        <f>AK591</f>
        <v>30988</v>
      </c>
      <c r="AD591" s="575">
        <f t="shared" ref="AD591:AD599" si="1541">AC591/D591</f>
        <v>1</v>
      </c>
      <c r="AE591" s="33"/>
      <c r="AF591" s="622"/>
      <c r="AG591" s="123"/>
      <c r="AH591" s="622"/>
      <c r="AI591" s="120"/>
      <c r="AJ591" s="120"/>
      <c r="AK591" s="123">
        <v>30988</v>
      </c>
      <c r="AL591" s="575">
        <f t="shared" si="1511"/>
        <v>1</v>
      </c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>
        <f>AW591+AZ591</f>
        <v>30988</v>
      </c>
      <c r="AW591" s="33"/>
      <c r="AX591" s="33"/>
      <c r="AY591" s="33"/>
      <c r="AZ591" s="120">
        <v>30988</v>
      </c>
      <c r="BA591" s="102">
        <f t="shared" si="1396"/>
        <v>0</v>
      </c>
      <c r="BB591" s="33"/>
      <c r="BC591" s="33"/>
      <c r="BD591" s="33"/>
      <c r="BE591" s="120">
        <f t="shared" ref="BE591:BE626" si="1542">BF591+BG591+BH591</f>
        <v>30988</v>
      </c>
      <c r="BF591" s="300"/>
      <c r="BG591" s="33"/>
      <c r="BH591" s="120">
        <f>H591</f>
        <v>30988</v>
      </c>
      <c r="BI591" s="120">
        <f>BJ591+BM591</f>
        <v>0</v>
      </c>
      <c r="BJ591" s="33"/>
      <c r="BK591" s="33"/>
      <c r="BL591" s="33"/>
      <c r="BM591" s="33">
        <v>0</v>
      </c>
      <c r="BN591" s="120">
        <f t="shared" si="1436"/>
        <v>0</v>
      </c>
      <c r="BO591" s="120">
        <f>BP591+BS591</f>
        <v>0</v>
      </c>
      <c r="BP591" s="33"/>
      <c r="BQ591" s="33"/>
      <c r="BR591" s="33"/>
      <c r="BS591" s="33">
        <v>0</v>
      </c>
      <c r="BT591" s="33"/>
      <c r="BU591" s="33">
        <f t="shared" si="1499"/>
        <v>0</v>
      </c>
      <c r="BV591" s="120">
        <f>BW591+BZ591</f>
        <v>0</v>
      </c>
      <c r="BW591" s="33"/>
      <c r="BX591" s="33"/>
      <c r="BY591" s="33"/>
      <c r="BZ591" s="33">
        <v>0</v>
      </c>
      <c r="CA591" s="120">
        <f t="shared" si="1538"/>
        <v>0</v>
      </c>
      <c r="CB591" s="247"/>
      <c r="CC591" s="247"/>
      <c r="CD591" s="247"/>
      <c r="CE591" s="120">
        <f t="shared" si="1539"/>
        <v>0</v>
      </c>
      <c r="CF591" s="247"/>
      <c r="CG591" s="247"/>
      <c r="CH591" s="247"/>
      <c r="CI591" s="247">
        <f t="shared" si="1540"/>
        <v>0</v>
      </c>
      <c r="CJ591" s="120"/>
      <c r="CK591" s="120">
        <f>CL591+CO591</f>
        <v>0</v>
      </c>
      <c r="CL591" s="33"/>
      <c r="CM591" s="33"/>
      <c r="CN591" s="33"/>
      <c r="CO591" s="33">
        <v>0</v>
      </c>
    </row>
    <row r="592" spans="2:93" s="56" customFormat="1" ht="144.75" hidden="1" customHeight="1" x14ac:dyDescent="0.2">
      <c r="B592" s="211" t="s">
        <v>62</v>
      </c>
      <c r="C592" s="57" t="s">
        <v>213</v>
      </c>
      <c r="D592" s="123">
        <f>E592+H592</f>
        <v>0</v>
      </c>
      <c r="E592" s="247"/>
      <c r="F592" s="247"/>
      <c r="G592" s="247"/>
      <c r="H592" s="247">
        <v>0</v>
      </c>
      <c r="I592" s="123"/>
      <c r="J592" s="33"/>
      <c r="K592" s="33"/>
      <c r="L592" s="33"/>
      <c r="M592" s="123"/>
      <c r="N592" s="33"/>
      <c r="O592" s="33"/>
      <c r="P592" s="33"/>
      <c r="Q592" s="33">
        <v>0</v>
      </c>
      <c r="R592" s="33"/>
      <c r="S592" s="123">
        <f t="shared" si="1509"/>
        <v>0</v>
      </c>
      <c r="T592" s="575" t="e">
        <f t="shared" si="1510"/>
        <v>#DIV/0!</v>
      </c>
      <c r="U592" s="33"/>
      <c r="V592" s="33"/>
      <c r="W592" s="123"/>
      <c r="X592" s="33"/>
      <c r="Y592" s="33"/>
      <c r="Z592" s="33"/>
      <c r="AA592" s="33"/>
      <c r="AB592" s="33"/>
      <c r="AC592" s="123"/>
      <c r="AD592" s="575" t="e">
        <f t="shared" si="1541"/>
        <v>#DIV/0!</v>
      </c>
      <c r="AE592" s="33"/>
      <c r="AF592" s="622"/>
      <c r="AG592" s="123"/>
      <c r="AH592" s="622"/>
      <c r="AI592" s="33"/>
      <c r="AJ592" s="33"/>
      <c r="AK592" s="123">
        <v>0</v>
      </c>
      <c r="AL592" s="575" t="e">
        <f t="shared" si="1511"/>
        <v>#DIV/0!</v>
      </c>
      <c r="AM592" s="33"/>
      <c r="AN592" s="33"/>
      <c r="AO592" s="33"/>
      <c r="AP592" s="33"/>
      <c r="AQ592" s="33"/>
      <c r="AR592" s="33"/>
      <c r="AS592" s="33"/>
      <c r="AT592" s="33"/>
      <c r="AU592" s="120"/>
      <c r="AV592" s="120">
        <f>AW592+AZ592</f>
        <v>0</v>
      </c>
      <c r="AW592" s="33"/>
      <c r="AX592" s="33"/>
      <c r="AY592" s="33"/>
      <c r="AZ592" s="33">
        <v>0</v>
      </c>
      <c r="BA592" s="102">
        <f t="shared" ref="BA592:BA626" si="1543">BB592+BC592+BD592</f>
        <v>0</v>
      </c>
      <c r="BB592" s="33"/>
      <c r="BC592" s="33"/>
      <c r="BD592" s="33"/>
      <c r="BE592" s="120">
        <f t="shared" si="1542"/>
        <v>0</v>
      </c>
      <c r="BF592" s="300"/>
      <c r="BG592" s="33"/>
      <c r="BH592" s="120">
        <f>H592</f>
        <v>0</v>
      </c>
      <c r="BI592" s="120">
        <f>BJ592+BM592</f>
        <v>0</v>
      </c>
      <c r="BJ592" s="33"/>
      <c r="BK592" s="33"/>
      <c r="BL592" s="33"/>
      <c r="BM592" s="33">
        <v>0</v>
      </c>
      <c r="BN592" s="120">
        <f t="shared" ref="BN592:BN606" si="1544">BO592+BP592+BQ592</f>
        <v>0</v>
      </c>
      <c r="BO592" s="120">
        <f>BP592+BS592</f>
        <v>0</v>
      </c>
      <c r="BP592" s="33"/>
      <c r="BQ592" s="33"/>
      <c r="BR592" s="33"/>
      <c r="BS592" s="33">
        <v>0</v>
      </c>
      <c r="BT592" s="33"/>
      <c r="BU592" s="33">
        <f t="shared" si="1499"/>
        <v>0</v>
      </c>
      <c r="BV592" s="120">
        <f>BW592+BZ592</f>
        <v>0</v>
      </c>
      <c r="BW592" s="33"/>
      <c r="BX592" s="33"/>
      <c r="BY592" s="33"/>
      <c r="BZ592" s="33">
        <v>0</v>
      </c>
      <c r="CA592" s="120">
        <f t="shared" si="1538"/>
        <v>0</v>
      </c>
      <c r="CB592" s="247"/>
      <c r="CC592" s="247"/>
      <c r="CD592" s="247"/>
      <c r="CE592" s="120">
        <f t="shared" si="1539"/>
        <v>0</v>
      </c>
      <c r="CF592" s="247"/>
      <c r="CG592" s="247"/>
      <c r="CH592" s="247"/>
      <c r="CI592" s="247">
        <f t="shared" si="1540"/>
        <v>0</v>
      </c>
      <c r="CJ592" s="120"/>
      <c r="CK592" s="120">
        <f>CL592+CO592</f>
        <v>0</v>
      </c>
      <c r="CL592" s="33"/>
      <c r="CM592" s="33"/>
      <c r="CN592" s="33"/>
      <c r="CO592" s="33">
        <v>0</v>
      </c>
    </row>
    <row r="593" spans="2:93" s="56" customFormat="1" ht="186.75" hidden="1" customHeight="1" x14ac:dyDescent="0.2">
      <c r="B593" s="211" t="s">
        <v>7</v>
      </c>
      <c r="C593" s="57" t="s">
        <v>245</v>
      </c>
      <c r="D593" s="123" t="e">
        <f>E593+H593</f>
        <v>#REF!</v>
      </c>
      <c r="E593" s="247"/>
      <c r="F593" s="247"/>
      <c r="G593" s="247"/>
      <c r="H593" s="247" t="e">
        <f>#REF!</f>
        <v>#REF!</v>
      </c>
      <c r="I593" s="123"/>
      <c r="J593" s="33"/>
      <c r="K593" s="33"/>
      <c r="L593" s="33"/>
      <c r="M593" s="123"/>
      <c r="N593" s="33"/>
      <c r="O593" s="33"/>
      <c r="P593" s="33"/>
      <c r="Q593" s="33" t="e">
        <f>#REF!</f>
        <v>#REF!</v>
      </c>
      <c r="R593" s="33"/>
      <c r="S593" s="123">
        <f t="shared" si="1509"/>
        <v>0</v>
      </c>
      <c r="T593" s="575" t="e">
        <f t="shared" si="1510"/>
        <v>#REF!</v>
      </c>
      <c r="U593" s="33"/>
      <c r="V593" s="33"/>
      <c r="W593" s="123"/>
      <c r="X593" s="33"/>
      <c r="Y593" s="33"/>
      <c r="Z593" s="33"/>
      <c r="AA593" s="33"/>
      <c r="AB593" s="33"/>
      <c r="AC593" s="123"/>
      <c r="AD593" s="575" t="e">
        <f t="shared" si="1541"/>
        <v>#REF!</v>
      </c>
      <c r="AE593" s="33"/>
      <c r="AF593" s="622"/>
      <c r="AG593" s="123"/>
      <c r="AH593" s="622"/>
      <c r="AI593" s="33"/>
      <c r="AJ593" s="33"/>
      <c r="AK593" s="123" t="e">
        <f>#REF!</f>
        <v>#REF!</v>
      </c>
      <c r="AL593" s="575" t="e">
        <f t="shared" si="1511"/>
        <v>#REF!</v>
      </c>
      <c r="AM593" s="33"/>
      <c r="AN593" s="33"/>
      <c r="AO593" s="33"/>
      <c r="AP593" s="33"/>
      <c r="AQ593" s="33"/>
      <c r="AR593" s="33"/>
      <c r="AS593" s="33"/>
      <c r="AT593" s="33"/>
      <c r="AU593" s="120"/>
      <c r="AV593" s="120" t="e">
        <f>AW593+AZ593</f>
        <v>#REF!</v>
      </c>
      <c r="AW593" s="33"/>
      <c r="AX593" s="33"/>
      <c r="AY593" s="33"/>
      <c r="AZ593" s="33" t="e">
        <f>D593</f>
        <v>#REF!</v>
      </c>
      <c r="BA593" s="102">
        <f t="shared" si="1543"/>
        <v>0</v>
      </c>
      <c r="BB593" s="33"/>
      <c r="BC593" s="33"/>
      <c r="BD593" s="33"/>
      <c r="BE593" s="120" t="e">
        <f t="shared" si="1542"/>
        <v>#REF!</v>
      </c>
      <c r="BF593" s="300"/>
      <c r="BG593" s="33"/>
      <c r="BH593" s="120" t="e">
        <f>H593</f>
        <v>#REF!</v>
      </c>
      <c r="BI593" s="120">
        <f>BJ593+BM593</f>
        <v>0</v>
      </c>
      <c r="BJ593" s="33"/>
      <c r="BK593" s="33"/>
      <c r="BL593" s="33"/>
      <c r="BM593" s="33">
        <f>AX593</f>
        <v>0</v>
      </c>
      <c r="BN593" s="120" t="e">
        <f t="shared" si="1544"/>
        <v>#REF!</v>
      </c>
      <c r="BO593" s="120" t="e">
        <f>BP593+BS593</f>
        <v>#REF!</v>
      </c>
      <c r="BP593" s="33"/>
      <c r="BQ593" s="33"/>
      <c r="BR593" s="33"/>
      <c r="BS593" s="33" t="e">
        <f>#REF!</f>
        <v>#REF!</v>
      </c>
      <c r="BT593" s="33"/>
      <c r="BU593" s="33">
        <f t="shared" si="1499"/>
        <v>0</v>
      </c>
      <c r="BV593" s="120" t="e">
        <f>BW593+BZ593</f>
        <v>#REF!</v>
      </c>
      <c r="BW593" s="33"/>
      <c r="BX593" s="33"/>
      <c r="BY593" s="33"/>
      <c r="BZ593" s="33" t="e">
        <f>BE593</f>
        <v>#REF!</v>
      </c>
      <c r="CA593" s="120">
        <f t="shared" si="1538"/>
        <v>0</v>
      </c>
      <c r="CB593" s="247"/>
      <c r="CC593" s="247"/>
      <c r="CD593" s="247"/>
      <c r="CE593" s="120" t="e">
        <f t="shared" si="1539"/>
        <v>#REF!</v>
      </c>
      <c r="CF593" s="247"/>
      <c r="CG593" s="247"/>
      <c r="CH593" s="247"/>
      <c r="CI593" s="247" t="e">
        <f t="shared" si="1540"/>
        <v>#REF!</v>
      </c>
      <c r="CJ593" s="120"/>
      <c r="CK593" s="120">
        <f>CL593+CO593</f>
        <v>0</v>
      </c>
      <c r="CL593" s="33"/>
      <c r="CM593" s="33"/>
      <c r="CN593" s="33"/>
      <c r="CO593" s="33">
        <f>CA593</f>
        <v>0</v>
      </c>
    </row>
    <row r="594" spans="2:93" s="54" customFormat="1" ht="63" hidden="1" customHeight="1" x14ac:dyDescent="0.25">
      <c r="B594" s="208" t="s">
        <v>234</v>
      </c>
      <c r="C594" s="143" t="s">
        <v>74</v>
      </c>
      <c r="D594" s="185">
        <f>E594+H594</f>
        <v>0</v>
      </c>
      <c r="E594" s="35"/>
      <c r="F594" s="35"/>
      <c r="G594" s="35"/>
      <c r="H594" s="35">
        <f>H595</f>
        <v>0</v>
      </c>
      <c r="I594" s="185"/>
      <c r="J594" s="102"/>
      <c r="K594" s="102"/>
      <c r="L594" s="102"/>
      <c r="M594" s="185"/>
      <c r="N594" s="102"/>
      <c r="O594" s="102"/>
      <c r="P594" s="102"/>
      <c r="Q594" s="102">
        <f>Q595</f>
        <v>0</v>
      </c>
      <c r="R594" s="102"/>
      <c r="S594" s="185">
        <f t="shared" si="1509"/>
        <v>0</v>
      </c>
      <c r="T594" s="575" t="e">
        <f t="shared" si="1510"/>
        <v>#DIV/0!</v>
      </c>
      <c r="U594" s="102"/>
      <c r="V594" s="102"/>
      <c r="W594" s="185"/>
      <c r="X594" s="102"/>
      <c r="Y594" s="102"/>
      <c r="Z594" s="102"/>
      <c r="AA594" s="102"/>
      <c r="AB594" s="102"/>
      <c r="AC594" s="185"/>
      <c r="AD594" s="575" t="e">
        <f t="shared" si="1541"/>
        <v>#DIV/0!</v>
      </c>
      <c r="AE594" s="102"/>
      <c r="AF594" s="622"/>
      <c r="AG594" s="185"/>
      <c r="AH594" s="622"/>
      <c r="AI594" s="102"/>
      <c r="AJ594" s="102"/>
      <c r="AK594" s="185">
        <f>AK595</f>
        <v>0</v>
      </c>
      <c r="AL594" s="575" t="e">
        <f t="shared" si="1511"/>
        <v>#DIV/0!</v>
      </c>
      <c r="AM594" s="102"/>
      <c r="AN594" s="102"/>
      <c r="AO594" s="102"/>
      <c r="AP594" s="102"/>
      <c r="AQ594" s="102"/>
      <c r="AR594" s="102"/>
      <c r="AS594" s="102"/>
      <c r="AT594" s="102"/>
      <c r="AU594" s="554"/>
      <c r="AV594" s="559">
        <f>AW594+AZ594</f>
        <v>0</v>
      </c>
      <c r="AW594" s="102"/>
      <c r="AX594" s="102"/>
      <c r="AY594" s="102"/>
      <c r="AZ594" s="102">
        <f>AZ595</f>
        <v>0</v>
      </c>
      <c r="BA594" s="102">
        <f t="shared" si="1543"/>
        <v>0</v>
      </c>
      <c r="BB594" s="102"/>
      <c r="BC594" s="102"/>
      <c r="BD594" s="102"/>
      <c r="BE594" s="300">
        <f t="shared" si="1542"/>
        <v>0</v>
      </c>
      <c r="BF594" s="300">
        <f t="shared" ref="BF594:BF626" si="1545">E594</f>
        <v>0</v>
      </c>
      <c r="BG594" s="102"/>
      <c r="BH594" s="102"/>
      <c r="BI594" s="495">
        <f>BJ594+BM594</f>
        <v>0</v>
      </c>
      <c r="BJ594" s="102"/>
      <c r="BK594" s="102"/>
      <c r="BL594" s="102"/>
      <c r="BM594" s="102">
        <f>BM595</f>
        <v>0</v>
      </c>
      <c r="BN594" s="436">
        <f t="shared" si="1544"/>
        <v>0</v>
      </c>
      <c r="BO594" s="495">
        <f>BP594+BS594</f>
        <v>0</v>
      </c>
      <c r="BP594" s="102"/>
      <c r="BQ594" s="102"/>
      <c r="BR594" s="102"/>
      <c r="BS594" s="102">
        <f>BS595</f>
        <v>0</v>
      </c>
      <c r="BT594" s="102"/>
      <c r="BU594" s="102">
        <f t="shared" si="1499"/>
        <v>0</v>
      </c>
      <c r="BV594" s="495">
        <f>BW594+BZ594</f>
        <v>0</v>
      </c>
      <c r="BW594" s="102"/>
      <c r="BX594" s="102"/>
      <c r="BY594" s="102"/>
      <c r="BZ594" s="102">
        <f>BZ595</f>
        <v>0</v>
      </c>
      <c r="CA594" s="340">
        <f t="shared" si="1538"/>
        <v>0</v>
      </c>
      <c r="CB594" s="35"/>
      <c r="CC594" s="35"/>
      <c r="CD594" s="35"/>
      <c r="CE594" s="340">
        <f t="shared" si="1539"/>
        <v>0</v>
      </c>
      <c r="CF594" s="35"/>
      <c r="CG594" s="35"/>
      <c r="CH594" s="35"/>
      <c r="CI594" s="35">
        <f t="shared" si="1540"/>
        <v>0</v>
      </c>
      <c r="CJ594" s="486"/>
      <c r="CK594" s="495">
        <f>CL594+CO594</f>
        <v>0</v>
      </c>
      <c r="CL594" s="102"/>
      <c r="CM594" s="102"/>
      <c r="CN594" s="102"/>
      <c r="CO594" s="102">
        <f>CO595</f>
        <v>0</v>
      </c>
    </row>
    <row r="595" spans="2:93" s="56" customFormat="1" ht="112.5" hidden="1" customHeight="1" x14ac:dyDescent="0.2">
      <c r="B595" s="211" t="s">
        <v>34</v>
      </c>
      <c r="C595" s="57" t="s">
        <v>212</v>
      </c>
      <c r="D595" s="182">
        <f>E595+H595</f>
        <v>0</v>
      </c>
      <c r="E595" s="247"/>
      <c r="F595" s="247"/>
      <c r="G595" s="247"/>
      <c r="H595" s="248">
        <v>0</v>
      </c>
      <c r="I595" s="182"/>
      <c r="J595" s="21"/>
      <c r="K595" s="21"/>
      <c r="L595" s="21"/>
      <c r="M595" s="182"/>
      <c r="N595" s="21"/>
      <c r="O595" s="21"/>
      <c r="P595" s="21"/>
      <c r="Q595" s="21">
        <v>0</v>
      </c>
      <c r="R595" s="21"/>
      <c r="S595" s="182">
        <f t="shared" si="1509"/>
        <v>0</v>
      </c>
      <c r="T595" s="575" t="e">
        <f t="shared" si="1510"/>
        <v>#DIV/0!</v>
      </c>
      <c r="U595" s="33"/>
      <c r="V595" s="21"/>
      <c r="W595" s="182"/>
      <c r="X595" s="21"/>
      <c r="Y595" s="21"/>
      <c r="Z595" s="21"/>
      <c r="AA595" s="21"/>
      <c r="AB595" s="21"/>
      <c r="AC595" s="182"/>
      <c r="AD595" s="575" t="e">
        <f t="shared" si="1541"/>
        <v>#DIV/0!</v>
      </c>
      <c r="AE595" s="33"/>
      <c r="AF595" s="622"/>
      <c r="AG595" s="182"/>
      <c r="AH595" s="622"/>
      <c r="AI595" s="21"/>
      <c r="AJ595" s="21"/>
      <c r="AK595" s="182">
        <v>0</v>
      </c>
      <c r="AL595" s="575" t="e">
        <f t="shared" si="1511"/>
        <v>#DIV/0!</v>
      </c>
      <c r="AM595" s="21"/>
      <c r="AN595" s="21"/>
      <c r="AO595" s="21"/>
      <c r="AP595" s="21"/>
      <c r="AQ595" s="21"/>
      <c r="AR595" s="21"/>
      <c r="AS595" s="21"/>
      <c r="AT595" s="21"/>
      <c r="AU595" s="559"/>
      <c r="AV595" s="559">
        <f>AW595+AZ595</f>
        <v>0</v>
      </c>
      <c r="AW595" s="33"/>
      <c r="AX595" s="33"/>
      <c r="AY595" s="33"/>
      <c r="AZ595" s="21">
        <v>0</v>
      </c>
      <c r="BA595" s="102">
        <f t="shared" si="1543"/>
        <v>0</v>
      </c>
      <c r="BB595" s="33"/>
      <c r="BC595" s="33"/>
      <c r="BD595" s="33"/>
      <c r="BE595" s="300">
        <f t="shared" si="1542"/>
        <v>0</v>
      </c>
      <c r="BF595" s="300">
        <f t="shared" si="1545"/>
        <v>0</v>
      </c>
      <c r="BG595" s="33"/>
      <c r="BH595" s="33"/>
      <c r="BI595" s="491">
        <f>BJ595+BM595</f>
        <v>0</v>
      </c>
      <c r="BJ595" s="33"/>
      <c r="BK595" s="33"/>
      <c r="BL595" s="33"/>
      <c r="BM595" s="21">
        <v>0</v>
      </c>
      <c r="BN595" s="433">
        <f t="shared" si="1544"/>
        <v>0</v>
      </c>
      <c r="BO595" s="491">
        <f>BP595+BS595</f>
        <v>0</v>
      </c>
      <c r="BP595" s="33"/>
      <c r="BQ595" s="33"/>
      <c r="BR595" s="33"/>
      <c r="BS595" s="21">
        <v>0</v>
      </c>
      <c r="BT595" s="33"/>
      <c r="BU595" s="21">
        <f t="shared" si="1499"/>
        <v>0</v>
      </c>
      <c r="BV595" s="491">
        <f>BW595+BZ595</f>
        <v>0</v>
      </c>
      <c r="BW595" s="33"/>
      <c r="BX595" s="33"/>
      <c r="BY595" s="33"/>
      <c r="BZ595" s="21">
        <v>0</v>
      </c>
      <c r="CA595" s="338">
        <f t="shared" si="1538"/>
        <v>0</v>
      </c>
      <c r="CB595" s="247"/>
      <c r="CC595" s="247"/>
      <c r="CD595" s="248"/>
      <c r="CE595" s="338">
        <f t="shared" si="1539"/>
        <v>0</v>
      </c>
      <c r="CF595" s="247"/>
      <c r="CG595" s="247"/>
      <c r="CH595" s="247"/>
      <c r="CI595" s="248">
        <f t="shared" si="1540"/>
        <v>0</v>
      </c>
      <c r="CJ595" s="482"/>
      <c r="CK595" s="491">
        <f>CL595+CO595</f>
        <v>0</v>
      </c>
      <c r="CL595" s="33"/>
      <c r="CM595" s="33"/>
      <c r="CN595" s="33"/>
      <c r="CO595" s="21">
        <v>0</v>
      </c>
    </row>
    <row r="596" spans="2:93" s="56" customFormat="1" ht="111.75" hidden="1" customHeight="1" x14ac:dyDescent="0.2">
      <c r="B596" s="211" t="s">
        <v>62</v>
      </c>
      <c r="C596" s="135" t="s">
        <v>75</v>
      </c>
      <c r="D596" s="182"/>
      <c r="E596" s="247"/>
      <c r="F596" s="247"/>
      <c r="G596" s="247"/>
      <c r="H596" s="248"/>
      <c r="I596" s="182"/>
      <c r="J596" s="21"/>
      <c r="K596" s="21"/>
      <c r="L596" s="21"/>
      <c r="M596" s="182"/>
      <c r="N596" s="21"/>
      <c r="O596" s="21"/>
      <c r="P596" s="21"/>
      <c r="Q596" s="21"/>
      <c r="R596" s="21"/>
      <c r="S596" s="182">
        <f t="shared" si="1509"/>
        <v>0</v>
      </c>
      <c r="T596" s="575" t="e">
        <f t="shared" si="1510"/>
        <v>#DIV/0!</v>
      </c>
      <c r="U596" s="33"/>
      <c r="V596" s="21"/>
      <c r="W596" s="182"/>
      <c r="X596" s="21"/>
      <c r="Y596" s="21"/>
      <c r="Z596" s="21"/>
      <c r="AA596" s="21"/>
      <c r="AB596" s="21"/>
      <c r="AC596" s="182"/>
      <c r="AD596" s="575" t="e">
        <f t="shared" si="1541"/>
        <v>#DIV/0!</v>
      </c>
      <c r="AE596" s="33"/>
      <c r="AF596" s="622"/>
      <c r="AG596" s="182"/>
      <c r="AH596" s="622"/>
      <c r="AI596" s="21"/>
      <c r="AJ596" s="21"/>
      <c r="AK596" s="182"/>
      <c r="AL596" s="575" t="e">
        <f t="shared" si="1511"/>
        <v>#DIV/0!</v>
      </c>
      <c r="AM596" s="21"/>
      <c r="AN596" s="21"/>
      <c r="AO596" s="21"/>
      <c r="AP596" s="21"/>
      <c r="AQ596" s="21"/>
      <c r="AR596" s="21"/>
      <c r="AS596" s="21"/>
      <c r="AT596" s="21"/>
      <c r="AU596" s="559"/>
      <c r="AV596" s="559"/>
      <c r="AW596" s="33"/>
      <c r="AX596" s="33"/>
      <c r="AY596" s="33"/>
      <c r="AZ596" s="21"/>
      <c r="BA596" s="102">
        <f t="shared" si="1543"/>
        <v>0</v>
      </c>
      <c r="BB596" s="33"/>
      <c r="BC596" s="33"/>
      <c r="BD596" s="33"/>
      <c r="BE596" s="300">
        <f t="shared" si="1542"/>
        <v>0</v>
      </c>
      <c r="BF596" s="300">
        <f t="shared" si="1545"/>
        <v>0</v>
      </c>
      <c r="BG596" s="33"/>
      <c r="BH596" s="33"/>
      <c r="BI596" s="491"/>
      <c r="BJ596" s="33"/>
      <c r="BK596" s="33"/>
      <c r="BL596" s="33"/>
      <c r="BM596" s="21"/>
      <c r="BN596" s="433">
        <f t="shared" si="1544"/>
        <v>0</v>
      </c>
      <c r="BO596" s="491"/>
      <c r="BP596" s="33"/>
      <c r="BQ596" s="33"/>
      <c r="BR596" s="33"/>
      <c r="BS596" s="21"/>
      <c r="BT596" s="33"/>
      <c r="BU596" s="21">
        <f t="shared" si="1499"/>
        <v>0</v>
      </c>
      <c r="BV596" s="491"/>
      <c r="BW596" s="33"/>
      <c r="BX596" s="33"/>
      <c r="BY596" s="33"/>
      <c r="BZ596" s="21"/>
      <c r="CA596" s="338">
        <f t="shared" si="1538"/>
        <v>0</v>
      </c>
      <c r="CB596" s="247"/>
      <c r="CC596" s="247"/>
      <c r="CD596" s="248"/>
      <c r="CE596" s="338">
        <f t="shared" si="1539"/>
        <v>0</v>
      </c>
      <c r="CF596" s="247"/>
      <c r="CG596" s="247"/>
      <c r="CH596" s="247"/>
      <c r="CI596" s="248">
        <f t="shared" si="1540"/>
        <v>0</v>
      </c>
      <c r="CJ596" s="482"/>
      <c r="CK596" s="491"/>
      <c r="CL596" s="33"/>
      <c r="CM596" s="33"/>
      <c r="CN596" s="33"/>
      <c r="CO596" s="21"/>
    </row>
    <row r="597" spans="2:93" s="56" customFormat="1" ht="111.75" hidden="1" customHeight="1" x14ac:dyDescent="0.2">
      <c r="B597" s="211" t="s">
        <v>7</v>
      </c>
      <c r="C597" s="135" t="s">
        <v>76</v>
      </c>
      <c r="D597" s="182"/>
      <c r="E597" s="247"/>
      <c r="F597" s="247"/>
      <c r="G597" s="247"/>
      <c r="H597" s="248"/>
      <c r="I597" s="182"/>
      <c r="J597" s="21"/>
      <c r="K597" s="21"/>
      <c r="L597" s="21"/>
      <c r="M597" s="182"/>
      <c r="N597" s="21"/>
      <c r="O597" s="21"/>
      <c r="P597" s="21"/>
      <c r="Q597" s="21"/>
      <c r="R597" s="21"/>
      <c r="S597" s="182">
        <f t="shared" si="1509"/>
        <v>0</v>
      </c>
      <c r="T597" s="575" t="e">
        <f t="shared" si="1510"/>
        <v>#DIV/0!</v>
      </c>
      <c r="U597" s="33"/>
      <c r="V597" s="21"/>
      <c r="W597" s="182"/>
      <c r="X597" s="21"/>
      <c r="Y597" s="21"/>
      <c r="Z597" s="21"/>
      <c r="AA597" s="21"/>
      <c r="AB597" s="21"/>
      <c r="AC597" s="182"/>
      <c r="AD597" s="575" t="e">
        <f t="shared" si="1541"/>
        <v>#DIV/0!</v>
      </c>
      <c r="AE597" s="33"/>
      <c r="AF597" s="622"/>
      <c r="AG597" s="182"/>
      <c r="AH597" s="622"/>
      <c r="AI597" s="21"/>
      <c r="AJ597" s="21"/>
      <c r="AK597" s="182"/>
      <c r="AL597" s="575" t="e">
        <f t="shared" si="1511"/>
        <v>#DIV/0!</v>
      </c>
      <c r="AM597" s="21"/>
      <c r="AN597" s="21"/>
      <c r="AO597" s="21"/>
      <c r="AP597" s="21"/>
      <c r="AQ597" s="21"/>
      <c r="AR597" s="21"/>
      <c r="AS597" s="21"/>
      <c r="AT597" s="21"/>
      <c r="AU597" s="559"/>
      <c r="AV597" s="559"/>
      <c r="AW597" s="33"/>
      <c r="AX597" s="33"/>
      <c r="AY597" s="33"/>
      <c r="AZ597" s="21"/>
      <c r="BA597" s="102">
        <f t="shared" si="1543"/>
        <v>0</v>
      </c>
      <c r="BB597" s="33"/>
      <c r="BC597" s="33"/>
      <c r="BD597" s="33"/>
      <c r="BE597" s="300">
        <f t="shared" si="1542"/>
        <v>0</v>
      </c>
      <c r="BF597" s="300">
        <f t="shared" si="1545"/>
        <v>0</v>
      </c>
      <c r="BG597" s="33"/>
      <c r="BH597" s="33"/>
      <c r="BI597" s="491"/>
      <c r="BJ597" s="33"/>
      <c r="BK597" s="33"/>
      <c r="BL597" s="33"/>
      <c r="BM597" s="21"/>
      <c r="BN597" s="433">
        <f t="shared" si="1544"/>
        <v>0</v>
      </c>
      <c r="BO597" s="491"/>
      <c r="BP597" s="33"/>
      <c r="BQ597" s="33"/>
      <c r="BR597" s="33"/>
      <c r="BS597" s="21"/>
      <c r="BT597" s="33"/>
      <c r="BU597" s="21">
        <f t="shared" si="1499"/>
        <v>0</v>
      </c>
      <c r="BV597" s="491"/>
      <c r="BW597" s="33"/>
      <c r="BX597" s="33"/>
      <c r="BY597" s="33"/>
      <c r="BZ597" s="21"/>
      <c r="CA597" s="338">
        <f t="shared" si="1538"/>
        <v>0</v>
      </c>
      <c r="CB597" s="247"/>
      <c r="CC597" s="247"/>
      <c r="CD597" s="248"/>
      <c r="CE597" s="338">
        <f t="shared" si="1539"/>
        <v>0</v>
      </c>
      <c r="CF597" s="247"/>
      <c r="CG597" s="247"/>
      <c r="CH597" s="247"/>
      <c r="CI597" s="248">
        <f t="shared" si="1540"/>
        <v>0</v>
      </c>
      <c r="CJ597" s="482"/>
      <c r="CK597" s="491"/>
      <c r="CL597" s="33"/>
      <c r="CM597" s="33"/>
      <c r="CN597" s="33"/>
      <c r="CO597" s="21"/>
    </row>
    <row r="598" spans="2:93" s="54" customFormat="1" ht="33" customHeight="1" x14ac:dyDescent="0.25">
      <c r="B598" s="208" t="s">
        <v>403</v>
      </c>
      <c r="C598" s="143" t="s">
        <v>77</v>
      </c>
      <c r="D598" s="185">
        <f t="shared" ref="D598:D609" si="1546">E598+H598</f>
        <v>9300.2799099999993</v>
      </c>
      <c r="E598" s="35"/>
      <c r="F598" s="35"/>
      <c r="G598" s="35"/>
      <c r="H598" s="185">
        <f>H599</f>
        <v>9300.2799099999993</v>
      </c>
      <c r="I598" s="185">
        <f>Q598</f>
        <v>0</v>
      </c>
      <c r="J598" s="554"/>
      <c r="K598" s="554"/>
      <c r="L598" s="666"/>
      <c r="M598" s="185"/>
      <c r="N598" s="666"/>
      <c r="O598" s="554"/>
      <c r="P598" s="554"/>
      <c r="Q598" s="554">
        <f>Q599</f>
        <v>0</v>
      </c>
      <c r="R598" s="554"/>
      <c r="S598" s="185">
        <f t="shared" si="1509"/>
        <v>0</v>
      </c>
      <c r="T598" s="575">
        <f t="shared" si="1510"/>
        <v>0</v>
      </c>
      <c r="U598" s="102"/>
      <c r="V598" s="554"/>
      <c r="W598" s="185"/>
      <c r="X598" s="554"/>
      <c r="Y598" s="554"/>
      <c r="Z598" s="554"/>
      <c r="AA598" s="554"/>
      <c r="AB598" s="554"/>
      <c r="AC598" s="185">
        <f>AK598</f>
        <v>9300.2799099999993</v>
      </c>
      <c r="AD598" s="575">
        <f t="shared" si="1541"/>
        <v>1</v>
      </c>
      <c r="AE598" s="102"/>
      <c r="AF598" s="622"/>
      <c r="AG598" s="185"/>
      <c r="AH598" s="622"/>
      <c r="AI598" s="566"/>
      <c r="AJ598" s="566"/>
      <c r="AK598" s="185">
        <f>AK599</f>
        <v>9300.2799099999993</v>
      </c>
      <c r="AL598" s="575">
        <f t="shared" si="1511"/>
        <v>1</v>
      </c>
      <c r="AM598" s="554"/>
      <c r="AN598" s="554"/>
      <c r="AO598" s="554"/>
      <c r="AP598" s="554"/>
      <c r="AQ598" s="554"/>
      <c r="AR598" s="554"/>
      <c r="AS598" s="554"/>
      <c r="AT598" s="554"/>
      <c r="AU598" s="554"/>
      <c r="AV598" s="554">
        <f t="shared" ref="AV598:AV609" si="1547">AW598+AZ598</f>
        <v>9300.2799099999993</v>
      </c>
      <c r="AW598" s="102"/>
      <c r="AX598" s="102"/>
      <c r="AY598" s="102"/>
      <c r="AZ598" s="486">
        <f>AZ599</f>
        <v>9300.2799099999993</v>
      </c>
      <c r="BA598" s="102">
        <f t="shared" si="1543"/>
        <v>0</v>
      </c>
      <c r="BB598" s="102"/>
      <c r="BC598" s="102"/>
      <c r="BD598" s="102"/>
      <c r="BE598" s="300">
        <f t="shared" si="1542"/>
        <v>0</v>
      </c>
      <c r="BF598" s="300">
        <f t="shared" si="1545"/>
        <v>0</v>
      </c>
      <c r="BG598" s="102"/>
      <c r="BH598" s="102"/>
      <c r="BI598" s="495">
        <f t="shared" ref="BI598:BI609" si="1548">BJ598+BM598</f>
        <v>0</v>
      </c>
      <c r="BJ598" s="102"/>
      <c r="BK598" s="102"/>
      <c r="BL598" s="102"/>
      <c r="BM598" s="102">
        <f>BM599</f>
        <v>0</v>
      </c>
      <c r="BN598" s="436">
        <f>BN599</f>
        <v>0</v>
      </c>
      <c r="BO598" s="495">
        <f t="shared" ref="BO598:BO609" si="1549">BP598+BS598</f>
        <v>0</v>
      </c>
      <c r="BP598" s="102"/>
      <c r="BQ598" s="102"/>
      <c r="BR598" s="102"/>
      <c r="BS598" s="102">
        <f>BS599</f>
        <v>0</v>
      </c>
      <c r="BT598" s="102"/>
      <c r="BU598" s="102">
        <f t="shared" si="1499"/>
        <v>0</v>
      </c>
      <c r="BV598" s="495">
        <f t="shared" ref="BV598:BV609" si="1550">BW598+BZ598</f>
        <v>0</v>
      </c>
      <c r="BW598" s="102"/>
      <c r="BX598" s="102"/>
      <c r="BY598" s="102"/>
      <c r="BZ598" s="102">
        <f>BZ599</f>
        <v>0</v>
      </c>
      <c r="CA598" s="340">
        <f t="shared" si="1538"/>
        <v>0</v>
      </c>
      <c r="CB598" s="35"/>
      <c r="CC598" s="35"/>
      <c r="CD598" s="35"/>
      <c r="CE598" s="340">
        <f t="shared" si="1539"/>
        <v>0</v>
      </c>
      <c r="CF598" s="35"/>
      <c r="CG598" s="35"/>
      <c r="CH598" s="35"/>
      <c r="CI598" s="35">
        <f t="shared" si="1540"/>
        <v>0</v>
      </c>
      <c r="CJ598" s="486"/>
      <c r="CK598" s="495">
        <f t="shared" ref="CK598:CK609" si="1551">CL598+CO598</f>
        <v>0</v>
      </c>
      <c r="CL598" s="102"/>
      <c r="CM598" s="102"/>
      <c r="CN598" s="102"/>
      <c r="CO598" s="102">
        <f>CO599</f>
        <v>0</v>
      </c>
    </row>
    <row r="599" spans="2:93" s="56" customFormat="1" ht="90.75" customHeight="1" x14ac:dyDescent="0.2">
      <c r="B599" s="211" t="s">
        <v>34</v>
      </c>
      <c r="C599" s="57" t="s">
        <v>321</v>
      </c>
      <c r="D599" s="123">
        <f t="shared" si="1546"/>
        <v>9300.2799099999993</v>
      </c>
      <c r="E599" s="247"/>
      <c r="F599" s="247"/>
      <c r="G599" s="247"/>
      <c r="H599" s="123">
        <v>9300.2799099999993</v>
      </c>
      <c r="I599" s="123">
        <f>Q599</f>
        <v>0</v>
      </c>
      <c r="J599" s="120"/>
      <c r="K599" s="120"/>
      <c r="L599" s="120"/>
      <c r="M599" s="123"/>
      <c r="N599" s="120"/>
      <c r="O599" s="120"/>
      <c r="P599" s="120"/>
      <c r="Q599" s="120"/>
      <c r="R599" s="120"/>
      <c r="S599" s="123">
        <f t="shared" si="1509"/>
        <v>0</v>
      </c>
      <c r="T599" s="575">
        <f t="shared" si="1510"/>
        <v>0</v>
      </c>
      <c r="U599" s="33"/>
      <c r="V599" s="120"/>
      <c r="W599" s="123"/>
      <c r="X599" s="120"/>
      <c r="Y599" s="120"/>
      <c r="Z599" s="120"/>
      <c r="AA599" s="120"/>
      <c r="AB599" s="120"/>
      <c r="AC599" s="123">
        <f>AK599</f>
        <v>9300.2799099999993</v>
      </c>
      <c r="AD599" s="575">
        <f t="shared" si="1541"/>
        <v>1</v>
      </c>
      <c r="AE599" s="33"/>
      <c r="AF599" s="622"/>
      <c r="AG599" s="123"/>
      <c r="AH599" s="622"/>
      <c r="AI599" s="120"/>
      <c r="AJ599" s="120"/>
      <c r="AK599" s="123">
        <v>9300.2799099999993</v>
      </c>
      <c r="AL599" s="575">
        <f t="shared" si="1511"/>
        <v>1</v>
      </c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>
        <f t="shared" si="1547"/>
        <v>9300.2799099999993</v>
      </c>
      <c r="AW599" s="33"/>
      <c r="AX599" s="33"/>
      <c r="AY599" s="33"/>
      <c r="AZ599" s="120">
        <v>9300.2799099999993</v>
      </c>
      <c r="BA599" s="102">
        <f t="shared" si="1543"/>
        <v>0</v>
      </c>
      <c r="BB599" s="33"/>
      <c r="BC599" s="33"/>
      <c r="BD599" s="33"/>
      <c r="BE599" s="300">
        <f t="shared" si="1542"/>
        <v>0</v>
      </c>
      <c r="BF599" s="300">
        <f t="shared" si="1545"/>
        <v>0</v>
      </c>
      <c r="BG599" s="33"/>
      <c r="BH599" s="33"/>
      <c r="BI599" s="120">
        <f t="shared" si="1548"/>
        <v>0</v>
      </c>
      <c r="BJ599" s="33"/>
      <c r="BK599" s="33"/>
      <c r="BL599" s="33"/>
      <c r="BM599" s="33">
        <f>AX599</f>
        <v>0</v>
      </c>
      <c r="BN599" s="120">
        <v>0</v>
      </c>
      <c r="BO599" s="120">
        <v>0</v>
      </c>
      <c r="BP599" s="33"/>
      <c r="BQ599" s="33"/>
      <c r="BR599" s="33"/>
      <c r="BS599" s="33">
        <v>0</v>
      </c>
      <c r="BT599" s="33"/>
      <c r="BU599" s="33">
        <f t="shared" si="1499"/>
        <v>0</v>
      </c>
      <c r="BV599" s="120">
        <f t="shared" si="1550"/>
        <v>0</v>
      </c>
      <c r="BW599" s="33"/>
      <c r="BX599" s="33"/>
      <c r="BY599" s="33"/>
      <c r="BZ599" s="33">
        <f>BE599</f>
        <v>0</v>
      </c>
      <c r="CA599" s="120">
        <f t="shared" si="1538"/>
        <v>0</v>
      </c>
      <c r="CB599" s="247"/>
      <c r="CC599" s="247"/>
      <c r="CD599" s="247"/>
      <c r="CE599" s="120">
        <f t="shared" si="1539"/>
        <v>0</v>
      </c>
      <c r="CF599" s="247"/>
      <c r="CG599" s="247"/>
      <c r="CH599" s="247"/>
      <c r="CI599" s="247">
        <f t="shared" si="1540"/>
        <v>0</v>
      </c>
      <c r="CJ599" s="120"/>
      <c r="CK599" s="120">
        <f t="shared" si="1551"/>
        <v>0</v>
      </c>
      <c r="CL599" s="33"/>
      <c r="CM599" s="33"/>
      <c r="CN599" s="33"/>
      <c r="CO599" s="33">
        <f>CA599</f>
        <v>0</v>
      </c>
    </row>
    <row r="600" spans="2:93" s="56" customFormat="1" ht="132" hidden="1" customHeight="1" x14ac:dyDescent="0.2">
      <c r="B600" s="211" t="s">
        <v>62</v>
      </c>
      <c r="C600" s="142" t="s">
        <v>78</v>
      </c>
      <c r="D600" s="120">
        <f t="shared" si="1546"/>
        <v>0</v>
      </c>
      <c r="E600" s="33"/>
      <c r="F600" s="33"/>
      <c r="G600" s="33"/>
      <c r="H600" s="33">
        <v>0</v>
      </c>
      <c r="I600" s="33"/>
      <c r="J600" s="33"/>
      <c r="K600" s="33"/>
      <c r="L600" s="33"/>
      <c r="M600" s="33"/>
      <c r="N600" s="33"/>
      <c r="O600" s="33"/>
      <c r="P600" s="33"/>
      <c r="Q600" s="33">
        <v>0</v>
      </c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120">
        <f t="shared" ref="AU600:AU609" si="1552">AV600+AX600</f>
        <v>0</v>
      </c>
      <c r="AV600" s="120">
        <f t="shared" si="1547"/>
        <v>0</v>
      </c>
      <c r="AW600" s="33"/>
      <c r="AX600" s="33"/>
      <c r="AY600" s="33"/>
      <c r="AZ600" s="33">
        <v>0</v>
      </c>
      <c r="BA600" s="102">
        <f t="shared" si="1543"/>
        <v>0</v>
      </c>
      <c r="BB600" s="33"/>
      <c r="BC600" s="33"/>
      <c r="BD600" s="33"/>
      <c r="BE600" s="300">
        <f t="shared" si="1542"/>
        <v>0</v>
      </c>
      <c r="BF600" s="300">
        <f t="shared" si="1545"/>
        <v>0</v>
      </c>
      <c r="BG600" s="33"/>
      <c r="BH600" s="33"/>
      <c r="BI600" s="120">
        <f t="shared" si="1548"/>
        <v>0</v>
      </c>
      <c r="BJ600" s="33"/>
      <c r="BK600" s="33"/>
      <c r="BL600" s="33"/>
      <c r="BM600" s="33">
        <v>0</v>
      </c>
      <c r="BN600" s="120">
        <f t="shared" si="1544"/>
        <v>0</v>
      </c>
      <c r="BO600" s="120">
        <f t="shared" si="1549"/>
        <v>0</v>
      </c>
      <c r="BP600" s="33"/>
      <c r="BQ600" s="33"/>
      <c r="BR600" s="33"/>
      <c r="BS600" s="33">
        <v>0</v>
      </c>
      <c r="BT600" s="33"/>
      <c r="BU600" s="33">
        <f t="shared" si="1499"/>
        <v>0</v>
      </c>
      <c r="BV600" s="120">
        <f t="shared" si="1550"/>
        <v>0</v>
      </c>
      <c r="BW600" s="33"/>
      <c r="BX600" s="33"/>
      <c r="BY600" s="33"/>
      <c r="BZ600" s="33">
        <v>0</v>
      </c>
      <c r="CA600" s="120">
        <f t="shared" si="1538"/>
        <v>0</v>
      </c>
      <c r="CB600" s="247"/>
      <c r="CC600" s="247"/>
      <c r="CD600" s="247"/>
      <c r="CE600" s="120">
        <f t="shared" si="1539"/>
        <v>0</v>
      </c>
      <c r="CF600" s="247"/>
      <c r="CG600" s="247"/>
      <c r="CH600" s="247"/>
      <c r="CI600" s="247">
        <f t="shared" si="1540"/>
        <v>0</v>
      </c>
      <c r="CJ600" s="120"/>
      <c r="CK600" s="120">
        <f t="shared" si="1551"/>
        <v>0</v>
      </c>
      <c r="CL600" s="33"/>
      <c r="CM600" s="33"/>
      <c r="CN600" s="33"/>
      <c r="CO600" s="33">
        <v>0</v>
      </c>
    </row>
    <row r="601" spans="2:93" s="56" customFormat="1" ht="92.25" hidden="1" customHeight="1" x14ac:dyDescent="0.2">
      <c r="B601" s="211" t="s">
        <v>62</v>
      </c>
      <c r="C601" s="142" t="s">
        <v>79</v>
      </c>
      <c r="D601" s="120">
        <f t="shared" si="1546"/>
        <v>0</v>
      </c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120">
        <f t="shared" si="1552"/>
        <v>0</v>
      </c>
      <c r="AV601" s="120">
        <f t="shared" si="1547"/>
        <v>0</v>
      </c>
      <c r="AW601" s="33"/>
      <c r="AX601" s="33"/>
      <c r="AY601" s="33"/>
      <c r="AZ601" s="33"/>
      <c r="BA601" s="102">
        <f t="shared" si="1543"/>
        <v>0</v>
      </c>
      <c r="BB601" s="33"/>
      <c r="BC601" s="33"/>
      <c r="BD601" s="33"/>
      <c r="BE601" s="300">
        <f t="shared" si="1542"/>
        <v>0</v>
      </c>
      <c r="BF601" s="300">
        <f t="shared" si="1545"/>
        <v>0</v>
      </c>
      <c r="BG601" s="33"/>
      <c r="BH601" s="33"/>
      <c r="BI601" s="120">
        <f t="shared" si="1548"/>
        <v>0</v>
      </c>
      <c r="BJ601" s="33"/>
      <c r="BK601" s="33"/>
      <c r="BL601" s="33"/>
      <c r="BM601" s="33"/>
      <c r="BN601" s="120">
        <f t="shared" si="1544"/>
        <v>0</v>
      </c>
      <c r="BO601" s="120">
        <f t="shared" si="1549"/>
        <v>0</v>
      </c>
      <c r="BP601" s="33"/>
      <c r="BQ601" s="33"/>
      <c r="BR601" s="33"/>
      <c r="BS601" s="33"/>
      <c r="BT601" s="33"/>
      <c r="BU601" s="33">
        <f t="shared" si="1499"/>
        <v>0</v>
      </c>
      <c r="BV601" s="120">
        <f t="shared" si="1550"/>
        <v>0</v>
      </c>
      <c r="BW601" s="33"/>
      <c r="BX601" s="33"/>
      <c r="BY601" s="33"/>
      <c r="BZ601" s="33"/>
      <c r="CA601" s="120">
        <f t="shared" si="1538"/>
        <v>0</v>
      </c>
      <c r="CB601" s="247"/>
      <c r="CC601" s="247"/>
      <c r="CD601" s="247"/>
      <c r="CE601" s="120">
        <f t="shared" si="1539"/>
        <v>0</v>
      </c>
      <c r="CF601" s="247"/>
      <c r="CG601" s="247"/>
      <c r="CH601" s="247"/>
      <c r="CI601" s="247">
        <f t="shared" si="1540"/>
        <v>0</v>
      </c>
      <c r="CJ601" s="120"/>
      <c r="CK601" s="120">
        <f t="shared" si="1551"/>
        <v>0</v>
      </c>
      <c r="CL601" s="33"/>
      <c r="CM601" s="33"/>
      <c r="CN601" s="33"/>
      <c r="CO601" s="33"/>
    </row>
    <row r="602" spans="2:93" s="47" customFormat="1" ht="59.25" hidden="1" customHeight="1" x14ac:dyDescent="0.25">
      <c r="B602" s="208" t="s">
        <v>236</v>
      </c>
      <c r="C602" s="143" t="s">
        <v>81</v>
      </c>
      <c r="D602" s="436" t="e">
        <f t="shared" si="1546"/>
        <v>#REF!</v>
      </c>
      <c r="E602" s="21"/>
      <c r="F602" s="21"/>
      <c r="G602" s="21"/>
      <c r="H602" s="436" t="e">
        <f>H603+H604</f>
        <v>#REF!</v>
      </c>
      <c r="I602" s="554"/>
      <c r="J602" s="554"/>
      <c r="K602" s="554"/>
      <c r="L602" s="554"/>
      <c r="M602" s="554"/>
      <c r="N602" s="554"/>
      <c r="O602" s="554"/>
      <c r="P602" s="554"/>
      <c r="Q602" s="554" t="e">
        <f>Q603+Q604</f>
        <v>#REF!</v>
      </c>
      <c r="R602" s="554"/>
      <c r="S602" s="554"/>
      <c r="T602" s="554"/>
      <c r="U602" s="554"/>
      <c r="V602" s="554"/>
      <c r="W602" s="554"/>
      <c r="X602" s="554"/>
      <c r="Y602" s="554"/>
      <c r="Z602" s="554"/>
      <c r="AA602" s="554"/>
      <c r="AB602" s="554"/>
      <c r="AC602" s="120" t="e">
        <f>AK602</f>
        <v>#REF!</v>
      </c>
      <c r="AD602" s="120"/>
      <c r="AE602" s="120"/>
      <c r="AF602" s="120"/>
      <c r="AG602" s="120"/>
      <c r="AH602" s="120"/>
      <c r="AI602" s="120"/>
      <c r="AJ602" s="120"/>
      <c r="AK602" s="120" t="e">
        <f>D602</f>
        <v>#REF!</v>
      </c>
      <c r="AL602" s="577"/>
      <c r="AM602" s="554"/>
      <c r="AN602" s="554"/>
      <c r="AO602" s="554"/>
      <c r="AP602" s="554"/>
      <c r="AQ602" s="554"/>
      <c r="AR602" s="554"/>
      <c r="AS602" s="554"/>
      <c r="AT602" s="554"/>
      <c r="AU602" s="554" t="e">
        <f t="shared" si="1552"/>
        <v>#REF!</v>
      </c>
      <c r="AV602" s="559" t="e">
        <f t="shared" si="1547"/>
        <v>#REF!</v>
      </c>
      <c r="AW602" s="21"/>
      <c r="AX602" s="21"/>
      <c r="AY602" s="21"/>
      <c r="AZ602" s="486" t="e">
        <f>AZ603+AZ604</f>
        <v>#REF!</v>
      </c>
      <c r="BA602" s="102">
        <f t="shared" si="1543"/>
        <v>0</v>
      </c>
      <c r="BB602" s="21"/>
      <c r="BC602" s="21"/>
      <c r="BD602" s="21"/>
      <c r="BE602" s="300">
        <f t="shared" si="1542"/>
        <v>0</v>
      </c>
      <c r="BF602" s="300">
        <f t="shared" si="1545"/>
        <v>0</v>
      </c>
      <c r="BG602" s="21"/>
      <c r="BH602" s="21"/>
      <c r="BI602" s="495">
        <f t="shared" si="1548"/>
        <v>0</v>
      </c>
      <c r="BJ602" s="21"/>
      <c r="BK602" s="21"/>
      <c r="BL602" s="21"/>
      <c r="BM602" s="486">
        <f>BM603+BM604</f>
        <v>0</v>
      </c>
      <c r="BN602" s="436" t="e">
        <f t="shared" si="1544"/>
        <v>#REF!</v>
      </c>
      <c r="BO602" s="495" t="e">
        <f t="shared" si="1549"/>
        <v>#REF!</v>
      </c>
      <c r="BP602" s="21"/>
      <c r="BQ602" s="21"/>
      <c r="BR602" s="21"/>
      <c r="BS602" s="486" t="e">
        <f>BS603+BS604</f>
        <v>#REF!</v>
      </c>
      <c r="BT602" s="21"/>
      <c r="BU602" s="436">
        <f t="shared" si="1499"/>
        <v>0</v>
      </c>
      <c r="BV602" s="495">
        <f t="shared" si="1550"/>
        <v>0</v>
      </c>
      <c r="BW602" s="21"/>
      <c r="BX602" s="21"/>
      <c r="BY602" s="21"/>
      <c r="BZ602" s="436">
        <f>BZ603+BZ604</f>
        <v>0</v>
      </c>
      <c r="CA602" s="340">
        <f t="shared" si="1538"/>
        <v>0</v>
      </c>
      <c r="CB602" s="248"/>
      <c r="CC602" s="248"/>
      <c r="CD602" s="185"/>
      <c r="CE602" s="340">
        <f t="shared" si="1539"/>
        <v>0</v>
      </c>
      <c r="CF602" s="248"/>
      <c r="CG602" s="248"/>
      <c r="CH602" s="248"/>
      <c r="CI602" s="185">
        <f t="shared" si="1540"/>
        <v>0</v>
      </c>
      <c r="CJ602" s="486"/>
      <c r="CK602" s="495">
        <f t="shared" si="1551"/>
        <v>0</v>
      </c>
      <c r="CL602" s="21"/>
      <c r="CM602" s="21"/>
      <c r="CN602" s="21"/>
      <c r="CO602" s="486">
        <f>CO603+CO604</f>
        <v>0</v>
      </c>
    </row>
    <row r="603" spans="2:93" s="56" customFormat="1" ht="162.75" hidden="1" customHeight="1" x14ac:dyDescent="0.2">
      <c r="B603" s="211" t="s">
        <v>34</v>
      </c>
      <c r="C603" s="57" t="s">
        <v>214</v>
      </c>
      <c r="D603" s="120" t="e">
        <f t="shared" si="1546"/>
        <v>#REF!</v>
      </c>
      <c r="E603" s="33"/>
      <c r="F603" s="33"/>
      <c r="G603" s="33"/>
      <c r="H603" s="120" t="e">
        <f>#REF!</f>
        <v>#REF!</v>
      </c>
      <c r="I603" s="120"/>
      <c r="J603" s="120"/>
      <c r="K603" s="120"/>
      <c r="L603" s="120"/>
      <c r="M603" s="120"/>
      <c r="N603" s="120"/>
      <c r="O603" s="120"/>
      <c r="P603" s="120"/>
      <c r="Q603" s="120" t="e">
        <f>#REF!</f>
        <v>#REF!</v>
      </c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>
        <f t="shared" si="1552"/>
        <v>0</v>
      </c>
      <c r="AV603" s="120">
        <f t="shared" si="1547"/>
        <v>0</v>
      </c>
      <c r="AW603" s="33"/>
      <c r="AX603" s="33"/>
      <c r="AY603" s="33"/>
      <c r="AZ603" s="120">
        <f>E603</f>
        <v>0</v>
      </c>
      <c r="BA603" s="102">
        <f t="shared" si="1543"/>
        <v>0</v>
      </c>
      <c r="BB603" s="33"/>
      <c r="BC603" s="33"/>
      <c r="BD603" s="33"/>
      <c r="BE603" s="300">
        <f t="shared" si="1542"/>
        <v>0</v>
      </c>
      <c r="BF603" s="300">
        <f t="shared" si="1545"/>
        <v>0</v>
      </c>
      <c r="BG603" s="33"/>
      <c r="BH603" s="33"/>
      <c r="BI603" s="120">
        <f t="shared" si="1548"/>
        <v>0</v>
      </c>
      <c r="BJ603" s="33"/>
      <c r="BK603" s="33"/>
      <c r="BL603" s="33"/>
      <c r="BM603" s="120">
        <f>AY603</f>
        <v>0</v>
      </c>
      <c r="BN603" s="120" t="e">
        <f t="shared" si="1544"/>
        <v>#REF!</v>
      </c>
      <c r="BO603" s="120" t="e">
        <f t="shared" si="1549"/>
        <v>#REF!</v>
      </c>
      <c r="BP603" s="33"/>
      <c r="BQ603" s="33"/>
      <c r="BR603" s="33"/>
      <c r="BS603" s="120" t="e">
        <f>#REF!</f>
        <v>#REF!</v>
      </c>
      <c r="BT603" s="33"/>
      <c r="BU603" s="120">
        <f t="shared" si="1499"/>
        <v>0</v>
      </c>
      <c r="BV603" s="120">
        <f t="shared" si="1550"/>
        <v>0</v>
      </c>
      <c r="BW603" s="33"/>
      <c r="BX603" s="33"/>
      <c r="BY603" s="33"/>
      <c r="BZ603" s="120">
        <f>BF603</f>
        <v>0</v>
      </c>
      <c r="CA603" s="120">
        <f t="shared" si="1538"/>
        <v>0</v>
      </c>
      <c r="CB603" s="247"/>
      <c r="CC603" s="247"/>
      <c r="CD603" s="123"/>
      <c r="CE603" s="120">
        <f t="shared" si="1539"/>
        <v>0</v>
      </c>
      <c r="CF603" s="247"/>
      <c r="CG603" s="247"/>
      <c r="CH603" s="247"/>
      <c r="CI603" s="123">
        <f t="shared" si="1540"/>
        <v>0</v>
      </c>
      <c r="CJ603" s="120"/>
      <c r="CK603" s="120">
        <f t="shared" si="1551"/>
        <v>0</v>
      </c>
      <c r="CL603" s="33"/>
      <c r="CM603" s="33"/>
      <c r="CN603" s="33"/>
      <c r="CO603" s="120">
        <f>CB603</f>
        <v>0</v>
      </c>
    </row>
    <row r="604" spans="2:93" s="56" customFormat="1" ht="148.5" hidden="1" customHeight="1" x14ac:dyDescent="0.2">
      <c r="B604" s="211" t="s">
        <v>62</v>
      </c>
      <c r="C604" s="57" t="s">
        <v>167</v>
      </c>
      <c r="D604" s="120" t="e">
        <f t="shared" si="1546"/>
        <v>#REF!</v>
      </c>
      <c r="E604" s="33"/>
      <c r="F604" s="33"/>
      <c r="G604" s="33"/>
      <c r="H604" s="120" t="e">
        <f>#REF!</f>
        <v>#REF!</v>
      </c>
      <c r="I604" s="120"/>
      <c r="J604" s="120"/>
      <c r="K604" s="120"/>
      <c r="L604" s="120"/>
      <c r="M604" s="120"/>
      <c r="N604" s="120"/>
      <c r="O604" s="120"/>
      <c r="P604" s="120"/>
      <c r="Q604" s="120" t="e">
        <f>#REF!</f>
        <v>#REF!</v>
      </c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 t="e">
        <f t="shared" si="1552"/>
        <v>#REF!</v>
      </c>
      <c r="AV604" s="120" t="e">
        <f t="shared" si="1547"/>
        <v>#REF!</v>
      </c>
      <c r="AW604" s="33"/>
      <c r="AX604" s="33"/>
      <c r="AY604" s="33"/>
      <c r="AZ604" s="120" t="e">
        <f>D604</f>
        <v>#REF!</v>
      </c>
      <c r="BA604" s="102">
        <f t="shared" si="1543"/>
        <v>0</v>
      </c>
      <c r="BB604" s="33"/>
      <c r="BC604" s="33"/>
      <c r="BD604" s="33"/>
      <c r="BE604" s="300">
        <f t="shared" si="1542"/>
        <v>0</v>
      </c>
      <c r="BF604" s="300">
        <f t="shared" si="1545"/>
        <v>0</v>
      </c>
      <c r="BG604" s="33"/>
      <c r="BH604" s="33"/>
      <c r="BI604" s="120">
        <f t="shared" si="1548"/>
        <v>0</v>
      </c>
      <c r="BJ604" s="33"/>
      <c r="BK604" s="33"/>
      <c r="BL604" s="33"/>
      <c r="BM604" s="120">
        <f>AX604</f>
        <v>0</v>
      </c>
      <c r="BN604" s="120" t="e">
        <f t="shared" si="1544"/>
        <v>#REF!</v>
      </c>
      <c r="BO604" s="120" t="e">
        <f t="shared" si="1549"/>
        <v>#REF!</v>
      </c>
      <c r="BP604" s="33"/>
      <c r="BQ604" s="33"/>
      <c r="BR604" s="33"/>
      <c r="BS604" s="120" t="e">
        <f>#REF!</f>
        <v>#REF!</v>
      </c>
      <c r="BT604" s="33"/>
      <c r="BU604" s="120">
        <f t="shared" si="1499"/>
        <v>0</v>
      </c>
      <c r="BV604" s="120">
        <f t="shared" si="1550"/>
        <v>0</v>
      </c>
      <c r="BW604" s="33"/>
      <c r="BX604" s="33"/>
      <c r="BY604" s="33"/>
      <c r="BZ604" s="120">
        <f>BE604</f>
        <v>0</v>
      </c>
      <c r="CA604" s="120">
        <f t="shared" si="1538"/>
        <v>0</v>
      </c>
      <c r="CB604" s="247"/>
      <c r="CC604" s="247"/>
      <c r="CD604" s="123"/>
      <c r="CE604" s="120">
        <f t="shared" si="1539"/>
        <v>0</v>
      </c>
      <c r="CF604" s="247"/>
      <c r="CG604" s="247"/>
      <c r="CH604" s="247"/>
      <c r="CI604" s="123">
        <f t="shared" si="1540"/>
        <v>0</v>
      </c>
      <c r="CJ604" s="120"/>
      <c r="CK604" s="120">
        <f t="shared" si="1551"/>
        <v>0</v>
      </c>
      <c r="CL604" s="33"/>
      <c r="CM604" s="33"/>
      <c r="CN604" s="33"/>
      <c r="CO604" s="120">
        <f>CA604</f>
        <v>0</v>
      </c>
    </row>
    <row r="605" spans="2:93" s="54" customFormat="1" ht="33" hidden="1" customHeight="1" x14ac:dyDescent="0.25">
      <c r="B605" s="208" t="s">
        <v>414</v>
      </c>
      <c r="C605" s="143" t="s">
        <v>83</v>
      </c>
      <c r="D605" s="436">
        <f t="shared" si="1546"/>
        <v>0</v>
      </c>
      <c r="E605" s="102"/>
      <c r="F605" s="102"/>
      <c r="G605" s="102"/>
      <c r="H605" s="436">
        <f>H606</f>
        <v>0</v>
      </c>
      <c r="I605" s="554">
        <f>Q605</f>
        <v>0</v>
      </c>
      <c r="J605" s="554"/>
      <c r="K605" s="554"/>
      <c r="L605" s="554"/>
      <c r="M605" s="554"/>
      <c r="N605" s="554"/>
      <c r="O605" s="554"/>
      <c r="P605" s="554"/>
      <c r="Q605" s="554">
        <f>Q606</f>
        <v>0</v>
      </c>
      <c r="R605" s="554"/>
      <c r="S605" s="554"/>
      <c r="T605" s="554"/>
      <c r="U605" s="554"/>
      <c r="V605" s="554"/>
      <c r="W605" s="554"/>
      <c r="X605" s="554"/>
      <c r="Y605" s="554"/>
      <c r="Z605" s="554"/>
      <c r="AA605" s="554"/>
      <c r="AB605" s="554"/>
      <c r="AC605" s="577"/>
      <c r="AD605" s="554"/>
      <c r="AE605" s="554"/>
      <c r="AF605" s="554"/>
      <c r="AG605" s="554"/>
      <c r="AH605" s="554"/>
      <c r="AI605" s="554"/>
      <c r="AJ605" s="554"/>
      <c r="AK605" s="554"/>
      <c r="AL605" s="577"/>
      <c r="AM605" s="554"/>
      <c r="AN605" s="554"/>
      <c r="AO605" s="554"/>
      <c r="AP605" s="554"/>
      <c r="AQ605" s="554"/>
      <c r="AR605" s="554"/>
      <c r="AS605" s="554"/>
      <c r="AT605" s="554"/>
      <c r="AU605" s="554">
        <f t="shared" si="1552"/>
        <v>0</v>
      </c>
      <c r="AV605" s="559">
        <f t="shared" si="1547"/>
        <v>0</v>
      </c>
      <c r="AW605" s="102"/>
      <c r="AX605" s="102"/>
      <c r="AY605" s="102"/>
      <c r="AZ605" s="486">
        <f>AZ606</f>
        <v>0</v>
      </c>
      <c r="BA605" s="102">
        <f t="shared" si="1543"/>
        <v>0</v>
      </c>
      <c r="BB605" s="102"/>
      <c r="BC605" s="102"/>
      <c r="BD605" s="102"/>
      <c r="BE605" s="535">
        <f t="shared" si="1542"/>
        <v>0</v>
      </c>
      <c r="BF605" s="436">
        <f t="shared" si="1545"/>
        <v>0</v>
      </c>
      <c r="BG605" s="102"/>
      <c r="BH605" s="102"/>
      <c r="BI605" s="495">
        <f t="shared" si="1548"/>
        <v>0</v>
      </c>
      <c r="BJ605" s="102"/>
      <c r="BK605" s="102"/>
      <c r="BL605" s="102"/>
      <c r="BM605" s="486">
        <f>BM606</f>
        <v>0</v>
      </c>
      <c r="BN605" s="436">
        <f t="shared" si="1544"/>
        <v>0</v>
      </c>
      <c r="BO605" s="495">
        <f t="shared" si="1549"/>
        <v>0</v>
      </c>
      <c r="BP605" s="102"/>
      <c r="BQ605" s="102"/>
      <c r="BR605" s="102"/>
      <c r="BS605" s="486">
        <f>BS606</f>
        <v>0</v>
      </c>
      <c r="BT605" s="102"/>
      <c r="BU605" s="436">
        <f t="shared" si="1499"/>
        <v>0</v>
      </c>
      <c r="BV605" s="495">
        <f t="shared" si="1550"/>
        <v>5000</v>
      </c>
      <c r="BW605" s="102"/>
      <c r="BX605" s="102"/>
      <c r="BY605" s="102"/>
      <c r="BZ605" s="436">
        <f>BZ606</f>
        <v>5000</v>
      </c>
      <c r="CA605" s="340">
        <f t="shared" si="1538"/>
        <v>0</v>
      </c>
      <c r="CB605" s="35"/>
      <c r="CC605" s="35"/>
      <c r="CD605" s="185"/>
      <c r="CE605" s="340">
        <f t="shared" si="1539"/>
        <v>5000</v>
      </c>
      <c r="CF605" s="35"/>
      <c r="CG605" s="35"/>
      <c r="CH605" s="35"/>
      <c r="CI605" s="185">
        <f t="shared" si="1540"/>
        <v>5000</v>
      </c>
      <c r="CJ605" s="486"/>
      <c r="CK605" s="495">
        <f t="shared" si="1551"/>
        <v>5000</v>
      </c>
      <c r="CL605" s="102"/>
      <c r="CM605" s="102"/>
      <c r="CN605" s="102"/>
      <c r="CO605" s="486">
        <f>CO606</f>
        <v>5000</v>
      </c>
    </row>
    <row r="606" spans="2:93" s="56" customFormat="1" ht="192" hidden="1" customHeight="1" x14ac:dyDescent="0.2">
      <c r="B606" s="211" t="s">
        <v>34</v>
      </c>
      <c r="C606" s="57" t="s">
        <v>369</v>
      </c>
      <c r="D606" s="120">
        <f t="shared" si="1546"/>
        <v>0</v>
      </c>
      <c r="E606" s="33"/>
      <c r="F606" s="33"/>
      <c r="G606" s="33"/>
      <c r="H606" s="120">
        <v>0</v>
      </c>
      <c r="I606" s="120">
        <f>Q606</f>
        <v>0</v>
      </c>
      <c r="J606" s="120"/>
      <c r="K606" s="120"/>
      <c r="L606" s="120"/>
      <c r="M606" s="120"/>
      <c r="N606" s="120"/>
      <c r="O606" s="120"/>
      <c r="P606" s="120"/>
      <c r="Q606" s="120">
        <v>0</v>
      </c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>
        <f t="shared" si="1552"/>
        <v>0</v>
      </c>
      <c r="AV606" s="120">
        <f t="shared" si="1547"/>
        <v>0</v>
      </c>
      <c r="AW606" s="33"/>
      <c r="AX606" s="33"/>
      <c r="AY606" s="33"/>
      <c r="AZ606" s="120">
        <v>0</v>
      </c>
      <c r="BA606" s="102">
        <f t="shared" si="1543"/>
        <v>0</v>
      </c>
      <c r="BB606" s="33"/>
      <c r="BC606" s="33"/>
      <c r="BD606" s="33"/>
      <c r="BE606" s="120">
        <f t="shared" si="1542"/>
        <v>0</v>
      </c>
      <c r="BF606" s="120">
        <f t="shared" si="1545"/>
        <v>0</v>
      </c>
      <c r="BG606" s="33"/>
      <c r="BH606" s="33"/>
      <c r="BI606" s="120">
        <f t="shared" si="1548"/>
        <v>0</v>
      </c>
      <c r="BJ606" s="33"/>
      <c r="BK606" s="33"/>
      <c r="BL606" s="33"/>
      <c r="BM606" s="120">
        <v>0</v>
      </c>
      <c r="BN606" s="120">
        <f t="shared" si="1544"/>
        <v>0</v>
      </c>
      <c r="BO606" s="120">
        <f t="shared" si="1549"/>
        <v>0</v>
      </c>
      <c r="BP606" s="33"/>
      <c r="BQ606" s="33"/>
      <c r="BR606" s="33"/>
      <c r="BS606" s="120">
        <v>0</v>
      </c>
      <c r="BT606" s="33"/>
      <c r="BU606" s="120">
        <f t="shared" si="1499"/>
        <v>0</v>
      </c>
      <c r="BV606" s="120">
        <f t="shared" si="1550"/>
        <v>5000</v>
      </c>
      <c r="BW606" s="33"/>
      <c r="BX606" s="33"/>
      <c r="BY606" s="33"/>
      <c r="BZ606" s="120">
        <v>5000</v>
      </c>
      <c r="CA606" s="120">
        <f t="shared" si="1538"/>
        <v>0</v>
      </c>
      <c r="CB606" s="247"/>
      <c r="CC606" s="247"/>
      <c r="CD606" s="123"/>
      <c r="CE606" s="120">
        <f t="shared" si="1539"/>
        <v>5000</v>
      </c>
      <c r="CF606" s="247"/>
      <c r="CG606" s="247"/>
      <c r="CH606" s="247"/>
      <c r="CI606" s="123">
        <f t="shared" si="1540"/>
        <v>5000</v>
      </c>
      <c r="CJ606" s="120"/>
      <c r="CK606" s="120">
        <f t="shared" si="1551"/>
        <v>5000</v>
      </c>
      <c r="CL606" s="33"/>
      <c r="CM606" s="33"/>
      <c r="CN606" s="33"/>
      <c r="CO606" s="120">
        <v>5000</v>
      </c>
    </row>
    <row r="607" spans="2:93" s="47" customFormat="1" ht="33" hidden="1" customHeight="1" x14ac:dyDescent="0.25">
      <c r="B607" s="208" t="s">
        <v>82</v>
      </c>
      <c r="C607" s="58" t="s">
        <v>81</v>
      </c>
      <c r="D607" s="120" t="e">
        <f t="shared" si="1546"/>
        <v>#REF!</v>
      </c>
      <c r="E607" s="21"/>
      <c r="F607" s="21"/>
      <c r="G607" s="21"/>
      <c r="H607" s="21" t="e">
        <f>#REF!</f>
        <v>#REF!</v>
      </c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120">
        <f t="shared" si="1552"/>
        <v>0</v>
      </c>
      <c r="AV607" s="120">
        <f t="shared" si="1547"/>
        <v>0</v>
      </c>
      <c r="AW607" s="21"/>
      <c r="AX607" s="21"/>
      <c r="AY607" s="21"/>
      <c r="AZ607" s="21">
        <f>E607</f>
        <v>0</v>
      </c>
      <c r="BA607" s="102">
        <f t="shared" si="1543"/>
        <v>0</v>
      </c>
      <c r="BB607" s="21"/>
      <c r="BC607" s="21"/>
      <c r="BD607" s="21"/>
      <c r="BE607" s="300">
        <f t="shared" si="1542"/>
        <v>0</v>
      </c>
      <c r="BF607" s="300">
        <f t="shared" si="1545"/>
        <v>0</v>
      </c>
      <c r="BG607" s="21"/>
      <c r="BH607" s="21"/>
      <c r="BI607" s="120">
        <f t="shared" si="1548"/>
        <v>0</v>
      </c>
      <c r="BJ607" s="248"/>
      <c r="BK607" s="248"/>
      <c r="BL607" s="248"/>
      <c r="BM607" s="248">
        <f>AY607</f>
        <v>0</v>
      </c>
      <c r="BN607" s="120"/>
      <c r="BO607" s="120" t="e">
        <f t="shared" si="1549"/>
        <v>#REF!</v>
      </c>
      <c r="BP607" s="248"/>
      <c r="BQ607" s="248"/>
      <c r="BR607" s="248"/>
      <c r="BS607" s="248" t="e">
        <f>#REF!</f>
        <v>#REF!</v>
      </c>
      <c r="BT607" s="248"/>
      <c r="BU607" s="35">
        <f t="shared" si="1499"/>
        <v>0</v>
      </c>
      <c r="BV607" s="120">
        <f t="shared" si="1550"/>
        <v>0</v>
      </c>
      <c r="BW607" s="248"/>
      <c r="BX607" s="248"/>
      <c r="BY607" s="248"/>
      <c r="BZ607" s="248">
        <f>BF607</f>
        <v>0</v>
      </c>
      <c r="CA607" s="120"/>
      <c r="CB607" s="248"/>
      <c r="CC607" s="248"/>
      <c r="CD607" s="248"/>
      <c r="CE607" s="120"/>
      <c r="CF607" s="248"/>
      <c r="CG607" s="248"/>
      <c r="CH607" s="248"/>
      <c r="CI607" s="35">
        <f t="shared" si="1540"/>
        <v>0</v>
      </c>
      <c r="CJ607" s="120"/>
      <c r="CK607" s="120">
        <f t="shared" si="1551"/>
        <v>0</v>
      </c>
      <c r="CL607" s="248"/>
      <c r="CM607" s="248"/>
      <c r="CN607" s="248"/>
      <c r="CO607" s="248">
        <f>CB607</f>
        <v>0</v>
      </c>
    </row>
    <row r="608" spans="2:93" s="56" customFormat="1" ht="119.25" hidden="1" customHeight="1" x14ac:dyDescent="0.2">
      <c r="B608" s="211" t="s">
        <v>34</v>
      </c>
      <c r="C608" s="57" t="s">
        <v>166</v>
      </c>
      <c r="D608" s="120">
        <f t="shared" si="1546"/>
        <v>0</v>
      </c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120">
        <f t="shared" si="1552"/>
        <v>0</v>
      </c>
      <c r="AV608" s="120">
        <f t="shared" si="1547"/>
        <v>0</v>
      </c>
      <c r="AW608" s="33"/>
      <c r="AX608" s="33"/>
      <c r="AY608" s="33"/>
      <c r="AZ608" s="33"/>
      <c r="BA608" s="102">
        <f t="shared" si="1543"/>
        <v>0</v>
      </c>
      <c r="BB608" s="33"/>
      <c r="BC608" s="33"/>
      <c r="BD608" s="33"/>
      <c r="BE608" s="300">
        <f t="shared" si="1542"/>
        <v>0</v>
      </c>
      <c r="BF608" s="300">
        <f t="shared" si="1545"/>
        <v>0</v>
      </c>
      <c r="BG608" s="33"/>
      <c r="BH608" s="33"/>
      <c r="BI608" s="120">
        <f t="shared" si="1548"/>
        <v>0</v>
      </c>
      <c r="BJ608" s="247"/>
      <c r="BK608" s="247"/>
      <c r="BL608" s="247"/>
      <c r="BM608" s="247"/>
      <c r="BN608" s="120"/>
      <c r="BO608" s="120">
        <f t="shared" si="1549"/>
        <v>0</v>
      </c>
      <c r="BP608" s="247"/>
      <c r="BQ608" s="247"/>
      <c r="BR608" s="247"/>
      <c r="BS608" s="247"/>
      <c r="BT608" s="247"/>
      <c r="BU608" s="35">
        <f t="shared" si="1499"/>
        <v>0</v>
      </c>
      <c r="BV608" s="120">
        <f t="shared" si="1550"/>
        <v>0</v>
      </c>
      <c r="BW608" s="247"/>
      <c r="BX608" s="247"/>
      <c r="BY608" s="247"/>
      <c r="BZ608" s="247"/>
      <c r="CA608" s="120"/>
      <c r="CB608" s="247"/>
      <c r="CC608" s="247"/>
      <c r="CD608" s="247"/>
      <c r="CE608" s="120"/>
      <c r="CF608" s="247"/>
      <c r="CG608" s="247"/>
      <c r="CH608" s="247"/>
      <c r="CI608" s="35">
        <f t="shared" si="1540"/>
        <v>0</v>
      </c>
      <c r="CJ608" s="120"/>
      <c r="CK608" s="120">
        <f t="shared" si="1551"/>
        <v>0</v>
      </c>
      <c r="CL608" s="247"/>
      <c r="CM608" s="247"/>
      <c r="CN608" s="247"/>
      <c r="CO608" s="247"/>
    </row>
    <row r="609" spans="2:93" s="56" customFormat="1" ht="174.75" hidden="1" customHeight="1" x14ac:dyDescent="0.2">
      <c r="B609" s="211" t="s">
        <v>62</v>
      </c>
      <c r="C609" s="57" t="s">
        <v>169</v>
      </c>
      <c r="D609" s="120" t="e">
        <f t="shared" si="1546"/>
        <v>#REF!</v>
      </c>
      <c r="E609" s="33"/>
      <c r="F609" s="33"/>
      <c r="G609" s="33"/>
      <c r="H609" s="33" t="e">
        <f>#REF!</f>
        <v>#REF!</v>
      </c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120" t="e">
        <f t="shared" si="1552"/>
        <v>#REF!</v>
      </c>
      <c r="AV609" s="120" t="e">
        <f t="shared" si="1547"/>
        <v>#REF!</v>
      </c>
      <c r="AW609" s="33"/>
      <c r="AX609" s="33"/>
      <c r="AY609" s="33"/>
      <c r="AZ609" s="33" t="e">
        <f>D609</f>
        <v>#REF!</v>
      </c>
      <c r="BA609" s="102">
        <f t="shared" si="1543"/>
        <v>0</v>
      </c>
      <c r="BB609" s="33"/>
      <c r="BC609" s="33"/>
      <c r="BD609" s="33"/>
      <c r="BE609" s="300">
        <f t="shared" si="1542"/>
        <v>0</v>
      </c>
      <c r="BF609" s="300">
        <f t="shared" si="1545"/>
        <v>0</v>
      </c>
      <c r="BG609" s="33"/>
      <c r="BH609" s="33"/>
      <c r="BI609" s="120">
        <f t="shared" si="1548"/>
        <v>0</v>
      </c>
      <c r="BJ609" s="247"/>
      <c r="BK609" s="247"/>
      <c r="BL609" s="247"/>
      <c r="BM609" s="247">
        <f>AX609</f>
        <v>0</v>
      </c>
      <c r="BN609" s="120"/>
      <c r="BO609" s="120" t="e">
        <f t="shared" si="1549"/>
        <v>#REF!</v>
      </c>
      <c r="BP609" s="247"/>
      <c r="BQ609" s="247"/>
      <c r="BR609" s="247"/>
      <c r="BS609" s="247" t="e">
        <f>#REF!</f>
        <v>#REF!</v>
      </c>
      <c r="BT609" s="247"/>
      <c r="BU609" s="35">
        <f t="shared" si="1499"/>
        <v>0</v>
      </c>
      <c r="BV609" s="120">
        <f t="shared" si="1550"/>
        <v>0</v>
      </c>
      <c r="BW609" s="247"/>
      <c r="BX609" s="247"/>
      <c r="BY609" s="247"/>
      <c r="BZ609" s="247">
        <f>BE609</f>
        <v>0</v>
      </c>
      <c r="CA609" s="120"/>
      <c r="CB609" s="247"/>
      <c r="CC609" s="247"/>
      <c r="CD609" s="247"/>
      <c r="CE609" s="120"/>
      <c r="CF609" s="247"/>
      <c r="CG609" s="247"/>
      <c r="CH609" s="247"/>
      <c r="CI609" s="35">
        <f t="shared" si="1540"/>
        <v>0</v>
      </c>
      <c r="CJ609" s="120"/>
      <c r="CK609" s="120">
        <f t="shared" si="1551"/>
        <v>0</v>
      </c>
      <c r="CL609" s="247"/>
      <c r="CM609" s="247"/>
      <c r="CN609" s="247"/>
      <c r="CO609" s="247">
        <f>CA609</f>
        <v>0</v>
      </c>
    </row>
    <row r="610" spans="2:93" s="54" customFormat="1" ht="33" hidden="1" customHeight="1" x14ac:dyDescent="0.25">
      <c r="B610" s="208" t="s">
        <v>235</v>
      </c>
      <c r="C610" s="143" t="s">
        <v>85</v>
      </c>
      <c r="D610" s="298">
        <f>D626</f>
        <v>0</v>
      </c>
      <c r="E610" s="102"/>
      <c r="F610" s="102"/>
      <c r="G610" s="102"/>
      <c r="H610" s="102">
        <f>H626</f>
        <v>0</v>
      </c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554">
        <f>AV610+AX610</f>
        <v>0</v>
      </c>
      <c r="AV610" s="559">
        <f>AV626</f>
        <v>0</v>
      </c>
      <c r="AW610" s="102"/>
      <c r="AX610" s="102"/>
      <c r="AY610" s="102"/>
      <c r="AZ610" s="102">
        <f>AZ626</f>
        <v>0</v>
      </c>
      <c r="BA610" s="102">
        <f t="shared" si="1543"/>
        <v>0</v>
      </c>
      <c r="BB610" s="102"/>
      <c r="BC610" s="102"/>
      <c r="BD610" s="102"/>
      <c r="BE610" s="535">
        <f t="shared" si="1542"/>
        <v>0</v>
      </c>
      <c r="BF610" s="324">
        <f t="shared" si="1545"/>
        <v>0</v>
      </c>
      <c r="BG610" s="102"/>
      <c r="BH610" s="102"/>
      <c r="BI610" s="495">
        <f>BI626</f>
        <v>0</v>
      </c>
      <c r="BJ610" s="35"/>
      <c r="BK610" s="35"/>
      <c r="BL610" s="35"/>
      <c r="BM610" s="35">
        <f>BM626</f>
        <v>0</v>
      </c>
      <c r="BN610" s="323">
        <f t="shared" ref="BN610" si="1553">BO610+BP610+BQ610</f>
        <v>0</v>
      </c>
      <c r="BO610" s="495">
        <f>BO626</f>
        <v>0</v>
      </c>
      <c r="BP610" s="35"/>
      <c r="BQ610" s="35"/>
      <c r="BR610" s="35"/>
      <c r="BS610" s="35">
        <f>BS626</f>
        <v>0</v>
      </c>
      <c r="BT610" s="35"/>
      <c r="BU610" s="35">
        <f t="shared" si="1499"/>
        <v>0</v>
      </c>
      <c r="BV610" s="495">
        <f>BV626</f>
        <v>0</v>
      </c>
      <c r="BW610" s="35"/>
      <c r="BX610" s="35"/>
      <c r="BY610" s="35"/>
      <c r="BZ610" s="35">
        <f>BZ626</f>
        <v>0</v>
      </c>
      <c r="CA610" s="340">
        <f t="shared" ref="CA610" si="1554">CB610+CC610+CD610</f>
        <v>0</v>
      </c>
      <c r="CB610" s="35"/>
      <c r="CC610" s="35"/>
      <c r="CD610" s="35"/>
      <c r="CE610" s="340">
        <f t="shared" ref="CE610" si="1555">CF610+CH610+CI610</f>
        <v>0</v>
      </c>
      <c r="CF610" s="35"/>
      <c r="CG610" s="35"/>
      <c r="CH610" s="35"/>
      <c r="CI610" s="35">
        <f t="shared" si="1540"/>
        <v>0</v>
      </c>
      <c r="CJ610" s="486"/>
      <c r="CK610" s="495">
        <f>CK626</f>
        <v>0</v>
      </c>
      <c r="CL610" s="35"/>
      <c r="CM610" s="35"/>
      <c r="CN610" s="35"/>
      <c r="CO610" s="35">
        <f>CO626</f>
        <v>0</v>
      </c>
    </row>
    <row r="611" spans="2:93" s="56" customFormat="1" ht="106.5" hidden="1" customHeight="1" x14ac:dyDescent="0.2">
      <c r="B611" s="211" t="s">
        <v>34</v>
      </c>
      <c r="C611" s="57" t="s">
        <v>86</v>
      </c>
      <c r="D611" s="120">
        <f>E611+H611</f>
        <v>0</v>
      </c>
      <c r="E611" s="33"/>
      <c r="F611" s="33"/>
      <c r="G611" s="33"/>
      <c r="H611" s="33">
        <v>0</v>
      </c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120">
        <f>AX611</f>
        <v>0</v>
      </c>
      <c r="AV611" s="120">
        <f>AW611+AZ611</f>
        <v>0</v>
      </c>
      <c r="AW611" s="33"/>
      <c r="AX611" s="33"/>
      <c r="AY611" s="33"/>
      <c r="AZ611" s="33">
        <v>0</v>
      </c>
      <c r="BA611" s="102">
        <f t="shared" si="1543"/>
        <v>0</v>
      </c>
      <c r="BB611" s="33"/>
      <c r="BC611" s="33"/>
      <c r="BD611" s="33"/>
      <c r="BE611" s="120">
        <f t="shared" si="1542"/>
        <v>0</v>
      </c>
      <c r="BF611" s="120">
        <f t="shared" si="1545"/>
        <v>0</v>
      </c>
      <c r="BG611" s="33"/>
      <c r="BH611" s="33"/>
      <c r="BI611" s="120">
        <f>BJ611+BM611</f>
        <v>0</v>
      </c>
      <c r="BJ611" s="247"/>
      <c r="BK611" s="247"/>
      <c r="BL611" s="247"/>
      <c r="BM611" s="247">
        <v>0</v>
      </c>
      <c r="BN611" s="120"/>
      <c r="BO611" s="120">
        <f>BP611+BS611</f>
        <v>0</v>
      </c>
      <c r="BP611" s="247"/>
      <c r="BQ611" s="247"/>
      <c r="BR611" s="247"/>
      <c r="BS611" s="247">
        <v>0</v>
      </c>
      <c r="BT611" s="247"/>
      <c r="BU611" s="35">
        <f t="shared" si="1499"/>
        <v>0</v>
      </c>
      <c r="BV611" s="120">
        <f>BW611+BZ611</f>
        <v>0</v>
      </c>
      <c r="BW611" s="247"/>
      <c r="BX611" s="247"/>
      <c r="BY611" s="247"/>
      <c r="BZ611" s="247">
        <v>0</v>
      </c>
      <c r="CA611" s="120"/>
      <c r="CB611" s="247"/>
      <c r="CC611" s="247"/>
      <c r="CD611" s="247"/>
      <c r="CE611" s="120"/>
      <c r="CF611" s="247"/>
      <c r="CG611" s="247"/>
      <c r="CH611" s="247"/>
      <c r="CI611" s="35">
        <f t="shared" si="1540"/>
        <v>0</v>
      </c>
      <c r="CJ611" s="120"/>
      <c r="CK611" s="120">
        <f>CL611+CO611</f>
        <v>0</v>
      </c>
      <c r="CL611" s="247"/>
      <c r="CM611" s="247"/>
      <c r="CN611" s="247"/>
      <c r="CO611" s="247">
        <v>0</v>
      </c>
    </row>
    <row r="612" spans="2:93" s="59" customFormat="1" ht="47.25" hidden="1" customHeight="1" x14ac:dyDescent="0.25">
      <c r="B612" s="223" t="s">
        <v>84</v>
      </c>
      <c r="C612" s="145" t="s">
        <v>87</v>
      </c>
      <c r="D612" s="146">
        <f>E612+H612</f>
        <v>0</v>
      </c>
      <c r="E612" s="317"/>
      <c r="F612" s="317"/>
      <c r="G612" s="317"/>
      <c r="H612" s="317">
        <v>0</v>
      </c>
      <c r="I612" s="317"/>
      <c r="J612" s="317"/>
      <c r="K612" s="317"/>
      <c r="L612" s="317"/>
      <c r="M612" s="317"/>
      <c r="N612" s="317"/>
      <c r="O612" s="317"/>
      <c r="P612" s="317"/>
      <c r="Q612" s="317"/>
      <c r="R612" s="317"/>
      <c r="S612" s="317"/>
      <c r="T612" s="317"/>
      <c r="U612" s="317"/>
      <c r="V612" s="317"/>
      <c r="W612" s="317"/>
      <c r="X612" s="317"/>
      <c r="Y612" s="317"/>
      <c r="Z612" s="317"/>
      <c r="AA612" s="317"/>
      <c r="AB612" s="317"/>
      <c r="AC612" s="21"/>
      <c r="AD612" s="317"/>
      <c r="AE612" s="317"/>
      <c r="AF612" s="317"/>
      <c r="AG612" s="317"/>
      <c r="AH612" s="317"/>
      <c r="AI612" s="317"/>
      <c r="AJ612" s="317"/>
      <c r="AK612" s="317"/>
      <c r="AL612" s="21"/>
      <c r="AM612" s="317"/>
      <c r="AN612" s="317"/>
      <c r="AO612" s="317"/>
      <c r="AP612" s="317"/>
      <c r="AQ612" s="317"/>
      <c r="AR612" s="317"/>
      <c r="AS612" s="317"/>
      <c r="AT612" s="317"/>
      <c r="AU612" s="146">
        <f>AV612+AX612</f>
        <v>0</v>
      </c>
      <c r="AV612" s="559">
        <f>AW612+AZ612</f>
        <v>0</v>
      </c>
      <c r="AW612" s="317"/>
      <c r="AX612" s="317"/>
      <c r="AY612" s="317"/>
      <c r="AZ612" s="317">
        <v>0</v>
      </c>
      <c r="BA612" s="102">
        <f t="shared" si="1543"/>
        <v>0</v>
      </c>
      <c r="BB612" s="318"/>
      <c r="BC612" s="318"/>
      <c r="BD612" s="318"/>
      <c r="BE612" s="535">
        <f t="shared" si="1542"/>
        <v>0</v>
      </c>
      <c r="BF612" s="324">
        <f t="shared" si="1545"/>
        <v>0</v>
      </c>
      <c r="BG612" s="318"/>
      <c r="BH612" s="318"/>
      <c r="BI612" s="491">
        <f>BJ612+BM612</f>
        <v>0</v>
      </c>
      <c r="BJ612" s="264"/>
      <c r="BK612" s="264"/>
      <c r="BL612" s="264"/>
      <c r="BM612" s="264">
        <v>0</v>
      </c>
      <c r="BN612" s="146"/>
      <c r="BO612" s="491">
        <f>BP612+BS612</f>
        <v>0</v>
      </c>
      <c r="BP612" s="248"/>
      <c r="BQ612" s="264"/>
      <c r="BR612" s="264"/>
      <c r="BS612" s="264">
        <v>0</v>
      </c>
      <c r="BT612" s="264"/>
      <c r="BU612" s="35">
        <f t="shared" si="1499"/>
        <v>0</v>
      </c>
      <c r="BV612" s="491">
        <f>BW612+BZ612</f>
        <v>0</v>
      </c>
      <c r="BW612" s="264"/>
      <c r="BX612" s="264"/>
      <c r="BY612" s="264"/>
      <c r="BZ612" s="264">
        <v>0</v>
      </c>
      <c r="CA612" s="146"/>
      <c r="CB612" s="264"/>
      <c r="CC612" s="264"/>
      <c r="CD612" s="264"/>
      <c r="CE612" s="146"/>
      <c r="CF612" s="264"/>
      <c r="CG612" s="264"/>
      <c r="CH612" s="264"/>
      <c r="CI612" s="35">
        <f t="shared" si="1540"/>
        <v>0</v>
      </c>
      <c r="CJ612" s="146"/>
      <c r="CK612" s="491">
        <f>CL612+CO612</f>
        <v>0</v>
      </c>
      <c r="CL612" s="264"/>
      <c r="CM612" s="264"/>
      <c r="CN612" s="264"/>
      <c r="CO612" s="264">
        <v>0</v>
      </c>
    </row>
    <row r="613" spans="2:93" s="48" customFormat="1" ht="137.25" hidden="1" customHeight="1" x14ac:dyDescent="0.25">
      <c r="B613" s="208" t="s">
        <v>7</v>
      </c>
      <c r="C613" s="134" t="s">
        <v>88</v>
      </c>
      <c r="D613" s="298">
        <f>D614+D618+D621</f>
        <v>0</v>
      </c>
      <c r="E613" s="102">
        <f>E614+E618+E621</f>
        <v>0</v>
      </c>
      <c r="F613" s="102"/>
      <c r="G613" s="102"/>
      <c r="H613" s="102">
        <f>H614+H618+H621</f>
        <v>0</v>
      </c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554">
        <f>AU614+AU618+AU621</f>
        <v>0</v>
      </c>
      <c r="AV613" s="559">
        <f>AV614+AV618+AV621</f>
        <v>0</v>
      </c>
      <c r="AW613" s="102">
        <f>AW614+AW618+AW621</f>
        <v>0</v>
      </c>
      <c r="AX613" s="102"/>
      <c r="AY613" s="102"/>
      <c r="AZ613" s="102">
        <f>AZ614+AZ618+AZ621</f>
        <v>0</v>
      </c>
      <c r="BA613" s="102">
        <f t="shared" si="1543"/>
        <v>0</v>
      </c>
      <c r="BB613" s="102"/>
      <c r="BC613" s="102"/>
      <c r="BD613" s="102"/>
      <c r="BE613" s="120">
        <f t="shared" si="1542"/>
        <v>0</v>
      </c>
      <c r="BF613" s="120">
        <f t="shared" si="1545"/>
        <v>0</v>
      </c>
      <c r="BG613" s="102"/>
      <c r="BH613" s="102"/>
      <c r="BI613" s="495">
        <f>BI614+BI618+BI621</f>
        <v>0</v>
      </c>
      <c r="BJ613" s="35">
        <f>BJ614+BJ618+BJ621</f>
        <v>0</v>
      </c>
      <c r="BK613" s="35"/>
      <c r="BL613" s="35"/>
      <c r="BM613" s="35">
        <f>BM614+BM618+BM621</f>
        <v>0</v>
      </c>
      <c r="BN613" s="323"/>
      <c r="BO613" s="495">
        <f>BO614+BO618+BO621</f>
        <v>0</v>
      </c>
      <c r="BP613" s="35">
        <f>BP614+BP618+BP621</f>
        <v>0</v>
      </c>
      <c r="BQ613" s="35"/>
      <c r="BR613" s="35"/>
      <c r="BS613" s="35">
        <f>BS614+BS618+BS621</f>
        <v>0</v>
      </c>
      <c r="BT613" s="35"/>
      <c r="BU613" s="35">
        <f t="shared" si="1499"/>
        <v>0</v>
      </c>
      <c r="BV613" s="495">
        <f>BV614+BV618+BV621</f>
        <v>0</v>
      </c>
      <c r="BW613" s="35">
        <f>BW614+BW618+BW621</f>
        <v>0</v>
      </c>
      <c r="BX613" s="35"/>
      <c r="BY613" s="35"/>
      <c r="BZ613" s="35">
        <f>BZ614+BZ618+BZ621</f>
        <v>0</v>
      </c>
      <c r="CA613" s="340"/>
      <c r="CB613" s="35"/>
      <c r="CC613" s="35"/>
      <c r="CD613" s="35"/>
      <c r="CE613" s="340"/>
      <c r="CF613" s="35"/>
      <c r="CG613" s="35"/>
      <c r="CH613" s="35"/>
      <c r="CI613" s="35">
        <f t="shared" si="1540"/>
        <v>0</v>
      </c>
      <c r="CJ613" s="486"/>
      <c r="CK613" s="495">
        <f>CK614+CK618+CK621</f>
        <v>0</v>
      </c>
      <c r="CL613" s="35">
        <f>CL614+CL618+CL621</f>
        <v>0</v>
      </c>
      <c r="CM613" s="35"/>
      <c r="CN613" s="35"/>
      <c r="CO613" s="35">
        <f>CO614+CO618+CO621</f>
        <v>0</v>
      </c>
    </row>
    <row r="614" spans="2:93" s="42" customFormat="1" ht="116.25" hidden="1" customHeight="1" x14ac:dyDescent="0.25">
      <c r="B614" s="206" t="s">
        <v>5</v>
      </c>
      <c r="C614" s="111" t="s">
        <v>89</v>
      </c>
      <c r="D614" s="112">
        <f>E614</f>
        <v>0</v>
      </c>
      <c r="E614" s="307">
        <f>E615+E616+E617</f>
        <v>0</v>
      </c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C614" s="307"/>
      <c r="AD614" s="307"/>
      <c r="AE614" s="307"/>
      <c r="AF614" s="307"/>
      <c r="AG614" s="307"/>
      <c r="AH614" s="307"/>
      <c r="AI614" s="307"/>
      <c r="AJ614" s="307"/>
      <c r="AK614" s="307"/>
      <c r="AL614" s="307"/>
      <c r="AM614" s="307"/>
      <c r="AN614" s="307"/>
      <c r="AO614" s="307"/>
      <c r="AP614" s="307"/>
      <c r="AQ614" s="307"/>
      <c r="AR614" s="307"/>
      <c r="AS614" s="307"/>
      <c r="AT614" s="307"/>
      <c r="AU614" s="112">
        <f t="shared" ref="AU614:AV617" si="1556">AV614</f>
        <v>0</v>
      </c>
      <c r="AV614" s="112">
        <f t="shared" si="1556"/>
        <v>0</v>
      </c>
      <c r="AW614" s="307">
        <f>AW615+AW616+AW617</f>
        <v>0</v>
      </c>
      <c r="AX614" s="307"/>
      <c r="AY614" s="307"/>
      <c r="AZ614" s="307"/>
      <c r="BA614" s="102">
        <f t="shared" si="1543"/>
        <v>0</v>
      </c>
      <c r="BB614" s="307"/>
      <c r="BC614" s="307"/>
      <c r="BD614" s="307"/>
      <c r="BE614" s="535">
        <f t="shared" si="1542"/>
        <v>0</v>
      </c>
      <c r="BF614" s="324">
        <f t="shared" si="1545"/>
        <v>0</v>
      </c>
      <c r="BG614" s="307"/>
      <c r="BH614" s="307"/>
      <c r="BI614" s="112">
        <f>BJ614</f>
        <v>0</v>
      </c>
      <c r="BJ614" s="194">
        <f>BJ615+BJ616+BJ617</f>
        <v>0</v>
      </c>
      <c r="BK614" s="194"/>
      <c r="BL614" s="194"/>
      <c r="BM614" s="194"/>
      <c r="BN614" s="112"/>
      <c r="BO614" s="112">
        <f>BP614</f>
        <v>0</v>
      </c>
      <c r="BP614" s="194">
        <f>BP615+BP616+BP617</f>
        <v>0</v>
      </c>
      <c r="BQ614" s="194"/>
      <c r="BR614" s="194"/>
      <c r="BS614" s="194"/>
      <c r="BT614" s="194"/>
      <c r="BU614" s="35">
        <f t="shared" si="1499"/>
        <v>0</v>
      </c>
      <c r="BV614" s="112">
        <f>BW614</f>
        <v>0</v>
      </c>
      <c r="BW614" s="194">
        <f>BW615+BW616+BW617</f>
        <v>0</v>
      </c>
      <c r="BX614" s="194"/>
      <c r="BY614" s="194"/>
      <c r="BZ614" s="194"/>
      <c r="CA614" s="112"/>
      <c r="CB614" s="194"/>
      <c r="CC614" s="194"/>
      <c r="CD614" s="194"/>
      <c r="CE614" s="112"/>
      <c r="CF614" s="194"/>
      <c r="CG614" s="194"/>
      <c r="CH614" s="194"/>
      <c r="CI614" s="35">
        <f t="shared" si="1540"/>
        <v>0</v>
      </c>
      <c r="CJ614" s="112"/>
      <c r="CK614" s="112">
        <f>CL614</f>
        <v>0</v>
      </c>
      <c r="CL614" s="194">
        <f>CL615+CL616+CL617</f>
        <v>0</v>
      </c>
      <c r="CM614" s="194"/>
      <c r="CN614" s="194"/>
      <c r="CO614" s="194"/>
    </row>
    <row r="615" spans="2:93" s="39" customFormat="1" ht="15" hidden="1" customHeight="1" x14ac:dyDescent="0.25">
      <c r="B615" s="209"/>
      <c r="C615" s="124" t="s">
        <v>39</v>
      </c>
      <c r="D615" s="130">
        <f>E615</f>
        <v>0</v>
      </c>
      <c r="E615" s="37">
        <v>0</v>
      </c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130">
        <f t="shared" si="1556"/>
        <v>0</v>
      </c>
      <c r="AV615" s="130">
        <f t="shared" si="1556"/>
        <v>0</v>
      </c>
      <c r="AW615" s="37">
        <v>0</v>
      </c>
      <c r="AX615" s="37"/>
      <c r="AY615" s="37"/>
      <c r="AZ615" s="37"/>
      <c r="BA615" s="102">
        <f t="shared" si="1543"/>
        <v>0</v>
      </c>
      <c r="BB615" s="37"/>
      <c r="BC615" s="37"/>
      <c r="BD615" s="37"/>
      <c r="BE615" s="120">
        <f t="shared" si="1542"/>
        <v>0</v>
      </c>
      <c r="BF615" s="120">
        <f t="shared" si="1545"/>
        <v>0</v>
      </c>
      <c r="BG615" s="37"/>
      <c r="BH615" s="37"/>
      <c r="BI615" s="130">
        <f>BJ615</f>
        <v>0</v>
      </c>
      <c r="BJ615" s="189">
        <v>0</v>
      </c>
      <c r="BK615" s="189"/>
      <c r="BL615" s="189"/>
      <c r="BM615" s="189"/>
      <c r="BN615" s="130"/>
      <c r="BO615" s="130">
        <f>BP615</f>
        <v>0</v>
      </c>
      <c r="BP615" s="189">
        <v>0</v>
      </c>
      <c r="BQ615" s="189"/>
      <c r="BR615" s="189"/>
      <c r="BS615" s="189"/>
      <c r="BT615" s="189"/>
      <c r="BU615" s="35">
        <f t="shared" si="1499"/>
        <v>0</v>
      </c>
      <c r="BV615" s="130">
        <f>BW615</f>
        <v>0</v>
      </c>
      <c r="BW615" s="189">
        <v>0</v>
      </c>
      <c r="BX615" s="189"/>
      <c r="BY615" s="189"/>
      <c r="BZ615" s="189"/>
      <c r="CA615" s="130"/>
      <c r="CB615" s="189"/>
      <c r="CC615" s="189"/>
      <c r="CD615" s="189"/>
      <c r="CE615" s="130"/>
      <c r="CF615" s="189"/>
      <c r="CG615" s="189"/>
      <c r="CH615" s="189"/>
      <c r="CI615" s="35">
        <f t="shared" si="1540"/>
        <v>0</v>
      </c>
      <c r="CJ615" s="130"/>
      <c r="CK615" s="130">
        <f>CL615</f>
        <v>0</v>
      </c>
      <c r="CL615" s="189">
        <v>0</v>
      </c>
      <c r="CM615" s="189"/>
      <c r="CN615" s="189"/>
      <c r="CO615" s="189"/>
    </row>
    <row r="616" spans="2:93" s="39" customFormat="1" ht="45.75" hidden="1" customHeight="1" x14ac:dyDescent="0.25">
      <c r="B616" s="209"/>
      <c r="C616" s="124" t="s">
        <v>43</v>
      </c>
      <c r="D616" s="130">
        <f>E616</f>
        <v>0</v>
      </c>
      <c r="E616" s="37">
        <v>0</v>
      </c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130">
        <f t="shared" si="1556"/>
        <v>0</v>
      </c>
      <c r="AV616" s="130">
        <f t="shared" si="1556"/>
        <v>0</v>
      </c>
      <c r="AW616" s="37">
        <v>0</v>
      </c>
      <c r="AX616" s="37"/>
      <c r="AY616" s="37"/>
      <c r="AZ616" s="37"/>
      <c r="BA616" s="102">
        <f t="shared" si="1543"/>
        <v>0</v>
      </c>
      <c r="BB616" s="37"/>
      <c r="BC616" s="37"/>
      <c r="BD616" s="37"/>
      <c r="BE616" s="535">
        <f t="shared" si="1542"/>
        <v>0</v>
      </c>
      <c r="BF616" s="324">
        <f t="shared" si="1545"/>
        <v>0</v>
      </c>
      <c r="BG616" s="37"/>
      <c r="BH616" s="37"/>
      <c r="BI616" s="130">
        <f>BJ616</f>
        <v>0</v>
      </c>
      <c r="BJ616" s="189">
        <v>0</v>
      </c>
      <c r="BK616" s="189"/>
      <c r="BL616" s="189"/>
      <c r="BM616" s="189"/>
      <c r="BN616" s="130"/>
      <c r="BO616" s="130">
        <f>BP616</f>
        <v>0</v>
      </c>
      <c r="BP616" s="189">
        <v>0</v>
      </c>
      <c r="BQ616" s="189"/>
      <c r="BR616" s="189"/>
      <c r="BS616" s="189"/>
      <c r="BT616" s="189"/>
      <c r="BU616" s="35">
        <f t="shared" si="1499"/>
        <v>0</v>
      </c>
      <c r="BV616" s="130">
        <f>BW616</f>
        <v>0</v>
      </c>
      <c r="BW616" s="189">
        <v>0</v>
      </c>
      <c r="BX616" s="189"/>
      <c r="BY616" s="189"/>
      <c r="BZ616" s="189"/>
      <c r="CA616" s="130"/>
      <c r="CB616" s="189"/>
      <c r="CC616" s="189"/>
      <c r="CD616" s="189"/>
      <c r="CE616" s="130"/>
      <c r="CF616" s="189"/>
      <c r="CG616" s="189"/>
      <c r="CH616" s="189"/>
      <c r="CI616" s="35">
        <f t="shared" si="1540"/>
        <v>0</v>
      </c>
      <c r="CJ616" s="130"/>
      <c r="CK616" s="130">
        <f>CL616</f>
        <v>0</v>
      </c>
      <c r="CL616" s="189">
        <v>0</v>
      </c>
      <c r="CM616" s="189"/>
      <c r="CN616" s="189"/>
      <c r="CO616" s="189"/>
    </row>
    <row r="617" spans="2:93" s="39" customFormat="1" ht="15" hidden="1" customHeight="1" x14ac:dyDescent="0.25">
      <c r="B617" s="209"/>
      <c r="C617" s="124" t="s">
        <v>47</v>
      </c>
      <c r="D617" s="130">
        <f>E617</f>
        <v>0</v>
      </c>
      <c r="E617" s="37">
        <v>0</v>
      </c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130">
        <f t="shared" si="1556"/>
        <v>0</v>
      </c>
      <c r="AV617" s="130">
        <f t="shared" si="1556"/>
        <v>0</v>
      </c>
      <c r="AW617" s="37">
        <v>0</v>
      </c>
      <c r="AX617" s="37"/>
      <c r="AY617" s="37"/>
      <c r="AZ617" s="37"/>
      <c r="BA617" s="102">
        <f t="shared" si="1543"/>
        <v>0</v>
      </c>
      <c r="BB617" s="37"/>
      <c r="BC617" s="37"/>
      <c r="BD617" s="37"/>
      <c r="BE617" s="120">
        <f t="shared" si="1542"/>
        <v>0</v>
      </c>
      <c r="BF617" s="120">
        <f t="shared" si="1545"/>
        <v>0</v>
      </c>
      <c r="BG617" s="37"/>
      <c r="BH617" s="37"/>
      <c r="BI617" s="130">
        <f>BJ617</f>
        <v>0</v>
      </c>
      <c r="BJ617" s="189">
        <v>0</v>
      </c>
      <c r="BK617" s="189"/>
      <c r="BL617" s="189"/>
      <c r="BM617" s="189"/>
      <c r="BN617" s="130"/>
      <c r="BO617" s="130">
        <f>BP617</f>
        <v>0</v>
      </c>
      <c r="BP617" s="189">
        <v>0</v>
      </c>
      <c r="BQ617" s="189"/>
      <c r="BR617" s="189"/>
      <c r="BS617" s="189"/>
      <c r="BT617" s="189"/>
      <c r="BU617" s="35">
        <f t="shared" si="1499"/>
        <v>0</v>
      </c>
      <c r="BV617" s="130">
        <f>BW617</f>
        <v>0</v>
      </c>
      <c r="BW617" s="189">
        <v>0</v>
      </c>
      <c r="BX617" s="189"/>
      <c r="BY617" s="189"/>
      <c r="BZ617" s="189"/>
      <c r="CA617" s="130"/>
      <c r="CB617" s="189"/>
      <c r="CC617" s="189"/>
      <c r="CD617" s="189"/>
      <c r="CE617" s="130"/>
      <c r="CF617" s="189"/>
      <c r="CG617" s="189"/>
      <c r="CH617" s="189"/>
      <c r="CI617" s="35">
        <f t="shared" si="1540"/>
        <v>0</v>
      </c>
      <c r="CJ617" s="130"/>
      <c r="CK617" s="130">
        <f>CL617</f>
        <v>0</v>
      </c>
      <c r="CL617" s="189">
        <v>0</v>
      </c>
      <c r="CM617" s="189"/>
      <c r="CN617" s="189"/>
      <c r="CO617" s="189"/>
    </row>
    <row r="618" spans="2:93" s="42" customFormat="1" ht="153" hidden="1" customHeight="1" x14ac:dyDescent="0.25">
      <c r="B618" s="206" t="s">
        <v>6</v>
      </c>
      <c r="C618" s="111" t="s">
        <v>90</v>
      </c>
      <c r="D618" s="297">
        <f>E618+H618</f>
        <v>0</v>
      </c>
      <c r="E618" s="307">
        <f>E619+E620</f>
        <v>0</v>
      </c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C618" s="307"/>
      <c r="AD618" s="307"/>
      <c r="AE618" s="307"/>
      <c r="AF618" s="307"/>
      <c r="AG618" s="307"/>
      <c r="AH618" s="307"/>
      <c r="AI618" s="307"/>
      <c r="AJ618" s="307"/>
      <c r="AK618" s="307"/>
      <c r="AL618" s="307"/>
      <c r="AM618" s="307"/>
      <c r="AN618" s="307"/>
      <c r="AO618" s="307"/>
      <c r="AP618" s="307"/>
      <c r="AQ618" s="307"/>
      <c r="AR618" s="307"/>
      <c r="AS618" s="307"/>
      <c r="AT618" s="307"/>
      <c r="AU618" s="559">
        <f>AV618+AX618</f>
        <v>0</v>
      </c>
      <c r="AV618" s="559">
        <f>AW618+AZ618</f>
        <v>0</v>
      </c>
      <c r="AW618" s="307">
        <f>AW619+AW620</f>
        <v>0</v>
      </c>
      <c r="AX618" s="307"/>
      <c r="AY618" s="307"/>
      <c r="AZ618" s="307"/>
      <c r="BA618" s="102">
        <f t="shared" si="1543"/>
        <v>0</v>
      </c>
      <c r="BB618" s="307"/>
      <c r="BC618" s="307"/>
      <c r="BD618" s="307"/>
      <c r="BE618" s="535">
        <f t="shared" si="1542"/>
        <v>0</v>
      </c>
      <c r="BF618" s="324">
        <f t="shared" si="1545"/>
        <v>0</v>
      </c>
      <c r="BG618" s="307"/>
      <c r="BH618" s="307"/>
      <c r="BI618" s="491">
        <f>BJ618+BM618</f>
        <v>0</v>
      </c>
      <c r="BJ618" s="194">
        <f>BJ619+BJ620</f>
        <v>0</v>
      </c>
      <c r="BK618" s="194"/>
      <c r="BL618" s="194"/>
      <c r="BM618" s="194"/>
      <c r="BN618" s="322"/>
      <c r="BO618" s="491">
        <f>BP618+BS618</f>
        <v>0</v>
      </c>
      <c r="BP618" s="194">
        <f>BP619+BP620</f>
        <v>0</v>
      </c>
      <c r="BQ618" s="194"/>
      <c r="BR618" s="194"/>
      <c r="BS618" s="194"/>
      <c r="BT618" s="194"/>
      <c r="BU618" s="35">
        <f t="shared" si="1499"/>
        <v>0</v>
      </c>
      <c r="BV618" s="491">
        <f>BW618+BZ618</f>
        <v>0</v>
      </c>
      <c r="BW618" s="194">
        <f>BW619+BW620</f>
        <v>0</v>
      </c>
      <c r="BX618" s="194"/>
      <c r="BY618" s="194"/>
      <c r="BZ618" s="194"/>
      <c r="CA618" s="338"/>
      <c r="CB618" s="194"/>
      <c r="CC618" s="194"/>
      <c r="CD618" s="194"/>
      <c r="CE618" s="338"/>
      <c r="CF618" s="194"/>
      <c r="CG618" s="194"/>
      <c r="CH618" s="194"/>
      <c r="CI618" s="35">
        <f t="shared" si="1540"/>
        <v>0</v>
      </c>
      <c r="CJ618" s="482"/>
      <c r="CK618" s="491">
        <f>CL618+CO618</f>
        <v>0</v>
      </c>
      <c r="CL618" s="194">
        <f>CL619+CL620</f>
        <v>0</v>
      </c>
      <c r="CM618" s="194"/>
      <c r="CN618" s="194"/>
      <c r="CO618" s="194"/>
    </row>
    <row r="619" spans="2:93" s="39" customFormat="1" ht="15" hidden="1" customHeight="1" x14ac:dyDescent="0.25">
      <c r="B619" s="209"/>
      <c r="C619" s="124" t="s">
        <v>39</v>
      </c>
      <c r="D619" s="130">
        <f>E619+H619</f>
        <v>0</v>
      </c>
      <c r="E619" s="37">
        <v>0</v>
      </c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130">
        <f>AV619+AX619</f>
        <v>0</v>
      </c>
      <c r="AV619" s="130">
        <f>AW619+AZ619</f>
        <v>0</v>
      </c>
      <c r="AW619" s="37">
        <v>0</v>
      </c>
      <c r="AX619" s="37"/>
      <c r="AY619" s="37"/>
      <c r="AZ619" s="37"/>
      <c r="BA619" s="102">
        <f t="shared" si="1543"/>
        <v>0</v>
      </c>
      <c r="BB619" s="37"/>
      <c r="BC619" s="37"/>
      <c r="BD619" s="37"/>
      <c r="BE619" s="120">
        <f t="shared" si="1542"/>
        <v>0</v>
      </c>
      <c r="BF619" s="120">
        <f t="shared" si="1545"/>
        <v>0</v>
      </c>
      <c r="BG619" s="37"/>
      <c r="BH619" s="37"/>
      <c r="BI619" s="130">
        <f>BJ619+BM619</f>
        <v>0</v>
      </c>
      <c r="BJ619" s="189">
        <v>0</v>
      </c>
      <c r="BK619" s="189"/>
      <c r="BL619" s="189"/>
      <c r="BM619" s="189"/>
      <c r="BN619" s="130"/>
      <c r="BO619" s="130">
        <f>BP619+BS619</f>
        <v>0</v>
      </c>
      <c r="BP619" s="189">
        <v>0</v>
      </c>
      <c r="BQ619" s="189"/>
      <c r="BR619" s="189"/>
      <c r="BS619" s="189"/>
      <c r="BT619" s="189"/>
      <c r="BU619" s="35">
        <f t="shared" si="1499"/>
        <v>0</v>
      </c>
      <c r="BV619" s="130">
        <f>BW619+BZ619</f>
        <v>0</v>
      </c>
      <c r="BW619" s="189">
        <v>0</v>
      </c>
      <c r="BX619" s="189"/>
      <c r="BY619" s="189"/>
      <c r="BZ619" s="189"/>
      <c r="CA619" s="130"/>
      <c r="CB619" s="189"/>
      <c r="CC619" s="189"/>
      <c r="CD619" s="189"/>
      <c r="CE619" s="130"/>
      <c r="CF619" s="189"/>
      <c r="CG619" s="189"/>
      <c r="CH619" s="189"/>
      <c r="CI619" s="35">
        <f t="shared" si="1540"/>
        <v>0</v>
      </c>
      <c r="CJ619" s="130"/>
      <c r="CK619" s="130">
        <f>CL619+CO619</f>
        <v>0</v>
      </c>
      <c r="CL619" s="189">
        <v>0</v>
      </c>
      <c r="CM619" s="189"/>
      <c r="CN619" s="189"/>
      <c r="CO619" s="189"/>
    </row>
    <row r="620" spans="2:93" s="39" customFormat="1" ht="15" hidden="1" customHeight="1" x14ac:dyDescent="0.25">
      <c r="B620" s="209"/>
      <c r="C620" s="124" t="s">
        <v>47</v>
      </c>
      <c r="D620" s="130">
        <f>E620+H620</f>
        <v>0</v>
      </c>
      <c r="E620" s="37">
        <v>0</v>
      </c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130">
        <f>AV620+AX620</f>
        <v>0</v>
      </c>
      <c r="AV620" s="130">
        <f>AW620+AZ620</f>
        <v>0</v>
      </c>
      <c r="AW620" s="37">
        <v>0</v>
      </c>
      <c r="AX620" s="37"/>
      <c r="AY620" s="37"/>
      <c r="AZ620" s="37"/>
      <c r="BA620" s="102">
        <f t="shared" si="1543"/>
        <v>0</v>
      </c>
      <c r="BB620" s="37"/>
      <c r="BC620" s="37"/>
      <c r="BD620" s="37"/>
      <c r="BE620" s="535">
        <f t="shared" si="1542"/>
        <v>0</v>
      </c>
      <c r="BF620" s="324">
        <f t="shared" si="1545"/>
        <v>0</v>
      </c>
      <c r="BG620" s="37"/>
      <c r="BH620" s="37"/>
      <c r="BI620" s="130">
        <f>BJ620+BM620</f>
        <v>0</v>
      </c>
      <c r="BJ620" s="189">
        <v>0</v>
      </c>
      <c r="BK620" s="189"/>
      <c r="BL620" s="189"/>
      <c r="BM620" s="189"/>
      <c r="BN620" s="130"/>
      <c r="BO620" s="130">
        <f>BP620+BS620</f>
        <v>0</v>
      </c>
      <c r="BP620" s="189">
        <v>0</v>
      </c>
      <c r="BQ620" s="189"/>
      <c r="BR620" s="189"/>
      <c r="BS620" s="189"/>
      <c r="BT620" s="189"/>
      <c r="BU620" s="35">
        <f t="shared" si="1499"/>
        <v>0</v>
      </c>
      <c r="BV620" s="130">
        <f>BW620+BZ620</f>
        <v>0</v>
      </c>
      <c r="BW620" s="189">
        <v>0</v>
      </c>
      <c r="BX620" s="189"/>
      <c r="BY620" s="189"/>
      <c r="BZ620" s="189"/>
      <c r="CA620" s="130"/>
      <c r="CB620" s="189"/>
      <c r="CC620" s="189"/>
      <c r="CD620" s="189"/>
      <c r="CE620" s="130"/>
      <c r="CF620" s="189"/>
      <c r="CG620" s="189"/>
      <c r="CH620" s="189"/>
      <c r="CI620" s="35">
        <f t="shared" si="1540"/>
        <v>0</v>
      </c>
      <c r="CJ620" s="130"/>
      <c r="CK620" s="130">
        <f>CL620+CO620</f>
        <v>0</v>
      </c>
      <c r="CL620" s="189">
        <v>0</v>
      </c>
      <c r="CM620" s="189"/>
      <c r="CN620" s="189"/>
      <c r="CO620" s="189"/>
    </row>
    <row r="621" spans="2:93" s="42" customFormat="1" ht="155.25" hidden="1" customHeight="1" x14ac:dyDescent="0.25">
      <c r="B621" s="206" t="s">
        <v>5</v>
      </c>
      <c r="C621" s="111" t="s">
        <v>91</v>
      </c>
      <c r="D621" s="112">
        <f>E621</f>
        <v>0</v>
      </c>
      <c r="E621" s="307">
        <f>E622</f>
        <v>0</v>
      </c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C621" s="307"/>
      <c r="AD621" s="307"/>
      <c r="AE621" s="307"/>
      <c r="AF621" s="307"/>
      <c r="AG621" s="307"/>
      <c r="AH621" s="307"/>
      <c r="AI621" s="307"/>
      <c r="AJ621" s="307"/>
      <c r="AK621" s="307"/>
      <c r="AL621" s="307"/>
      <c r="AM621" s="307"/>
      <c r="AN621" s="307"/>
      <c r="AO621" s="307"/>
      <c r="AP621" s="307"/>
      <c r="AQ621" s="307"/>
      <c r="AR621" s="307"/>
      <c r="AS621" s="307"/>
      <c r="AT621" s="307"/>
      <c r="AU621" s="112">
        <f>AV621</f>
        <v>0</v>
      </c>
      <c r="AV621" s="112">
        <f>AW621</f>
        <v>0</v>
      </c>
      <c r="AW621" s="307">
        <f>AW622</f>
        <v>0</v>
      </c>
      <c r="AX621" s="307"/>
      <c r="AY621" s="307"/>
      <c r="AZ621" s="307"/>
      <c r="BA621" s="102">
        <f t="shared" si="1543"/>
        <v>0</v>
      </c>
      <c r="BB621" s="307"/>
      <c r="BC621" s="307"/>
      <c r="BD621" s="307"/>
      <c r="BE621" s="120">
        <f t="shared" si="1542"/>
        <v>0</v>
      </c>
      <c r="BF621" s="120">
        <f t="shared" si="1545"/>
        <v>0</v>
      </c>
      <c r="BG621" s="307"/>
      <c r="BH621" s="307"/>
      <c r="BI621" s="112">
        <f>BJ621</f>
        <v>0</v>
      </c>
      <c r="BJ621" s="194">
        <f>BJ622</f>
        <v>0</v>
      </c>
      <c r="BK621" s="194"/>
      <c r="BL621" s="194"/>
      <c r="BM621" s="194"/>
      <c r="BN621" s="112"/>
      <c r="BO621" s="112">
        <f>BP621</f>
        <v>0</v>
      </c>
      <c r="BP621" s="194">
        <f>BP622</f>
        <v>0</v>
      </c>
      <c r="BQ621" s="194"/>
      <c r="BR621" s="194"/>
      <c r="BS621" s="194"/>
      <c r="BT621" s="194"/>
      <c r="BU621" s="35">
        <f t="shared" si="1499"/>
        <v>0</v>
      </c>
      <c r="BV621" s="112">
        <f>BW621</f>
        <v>0</v>
      </c>
      <c r="BW621" s="194">
        <f>BW622</f>
        <v>0</v>
      </c>
      <c r="BX621" s="194"/>
      <c r="BY621" s="194"/>
      <c r="BZ621" s="194"/>
      <c r="CA621" s="112"/>
      <c r="CB621" s="194"/>
      <c r="CC621" s="194"/>
      <c r="CD621" s="194"/>
      <c r="CE621" s="112"/>
      <c r="CF621" s="194"/>
      <c r="CG621" s="194"/>
      <c r="CH621" s="194"/>
      <c r="CI621" s="35">
        <f t="shared" si="1540"/>
        <v>0</v>
      </c>
      <c r="CJ621" s="112"/>
      <c r="CK621" s="112">
        <f>CL621</f>
        <v>0</v>
      </c>
      <c r="CL621" s="194">
        <f>CL622</f>
        <v>0</v>
      </c>
      <c r="CM621" s="194"/>
      <c r="CN621" s="194"/>
      <c r="CO621" s="194"/>
    </row>
    <row r="622" spans="2:93" s="39" customFormat="1" ht="24" hidden="1" customHeight="1" x14ac:dyDescent="0.25">
      <c r="B622" s="209"/>
      <c r="C622" s="124" t="s">
        <v>39</v>
      </c>
      <c r="D622" s="130">
        <f>E622</f>
        <v>0</v>
      </c>
      <c r="E622" s="37">
        <v>0</v>
      </c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130">
        <f>AV622</f>
        <v>0</v>
      </c>
      <c r="AV622" s="130">
        <f>AW622</f>
        <v>0</v>
      </c>
      <c r="AW622" s="37">
        <v>0</v>
      </c>
      <c r="AX622" s="37"/>
      <c r="AY622" s="37"/>
      <c r="AZ622" s="37"/>
      <c r="BA622" s="102">
        <f t="shared" si="1543"/>
        <v>0</v>
      </c>
      <c r="BB622" s="37"/>
      <c r="BC622" s="37"/>
      <c r="BD622" s="37"/>
      <c r="BE622" s="535">
        <f t="shared" si="1542"/>
        <v>0</v>
      </c>
      <c r="BF622" s="324">
        <f t="shared" si="1545"/>
        <v>0</v>
      </c>
      <c r="BG622" s="37"/>
      <c r="BH622" s="37"/>
      <c r="BI622" s="130">
        <f>BJ622</f>
        <v>0</v>
      </c>
      <c r="BJ622" s="189">
        <v>0</v>
      </c>
      <c r="BK622" s="189"/>
      <c r="BL622" s="189"/>
      <c r="BM622" s="189"/>
      <c r="BN622" s="130"/>
      <c r="BO622" s="130">
        <f>BP622</f>
        <v>0</v>
      </c>
      <c r="BP622" s="189">
        <v>0</v>
      </c>
      <c r="BQ622" s="189"/>
      <c r="BR622" s="189"/>
      <c r="BS622" s="189"/>
      <c r="BT622" s="189"/>
      <c r="BU622" s="35">
        <f t="shared" si="1499"/>
        <v>0</v>
      </c>
      <c r="BV622" s="130">
        <f>BW622</f>
        <v>0</v>
      </c>
      <c r="BW622" s="189">
        <v>0</v>
      </c>
      <c r="BX622" s="189"/>
      <c r="BY622" s="189"/>
      <c r="BZ622" s="189"/>
      <c r="CA622" s="130"/>
      <c r="CB622" s="189"/>
      <c r="CC622" s="189"/>
      <c r="CD622" s="189"/>
      <c r="CE622" s="130"/>
      <c r="CF622" s="189"/>
      <c r="CG622" s="189"/>
      <c r="CH622" s="189"/>
      <c r="CI622" s="35">
        <f t="shared" si="1540"/>
        <v>0</v>
      </c>
      <c r="CJ622" s="130"/>
      <c r="CK622" s="130">
        <f>CL622</f>
        <v>0</v>
      </c>
      <c r="CL622" s="189">
        <v>0</v>
      </c>
      <c r="CM622" s="189"/>
      <c r="CN622" s="189"/>
      <c r="CO622" s="189"/>
    </row>
    <row r="623" spans="2:93" s="39" customFormat="1" ht="35.25" hidden="1" customHeight="1" x14ac:dyDescent="0.25">
      <c r="B623" s="209"/>
      <c r="C623" s="124" t="s">
        <v>47</v>
      </c>
      <c r="D623" s="130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130"/>
      <c r="AV623" s="130"/>
      <c r="AW623" s="37"/>
      <c r="AX623" s="37"/>
      <c r="AY623" s="37"/>
      <c r="AZ623" s="37"/>
      <c r="BA623" s="102">
        <f t="shared" si="1543"/>
        <v>0</v>
      </c>
      <c r="BB623" s="37"/>
      <c r="BC623" s="37"/>
      <c r="BD623" s="37"/>
      <c r="BE623" s="120">
        <f t="shared" si="1542"/>
        <v>0</v>
      </c>
      <c r="BF623" s="120">
        <f t="shared" si="1545"/>
        <v>0</v>
      </c>
      <c r="BG623" s="37"/>
      <c r="BH623" s="37"/>
      <c r="BI623" s="130"/>
      <c r="BJ623" s="189"/>
      <c r="BK623" s="189"/>
      <c r="BL623" s="189"/>
      <c r="BM623" s="189"/>
      <c r="BN623" s="130"/>
      <c r="BO623" s="130"/>
      <c r="BP623" s="189"/>
      <c r="BQ623" s="189"/>
      <c r="BR623" s="189"/>
      <c r="BS623" s="189"/>
      <c r="BT623" s="189"/>
      <c r="BU623" s="35">
        <f t="shared" si="1499"/>
        <v>0</v>
      </c>
      <c r="BV623" s="130"/>
      <c r="BW623" s="189"/>
      <c r="BX623" s="189"/>
      <c r="BY623" s="189"/>
      <c r="BZ623" s="189"/>
      <c r="CA623" s="130"/>
      <c r="CB623" s="189"/>
      <c r="CC623" s="189"/>
      <c r="CD623" s="189"/>
      <c r="CE623" s="130"/>
      <c r="CF623" s="189"/>
      <c r="CG623" s="189"/>
      <c r="CH623" s="189"/>
      <c r="CI623" s="35">
        <f t="shared" si="1540"/>
        <v>0</v>
      </c>
      <c r="CJ623" s="130"/>
      <c r="CK623" s="130"/>
      <c r="CL623" s="189"/>
      <c r="CM623" s="189"/>
      <c r="CN623" s="189"/>
      <c r="CO623" s="189"/>
    </row>
    <row r="624" spans="2:93" s="39" customFormat="1" ht="86.25" hidden="1" customHeight="1" x14ac:dyDescent="0.25">
      <c r="B624" s="224" t="s">
        <v>8</v>
      </c>
      <c r="C624" s="117" t="s">
        <v>92</v>
      </c>
      <c r="D624" s="119">
        <v>0</v>
      </c>
      <c r="E624" s="30">
        <v>0</v>
      </c>
      <c r="F624" s="30"/>
      <c r="G624" s="30"/>
      <c r="H624" s="30">
        <v>0</v>
      </c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119">
        <v>0</v>
      </c>
      <c r="AV624" s="559">
        <v>0</v>
      </c>
      <c r="AW624" s="30">
        <v>0</v>
      </c>
      <c r="AX624" s="30"/>
      <c r="AY624" s="30"/>
      <c r="AZ624" s="30">
        <v>0</v>
      </c>
      <c r="BA624" s="102">
        <f t="shared" si="1543"/>
        <v>0</v>
      </c>
      <c r="BB624" s="30"/>
      <c r="BC624" s="30"/>
      <c r="BD624" s="30"/>
      <c r="BE624" s="535">
        <f t="shared" si="1542"/>
        <v>0</v>
      </c>
      <c r="BF624" s="324">
        <f t="shared" si="1545"/>
        <v>0</v>
      </c>
      <c r="BG624" s="30"/>
      <c r="BH624" s="30"/>
      <c r="BI624" s="119">
        <v>0</v>
      </c>
      <c r="BJ624" s="252">
        <v>0</v>
      </c>
      <c r="BK624" s="252"/>
      <c r="BL624" s="252"/>
      <c r="BM624" s="252">
        <v>0</v>
      </c>
      <c r="BN624" s="119"/>
      <c r="BO624" s="119">
        <v>0</v>
      </c>
      <c r="BP624" s="252">
        <v>0</v>
      </c>
      <c r="BQ624" s="252"/>
      <c r="BR624" s="252"/>
      <c r="BS624" s="252">
        <v>0</v>
      </c>
      <c r="BT624" s="252"/>
      <c r="BU624" s="35">
        <f t="shared" ref="BU624:BU626" si="1557">BM624</f>
        <v>0</v>
      </c>
      <c r="BV624" s="119">
        <v>0</v>
      </c>
      <c r="BW624" s="252">
        <v>0</v>
      </c>
      <c r="BX624" s="252"/>
      <c r="BY624" s="252"/>
      <c r="BZ624" s="252">
        <v>0</v>
      </c>
      <c r="CA624" s="119"/>
      <c r="CB624" s="252"/>
      <c r="CC624" s="252"/>
      <c r="CD624" s="252"/>
      <c r="CE624" s="119"/>
      <c r="CF624" s="252"/>
      <c r="CG624" s="252"/>
      <c r="CH624" s="252"/>
      <c r="CI624" s="35">
        <f t="shared" si="1540"/>
        <v>0</v>
      </c>
      <c r="CJ624" s="119"/>
      <c r="CK624" s="119">
        <v>0</v>
      </c>
      <c r="CL624" s="252">
        <v>0</v>
      </c>
      <c r="CM624" s="252"/>
      <c r="CN624" s="252"/>
      <c r="CO624" s="252">
        <v>0</v>
      </c>
    </row>
    <row r="625" spans="2:93" s="52" customFormat="1" ht="90.75" hidden="1" customHeight="1" x14ac:dyDescent="0.25">
      <c r="B625" s="224" t="s">
        <v>9</v>
      </c>
      <c r="C625" s="117" t="s">
        <v>93</v>
      </c>
      <c r="D625" s="120">
        <v>0</v>
      </c>
      <c r="E625" s="33">
        <v>0</v>
      </c>
      <c r="F625" s="33"/>
      <c r="G625" s="33"/>
      <c r="H625" s="33">
        <v>0</v>
      </c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120">
        <v>0</v>
      </c>
      <c r="AV625" s="120">
        <v>0</v>
      </c>
      <c r="AW625" s="33">
        <v>0</v>
      </c>
      <c r="AX625" s="33"/>
      <c r="AY625" s="33"/>
      <c r="AZ625" s="33">
        <v>0</v>
      </c>
      <c r="BA625" s="102">
        <f t="shared" si="1543"/>
        <v>0</v>
      </c>
      <c r="BB625" s="33"/>
      <c r="BC625" s="33"/>
      <c r="BD625" s="33"/>
      <c r="BE625" s="120">
        <f t="shared" si="1542"/>
        <v>0</v>
      </c>
      <c r="BF625" s="120">
        <f t="shared" si="1545"/>
        <v>0</v>
      </c>
      <c r="BG625" s="33"/>
      <c r="BH625" s="33"/>
      <c r="BI625" s="120">
        <v>0</v>
      </c>
      <c r="BJ625" s="247">
        <v>0</v>
      </c>
      <c r="BK625" s="247"/>
      <c r="BL625" s="247"/>
      <c r="BM625" s="247">
        <v>0</v>
      </c>
      <c r="BN625" s="120"/>
      <c r="BO625" s="120">
        <v>0</v>
      </c>
      <c r="BP625" s="247">
        <v>0</v>
      </c>
      <c r="BQ625" s="247"/>
      <c r="BR625" s="247"/>
      <c r="BS625" s="247">
        <v>0</v>
      </c>
      <c r="BT625" s="247"/>
      <c r="BU625" s="35">
        <f t="shared" si="1557"/>
        <v>0</v>
      </c>
      <c r="BV625" s="120">
        <v>0</v>
      </c>
      <c r="BW625" s="247">
        <v>0</v>
      </c>
      <c r="BX625" s="247"/>
      <c r="BY625" s="247"/>
      <c r="BZ625" s="247">
        <v>0</v>
      </c>
      <c r="CA625" s="120"/>
      <c r="CB625" s="247"/>
      <c r="CC625" s="247"/>
      <c r="CD625" s="247"/>
      <c r="CE625" s="120"/>
      <c r="CF625" s="247"/>
      <c r="CG625" s="247"/>
      <c r="CH625" s="247"/>
      <c r="CI625" s="35">
        <f t="shared" si="1540"/>
        <v>0</v>
      </c>
      <c r="CJ625" s="120"/>
      <c r="CK625" s="120">
        <v>0</v>
      </c>
      <c r="CL625" s="247">
        <v>0</v>
      </c>
      <c r="CM625" s="247"/>
      <c r="CN625" s="247"/>
      <c r="CO625" s="247">
        <v>0</v>
      </c>
    </row>
    <row r="626" spans="2:93" s="52" customFormat="1" ht="180" hidden="1" customHeight="1" x14ac:dyDescent="0.25">
      <c r="B626" s="211" t="s">
        <v>34</v>
      </c>
      <c r="C626" s="57" t="s">
        <v>86</v>
      </c>
      <c r="D626" s="120">
        <f>H626</f>
        <v>0</v>
      </c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120">
        <f>AX626</f>
        <v>0</v>
      </c>
      <c r="AV626" s="120">
        <f>AZ626</f>
        <v>0</v>
      </c>
      <c r="AW626" s="33"/>
      <c r="AX626" s="33"/>
      <c r="AY626" s="33"/>
      <c r="AZ626" s="33"/>
      <c r="BA626" s="102">
        <f t="shared" si="1543"/>
        <v>0</v>
      </c>
      <c r="BB626" s="33"/>
      <c r="BC626" s="33"/>
      <c r="BD626" s="33"/>
      <c r="BE626" s="535">
        <f t="shared" si="1542"/>
        <v>0</v>
      </c>
      <c r="BF626" s="324">
        <f t="shared" si="1545"/>
        <v>0</v>
      </c>
      <c r="BG626" s="33"/>
      <c r="BH626" s="33"/>
      <c r="BI626" s="120">
        <f>BM626</f>
        <v>0</v>
      </c>
      <c r="BJ626" s="247"/>
      <c r="BK626" s="247"/>
      <c r="BL626" s="247"/>
      <c r="BM626" s="247"/>
      <c r="BN626" s="120">
        <f t="shared" ref="BN626" si="1558">BO626+BP626+BQ626</f>
        <v>0</v>
      </c>
      <c r="BO626" s="120">
        <f>BS626</f>
        <v>0</v>
      </c>
      <c r="BP626" s="247"/>
      <c r="BQ626" s="247"/>
      <c r="BR626" s="247"/>
      <c r="BS626" s="247"/>
      <c r="BT626" s="247"/>
      <c r="BU626" s="35">
        <f t="shared" si="1557"/>
        <v>0</v>
      </c>
      <c r="BV626" s="120">
        <f>BZ626</f>
        <v>0</v>
      </c>
      <c r="BW626" s="247"/>
      <c r="BX626" s="247"/>
      <c r="BY626" s="247"/>
      <c r="BZ626" s="247"/>
      <c r="CA626" s="120">
        <f t="shared" ref="CA626" si="1559">CB626+CC626+CD626</f>
        <v>0</v>
      </c>
      <c r="CB626" s="247"/>
      <c r="CC626" s="247"/>
      <c r="CD626" s="247"/>
      <c r="CE626" s="120">
        <f t="shared" ref="CE626" si="1560">CF626+CH626+CI626</f>
        <v>0</v>
      </c>
      <c r="CF626" s="247"/>
      <c r="CG626" s="247"/>
      <c r="CH626" s="247"/>
      <c r="CI626" s="35">
        <f t="shared" si="1540"/>
        <v>0</v>
      </c>
      <c r="CJ626" s="120"/>
      <c r="CK626" s="120">
        <f>CO626</f>
        <v>0</v>
      </c>
      <c r="CL626" s="247"/>
      <c r="CM626" s="247"/>
      <c r="CN626" s="247"/>
      <c r="CO626" s="247"/>
    </row>
    <row r="627" spans="2:93" s="52" customFormat="1" ht="81" hidden="1" customHeight="1" x14ac:dyDescent="0.25">
      <c r="B627" s="225"/>
      <c r="C627" s="29"/>
      <c r="D627" s="30"/>
      <c r="E627" s="30"/>
      <c r="F627" s="30"/>
      <c r="G627" s="30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0"/>
      <c r="AV627" s="21"/>
      <c r="AW627" s="30"/>
      <c r="AX627" s="30"/>
      <c r="AY627" s="30"/>
      <c r="AZ627" s="33"/>
      <c r="BA627" s="33"/>
      <c r="BB627" s="33"/>
      <c r="BC627" s="33"/>
      <c r="BD627" s="33"/>
      <c r="BE627" s="33"/>
      <c r="BF627" s="33"/>
      <c r="BG627" s="33"/>
      <c r="BH627" s="33"/>
      <c r="BI627" s="30"/>
      <c r="BJ627" s="30"/>
      <c r="BK627" s="30"/>
      <c r="BL627" s="30"/>
      <c r="BM627" s="33"/>
      <c r="BN627" s="33"/>
      <c r="BO627" s="30"/>
      <c r="BP627" s="30"/>
      <c r="BQ627" s="30"/>
      <c r="BR627" s="30"/>
      <c r="BS627" s="33"/>
      <c r="BT627" s="33"/>
      <c r="BU627" s="33"/>
      <c r="BV627" s="30"/>
      <c r="BW627" s="30"/>
      <c r="BX627" s="30"/>
      <c r="BY627" s="30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0"/>
      <c r="CL627" s="30"/>
      <c r="CM627" s="30"/>
      <c r="CN627" s="30"/>
      <c r="CO627" s="33"/>
    </row>
    <row r="628" spans="2:93" s="52" customFormat="1" ht="81" hidden="1" customHeight="1" x14ac:dyDescent="0.25">
      <c r="B628" s="226"/>
      <c r="C628" s="60"/>
      <c r="D628" s="102"/>
      <c r="E628" s="102"/>
      <c r="F628" s="102"/>
      <c r="G628" s="102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102"/>
      <c r="AV628" s="21"/>
      <c r="AW628" s="102"/>
      <c r="AX628" s="102"/>
      <c r="AY628" s="102"/>
      <c r="AZ628" s="33"/>
      <c r="BA628" s="33"/>
      <c r="BB628" s="33"/>
      <c r="BC628" s="33"/>
      <c r="BD628" s="33"/>
      <c r="BE628" s="33"/>
      <c r="BF628" s="33"/>
      <c r="BG628" s="33"/>
      <c r="BH628" s="33"/>
      <c r="BI628" s="102"/>
      <c r="BJ628" s="102"/>
      <c r="BK628" s="102"/>
      <c r="BL628" s="102"/>
      <c r="BM628" s="33"/>
      <c r="BN628" s="33"/>
      <c r="BO628" s="102"/>
      <c r="BP628" s="102"/>
      <c r="BQ628" s="102"/>
      <c r="BR628" s="102"/>
      <c r="BS628" s="33"/>
      <c r="BT628" s="33"/>
      <c r="BU628" s="33"/>
      <c r="BV628" s="102"/>
      <c r="BW628" s="102"/>
      <c r="BX628" s="102"/>
      <c r="BY628" s="102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102"/>
      <c r="CL628" s="102"/>
      <c r="CM628" s="102"/>
      <c r="CN628" s="102"/>
      <c r="CO628" s="33"/>
    </row>
    <row r="629" spans="2:93" s="52" customFormat="1" ht="180" hidden="1" customHeight="1" x14ac:dyDescent="0.25">
      <c r="B629" s="227"/>
      <c r="C629" s="41"/>
      <c r="D629" s="21"/>
      <c r="E629" s="102"/>
      <c r="F629" s="102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21"/>
      <c r="AV629" s="21"/>
      <c r="AW629" s="102"/>
      <c r="AX629" s="102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21"/>
      <c r="BJ629" s="102"/>
      <c r="BK629" s="102"/>
      <c r="BL629" s="33"/>
      <c r="BM629" s="33"/>
      <c r="BN629" s="33"/>
      <c r="BO629" s="21"/>
      <c r="BP629" s="102"/>
      <c r="BQ629" s="102"/>
      <c r="BR629" s="33"/>
      <c r="BS629" s="33"/>
      <c r="BT629" s="33"/>
      <c r="BU629" s="33"/>
      <c r="BV629" s="21"/>
      <c r="BW629" s="102"/>
      <c r="BX629" s="102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21"/>
      <c r="CL629" s="102"/>
      <c r="CM629" s="102"/>
      <c r="CN629" s="33"/>
      <c r="CO629" s="33"/>
    </row>
    <row r="630" spans="2:93" s="52" customFormat="1" ht="45.75" hidden="1" customHeight="1" x14ac:dyDescent="0.25">
      <c r="B630" s="227"/>
      <c r="C630" s="20"/>
      <c r="D630" s="21"/>
      <c r="E630" s="21"/>
      <c r="F630" s="21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21"/>
      <c r="AV630" s="21"/>
      <c r="AW630" s="21"/>
      <c r="AX630" s="21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21"/>
      <c r="BJ630" s="21"/>
      <c r="BK630" s="21"/>
      <c r="BL630" s="33"/>
      <c r="BM630" s="33"/>
      <c r="BN630" s="33"/>
      <c r="BO630" s="21"/>
      <c r="BP630" s="21"/>
      <c r="BQ630" s="21"/>
      <c r="BR630" s="33"/>
      <c r="BS630" s="33"/>
      <c r="BT630" s="33"/>
      <c r="BU630" s="33"/>
      <c r="BV630" s="21"/>
      <c r="BW630" s="21"/>
      <c r="BX630" s="21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21"/>
      <c r="CL630" s="21"/>
      <c r="CM630" s="21"/>
      <c r="CN630" s="33"/>
      <c r="CO630" s="33"/>
    </row>
    <row r="631" spans="2:93" s="52" customFormat="1" ht="36" hidden="1" customHeight="1" x14ac:dyDescent="0.25">
      <c r="B631" s="227"/>
      <c r="C631" s="36"/>
      <c r="D631" s="33"/>
      <c r="E631" s="102"/>
      <c r="F631" s="10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102"/>
      <c r="AX631" s="102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102"/>
      <c r="BK631" s="102"/>
      <c r="BL631" s="33"/>
      <c r="BM631" s="33"/>
      <c r="BN631" s="33"/>
      <c r="BO631" s="33"/>
      <c r="BP631" s="102"/>
      <c r="BQ631" s="102"/>
      <c r="BR631" s="33"/>
      <c r="BS631" s="33"/>
      <c r="BT631" s="33"/>
      <c r="BU631" s="33"/>
      <c r="BV631" s="33"/>
      <c r="BW631" s="102"/>
      <c r="BX631" s="102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102"/>
      <c r="CM631" s="102"/>
      <c r="CN631" s="33"/>
      <c r="CO631" s="33"/>
    </row>
    <row r="632" spans="2:93" s="52" customFormat="1" ht="30" hidden="1" customHeight="1" x14ac:dyDescent="0.25">
      <c r="B632" s="227"/>
      <c r="C632" s="36"/>
      <c r="D632" s="33"/>
      <c r="E632" s="102"/>
      <c r="F632" s="102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102"/>
      <c r="AX632" s="102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102"/>
      <c r="BK632" s="102"/>
      <c r="BL632" s="33"/>
      <c r="BM632" s="33"/>
      <c r="BN632" s="33"/>
      <c r="BO632" s="33"/>
      <c r="BP632" s="102"/>
      <c r="BQ632" s="102"/>
      <c r="BR632" s="33"/>
      <c r="BS632" s="33"/>
      <c r="BT632" s="33"/>
      <c r="BU632" s="33"/>
      <c r="BV632" s="33"/>
      <c r="BW632" s="102"/>
      <c r="BX632" s="102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102"/>
      <c r="CM632" s="102"/>
      <c r="CN632" s="33"/>
      <c r="CO632" s="33"/>
    </row>
    <row r="633" spans="2:93" s="52" customFormat="1" ht="45" hidden="1" customHeight="1" x14ac:dyDescent="0.25">
      <c r="B633" s="227"/>
      <c r="C633" s="36"/>
      <c r="D633" s="21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21"/>
      <c r="AV633" s="21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21"/>
      <c r="BJ633" s="33"/>
      <c r="BK633" s="33"/>
      <c r="BL633" s="33"/>
      <c r="BM633" s="33"/>
      <c r="BN633" s="33"/>
      <c r="BO633" s="21"/>
      <c r="BP633" s="33"/>
      <c r="BQ633" s="33"/>
      <c r="BR633" s="33"/>
      <c r="BS633" s="33"/>
      <c r="BT633" s="33"/>
      <c r="BU633" s="33"/>
      <c r="BV633" s="21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21"/>
      <c r="CL633" s="33"/>
      <c r="CM633" s="33"/>
      <c r="CN633" s="33"/>
      <c r="CO633" s="33"/>
    </row>
    <row r="634" spans="2:93" s="52" customFormat="1" ht="56.25" hidden="1" customHeight="1" x14ac:dyDescent="0.25">
      <c r="B634" s="227"/>
      <c r="C634" s="36"/>
      <c r="D634" s="21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21"/>
      <c r="AV634" s="21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21"/>
      <c r="BJ634" s="33"/>
      <c r="BK634" s="33"/>
      <c r="BL634" s="33"/>
      <c r="BM634" s="33"/>
      <c r="BN634" s="33"/>
      <c r="BO634" s="21"/>
      <c r="BP634" s="33"/>
      <c r="BQ634" s="33"/>
      <c r="BR634" s="33"/>
      <c r="BS634" s="33"/>
      <c r="BT634" s="33"/>
      <c r="BU634" s="33"/>
      <c r="BV634" s="21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21"/>
      <c r="CL634" s="33"/>
      <c r="CM634" s="33"/>
      <c r="CN634" s="33"/>
      <c r="CO634" s="33"/>
    </row>
    <row r="635" spans="2:93" s="25" customFormat="1" ht="46.5" hidden="1" customHeight="1" x14ac:dyDescent="0.25">
      <c r="B635" s="228"/>
      <c r="C635" s="23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43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</row>
    <row r="636" spans="2:93" s="52" customFormat="1" ht="137.25" hidden="1" customHeight="1" x14ac:dyDescent="0.25">
      <c r="B636" s="227" t="s">
        <v>95</v>
      </c>
      <c r="C636" s="41" t="s">
        <v>96</v>
      </c>
      <c r="D636" s="21">
        <f>E636</f>
        <v>0</v>
      </c>
      <c r="E636" s="21">
        <f>E637+E641</f>
        <v>0</v>
      </c>
      <c r="F636" s="21"/>
      <c r="G636" s="21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21">
        <f t="shared" ref="AU636:AV640" si="1561">AV636</f>
        <v>0</v>
      </c>
      <c r="AV636" s="21">
        <f t="shared" si="1561"/>
        <v>0</v>
      </c>
      <c r="AW636" s="21">
        <f>AW637+AW641</f>
        <v>0</v>
      </c>
      <c r="AX636" s="21"/>
      <c r="AY636" s="21"/>
      <c r="AZ636" s="33"/>
      <c r="BA636" s="33"/>
      <c r="BB636" s="33"/>
      <c r="BC636" s="33"/>
      <c r="BD636" s="33"/>
      <c r="BE636" s="33"/>
      <c r="BF636" s="33"/>
      <c r="BG636" s="33"/>
      <c r="BH636" s="33"/>
      <c r="BI636" s="21">
        <f>BJ636</f>
        <v>0</v>
      </c>
      <c r="BJ636" s="21">
        <f>BJ637+BJ641</f>
        <v>0</v>
      </c>
      <c r="BK636" s="21"/>
      <c r="BL636" s="21"/>
      <c r="BM636" s="33"/>
      <c r="BN636" s="33"/>
      <c r="BO636" s="21">
        <f>BP636</f>
        <v>0</v>
      </c>
      <c r="BP636" s="21">
        <f>BP637+BP641</f>
        <v>0</v>
      </c>
      <c r="BQ636" s="21"/>
      <c r="BR636" s="21"/>
      <c r="BS636" s="33"/>
      <c r="BT636" s="33"/>
      <c r="BU636" s="33"/>
      <c r="BV636" s="21">
        <f>BW636</f>
        <v>0</v>
      </c>
      <c r="BW636" s="21">
        <f>BW637+BW641</f>
        <v>0</v>
      </c>
      <c r="BX636" s="21"/>
      <c r="BY636" s="21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21">
        <f>CL636</f>
        <v>0</v>
      </c>
      <c r="CL636" s="21">
        <f>CL637+CL641</f>
        <v>0</v>
      </c>
      <c r="CM636" s="21"/>
      <c r="CN636" s="21"/>
      <c r="CO636" s="33"/>
    </row>
    <row r="637" spans="2:93" s="52" customFormat="1" ht="45.75" hidden="1" customHeight="1" x14ac:dyDescent="0.25">
      <c r="B637" s="227"/>
      <c r="C637" s="20" t="s">
        <v>31</v>
      </c>
      <c r="D637" s="21">
        <f>E637</f>
        <v>0</v>
      </c>
      <c r="E637" s="21">
        <f>SUM(E638:E640)</f>
        <v>0</v>
      </c>
      <c r="F637" s="21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21">
        <f t="shared" si="1561"/>
        <v>0</v>
      </c>
      <c r="AV637" s="21">
        <f t="shared" si="1561"/>
        <v>0</v>
      </c>
      <c r="AW637" s="21">
        <f>SUM(AW638:AW640)</f>
        <v>0</v>
      </c>
      <c r="AX637" s="21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21">
        <f>BJ637</f>
        <v>0</v>
      </c>
      <c r="BJ637" s="21">
        <f>SUM(BJ638:BJ640)</f>
        <v>0</v>
      </c>
      <c r="BK637" s="21"/>
      <c r="BL637" s="33"/>
      <c r="BM637" s="33"/>
      <c r="BN637" s="33"/>
      <c r="BO637" s="21">
        <f>BP637</f>
        <v>0</v>
      </c>
      <c r="BP637" s="21">
        <f>SUM(BP638:BP640)</f>
        <v>0</v>
      </c>
      <c r="BQ637" s="21"/>
      <c r="BR637" s="33"/>
      <c r="BS637" s="33"/>
      <c r="BT637" s="33"/>
      <c r="BU637" s="33"/>
      <c r="BV637" s="21">
        <f>BW637</f>
        <v>0</v>
      </c>
      <c r="BW637" s="21">
        <f>SUM(BW638:BW640)</f>
        <v>0</v>
      </c>
      <c r="BX637" s="21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21">
        <f>CL637</f>
        <v>0</v>
      </c>
      <c r="CL637" s="21">
        <f>SUM(CL638:CL640)</f>
        <v>0</v>
      </c>
      <c r="CM637" s="21"/>
      <c r="CN637" s="33"/>
      <c r="CO637" s="33"/>
    </row>
    <row r="638" spans="2:93" s="52" customFormat="1" ht="33.75" hidden="1" customHeight="1" x14ac:dyDescent="0.25">
      <c r="B638" s="227"/>
      <c r="C638" s="36" t="s">
        <v>39</v>
      </c>
      <c r="D638" s="33">
        <f>E638</f>
        <v>0</v>
      </c>
      <c r="E638" s="33">
        <v>0</v>
      </c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>
        <f t="shared" si="1561"/>
        <v>0</v>
      </c>
      <c r="AV638" s="33">
        <f t="shared" si="1561"/>
        <v>0</v>
      </c>
      <c r="AW638" s="33">
        <v>0</v>
      </c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>
        <f>BJ638</f>
        <v>0</v>
      </c>
      <c r="BJ638" s="33">
        <v>0</v>
      </c>
      <c r="BK638" s="33"/>
      <c r="BL638" s="33"/>
      <c r="BM638" s="33"/>
      <c r="BN638" s="33"/>
      <c r="BO638" s="33">
        <f>BP638</f>
        <v>0</v>
      </c>
      <c r="BP638" s="33">
        <v>0</v>
      </c>
      <c r="BQ638" s="33"/>
      <c r="BR638" s="33"/>
      <c r="BS638" s="33"/>
      <c r="BT638" s="33"/>
      <c r="BU638" s="33"/>
      <c r="BV638" s="33">
        <f>BW638</f>
        <v>0</v>
      </c>
      <c r="BW638" s="33">
        <v>0</v>
      </c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>
        <f>CL638</f>
        <v>0</v>
      </c>
      <c r="CL638" s="33">
        <v>0</v>
      </c>
      <c r="CM638" s="33"/>
      <c r="CN638" s="33"/>
      <c r="CO638" s="33"/>
    </row>
    <row r="639" spans="2:93" s="52" customFormat="1" ht="40.5" hidden="1" customHeight="1" x14ac:dyDescent="0.25">
      <c r="B639" s="227"/>
      <c r="C639" s="36" t="s">
        <v>43</v>
      </c>
      <c r="D639" s="33">
        <f>E639</f>
        <v>0</v>
      </c>
      <c r="E639" s="33">
        <v>0</v>
      </c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>
        <f t="shared" si="1561"/>
        <v>0</v>
      </c>
      <c r="AV639" s="33">
        <f t="shared" si="1561"/>
        <v>0</v>
      </c>
      <c r="AW639" s="33">
        <v>0</v>
      </c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>
        <f>BJ639</f>
        <v>0</v>
      </c>
      <c r="BJ639" s="33">
        <v>0</v>
      </c>
      <c r="BK639" s="33"/>
      <c r="BL639" s="33"/>
      <c r="BM639" s="33"/>
      <c r="BN639" s="33"/>
      <c r="BO639" s="33">
        <f>BP639</f>
        <v>0</v>
      </c>
      <c r="BP639" s="33">
        <v>0</v>
      </c>
      <c r="BQ639" s="33"/>
      <c r="BR639" s="33"/>
      <c r="BS639" s="33"/>
      <c r="BT639" s="33"/>
      <c r="BU639" s="33"/>
      <c r="BV639" s="33">
        <f>BW639</f>
        <v>0</v>
      </c>
      <c r="BW639" s="33">
        <v>0</v>
      </c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>
        <f>CL639</f>
        <v>0</v>
      </c>
      <c r="CL639" s="33">
        <v>0</v>
      </c>
      <c r="CM639" s="33"/>
      <c r="CN639" s="33"/>
      <c r="CO639" s="33"/>
    </row>
    <row r="640" spans="2:93" s="52" customFormat="1" ht="28.5" hidden="1" customHeight="1" x14ac:dyDescent="0.25">
      <c r="B640" s="227"/>
      <c r="C640" s="36" t="s">
        <v>47</v>
      </c>
      <c r="D640" s="33">
        <f>E640</f>
        <v>0</v>
      </c>
      <c r="E640" s="33">
        <v>0</v>
      </c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>
        <f t="shared" si="1561"/>
        <v>0</v>
      </c>
      <c r="AV640" s="33">
        <f t="shared" si="1561"/>
        <v>0</v>
      </c>
      <c r="AW640" s="33">
        <v>0</v>
      </c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>
        <f>BJ640</f>
        <v>0</v>
      </c>
      <c r="BJ640" s="33">
        <v>0</v>
      </c>
      <c r="BK640" s="33"/>
      <c r="BL640" s="33"/>
      <c r="BM640" s="33"/>
      <c r="BN640" s="33"/>
      <c r="BO640" s="33">
        <f>BP640</f>
        <v>0</v>
      </c>
      <c r="BP640" s="33">
        <v>0</v>
      </c>
      <c r="BQ640" s="33"/>
      <c r="BR640" s="33"/>
      <c r="BS640" s="33"/>
      <c r="BT640" s="33"/>
      <c r="BU640" s="33"/>
      <c r="BV640" s="33">
        <f>BW640</f>
        <v>0</v>
      </c>
      <c r="BW640" s="33">
        <v>0</v>
      </c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>
        <f>CL640</f>
        <v>0</v>
      </c>
      <c r="CL640" s="33">
        <v>0</v>
      </c>
      <c r="CM640" s="33"/>
      <c r="CN640" s="33"/>
      <c r="CO640" s="33"/>
    </row>
    <row r="641" spans="1:93" s="25" customFormat="1" ht="46.5" hidden="1" customHeight="1" x14ac:dyDescent="0.25">
      <c r="B641" s="228"/>
      <c r="C641" s="23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43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</row>
    <row r="642" spans="1:93" s="52" customFormat="1" ht="162.75" hidden="1" customHeight="1" x14ac:dyDescent="0.25">
      <c r="B642" s="227" t="s">
        <v>97</v>
      </c>
      <c r="C642" s="41" t="s">
        <v>98</v>
      </c>
      <c r="D642" s="21" t="e">
        <f>E642</f>
        <v>#REF!</v>
      </c>
      <c r="E642" s="21" t="e">
        <f>E643+E645</f>
        <v>#REF!</v>
      </c>
      <c r="F642" s="21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21" t="e">
        <f>AV642</f>
        <v>#REF!</v>
      </c>
      <c r="AV642" s="21" t="e">
        <f>AW642</f>
        <v>#REF!</v>
      </c>
      <c r="AW642" s="21" t="e">
        <f>AW643+AW645</f>
        <v>#REF!</v>
      </c>
      <c r="AX642" s="21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21">
        <f>BJ642</f>
        <v>0</v>
      </c>
      <c r="BJ642" s="21">
        <f>BJ643+BJ645</f>
        <v>0</v>
      </c>
      <c r="BK642" s="21"/>
      <c r="BL642" s="33"/>
      <c r="BM642" s="33"/>
      <c r="BN642" s="33"/>
      <c r="BO642" s="21">
        <f>BP642</f>
        <v>0</v>
      </c>
      <c r="BP642" s="21">
        <f>BP643+BP645</f>
        <v>0</v>
      </c>
      <c r="BQ642" s="21"/>
      <c r="BR642" s="33"/>
      <c r="BS642" s="33"/>
      <c r="BT642" s="33"/>
      <c r="BU642" s="33"/>
      <c r="BV642" s="21">
        <f>BW642</f>
        <v>0</v>
      </c>
      <c r="BW642" s="21">
        <f>BW643+BW645</f>
        <v>0</v>
      </c>
      <c r="BX642" s="21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21">
        <f>CL642</f>
        <v>0</v>
      </c>
      <c r="CL642" s="21">
        <f>CL643+CL645</f>
        <v>0</v>
      </c>
      <c r="CM642" s="21"/>
      <c r="CN642" s="33"/>
      <c r="CO642" s="33"/>
    </row>
    <row r="643" spans="1:93" s="52" customFormat="1" ht="48" hidden="1" customHeight="1" x14ac:dyDescent="0.25">
      <c r="B643" s="227"/>
      <c r="C643" s="36" t="s">
        <v>39</v>
      </c>
      <c r="D643" s="33" t="e">
        <f>E643</f>
        <v>#REF!</v>
      </c>
      <c r="E643" s="33" t="e">
        <f>#REF!</f>
        <v>#REF!</v>
      </c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 t="e">
        <f>AV643</f>
        <v>#REF!</v>
      </c>
      <c r="AV643" s="33" t="e">
        <f>AW643</f>
        <v>#REF!</v>
      </c>
      <c r="AW643" s="33" t="e">
        <f>#REF!</f>
        <v>#REF!</v>
      </c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>
        <f>BJ643</f>
        <v>0</v>
      </c>
      <c r="BJ643" s="33">
        <f>H619</f>
        <v>0</v>
      </c>
      <c r="BK643" s="33"/>
      <c r="BL643" s="33"/>
      <c r="BM643" s="33"/>
      <c r="BN643" s="33"/>
      <c r="BO643" s="33">
        <f>BP643</f>
        <v>0</v>
      </c>
      <c r="BP643" s="33">
        <f>AZ619</f>
        <v>0</v>
      </c>
      <c r="BQ643" s="33"/>
      <c r="BR643" s="33"/>
      <c r="BS643" s="33"/>
      <c r="BT643" s="33"/>
      <c r="BU643" s="33"/>
      <c r="BV643" s="33">
        <f>BW643</f>
        <v>0</v>
      </c>
      <c r="BW643" s="33">
        <f>BA619</f>
        <v>0</v>
      </c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>
        <f>CL643</f>
        <v>0</v>
      </c>
      <c r="CL643" s="33">
        <f>BW619</f>
        <v>0</v>
      </c>
      <c r="CM643" s="33"/>
      <c r="CN643" s="33"/>
      <c r="CO643" s="33"/>
    </row>
    <row r="644" spans="1:93" s="52" customFormat="1" ht="48" hidden="1" customHeight="1" x14ac:dyDescent="0.25">
      <c r="B644" s="227"/>
      <c r="C644" s="36" t="s">
        <v>43</v>
      </c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</row>
    <row r="645" spans="1:93" s="52" customFormat="1" ht="39.75" hidden="1" customHeight="1" x14ac:dyDescent="0.25">
      <c r="B645" s="227"/>
      <c r="C645" s="36" t="s">
        <v>47</v>
      </c>
      <c r="D645" s="33" t="e">
        <f>E645</f>
        <v>#REF!</v>
      </c>
      <c r="E645" s="33" t="e">
        <f>#REF!</f>
        <v>#REF!</v>
      </c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 t="e">
        <f>AV645</f>
        <v>#REF!</v>
      </c>
      <c r="AV645" s="33" t="e">
        <f>AW645</f>
        <v>#REF!</v>
      </c>
      <c r="AW645" s="33" t="e">
        <f>#REF!</f>
        <v>#REF!</v>
      </c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>
        <f>BJ645</f>
        <v>0</v>
      </c>
      <c r="BJ645" s="33">
        <f>H620</f>
        <v>0</v>
      </c>
      <c r="BK645" s="33"/>
      <c r="BL645" s="33"/>
      <c r="BM645" s="33"/>
      <c r="BN645" s="33"/>
      <c r="BO645" s="33">
        <f>BP645</f>
        <v>0</v>
      </c>
      <c r="BP645" s="33">
        <f>AZ620</f>
        <v>0</v>
      </c>
      <c r="BQ645" s="33"/>
      <c r="BR645" s="33"/>
      <c r="BS645" s="33"/>
      <c r="BT645" s="33"/>
      <c r="BU645" s="33"/>
      <c r="BV645" s="33">
        <f>BW645</f>
        <v>0</v>
      </c>
      <c r="BW645" s="33">
        <f>BA620</f>
        <v>0</v>
      </c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>
        <f>CL645</f>
        <v>0</v>
      </c>
      <c r="CL645" s="33">
        <f>BW620</f>
        <v>0</v>
      </c>
      <c r="CM645" s="33"/>
      <c r="CN645" s="33"/>
      <c r="CO645" s="33"/>
    </row>
    <row r="646" spans="1:93" s="61" customFormat="1" ht="40.5" hidden="1" customHeight="1" x14ac:dyDescent="0.3">
      <c r="B646" s="857" t="s">
        <v>99</v>
      </c>
      <c r="C646" s="857"/>
      <c r="D646" s="102" t="e">
        <f>#REF!+D553+D624+D627+D613</f>
        <v>#REF!</v>
      </c>
      <c r="E646" s="35" t="e">
        <f>#REF!+E553+E624+E627+E613</f>
        <v>#REF!</v>
      </c>
      <c r="F646" s="35"/>
      <c r="G646" s="102" t="e">
        <f>#REF!+G553+G624+G627+G613</f>
        <v>#REF!</v>
      </c>
      <c r="H646" s="102" t="e">
        <f>#REF!+H553+H624+H627+H613</f>
        <v>#REF!</v>
      </c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 t="e">
        <f>#REF!+AU553+AU624+AU627+AU613</f>
        <v>#REF!</v>
      </c>
      <c r="AV646" s="21" t="e">
        <f>#REF!+AV553+AV624+AV627+AV613</f>
        <v>#REF!</v>
      </c>
      <c r="AW646" s="35" t="e">
        <f>#REF!+AW553+AW624+AW627+AW613</f>
        <v>#REF!</v>
      </c>
      <c r="AX646" s="35"/>
      <c r="AY646" s="102" t="e">
        <f>#REF!+AY553+AY624+AY627+AY613</f>
        <v>#REF!</v>
      </c>
      <c r="AZ646" s="102" t="e">
        <f>#REF!+AZ553+AZ624+AZ627+AZ613</f>
        <v>#REF!</v>
      </c>
      <c r="BA646" s="102"/>
      <c r="BB646" s="102"/>
      <c r="BC646" s="102"/>
      <c r="BD646" s="102"/>
      <c r="BE646" s="102"/>
      <c r="BF646" s="102"/>
      <c r="BG646" s="102"/>
      <c r="BH646" s="102"/>
      <c r="BI646" s="102" t="e">
        <f>#REF!+BI553+BI624+BI627+BI613</f>
        <v>#REF!</v>
      </c>
      <c r="BJ646" s="35" t="e">
        <f>#REF!+BJ553+BJ624+BJ627+BJ613</f>
        <v>#REF!</v>
      </c>
      <c r="BK646" s="35"/>
      <c r="BL646" s="102" t="e">
        <f>#REF!+BL553+BL624+BL627+BL613</f>
        <v>#REF!</v>
      </c>
      <c r="BM646" s="102" t="e">
        <f>#REF!+BM553+BM624+BM627+BM613</f>
        <v>#REF!</v>
      </c>
      <c r="BN646" s="102"/>
      <c r="BO646" s="102" t="e">
        <f>#REF!+BO553+BO624+BO627+BO613</f>
        <v>#REF!</v>
      </c>
      <c r="BP646" s="35" t="e">
        <f>#REF!+BP553+BP624+BP627+BP613</f>
        <v>#REF!</v>
      </c>
      <c r="BQ646" s="35"/>
      <c r="BR646" s="102" t="e">
        <f>#REF!+BR553+BR624+BR627+BR613</f>
        <v>#REF!</v>
      </c>
      <c r="BS646" s="102" t="e">
        <f>#REF!+BS553+BS624+BS627+BS613</f>
        <v>#REF!</v>
      </c>
      <c r="BT646" s="102"/>
      <c r="BU646" s="102"/>
      <c r="BV646" s="102" t="e">
        <f>#REF!+BV553+BV624+BV627+BV613</f>
        <v>#REF!</v>
      </c>
      <c r="BW646" s="35" t="e">
        <f>#REF!+BW553+BW624+BW627+BW613</f>
        <v>#REF!</v>
      </c>
      <c r="BX646" s="35"/>
      <c r="BY646" s="102" t="e">
        <f>#REF!+BY553+BY624+BY627+BY613</f>
        <v>#REF!</v>
      </c>
      <c r="BZ646" s="102" t="e">
        <f>#REF!+BZ553+BZ624+BZ627+BZ613</f>
        <v>#REF!</v>
      </c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 t="e">
        <f>#REF!+CK553+CK624+CK627+CK613</f>
        <v>#REF!</v>
      </c>
      <c r="CL646" s="35" t="e">
        <f>#REF!+CL553+CL624+CL627+CL613</f>
        <v>#REF!</v>
      </c>
      <c r="CM646" s="35"/>
      <c r="CN646" s="102" t="e">
        <f>#REF!+CN553+CN624+CN627+CN613</f>
        <v>#REF!</v>
      </c>
      <c r="CO646" s="102" t="e">
        <f>#REF!+CO553+CO624+CO627+CO613</f>
        <v>#REF!</v>
      </c>
    </row>
    <row r="647" spans="1:93" s="52" customFormat="1" ht="69" hidden="1" customHeight="1" x14ac:dyDescent="0.25">
      <c r="B647" s="227"/>
      <c r="C647" s="20" t="s">
        <v>31</v>
      </c>
      <c r="D647" s="21" t="e">
        <f>E647+G647+H647</f>
        <v>#REF!</v>
      </c>
      <c r="E647" s="21" t="e">
        <f>#REF!+E553+E613+E624+E627</f>
        <v>#REF!</v>
      </c>
      <c r="F647" s="21"/>
      <c r="G647" s="21" t="e">
        <f>#REF!+G553+G613+G624+G627</f>
        <v>#REF!</v>
      </c>
      <c r="H647" s="21" t="e">
        <f>#REF!+H553+H613+H624+H627</f>
        <v>#REF!</v>
      </c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 t="e">
        <f>AV647+AW647+AX647</f>
        <v>#REF!</v>
      </c>
      <c r="AV647" s="21" t="e">
        <f>AW647+AY647+AZ647</f>
        <v>#REF!</v>
      </c>
      <c r="AW647" s="21" t="e">
        <f>#REF!+AW553+AW613+AW624+AW627</f>
        <v>#REF!</v>
      </c>
      <c r="AX647" s="21"/>
      <c r="AY647" s="21" t="e">
        <f>#REF!+AY553+AY613+AY624+AY627</f>
        <v>#REF!</v>
      </c>
      <c r="AZ647" s="21" t="e">
        <f>#REF!+AZ553+AZ613+AZ624+AZ627</f>
        <v>#REF!</v>
      </c>
      <c r="BA647" s="21"/>
      <c r="BB647" s="21"/>
      <c r="BC647" s="21"/>
      <c r="BD647" s="21"/>
      <c r="BE647" s="21"/>
      <c r="BF647" s="21"/>
      <c r="BG647" s="21"/>
      <c r="BH647" s="21"/>
      <c r="BI647" s="21" t="e">
        <f>BJ647+BL647+BM647</f>
        <v>#REF!</v>
      </c>
      <c r="BJ647" s="21" t="e">
        <f>#REF!+BJ553+BJ613+BJ624+BJ627</f>
        <v>#REF!</v>
      </c>
      <c r="BK647" s="21"/>
      <c r="BL647" s="21" t="e">
        <f>#REF!+BL553+BL613+BL624+BL627</f>
        <v>#REF!</v>
      </c>
      <c r="BM647" s="21" t="e">
        <f>#REF!+BM553+BM613+BM624+BM627</f>
        <v>#REF!</v>
      </c>
      <c r="BN647" s="21"/>
      <c r="BO647" s="21" t="e">
        <f>BP647+BR647+BS647</f>
        <v>#REF!</v>
      </c>
      <c r="BP647" s="21" t="e">
        <f>#REF!+BP553+BP613+BP624+BP627</f>
        <v>#REF!</v>
      </c>
      <c r="BQ647" s="21"/>
      <c r="BR647" s="21" t="e">
        <f>#REF!+BR553+BR613+BR624+BR627</f>
        <v>#REF!</v>
      </c>
      <c r="BS647" s="21" t="e">
        <f>#REF!+BS553+BS613+BS624+BS627</f>
        <v>#REF!</v>
      </c>
      <c r="BT647" s="21"/>
      <c r="BU647" s="21"/>
      <c r="BV647" s="21" t="e">
        <f>BW647+BY647+BZ647</f>
        <v>#REF!</v>
      </c>
      <c r="BW647" s="21" t="e">
        <f>#REF!+BW553+BW613+BW624+BW627</f>
        <v>#REF!</v>
      </c>
      <c r="BX647" s="21"/>
      <c r="BY647" s="21" t="e">
        <f>#REF!+BY553+BY613+BY624+BY627</f>
        <v>#REF!</v>
      </c>
      <c r="BZ647" s="21" t="e">
        <f>#REF!+BZ553+BZ613+BZ624+BZ627</f>
        <v>#REF!</v>
      </c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 t="e">
        <f>CL647+CN647+CO647</f>
        <v>#REF!</v>
      </c>
      <c r="CL647" s="21" t="e">
        <f>#REF!+CL553+CL613+CL624+CL627</f>
        <v>#REF!</v>
      </c>
      <c r="CM647" s="21"/>
      <c r="CN647" s="21" t="e">
        <f>#REF!+CN553+CN613+CN624+CN627</f>
        <v>#REF!</v>
      </c>
      <c r="CO647" s="21" t="e">
        <f>#REF!+CO553+CO613+CO624+CO627</f>
        <v>#REF!</v>
      </c>
    </row>
    <row r="648" spans="1:93" s="25" customFormat="1" ht="48" hidden="1" customHeight="1" x14ac:dyDescent="0.25">
      <c r="B648" s="228"/>
      <c r="C648" s="23" t="s">
        <v>32</v>
      </c>
      <c r="D648" s="24" t="e">
        <f>E648+G648+H648</f>
        <v>#REF!</v>
      </c>
      <c r="E648" s="24" t="e">
        <f>#REF!</f>
        <v>#REF!</v>
      </c>
      <c r="F648" s="24"/>
      <c r="G648" s="24" t="e">
        <f>#REF!</f>
        <v>#REF!</v>
      </c>
      <c r="H648" s="24" t="e">
        <f>#REF!</f>
        <v>#REF!</v>
      </c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 t="e">
        <f>AV648+AW648+AX648</f>
        <v>#REF!</v>
      </c>
      <c r="AV648" s="43" t="e">
        <f>AW648+AY648+AZ648</f>
        <v>#REF!</v>
      </c>
      <c r="AW648" s="24" t="e">
        <f>#REF!</f>
        <v>#REF!</v>
      </c>
      <c r="AX648" s="24"/>
      <c r="AY648" s="24" t="e">
        <f>#REF!</f>
        <v>#REF!</v>
      </c>
      <c r="AZ648" s="24" t="e">
        <f>#REF!</f>
        <v>#REF!</v>
      </c>
      <c r="BA648" s="24"/>
      <c r="BB648" s="24"/>
      <c r="BC648" s="24"/>
      <c r="BD648" s="24"/>
      <c r="BE648" s="24"/>
      <c r="BF648" s="24"/>
      <c r="BG648" s="24"/>
      <c r="BH648" s="24"/>
      <c r="BI648" s="24" t="e">
        <f>BJ648+BL648+BM648</f>
        <v>#REF!</v>
      </c>
      <c r="BJ648" s="24" t="e">
        <f>#REF!</f>
        <v>#REF!</v>
      </c>
      <c r="BK648" s="24"/>
      <c r="BL648" s="24" t="e">
        <f>#REF!</f>
        <v>#REF!</v>
      </c>
      <c r="BM648" s="24" t="e">
        <f>#REF!</f>
        <v>#REF!</v>
      </c>
      <c r="BN648" s="24"/>
      <c r="BO648" s="24" t="e">
        <f>BP648+BR648+BS648</f>
        <v>#REF!</v>
      </c>
      <c r="BP648" s="24" t="e">
        <f>#REF!</f>
        <v>#REF!</v>
      </c>
      <c r="BQ648" s="24"/>
      <c r="BR648" s="24" t="e">
        <f>#REF!</f>
        <v>#REF!</v>
      </c>
      <c r="BS648" s="24" t="e">
        <f>#REF!</f>
        <v>#REF!</v>
      </c>
      <c r="BT648" s="24"/>
      <c r="BU648" s="24"/>
      <c r="BV648" s="24" t="e">
        <f>BW648+BY648+BZ648</f>
        <v>#REF!</v>
      </c>
      <c r="BW648" s="24" t="e">
        <f>#REF!</f>
        <v>#REF!</v>
      </c>
      <c r="BX648" s="24"/>
      <c r="BY648" s="24" t="e">
        <f>#REF!</f>
        <v>#REF!</v>
      </c>
      <c r="BZ648" s="24" t="e">
        <f>#REF!</f>
        <v>#REF!</v>
      </c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 t="e">
        <f>CL648+CN648+CO648</f>
        <v>#REF!</v>
      </c>
      <c r="CL648" s="24" t="e">
        <f>#REF!</f>
        <v>#REF!</v>
      </c>
      <c r="CM648" s="24"/>
      <c r="CN648" s="24" t="e">
        <f>#REF!</f>
        <v>#REF!</v>
      </c>
      <c r="CO648" s="24" t="e">
        <f>#REF!</f>
        <v>#REF!</v>
      </c>
    </row>
    <row r="649" spans="1:93" s="62" customFormat="1" ht="48" hidden="1" customHeight="1" x14ac:dyDescent="0.25">
      <c r="A649" s="62" t="s">
        <v>100</v>
      </c>
      <c r="B649" s="844" t="s">
        <v>33</v>
      </c>
      <c r="C649" s="844"/>
      <c r="D649" s="15" t="e">
        <f t="shared" ref="D649:H649" si="1562">D553</f>
        <v>#REF!</v>
      </c>
      <c r="E649" s="15">
        <f t="shared" si="1562"/>
        <v>0</v>
      </c>
      <c r="F649" s="15"/>
      <c r="G649" s="15">
        <f t="shared" si="1562"/>
        <v>0</v>
      </c>
      <c r="H649" s="15" t="e">
        <f t="shared" si="1562"/>
        <v>#REF!</v>
      </c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 t="e">
        <f t="shared" ref="AU649:BM649" si="1563">AU553</f>
        <v>#REF!</v>
      </c>
      <c r="AV649" s="299" t="e">
        <f t="shared" si="1563"/>
        <v>#REF!</v>
      </c>
      <c r="AW649" s="15">
        <f t="shared" si="1563"/>
        <v>0</v>
      </c>
      <c r="AX649" s="15"/>
      <c r="AY649" s="15">
        <f t="shared" ref="AY649:AZ649" si="1564">AY553</f>
        <v>0</v>
      </c>
      <c r="AZ649" s="15" t="e">
        <f t="shared" si="1564"/>
        <v>#REF!</v>
      </c>
      <c r="BA649" s="15"/>
      <c r="BB649" s="15"/>
      <c r="BC649" s="15"/>
      <c r="BD649" s="15"/>
      <c r="BE649" s="15"/>
      <c r="BF649" s="15"/>
      <c r="BG649" s="15"/>
      <c r="BH649" s="15"/>
      <c r="BI649" s="15">
        <f t="shared" si="1563"/>
        <v>194109.62155000001</v>
      </c>
      <c r="BJ649" s="15">
        <f t="shared" si="1563"/>
        <v>0</v>
      </c>
      <c r="BK649" s="15"/>
      <c r="BL649" s="15">
        <f t="shared" si="1563"/>
        <v>0</v>
      </c>
      <c r="BM649" s="15">
        <f t="shared" si="1563"/>
        <v>194109.62155000001</v>
      </c>
      <c r="BN649" s="15"/>
      <c r="BO649" s="15" t="e">
        <f t="shared" ref="BO649:BP649" si="1565">BO553</f>
        <v>#REF!</v>
      </c>
      <c r="BP649" s="15">
        <f t="shared" si="1565"/>
        <v>0</v>
      </c>
      <c r="BQ649" s="15"/>
      <c r="BR649" s="15">
        <f t="shared" ref="BR649:BS649" si="1566">BR553</f>
        <v>0</v>
      </c>
      <c r="BS649" s="15" t="e">
        <f t="shared" si="1566"/>
        <v>#REF!</v>
      </c>
      <c r="BT649" s="15"/>
      <c r="BU649" s="15"/>
      <c r="BV649" s="15" t="e">
        <f t="shared" ref="BV649:BZ649" si="1567">BV553</f>
        <v>#REF!</v>
      </c>
      <c r="BW649" s="15">
        <f t="shared" si="1567"/>
        <v>0</v>
      </c>
      <c r="BX649" s="15"/>
      <c r="BY649" s="15">
        <f t="shared" si="1567"/>
        <v>0</v>
      </c>
      <c r="BZ649" s="15" t="e">
        <f t="shared" si="1567"/>
        <v>#REF!</v>
      </c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>
        <f t="shared" ref="CK649" si="1568">CK553</f>
        <v>188883.47156000001</v>
      </c>
      <c r="CL649" s="15">
        <f t="shared" ref="CL649" si="1569">CL553</f>
        <v>0</v>
      </c>
      <c r="CM649" s="15"/>
      <c r="CN649" s="15">
        <f t="shared" ref="CN649:CO649" si="1570">CN553</f>
        <v>0</v>
      </c>
      <c r="CO649" s="15">
        <f t="shared" si="1570"/>
        <v>188883.47156000001</v>
      </c>
    </row>
    <row r="650" spans="1:93" s="28" customFormat="1" ht="50.25" hidden="1" customHeight="1" x14ac:dyDescent="0.25">
      <c r="B650" s="853" t="s">
        <v>101</v>
      </c>
      <c r="C650" s="853"/>
      <c r="D650" s="853"/>
      <c r="E650" s="853"/>
      <c r="F650" s="853"/>
      <c r="G650" s="853"/>
      <c r="H650" s="853"/>
      <c r="I650" s="853"/>
      <c r="J650" s="853"/>
      <c r="K650" s="853"/>
      <c r="L650" s="853"/>
      <c r="M650" s="853"/>
      <c r="N650" s="853"/>
      <c r="O650" s="853"/>
      <c r="P650" s="853"/>
      <c r="Q650" s="853"/>
      <c r="R650" s="853"/>
      <c r="S650" s="853"/>
      <c r="T650" s="853"/>
      <c r="U650" s="853"/>
      <c r="V650" s="853"/>
      <c r="W650" s="853"/>
      <c r="X650" s="853"/>
      <c r="Y650" s="853"/>
      <c r="Z650" s="853"/>
      <c r="AA650" s="853"/>
      <c r="AB650" s="853"/>
      <c r="AC650" s="853"/>
      <c r="AD650" s="853"/>
      <c r="AE650" s="853"/>
      <c r="AF650" s="853"/>
      <c r="AG650" s="853"/>
      <c r="AH650" s="853"/>
      <c r="AI650" s="853"/>
      <c r="AJ650" s="853"/>
      <c r="AK650" s="853"/>
      <c r="AL650" s="853"/>
      <c r="AM650" s="853"/>
      <c r="AN650" s="853"/>
      <c r="AO650" s="853"/>
      <c r="AP650" s="853"/>
      <c r="AQ650" s="853"/>
      <c r="AR650" s="853"/>
      <c r="AS650" s="853"/>
      <c r="AT650" s="853"/>
      <c r="AU650" s="853"/>
      <c r="AV650" s="853"/>
      <c r="AW650" s="853"/>
      <c r="AX650" s="853"/>
      <c r="AY650" s="853"/>
      <c r="AZ650" s="853"/>
      <c r="BA650" s="853"/>
      <c r="BB650" s="853"/>
      <c r="BC650" s="853"/>
      <c r="BD650" s="853"/>
      <c r="BE650" s="853"/>
      <c r="BF650" s="853"/>
      <c r="BG650" s="853"/>
      <c r="BH650" s="853"/>
      <c r="BI650" s="853"/>
      <c r="BJ650" s="853"/>
      <c r="BK650" s="853"/>
      <c r="BL650" s="853"/>
      <c r="BM650" s="853"/>
      <c r="BN650" s="853"/>
      <c r="BO650" s="853"/>
      <c r="BP650" s="853"/>
      <c r="BQ650" s="853"/>
      <c r="BR650" s="853"/>
      <c r="BS650" s="853"/>
      <c r="BT650" s="853"/>
      <c r="BU650" s="853"/>
      <c r="BV650" s="853"/>
      <c r="BW650" s="853"/>
      <c r="BX650" s="853"/>
      <c r="BY650" s="853"/>
      <c r="BZ650" s="853"/>
      <c r="CA650" s="853"/>
      <c r="CB650" s="853"/>
      <c r="CC650" s="853"/>
      <c r="CD650" s="853"/>
      <c r="CE650" s="853"/>
      <c r="CF650" s="853"/>
      <c r="CG650" s="853"/>
      <c r="CH650" s="853"/>
      <c r="CI650" s="853"/>
      <c r="CJ650" s="63"/>
      <c r="CK650" s="63"/>
      <c r="CL650" s="27"/>
      <c r="CM650" s="27"/>
      <c r="CN650" s="27"/>
      <c r="CO650" s="27"/>
    </row>
    <row r="651" spans="1:93" s="64" customFormat="1" ht="114" hidden="1" customHeight="1" x14ac:dyDescent="0.25">
      <c r="B651" s="225">
        <v>4</v>
      </c>
      <c r="C651" s="164" t="s">
        <v>102</v>
      </c>
      <c r="D651" s="30" t="e">
        <f t="shared" ref="D651" si="1571">E651</f>
        <v>#REF!</v>
      </c>
      <c r="E651" s="30" t="e">
        <f>#REF!+E669+E677</f>
        <v>#REF!</v>
      </c>
      <c r="F651" s="30"/>
      <c r="G651" s="30"/>
      <c r="H651" s="30" t="e">
        <f>#REF!+H669+H674+#REF!</f>
        <v>#REF!</v>
      </c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 t="e">
        <f>AV651</f>
        <v>#REF!</v>
      </c>
      <c r="AV651" s="21" t="e">
        <f t="shared" ref="AV651" si="1572">AW651</f>
        <v>#REF!</v>
      </c>
      <c r="AW651" s="30" t="e">
        <f>#REF!+AW669+AW677</f>
        <v>#REF!</v>
      </c>
      <c r="AX651" s="30"/>
      <c r="AY651" s="30"/>
      <c r="AZ651" s="30" t="e">
        <f>#REF!+AZ669+AZ674+#REF!</f>
        <v>#REF!</v>
      </c>
      <c r="BA651" s="30"/>
      <c r="BB651" s="30"/>
      <c r="BC651" s="30"/>
      <c r="BD651" s="30"/>
      <c r="BE651" s="30"/>
      <c r="BF651" s="30"/>
      <c r="BG651" s="30"/>
      <c r="BH651" s="30"/>
      <c r="BI651" s="30" t="e">
        <f t="shared" ref="BI651" si="1573">BJ651</f>
        <v>#REF!</v>
      </c>
      <c r="BJ651" s="30" t="e">
        <f>#REF!+BJ669+BJ677</f>
        <v>#REF!</v>
      </c>
      <c r="BK651" s="30"/>
      <c r="BL651" s="30"/>
      <c r="BM651" s="30" t="e">
        <f>#REF!+BM669+BM674+#REF!</f>
        <v>#REF!</v>
      </c>
      <c r="BN651" s="30"/>
      <c r="BO651" s="30" t="e">
        <f t="shared" ref="BO651" si="1574">BP651</f>
        <v>#REF!</v>
      </c>
      <c r="BP651" s="30" t="e">
        <f>#REF!+BP669+BP677</f>
        <v>#REF!</v>
      </c>
      <c r="BQ651" s="30"/>
      <c r="BR651" s="30"/>
      <c r="BS651" s="30" t="e">
        <f>#REF!+BS669+BS674+#REF!</f>
        <v>#REF!</v>
      </c>
      <c r="BT651" s="30"/>
      <c r="BU651" s="30"/>
      <c r="BV651" s="30" t="e">
        <f t="shared" ref="BV651" si="1575">BW651</f>
        <v>#REF!</v>
      </c>
      <c r="BW651" s="30" t="e">
        <f>#REF!+BW669+BW677</f>
        <v>#REF!</v>
      </c>
      <c r="BX651" s="30"/>
      <c r="BY651" s="30"/>
      <c r="BZ651" s="30" t="e">
        <f>#REF!+BZ669+BZ674+#REF!</f>
        <v>#REF!</v>
      </c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 t="e">
        <f t="shared" ref="CK651" si="1576">CL651</f>
        <v>#REF!</v>
      </c>
      <c r="CL651" s="30" t="e">
        <f>#REF!+CL669+CL677</f>
        <v>#REF!</v>
      </c>
      <c r="CM651" s="30"/>
      <c r="CN651" s="30"/>
      <c r="CO651" s="30" t="e">
        <f>#REF!+CO669+CO674+#REF!</f>
        <v>#REF!</v>
      </c>
    </row>
    <row r="652" spans="1:93" s="64" customFormat="1" ht="114" hidden="1" customHeight="1" x14ac:dyDescent="0.25">
      <c r="B652" s="208" t="s">
        <v>236</v>
      </c>
      <c r="C652" s="143" t="s">
        <v>81</v>
      </c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21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</row>
    <row r="653" spans="1:93" s="64" customFormat="1" ht="153.75" hidden="1" customHeight="1" x14ac:dyDescent="0.25">
      <c r="B653" s="211" t="s">
        <v>34</v>
      </c>
      <c r="C653" s="57" t="s">
        <v>303</v>
      </c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21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</row>
    <row r="654" spans="1:93" s="64" customFormat="1" ht="153.75" hidden="1" customHeight="1" x14ac:dyDescent="0.25">
      <c r="B654" s="211" t="s">
        <v>62</v>
      </c>
      <c r="C654" s="57" t="s">
        <v>304</v>
      </c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21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</row>
    <row r="655" spans="1:93" s="64" customFormat="1" ht="65.25" hidden="1" customHeight="1" x14ac:dyDescent="0.25">
      <c r="B655" s="208" t="s">
        <v>322</v>
      </c>
      <c r="C655" s="143" t="s">
        <v>320</v>
      </c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21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</row>
    <row r="656" spans="1:93" s="64" customFormat="1" ht="93.75" hidden="1" customHeight="1" x14ac:dyDescent="0.25">
      <c r="B656" s="211" t="s">
        <v>34</v>
      </c>
      <c r="C656" s="57" t="s">
        <v>321</v>
      </c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21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</row>
    <row r="657" spans="1:12248" s="384" customFormat="1" ht="132" hidden="1" customHeight="1" x14ac:dyDescent="0.25">
      <c r="B657" s="372" t="s">
        <v>7</v>
      </c>
      <c r="C657" s="373" t="s">
        <v>359</v>
      </c>
      <c r="D657" s="374">
        <f>E657+F657+G657+H657</f>
        <v>2662744.7084999997</v>
      </c>
      <c r="E657" s="374">
        <f>E658</f>
        <v>1748106.6384199997</v>
      </c>
      <c r="F657" s="374">
        <f t="shared" ref="F657:H657" si="1577">F658</f>
        <v>914638.07007999998</v>
      </c>
      <c r="G657" s="374">
        <f t="shared" si="1577"/>
        <v>0</v>
      </c>
      <c r="H657" s="374">
        <f t="shared" si="1577"/>
        <v>0</v>
      </c>
      <c r="I657" s="374"/>
      <c r="J657" s="374"/>
      <c r="K657" s="374"/>
      <c r="L657" s="374"/>
      <c r="M657" s="374"/>
      <c r="N657" s="374"/>
      <c r="O657" s="374"/>
      <c r="P657" s="374"/>
      <c r="Q657" s="374"/>
      <c r="R657" s="374"/>
      <c r="S657" s="374"/>
      <c r="T657" s="374"/>
      <c r="U657" s="374"/>
      <c r="V657" s="374"/>
      <c r="W657" s="374"/>
      <c r="X657" s="374"/>
      <c r="Y657" s="374"/>
      <c r="Z657" s="374"/>
      <c r="AA657" s="374"/>
      <c r="AB657" s="374"/>
      <c r="AC657" s="578"/>
      <c r="AD657" s="374"/>
      <c r="AE657" s="374"/>
      <c r="AF657" s="374"/>
      <c r="AG657" s="374"/>
      <c r="AH657" s="374"/>
      <c r="AI657" s="374"/>
      <c r="AJ657" s="374"/>
      <c r="AK657" s="374"/>
      <c r="AL657" s="578"/>
      <c r="AM657" s="374"/>
      <c r="AN657" s="374"/>
      <c r="AO657" s="374"/>
      <c r="AP657" s="374"/>
      <c r="AQ657" s="374"/>
      <c r="AR657" s="374"/>
      <c r="AS657" s="374"/>
      <c r="AT657" s="374"/>
      <c r="AU657" s="374"/>
      <c r="AV657" s="559">
        <f>AW657+AX657+AY657+AZ657</f>
        <v>2662744.7084999997</v>
      </c>
      <c r="AW657" s="374">
        <f>AW658</f>
        <v>1748106.63842</v>
      </c>
      <c r="AX657" s="374">
        <f t="shared" ref="AX657:AZ657" si="1578">AX658</f>
        <v>914638.07007999998</v>
      </c>
      <c r="AY657" s="374">
        <f t="shared" si="1578"/>
        <v>0</v>
      </c>
      <c r="AZ657" s="374">
        <f t="shared" si="1578"/>
        <v>0</v>
      </c>
      <c r="BA657" s="374"/>
      <c r="BB657" s="374"/>
      <c r="BC657" s="374"/>
      <c r="BD657" s="374"/>
      <c r="BE657" s="374"/>
      <c r="BF657" s="374"/>
      <c r="BG657" s="374"/>
      <c r="BH657" s="374"/>
      <c r="BI657" s="493">
        <f>BJ657+BK657+BL657+BM657</f>
        <v>964834.23259999999</v>
      </c>
      <c r="BJ657" s="374">
        <f>BJ658</f>
        <v>514834.23259999999</v>
      </c>
      <c r="BK657" s="374">
        <f t="shared" ref="BK657" si="1579">BK658</f>
        <v>450000</v>
      </c>
      <c r="BL657" s="374"/>
      <c r="BM657" s="374"/>
      <c r="BN657" s="374"/>
      <c r="BO657" s="493">
        <f>BP657+BQ657+BR657+BS657</f>
        <v>854128.76436999999</v>
      </c>
      <c r="BP657" s="484">
        <f>BP658</f>
        <v>514834.23259999999</v>
      </c>
      <c r="BQ657" s="374">
        <f t="shared" ref="BQ657" si="1580">BQ658</f>
        <v>339294.53177</v>
      </c>
      <c r="BR657" s="374"/>
      <c r="BS657" s="374"/>
      <c r="BT657" s="374"/>
      <c r="BU657" s="374"/>
      <c r="BV657" s="493">
        <f>BW657+BX657+BY657+BZ657</f>
        <v>1975584.4377000001</v>
      </c>
      <c r="BW657" s="374">
        <f>BW658</f>
        <v>1134943.4886</v>
      </c>
      <c r="BX657" s="374">
        <f t="shared" ref="BX657" si="1581">BX658</f>
        <v>840640.94909999997</v>
      </c>
      <c r="BY657" s="374"/>
      <c r="BZ657" s="374"/>
      <c r="CA657" s="376"/>
      <c r="CB657" s="376"/>
      <c r="CC657" s="376"/>
      <c r="CD657" s="376"/>
      <c r="CE657" s="376"/>
      <c r="CF657" s="376"/>
      <c r="CG657" s="376"/>
      <c r="CH657" s="376"/>
      <c r="CI657" s="376"/>
      <c r="CJ657" s="374"/>
      <c r="CK657" s="493">
        <f>CL657+CM657+CN657+CO657</f>
        <v>79943.488599999997</v>
      </c>
      <c r="CL657" s="374">
        <f>CL658</f>
        <v>34943.488599999997</v>
      </c>
      <c r="CM657" s="374">
        <f t="shared" ref="CM657" si="1582">CM658</f>
        <v>45000</v>
      </c>
      <c r="CN657" s="374"/>
      <c r="CO657" s="374"/>
    </row>
    <row r="658" spans="1:12248" s="52" customFormat="1" ht="54" hidden="1" customHeight="1" x14ac:dyDescent="0.25">
      <c r="B658" s="206"/>
      <c r="C658" s="111" t="s">
        <v>31</v>
      </c>
      <c r="D658" s="342">
        <f>E658+F658+G658+H658</f>
        <v>2662744.7084999997</v>
      </c>
      <c r="E658" s="342">
        <f>E669+E677</f>
        <v>1748106.6384199997</v>
      </c>
      <c r="F658" s="358">
        <f t="shared" ref="F658:H658" si="1583">F669+F677</f>
        <v>914638.07007999998</v>
      </c>
      <c r="G658" s="358">
        <f t="shared" si="1583"/>
        <v>0</v>
      </c>
      <c r="H658" s="358">
        <f t="shared" si="1583"/>
        <v>0</v>
      </c>
      <c r="I658" s="559"/>
      <c r="J658" s="559"/>
      <c r="K658" s="559"/>
      <c r="L658" s="559"/>
      <c r="M658" s="559"/>
      <c r="N658" s="559"/>
      <c r="O658" s="559"/>
      <c r="P658" s="559"/>
      <c r="Q658" s="559"/>
      <c r="R658" s="559"/>
      <c r="S658" s="559"/>
      <c r="T658" s="559"/>
      <c r="U658" s="559"/>
      <c r="V658" s="559"/>
      <c r="W658" s="559"/>
      <c r="X658" s="559"/>
      <c r="Y658" s="559"/>
      <c r="Z658" s="559"/>
      <c r="AA658" s="559"/>
      <c r="AB658" s="559"/>
      <c r="AC658" s="581"/>
      <c r="AD658" s="559"/>
      <c r="AE658" s="559"/>
      <c r="AF658" s="559"/>
      <c r="AG658" s="559"/>
      <c r="AH658" s="559"/>
      <c r="AI658" s="559"/>
      <c r="AJ658" s="559"/>
      <c r="AK658" s="559"/>
      <c r="AL658" s="581"/>
      <c r="AM658" s="559"/>
      <c r="AN658" s="559"/>
      <c r="AO658" s="559"/>
      <c r="AP658" s="559"/>
      <c r="AQ658" s="559"/>
      <c r="AR658" s="559"/>
      <c r="AS658" s="559"/>
      <c r="AT658" s="559"/>
      <c r="AU658" s="559">
        <f>AV658+AW658+AX658</f>
        <v>5325489.4169999994</v>
      </c>
      <c r="AV658" s="559">
        <f>AW658+AX658+AY658+AZ658</f>
        <v>2662744.7084999997</v>
      </c>
      <c r="AW658" s="482">
        <f>AW669+AW677</f>
        <v>1748106.63842</v>
      </c>
      <c r="AX658" s="482">
        <f t="shared" ref="AX658:AZ658" si="1584">AX669+AX677</f>
        <v>914638.07007999998</v>
      </c>
      <c r="AY658" s="482">
        <f t="shared" si="1584"/>
        <v>0</v>
      </c>
      <c r="AZ658" s="482">
        <f t="shared" si="1584"/>
        <v>0</v>
      </c>
      <c r="BA658" s="342">
        <f t="shared" ref="BA658" si="1585">BB658+BC658+BD658</f>
        <v>0</v>
      </c>
      <c r="BB658" s="526">
        <f>BB448+BB618+BB630</f>
        <v>0</v>
      </c>
      <c r="BC658" s="526"/>
      <c r="BD658" s="526"/>
      <c r="BE658" s="526">
        <f t="shared" ref="BE658" si="1586">BF658+BG658</f>
        <v>0</v>
      </c>
      <c r="BF658" s="342">
        <f>BF448+BF618+BF630</f>
        <v>0</v>
      </c>
      <c r="BG658" s="342">
        <f>G658</f>
        <v>0</v>
      </c>
      <c r="BH658" s="342"/>
      <c r="BI658" s="491">
        <f>BJ658+BK658+BL658+BM658</f>
        <v>964834.23259999999</v>
      </c>
      <c r="BJ658" s="482">
        <f>BJ669+BJ677</f>
        <v>514834.23259999999</v>
      </c>
      <c r="BK658" s="482">
        <f t="shared" ref="BK658" si="1587">BK669+BK677</f>
        <v>450000</v>
      </c>
      <c r="BL658" s="482">
        <f>BL448+BL618+BL628</f>
        <v>0</v>
      </c>
      <c r="BM658" s="482">
        <f>BM448+BM618+BM628</f>
        <v>0</v>
      </c>
      <c r="BN658" s="342">
        <f t="shared" ref="BN658" si="1588">BO658+BP658+BQ658</f>
        <v>1708257.52874</v>
      </c>
      <c r="BO658" s="491">
        <f>BP658+BQ658+BR658+BS658</f>
        <v>854128.76436999999</v>
      </c>
      <c r="BP658" s="482">
        <f>BP669+BP677</f>
        <v>514834.23259999999</v>
      </c>
      <c r="BQ658" s="482">
        <f t="shared" ref="BQ658" si="1589">BQ669+BQ677</f>
        <v>339294.53177</v>
      </c>
      <c r="BR658" s="482">
        <f>BR448+BR618+BR628</f>
        <v>0</v>
      </c>
      <c r="BS658" s="482">
        <f>BS448+BS618+BS628</f>
        <v>0</v>
      </c>
      <c r="BT658" s="182"/>
      <c r="BU658" s="182"/>
      <c r="BV658" s="491">
        <f>BW658+BX658+BY658+BZ658</f>
        <v>1975584.4377000001</v>
      </c>
      <c r="BW658" s="358">
        <f>BW669+BW677</f>
        <v>1134943.4886</v>
      </c>
      <c r="BX658" s="358">
        <f t="shared" ref="BX658" si="1590">BX669+BX677</f>
        <v>840640.94909999997</v>
      </c>
      <c r="BY658" s="342">
        <f>BY448+BY618+BY628</f>
        <v>0</v>
      </c>
      <c r="BZ658" s="342">
        <f>BZ448+BZ618+BZ628</f>
        <v>0</v>
      </c>
      <c r="CA658" s="342">
        <f t="shared" ref="CA658" si="1591">CB658+CC658+CD658</f>
        <v>0</v>
      </c>
      <c r="CB658" s="342">
        <f>CB448+CB618+CB630</f>
        <v>0</v>
      </c>
      <c r="CC658" s="182"/>
      <c r="CD658" s="182"/>
      <c r="CE658" s="342">
        <f t="shared" ref="CE658" si="1592">CF658+CH658+CI658</f>
        <v>0</v>
      </c>
      <c r="CF658" s="342">
        <f>CF448+CF618+CF630</f>
        <v>0</v>
      </c>
      <c r="CG658" s="526"/>
      <c r="CH658" s="182"/>
      <c r="CI658" s="182"/>
      <c r="CJ658" s="482"/>
      <c r="CK658" s="491">
        <f>CL658+CM658+CN658+CO658</f>
        <v>79943.488599999997</v>
      </c>
      <c r="CL658" s="482">
        <f>CL669+CL677</f>
        <v>34943.488599999997</v>
      </c>
      <c r="CM658" s="482">
        <f t="shared" ref="CM658" si="1593">CM669+CM677</f>
        <v>45000</v>
      </c>
      <c r="CN658" s="482">
        <f>CN448+CN618+CN628</f>
        <v>0</v>
      </c>
      <c r="CO658" s="482">
        <f>CO448+CO618+CO628</f>
        <v>0</v>
      </c>
    </row>
    <row r="659" spans="1:12248" s="52" customFormat="1" ht="162.75" customHeight="1" x14ac:dyDescent="0.25">
      <c r="B659" s="441" t="s">
        <v>8</v>
      </c>
      <c r="C659" s="440" t="s">
        <v>436</v>
      </c>
      <c r="D659" s="412">
        <f t="shared" ref="D659:D668" si="1594">H659</f>
        <v>132612.91032</v>
      </c>
      <c r="E659" s="412">
        <v>0</v>
      </c>
      <c r="F659" s="412">
        <v>0</v>
      </c>
      <c r="G659" s="412">
        <v>0</v>
      </c>
      <c r="H659" s="412">
        <f>H660+H662+H665+H667</f>
        <v>132612.91032</v>
      </c>
      <c r="I659" s="413">
        <f>Q659</f>
        <v>3635.5057400000001</v>
      </c>
      <c r="J659" s="570">
        <f>I659/D659</f>
        <v>2.7414417881542502E-2</v>
      </c>
      <c r="K659" s="413"/>
      <c r="L659" s="413"/>
      <c r="M659" s="413"/>
      <c r="N659" s="413"/>
      <c r="O659" s="413"/>
      <c r="P659" s="413"/>
      <c r="Q659" s="412">
        <f>Q660+Q662+Q665+Q667</f>
        <v>3635.5057400000001</v>
      </c>
      <c r="R659" s="570">
        <f>Q659/D659</f>
        <v>2.7414417881542502E-2</v>
      </c>
      <c r="S659" s="413">
        <f>AA659</f>
        <v>3635.5057400000001</v>
      </c>
      <c r="T659" s="570">
        <f>S659/D659</f>
        <v>2.7414417881542502E-2</v>
      </c>
      <c r="U659" s="413"/>
      <c r="V659" s="413"/>
      <c r="W659" s="413"/>
      <c r="X659" s="413"/>
      <c r="Y659" s="413"/>
      <c r="Z659" s="413"/>
      <c r="AA659" s="412">
        <f>AA660+AA662+AA665+AA667</f>
        <v>3635.5057400000001</v>
      </c>
      <c r="AB659" s="570">
        <f>AA659/D659</f>
        <v>2.7414417881542502E-2</v>
      </c>
      <c r="AC659" s="413">
        <f>AK659</f>
        <v>132612.91032</v>
      </c>
      <c r="AD659" s="575">
        <f>AC659/D659</f>
        <v>1</v>
      </c>
      <c r="AE659" s="413"/>
      <c r="AF659" s="413"/>
      <c r="AG659" s="413"/>
      <c r="AH659" s="413"/>
      <c r="AI659" s="413"/>
      <c r="AJ659" s="413"/>
      <c r="AK659" s="412">
        <f>AK660+AK662+AK665+AK667</f>
        <v>132612.91032</v>
      </c>
      <c r="AL659" s="575">
        <f>AK659/D659</f>
        <v>1</v>
      </c>
      <c r="AM659" s="413"/>
      <c r="AN659" s="413"/>
      <c r="AO659" s="413"/>
      <c r="AP659" s="413"/>
      <c r="AQ659" s="413"/>
      <c r="AR659" s="413"/>
      <c r="AS659" s="413"/>
      <c r="AT659" s="413"/>
      <c r="AU659" s="413">
        <f>AV659-D659</f>
        <v>0</v>
      </c>
      <c r="AV659" s="413">
        <f t="shared" ref="AV659:AV668" si="1595">AZ659</f>
        <v>132612.91032</v>
      </c>
      <c r="AW659" s="413"/>
      <c r="AX659" s="413"/>
      <c r="AY659" s="413"/>
      <c r="AZ659" s="413">
        <f>AZ660+AZ662+AZ665+AZ667</f>
        <v>132612.91032</v>
      </c>
      <c r="BA659" s="413"/>
      <c r="BB659" s="413"/>
      <c r="BC659" s="413"/>
      <c r="BD659" s="413"/>
      <c r="BE659" s="413"/>
      <c r="BF659" s="413"/>
      <c r="BG659" s="413"/>
      <c r="BH659" s="413"/>
      <c r="BI659" s="413"/>
      <c r="BJ659" s="413"/>
      <c r="BK659" s="413"/>
      <c r="BL659" s="413"/>
      <c r="BM659" s="413"/>
      <c r="BN659" s="413"/>
      <c r="BO659" s="413"/>
      <c r="BP659" s="413"/>
      <c r="BQ659" s="413"/>
      <c r="BR659" s="413"/>
      <c r="BS659" s="413"/>
      <c r="BT659" s="413"/>
      <c r="BU659" s="413"/>
      <c r="BV659" s="413"/>
      <c r="BW659" s="413"/>
      <c r="BX659" s="413"/>
      <c r="BY659" s="413"/>
      <c r="BZ659" s="413"/>
      <c r="CA659" s="413"/>
      <c r="CB659" s="413"/>
      <c r="CC659" s="413"/>
      <c r="CD659" s="413"/>
      <c r="CE659" s="413"/>
      <c r="CF659" s="413"/>
      <c r="CG659" s="413"/>
      <c r="CH659" s="413"/>
      <c r="CI659" s="413"/>
      <c r="CJ659" s="413"/>
      <c r="CK659" s="413"/>
      <c r="CL659" s="413"/>
      <c r="CM659" s="413"/>
      <c r="CN659" s="413"/>
      <c r="CO659" s="413"/>
    </row>
    <row r="660" spans="1:12248" s="52" customFormat="1" ht="54" customHeight="1" x14ac:dyDescent="0.25">
      <c r="B660" s="206" t="s">
        <v>9</v>
      </c>
      <c r="C660" s="140" t="s">
        <v>65</v>
      </c>
      <c r="D660" s="182">
        <f t="shared" si="1594"/>
        <v>23420.146230000002</v>
      </c>
      <c r="E660" s="182"/>
      <c r="F660" s="182"/>
      <c r="G660" s="182"/>
      <c r="H660" s="182">
        <f>H661</f>
        <v>23420.146230000002</v>
      </c>
      <c r="I660" s="559">
        <f>Q660</f>
        <v>0</v>
      </c>
      <c r="J660" s="559"/>
      <c r="K660" s="559"/>
      <c r="L660" s="559"/>
      <c r="M660" s="559"/>
      <c r="N660" s="559"/>
      <c r="O660" s="559"/>
      <c r="P660" s="559"/>
      <c r="Q660" s="559">
        <v>0</v>
      </c>
      <c r="R660" s="559"/>
      <c r="S660" s="559"/>
      <c r="T660" s="559"/>
      <c r="U660" s="559"/>
      <c r="V660" s="559"/>
      <c r="W660" s="559"/>
      <c r="X660" s="559"/>
      <c r="Y660" s="559"/>
      <c r="Z660" s="559"/>
      <c r="AA660" s="559"/>
      <c r="AB660" s="559"/>
      <c r="AC660" s="182">
        <f>AC661</f>
        <v>23420.146230000002</v>
      </c>
      <c r="AD660" s="575">
        <f t="shared" ref="AD660:AD668" si="1596">AC660/D660</f>
        <v>1</v>
      </c>
      <c r="AE660" s="559"/>
      <c r="AF660" s="559"/>
      <c r="AG660" s="559"/>
      <c r="AH660" s="559"/>
      <c r="AI660" s="559"/>
      <c r="AJ660" s="559"/>
      <c r="AK660" s="182">
        <f>AK661</f>
        <v>23420.146230000002</v>
      </c>
      <c r="AL660" s="575">
        <f>AK660/D660</f>
        <v>1</v>
      </c>
      <c r="AM660" s="559"/>
      <c r="AN660" s="559"/>
      <c r="AO660" s="559"/>
      <c r="AP660" s="559"/>
      <c r="AQ660" s="559"/>
      <c r="AR660" s="559"/>
      <c r="AS660" s="559"/>
      <c r="AT660" s="559"/>
      <c r="AU660" s="559">
        <f>AV660-D660</f>
        <v>0</v>
      </c>
      <c r="AV660" s="559">
        <f t="shared" si="1595"/>
        <v>23420.146229999998</v>
      </c>
      <c r="AW660" s="540"/>
      <c r="AX660" s="540"/>
      <c r="AY660" s="540"/>
      <c r="AZ660" s="540">
        <f>AZ661</f>
        <v>23420.146229999998</v>
      </c>
      <c r="BA660" s="540"/>
      <c r="BB660" s="540"/>
      <c r="BC660" s="540"/>
      <c r="BD660" s="540"/>
      <c r="BE660" s="540"/>
      <c r="BF660" s="540"/>
      <c r="BG660" s="540"/>
      <c r="BH660" s="540"/>
      <c r="BI660" s="540"/>
      <c r="BJ660" s="540"/>
      <c r="BK660" s="540"/>
      <c r="BL660" s="540"/>
      <c r="BM660" s="540"/>
      <c r="BN660" s="540"/>
      <c r="BO660" s="540"/>
      <c r="BP660" s="540"/>
      <c r="BQ660" s="540"/>
      <c r="BR660" s="540"/>
      <c r="BS660" s="540"/>
      <c r="BT660" s="182"/>
      <c r="BU660" s="182"/>
      <c r="BV660" s="540"/>
      <c r="BW660" s="540"/>
      <c r="BX660" s="540"/>
      <c r="BY660" s="540"/>
      <c r="BZ660" s="540"/>
      <c r="CA660" s="540"/>
      <c r="CB660" s="540"/>
      <c r="CC660" s="182"/>
      <c r="CD660" s="182"/>
      <c r="CE660" s="540"/>
      <c r="CF660" s="540"/>
      <c r="CG660" s="540"/>
      <c r="CH660" s="182"/>
      <c r="CI660" s="182"/>
      <c r="CJ660" s="540"/>
      <c r="CK660" s="540"/>
      <c r="CL660" s="540"/>
      <c r="CM660" s="540"/>
      <c r="CN660" s="540"/>
      <c r="CO660" s="540"/>
    </row>
    <row r="661" spans="1:12248" s="52" customFormat="1" ht="129" customHeight="1" x14ac:dyDescent="0.25">
      <c r="B661" s="206" t="s">
        <v>34</v>
      </c>
      <c r="C661" s="57" t="s">
        <v>254</v>
      </c>
      <c r="D661" s="123">
        <f t="shared" si="1594"/>
        <v>23420.146230000002</v>
      </c>
      <c r="E661" s="123"/>
      <c r="F661" s="123"/>
      <c r="G661" s="123"/>
      <c r="H661" s="123">
        <f>[12]Бюджет!$K$247/1000</f>
        <v>23420.146230000002</v>
      </c>
      <c r="I661" s="120">
        <f>Q661</f>
        <v>0</v>
      </c>
      <c r="J661" s="120"/>
      <c r="K661" s="120"/>
      <c r="L661" s="120"/>
      <c r="M661" s="120"/>
      <c r="N661" s="120"/>
      <c r="O661" s="120"/>
      <c r="P661" s="120"/>
      <c r="Q661" s="120">
        <v>0</v>
      </c>
      <c r="R661" s="120"/>
      <c r="S661" s="120"/>
      <c r="T661" s="120"/>
      <c r="U661" s="120"/>
      <c r="V661" s="120"/>
      <c r="W661" s="120"/>
      <c r="X661" s="120"/>
      <c r="Y661" s="120"/>
      <c r="Z661" s="120"/>
      <c r="AA661" s="120"/>
      <c r="AB661" s="120"/>
      <c r="AC661" s="123">
        <f>AK661</f>
        <v>23420.146230000002</v>
      </c>
      <c r="AD661" s="575">
        <f t="shared" si="1596"/>
        <v>1</v>
      </c>
      <c r="AE661" s="120"/>
      <c r="AF661" s="120"/>
      <c r="AG661" s="120"/>
      <c r="AH661" s="120"/>
      <c r="AI661" s="120"/>
      <c r="AJ661" s="120"/>
      <c r="AK661" s="123">
        <f>[12]Бюджет!$K$247/1000</f>
        <v>23420.146230000002</v>
      </c>
      <c r="AL661" s="575">
        <f t="shared" ref="AL661:AL668" si="1597">AK661/D661</f>
        <v>1</v>
      </c>
      <c r="AM661" s="120"/>
      <c r="AN661" s="120"/>
      <c r="AO661" s="120"/>
      <c r="AP661" s="120"/>
      <c r="AQ661" s="120"/>
      <c r="AR661" s="120"/>
      <c r="AS661" s="120"/>
      <c r="AT661" s="120"/>
      <c r="AU661" s="120">
        <f t="shared" ref="AU661:AU668" si="1598">AV661-D661</f>
        <v>0</v>
      </c>
      <c r="AV661" s="120">
        <f t="shared" si="1595"/>
        <v>23420.146229999998</v>
      </c>
      <c r="AW661" s="540"/>
      <c r="AX661" s="540"/>
      <c r="AY661" s="540"/>
      <c r="AZ661" s="120">
        <v>23420.146229999998</v>
      </c>
      <c r="BA661" s="540"/>
      <c r="BB661" s="540"/>
      <c r="BC661" s="540"/>
      <c r="BD661" s="540"/>
      <c r="BE661" s="540"/>
      <c r="BF661" s="540"/>
      <c r="BG661" s="540"/>
      <c r="BH661" s="540"/>
      <c r="BI661" s="540"/>
      <c r="BJ661" s="540"/>
      <c r="BK661" s="540"/>
      <c r="BL661" s="540"/>
      <c r="BM661" s="540"/>
      <c r="BN661" s="540"/>
      <c r="BO661" s="540"/>
      <c r="BP661" s="540"/>
      <c r="BQ661" s="540"/>
      <c r="BR661" s="540"/>
      <c r="BS661" s="540"/>
      <c r="BT661" s="182"/>
      <c r="BU661" s="182"/>
      <c r="BV661" s="540"/>
      <c r="BW661" s="540"/>
      <c r="BX661" s="540"/>
      <c r="BY661" s="540"/>
      <c r="BZ661" s="540"/>
      <c r="CA661" s="540"/>
      <c r="CB661" s="540"/>
      <c r="CC661" s="182"/>
      <c r="CD661" s="182"/>
      <c r="CE661" s="540"/>
      <c r="CF661" s="540"/>
      <c r="CG661" s="540"/>
      <c r="CH661" s="182"/>
      <c r="CI661" s="182"/>
      <c r="CJ661" s="540"/>
      <c r="CK661" s="540"/>
      <c r="CL661" s="540"/>
      <c r="CM661" s="540"/>
      <c r="CN661" s="540"/>
      <c r="CO661" s="540"/>
    </row>
    <row r="662" spans="1:12248" s="52" customFormat="1" ht="54" customHeight="1" x14ac:dyDescent="0.25">
      <c r="B662" s="206" t="s">
        <v>437</v>
      </c>
      <c r="C662" s="143" t="s">
        <v>69</v>
      </c>
      <c r="D662" s="182">
        <f t="shared" si="1594"/>
        <v>69556.869489999997</v>
      </c>
      <c r="E662" s="182"/>
      <c r="F662" s="182"/>
      <c r="G662" s="182"/>
      <c r="H662" s="182">
        <f>H663+H664</f>
        <v>69556.869489999997</v>
      </c>
      <c r="I662" s="559">
        <f>Q662</f>
        <v>0</v>
      </c>
      <c r="J662" s="559"/>
      <c r="K662" s="559"/>
      <c r="L662" s="559"/>
      <c r="M662" s="559"/>
      <c r="N662" s="559"/>
      <c r="O662" s="559"/>
      <c r="P662" s="559"/>
      <c r="Q662" s="559">
        <v>0</v>
      </c>
      <c r="R662" s="559"/>
      <c r="S662" s="559"/>
      <c r="T662" s="559"/>
      <c r="U662" s="559"/>
      <c r="V662" s="559"/>
      <c r="W662" s="559"/>
      <c r="X662" s="559"/>
      <c r="Y662" s="559"/>
      <c r="Z662" s="559"/>
      <c r="AA662" s="559"/>
      <c r="AB662" s="559"/>
      <c r="AC662" s="182">
        <f>AC663+AC664</f>
        <v>69556.869489999997</v>
      </c>
      <c r="AD662" s="575">
        <f t="shared" si="1596"/>
        <v>1</v>
      </c>
      <c r="AE662" s="559"/>
      <c r="AF662" s="559"/>
      <c r="AG662" s="559"/>
      <c r="AH662" s="559"/>
      <c r="AI662" s="559"/>
      <c r="AJ662" s="559"/>
      <c r="AK662" s="182">
        <f>AK663+AK664</f>
        <v>69556.869489999997</v>
      </c>
      <c r="AL662" s="575">
        <f t="shared" si="1597"/>
        <v>1</v>
      </c>
      <c r="AM662" s="559"/>
      <c r="AN662" s="559"/>
      <c r="AO662" s="559"/>
      <c r="AP662" s="559"/>
      <c r="AQ662" s="559"/>
      <c r="AR662" s="559"/>
      <c r="AS662" s="559"/>
      <c r="AT662" s="559"/>
      <c r="AU662" s="559">
        <f t="shared" si="1598"/>
        <v>0</v>
      </c>
      <c r="AV662" s="559">
        <f t="shared" si="1595"/>
        <v>69556.869489999997</v>
      </c>
      <c r="AW662" s="540"/>
      <c r="AX662" s="540"/>
      <c r="AY662" s="540"/>
      <c r="AZ662" s="540">
        <f>AZ663+AZ664</f>
        <v>69556.869489999997</v>
      </c>
      <c r="BA662" s="540"/>
      <c r="BB662" s="540"/>
      <c r="BC662" s="540"/>
      <c r="BD662" s="540"/>
      <c r="BE662" s="540"/>
      <c r="BF662" s="540"/>
      <c r="BG662" s="540"/>
      <c r="BH662" s="540"/>
      <c r="BI662" s="540"/>
      <c r="BJ662" s="540"/>
      <c r="BK662" s="540"/>
      <c r="BL662" s="540"/>
      <c r="BM662" s="540"/>
      <c r="BN662" s="540"/>
      <c r="BO662" s="540"/>
      <c r="BP662" s="540"/>
      <c r="BQ662" s="540"/>
      <c r="BR662" s="540"/>
      <c r="BS662" s="540"/>
      <c r="BT662" s="182"/>
      <c r="BU662" s="182"/>
      <c r="BV662" s="540"/>
      <c r="BW662" s="540"/>
      <c r="BX662" s="540"/>
      <c r="BY662" s="540"/>
      <c r="BZ662" s="540"/>
      <c r="CA662" s="540"/>
      <c r="CB662" s="540"/>
      <c r="CC662" s="182"/>
      <c r="CD662" s="182"/>
      <c r="CE662" s="540"/>
      <c r="CF662" s="540"/>
      <c r="CG662" s="540"/>
      <c r="CH662" s="182"/>
      <c r="CI662" s="182"/>
      <c r="CJ662" s="540"/>
      <c r="CK662" s="540"/>
      <c r="CL662" s="540"/>
      <c r="CM662" s="540"/>
      <c r="CN662" s="540"/>
      <c r="CO662" s="540"/>
    </row>
    <row r="663" spans="1:12248" s="52" customFormat="1" ht="93" customHeight="1" x14ac:dyDescent="0.25">
      <c r="B663" s="206" t="s">
        <v>34</v>
      </c>
      <c r="C663" s="57" t="s">
        <v>213</v>
      </c>
      <c r="D663" s="123">
        <f t="shared" si="1594"/>
        <v>27501.248319999999</v>
      </c>
      <c r="E663" s="123"/>
      <c r="F663" s="123"/>
      <c r="G663" s="123"/>
      <c r="H663" s="123">
        <f>[12]Бюджет!$K$243/1000</f>
        <v>27501.248319999999</v>
      </c>
      <c r="I663" s="120">
        <f>Q663</f>
        <v>0</v>
      </c>
      <c r="J663" s="120"/>
      <c r="K663" s="120"/>
      <c r="L663" s="120"/>
      <c r="M663" s="120"/>
      <c r="N663" s="120"/>
      <c r="O663" s="120"/>
      <c r="P663" s="120"/>
      <c r="Q663" s="120">
        <v>0</v>
      </c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3">
        <f>AK663</f>
        <v>27501.248319999999</v>
      </c>
      <c r="AD663" s="575">
        <f t="shared" si="1596"/>
        <v>1</v>
      </c>
      <c r="AE663" s="120"/>
      <c r="AF663" s="120"/>
      <c r="AG663" s="120"/>
      <c r="AH663" s="120"/>
      <c r="AI663" s="120"/>
      <c r="AJ663" s="120"/>
      <c r="AK663" s="123">
        <f>[12]Бюджет!$K$243/1000</f>
        <v>27501.248319999999</v>
      </c>
      <c r="AL663" s="575">
        <f t="shared" si="1597"/>
        <v>1</v>
      </c>
      <c r="AM663" s="120"/>
      <c r="AN663" s="120"/>
      <c r="AO663" s="120"/>
      <c r="AP663" s="120"/>
      <c r="AQ663" s="120"/>
      <c r="AR663" s="120"/>
      <c r="AS663" s="120"/>
      <c r="AT663" s="120"/>
      <c r="AU663" s="120">
        <f t="shared" si="1598"/>
        <v>0</v>
      </c>
      <c r="AV663" s="120">
        <f t="shared" si="1595"/>
        <v>27501.248319999999</v>
      </c>
      <c r="AW663" s="540"/>
      <c r="AX663" s="540"/>
      <c r="AY663" s="540"/>
      <c r="AZ663" s="120">
        <v>27501.248319999999</v>
      </c>
      <c r="BA663" s="540"/>
      <c r="BB663" s="540"/>
      <c r="BC663" s="540"/>
      <c r="BD663" s="540"/>
      <c r="BE663" s="540"/>
      <c r="BF663" s="540"/>
      <c r="BG663" s="540"/>
      <c r="BH663" s="540"/>
      <c r="BI663" s="540"/>
      <c r="BJ663" s="540"/>
      <c r="BK663" s="540"/>
      <c r="BL663" s="540"/>
      <c r="BM663" s="540"/>
      <c r="BN663" s="540"/>
      <c r="BO663" s="540"/>
      <c r="BP663" s="540"/>
      <c r="BQ663" s="540"/>
      <c r="BR663" s="540"/>
      <c r="BS663" s="540"/>
      <c r="BT663" s="182"/>
      <c r="BU663" s="182"/>
      <c r="BV663" s="540"/>
      <c r="BW663" s="540"/>
      <c r="BX663" s="540"/>
      <c r="BY663" s="540"/>
      <c r="BZ663" s="540"/>
      <c r="CA663" s="540"/>
      <c r="CB663" s="540"/>
      <c r="CC663" s="182"/>
      <c r="CD663" s="182"/>
      <c r="CE663" s="540"/>
      <c r="CF663" s="540"/>
      <c r="CG663" s="540"/>
      <c r="CH663" s="182"/>
      <c r="CI663" s="182"/>
      <c r="CJ663" s="540"/>
      <c r="CK663" s="540"/>
      <c r="CL663" s="540"/>
      <c r="CM663" s="540"/>
      <c r="CN663" s="540"/>
      <c r="CO663" s="540"/>
    </row>
    <row r="664" spans="1:12248" s="52" customFormat="1" ht="96.75" customHeight="1" x14ac:dyDescent="0.25">
      <c r="B664" s="206" t="s">
        <v>62</v>
      </c>
      <c r="C664" s="57" t="s">
        <v>438</v>
      </c>
      <c r="D664" s="123">
        <f t="shared" si="1594"/>
        <v>42055.621169999999</v>
      </c>
      <c r="E664" s="182"/>
      <c r="F664" s="182"/>
      <c r="G664" s="182"/>
      <c r="H664" s="123">
        <f>[12]Бюджет!$K$245/1000</f>
        <v>42055.621169999999</v>
      </c>
      <c r="I664" s="559"/>
      <c r="J664" s="559"/>
      <c r="K664" s="559"/>
      <c r="L664" s="559"/>
      <c r="M664" s="559"/>
      <c r="N664" s="559"/>
      <c r="O664" s="559"/>
      <c r="P664" s="559"/>
      <c r="Q664" s="559"/>
      <c r="R664" s="559"/>
      <c r="S664" s="559"/>
      <c r="T664" s="559"/>
      <c r="U664" s="559"/>
      <c r="V664" s="559"/>
      <c r="W664" s="559"/>
      <c r="X664" s="559"/>
      <c r="Y664" s="559"/>
      <c r="Z664" s="559"/>
      <c r="AA664" s="559"/>
      <c r="AB664" s="559"/>
      <c r="AC664" s="123">
        <f>AK664</f>
        <v>42055.621169999999</v>
      </c>
      <c r="AD664" s="575">
        <f t="shared" si="1596"/>
        <v>1</v>
      </c>
      <c r="AE664" s="559"/>
      <c r="AF664" s="559"/>
      <c r="AG664" s="559"/>
      <c r="AH664" s="559"/>
      <c r="AI664" s="559"/>
      <c r="AJ664" s="559"/>
      <c r="AK664" s="123">
        <f>[12]Бюджет!$K$245/1000</f>
        <v>42055.621169999999</v>
      </c>
      <c r="AL664" s="575">
        <f t="shared" si="1597"/>
        <v>1</v>
      </c>
      <c r="AM664" s="559"/>
      <c r="AN664" s="559"/>
      <c r="AO664" s="559"/>
      <c r="AP664" s="559"/>
      <c r="AQ664" s="559"/>
      <c r="AR664" s="559"/>
      <c r="AS664" s="559"/>
      <c r="AT664" s="559"/>
      <c r="AU664" s="120">
        <f t="shared" si="1598"/>
        <v>0</v>
      </c>
      <c r="AV664" s="120">
        <f t="shared" si="1595"/>
        <v>42055.621169999999</v>
      </c>
      <c r="AW664" s="540"/>
      <c r="AX664" s="540"/>
      <c r="AY664" s="540"/>
      <c r="AZ664" s="120">
        <v>42055.621169999999</v>
      </c>
      <c r="BA664" s="540"/>
      <c r="BB664" s="540"/>
      <c r="BC664" s="540"/>
      <c r="BD664" s="540"/>
      <c r="BE664" s="540"/>
      <c r="BF664" s="540"/>
      <c r="BG664" s="540"/>
      <c r="BH664" s="540"/>
      <c r="BI664" s="540"/>
      <c r="BJ664" s="540"/>
      <c r="BK664" s="540"/>
      <c r="BL664" s="540"/>
      <c r="BM664" s="540"/>
      <c r="BN664" s="540"/>
      <c r="BO664" s="540"/>
      <c r="BP664" s="540"/>
      <c r="BQ664" s="540"/>
      <c r="BR664" s="540"/>
      <c r="BS664" s="540"/>
      <c r="BT664" s="182"/>
      <c r="BU664" s="182"/>
      <c r="BV664" s="540"/>
      <c r="BW664" s="540"/>
      <c r="BX664" s="540"/>
      <c r="BY664" s="540"/>
      <c r="BZ664" s="540"/>
      <c r="CA664" s="540"/>
      <c r="CB664" s="540"/>
      <c r="CC664" s="182"/>
      <c r="CD664" s="182"/>
      <c r="CE664" s="540"/>
      <c r="CF664" s="540"/>
      <c r="CG664" s="540"/>
      <c r="CH664" s="182"/>
      <c r="CI664" s="182"/>
      <c r="CJ664" s="540"/>
      <c r="CK664" s="540"/>
      <c r="CL664" s="540"/>
      <c r="CM664" s="540"/>
      <c r="CN664" s="540"/>
      <c r="CO664" s="540"/>
    </row>
    <row r="665" spans="1:12248" s="52" customFormat="1" ht="54" customHeight="1" x14ac:dyDescent="0.25">
      <c r="B665" s="206" t="s">
        <v>440</v>
      </c>
      <c r="C665" s="143" t="s">
        <v>81</v>
      </c>
      <c r="D665" s="182">
        <f t="shared" si="1594"/>
        <v>1480.8512000000001</v>
      </c>
      <c r="E665" s="182"/>
      <c r="F665" s="182"/>
      <c r="G665" s="182"/>
      <c r="H665" s="182">
        <f>H666</f>
        <v>1480.8512000000001</v>
      </c>
      <c r="I665" s="559">
        <f>Q665</f>
        <v>0</v>
      </c>
      <c r="J665" s="559"/>
      <c r="K665" s="559"/>
      <c r="L665" s="559"/>
      <c r="M665" s="559"/>
      <c r="N665" s="559"/>
      <c r="O665" s="559"/>
      <c r="P665" s="559"/>
      <c r="Q665" s="559">
        <v>0</v>
      </c>
      <c r="R665" s="559"/>
      <c r="S665" s="559"/>
      <c r="T665" s="559"/>
      <c r="U665" s="559"/>
      <c r="V665" s="559"/>
      <c r="W665" s="559"/>
      <c r="X665" s="559"/>
      <c r="Y665" s="559"/>
      <c r="Z665" s="559"/>
      <c r="AA665" s="559"/>
      <c r="AB665" s="559"/>
      <c r="AC665" s="182">
        <f>AC666</f>
        <v>1480.8512000000001</v>
      </c>
      <c r="AD665" s="575">
        <f t="shared" si="1596"/>
        <v>1</v>
      </c>
      <c r="AE665" s="559"/>
      <c r="AF665" s="559"/>
      <c r="AG665" s="559"/>
      <c r="AH665" s="559"/>
      <c r="AI665" s="559"/>
      <c r="AJ665" s="559"/>
      <c r="AK665" s="182">
        <f>AK666</f>
        <v>1480.8512000000001</v>
      </c>
      <c r="AL665" s="575">
        <f t="shared" si="1597"/>
        <v>1</v>
      </c>
      <c r="AM665" s="559"/>
      <c r="AN665" s="559"/>
      <c r="AO665" s="559"/>
      <c r="AP665" s="559"/>
      <c r="AQ665" s="559"/>
      <c r="AR665" s="559"/>
      <c r="AS665" s="559"/>
      <c r="AT665" s="559"/>
      <c r="AU665" s="559">
        <f t="shared" si="1598"/>
        <v>0</v>
      </c>
      <c r="AV665" s="559">
        <f t="shared" si="1595"/>
        <v>1480.8512000000001</v>
      </c>
      <c r="AW665" s="540"/>
      <c r="AX665" s="540"/>
      <c r="AY665" s="540"/>
      <c r="AZ665" s="540">
        <f>AZ666</f>
        <v>1480.8512000000001</v>
      </c>
      <c r="BA665" s="540"/>
      <c r="BB665" s="540"/>
      <c r="BC665" s="540"/>
      <c r="BD665" s="540"/>
      <c r="BE665" s="540"/>
      <c r="BF665" s="540"/>
      <c r="BG665" s="540"/>
      <c r="BH665" s="540"/>
      <c r="BI665" s="540"/>
      <c r="BJ665" s="540"/>
      <c r="BK665" s="540"/>
      <c r="BL665" s="540"/>
      <c r="BM665" s="540"/>
      <c r="BN665" s="540"/>
      <c r="BO665" s="540"/>
      <c r="BP665" s="540"/>
      <c r="BQ665" s="540"/>
      <c r="BR665" s="540"/>
      <c r="BS665" s="540"/>
      <c r="BT665" s="182"/>
      <c r="BU665" s="182"/>
      <c r="BV665" s="540"/>
      <c r="BW665" s="540"/>
      <c r="BX665" s="540"/>
      <c r="BY665" s="540"/>
      <c r="BZ665" s="540"/>
      <c r="CA665" s="540"/>
      <c r="CB665" s="540"/>
      <c r="CC665" s="182"/>
      <c r="CD665" s="182"/>
      <c r="CE665" s="540"/>
      <c r="CF665" s="540"/>
      <c r="CG665" s="540"/>
      <c r="CH665" s="182"/>
      <c r="CI665" s="182"/>
      <c r="CJ665" s="540"/>
      <c r="CK665" s="540"/>
      <c r="CL665" s="540"/>
      <c r="CM665" s="540"/>
      <c r="CN665" s="540"/>
      <c r="CO665" s="540"/>
    </row>
    <row r="666" spans="1:12248" s="52" customFormat="1" ht="141" customHeight="1" x14ac:dyDescent="0.25">
      <c r="B666" s="206" t="s">
        <v>34</v>
      </c>
      <c r="C666" s="57" t="s">
        <v>439</v>
      </c>
      <c r="D666" s="123">
        <f t="shared" si="1594"/>
        <v>1480.8512000000001</v>
      </c>
      <c r="E666" s="123"/>
      <c r="F666" s="123"/>
      <c r="G666" s="123"/>
      <c r="H666" s="123">
        <f>[12]Бюджет!$K$246/1000</f>
        <v>1480.8512000000001</v>
      </c>
      <c r="I666" s="120">
        <f>Q666</f>
        <v>0</v>
      </c>
      <c r="J666" s="120"/>
      <c r="K666" s="120"/>
      <c r="L666" s="120"/>
      <c r="M666" s="120"/>
      <c r="N666" s="120"/>
      <c r="O666" s="120"/>
      <c r="P666" s="120"/>
      <c r="Q666" s="120">
        <v>0</v>
      </c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3">
        <f>[12]Бюджет!$K$246/1000</f>
        <v>1480.8512000000001</v>
      </c>
      <c r="AD666" s="575">
        <f t="shared" si="1596"/>
        <v>1</v>
      </c>
      <c r="AE666" s="120"/>
      <c r="AF666" s="120"/>
      <c r="AG666" s="120"/>
      <c r="AH666" s="120"/>
      <c r="AI666" s="120"/>
      <c r="AJ666" s="120"/>
      <c r="AK666" s="123">
        <f>[12]Бюджет!$K$246/1000</f>
        <v>1480.8512000000001</v>
      </c>
      <c r="AL666" s="575">
        <f t="shared" si="1597"/>
        <v>1</v>
      </c>
      <c r="AM666" s="120"/>
      <c r="AN666" s="120"/>
      <c r="AO666" s="120"/>
      <c r="AP666" s="120"/>
      <c r="AQ666" s="120"/>
      <c r="AR666" s="120"/>
      <c r="AS666" s="120"/>
      <c r="AT666" s="120"/>
      <c r="AU666" s="120">
        <f t="shared" si="1598"/>
        <v>0</v>
      </c>
      <c r="AV666" s="120">
        <f t="shared" si="1595"/>
        <v>1480.8512000000001</v>
      </c>
      <c r="AW666" s="540"/>
      <c r="AX666" s="540"/>
      <c r="AY666" s="540"/>
      <c r="AZ666" s="120">
        <v>1480.8512000000001</v>
      </c>
      <c r="BA666" s="540"/>
      <c r="BB666" s="540"/>
      <c r="BC666" s="540"/>
      <c r="BD666" s="540"/>
      <c r="BE666" s="540"/>
      <c r="BF666" s="540"/>
      <c r="BG666" s="540"/>
      <c r="BH666" s="540"/>
      <c r="BI666" s="540"/>
      <c r="BJ666" s="540"/>
      <c r="BK666" s="540"/>
      <c r="BL666" s="540"/>
      <c r="BM666" s="540"/>
      <c r="BN666" s="540"/>
      <c r="BO666" s="540"/>
      <c r="BP666" s="540"/>
      <c r="BQ666" s="540"/>
      <c r="BR666" s="540"/>
      <c r="BS666" s="540"/>
      <c r="BT666" s="182"/>
      <c r="BU666" s="182"/>
      <c r="BV666" s="540"/>
      <c r="BW666" s="540"/>
      <c r="BX666" s="540"/>
      <c r="BY666" s="540"/>
      <c r="BZ666" s="540"/>
      <c r="CA666" s="540"/>
      <c r="CB666" s="540"/>
      <c r="CC666" s="182"/>
      <c r="CD666" s="182"/>
      <c r="CE666" s="540"/>
      <c r="CF666" s="540"/>
      <c r="CG666" s="540"/>
      <c r="CH666" s="182"/>
      <c r="CI666" s="182"/>
      <c r="CJ666" s="540"/>
      <c r="CK666" s="540"/>
      <c r="CL666" s="540"/>
      <c r="CM666" s="540"/>
      <c r="CN666" s="540"/>
      <c r="CO666" s="540"/>
    </row>
    <row r="667" spans="1:12248" s="52" customFormat="1" ht="54" customHeight="1" x14ac:dyDescent="0.25">
      <c r="B667" s="206" t="s">
        <v>234</v>
      </c>
      <c r="C667" s="143" t="s">
        <v>85</v>
      </c>
      <c r="D667" s="182">
        <f t="shared" si="1594"/>
        <v>38155.043399999995</v>
      </c>
      <c r="E667" s="182"/>
      <c r="F667" s="182"/>
      <c r="G667" s="182"/>
      <c r="H667" s="182">
        <f>H668</f>
        <v>38155.043399999995</v>
      </c>
      <c r="I667" s="559">
        <f>Q667</f>
        <v>3635.5057400000001</v>
      </c>
      <c r="J667" s="569">
        <f>I667/D667</f>
        <v>9.5282442792346572E-2</v>
      </c>
      <c r="K667" s="559"/>
      <c r="L667" s="559"/>
      <c r="M667" s="559"/>
      <c r="N667" s="559"/>
      <c r="O667" s="559"/>
      <c r="P667" s="559"/>
      <c r="Q667" s="559">
        <f>Q668</f>
        <v>3635.5057400000001</v>
      </c>
      <c r="R667" s="569">
        <f>Q667/H667</f>
        <v>9.5282442792346572E-2</v>
      </c>
      <c r="S667" s="831">
        <f>AA667</f>
        <v>3635.5057400000001</v>
      </c>
      <c r="T667" s="569">
        <f>S667/D667</f>
        <v>9.5282442792346572E-2</v>
      </c>
      <c r="U667" s="831"/>
      <c r="V667" s="831"/>
      <c r="W667" s="831"/>
      <c r="X667" s="831"/>
      <c r="Y667" s="831"/>
      <c r="Z667" s="831"/>
      <c r="AA667" s="831">
        <f>AA668</f>
        <v>3635.5057400000001</v>
      </c>
      <c r="AB667" s="569">
        <f>AA667/D667</f>
        <v>9.5282442792346572E-2</v>
      </c>
      <c r="AC667" s="182">
        <f>AC668</f>
        <v>38155.043399999995</v>
      </c>
      <c r="AD667" s="575">
        <f t="shared" si="1596"/>
        <v>1</v>
      </c>
      <c r="AE667" s="559"/>
      <c r="AF667" s="559"/>
      <c r="AG667" s="559"/>
      <c r="AH667" s="559"/>
      <c r="AI667" s="559"/>
      <c r="AJ667" s="559"/>
      <c r="AK667" s="182">
        <f>AK668</f>
        <v>38155.043399999995</v>
      </c>
      <c r="AL667" s="575">
        <f t="shared" si="1597"/>
        <v>1</v>
      </c>
      <c r="AM667" s="559"/>
      <c r="AN667" s="559"/>
      <c r="AO667" s="559"/>
      <c r="AP667" s="559"/>
      <c r="AQ667" s="559"/>
      <c r="AR667" s="559"/>
      <c r="AS667" s="559"/>
      <c r="AT667" s="559"/>
      <c r="AU667" s="559">
        <f t="shared" si="1598"/>
        <v>0</v>
      </c>
      <c r="AV667" s="559">
        <f t="shared" si="1595"/>
        <v>38155.043400000002</v>
      </c>
      <c r="AW667" s="540"/>
      <c r="AX667" s="540"/>
      <c r="AY667" s="540"/>
      <c r="AZ667" s="540">
        <f>AZ668+AZ669</f>
        <v>38155.043400000002</v>
      </c>
      <c r="BA667" s="540"/>
      <c r="BB667" s="540"/>
      <c r="BC667" s="540"/>
      <c r="BD667" s="540"/>
      <c r="BE667" s="540"/>
      <c r="BF667" s="540"/>
      <c r="BG667" s="540"/>
      <c r="BH667" s="540"/>
      <c r="BI667" s="540"/>
      <c r="BJ667" s="540"/>
      <c r="BK667" s="540"/>
      <c r="BL667" s="540"/>
      <c r="BM667" s="540"/>
      <c r="BN667" s="540"/>
      <c r="BO667" s="540"/>
      <c r="BP667" s="540"/>
      <c r="BQ667" s="540"/>
      <c r="BR667" s="540"/>
      <c r="BS667" s="540"/>
      <c r="BT667" s="182"/>
      <c r="BU667" s="182"/>
      <c r="BV667" s="540"/>
      <c r="BW667" s="540"/>
      <c r="BX667" s="540"/>
      <c r="BY667" s="540"/>
      <c r="BZ667" s="540"/>
      <c r="CA667" s="540"/>
      <c r="CB667" s="540"/>
      <c r="CC667" s="182"/>
      <c r="CD667" s="182"/>
      <c r="CE667" s="540"/>
      <c r="CF667" s="540"/>
      <c r="CG667" s="540"/>
      <c r="CH667" s="182"/>
      <c r="CI667" s="182"/>
      <c r="CJ667" s="540"/>
      <c r="CK667" s="540"/>
      <c r="CL667" s="540"/>
      <c r="CM667" s="540"/>
      <c r="CN667" s="540"/>
      <c r="CO667" s="540"/>
    </row>
    <row r="668" spans="1:12248" s="52" customFormat="1" ht="129" customHeight="1" x14ac:dyDescent="0.25">
      <c r="B668" s="206" t="s">
        <v>34</v>
      </c>
      <c r="C668" s="57" t="s">
        <v>441</v>
      </c>
      <c r="D668" s="123">
        <f t="shared" si="1594"/>
        <v>38155.043399999995</v>
      </c>
      <c r="E668" s="123"/>
      <c r="F668" s="123"/>
      <c r="G668" s="123"/>
      <c r="H668" s="123">
        <f>[12]Бюджет!$K$244/1000</f>
        <v>38155.043399999995</v>
      </c>
      <c r="I668" s="120">
        <f>Q668</f>
        <v>3635.5057400000001</v>
      </c>
      <c r="J668" s="592">
        <f>I668/D668</f>
        <v>9.5282442792346572E-2</v>
      </c>
      <c r="K668" s="120"/>
      <c r="L668" s="120"/>
      <c r="M668" s="120"/>
      <c r="N668" s="120"/>
      <c r="O668" s="120"/>
      <c r="P668" s="120"/>
      <c r="Q668" s="120">
        <v>3635.5057400000001</v>
      </c>
      <c r="R668" s="592">
        <f>Q668/H668</f>
        <v>9.5282442792346572E-2</v>
      </c>
      <c r="S668" s="123">
        <f>AA668</f>
        <v>3635.5057400000001</v>
      </c>
      <c r="T668" s="592">
        <f>S668/D668</f>
        <v>9.5282442792346572E-2</v>
      </c>
      <c r="U668" s="120"/>
      <c r="V668" s="120"/>
      <c r="W668" s="120"/>
      <c r="X668" s="120"/>
      <c r="Y668" s="120"/>
      <c r="Z668" s="120"/>
      <c r="AA668" s="120">
        <v>3635.5057400000001</v>
      </c>
      <c r="AB668" s="592">
        <f>AA668/D668</f>
        <v>9.5282442792346572E-2</v>
      </c>
      <c r="AC668" s="123">
        <f>[12]Бюджет!$K$244/1000</f>
        <v>38155.043399999995</v>
      </c>
      <c r="AD668" s="575">
        <f t="shared" si="1596"/>
        <v>1</v>
      </c>
      <c r="AE668" s="120"/>
      <c r="AF668" s="120"/>
      <c r="AG668" s="120"/>
      <c r="AH668" s="120"/>
      <c r="AI668" s="120"/>
      <c r="AJ668" s="120"/>
      <c r="AK668" s="123">
        <f>[12]Бюджет!$K$244/1000</f>
        <v>38155.043399999995</v>
      </c>
      <c r="AL668" s="575">
        <f t="shared" si="1597"/>
        <v>1</v>
      </c>
      <c r="AM668" s="120"/>
      <c r="AN668" s="120"/>
      <c r="AO668" s="120"/>
      <c r="AP668" s="120"/>
      <c r="AQ668" s="120"/>
      <c r="AR668" s="120"/>
      <c r="AS668" s="120"/>
      <c r="AT668" s="120"/>
      <c r="AU668" s="120">
        <f t="shared" si="1598"/>
        <v>0</v>
      </c>
      <c r="AV668" s="120">
        <f t="shared" si="1595"/>
        <v>38155.043400000002</v>
      </c>
      <c r="AW668" s="540"/>
      <c r="AX668" s="540"/>
      <c r="AY668" s="540"/>
      <c r="AZ668" s="120">
        <v>38155.043400000002</v>
      </c>
      <c r="BA668" s="540"/>
      <c r="BB668" s="540"/>
      <c r="BC668" s="540"/>
      <c r="BD668" s="540"/>
      <c r="BE668" s="540"/>
      <c r="BF668" s="540"/>
      <c r="BG668" s="540"/>
      <c r="BH668" s="540"/>
      <c r="BI668" s="540"/>
      <c r="BJ668" s="540"/>
      <c r="BK668" s="540"/>
      <c r="BL668" s="540"/>
      <c r="BM668" s="540"/>
      <c r="BN668" s="540"/>
      <c r="BO668" s="540"/>
      <c r="BP668" s="540"/>
      <c r="BQ668" s="540"/>
      <c r="BR668" s="540"/>
      <c r="BS668" s="540"/>
      <c r="BT668" s="182"/>
      <c r="BU668" s="182"/>
      <c r="BV668" s="540"/>
      <c r="BW668" s="540"/>
      <c r="BX668" s="540"/>
      <c r="BY668" s="540"/>
      <c r="BZ668" s="540"/>
      <c r="CA668" s="540"/>
      <c r="CB668" s="540"/>
      <c r="CC668" s="182"/>
      <c r="CD668" s="182"/>
      <c r="CE668" s="540"/>
      <c r="CF668" s="540"/>
      <c r="CG668" s="540"/>
      <c r="CH668" s="182"/>
      <c r="CI668" s="182"/>
      <c r="CJ668" s="540"/>
      <c r="CK668" s="540"/>
      <c r="CL668" s="540"/>
      <c r="CM668" s="540"/>
      <c r="CN668" s="540"/>
      <c r="CO668" s="540"/>
    </row>
    <row r="669" spans="1:12248" s="645" customFormat="1" ht="127.5" customHeight="1" x14ac:dyDescent="0.3">
      <c r="A669" s="407" t="s">
        <v>11</v>
      </c>
      <c r="B669" s="499" t="s">
        <v>8</v>
      </c>
      <c r="C669" s="440" t="s">
        <v>387</v>
      </c>
      <c r="D669" s="412">
        <f t="shared" ref="D669:D677" si="1599">E669+F669+G669+H669</f>
        <v>2662744.7084999997</v>
      </c>
      <c r="E669" s="412">
        <f>SUM(E671:E673)</f>
        <v>1748106.6384199997</v>
      </c>
      <c r="F669" s="412">
        <f>F671+F673</f>
        <v>914638.07007999998</v>
      </c>
      <c r="G669" s="412"/>
      <c r="H669" s="412"/>
      <c r="I669" s="412">
        <f>K669+M669</f>
        <v>1151145.1870500001</v>
      </c>
      <c r="J669" s="570">
        <f>I669/D669</f>
        <v>0.43231526603933168</v>
      </c>
      <c r="K669" s="412">
        <v>1132066.6510000001</v>
      </c>
      <c r="L669" s="570">
        <f>K669/E669</f>
        <v>0.64759587665841811</v>
      </c>
      <c r="M669" s="412">
        <f>SUM(M671:M673)</f>
        <v>19078.536049999999</v>
      </c>
      <c r="N669" s="570">
        <f>M669/F669</f>
        <v>2.0859109930041805E-2</v>
      </c>
      <c r="O669" s="413"/>
      <c r="P669" s="413"/>
      <c r="Q669" s="413"/>
      <c r="R669" s="413"/>
      <c r="S669" s="412">
        <f>U669+W669+Y669+AA669</f>
        <v>1328140.8458700003</v>
      </c>
      <c r="T669" s="570">
        <f>S669/D669</f>
        <v>0.49878639947356429</v>
      </c>
      <c r="U669" s="412">
        <f>U671+U672+U673</f>
        <v>1252335.7841200002</v>
      </c>
      <c r="V669" s="570">
        <f>U669/E669</f>
        <v>0.71639553136867284</v>
      </c>
      <c r="W669" s="412">
        <f>SUM(W671:W673)</f>
        <v>75805.061749999993</v>
      </c>
      <c r="X669" s="570">
        <f>W669/F669</f>
        <v>8.2879845295931759E-2</v>
      </c>
      <c r="Y669" s="413"/>
      <c r="Z669" s="413"/>
      <c r="AA669" s="413"/>
      <c r="AB669" s="413"/>
      <c r="AC669" s="412">
        <f>AE669+AG669+AI669+AK669</f>
        <v>2150176.1240300001</v>
      </c>
      <c r="AD669" s="570">
        <f t="shared" ref="AD669:AD673" si="1600">AC669/D669</f>
        <v>0.80750366986599165</v>
      </c>
      <c r="AE669" s="412">
        <f>AE671+AE672+AE673</f>
        <v>1634873.5398900001</v>
      </c>
      <c r="AF669" s="570">
        <f>AE669/E669</f>
        <v>0.93522529115709807</v>
      </c>
      <c r="AG669" s="412">
        <f>SUM(AG671:AG673)</f>
        <v>515302.58414000005</v>
      </c>
      <c r="AH669" s="570">
        <f>AG669/F669</f>
        <v>0.56339507505403585</v>
      </c>
      <c r="AI669" s="413"/>
      <c r="AJ669" s="413"/>
      <c r="AK669" s="413"/>
      <c r="AL669" s="413"/>
      <c r="AM669" s="413"/>
      <c r="AN669" s="413"/>
      <c r="AO669" s="413"/>
      <c r="AP669" s="413"/>
      <c r="AQ669" s="413"/>
      <c r="AR669" s="413"/>
      <c r="AS669" s="413"/>
      <c r="AT669" s="413"/>
      <c r="AU669" s="413">
        <f>AV669-D669</f>
        <v>0</v>
      </c>
      <c r="AV669" s="413">
        <f>AW669+AX669</f>
        <v>2662744.7084999997</v>
      </c>
      <c r="AW669" s="413">
        <f>1748106.63842</f>
        <v>1748106.63842</v>
      </c>
      <c r="AX669" s="413">
        <f>AX671+AX673</f>
        <v>914638.07007999998</v>
      </c>
      <c r="AY669" s="413"/>
      <c r="AZ669" s="413"/>
      <c r="BA669" s="413">
        <f t="shared" ref="BA669" si="1601">BB669</f>
        <v>0</v>
      </c>
      <c r="BB669" s="413"/>
      <c r="BC669" s="413"/>
      <c r="BD669" s="413"/>
      <c r="BE669" s="413">
        <f t="shared" ref="BE669" si="1602">BF669</f>
        <v>1382071.9807499999</v>
      </c>
      <c r="BF669" s="413">
        <f>BF671+BF673</f>
        <v>1382071.9807499999</v>
      </c>
      <c r="BG669" s="413"/>
      <c r="BH669" s="413"/>
      <c r="BI669" s="413">
        <f t="shared" ref="BI669:BI677" si="1603">BJ669+BK669+BL669+BM669</f>
        <v>964834.23259999999</v>
      </c>
      <c r="BJ669" s="413">
        <f>BJ671+BJ673</f>
        <v>514834.23259999999</v>
      </c>
      <c r="BK669" s="413">
        <f>SUM(BK671:BK673)</f>
        <v>450000</v>
      </c>
      <c r="BL669" s="413"/>
      <c r="BM669" s="413"/>
      <c r="BN669" s="413">
        <f>BO669-BI669</f>
        <v>-110705.46823</v>
      </c>
      <c r="BO669" s="413">
        <f t="shared" ref="BO669:BO672" si="1604">BP669+BQ669+BR669+BS669</f>
        <v>854128.76436999999</v>
      </c>
      <c r="BP669" s="413">
        <f>BP671+BP673</f>
        <v>514834.23259999999</v>
      </c>
      <c r="BQ669" s="413">
        <f>SUM(BQ671:BQ673)</f>
        <v>339294.53177</v>
      </c>
      <c r="BR669" s="413"/>
      <c r="BS669" s="413"/>
      <c r="BT669" s="413">
        <f t="shared" ref="BT669:BT705" si="1605">BL669</f>
        <v>0</v>
      </c>
      <c r="BU669" s="413">
        <f t="shared" ref="BU669:BU705" si="1606">BM669</f>
        <v>0</v>
      </c>
      <c r="BV669" s="413">
        <f t="shared" ref="BV669:BV677" si="1607">BW669+BX669+BY669+BZ669</f>
        <v>1975584.4377000001</v>
      </c>
      <c r="BW669" s="413">
        <f>SUM(BW671:BW673)</f>
        <v>1134943.4886</v>
      </c>
      <c r="BX669" s="413">
        <f>SUM(BX671:BX673)</f>
        <v>840640.94909999997</v>
      </c>
      <c r="BY669" s="413"/>
      <c r="BZ669" s="413"/>
      <c r="CA669" s="413">
        <f t="shared" ref="CA669:CA705" si="1608">CB669+CC669+CD669</f>
        <v>0</v>
      </c>
      <c r="CB669" s="413">
        <f>CB673</f>
        <v>0</v>
      </c>
      <c r="CC669" s="413"/>
      <c r="CD669" s="413"/>
      <c r="CE669" s="413">
        <f>CF669+CG669</f>
        <v>79943.488599999997</v>
      </c>
      <c r="CF669" s="413">
        <f>CF671+CF673</f>
        <v>34943.488599999997</v>
      </c>
      <c r="CG669" s="413">
        <f>CG671+CG673</f>
        <v>45000</v>
      </c>
      <c r="CH669" s="413">
        <f t="shared" ref="CH669:CH705" si="1609">BY669</f>
        <v>0</v>
      </c>
      <c r="CI669" s="413">
        <f t="shared" ref="CI669:CI681" si="1610">BZ669</f>
        <v>0</v>
      </c>
      <c r="CJ669" s="413">
        <f>CK669-CE669</f>
        <v>0</v>
      </c>
      <c r="CK669" s="413">
        <f t="shared" ref="CK669:CK677" si="1611">CL669+CM669+CN669+CO669</f>
        <v>79943.488599999997</v>
      </c>
      <c r="CL669" s="413">
        <f>SUM(CL671:CL673)</f>
        <v>34943.488599999997</v>
      </c>
      <c r="CM669" s="413">
        <f>SUM(CM671:CM673)</f>
        <v>45000</v>
      </c>
      <c r="CN669" s="413"/>
      <c r="CO669" s="454"/>
      <c r="CP669" s="413"/>
      <c r="CQ669" s="413"/>
      <c r="CR669" s="413"/>
      <c r="CS669" s="413"/>
      <c r="CT669" s="413"/>
      <c r="CU669" s="413"/>
      <c r="CV669" s="413"/>
      <c r="CW669" s="413"/>
      <c r="CX669" s="413"/>
      <c r="CY669" s="413"/>
      <c r="CZ669" s="413"/>
      <c r="DA669" s="413"/>
      <c r="DB669" s="413"/>
      <c r="DC669" s="414"/>
      <c r="DD669" s="414"/>
      <c r="DE669" s="414"/>
      <c r="DF669" s="414"/>
      <c r="DG669" s="412"/>
      <c r="DH669" s="412"/>
      <c r="DI669" s="412"/>
      <c r="DJ669" s="412"/>
      <c r="DK669" s="412"/>
      <c r="DL669" s="412"/>
      <c r="DM669" s="412"/>
      <c r="DN669" s="412"/>
      <c r="DO669" s="412"/>
      <c r="DP669" s="412"/>
      <c r="DQ669" s="412"/>
      <c r="DR669" s="412"/>
      <c r="DS669" s="412"/>
      <c r="DT669" s="412"/>
      <c r="DU669" s="412"/>
      <c r="DV669" s="412"/>
      <c r="DW669" s="412"/>
      <c r="DX669" s="412"/>
      <c r="DY669" s="412"/>
      <c r="DZ669" s="413"/>
      <c r="EA669" s="413"/>
      <c r="EB669" s="413"/>
      <c r="EC669" s="413"/>
      <c r="ED669" s="413"/>
      <c r="EE669" s="413"/>
      <c r="EF669" s="413"/>
      <c r="EG669" s="413"/>
      <c r="EH669" s="413"/>
      <c r="EI669" s="413"/>
      <c r="EJ669" s="413"/>
      <c r="EK669" s="413"/>
      <c r="EL669" s="413"/>
      <c r="EM669" s="413"/>
      <c r="EN669" s="413"/>
      <c r="EO669" s="413"/>
      <c r="EP669" s="413"/>
      <c r="EQ669" s="413"/>
      <c r="ER669" s="413"/>
      <c r="ES669" s="413"/>
      <c r="ET669" s="413"/>
      <c r="EU669" s="413"/>
      <c r="EV669" s="413"/>
      <c r="EW669" s="413"/>
      <c r="EX669" s="414"/>
      <c r="EY669" s="414"/>
      <c r="EZ669" s="414"/>
      <c r="FA669" s="414"/>
      <c r="FB669" s="414"/>
      <c r="FC669" s="413"/>
      <c r="FD669" s="413"/>
      <c r="FE669" s="414"/>
      <c r="FF669" s="414"/>
      <c r="FG669" s="413"/>
      <c r="FH669" s="413"/>
      <c r="FI669" s="414"/>
      <c r="FJ669" s="414"/>
      <c r="FK669" s="413"/>
      <c r="FL669" s="413"/>
      <c r="FM669" s="413"/>
      <c r="FN669" s="413"/>
      <c r="FO669" s="413"/>
      <c r="FP669" s="413"/>
      <c r="FQ669" s="413"/>
      <c r="FR669" s="414"/>
      <c r="FS669" s="414"/>
      <c r="FT669" s="413"/>
      <c r="FU669" s="413"/>
      <c r="FV669" s="414"/>
      <c r="FW669" s="414"/>
      <c r="FX669" s="413"/>
      <c r="FY669" s="413"/>
      <c r="FZ669" s="413"/>
      <c r="GA669" s="413"/>
      <c r="GB669" s="413"/>
      <c r="GC669" s="407"/>
      <c r="GD669" s="439"/>
      <c r="GE669" s="413"/>
      <c r="GF669" s="413"/>
      <c r="GG669" s="413"/>
      <c r="GH669" s="413"/>
      <c r="GI669" s="413"/>
      <c r="GJ669" s="413"/>
      <c r="GK669" s="413"/>
      <c r="GL669" s="412"/>
      <c r="GM669" s="412"/>
      <c r="GN669" s="412"/>
      <c r="GO669" s="412"/>
      <c r="GP669" s="412"/>
      <c r="GQ669" s="412"/>
      <c r="GR669" s="412"/>
      <c r="GS669" s="412"/>
      <c r="GT669" s="412"/>
      <c r="GU669" s="412"/>
      <c r="GV669" s="412"/>
      <c r="GW669" s="412"/>
      <c r="GX669" s="412"/>
      <c r="GY669" s="412"/>
      <c r="GZ669" s="412"/>
      <c r="HA669" s="412"/>
      <c r="HB669" s="412"/>
      <c r="HC669" s="412"/>
      <c r="HD669" s="412"/>
      <c r="HE669" s="412"/>
      <c r="HF669" s="412"/>
      <c r="HG669" s="412"/>
      <c r="HH669" s="412"/>
      <c r="HI669" s="412"/>
      <c r="HJ669" s="412"/>
      <c r="HK669" s="412"/>
      <c r="HL669" s="412"/>
      <c r="HM669" s="412"/>
      <c r="HN669" s="412"/>
      <c r="HO669" s="412"/>
      <c r="HP669" s="412"/>
      <c r="HQ669" s="412"/>
      <c r="HR669" s="412"/>
      <c r="HS669" s="412"/>
      <c r="HT669" s="412"/>
      <c r="HU669" s="412"/>
      <c r="HV669" s="412"/>
      <c r="HW669" s="412"/>
      <c r="HX669" s="412"/>
      <c r="HY669" s="412"/>
      <c r="HZ669" s="412"/>
      <c r="IA669" s="412"/>
      <c r="IB669" s="412"/>
      <c r="IC669" s="412"/>
      <c r="ID669" s="413"/>
      <c r="IE669" s="413"/>
      <c r="IF669" s="413"/>
      <c r="IG669" s="413"/>
      <c r="IH669" s="413"/>
      <c r="II669" s="413"/>
      <c r="IJ669" s="413"/>
      <c r="IK669" s="413"/>
      <c r="IL669" s="413"/>
      <c r="IM669" s="413"/>
      <c r="IN669" s="413"/>
      <c r="IO669" s="413"/>
      <c r="IP669" s="413"/>
      <c r="IQ669" s="413"/>
      <c r="IR669" s="413"/>
      <c r="IS669" s="413"/>
      <c r="IT669" s="413"/>
      <c r="IU669" s="413"/>
      <c r="IV669" s="413"/>
      <c r="IW669" s="413"/>
      <c r="IX669" s="413"/>
      <c r="IY669" s="413"/>
      <c r="IZ669" s="413"/>
      <c r="JA669" s="413"/>
      <c r="JB669" s="414"/>
      <c r="JC669" s="414"/>
      <c r="JD669" s="414"/>
      <c r="JE669" s="414"/>
      <c r="JF669" s="414"/>
      <c r="JG669" s="413"/>
      <c r="JH669" s="413"/>
      <c r="JI669" s="414"/>
      <c r="JJ669" s="414"/>
      <c r="JK669" s="413"/>
      <c r="JL669" s="413"/>
      <c r="JM669" s="414"/>
      <c r="JN669" s="414"/>
      <c r="JO669" s="413"/>
      <c r="JP669" s="413"/>
      <c r="JQ669" s="413"/>
      <c r="JR669" s="413"/>
      <c r="JS669" s="413"/>
      <c r="JT669" s="413"/>
      <c r="JU669" s="413"/>
      <c r="JV669" s="414"/>
      <c r="JW669" s="414"/>
      <c r="JX669" s="413"/>
      <c r="JY669" s="413"/>
      <c r="JZ669" s="414"/>
      <c r="KA669" s="414"/>
      <c r="KB669" s="413"/>
      <c r="KC669" s="413"/>
      <c r="KD669" s="413"/>
      <c r="KE669" s="413"/>
      <c r="KF669" s="413"/>
      <c r="KG669" s="407"/>
      <c r="KH669" s="439"/>
      <c r="KI669" s="413"/>
      <c r="KJ669" s="413"/>
      <c r="KK669" s="413"/>
      <c r="KL669" s="413"/>
      <c r="KM669" s="413"/>
      <c r="KN669" s="413"/>
      <c r="KO669" s="413"/>
      <c r="KP669" s="412"/>
      <c r="KQ669" s="412"/>
      <c r="KR669" s="412"/>
      <c r="KS669" s="412"/>
      <c r="KT669" s="412"/>
      <c r="KU669" s="412"/>
      <c r="KV669" s="412"/>
      <c r="KW669" s="412"/>
      <c r="KX669" s="412"/>
      <c r="KY669" s="412"/>
      <c r="KZ669" s="412"/>
      <c r="LA669" s="412"/>
      <c r="LB669" s="412"/>
      <c r="LC669" s="412"/>
      <c r="LD669" s="412"/>
      <c r="LE669" s="412"/>
      <c r="LF669" s="412"/>
      <c r="LG669" s="412"/>
      <c r="LH669" s="412"/>
      <c r="LI669" s="412"/>
      <c r="LJ669" s="412"/>
      <c r="LK669" s="412"/>
      <c r="LL669" s="412"/>
      <c r="LM669" s="412"/>
      <c r="LN669" s="412"/>
      <c r="LO669" s="412"/>
      <c r="LP669" s="412"/>
      <c r="LQ669" s="412"/>
      <c r="LR669" s="412"/>
      <c r="LS669" s="412"/>
      <c r="LT669" s="412"/>
      <c r="LU669" s="412"/>
      <c r="LV669" s="412"/>
      <c r="LW669" s="412"/>
      <c r="LX669" s="412"/>
      <c r="LY669" s="412"/>
      <c r="LZ669" s="412"/>
      <c r="MA669" s="412"/>
      <c r="MB669" s="412"/>
      <c r="MC669" s="412"/>
      <c r="MD669" s="412"/>
      <c r="ME669" s="412"/>
      <c r="MF669" s="412"/>
      <c r="MG669" s="412"/>
      <c r="MH669" s="413"/>
      <c r="MI669" s="413"/>
      <c r="MJ669" s="413"/>
      <c r="MK669" s="413"/>
      <c r="ML669" s="413"/>
      <c r="MM669" s="413"/>
      <c r="MN669" s="413"/>
      <c r="MO669" s="413"/>
      <c r="MP669" s="413"/>
      <c r="MQ669" s="413"/>
      <c r="MR669" s="413"/>
      <c r="MS669" s="413"/>
      <c r="MT669" s="413"/>
      <c r="MU669" s="413"/>
      <c r="MV669" s="413"/>
      <c r="MW669" s="413"/>
      <c r="MX669" s="413"/>
      <c r="MY669" s="413"/>
      <c r="MZ669" s="413"/>
      <c r="NA669" s="413"/>
      <c r="NB669" s="413"/>
      <c r="NC669" s="413"/>
      <c r="ND669" s="413"/>
      <c r="NE669" s="413"/>
      <c r="NF669" s="414"/>
      <c r="NG669" s="414"/>
      <c r="NH669" s="414"/>
      <c r="NI669" s="414"/>
      <c r="NJ669" s="414"/>
      <c r="NK669" s="413"/>
      <c r="NL669" s="413"/>
      <c r="NM669" s="414"/>
      <c r="NN669" s="414"/>
      <c r="NO669" s="413"/>
      <c r="NP669" s="413"/>
      <c r="NQ669" s="414"/>
      <c r="NR669" s="414"/>
      <c r="NS669" s="413"/>
      <c r="NT669" s="413"/>
      <c r="NU669" s="413"/>
      <c r="NV669" s="413"/>
      <c r="NW669" s="413"/>
      <c r="NX669" s="413"/>
      <c r="NY669" s="413"/>
      <c r="NZ669" s="414"/>
      <c r="OA669" s="414"/>
      <c r="OB669" s="413"/>
      <c r="OC669" s="413"/>
      <c r="OD669" s="414"/>
      <c r="OE669" s="414"/>
      <c r="OF669" s="413"/>
      <c r="OG669" s="413"/>
      <c r="OH669" s="413"/>
      <c r="OI669" s="413"/>
      <c r="OJ669" s="413"/>
      <c r="OK669" s="407"/>
      <c r="OL669" s="439"/>
      <c r="OM669" s="413"/>
      <c r="ON669" s="413"/>
      <c r="OO669" s="413"/>
      <c r="OP669" s="413"/>
      <c r="OQ669" s="413"/>
      <c r="OR669" s="413"/>
      <c r="OS669" s="413"/>
      <c r="OT669" s="412"/>
      <c r="OU669" s="412"/>
      <c r="OV669" s="412"/>
      <c r="OW669" s="412"/>
      <c r="OX669" s="412"/>
      <c r="OY669" s="412"/>
      <c r="OZ669" s="412"/>
      <c r="PA669" s="412"/>
      <c r="PB669" s="412"/>
      <c r="PC669" s="412"/>
      <c r="PD669" s="412"/>
      <c r="PE669" s="412"/>
      <c r="PF669" s="412"/>
      <c r="PG669" s="412"/>
      <c r="PH669" s="412"/>
      <c r="PI669" s="412"/>
      <c r="PJ669" s="412"/>
      <c r="PK669" s="412"/>
      <c r="PL669" s="412"/>
      <c r="PM669" s="412"/>
      <c r="PN669" s="412"/>
      <c r="PO669" s="412"/>
      <c r="PP669" s="412"/>
      <c r="PQ669" s="412"/>
      <c r="PR669" s="412"/>
      <c r="PS669" s="412"/>
      <c r="PT669" s="412"/>
      <c r="PU669" s="412"/>
      <c r="PV669" s="412"/>
      <c r="PW669" s="412"/>
      <c r="PX669" s="412"/>
      <c r="PY669" s="412"/>
      <c r="PZ669" s="412"/>
      <c r="QA669" s="412"/>
      <c r="QB669" s="412"/>
      <c r="QC669" s="412"/>
      <c r="QD669" s="412"/>
      <c r="QE669" s="412"/>
      <c r="QF669" s="412"/>
      <c r="QG669" s="412"/>
      <c r="QH669" s="412"/>
      <c r="QI669" s="412"/>
      <c r="QJ669" s="412"/>
      <c r="QK669" s="412"/>
      <c r="QL669" s="413"/>
      <c r="QM669" s="413"/>
      <c r="QN669" s="413"/>
      <c r="QO669" s="413"/>
      <c r="QP669" s="413"/>
      <c r="QQ669" s="413"/>
      <c r="QR669" s="413"/>
      <c r="QS669" s="413"/>
      <c r="QT669" s="413"/>
      <c r="QU669" s="413"/>
      <c r="QV669" s="413"/>
      <c r="QW669" s="413"/>
      <c r="QX669" s="413"/>
      <c r="QY669" s="413"/>
      <c r="QZ669" s="413"/>
      <c r="RA669" s="413"/>
      <c r="RB669" s="413"/>
      <c r="RC669" s="413"/>
      <c r="RD669" s="413"/>
      <c r="RE669" s="413"/>
      <c r="RF669" s="413"/>
      <c r="RG669" s="413"/>
      <c r="RH669" s="413"/>
      <c r="RI669" s="413"/>
      <c r="RJ669" s="414"/>
      <c r="RK669" s="414"/>
      <c r="RL669" s="414"/>
      <c r="RM669" s="414"/>
      <c r="RN669" s="414"/>
      <c r="RO669" s="413"/>
      <c r="RP669" s="413"/>
      <c r="RQ669" s="414"/>
      <c r="RR669" s="414"/>
      <c r="RS669" s="413"/>
      <c r="RT669" s="413"/>
      <c r="RU669" s="414"/>
      <c r="RV669" s="414"/>
      <c r="RW669" s="413"/>
      <c r="RX669" s="413"/>
      <c r="RY669" s="413"/>
      <c r="RZ669" s="413"/>
      <c r="SA669" s="413"/>
      <c r="SB669" s="413"/>
      <c r="SC669" s="413"/>
      <c r="SD669" s="414"/>
      <c r="SE669" s="414"/>
      <c r="SF669" s="413"/>
      <c r="SG669" s="413"/>
      <c r="SH669" s="414"/>
      <c r="SI669" s="414"/>
      <c r="SJ669" s="413"/>
      <c r="SK669" s="413"/>
      <c r="SL669" s="413"/>
      <c r="SM669" s="413"/>
      <c r="SN669" s="413"/>
      <c r="SO669" s="407"/>
      <c r="SP669" s="439"/>
      <c r="SQ669" s="413"/>
      <c r="SR669" s="413"/>
      <c r="SS669" s="413"/>
      <c r="ST669" s="413"/>
      <c r="SU669" s="413"/>
      <c r="SV669" s="413"/>
      <c r="SW669" s="413"/>
      <c r="SX669" s="412"/>
      <c r="SY669" s="412"/>
      <c r="SZ669" s="412"/>
      <c r="TA669" s="412"/>
      <c r="TB669" s="412"/>
      <c r="TC669" s="412"/>
      <c r="TD669" s="412"/>
      <c r="TE669" s="412"/>
      <c r="TF669" s="412"/>
      <c r="TG669" s="412"/>
      <c r="TH669" s="412"/>
      <c r="TI669" s="412"/>
      <c r="TJ669" s="412"/>
      <c r="TK669" s="412"/>
      <c r="TL669" s="412"/>
      <c r="TM669" s="412"/>
      <c r="TN669" s="412"/>
      <c r="TO669" s="412"/>
      <c r="TP669" s="412"/>
      <c r="TQ669" s="412"/>
      <c r="TR669" s="412"/>
      <c r="TS669" s="412"/>
      <c r="TT669" s="412"/>
      <c r="TU669" s="412"/>
      <c r="TV669" s="412"/>
      <c r="TW669" s="412"/>
      <c r="TX669" s="412"/>
      <c r="TY669" s="412"/>
      <c r="TZ669" s="412"/>
      <c r="UA669" s="412"/>
      <c r="UB669" s="412"/>
      <c r="UC669" s="412"/>
      <c r="UD669" s="412"/>
      <c r="UE669" s="412"/>
      <c r="UF669" s="412"/>
      <c r="UG669" s="412"/>
      <c r="UH669" s="412"/>
      <c r="UI669" s="412"/>
      <c r="UJ669" s="412"/>
      <c r="UK669" s="412"/>
      <c r="UL669" s="412"/>
      <c r="UM669" s="412"/>
      <c r="UN669" s="412"/>
      <c r="UO669" s="412"/>
      <c r="UP669" s="413"/>
      <c r="UQ669" s="413"/>
      <c r="UR669" s="413"/>
      <c r="US669" s="413"/>
      <c r="UT669" s="413"/>
      <c r="UU669" s="413"/>
      <c r="UV669" s="413"/>
      <c r="UW669" s="413"/>
      <c r="UX669" s="413"/>
      <c r="UY669" s="413"/>
      <c r="UZ669" s="413"/>
      <c r="VA669" s="413"/>
      <c r="VB669" s="413"/>
      <c r="VC669" s="413"/>
      <c r="VD669" s="413"/>
      <c r="VE669" s="413"/>
      <c r="VF669" s="413"/>
      <c r="VG669" s="413"/>
      <c r="VH669" s="413"/>
      <c r="VI669" s="413"/>
      <c r="VJ669" s="413"/>
      <c r="VK669" s="413"/>
      <c r="VL669" s="413"/>
      <c r="VM669" s="413"/>
      <c r="VN669" s="414"/>
      <c r="VO669" s="414"/>
      <c r="VP669" s="414"/>
      <c r="VQ669" s="414"/>
      <c r="VR669" s="414"/>
      <c r="VS669" s="413"/>
      <c r="VT669" s="413"/>
      <c r="VU669" s="414"/>
      <c r="VV669" s="414"/>
      <c r="VW669" s="413"/>
      <c r="VX669" s="413"/>
      <c r="VY669" s="414"/>
      <c r="VZ669" s="414"/>
      <c r="WA669" s="413"/>
      <c r="WB669" s="413"/>
      <c r="WC669" s="413"/>
      <c r="WD669" s="413"/>
      <c r="WE669" s="413"/>
      <c r="WF669" s="413"/>
      <c r="WG669" s="413"/>
      <c r="WH669" s="414"/>
      <c r="WI669" s="414"/>
      <c r="WJ669" s="413"/>
      <c r="WK669" s="413"/>
      <c r="WL669" s="414"/>
      <c r="WM669" s="414"/>
      <c r="WN669" s="413"/>
      <c r="WO669" s="413"/>
      <c r="WP669" s="413"/>
      <c r="WQ669" s="413"/>
      <c r="WR669" s="413"/>
      <c r="WS669" s="407"/>
      <c r="WT669" s="439"/>
      <c r="WU669" s="413"/>
      <c r="WV669" s="413"/>
      <c r="WW669" s="413"/>
      <c r="WX669" s="413"/>
      <c r="WY669" s="413"/>
      <c r="WZ669" s="413"/>
      <c r="XA669" s="413"/>
      <c r="XB669" s="412"/>
      <c r="XC669" s="412"/>
      <c r="XD669" s="412"/>
      <c r="XE669" s="412"/>
      <c r="XF669" s="412"/>
      <c r="XG669" s="412"/>
      <c r="XH669" s="412"/>
      <c r="XI669" s="412"/>
      <c r="XJ669" s="412"/>
      <c r="XK669" s="412"/>
      <c r="XL669" s="412"/>
      <c r="XM669" s="412"/>
      <c r="XN669" s="412"/>
      <c r="XO669" s="412"/>
      <c r="XP669" s="412"/>
      <c r="XQ669" s="412"/>
      <c r="XR669" s="412"/>
      <c r="XS669" s="412"/>
      <c r="XT669" s="412"/>
      <c r="XU669" s="412"/>
      <c r="XV669" s="412"/>
      <c r="XW669" s="412"/>
      <c r="XX669" s="412"/>
      <c r="XY669" s="412"/>
      <c r="XZ669" s="412"/>
      <c r="YA669" s="412"/>
      <c r="YB669" s="412"/>
      <c r="YC669" s="412"/>
      <c r="YD669" s="412"/>
      <c r="YE669" s="412"/>
      <c r="YF669" s="412"/>
      <c r="YG669" s="412"/>
      <c r="YH669" s="412"/>
      <c r="YI669" s="412"/>
      <c r="YJ669" s="412"/>
      <c r="YK669" s="412"/>
      <c r="YL669" s="412"/>
      <c r="YM669" s="412"/>
      <c r="YN669" s="412"/>
      <c r="YO669" s="412"/>
      <c r="YP669" s="412"/>
      <c r="YQ669" s="412"/>
      <c r="YR669" s="412"/>
      <c r="YS669" s="412"/>
      <c r="YT669" s="413"/>
      <c r="YU669" s="413"/>
      <c r="YV669" s="413"/>
      <c r="YW669" s="413"/>
      <c r="YX669" s="413"/>
      <c r="YY669" s="413"/>
      <c r="YZ669" s="413"/>
      <c r="ZA669" s="413"/>
      <c r="ZB669" s="413"/>
      <c r="ZC669" s="413"/>
      <c r="ZD669" s="413"/>
      <c r="ZE669" s="413"/>
      <c r="ZF669" s="413"/>
      <c r="ZG669" s="413"/>
      <c r="ZH669" s="413"/>
      <c r="ZI669" s="413"/>
      <c r="ZJ669" s="413"/>
      <c r="ZK669" s="413"/>
      <c r="ZL669" s="413"/>
      <c r="ZM669" s="413"/>
      <c r="ZN669" s="413"/>
      <c r="ZO669" s="413"/>
      <c r="ZP669" s="413"/>
      <c r="ZQ669" s="413"/>
      <c r="ZR669" s="414"/>
      <c r="ZS669" s="414"/>
      <c r="ZT669" s="414"/>
      <c r="ZU669" s="414"/>
      <c r="ZV669" s="414"/>
      <c r="ZW669" s="413"/>
      <c r="ZX669" s="413"/>
      <c r="ZY669" s="414"/>
      <c r="ZZ669" s="414"/>
      <c r="AAA669" s="413"/>
      <c r="AAB669" s="413"/>
      <c r="AAC669" s="414"/>
      <c r="AAD669" s="414"/>
      <c r="AAE669" s="413"/>
      <c r="AAF669" s="413"/>
      <c r="AAG669" s="413"/>
      <c r="AAH669" s="413"/>
      <c r="AAI669" s="413"/>
      <c r="AAJ669" s="413"/>
      <c r="AAK669" s="413"/>
      <c r="AAL669" s="414"/>
      <c r="AAM669" s="414"/>
      <c r="AAN669" s="413"/>
      <c r="AAO669" s="413"/>
      <c r="AAP669" s="414"/>
      <c r="AAQ669" s="414"/>
      <c r="AAR669" s="413"/>
      <c r="AAS669" s="413"/>
      <c r="AAT669" s="413"/>
      <c r="AAU669" s="413"/>
      <c r="AAV669" s="413"/>
      <c r="AAW669" s="407"/>
      <c r="AAX669" s="439"/>
      <c r="AAY669" s="413"/>
      <c r="AAZ669" s="413"/>
      <c r="ABA669" s="413"/>
      <c r="ABB669" s="413"/>
      <c r="ABC669" s="413"/>
      <c r="ABD669" s="413"/>
      <c r="ABE669" s="413"/>
      <c r="ABF669" s="412"/>
      <c r="ABG669" s="412"/>
      <c r="ABH669" s="412"/>
      <c r="ABI669" s="412"/>
      <c r="ABJ669" s="412"/>
      <c r="ABK669" s="412"/>
      <c r="ABL669" s="412"/>
      <c r="ABM669" s="412"/>
      <c r="ABN669" s="412"/>
      <c r="ABO669" s="412"/>
      <c r="ABP669" s="412"/>
      <c r="ABQ669" s="412"/>
      <c r="ABR669" s="412"/>
      <c r="ABS669" s="412"/>
      <c r="ABT669" s="412"/>
      <c r="ABU669" s="412"/>
      <c r="ABV669" s="412"/>
      <c r="ABW669" s="412"/>
      <c r="ABX669" s="412"/>
      <c r="ABY669" s="412"/>
      <c r="ABZ669" s="412"/>
      <c r="ACA669" s="412"/>
      <c r="ACB669" s="412"/>
      <c r="ACC669" s="412"/>
      <c r="ACD669" s="412"/>
      <c r="ACE669" s="412"/>
      <c r="ACF669" s="412"/>
      <c r="ACG669" s="412"/>
      <c r="ACH669" s="412"/>
      <c r="ACI669" s="412"/>
      <c r="ACJ669" s="412"/>
      <c r="ACK669" s="412"/>
      <c r="ACL669" s="412"/>
      <c r="ACM669" s="412"/>
      <c r="ACN669" s="412"/>
      <c r="ACO669" s="412"/>
      <c r="ACP669" s="412"/>
      <c r="ACQ669" s="412"/>
      <c r="ACR669" s="412"/>
      <c r="ACS669" s="412"/>
      <c r="ACT669" s="412"/>
      <c r="ACU669" s="412"/>
      <c r="ACV669" s="412"/>
      <c r="ACW669" s="412"/>
      <c r="ACX669" s="413"/>
      <c r="ACY669" s="413"/>
      <c r="ACZ669" s="413"/>
      <c r="ADA669" s="413"/>
      <c r="ADB669" s="413"/>
      <c r="ADC669" s="413"/>
      <c r="ADD669" s="413"/>
      <c r="ADE669" s="413"/>
      <c r="ADF669" s="413"/>
      <c r="ADG669" s="413"/>
      <c r="ADH669" s="413"/>
      <c r="ADI669" s="413"/>
      <c r="ADJ669" s="413"/>
      <c r="ADK669" s="413"/>
      <c r="ADL669" s="413"/>
      <c r="ADM669" s="413"/>
      <c r="ADN669" s="413"/>
      <c r="ADO669" s="413"/>
      <c r="ADP669" s="413"/>
      <c r="ADQ669" s="413"/>
      <c r="ADR669" s="413"/>
      <c r="ADS669" s="413"/>
      <c r="ADT669" s="413"/>
      <c r="ADU669" s="413"/>
      <c r="ADV669" s="414"/>
      <c r="ADW669" s="414"/>
      <c r="ADX669" s="414"/>
      <c r="ADY669" s="414"/>
      <c r="ADZ669" s="414"/>
      <c r="AEA669" s="413"/>
      <c r="AEB669" s="413"/>
      <c r="AEC669" s="414"/>
      <c r="AED669" s="414"/>
      <c r="AEE669" s="413"/>
      <c r="AEF669" s="413"/>
      <c r="AEG669" s="414"/>
      <c r="AEH669" s="414"/>
      <c r="AEI669" s="413"/>
      <c r="AEJ669" s="413"/>
      <c r="AEK669" s="413"/>
      <c r="AEL669" s="413"/>
      <c r="AEM669" s="413"/>
      <c r="AEN669" s="413"/>
      <c r="AEO669" s="413"/>
      <c r="AEP669" s="414"/>
      <c r="AEQ669" s="414"/>
      <c r="AER669" s="413"/>
      <c r="AES669" s="413"/>
      <c r="AET669" s="414"/>
      <c r="AEU669" s="414"/>
      <c r="AEV669" s="413"/>
      <c r="AEW669" s="413"/>
      <c r="AEX669" s="413"/>
      <c r="AEY669" s="413"/>
      <c r="AEZ669" s="413"/>
      <c r="AFA669" s="407"/>
      <c r="AFB669" s="439"/>
      <c r="AFC669" s="413"/>
      <c r="AFD669" s="413"/>
      <c r="AFE669" s="413"/>
      <c r="AFF669" s="413"/>
      <c r="AFG669" s="413"/>
      <c r="AFH669" s="413"/>
      <c r="AFI669" s="413"/>
      <c r="AFJ669" s="412"/>
      <c r="AFK669" s="412"/>
      <c r="AFL669" s="412"/>
      <c r="AFM669" s="412"/>
      <c r="AFN669" s="412"/>
      <c r="AFO669" s="412"/>
      <c r="AFP669" s="412"/>
      <c r="AFQ669" s="412"/>
      <c r="AFR669" s="412"/>
      <c r="AFS669" s="412"/>
      <c r="AFT669" s="412"/>
      <c r="AFU669" s="412"/>
      <c r="AFV669" s="412"/>
      <c r="AFW669" s="412"/>
      <c r="AFX669" s="412"/>
      <c r="AFY669" s="412"/>
      <c r="AFZ669" s="412"/>
      <c r="AGA669" s="412"/>
      <c r="AGB669" s="412"/>
      <c r="AGC669" s="412"/>
      <c r="AGD669" s="412"/>
      <c r="AGE669" s="412"/>
      <c r="AGF669" s="412"/>
      <c r="AGG669" s="412"/>
      <c r="AGH669" s="412"/>
      <c r="AGI669" s="412"/>
      <c r="AGJ669" s="412"/>
      <c r="AGK669" s="412"/>
      <c r="AGL669" s="412"/>
      <c r="AGM669" s="412"/>
      <c r="AGN669" s="412"/>
      <c r="AGO669" s="412"/>
      <c r="AGP669" s="412"/>
      <c r="AGQ669" s="412"/>
      <c r="AGR669" s="412"/>
      <c r="AGS669" s="412"/>
      <c r="AGT669" s="412"/>
      <c r="AGU669" s="412"/>
      <c r="AGV669" s="412"/>
      <c r="AGW669" s="412"/>
      <c r="AGX669" s="412"/>
      <c r="AGY669" s="412"/>
      <c r="AGZ669" s="412"/>
      <c r="AHA669" s="412"/>
      <c r="AHB669" s="413"/>
      <c r="AHC669" s="413"/>
      <c r="AHD669" s="413"/>
      <c r="AHE669" s="413"/>
      <c r="AHF669" s="413"/>
      <c r="AHG669" s="413"/>
      <c r="AHH669" s="413"/>
      <c r="AHI669" s="413"/>
      <c r="AHJ669" s="413"/>
      <c r="AHK669" s="413"/>
      <c r="AHL669" s="413"/>
      <c r="AHM669" s="413"/>
      <c r="AHN669" s="413"/>
      <c r="AHO669" s="413"/>
      <c r="AHP669" s="413"/>
      <c r="AHQ669" s="413"/>
      <c r="AHR669" s="413"/>
      <c r="AHS669" s="413"/>
      <c r="AHT669" s="413"/>
      <c r="AHU669" s="413"/>
      <c r="AHV669" s="413"/>
      <c r="AHW669" s="413"/>
      <c r="AHX669" s="413"/>
      <c r="AHY669" s="413"/>
      <c r="AHZ669" s="414"/>
      <c r="AIA669" s="414"/>
      <c r="AIB669" s="414"/>
      <c r="AIC669" s="414"/>
      <c r="AID669" s="414"/>
      <c r="AIE669" s="413"/>
      <c r="AIF669" s="413"/>
      <c r="AIG669" s="414"/>
      <c r="AIH669" s="414"/>
      <c r="AII669" s="413"/>
      <c r="AIJ669" s="413"/>
      <c r="AIK669" s="414"/>
      <c r="AIL669" s="414"/>
      <c r="AIM669" s="413"/>
      <c r="AIN669" s="413"/>
      <c r="AIO669" s="413"/>
      <c r="AIP669" s="413"/>
      <c r="AIQ669" s="413"/>
      <c r="AIR669" s="413"/>
      <c r="AIS669" s="413"/>
      <c r="AIT669" s="414"/>
      <c r="AIU669" s="414"/>
      <c r="AIV669" s="413"/>
      <c r="AIW669" s="413"/>
      <c r="AIX669" s="414"/>
      <c r="AIY669" s="414"/>
      <c r="AIZ669" s="413"/>
      <c r="AJA669" s="413"/>
      <c r="AJB669" s="413"/>
      <c r="AJC669" s="413"/>
      <c r="AJD669" s="413"/>
      <c r="AJE669" s="407"/>
      <c r="AJF669" s="439"/>
      <c r="AJG669" s="413"/>
      <c r="AJH669" s="413"/>
      <c r="AJI669" s="413"/>
      <c r="AJJ669" s="413"/>
      <c r="AJK669" s="413"/>
      <c r="AJL669" s="413"/>
      <c r="AJM669" s="413"/>
      <c r="AJN669" s="412"/>
      <c r="AJO669" s="412"/>
      <c r="AJP669" s="412"/>
      <c r="AJQ669" s="412"/>
      <c r="AJR669" s="412"/>
      <c r="AJS669" s="412"/>
      <c r="AJT669" s="412"/>
      <c r="AJU669" s="412"/>
      <c r="AJV669" s="412"/>
      <c r="AJW669" s="412"/>
      <c r="AJX669" s="412"/>
      <c r="AJY669" s="412"/>
      <c r="AJZ669" s="412"/>
      <c r="AKA669" s="412"/>
      <c r="AKB669" s="412"/>
      <c r="AKC669" s="412"/>
      <c r="AKD669" s="412"/>
      <c r="AKE669" s="412"/>
      <c r="AKF669" s="412"/>
      <c r="AKG669" s="412"/>
      <c r="AKH669" s="412"/>
      <c r="AKI669" s="412"/>
      <c r="AKJ669" s="412"/>
      <c r="AKK669" s="412"/>
      <c r="AKL669" s="412"/>
      <c r="AKM669" s="412"/>
      <c r="AKN669" s="412"/>
      <c r="AKO669" s="412"/>
      <c r="AKP669" s="412"/>
      <c r="AKQ669" s="412"/>
      <c r="AKR669" s="412"/>
      <c r="AKS669" s="412"/>
      <c r="AKT669" s="412"/>
      <c r="AKU669" s="412"/>
      <c r="AKV669" s="412"/>
      <c r="AKW669" s="412"/>
      <c r="AKX669" s="412"/>
      <c r="AKY669" s="412"/>
      <c r="AKZ669" s="412"/>
      <c r="ALA669" s="412"/>
      <c r="ALB669" s="412"/>
      <c r="ALC669" s="412"/>
      <c r="ALD669" s="412"/>
      <c r="ALE669" s="412"/>
      <c r="ALF669" s="413"/>
      <c r="ALG669" s="413"/>
      <c r="ALH669" s="413"/>
      <c r="ALI669" s="413"/>
      <c r="ALJ669" s="413"/>
      <c r="ALK669" s="413"/>
      <c r="ALL669" s="413"/>
      <c r="ALM669" s="413"/>
      <c r="ALN669" s="413"/>
      <c r="ALO669" s="413"/>
      <c r="ALP669" s="413"/>
      <c r="ALQ669" s="413"/>
      <c r="ALR669" s="413"/>
      <c r="ALS669" s="413"/>
      <c r="ALT669" s="413"/>
      <c r="ALU669" s="413"/>
      <c r="ALV669" s="413"/>
      <c r="ALW669" s="413"/>
      <c r="ALX669" s="413"/>
      <c r="ALY669" s="413"/>
      <c r="ALZ669" s="413"/>
      <c r="AMA669" s="413"/>
      <c r="AMB669" s="413"/>
      <c r="AMC669" s="413"/>
      <c r="AMD669" s="414"/>
      <c r="AME669" s="414"/>
      <c r="AMF669" s="414"/>
      <c r="AMG669" s="414"/>
      <c r="AMH669" s="414"/>
      <c r="AMI669" s="413"/>
      <c r="AMJ669" s="413"/>
      <c r="AMK669" s="414"/>
      <c r="AML669" s="414"/>
      <c r="AMM669" s="413"/>
      <c r="AMN669" s="413"/>
      <c r="AMO669" s="414"/>
      <c r="AMP669" s="414"/>
      <c r="AMQ669" s="413"/>
      <c r="AMR669" s="413"/>
      <c r="AMS669" s="413"/>
      <c r="AMT669" s="413"/>
      <c r="AMU669" s="413"/>
      <c r="AMV669" s="413"/>
      <c r="AMW669" s="413"/>
      <c r="AMX669" s="414"/>
      <c r="AMY669" s="414"/>
      <c r="AMZ669" s="413"/>
      <c r="ANA669" s="413"/>
      <c r="ANB669" s="414"/>
      <c r="ANC669" s="414"/>
      <c r="AND669" s="413"/>
      <c r="ANE669" s="413"/>
      <c r="ANF669" s="413"/>
      <c r="ANG669" s="413"/>
      <c r="ANH669" s="413"/>
      <c r="ANI669" s="407"/>
      <c r="ANJ669" s="439"/>
      <c r="ANK669" s="413"/>
      <c r="ANL669" s="413"/>
      <c r="ANM669" s="413"/>
      <c r="ANN669" s="413"/>
      <c r="ANO669" s="413"/>
      <c r="ANP669" s="413"/>
      <c r="ANQ669" s="413"/>
      <c r="ANR669" s="412"/>
      <c r="ANS669" s="412"/>
      <c r="ANT669" s="412"/>
      <c r="ANU669" s="412"/>
      <c r="ANV669" s="412"/>
      <c r="ANW669" s="412"/>
      <c r="ANX669" s="412"/>
      <c r="ANY669" s="412"/>
      <c r="ANZ669" s="412"/>
      <c r="AOA669" s="412"/>
      <c r="AOB669" s="412"/>
      <c r="AOC669" s="412"/>
      <c r="AOD669" s="412"/>
      <c r="AOE669" s="412"/>
      <c r="AOF669" s="412"/>
      <c r="AOG669" s="412"/>
      <c r="AOH669" s="412"/>
      <c r="AOI669" s="412"/>
      <c r="AOJ669" s="412"/>
      <c r="AOK669" s="412"/>
      <c r="AOL669" s="412"/>
      <c r="AOM669" s="412"/>
      <c r="AON669" s="412"/>
      <c r="AOO669" s="412"/>
      <c r="AOP669" s="412"/>
      <c r="AOQ669" s="412"/>
      <c r="AOR669" s="412"/>
      <c r="AOS669" s="412"/>
      <c r="AOT669" s="412"/>
      <c r="AOU669" s="412"/>
      <c r="AOV669" s="412"/>
      <c r="AOW669" s="412"/>
      <c r="AOX669" s="412"/>
      <c r="AOY669" s="412"/>
      <c r="AOZ669" s="412"/>
      <c r="APA669" s="412"/>
      <c r="APB669" s="412"/>
      <c r="APC669" s="412"/>
      <c r="APD669" s="412"/>
      <c r="APE669" s="412"/>
      <c r="APF669" s="412"/>
      <c r="APG669" s="412"/>
      <c r="APH669" s="412"/>
      <c r="API669" s="412"/>
      <c r="APJ669" s="413"/>
      <c r="APK669" s="413"/>
      <c r="APL669" s="413"/>
      <c r="APM669" s="413"/>
      <c r="APN669" s="413"/>
      <c r="APO669" s="413"/>
      <c r="APP669" s="413"/>
      <c r="APQ669" s="413"/>
      <c r="APR669" s="413"/>
      <c r="APS669" s="413"/>
      <c r="APT669" s="413"/>
      <c r="APU669" s="413"/>
      <c r="APV669" s="413"/>
      <c r="APW669" s="413"/>
      <c r="APX669" s="413"/>
      <c r="APY669" s="413"/>
      <c r="APZ669" s="413"/>
      <c r="AQA669" s="413"/>
      <c r="AQB669" s="413"/>
      <c r="AQC669" s="413"/>
      <c r="AQD669" s="413"/>
      <c r="AQE669" s="413"/>
      <c r="AQF669" s="413"/>
      <c r="AQG669" s="413"/>
      <c r="AQH669" s="414"/>
      <c r="AQI669" s="414"/>
      <c r="AQJ669" s="414"/>
      <c r="AQK669" s="414"/>
      <c r="AQL669" s="414"/>
      <c r="AQM669" s="413"/>
      <c r="AQN669" s="413"/>
      <c r="AQO669" s="414"/>
      <c r="AQP669" s="414"/>
      <c r="AQQ669" s="413"/>
      <c r="AQR669" s="413"/>
      <c r="AQS669" s="414"/>
      <c r="AQT669" s="414"/>
      <c r="AQU669" s="413"/>
      <c r="AQV669" s="413"/>
      <c r="AQW669" s="413"/>
      <c r="AQX669" s="413"/>
      <c r="AQY669" s="413"/>
      <c r="AQZ669" s="413"/>
      <c r="ARA669" s="413"/>
      <c r="ARB669" s="414"/>
      <c r="ARC669" s="414"/>
      <c r="ARD669" s="413"/>
      <c r="ARE669" s="413"/>
      <c r="ARF669" s="414"/>
      <c r="ARG669" s="414"/>
      <c r="ARH669" s="413"/>
      <c r="ARI669" s="413"/>
      <c r="ARJ669" s="413"/>
      <c r="ARK669" s="413"/>
      <c r="ARL669" s="413"/>
      <c r="ARM669" s="407"/>
      <c r="ARN669" s="439"/>
      <c r="ARO669" s="413"/>
      <c r="ARP669" s="413"/>
      <c r="ARQ669" s="413"/>
      <c r="ARR669" s="413"/>
      <c r="ARS669" s="413"/>
      <c r="ART669" s="413"/>
      <c r="ARU669" s="413"/>
      <c r="ARV669" s="412"/>
      <c r="ARW669" s="412"/>
      <c r="ARX669" s="412"/>
      <c r="ARY669" s="412"/>
      <c r="ARZ669" s="412"/>
      <c r="ASA669" s="412"/>
      <c r="ASB669" s="412"/>
      <c r="ASC669" s="412"/>
      <c r="ASD669" s="412"/>
      <c r="ASE669" s="412"/>
      <c r="ASF669" s="412"/>
      <c r="ASG669" s="412"/>
      <c r="ASH669" s="412"/>
      <c r="ASI669" s="412"/>
      <c r="ASJ669" s="412"/>
      <c r="ASK669" s="412"/>
      <c r="ASL669" s="412"/>
      <c r="ASM669" s="412"/>
      <c r="ASN669" s="412"/>
      <c r="ASO669" s="412"/>
      <c r="ASP669" s="412"/>
      <c r="ASQ669" s="412"/>
      <c r="ASR669" s="412"/>
      <c r="ASS669" s="412"/>
      <c r="AST669" s="412"/>
      <c r="ASU669" s="412"/>
      <c r="ASV669" s="412"/>
      <c r="ASW669" s="412"/>
      <c r="ASX669" s="412"/>
      <c r="ASY669" s="412"/>
      <c r="ASZ669" s="412"/>
      <c r="ATA669" s="412"/>
      <c r="ATB669" s="412"/>
      <c r="ATC669" s="412"/>
      <c r="ATD669" s="412"/>
      <c r="ATE669" s="412"/>
      <c r="ATF669" s="412"/>
      <c r="ATG669" s="412"/>
      <c r="ATH669" s="412"/>
      <c r="ATI669" s="412"/>
      <c r="ATJ669" s="412"/>
      <c r="ATK669" s="412"/>
      <c r="ATL669" s="412"/>
      <c r="ATM669" s="412"/>
      <c r="ATN669" s="413"/>
      <c r="ATO669" s="413"/>
      <c r="ATP669" s="413"/>
      <c r="ATQ669" s="413"/>
      <c r="ATR669" s="413"/>
      <c r="ATS669" s="413"/>
      <c r="ATT669" s="413"/>
      <c r="ATU669" s="413"/>
      <c r="ATV669" s="413"/>
      <c r="ATW669" s="413"/>
      <c r="ATX669" s="413"/>
      <c r="ATY669" s="413"/>
      <c r="ATZ669" s="413"/>
      <c r="AUA669" s="413"/>
      <c r="AUB669" s="413"/>
      <c r="AUC669" s="413"/>
      <c r="AUD669" s="413"/>
      <c r="AUE669" s="413"/>
      <c r="AUF669" s="413"/>
      <c r="AUG669" s="413"/>
      <c r="AUH669" s="413"/>
      <c r="AUI669" s="413"/>
      <c r="AUJ669" s="413"/>
      <c r="AUK669" s="413"/>
      <c r="AUL669" s="414"/>
      <c r="AUM669" s="414"/>
      <c r="AUN669" s="414"/>
      <c r="AUO669" s="414"/>
      <c r="AUP669" s="414"/>
      <c r="AUQ669" s="413"/>
      <c r="AUR669" s="413"/>
      <c r="AUS669" s="414"/>
      <c r="AUT669" s="414"/>
      <c r="AUU669" s="413"/>
      <c r="AUV669" s="413"/>
      <c r="AUW669" s="414"/>
      <c r="AUX669" s="414"/>
      <c r="AUY669" s="413"/>
      <c r="AUZ669" s="413"/>
      <c r="AVA669" s="413"/>
      <c r="AVB669" s="413"/>
      <c r="AVC669" s="413"/>
      <c r="AVD669" s="413"/>
      <c r="AVE669" s="413"/>
      <c r="AVF669" s="414"/>
      <c r="AVG669" s="414"/>
      <c r="AVH669" s="413"/>
      <c r="AVI669" s="413"/>
      <c r="AVJ669" s="414"/>
      <c r="AVK669" s="414"/>
      <c r="AVL669" s="413"/>
      <c r="AVM669" s="413"/>
      <c r="AVN669" s="413"/>
      <c r="AVO669" s="413"/>
      <c r="AVP669" s="413"/>
      <c r="AVQ669" s="407"/>
      <c r="AVR669" s="439"/>
      <c r="AVS669" s="413"/>
      <c r="AVT669" s="413"/>
      <c r="AVU669" s="413"/>
      <c r="AVV669" s="413"/>
      <c r="AVW669" s="413"/>
      <c r="AVX669" s="413"/>
      <c r="AVY669" s="413"/>
      <c r="AVZ669" s="412"/>
      <c r="AWA669" s="412"/>
      <c r="AWB669" s="412"/>
      <c r="AWC669" s="412"/>
      <c r="AWD669" s="412"/>
      <c r="AWE669" s="412"/>
      <c r="AWF669" s="412"/>
      <c r="AWG669" s="412"/>
      <c r="AWH669" s="412"/>
      <c r="AWI669" s="412"/>
      <c r="AWJ669" s="412"/>
      <c r="AWK669" s="412"/>
      <c r="AWL669" s="412"/>
      <c r="AWM669" s="412"/>
      <c r="AWN669" s="412"/>
      <c r="AWO669" s="412"/>
      <c r="AWP669" s="412"/>
      <c r="AWQ669" s="412"/>
      <c r="AWR669" s="412"/>
      <c r="AWS669" s="412"/>
      <c r="AWT669" s="412"/>
      <c r="AWU669" s="412"/>
      <c r="AWV669" s="412"/>
      <c r="AWW669" s="412"/>
      <c r="AWX669" s="412"/>
      <c r="AWY669" s="412"/>
      <c r="AWZ669" s="412"/>
      <c r="AXA669" s="412"/>
      <c r="AXB669" s="412"/>
      <c r="AXC669" s="412"/>
      <c r="AXD669" s="412"/>
      <c r="AXE669" s="412"/>
      <c r="AXF669" s="412"/>
      <c r="AXG669" s="412"/>
      <c r="AXH669" s="412"/>
      <c r="AXI669" s="412"/>
      <c r="AXJ669" s="412"/>
      <c r="AXK669" s="412"/>
      <c r="AXL669" s="412"/>
      <c r="AXM669" s="412"/>
      <c r="AXN669" s="412"/>
      <c r="AXO669" s="412"/>
      <c r="AXP669" s="412"/>
      <c r="AXQ669" s="412"/>
      <c r="AXR669" s="413"/>
      <c r="AXS669" s="413"/>
      <c r="AXT669" s="413"/>
      <c r="AXU669" s="413"/>
      <c r="AXV669" s="413"/>
      <c r="AXW669" s="413"/>
      <c r="AXX669" s="413"/>
      <c r="AXY669" s="413"/>
      <c r="AXZ669" s="413"/>
      <c r="AYA669" s="413"/>
      <c r="AYB669" s="413"/>
      <c r="AYC669" s="413"/>
      <c r="AYD669" s="413"/>
      <c r="AYE669" s="413"/>
      <c r="AYF669" s="413"/>
      <c r="AYG669" s="413"/>
      <c r="AYH669" s="413"/>
      <c r="AYI669" s="413"/>
      <c r="AYJ669" s="413"/>
      <c r="AYK669" s="413"/>
      <c r="AYL669" s="413"/>
      <c r="AYM669" s="413"/>
      <c r="AYN669" s="413"/>
      <c r="AYO669" s="413"/>
      <c r="AYP669" s="414"/>
      <c r="AYQ669" s="414"/>
      <c r="AYR669" s="414"/>
      <c r="AYS669" s="414"/>
      <c r="AYT669" s="414"/>
      <c r="AYU669" s="413"/>
      <c r="AYV669" s="413"/>
      <c r="AYW669" s="414"/>
      <c r="AYX669" s="414"/>
      <c r="AYY669" s="413"/>
      <c r="AYZ669" s="413"/>
      <c r="AZA669" s="414"/>
      <c r="AZB669" s="414"/>
      <c r="AZC669" s="413"/>
      <c r="AZD669" s="413"/>
      <c r="AZE669" s="413"/>
      <c r="AZF669" s="413"/>
      <c r="AZG669" s="413"/>
      <c r="AZH669" s="413"/>
      <c r="AZI669" s="413"/>
      <c r="AZJ669" s="414"/>
      <c r="AZK669" s="414"/>
      <c r="AZL669" s="413"/>
      <c r="AZM669" s="413"/>
      <c r="AZN669" s="414"/>
      <c r="AZO669" s="414"/>
      <c r="AZP669" s="413"/>
      <c r="AZQ669" s="413"/>
      <c r="AZR669" s="413"/>
      <c r="AZS669" s="413"/>
      <c r="AZT669" s="413"/>
      <c r="AZU669" s="407"/>
      <c r="AZV669" s="439"/>
      <c r="AZW669" s="413"/>
      <c r="AZX669" s="413"/>
      <c r="AZY669" s="413"/>
      <c r="AZZ669" s="413"/>
      <c r="BAA669" s="413"/>
      <c r="BAB669" s="413"/>
      <c r="BAC669" s="413"/>
      <c r="BAD669" s="412"/>
      <c r="BAE669" s="412"/>
      <c r="BAF669" s="412"/>
      <c r="BAG669" s="412"/>
      <c r="BAH669" s="412"/>
      <c r="BAI669" s="412"/>
      <c r="BAJ669" s="412"/>
      <c r="BAK669" s="412"/>
      <c r="BAL669" s="412"/>
      <c r="BAM669" s="412"/>
      <c r="BAN669" s="412"/>
      <c r="BAO669" s="412"/>
      <c r="BAP669" s="412"/>
      <c r="BAQ669" s="412"/>
      <c r="BAR669" s="412"/>
      <c r="BAS669" s="412"/>
      <c r="BAT669" s="412"/>
      <c r="BAU669" s="412"/>
      <c r="BAV669" s="412"/>
      <c r="BAW669" s="412"/>
      <c r="BAX669" s="412"/>
      <c r="BAY669" s="412"/>
      <c r="BAZ669" s="412"/>
      <c r="BBA669" s="412"/>
      <c r="BBB669" s="412"/>
      <c r="BBC669" s="412"/>
      <c r="BBD669" s="412"/>
      <c r="BBE669" s="412"/>
      <c r="BBF669" s="412"/>
      <c r="BBG669" s="412"/>
      <c r="BBH669" s="412"/>
      <c r="BBI669" s="412"/>
      <c r="BBJ669" s="412"/>
      <c r="BBK669" s="412"/>
      <c r="BBL669" s="412"/>
      <c r="BBM669" s="412"/>
      <c r="BBN669" s="412"/>
      <c r="BBO669" s="412"/>
      <c r="BBP669" s="412"/>
      <c r="BBQ669" s="412"/>
      <c r="BBR669" s="412"/>
      <c r="BBS669" s="412"/>
      <c r="BBT669" s="412"/>
      <c r="BBU669" s="412"/>
      <c r="BBV669" s="413"/>
      <c r="BBW669" s="413"/>
      <c r="BBX669" s="413"/>
      <c r="BBY669" s="413"/>
      <c r="BBZ669" s="413"/>
      <c r="BCA669" s="413"/>
      <c r="BCB669" s="413"/>
      <c r="BCC669" s="413"/>
      <c r="BCD669" s="413"/>
      <c r="BCE669" s="413"/>
      <c r="BCF669" s="413"/>
      <c r="BCG669" s="413"/>
      <c r="BCH669" s="413"/>
      <c r="BCI669" s="413"/>
      <c r="BCJ669" s="413"/>
      <c r="BCK669" s="413"/>
      <c r="BCL669" s="413"/>
      <c r="BCM669" s="413"/>
      <c r="BCN669" s="413"/>
      <c r="BCO669" s="413"/>
      <c r="BCP669" s="413"/>
      <c r="BCQ669" s="413"/>
      <c r="BCR669" s="413"/>
      <c r="BCS669" s="413"/>
      <c r="BCT669" s="414"/>
      <c r="BCU669" s="414"/>
      <c r="BCV669" s="414"/>
      <c r="BCW669" s="414"/>
      <c r="BCX669" s="414"/>
      <c r="BCY669" s="413"/>
      <c r="BCZ669" s="413"/>
      <c r="BDA669" s="414"/>
      <c r="BDB669" s="414"/>
      <c r="BDC669" s="413"/>
      <c r="BDD669" s="413"/>
      <c r="BDE669" s="414"/>
      <c r="BDF669" s="414"/>
      <c r="BDG669" s="413"/>
      <c r="BDH669" s="413"/>
      <c r="BDI669" s="413"/>
      <c r="BDJ669" s="413"/>
      <c r="BDK669" s="413"/>
      <c r="BDL669" s="413"/>
      <c r="BDM669" s="413"/>
      <c r="BDN669" s="414"/>
      <c r="BDO669" s="414"/>
      <c r="BDP669" s="413"/>
      <c r="BDQ669" s="413"/>
      <c r="BDR669" s="414"/>
      <c r="BDS669" s="414"/>
      <c r="BDT669" s="413"/>
      <c r="BDU669" s="413"/>
      <c r="BDV669" s="413"/>
      <c r="BDW669" s="413"/>
      <c r="BDX669" s="413"/>
      <c r="BDY669" s="407"/>
      <c r="BDZ669" s="439"/>
      <c r="BEA669" s="413"/>
      <c r="BEB669" s="413"/>
      <c r="BEC669" s="413"/>
      <c r="BED669" s="413"/>
      <c r="BEE669" s="413"/>
      <c r="BEF669" s="413"/>
      <c r="BEG669" s="413"/>
      <c r="BEH669" s="412"/>
      <c r="BEI669" s="412"/>
      <c r="BEJ669" s="412"/>
      <c r="BEK669" s="412"/>
      <c r="BEL669" s="412"/>
      <c r="BEM669" s="412"/>
      <c r="BEN669" s="412"/>
      <c r="BEO669" s="412"/>
      <c r="BEP669" s="412"/>
      <c r="BEQ669" s="412"/>
      <c r="BER669" s="412"/>
      <c r="BES669" s="412"/>
      <c r="BET669" s="412"/>
      <c r="BEU669" s="412"/>
      <c r="BEV669" s="412"/>
      <c r="BEW669" s="412"/>
      <c r="BEX669" s="412"/>
      <c r="BEY669" s="412"/>
      <c r="BEZ669" s="412"/>
      <c r="BFA669" s="412"/>
      <c r="BFB669" s="412"/>
      <c r="BFC669" s="412"/>
      <c r="BFD669" s="412"/>
      <c r="BFE669" s="412"/>
      <c r="BFF669" s="412"/>
      <c r="BFG669" s="412"/>
      <c r="BFH669" s="412"/>
      <c r="BFI669" s="412"/>
      <c r="BFJ669" s="412"/>
      <c r="BFK669" s="412"/>
      <c r="BFL669" s="412"/>
      <c r="BFM669" s="412"/>
      <c r="BFN669" s="412"/>
      <c r="BFO669" s="412"/>
      <c r="BFP669" s="412"/>
      <c r="BFQ669" s="412"/>
      <c r="BFR669" s="412"/>
      <c r="BFS669" s="412"/>
      <c r="BFT669" s="412"/>
      <c r="BFU669" s="412"/>
      <c r="BFV669" s="412"/>
      <c r="BFW669" s="412"/>
      <c r="BFX669" s="412"/>
      <c r="BFY669" s="412"/>
      <c r="BFZ669" s="413"/>
      <c r="BGA669" s="413"/>
      <c r="BGB669" s="413"/>
      <c r="BGC669" s="413"/>
      <c r="BGD669" s="413"/>
      <c r="BGE669" s="413"/>
      <c r="BGF669" s="413"/>
      <c r="BGG669" s="413"/>
      <c r="BGH669" s="413"/>
      <c r="BGI669" s="413"/>
      <c r="BGJ669" s="413"/>
      <c r="BGK669" s="413"/>
      <c r="BGL669" s="413"/>
      <c r="BGM669" s="413"/>
      <c r="BGN669" s="413"/>
      <c r="BGO669" s="413"/>
      <c r="BGP669" s="413"/>
      <c r="BGQ669" s="413"/>
      <c r="BGR669" s="413"/>
      <c r="BGS669" s="413"/>
      <c r="BGT669" s="413"/>
      <c r="BGU669" s="413"/>
      <c r="BGV669" s="413"/>
      <c r="BGW669" s="413"/>
      <c r="BGX669" s="414"/>
      <c r="BGY669" s="414"/>
      <c r="BGZ669" s="414"/>
      <c r="BHA669" s="414"/>
      <c r="BHB669" s="414"/>
      <c r="BHC669" s="413"/>
      <c r="BHD669" s="413"/>
      <c r="BHE669" s="414"/>
      <c r="BHF669" s="414"/>
      <c r="BHG669" s="413"/>
      <c r="BHH669" s="413"/>
      <c r="BHI669" s="414"/>
      <c r="BHJ669" s="414"/>
      <c r="BHK669" s="413"/>
      <c r="BHL669" s="413"/>
      <c r="BHM669" s="413"/>
      <c r="BHN669" s="413"/>
      <c r="BHO669" s="413"/>
      <c r="BHP669" s="413"/>
      <c r="BHQ669" s="413"/>
      <c r="BHR669" s="414"/>
      <c r="BHS669" s="414"/>
      <c r="BHT669" s="413"/>
      <c r="BHU669" s="413"/>
      <c r="BHV669" s="414"/>
      <c r="BHW669" s="414"/>
      <c r="BHX669" s="413"/>
      <c r="BHY669" s="413"/>
      <c r="BHZ669" s="413"/>
      <c r="BIA669" s="413"/>
      <c r="BIB669" s="413"/>
      <c r="BIC669" s="407"/>
      <c r="BID669" s="439"/>
      <c r="BIE669" s="413"/>
      <c r="BIF669" s="413"/>
      <c r="BIG669" s="413"/>
      <c r="BIH669" s="413"/>
      <c r="BII669" s="413"/>
      <c r="BIJ669" s="413"/>
      <c r="BIK669" s="413"/>
      <c r="BIL669" s="412"/>
      <c r="BIM669" s="412"/>
      <c r="BIN669" s="412"/>
      <c r="BIO669" s="412"/>
      <c r="BIP669" s="412"/>
      <c r="BIQ669" s="412"/>
      <c r="BIR669" s="412"/>
      <c r="BIS669" s="412"/>
      <c r="BIT669" s="412"/>
      <c r="BIU669" s="412"/>
      <c r="BIV669" s="412"/>
      <c r="BIW669" s="412"/>
      <c r="BIX669" s="412"/>
      <c r="BIY669" s="412"/>
      <c r="BIZ669" s="412"/>
      <c r="BJA669" s="412"/>
      <c r="BJB669" s="412"/>
      <c r="BJC669" s="412"/>
      <c r="BJD669" s="412"/>
      <c r="BJE669" s="412"/>
      <c r="BJF669" s="412"/>
      <c r="BJG669" s="412"/>
      <c r="BJH669" s="412"/>
      <c r="BJI669" s="412"/>
      <c r="BJJ669" s="412"/>
      <c r="BJK669" s="412"/>
      <c r="BJL669" s="412"/>
      <c r="BJM669" s="412"/>
      <c r="BJN669" s="412"/>
      <c r="BJO669" s="412"/>
      <c r="BJP669" s="412"/>
      <c r="BJQ669" s="412"/>
      <c r="BJR669" s="412"/>
      <c r="BJS669" s="412"/>
      <c r="BJT669" s="412"/>
      <c r="BJU669" s="412"/>
      <c r="BJV669" s="412"/>
      <c r="BJW669" s="412"/>
      <c r="BJX669" s="412"/>
      <c r="BJY669" s="412"/>
      <c r="BJZ669" s="412"/>
      <c r="BKA669" s="412"/>
      <c r="BKB669" s="412"/>
      <c r="BKC669" s="412"/>
      <c r="BKD669" s="413"/>
      <c r="BKE669" s="413"/>
      <c r="BKF669" s="413"/>
      <c r="BKG669" s="413"/>
      <c r="BKH669" s="413"/>
      <c r="BKI669" s="413"/>
      <c r="BKJ669" s="413"/>
      <c r="BKK669" s="413"/>
      <c r="BKL669" s="413"/>
      <c r="BKM669" s="413"/>
      <c r="BKN669" s="413"/>
      <c r="BKO669" s="413"/>
      <c r="BKP669" s="413"/>
      <c r="BKQ669" s="413"/>
      <c r="BKR669" s="413"/>
      <c r="BKS669" s="413"/>
      <c r="BKT669" s="413"/>
      <c r="BKU669" s="413"/>
      <c r="BKV669" s="413"/>
      <c r="BKW669" s="413"/>
      <c r="BKX669" s="413"/>
      <c r="BKY669" s="413"/>
      <c r="BKZ669" s="413"/>
      <c r="BLA669" s="413"/>
      <c r="BLB669" s="414"/>
      <c r="BLC669" s="414"/>
      <c r="BLD669" s="414"/>
      <c r="BLE669" s="414"/>
      <c r="BLF669" s="414"/>
      <c r="BLG669" s="413"/>
      <c r="BLH669" s="413"/>
      <c r="BLI669" s="414"/>
      <c r="BLJ669" s="414"/>
      <c r="BLK669" s="413"/>
      <c r="BLL669" s="413"/>
      <c r="BLM669" s="414"/>
      <c r="BLN669" s="414"/>
      <c r="BLO669" s="413"/>
      <c r="BLP669" s="413"/>
      <c r="BLQ669" s="413"/>
      <c r="BLR669" s="413"/>
      <c r="BLS669" s="413"/>
      <c r="BLT669" s="413"/>
      <c r="BLU669" s="413"/>
      <c r="BLV669" s="414"/>
      <c r="BLW669" s="414"/>
      <c r="BLX669" s="413"/>
      <c r="BLY669" s="413"/>
      <c r="BLZ669" s="414"/>
      <c r="BMA669" s="414"/>
      <c r="BMB669" s="413"/>
      <c r="BMC669" s="413"/>
      <c r="BMD669" s="413"/>
      <c r="BME669" s="413"/>
      <c r="BMF669" s="413"/>
      <c r="BMG669" s="407"/>
      <c r="BMH669" s="439"/>
      <c r="BMI669" s="413"/>
      <c r="BMJ669" s="413"/>
      <c r="BMK669" s="413"/>
      <c r="BML669" s="413"/>
      <c r="BMM669" s="413"/>
      <c r="BMN669" s="413"/>
      <c r="BMO669" s="413"/>
      <c r="BMP669" s="412"/>
      <c r="BMQ669" s="412"/>
      <c r="BMR669" s="412"/>
      <c r="BMS669" s="412"/>
      <c r="BMT669" s="412"/>
      <c r="BMU669" s="412"/>
      <c r="BMV669" s="412"/>
      <c r="BMW669" s="412"/>
      <c r="BMX669" s="412"/>
      <c r="BMY669" s="412"/>
      <c r="BMZ669" s="412"/>
      <c r="BNA669" s="412"/>
      <c r="BNB669" s="412"/>
      <c r="BNC669" s="412"/>
      <c r="BND669" s="412"/>
      <c r="BNE669" s="412"/>
      <c r="BNF669" s="412"/>
      <c r="BNG669" s="412"/>
      <c r="BNH669" s="412"/>
      <c r="BNI669" s="412"/>
      <c r="BNJ669" s="412"/>
      <c r="BNK669" s="412"/>
      <c r="BNL669" s="412"/>
      <c r="BNM669" s="412"/>
      <c r="BNN669" s="412"/>
      <c r="BNO669" s="412"/>
      <c r="BNP669" s="412"/>
      <c r="BNQ669" s="412"/>
      <c r="BNR669" s="412"/>
      <c r="BNS669" s="412"/>
      <c r="BNT669" s="412"/>
      <c r="BNU669" s="412"/>
      <c r="BNV669" s="412"/>
      <c r="BNW669" s="412"/>
      <c r="BNX669" s="412"/>
      <c r="BNY669" s="412"/>
      <c r="BNZ669" s="412"/>
      <c r="BOA669" s="412"/>
      <c r="BOB669" s="412"/>
      <c r="BOC669" s="412"/>
      <c r="BOD669" s="412"/>
      <c r="BOE669" s="412"/>
      <c r="BOF669" s="412"/>
      <c r="BOG669" s="412"/>
      <c r="BOH669" s="413"/>
      <c r="BOI669" s="413"/>
      <c r="BOJ669" s="413"/>
      <c r="BOK669" s="413"/>
      <c r="BOL669" s="413"/>
      <c r="BOM669" s="413"/>
      <c r="BON669" s="413"/>
      <c r="BOO669" s="413"/>
      <c r="BOP669" s="413"/>
      <c r="BOQ669" s="413"/>
      <c r="BOR669" s="413"/>
      <c r="BOS669" s="413"/>
      <c r="BOT669" s="413"/>
      <c r="BOU669" s="413"/>
      <c r="BOV669" s="413"/>
      <c r="BOW669" s="413"/>
      <c r="BOX669" s="413"/>
      <c r="BOY669" s="413"/>
      <c r="BOZ669" s="413"/>
      <c r="BPA669" s="413"/>
      <c r="BPB669" s="413"/>
      <c r="BPC669" s="413"/>
      <c r="BPD669" s="413"/>
      <c r="BPE669" s="413"/>
      <c r="BPF669" s="414"/>
      <c r="BPG669" s="414"/>
      <c r="BPH669" s="414"/>
      <c r="BPI669" s="414"/>
      <c r="BPJ669" s="414"/>
      <c r="BPK669" s="413"/>
      <c r="BPL669" s="413"/>
      <c r="BPM669" s="414"/>
      <c r="BPN669" s="414"/>
      <c r="BPO669" s="413"/>
      <c r="BPP669" s="413"/>
      <c r="BPQ669" s="414"/>
      <c r="BPR669" s="414"/>
      <c r="BPS669" s="413"/>
      <c r="BPT669" s="413"/>
      <c r="BPU669" s="413"/>
      <c r="BPV669" s="413"/>
      <c r="BPW669" s="413"/>
      <c r="BPX669" s="413"/>
      <c r="BPY669" s="413"/>
      <c r="BPZ669" s="414"/>
      <c r="BQA669" s="414"/>
      <c r="BQB669" s="413"/>
      <c r="BQC669" s="413"/>
      <c r="BQD669" s="414"/>
      <c r="BQE669" s="414"/>
      <c r="BQF669" s="413"/>
      <c r="BQG669" s="413"/>
      <c r="BQH669" s="413"/>
      <c r="BQI669" s="413"/>
      <c r="BQJ669" s="413"/>
      <c r="BQK669" s="407"/>
      <c r="BQL669" s="439"/>
      <c r="BQM669" s="413"/>
      <c r="BQN669" s="413"/>
      <c r="BQO669" s="413"/>
      <c r="BQP669" s="413"/>
      <c r="BQQ669" s="413"/>
      <c r="BQR669" s="413"/>
      <c r="BQS669" s="413"/>
      <c r="BQT669" s="412"/>
      <c r="BQU669" s="412"/>
      <c r="BQV669" s="412"/>
      <c r="BQW669" s="412"/>
      <c r="BQX669" s="412"/>
      <c r="BQY669" s="412"/>
      <c r="BQZ669" s="412"/>
      <c r="BRA669" s="412"/>
      <c r="BRB669" s="412"/>
      <c r="BRC669" s="412"/>
      <c r="BRD669" s="412"/>
      <c r="BRE669" s="412"/>
      <c r="BRF669" s="412"/>
      <c r="BRG669" s="412"/>
      <c r="BRH669" s="412"/>
      <c r="BRI669" s="412"/>
      <c r="BRJ669" s="412"/>
      <c r="BRK669" s="412"/>
      <c r="BRL669" s="412"/>
      <c r="BRM669" s="412"/>
      <c r="BRN669" s="412"/>
      <c r="BRO669" s="412"/>
      <c r="BRP669" s="412"/>
      <c r="BRQ669" s="412"/>
      <c r="BRR669" s="412"/>
      <c r="BRS669" s="412"/>
      <c r="BRT669" s="412"/>
      <c r="BRU669" s="412"/>
      <c r="BRV669" s="412"/>
      <c r="BRW669" s="412"/>
      <c r="BRX669" s="412"/>
      <c r="BRY669" s="412"/>
      <c r="BRZ669" s="412"/>
      <c r="BSA669" s="412"/>
      <c r="BSB669" s="412"/>
      <c r="BSC669" s="412"/>
      <c r="BSD669" s="412"/>
      <c r="BSE669" s="412"/>
      <c r="BSF669" s="412"/>
      <c r="BSG669" s="412"/>
      <c r="BSH669" s="412"/>
      <c r="BSI669" s="412"/>
      <c r="BSJ669" s="412"/>
      <c r="BSK669" s="412"/>
      <c r="BSL669" s="413"/>
      <c r="BSM669" s="413"/>
      <c r="BSN669" s="413"/>
      <c r="BSO669" s="413"/>
      <c r="BSP669" s="413"/>
      <c r="BSQ669" s="413"/>
      <c r="BSR669" s="413"/>
      <c r="BSS669" s="413"/>
      <c r="BST669" s="413"/>
      <c r="BSU669" s="413"/>
      <c r="BSV669" s="413"/>
      <c r="BSW669" s="413"/>
      <c r="BSX669" s="413"/>
      <c r="BSY669" s="413"/>
      <c r="BSZ669" s="413"/>
      <c r="BTA669" s="413"/>
      <c r="BTB669" s="413"/>
      <c r="BTC669" s="413"/>
      <c r="BTD669" s="413"/>
      <c r="BTE669" s="413"/>
      <c r="BTF669" s="413"/>
      <c r="BTG669" s="413"/>
      <c r="BTH669" s="413"/>
      <c r="BTI669" s="413"/>
      <c r="BTJ669" s="414"/>
      <c r="BTK669" s="414"/>
      <c r="BTL669" s="414"/>
      <c r="BTM669" s="414"/>
      <c r="BTN669" s="414"/>
      <c r="BTO669" s="413"/>
      <c r="BTP669" s="413"/>
      <c r="BTQ669" s="414"/>
      <c r="BTR669" s="414"/>
      <c r="BTS669" s="413"/>
      <c r="BTT669" s="413"/>
      <c r="BTU669" s="414"/>
      <c r="BTV669" s="414"/>
      <c r="BTW669" s="413"/>
      <c r="BTX669" s="413"/>
      <c r="BTY669" s="413"/>
      <c r="BTZ669" s="413"/>
      <c r="BUA669" s="413"/>
      <c r="BUB669" s="413"/>
      <c r="BUC669" s="413"/>
      <c r="BUD669" s="414"/>
      <c r="BUE669" s="414"/>
      <c r="BUF669" s="413"/>
      <c r="BUG669" s="413"/>
      <c r="BUH669" s="414"/>
      <c r="BUI669" s="414"/>
      <c r="BUJ669" s="413"/>
      <c r="BUK669" s="413"/>
      <c r="BUL669" s="413"/>
      <c r="BUM669" s="413"/>
      <c r="BUN669" s="413"/>
      <c r="BUO669" s="407"/>
      <c r="BUP669" s="439"/>
      <c r="BUQ669" s="413"/>
      <c r="BUR669" s="413"/>
      <c r="BUS669" s="413"/>
      <c r="BUT669" s="413"/>
      <c r="BUU669" s="413"/>
      <c r="BUV669" s="413"/>
      <c r="BUW669" s="413"/>
      <c r="BUX669" s="412"/>
      <c r="BUY669" s="412"/>
      <c r="BUZ669" s="412"/>
      <c r="BVA669" s="412"/>
      <c r="BVB669" s="412"/>
      <c r="BVC669" s="412"/>
      <c r="BVD669" s="412"/>
      <c r="BVE669" s="412"/>
      <c r="BVF669" s="412"/>
      <c r="BVG669" s="412"/>
      <c r="BVH669" s="412"/>
      <c r="BVI669" s="412"/>
      <c r="BVJ669" s="412"/>
      <c r="BVK669" s="412"/>
      <c r="BVL669" s="412"/>
      <c r="BVM669" s="412"/>
      <c r="BVN669" s="412"/>
      <c r="BVO669" s="412"/>
      <c r="BVP669" s="412"/>
      <c r="BVQ669" s="412"/>
      <c r="BVR669" s="412"/>
      <c r="BVS669" s="412"/>
      <c r="BVT669" s="412"/>
      <c r="BVU669" s="412"/>
      <c r="BVV669" s="412"/>
      <c r="BVW669" s="412"/>
      <c r="BVX669" s="412"/>
      <c r="BVY669" s="412"/>
      <c r="BVZ669" s="412"/>
      <c r="BWA669" s="412"/>
      <c r="BWB669" s="412"/>
      <c r="BWC669" s="412"/>
      <c r="BWD669" s="412"/>
      <c r="BWE669" s="412"/>
      <c r="BWF669" s="412"/>
      <c r="BWG669" s="412"/>
      <c r="BWH669" s="412"/>
      <c r="BWI669" s="412"/>
      <c r="BWJ669" s="412"/>
      <c r="BWK669" s="412"/>
      <c r="BWL669" s="412"/>
      <c r="BWM669" s="412"/>
      <c r="BWN669" s="412"/>
      <c r="BWO669" s="412"/>
      <c r="BWP669" s="413"/>
      <c r="BWQ669" s="413"/>
      <c r="BWR669" s="413"/>
      <c r="BWS669" s="413"/>
      <c r="BWT669" s="413"/>
      <c r="BWU669" s="413"/>
      <c r="BWV669" s="413"/>
      <c r="BWW669" s="413"/>
      <c r="BWX669" s="413"/>
      <c r="BWY669" s="413"/>
      <c r="BWZ669" s="413"/>
      <c r="BXA669" s="413"/>
      <c r="BXB669" s="413"/>
      <c r="BXC669" s="413"/>
      <c r="BXD669" s="413"/>
      <c r="BXE669" s="413"/>
      <c r="BXF669" s="413"/>
      <c r="BXG669" s="413"/>
      <c r="BXH669" s="413"/>
      <c r="BXI669" s="413"/>
      <c r="BXJ669" s="413"/>
      <c r="BXK669" s="413"/>
      <c r="BXL669" s="413"/>
      <c r="BXM669" s="413"/>
      <c r="BXN669" s="414"/>
      <c r="BXO669" s="414"/>
      <c r="BXP669" s="414"/>
      <c r="BXQ669" s="414"/>
      <c r="BXR669" s="414"/>
      <c r="BXS669" s="413"/>
      <c r="BXT669" s="413"/>
      <c r="BXU669" s="414"/>
      <c r="BXV669" s="414"/>
      <c r="BXW669" s="413"/>
      <c r="BXX669" s="413"/>
      <c r="BXY669" s="414"/>
      <c r="BXZ669" s="414"/>
      <c r="BYA669" s="413"/>
      <c r="BYB669" s="413"/>
      <c r="BYC669" s="413"/>
      <c r="BYD669" s="413"/>
      <c r="BYE669" s="413"/>
      <c r="BYF669" s="413"/>
      <c r="BYG669" s="413"/>
      <c r="BYH669" s="414"/>
      <c r="BYI669" s="414"/>
      <c r="BYJ669" s="413"/>
      <c r="BYK669" s="413"/>
      <c r="BYL669" s="414"/>
      <c r="BYM669" s="414"/>
      <c r="BYN669" s="413"/>
      <c r="BYO669" s="413"/>
      <c r="BYP669" s="413"/>
      <c r="BYQ669" s="413"/>
      <c r="BYR669" s="413"/>
      <c r="BYS669" s="407"/>
      <c r="BYT669" s="439"/>
      <c r="BYU669" s="413"/>
      <c r="BYV669" s="413"/>
      <c r="BYW669" s="413"/>
      <c r="BYX669" s="413"/>
      <c r="BYY669" s="413"/>
      <c r="BYZ669" s="413"/>
      <c r="BZA669" s="413"/>
      <c r="BZB669" s="412"/>
      <c r="BZC669" s="412"/>
      <c r="BZD669" s="412"/>
      <c r="BZE669" s="412"/>
      <c r="BZF669" s="412"/>
      <c r="BZG669" s="412"/>
      <c r="BZH669" s="412"/>
      <c r="BZI669" s="412"/>
      <c r="BZJ669" s="412"/>
      <c r="BZK669" s="412"/>
      <c r="BZL669" s="412"/>
      <c r="BZM669" s="412"/>
      <c r="BZN669" s="412"/>
      <c r="BZO669" s="412"/>
      <c r="BZP669" s="412"/>
      <c r="BZQ669" s="412"/>
      <c r="BZR669" s="412"/>
      <c r="BZS669" s="412"/>
      <c r="BZT669" s="412"/>
      <c r="BZU669" s="412"/>
      <c r="BZV669" s="412"/>
      <c r="BZW669" s="412"/>
      <c r="BZX669" s="412"/>
      <c r="BZY669" s="412"/>
      <c r="BZZ669" s="412"/>
      <c r="CAA669" s="412"/>
      <c r="CAB669" s="412"/>
      <c r="CAC669" s="412"/>
      <c r="CAD669" s="412"/>
      <c r="CAE669" s="412"/>
      <c r="CAF669" s="412"/>
      <c r="CAG669" s="412"/>
      <c r="CAH669" s="412"/>
      <c r="CAI669" s="412"/>
      <c r="CAJ669" s="412"/>
      <c r="CAK669" s="412"/>
      <c r="CAL669" s="412"/>
      <c r="CAM669" s="412"/>
      <c r="CAN669" s="412"/>
      <c r="CAO669" s="412"/>
      <c r="CAP669" s="412"/>
      <c r="CAQ669" s="412"/>
      <c r="CAR669" s="412"/>
      <c r="CAS669" s="412"/>
      <c r="CAT669" s="413"/>
      <c r="CAU669" s="413"/>
      <c r="CAV669" s="413"/>
      <c r="CAW669" s="413"/>
      <c r="CAX669" s="413"/>
      <c r="CAY669" s="413"/>
      <c r="CAZ669" s="413"/>
      <c r="CBA669" s="413"/>
      <c r="CBB669" s="413"/>
      <c r="CBC669" s="413"/>
      <c r="CBD669" s="413"/>
      <c r="CBE669" s="413"/>
      <c r="CBF669" s="413"/>
      <c r="CBG669" s="413"/>
      <c r="CBH669" s="413"/>
      <c r="CBI669" s="413"/>
      <c r="CBJ669" s="413"/>
      <c r="CBK669" s="413"/>
      <c r="CBL669" s="413"/>
      <c r="CBM669" s="413"/>
      <c r="CBN669" s="413"/>
      <c r="CBO669" s="413"/>
      <c r="CBP669" s="413"/>
      <c r="CBQ669" s="413"/>
      <c r="CBR669" s="414"/>
      <c r="CBS669" s="414"/>
      <c r="CBT669" s="414"/>
      <c r="CBU669" s="414"/>
      <c r="CBV669" s="414"/>
      <c r="CBW669" s="413"/>
      <c r="CBX669" s="413"/>
      <c r="CBY669" s="414"/>
      <c r="CBZ669" s="414"/>
      <c r="CCA669" s="413"/>
      <c r="CCB669" s="413"/>
      <c r="CCC669" s="414"/>
      <c r="CCD669" s="414"/>
      <c r="CCE669" s="413"/>
      <c r="CCF669" s="413"/>
      <c r="CCG669" s="413"/>
      <c r="CCH669" s="413"/>
      <c r="CCI669" s="413"/>
      <c r="CCJ669" s="413"/>
      <c r="CCK669" s="413"/>
      <c r="CCL669" s="414"/>
      <c r="CCM669" s="414"/>
      <c r="CCN669" s="413"/>
      <c r="CCO669" s="413"/>
      <c r="CCP669" s="414"/>
      <c r="CCQ669" s="414"/>
      <c r="CCR669" s="413"/>
      <c r="CCS669" s="413"/>
      <c r="CCT669" s="413"/>
      <c r="CCU669" s="413"/>
      <c r="CCV669" s="413"/>
      <c r="CCW669" s="407"/>
      <c r="CCX669" s="439"/>
      <c r="CCY669" s="413"/>
      <c r="CCZ669" s="413"/>
      <c r="CDA669" s="413"/>
      <c r="CDB669" s="413"/>
      <c r="CDC669" s="413"/>
      <c r="CDD669" s="413"/>
      <c r="CDE669" s="413"/>
      <c r="CDF669" s="412"/>
      <c r="CDG669" s="412"/>
      <c r="CDH669" s="412"/>
      <c r="CDI669" s="412"/>
      <c r="CDJ669" s="412"/>
      <c r="CDK669" s="412"/>
      <c r="CDL669" s="412"/>
      <c r="CDM669" s="412"/>
      <c r="CDN669" s="412"/>
      <c r="CDO669" s="412"/>
      <c r="CDP669" s="412"/>
      <c r="CDQ669" s="412"/>
      <c r="CDR669" s="412"/>
      <c r="CDS669" s="412"/>
      <c r="CDT669" s="412"/>
      <c r="CDU669" s="412"/>
      <c r="CDV669" s="412"/>
      <c r="CDW669" s="412"/>
      <c r="CDX669" s="412"/>
      <c r="CDY669" s="412"/>
      <c r="CDZ669" s="412"/>
      <c r="CEA669" s="412"/>
      <c r="CEB669" s="412"/>
      <c r="CEC669" s="412"/>
      <c r="CED669" s="412"/>
      <c r="CEE669" s="412"/>
      <c r="CEF669" s="412"/>
      <c r="CEG669" s="412"/>
      <c r="CEH669" s="412"/>
      <c r="CEI669" s="412"/>
      <c r="CEJ669" s="412"/>
      <c r="CEK669" s="412"/>
      <c r="CEL669" s="412"/>
      <c r="CEM669" s="412"/>
      <c r="CEN669" s="412"/>
      <c r="CEO669" s="412"/>
      <c r="CEP669" s="412"/>
      <c r="CEQ669" s="412"/>
      <c r="CER669" s="412"/>
      <c r="CES669" s="412"/>
      <c r="CET669" s="412"/>
      <c r="CEU669" s="412"/>
      <c r="CEV669" s="412"/>
      <c r="CEW669" s="412"/>
      <c r="CEX669" s="413"/>
      <c r="CEY669" s="413"/>
      <c r="CEZ669" s="413"/>
      <c r="CFA669" s="413"/>
      <c r="CFB669" s="413"/>
      <c r="CFC669" s="413"/>
      <c r="CFD669" s="413"/>
      <c r="CFE669" s="413"/>
      <c r="CFF669" s="413"/>
      <c r="CFG669" s="413"/>
      <c r="CFH669" s="413"/>
      <c r="CFI669" s="413"/>
      <c r="CFJ669" s="413"/>
      <c r="CFK669" s="413"/>
      <c r="CFL669" s="413"/>
      <c r="CFM669" s="413"/>
      <c r="CFN669" s="413"/>
      <c r="CFO669" s="413"/>
      <c r="CFP669" s="413"/>
      <c r="CFQ669" s="413"/>
      <c r="CFR669" s="413"/>
      <c r="CFS669" s="413"/>
      <c r="CFT669" s="413"/>
      <c r="CFU669" s="413"/>
      <c r="CFV669" s="414"/>
      <c r="CFW669" s="414"/>
      <c r="CFX669" s="414"/>
      <c r="CFY669" s="414"/>
      <c r="CFZ669" s="414"/>
      <c r="CGA669" s="413"/>
      <c r="CGB669" s="413"/>
      <c r="CGC669" s="414"/>
      <c r="CGD669" s="414"/>
      <c r="CGE669" s="413"/>
      <c r="CGF669" s="413"/>
      <c r="CGG669" s="414"/>
      <c r="CGH669" s="414"/>
      <c r="CGI669" s="413"/>
      <c r="CGJ669" s="413"/>
      <c r="CGK669" s="413"/>
      <c r="CGL669" s="413"/>
      <c r="CGM669" s="413"/>
      <c r="CGN669" s="413"/>
      <c r="CGO669" s="413"/>
      <c r="CGP669" s="414"/>
      <c r="CGQ669" s="414"/>
      <c r="CGR669" s="413"/>
      <c r="CGS669" s="413"/>
      <c r="CGT669" s="414"/>
      <c r="CGU669" s="414"/>
      <c r="CGV669" s="413"/>
      <c r="CGW669" s="413"/>
      <c r="CGX669" s="413"/>
      <c r="CGY669" s="413"/>
      <c r="CGZ669" s="413"/>
      <c r="CHA669" s="407"/>
      <c r="CHB669" s="439"/>
      <c r="CHC669" s="413"/>
      <c r="CHD669" s="413"/>
      <c r="CHE669" s="413"/>
      <c r="CHF669" s="413"/>
      <c r="CHG669" s="413"/>
      <c r="CHH669" s="413"/>
      <c r="CHI669" s="413"/>
      <c r="CHJ669" s="412"/>
      <c r="CHK669" s="412"/>
      <c r="CHL669" s="412"/>
      <c r="CHM669" s="412"/>
      <c r="CHN669" s="412"/>
      <c r="CHO669" s="412"/>
      <c r="CHP669" s="412"/>
      <c r="CHQ669" s="412"/>
      <c r="CHR669" s="412"/>
      <c r="CHS669" s="412"/>
      <c r="CHT669" s="412"/>
      <c r="CHU669" s="412"/>
      <c r="CHV669" s="412"/>
      <c r="CHW669" s="412"/>
      <c r="CHX669" s="412"/>
      <c r="CHY669" s="412"/>
      <c r="CHZ669" s="412"/>
      <c r="CIA669" s="412"/>
      <c r="CIB669" s="412"/>
      <c r="CIC669" s="412"/>
      <c r="CID669" s="412"/>
      <c r="CIE669" s="412"/>
      <c r="CIF669" s="412"/>
      <c r="CIG669" s="412"/>
      <c r="CIH669" s="412"/>
      <c r="CII669" s="412"/>
      <c r="CIJ669" s="412"/>
      <c r="CIK669" s="412"/>
      <c r="CIL669" s="412"/>
      <c r="CIM669" s="412"/>
      <c r="CIN669" s="412"/>
      <c r="CIO669" s="412"/>
      <c r="CIP669" s="412"/>
      <c r="CIQ669" s="412"/>
      <c r="CIR669" s="412"/>
      <c r="CIS669" s="412"/>
      <c r="CIT669" s="412"/>
      <c r="CIU669" s="412"/>
      <c r="CIV669" s="412"/>
      <c r="CIW669" s="412"/>
      <c r="CIX669" s="412"/>
      <c r="CIY669" s="412"/>
      <c r="CIZ669" s="412"/>
      <c r="CJA669" s="412"/>
      <c r="CJB669" s="413"/>
      <c r="CJC669" s="413"/>
      <c r="CJD669" s="413"/>
      <c r="CJE669" s="413"/>
      <c r="CJF669" s="413"/>
      <c r="CJG669" s="413"/>
      <c r="CJH669" s="413"/>
      <c r="CJI669" s="413"/>
      <c r="CJJ669" s="413"/>
      <c r="CJK669" s="413"/>
      <c r="CJL669" s="413"/>
      <c r="CJM669" s="413"/>
      <c r="CJN669" s="413"/>
      <c r="CJO669" s="413"/>
      <c r="CJP669" s="413"/>
      <c r="CJQ669" s="413"/>
      <c r="CJR669" s="413"/>
      <c r="CJS669" s="413"/>
      <c r="CJT669" s="413"/>
      <c r="CJU669" s="413"/>
      <c r="CJV669" s="413"/>
      <c r="CJW669" s="413"/>
      <c r="CJX669" s="413"/>
      <c r="CJY669" s="413"/>
      <c r="CJZ669" s="414"/>
      <c r="CKA669" s="414"/>
      <c r="CKB669" s="414"/>
      <c r="CKC669" s="414"/>
      <c r="CKD669" s="414"/>
      <c r="CKE669" s="413"/>
      <c r="CKF669" s="413"/>
      <c r="CKG669" s="414"/>
      <c r="CKH669" s="414"/>
      <c r="CKI669" s="413"/>
      <c r="CKJ669" s="413"/>
      <c r="CKK669" s="414"/>
      <c r="CKL669" s="414"/>
      <c r="CKM669" s="413"/>
      <c r="CKN669" s="413"/>
      <c r="CKO669" s="413"/>
      <c r="CKP669" s="413"/>
      <c r="CKQ669" s="413"/>
      <c r="CKR669" s="413"/>
      <c r="CKS669" s="413"/>
      <c r="CKT669" s="414"/>
      <c r="CKU669" s="414"/>
      <c r="CKV669" s="413"/>
      <c r="CKW669" s="413"/>
      <c r="CKX669" s="414"/>
      <c r="CKY669" s="414"/>
      <c r="CKZ669" s="413"/>
      <c r="CLA669" s="413"/>
      <c r="CLB669" s="413"/>
      <c r="CLC669" s="413"/>
      <c r="CLD669" s="413"/>
      <c r="CLE669" s="407"/>
      <c r="CLF669" s="439"/>
      <c r="CLG669" s="413"/>
      <c r="CLH669" s="413"/>
      <c r="CLI669" s="413"/>
      <c r="CLJ669" s="413"/>
      <c r="CLK669" s="413"/>
      <c r="CLL669" s="413"/>
      <c r="CLM669" s="413"/>
      <c r="CLN669" s="412"/>
      <c r="CLO669" s="412"/>
      <c r="CLP669" s="412"/>
      <c r="CLQ669" s="412"/>
      <c r="CLR669" s="412"/>
      <c r="CLS669" s="412"/>
      <c r="CLT669" s="412"/>
      <c r="CLU669" s="412"/>
      <c r="CLV669" s="412"/>
      <c r="CLW669" s="412"/>
      <c r="CLX669" s="412"/>
      <c r="CLY669" s="412"/>
      <c r="CLZ669" s="412"/>
      <c r="CMA669" s="412"/>
      <c r="CMB669" s="412"/>
      <c r="CMC669" s="412"/>
      <c r="CMD669" s="412"/>
      <c r="CME669" s="412"/>
      <c r="CMF669" s="412"/>
      <c r="CMG669" s="412"/>
      <c r="CMH669" s="412"/>
      <c r="CMI669" s="412"/>
      <c r="CMJ669" s="412"/>
      <c r="CMK669" s="412"/>
      <c r="CML669" s="412"/>
      <c r="CMM669" s="412"/>
      <c r="CMN669" s="412"/>
      <c r="CMO669" s="412"/>
      <c r="CMP669" s="412"/>
      <c r="CMQ669" s="412"/>
      <c r="CMR669" s="412"/>
      <c r="CMS669" s="412"/>
      <c r="CMT669" s="412"/>
      <c r="CMU669" s="412"/>
      <c r="CMV669" s="412"/>
      <c r="CMW669" s="412"/>
      <c r="CMX669" s="412"/>
      <c r="CMY669" s="412"/>
      <c r="CMZ669" s="412"/>
      <c r="CNA669" s="412"/>
      <c r="CNB669" s="412"/>
      <c r="CNC669" s="412"/>
      <c r="CND669" s="412"/>
      <c r="CNE669" s="412"/>
      <c r="CNF669" s="413"/>
      <c r="CNG669" s="413"/>
      <c r="CNH669" s="413"/>
      <c r="CNI669" s="413"/>
      <c r="CNJ669" s="413"/>
      <c r="CNK669" s="413"/>
      <c r="CNL669" s="413"/>
      <c r="CNM669" s="413"/>
      <c r="CNN669" s="413"/>
      <c r="CNO669" s="413"/>
      <c r="CNP669" s="413"/>
      <c r="CNQ669" s="413"/>
      <c r="CNR669" s="413"/>
      <c r="CNS669" s="413"/>
      <c r="CNT669" s="413"/>
      <c r="CNU669" s="413"/>
      <c r="CNV669" s="413"/>
      <c r="CNW669" s="413"/>
      <c r="CNX669" s="413"/>
      <c r="CNY669" s="413"/>
      <c r="CNZ669" s="413"/>
      <c r="COA669" s="413"/>
      <c r="COB669" s="413"/>
      <c r="COC669" s="413"/>
      <c r="COD669" s="414"/>
      <c r="COE669" s="414"/>
      <c r="COF669" s="414"/>
      <c r="COG669" s="414"/>
      <c r="COH669" s="414"/>
      <c r="COI669" s="413"/>
      <c r="COJ669" s="413"/>
      <c r="COK669" s="414"/>
      <c r="COL669" s="414"/>
      <c r="COM669" s="413"/>
      <c r="CON669" s="413"/>
      <c r="COO669" s="414"/>
      <c r="COP669" s="414"/>
      <c r="COQ669" s="413"/>
      <c r="COR669" s="413"/>
      <c r="COS669" s="413"/>
      <c r="COT669" s="413"/>
      <c r="COU669" s="413"/>
      <c r="COV669" s="413"/>
      <c r="COW669" s="413"/>
      <c r="COX669" s="414"/>
      <c r="COY669" s="414"/>
      <c r="COZ669" s="413"/>
      <c r="CPA669" s="413"/>
      <c r="CPB669" s="414"/>
      <c r="CPC669" s="414"/>
      <c r="CPD669" s="413"/>
      <c r="CPE669" s="413"/>
      <c r="CPF669" s="413"/>
      <c r="CPG669" s="413"/>
      <c r="CPH669" s="413"/>
      <c r="CPI669" s="407"/>
      <c r="CPJ669" s="439"/>
      <c r="CPK669" s="413"/>
      <c r="CPL669" s="413"/>
      <c r="CPM669" s="413"/>
      <c r="CPN669" s="413"/>
      <c r="CPO669" s="413"/>
      <c r="CPP669" s="413"/>
      <c r="CPQ669" s="413"/>
      <c r="CPR669" s="412"/>
      <c r="CPS669" s="412"/>
      <c r="CPT669" s="412"/>
      <c r="CPU669" s="412"/>
      <c r="CPV669" s="412"/>
      <c r="CPW669" s="412"/>
      <c r="CPX669" s="412"/>
      <c r="CPY669" s="412"/>
      <c r="CPZ669" s="412"/>
      <c r="CQA669" s="412"/>
      <c r="CQB669" s="412"/>
      <c r="CQC669" s="412"/>
      <c r="CQD669" s="412"/>
      <c r="CQE669" s="412"/>
      <c r="CQF669" s="412"/>
      <c r="CQG669" s="412"/>
      <c r="CQH669" s="412"/>
      <c r="CQI669" s="412"/>
      <c r="CQJ669" s="412"/>
      <c r="CQK669" s="412"/>
      <c r="CQL669" s="412"/>
      <c r="CQM669" s="412"/>
      <c r="CQN669" s="412"/>
      <c r="CQO669" s="412"/>
      <c r="CQP669" s="412"/>
      <c r="CQQ669" s="412"/>
      <c r="CQR669" s="412"/>
      <c r="CQS669" s="412"/>
      <c r="CQT669" s="412"/>
      <c r="CQU669" s="412"/>
      <c r="CQV669" s="412"/>
      <c r="CQW669" s="412"/>
      <c r="CQX669" s="412"/>
      <c r="CQY669" s="412"/>
      <c r="CQZ669" s="412"/>
      <c r="CRA669" s="412"/>
      <c r="CRB669" s="412"/>
      <c r="CRC669" s="412"/>
      <c r="CRD669" s="412"/>
      <c r="CRE669" s="412"/>
      <c r="CRF669" s="412"/>
      <c r="CRG669" s="412"/>
      <c r="CRH669" s="412"/>
      <c r="CRI669" s="412"/>
      <c r="CRJ669" s="413"/>
      <c r="CRK669" s="413"/>
      <c r="CRL669" s="413"/>
      <c r="CRM669" s="413"/>
      <c r="CRN669" s="413"/>
      <c r="CRO669" s="413"/>
      <c r="CRP669" s="413"/>
      <c r="CRQ669" s="413"/>
      <c r="CRR669" s="413"/>
      <c r="CRS669" s="413"/>
      <c r="CRT669" s="413"/>
      <c r="CRU669" s="413"/>
      <c r="CRV669" s="413"/>
      <c r="CRW669" s="413"/>
      <c r="CRX669" s="413"/>
      <c r="CRY669" s="413"/>
      <c r="CRZ669" s="413"/>
      <c r="CSA669" s="413"/>
      <c r="CSB669" s="413"/>
      <c r="CSC669" s="413"/>
      <c r="CSD669" s="413"/>
      <c r="CSE669" s="413"/>
      <c r="CSF669" s="413"/>
      <c r="CSG669" s="413"/>
      <c r="CSH669" s="414"/>
      <c r="CSI669" s="414"/>
      <c r="CSJ669" s="414"/>
      <c r="CSK669" s="414"/>
      <c r="CSL669" s="414"/>
      <c r="CSM669" s="413"/>
      <c r="CSN669" s="413"/>
      <c r="CSO669" s="414"/>
      <c r="CSP669" s="414"/>
      <c r="CSQ669" s="413"/>
      <c r="CSR669" s="413"/>
      <c r="CSS669" s="414"/>
      <c r="CST669" s="414"/>
      <c r="CSU669" s="413"/>
      <c r="CSV669" s="413"/>
      <c r="CSW669" s="413"/>
      <c r="CSX669" s="413"/>
      <c r="CSY669" s="413"/>
      <c r="CSZ669" s="413"/>
      <c r="CTA669" s="413"/>
      <c r="CTB669" s="414"/>
      <c r="CTC669" s="414"/>
      <c r="CTD669" s="413"/>
      <c r="CTE669" s="413"/>
      <c r="CTF669" s="414"/>
      <c r="CTG669" s="414"/>
      <c r="CTH669" s="413"/>
      <c r="CTI669" s="413"/>
      <c r="CTJ669" s="413"/>
      <c r="CTK669" s="413"/>
      <c r="CTL669" s="413"/>
      <c r="CTM669" s="407"/>
      <c r="CTN669" s="439"/>
      <c r="CTO669" s="413"/>
      <c r="CTP669" s="413"/>
      <c r="CTQ669" s="413"/>
      <c r="CTR669" s="413"/>
      <c r="CTS669" s="413"/>
      <c r="CTT669" s="413"/>
      <c r="CTU669" s="413"/>
      <c r="CTV669" s="412"/>
      <c r="CTW669" s="412"/>
      <c r="CTX669" s="412"/>
      <c r="CTY669" s="412"/>
      <c r="CTZ669" s="412"/>
      <c r="CUA669" s="412"/>
      <c r="CUB669" s="412"/>
      <c r="CUC669" s="412"/>
      <c r="CUD669" s="412"/>
      <c r="CUE669" s="412"/>
      <c r="CUF669" s="412"/>
      <c r="CUG669" s="412"/>
      <c r="CUH669" s="412"/>
      <c r="CUI669" s="412"/>
      <c r="CUJ669" s="412"/>
      <c r="CUK669" s="412"/>
      <c r="CUL669" s="412"/>
      <c r="CUM669" s="412"/>
      <c r="CUN669" s="412"/>
      <c r="CUO669" s="412"/>
      <c r="CUP669" s="412"/>
      <c r="CUQ669" s="412"/>
      <c r="CUR669" s="412"/>
      <c r="CUS669" s="412"/>
      <c r="CUT669" s="412"/>
      <c r="CUU669" s="412"/>
      <c r="CUV669" s="412"/>
      <c r="CUW669" s="412"/>
      <c r="CUX669" s="412"/>
      <c r="CUY669" s="412"/>
      <c r="CUZ669" s="412"/>
      <c r="CVA669" s="412"/>
      <c r="CVB669" s="412"/>
      <c r="CVC669" s="412"/>
      <c r="CVD669" s="412"/>
      <c r="CVE669" s="412"/>
      <c r="CVF669" s="412"/>
      <c r="CVG669" s="412"/>
      <c r="CVH669" s="412"/>
      <c r="CVI669" s="412"/>
      <c r="CVJ669" s="412"/>
      <c r="CVK669" s="412"/>
      <c r="CVL669" s="412"/>
      <c r="CVM669" s="412"/>
      <c r="CVN669" s="413"/>
      <c r="CVO669" s="413"/>
      <c r="CVP669" s="413"/>
      <c r="CVQ669" s="413"/>
      <c r="CVR669" s="413"/>
      <c r="CVS669" s="413"/>
      <c r="CVT669" s="413"/>
      <c r="CVU669" s="413"/>
      <c r="CVV669" s="413"/>
      <c r="CVW669" s="413"/>
      <c r="CVX669" s="413"/>
      <c r="CVY669" s="413"/>
      <c r="CVZ669" s="413"/>
      <c r="CWA669" s="413"/>
      <c r="CWB669" s="413"/>
      <c r="CWC669" s="413"/>
      <c r="CWD669" s="413"/>
      <c r="CWE669" s="413"/>
      <c r="CWF669" s="413"/>
      <c r="CWG669" s="413"/>
      <c r="CWH669" s="413"/>
      <c r="CWI669" s="413"/>
      <c r="CWJ669" s="413"/>
      <c r="CWK669" s="413"/>
      <c r="CWL669" s="414"/>
      <c r="CWM669" s="414"/>
      <c r="CWN669" s="414"/>
      <c r="CWO669" s="414"/>
      <c r="CWP669" s="414"/>
      <c r="CWQ669" s="413"/>
      <c r="CWR669" s="413"/>
      <c r="CWS669" s="414"/>
      <c r="CWT669" s="414"/>
      <c r="CWU669" s="413"/>
      <c r="CWV669" s="413"/>
      <c r="CWW669" s="414"/>
      <c r="CWX669" s="414"/>
      <c r="CWY669" s="413"/>
      <c r="CWZ669" s="413"/>
      <c r="CXA669" s="413"/>
      <c r="CXB669" s="413"/>
      <c r="CXC669" s="413"/>
      <c r="CXD669" s="413"/>
      <c r="CXE669" s="413"/>
      <c r="CXF669" s="414"/>
      <c r="CXG669" s="414"/>
      <c r="CXH669" s="413"/>
      <c r="CXI669" s="413"/>
      <c r="CXJ669" s="414"/>
      <c r="CXK669" s="414"/>
      <c r="CXL669" s="413"/>
      <c r="CXM669" s="413"/>
      <c r="CXN669" s="413"/>
      <c r="CXO669" s="413"/>
      <c r="CXP669" s="413"/>
      <c r="CXQ669" s="407"/>
      <c r="CXR669" s="439"/>
      <c r="CXS669" s="413"/>
      <c r="CXT669" s="413"/>
      <c r="CXU669" s="413"/>
      <c r="CXV669" s="413"/>
      <c r="CXW669" s="413"/>
      <c r="CXX669" s="413"/>
      <c r="CXY669" s="413"/>
      <c r="CXZ669" s="412"/>
      <c r="CYA669" s="412"/>
      <c r="CYB669" s="412"/>
      <c r="CYC669" s="412"/>
      <c r="CYD669" s="412"/>
      <c r="CYE669" s="412"/>
      <c r="CYF669" s="412"/>
      <c r="CYG669" s="412"/>
      <c r="CYH669" s="412"/>
      <c r="CYI669" s="412"/>
      <c r="CYJ669" s="412"/>
      <c r="CYK669" s="412"/>
      <c r="CYL669" s="412"/>
      <c r="CYM669" s="412"/>
      <c r="CYN669" s="412"/>
      <c r="CYO669" s="412"/>
      <c r="CYP669" s="412"/>
      <c r="CYQ669" s="412"/>
      <c r="CYR669" s="412"/>
      <c r="CYS669" s="412"/>
      <c r="CYT669" s="412"/>
      <c r="CYU669" s="412"/>
      <c r="CYV669" s="412"/>
      <c r="CYW669" s="412"/>
      <c r="CYX669" s="412"/>
      <c r="CYY669" s="412"/>
      <c r="CYZ669" s="412"/>
      <c r="CZA669" s="412"/>
      <c r="CZB669" s="412"/>
      <c r="CZC669" s="412"/>
      <c r="CZD669" s="412"/>
      <c r="CZE669" s="412"/>
      <c r="CZF669" s="412"/>
      <c r="CZG669" s="412"/>
      <c r="CZH669" s="412"/>
      <c r="CZI669" s="412"/>
      <c r="CZJ669" s="412"/>
      <c r="CZK669" s="412"/>
      <c r="CZL669" s="412"/>
      <c r="CZM669" s="412"/>
      <c r="CZN669" s="412"/>
      <c r="CZO669" s="412"/>
      <c r="CZP669" s="412"/>
      <c r="CZQ669" s="412"/>
      <c r="CZR669" s="413"/>
      <c r="CZS669" s="413"/>
      <c r="CZT669" s="413"/>
      <c r="CZU669" s="413"/>
      <c r="CZV669" s="413"/>
      <c r="CZW669" s="413"/>
      <c r="CZX669" s="413"/>
      <c r="CZY669" s="413"/>
      <c r="CZZ669" s="413"/>
      <c r="DAA669" s="413"/>
      <c r="DAB669" s="413"/>
      <c r="DAC669" s="413"/>
      <c r="DAD669" s="413"/>
      <c r="DAE669" s="413"/>
      <c r="DAF669" s="413"/>
      <c r="DAG669" s="413"/>
      <c r="DAH669" s="413"/>
      <c r="DAI669" s="413"/>
      <c r="DAJ669" s="413"/>
      <c r="DAK669" s="413"/>
      <c r="DAL669" s="413"/>
      <c r="DAM669" s="413"/>
      <c r="DAN669" s="413"/>
      <c r="DAO669" s="413"/>
      <c r="DAP669" s="414"/>
      <c r="DAQ669" s="414"/>
      <c r="DAR669" s="414"/>
      <c r="DAS669" s="414"/>
      <c r="DAT669" s="414"/>
      <c r="DAU669" s="413"/>
      <c r="DAV669" s="413"/>
      <c r="DAW669" s="414"/>
      <c r="DAX669" s="414"/>
      <c r="DAY669" s="413"/>
      <c r="DAZ669" s="413"/>
      <c r="DBA669" s="414"/>
      <c r="DBB669" s="414"/>
      <c r="DBC669" s="413"/>
      <c r="DBD669" s="413"/>
      <c r="DBE669" s="413"/>
      <c r="DBF669" s="413"/>
      <c r="DBG669" s="413"/>
      <c r="DBH669" s="413"/>
      <c r="DBI669" s="413"/>
      <c r="DBJ669" s="414"/>
      <c r="DBK669" s="414"/>
      <c r="DBL669" s="413"/>
      <c r="DBM669" s="413"/>
      <c r="DBN669" s="414"/>
      <c r="DBO669" s="414"/>
      <c r="DBP669" s="413"/>
      <c r="DBQ669" s="413"/>
      <c r="DBR669" s="413"/>
      <c r="DBS669" s="413"/>
      <c r="DBT669" s="413"/>
      <c r="DBU669" s="407"/>
      <c r="DBV669" s="439"/>
      <c r="DBW669" s="413"/>
      <c r="DBX669" s="413"/>
      <c r="DBY669" s="413"/>
      <c r="DBZ669" s="413"/>
      <c r="DCA669" s="413"/>
      <c r="DCB669" s="413"/>
      <c r="DCC669" s="413"/>
      <c r="DCD669" s="412"/>
      <c r="DCE669" s="412"/>
      <c r="DCF669" s="412"/>
      <c r="DCG669" s="412"/>
      <c r="DCH669" s="412"/>
      <c r="DCI669" s="412"/>
      <c r="DCJ669" s="412"/>
      <c r="DCK669" s="412"/>
      <c r="DCL669" s="412"/>
      <c r="DCM669" s="412"/>
      <c r="DCN669" s="412"/>
      <c r="DCO669" s="412"/>
      <c r="DCP669" s="412"/>
      <c r="DCQ669" s="412"/>
      <c r="DCR669" s="412"/>
      <c r="DCS669" s="412"/>
      <c r="DCT669" s="412"/>
      <c r="DCU669" s="412"/>
      <c r="DCV669" s="412"/>
      <c r="DCW669" s="412"/>
      <c r="DCX669" s="412"/>
      <c r="DCY669" s="412"/>
      <c r="DCZ669" s="412"/>
      <c r="DDA669" s="412"/>
      <c r="DDB669" s="412"/>
      <c r="DDC669" s="412"/>
      <c r="DDD669" s="412"/>
      <c r="DDE669" s="412"/>
      <c r="DDF669" s="412"/>
      <c r="DDG669" s="412"/>
      <c r="DDH669" s="412"/>
      <c r="DDI669" s="412"/>
      <c r="DDJ669" s="412"/>
      <c r="DDK669" s="412"/>
      <c r="DDL669" s="412"/>
      <c r="DDM669" s="412"/>
      <c r="DDN669" s="412"/>
      <c r="DDO669" s="412"/>
      <c r="DDP669" s="412"/>
      <c r="DDQ669" s="412"/>
      <c r="DDR669" s="412"/>
      <c r="DDS669" s="412"/>
      <c r="DDT669" s="412"/>
      <c r="DDU669" s="412"/>
      <c r="DDV669" s="413"/>
      <c r="DDW669" s="413"/>
      <c r="DDX669" s="413"/>
      <c r="DDY669" s="413"/>
      <c r="DDZ669" s="413"/>
      <c r="DEA669" s="413"/>
      <c r="DEB669" s="413"/>
      <c r="DEC669" s="413"/>
      <c r="DED669" s="413"/>
      <c r="DEE669" s="413"/>
      <c r="DEF669" s="413"/>
      <c r="DEG669" s="413"/>
      <c r="DEH669" s="413"/>
      <c r="DEI669" s="413"/>
      <c r="DEJ669" s="413"/>
      <c r="DEK669" s="413"/>
      <c r="DEL669" s="413"/>
      <c r="DEM669" s="413"/>
      <c r="DEN669" s="413"/>
      <c r="DEO669" s="413"/>
      <c r="DEP669" s="413"/>
      <c r="DEQ669" s="413"/>
      <c r="DER669" s="413"/>
      <c r="DES669" s="413"/>
      <c r="DET669" s="414"/>
      <c r="DEU669" s="414"/>
      <c r="DEV669" s="414"/>
      <c r="DEW669" s="414"/>
      <c r="DEX669" s="414"/>
      <c r="DEY669" s="413"/>
      <c r="DEZ669" s="413"/>
      <c r="DFA669" s="414"/>
      <c r="DFB669" s="414"/>
      <c r="DFC669" s="413"/>
      <c r="DFD669" s="413"/>
      <c r="DFE669" s="414"/>
      <c r="DFF669" s="414"/>
      <c r="DFG669" s="413"/>
      <c r="DFH669" s="413"/>
      <c r="DFI669" s="413"/>
      <c r="DFJ669" s="413"/>
      <c r="DFK669" s="413"/>
      <c r="DFL669" s="413"/>
      <c r="DFM669" s="413"/>
      <c r="DFN669" s="414"/>
      <c r="DFO669" s="414"/>
      <c r="DFP669" s="413"/>
      <c r="DFQ669" s="413"/>
      <c r="DFR669" s="414"/>
      <c r="DFS669" s="414"/>
      <c r="DFT669" s="413"/>
      <c r="DFU669" s="413"/>
      <c r="DFV669" s="413"/>
      <c r="DFW669" s="413"/>
      <c r="DFX669" s="413"/>
      <c r="DFY669" s="407"/>
      <c r="DFZ669" s="439"/>
      <c r="DGA669" s="413"/>
      <c r="DGB669" s="413"/>
      <c r="DGC669" s="413"/>
      <c r="DGD669" s="413"/>
      <c r="DGE669" s="413"/>
      <c r="DGF669" s="413"/>
      <c r="DGG669" s="413"/>
      <c r="DGH669" s="412"/>
      <c r="DGI669" s="412"/>
      <c r="DGJ669" s="412"/>
      <c r="DGK669" s="412"/>
      <c r="DGL669" s="412"/>
      <c r="DGM669" s="412"/>
      <c r="DGN669" s="412"/>
      <c r="DGO669" s="412"/>
      <c r="DGP669" s="412"/>
      <c r="DGQ669" s="412"/>
      <c r="DGR669" s="412"/>
      <c r="DGS669" s="412"/>
      <c r="DGT669" s="412"/>
      <c r="DGU669" s="412"/>
      <c r="DGV669" s="412"/>
      <c r="DGW669" s="412"/>
      <c r="DGX669" s="412"/>
      <c r="DGY669" s="412"/>
      <c r="DGZ669" s="412"/>
      <c r="DHA669" s="412"/>
      <c r="DHB669" s="412"/>
      <c r="DHC669" s="412"/>
      <c r="DHD669" s="412"/>
      <c r="DHE669" s="412"/>
      <c r="DHF669" s="412"/>
      <c r="DHG669" s="412"/>
      <c r="DHH669" s="412"/>
      <c r="DHI669" s="412"/>
      <c r="DHJ669" s="412"/>
      <c r="DHK669" s="412"/>
      <c r="DHL669" s="412"/>
      <c r="DHM669" s="412"/>
      <c r="DHN669" s="412"/>
      <c r="DHO669" s="412"/>
      <c r="DHP669" s="412"/>
      <c r="DHQ669" s="412"/>
      <c r="DHR669" s="412"/>
      <c r="DHS669" s="412"/>
      <c r="DHT669" s="412"/>
      <c r="DHU669" s="412"/>
      <c r="DHV669" s="412"/>
      <c r="DHW669" s="412"/>
      <c r="DHX669" s="412"/>
      <c r="DHY669" s="412"/>
      <c r="DHZ669" s="413"/>
      <c r="DIA669" s="413"/>
      <c r="DIB669" s="413"/>
      <c r="DIC669" s="413"/>
      <c r="DID669" s="413"/>
      <c r="DIE669" s="413"/>
      <c r="DIF669" s="413"/>
      <c r="DIG669" s="413"/>
      <c r="DIH669" s="413"/>
      <c r="DII669" s="413"/>
      <c r="DIJ669" s="413"/>
      <c r="DIK669" s="413"/>
      <c r="DIL669" s="413"/>
      <c r="DIM669" s="413"/>
      <c r="DIN669" s="413"/>
      <c r="DIO669" s="413"/>
      <c r="DIP669" s="413"/>
      <c r="DIQ669" s="413"/>
      <c r="DIR669" s="413"/>
      <c r="DIS669" s="413"/>
      <c r="DIT669" s="413"/>
      <c r="DIU669" s="413"/>
      <c r="DIV669" s="413"/>
      <c r="DIW669" s="413"/>
      <c r="DIX669" s="414"/>
      <c r="DIY669" s="414"/>
      <c r="DIZ669" s="414"/>
      <c r="DJA669" s="414"/>
      <c r="DJB669" s="414"/>
      <c r="DJC669" s="413"/>
      <c r="DJD669" s="413"/>
      <c r="DJE669" s="414"/>
      <c r="DJF669" s="414"/>
      <c r="DJG669" s="413"/>
      <c r="DJH669" s="413"/>
      <c r="DJI669" s="414"/>
      <c r="DJJ669" s="414"/>
      <c r="DJK669" s="413"/>
      <c r="DJL669" s="413"/>
      <c r="DJM669" s="413"/>
      <c r="DJN669" s="413"/>
      <c r="DJO669" s="413"/>
      <c r="DJP669" s="413"/>
      <c r="DJQ669" s="413"/>
      <c r="DJR669" s="414"/>
      <c r="DJS669" s="414"/>
      <c r="DJT669" s="413"/>
      <c r="DJU669" s="413"/>
      <c r="DJV669" s="414"/>
      <c r="DJW669" s="414"/>
      <c r="DJX669" s="413"/>
      <c r="DJY669" s="413"/>
      <c r="DJZ669" s="413"/>
      <c r="DKA669" s="413"/>
      <c r="DKB669" s="413"/>
      <c r="DKC669" s="407"/>
      <c r="DKD669" s="439"/>
      <c r="DKE669" s="413"/>
      <c r="DKF669" s="413"/>
      <c r="DKG669" s="413"/>
      <c r="DKH669" s="413"/>
      <c r="DKI669" s="413"/>
      <c r="DKJ669" s="413"/>
      <c r="DKK669" s="413"/>
      <c r="DKL669" s="412"/>
      <c r="DKM669" s="412"/>
      <c r="DKN669" s="412"/>
      <c r="DKO669" s="412"/>
      <c r="DKP669" s="412"/>
      <c r="DKQ669" s="412"/>
      <c r="DKR669" s="412"/>
      <c r="DKS669" s="412"/>
      <c r="DKT669" s="412"/>
      <c r="DKU669" s="412"/>
      <c r="DKV669" s="412"/>
      <c r="DKW669" s="412"/>
      <c r="DKX669" s="412"/>
      <c r="DKY669" s="412"/>
      <c r="DKZ669" s="412"/>
      <c r="DLA669" s="412"/>
      <c r="DLB669" s="412"/>
      <c r="DLC669" s="412"/>
      <c r="DLD669" s="412"/>
      <c r="DLE669" s="412"/>
      <c r="DLF669" s="412"/>
      <c r="DLG669" s="412"/>
      <c r="DLH669" s="412"/>
      <c r="DLI669" s="412"/>
      <c r="DLJ669" s="412"/>
      <c r="DLK669" s="412"/>
      <c r="DLL669" s="412"/>
      <c r="DLM669" s="412"/>
      <c r="DLN669" s="412"/>
      <c r="DLO669" s="412"/>
      <c r="DLP669" s="412"/>
      <c r="DLQ669" s="412"/>
      <c r="DLR669" s="412"/>
      <c r="DLS669" s="412"/>
      <c r="DLT669" s="412"/>
      <c r="DLU669" s="412"/>
      <c r="DLV669" s="412"/>
      <c r="DLW669" s="412"/>
      <c r="DLX669" s="412"/>
      <c r="DLY669" s="412"/>
      <c r="DLZ669" s="412"/>
      <c r="DMA669" s="412"/>
      <c r="DMB669" s="412"/>
      <c r="DMC669" s="412"/>
      <c r="DMD669" s="413"/>
      <c r="DME669" s="413"/>
      <c r="DMF669" s="413"/>
      <c r="DMG669" s="413"/>
      <c r="DMH669" s="413"/>
      <c r="DMI669" s="413"/>
      <c r="DMJ669" s="413"/>
      <c r="DMK669" s="413"/>
      <c r="DML669" s="413"/>
      <c r="DMM669" s="413"/>
      <c r="DMN669" s="413"/>
      <c r="DMO669" s="413"/>
      <c r="DMP669" s="413"/>
      <c r="DMQ669" s="413"/>
      <c r="DMR669" s="413"/>
      <c r="DMS669" s="413"/>
      <c r="DMT669" s="413"/>
      <c r="DMU669" s="413"/>
      <c r="DMV669" s="413"/>
      <c r="DMW669" s="413"/>
      <c r="DMX669" s="413"/>
      <c r="DMY669" s="413"/>
      <c r="DMZ669" s="413"/>
      <c r="DNA669" s="413"/>
      <c r="DNB669" s="414"/>
      <c r="DNC669" s="414"/>
      <c r="DND669" s="414"/>
      <c r="DNE669" s="414"/>
      <c r="DNF669" s="414"/>
      <c r="DNG669" s="413"/>
      <c r="DNH669" s="413"/>
      <c r="DNI669" s="414"/>
      <c r="DNJ669" s="414"/>
      <c r="DNK669" s="413"/>
      <c r="DNL669" s="413"/>
      <c r="DNM669" s="414"/>
      <c r="DNN669" s="414"/>
      <c r="DNO669" s="413"/>
      <c r="DNP669" s="413"/>
      <c r="DNQ669" s="413"/>
      <c r="DNR669" s="413"/>
      <c r="DNS669" s="413"/>
      <c r="DNT669" s="413"/>
      <c r="DNU669" s="413"/>
      <c r="DNV669" s="414"/>
      <c r="DNW669" s="414"/>
      <c r="DNX669" s="413"/>
      <c r="DNY669" s="413"/>
      <c r="DNZ669" s="414"/>
      <c r="DOA669" s="414"/>
      <c r="DOB669" s="413"/>
      <c r="DOC669" s="413"/>
      <c r="DOD669" s="413"/>
      <c r="DOE669" s="413"/>
      <c r="DOF669" s="413"/>
      <c r="DOG669" s="407"/>
      <c r="DOH669" s="439"/>
      <c r="DOI669" s="413"/>
      <c r="DOJ669" s="413"/>
      <c r="DOK669" s="413"/>
      <c r="DOL669" s="413"/>
      <c r="DOM669" s="413"/>
      <c r="DON669" s="413"/>
      <c r="DOO669" s="413"/>
      <c r="DOP669" s="412"/>
      <c r="DOQ669" s="412"/>
      <c r="DOR669" s="412"/>
      <c r="DOS669" s="412"/>
      <c r="DOT669" s="412"/>
      <c r="DOU669" s="412"/>
      <c r="DOV669" s="412"/>
      <c r="DOW669" s="412"/>
      <c r="DOX669" s="412"/>
      <c r="DOY669" s="412"/>
      <c r="DOZ669" s="412"/>
      <c r="DPA669" s="412"/>
      <c r="DPB669" s="412"/>
      <c r="DPC669" s="412"/>
      <c r="DPD669" s="412"/>
      <c r="DPE669" s="412"/>
      <c r="DPF669" s="412"/>
      <c r="DPG669" s="412"/>
      <c r="DPH669" s="412"/>
      <c r="DPI669" s="412"/>
      <c r="DPJ669" s="412"/>
      <c r="DPK669" s="412"/>
      <c r="DPL669" s="412"/>
      <c r="DPM669" s="412"/>
      <c r="DPN669" s="412"/>
      <c r="DPO669" s="412"/>
      <c r="DPP669" s="412"/>
      <c r="DPQ669" s="412"/>
      <c r="DPR669" s="412"/>
      <c r="DPS669" s="412"/>
      <c r="DPT669" s="412"/>
      <c r="DPU669" s="412"/>
      <c r="DPV669" s="412"/>
      <c r="DPW669" s="412"/>
      <c r="DPX669" s="412"/>
      <c r="DPY669" s="412"/>
      <c r="DPZ669" s="412"/>
      <c r="DQA669" s="412"/>
      <c r="DQB669" s="412"/>
      <c r="DQC669" s="412"/>
      <c r="DQD669" s="412"/>
      <c r="DQE669" s="412"/>
      <c r="DQF669" s="412"/>
      <c r="DQG669" s="412"/>
      <c r="DQH669" s="413"/>
      <c r="DQI669" s="413"/>
      <c r="DQJ669" s="413"/>
      <c r="DQK669" s="413"/>
      <c r="DQL669" s="413"/>
      <c r="DQM669" s="413"/>
      <c r="DQN669" s="413"/>
      <c r="DQO669" s="413"/>
      <c r="DQP669" s="413"/>
      <c r="DQQ669" s="413"/>
      <c r="DQR669" s="413"/>
      <c r="DQS669" s="413"/>
      <c r="DQT669" s="413"/>
      <c r="DQU669" s="413"/>
      <c r="DQV669" s="413"/>
      <c r="DQW669" s="413"/>
      <c r="DQX669" s="413"/>
      <c r="DQY669" s="413"/>
      <c r="DQZ669" s="413"/>
      <c r="DRA669" s="413"/>
      <c r="DRB669" s="413"/>
      <c r="DRC669" s="413"/>
      <c r="DRD669" s="413"/>
      <c r="DRE669" s="413"/>
      <c r="DRF669" s="414"/>
      <c r="DRG669" s="414"/>
      <c r="DRH669" s="414"/>
      <c r="DRI669" s="414"/>
      <c r="DRJ669" s="414"/>
      <c r="DRK669" s="413"/>
      <c r="DRL669" s="413"/>
      <c r="DRM669" s="414"/>
      <c r="DRN669" s="414"/>
      <c r="DRO669" s="413"/>
      <c r="DRP669" s="413"/>
      <c r="DRQ669" s="414"/>
      <c r="DRR669" s="414"/>
      <c r="DRS669" s="413"/>
      <c r="DRT669" s="413"/>
      <c r="DRU669" s="413"/>
      <c r="DRV669" s="413"/>
      <c r="DRW669" s="413"/>
      <c r="DRX669" s="413"/>
      <c r="DRY669" s="413"/>
      <c r="DRZ669" s="414"/>
      <c r="DSA669" s="414"/>
      <c r="DSB669" s="413"/>
      <c r="DSC669" s="413"/>
      <c r="DSD669" s="414"/>
      <c r="DSE669" s="414"/>
      <c r="DSF669" s="413"/>
      <c r="DSG669" s="413"/>
      <c r="DSH669" s="413"/>
      <c r="DSI669" s="413"/>
      <c r="DSJ669" s="413"/>
      <c r="DSK669" s="407"/>
      <c r="DSL669" s="439"/>
      <c r="DSM669" s="413"/>
      <c r="DSN669" s="413"/>
      <c r="DSO669" s="413"/>
      <c r="DSP669" s="413"/>
      <c r="DSQ669" s="413"/>
      <c r="DSR669" s="413"/>
      <c r="DSS669" s="413"/>
      <c r="DST669" s="412"/>
      <c r="DSU669" s="412"/>
      <c r="DSV669" s="412"/>
      <c r="DSW669" s="412"/>
      <c r="DSX669" s="412"/>
      <c r="DSY669" s="412"/>
      <c r="DSZ669" s="412"/>
      <c r="DTA669" s="412"/>
      <c r="DTB669" s="412"/>
      <c r="DTC669" s="412"/>
      <c r="DTD669" s="412"/>
      <c r="DTE669" s="412"/>
      <c r="DTF669" s="412"/>
      <c r="DTG669" s="412"/>
      <c r="DTH669" s="412"/>
      <c r="DTI669" s="412"/>
      <c r="DTJ669" s="412"/>
      <c r="DTK669" s="412"/>
      <c r="DTL669" s="412"/>
      <c r="DTM669" s="412"/>
      <c r="DTN669" s="412"/>
      <c r="DTO669" s="412"/>
      <c r="DTP669" s="412"/>
      <c r="DTQ669" s="412"/>
      <c r="DTR669" s="412"/>
      <c r="DTS669" s="412"/>
      <c r="DTT669" s="412"/>
      <c r="DTU669" s="412"/>
      <c r="DTV669" s="412"/>
      <c r="DTW669" s="412"/>
      <c r="DTX669" s="412"/>
      <c r="DTY669" s="412"/>
      <c r="DTZ669" s="412"/>
      <c r="DUA669" s="412"/>
      <c r="DUB669" s="412"/>
      <c r="DUC669" s="412"/>
      <c r="DUD669" s="412"/>
      <c r="DUE669" s="412"/>
      <c r="DUF669" s="412"/>
      <c r="DUG669" s="412"/>
      <c r="DUH669" s="412"/>
      <c r="DUI669" s="412"/>
      <c r="DUJ669" s="412"/>
      <c r="DUK669" s="412"/>
      <c r="DUL669" s="413"/>
      <c r="DUM669" s="413"/>
      <c r="DUN669" s="413"/>
      <c r="DUO669" s="413"/>
      <c r="DUP669" s="413"/>
      <c r="DUQ669" s="413"/>
      <c r="DUR669" s="413"/>
      <c r="DUS669" s="413"/>
      <c r="DUT669" s="413"/>
      <c r="DUU669" s="413"/>
      <c r="DUV669" s="413"/>
      <c r="DUW669" s="413"/>
      <c r="DUX669" s="413"/>
      <c r="DUY669" s="413"/>
      <c r="DUZ669" s="413"/>
      <c r="DVA669" s="413"/>
      <c r="DVB669" s="413"/>
      <c r="DVC669" s="413"/>
      <c r="DVD669" s="413"/>
      <c r="DVE669" s="413"/>
      <c r="DVF669" s="413"/>
      <c r="DVG669" s="413"/>
      <c r="DVH669" s="413"/>
      <c r="DVI669" s="413"/>
      <c r="DVJ669" s="414"/>
      <c r="DVK669" s="414"/>
      <c r="DVL669" s="414"/>
      <c r="DVM669" s="414"/>
      <c r="DVN669" s="414"/>
      <c r="DVO669" s="413"/>
      <c r="DVP669" s="413"/>
      <c r="DVQ669" s="414"/>
      <c r="DVR669" s="414"/>
      <c r="DVS669" s="413"/>
      <c r="DVT669" s="413"/>
      <c r="DVU669" s="414"/>
      <c r="DVV669" s="414"/>
      <c r="DVW669" s="413"/>
      <c r="DVX669" s="413"/>
      <c r="DVY669" s="413"/>
      <c r="DVZ669" s="413"/>
      <c r="DWA669" s="413"/>
      <c r="DWB669" s="413"/>
      <c r="DWC669" s="413"/>
      <c r="DWD669" s="414"/>
      <c r="DWE669" s="414"/>
      <c r="DWF669" s="413"/>
      <c r="DWG669" s="413"/>
      <c r="DWH669" s="414"/>
      <c r="DWI669" s="414"/>
      <c r="DWJ669" s="413"/>
      <c r="DWK669" s="413"/>
      <c r="DWL669" s="413"/>
      <c r="DWM669" s="413"/>
      <c r="DWN669" s="413"/>
      <c r="DWO669" s="407"/>
      <c r="DWP669" s="439"/>
      <c r="DWQ669" s="413"/>
      <c r="DWR669" s="413"/>
      <c r="DWS669" s="413"/>
      <c r="DWT669" s="413"/>
      <c r="DWU669" s="413"/>
      <c r="DWV669" s="413"/>
      <c r="DWW669" s="413"/>
      <c r="DWX669" s="412"/>
      <c r="DWY669" s="412"/>
      <c r="DWZ669" s="412"/>
      <c r="DXA669" s="412"/>
      <c r="DXB669" s="412"/>
      <c r="DXC669" s="412"/>
      <c r="DXD669" s="412"/>
      <c r="DXE669" s="412"/>
      <c r="DXF669" s="412"/>
      <c r="DXG669" s="412"/>
      <c r="DXH669" s="412"/>
      <c r="DXI669" s="412"/>
      <c r="DXJ669" s="412"/>
      <c r="DXK669" s="412"/>
      <c r="DXL669" s="412"/>
      <c r="DXM669" s="412"/>
      <c r="DXN669" s="412"/>
      <c r="DXO669" s="412"/>
      <c r="DXP669" s="412"/>
      <c r="DXQ669" s="412"/>
      <c r="DXR669" s="412"/>
      <c r="DXS669" s="412"/>
      <c r="DXT669" s="412"/>
      <c r="DXU669" s="412"/>
      <c r="DXV669" s="412"/>
      <c r="DXW669" s="412"/>
      <c r="DXX669" s="412"/>
      <c r="DXY669" s="412"/>
      <c r="DXZ669" s="412"/>
      <c r="DYA669" s="412"/>
      <c r="DYB669" s="412"/>
      <c r="DYC669" s="412"/>
      <c r="DYD669" s="412"/>
      <c r="DYE669" s="412"/>
      <c r="DYF669" s="412"/>
      <c r="DYG669" s="412"/>
      <c r="DYH669" s="412"/>
      <c r="DYI669" s="412"/>
      <c r="DYJ669" s="412"/>
      <c r="DYK669" s="412"/>
      <c r="DYL669" s="412"/>
      <c r="DYM669" s="412"/>
      <c r="DYN669" s="412"/>
      <c r="DYO669" s="412"/>
      <c r="DYP669" s="413"/>
      <c r="DYQ669" s="413"/>
      <c r="DYR669" s="413"/>
      <c r="DYS669" s="413"/>
      <c r="DYT669" s="413"/>
      <c r="DYU669" s="413"/>
      <c r="DYV669" s="413"/>
      <c r="DYW669" s="413"/>
      <c r="DYX669" s="413"/>
      <c r="DYY669" s="413"/>
      <c r="DYZ669" s="413"/>
      <c r="DZA669" s="413"/>
      <c r="DZB669" s="413"/>
      <c r="DZC669" s="413"/>
      <c r="DZD669" s="413"/>
      <c r="DZE669" s="413"/>
      <c r="DZF669" s="413"/>
      <c r="DZG669" s="413"/>
      <c r="DZH669" s="413"/>
      <c r="DZI669" s="413"/>
      <c r="DZJ669" s="413"/>
      <c r="DZK669" s="413"/>
      <c r="DZL669" s="413"/>
      <c r="DZM669" s="413"/>
      <c r="DZN669" s="414"/>
      <c r="DZO669" s="414"/>
      <c r="DZP669" s="414"/>
      <c r="DZQ669" s="414"/>
      <c r="DZR669" s="414"/>
      <c r="DZS669" s="413"/>
      <c r="DZT669" s="413"/>
      <c r="DZU669" s="414"/>
      <c r="DZV669" s="414"/>
      <c r="DZW669" s="413"/>
      <c r="DZX669" s="413"/>
      <c r="DZY669" s="414"/>
      <c r="DZZ669" s="414"/>
      <c r="EAA669" s="413"/>
      <c r="EAB669" s="413"/>
      <c r="EAC669" s="413"/>
      <c r="EAD669" s="413"/>
      <c r="EAE669" s="413"/>
      <c r="EAF669" s="413"/>
      <c r="EAG669" s="413"/>
      <c r="EAH669" s="414"/>
      <c r="EAI669" s="414"/>
      <c r="EAJ669" s="413"/>
      <c r="EAK669" s="413"/>
      <c r="EAL669" s="414"/>
      <c r="EAM669" s="414"/>
      <c r="EAN669" s="413"/>
      <c r="EAO669" s="413"/>
      <c r="EAP669" s="413"/>
      <c r="EAQ669" s="413"/>
      <c r="EAR669" s="413"/>
      <c r="EAS669" s="407"/>
      <c r="EAT669" s="439"/>
      <c r="EAU669" s="413"/>
      <c r="EAV669" s="413"/>
      <c r="EAW669" s="413"/>
      <c r="EAX669" s="413"/>
      <c r="EAY669" s="413"/>
      <c r="EAZ669" s="413"/>
      <c r="EBA669" s="413"/>
      <c r="EBB669" s="412"/>
      <c r="EBC669" s="412"/>
      <c r="EBD669" s="412"/>
      <c r="EBE669" s="412"/>
      <c r="EBF669" s="412"/>
      <c r="EBG669" s="412"/>
      <c r="EBH669" s="412"/>
      <c r="EBI669" s="412"/>
      <c r="EBJ669" s="412"/>
      <c r="EBK669" s="412"/>
      <c r="EBL669" s="412"/>
      <c r="EBM669" s="412"/>
      <c r="EBN669" s="412"/>
      <c r="EBO669" s="412"/>
      <c r="EBP669" s="412"/>
      <c r="EBQ669" s="412"/>
      <c r="EBR669" s="412"/>
      <c r="EBS669" s="412"/>
      <c r="EBT669" s="412"/>
      <c r="EBU669" s="412"/>
      <c r="EBV669" s="412"/>
      <c r="EBW669" s="412"/>
      <c r="EBX669" s="412"/>
      <c r="EBY669" s="412"/>
      <c r="EBZ669" s="412"/>
      <c r="ECA669" s="412"/>
      <c r="ECB669" s="412"/>
      <c r="ECC669" s="412"/>
      <c r="ECD669" s="412"/>
      <c r="ECE669" s="412"/>
      <c r="ECF669" s="412"/>
      <c r="ECG669" s="412"/>
      <c r="ECH669" s="412"/>
      <c r="ECI669" s="412"/>
      <c r="ECJ669" s="412"/>
      <c r="ECK669" s="412"/>
      <c r="ECL669" s="412"/>
      <c r="ECM669" s="412"/>
      <c r="ECN669" s="412"/>
      <c r="ECO669" s="412"/>
      <c r="ECP669" s="412"/>
      <c r="ECQ669" s="412"/>
      <c r="ECR669" s="412"/>
      <c r="ECS669" s="412"/>
      <c r="ECT669" s="413"/>
      <c r="ECU669" s="413"/>
      <c r="ECV669" s="413"/>
      <c r="ECW669" s="413"/>
      <c r="ECX669" s="413"/>
      <c r="ECY669" s="413"/>
      <c r="ECZ669" s="413"/>
      <c r="EDA669" s="413"/>
      <c r="EDB669" s="413"/>
      <c r="EDC669" s="413"/>
      <c r="EDD669" s="413"/>
      <c r="EDE669" s="413"/>
      <c r="EDF669" s="413"/>
      <c r="EDG669" s="413"/>
      <c r="EDH669" s="413"/>
      <c r="EDI669" s="413"/>
      <c r="EDJ669" s="413"/>
      <c r="EDK669" s="413"/>
      <c r="EDL669" s="413"/>
      <c r="EDM669" s="413"/>
      <c r="EDN669" s="413"/>
      <c r="EDO669" s="413"/>
      <c r="EDP669" s="413"/>
      <c r="EDQ669" s="413"/>
      <c r="EDR669" s="414"/>
      <c r="EDS669" s="414"/>
      <c r="EDT669" s="414"/>
      <c r="EDU669" s="414"/>
      <c r="EDV669" s="414"/>
      <c r="EDW669" s="413"/>
      <c r="EDX669" s="413"/>
      <c r="EDY669" s="414"/>
      <c r="EDZ669" s="414"/>
      <c r="EEA669" s="413"/>
      <c r="EEB669" s="413"/>
      <c r="EEC669" s="414"/>
      <c r="EED669" s="414"/>
      <c r="EEE669" s="413"/>
      <c r="EEF669" s="413"/>
      <c r="EEG669" s="413"/>
      <c r="EEH669" s="413"/>
      <c r="EEI669" s="413"/>
      <c r="EEJ669" s="413"/>
      <c r="EEK669" s="413"/>
      <c r="EEL669" s="414"/>
      <c r="EEM669" s="414"/>
      <c r="EEN669" s="413"/>
      <c r="EEO669" s="413"/>
      <c r="EEP669" s="414"/>
      <c r="EEQ669" s="414"/>
      <c r="EER669" s="413"/>
      <c r="EES669" s="413"/>
      <c r="EET669" s="413"/>
      <c r="EEU669" s="413"/>
      <c r="EEV669" s="413"/>
      <c r="EEW669" s="407"/>
      <c r="EEX669" s="439"/>
      <c r="EEY669" s="413"/>
      <c r="EEZ669" s="413"/>
      <c r="EFA669" s="413"/>
      <c r="EFB669" s="413"/>
      <c r="EFC669" s="413"/>
      <c r="EFD669" s="413"/>
      <c r="EFE669" s="413"/>
      <c r="EFF669" s="412"/>
      <c r="EFG669" s="412"/>
      <c r="EFH669" s="412"/>
      <c r="EFI669" s="412"/>
      <c r="EFJ669" s="412"/>
      <c r="EFK669" s="412"/>
      <c r="EFL669" s="412"/>
      <c r="EFM669" s="412"/>
      <c r="EFN669" s="412"/>
      <c r="EFO669" s="412"/>
      <c r="EFP669" s="412"/>
      <c r="EFQ669" s="412"/>
      <c r="EFR669" s="412"/>
      <c r="EFS669" s="412"/>
      <c r="EFT669" s="412"/>
      <c r="EFU669" s="412"/>
      <c r="EFV669" s="412"/>
      <c r="EFW669" s="412"/>
      <c r="EFX669" s="412"/>
      <c r="EFY669" s="412"/>
      <c r="EFZ669" s="412"/>
      <c r="EGA669" s="412"/>
      <c r="EGB669" s="412"/>
      <c r="EGC669" s="412"/>
      <c r="EGD669" s="412"/>
      <c r="EGE669" s="412"/>
      <c r="EGF669" s="412"/>
      <c r="EGG669" s="412"/>
      <c r="EGH669" s="412"/>
      <c r="EGI669" s="412"/>
      <c r="EGJ669" s="412"/>
      <c r="EGK669" s="412"/>
      <c r="EGL669" s="412"/>
      <c r="EGM669" s="412"/>
      <c r="EGN669" s="412"/>
      <c r="EGO669" s="412"/>
      <c r="EGP669" s="412"/>
      <c r="EGQ669" s="412"/>
      <c r="EGR669" s="412"/>
      <c r="EGS669" s="412"/>
      <c r="EGT669" s="412"/>
      <c r="EGU669" s="412"/>
      <c r="EGV669" s="412"/>
      <c r="EGW669" s="412"/>
      <c r="EGX669" s="413"/>
      <c r="EGY669" s="413"/>
      <c r="EGZ669" s="413"/>
      <c r="EHA669" s="413"/>
      <c r="EHB669" s="413"/>
      <c r="EHC669" s="413"/>
      <c r="EHD669" s="413"/>
      <c r="EHE669" s="413"/>
      <c r="EHF669" s="413"/>
      <c r="EHG669" s="413"/>
      <c r="EHH669" s="413"/>
      <c r="EHI669" s="413"/>
      <c r="EHJ669" s="413"/>
      <c r="EHK669" s="413"/>
      <c r="EHL669" s="413"/>
      <c r="EHM669" s="413"/>
      <c r="EHN669" s="413"/>
      <c r="EHO669" s="413"/>
      <c r="EHP669" s="413"/>
      <c r="EHQ669" s="413"/>
      <c r="EHR669" s="413"/>
      <c r="EHS669" s="413"/>
      <c r="EHT669" s="413"/>
      <c r="EHU669" s="413"/>
      <c r="EHV669" s="414"/>
      <c r="EHW669" s="414"/>
      <c r="EHX669" s="414"/>
      <c r="EHY669" s="414"/>
      <c r="EHZ669" s="414"/>
      <c r="EIA669" s="413"/>
      <c r="EIB669" s="413"/>
      <c r="EIC669" s="414"/>
      <c r="EID669" s="414"/>
      <c r="EIE669" s="413"/>
      <c r="EIF669" s="413"/>
      <c r="EIG669" s="414"/>
      <c r="EIH669" s="414"/>
      <c r="EII669" s="413"/>
      <c r="EIJ669" s="413"/>
      <c r="EIK669" s="413"/>
      <c r="EIL669" s="413"/>
      <c r="EIM669" s="413"/>
      <c r="EIN669" s="413"/>
      <c r="EIO669" s="413"/>
      <c r="EIP669" s="414"/>
      <c r="EIQ669" s="414"/>
      <c r="EIR669" s="413"/>
      <c r="EIS669" s="413"/>
      <c r="EIT669" s="414"/>
      <c r="EIU669" s="414"/>
      <c r="EIV669" s="413"/>
      <c r="EIW669" s="413"/>
      <c r="EIX669" s="413"/>
      <c r="EIY669" s="413"/>
      <c r="EIZ669" s="413"/>
      <c r="EJA669" s="407"/>
      <c r="EJB669" s="439"/>
      <c r="EJC669" s="413"/>
      <c r="EJD669" s="413"/>
      <c r="EJE669" s="413"/>
      <c r="EJF669" s="413"/>
      <c r="EJG669" s="413"/>
      <c r="EJH669" s="413"/>
      <c r="EJI669" s="413"/>
      <c r="EJJ669" s="412"/>
      <c r="EJK669" s="412"/>
      <c r="EJL669" s="412"/>
      <c r="EJM669" s="412"/>
      <c r="EJN669" s="412"/>
      <c r="EJO669" s="412"/>
      <c r="EJP669" s="412"/>
      <c r="EJQ669" s="412"/>
      <c r="EJR669" s="412"/>
      <c r="EJS669" s="412"/>
      <c r="EJT669" s="412"/>
      <c r="EJU669" s="412"/>
      <c r="EJV669" s="412"/>
      <c r="EJW669" s="412"/>
      <c r="EJX669" s="412"/>
      <c r="EJY669" s="412"/>
      <c r="EJZ669" s="412"/>
      <c r="EKA669" s="412"/>
      <c r="EKB669" s="412"/>
      <c r="EKC669" s="412"/>
      <c r="EKD669" s="412"/>
      <c r="EKE669" s="412"/>
      <c r="EKF669" s="412"/>
      <c r="EKG669" s="412"/>
      <c r="EKH669" s="412"/>
      <c r="EKI669" s="412"/>
      <c r="EKJ669" s="412"/>
      <c r="EKK669" s="412"/>
      <c r="EKL669" s="412"/>
      <c r="EKM669" s="412"/>
      <c r="EKN669" s="412"/>
      <c r="EKO669" s="412"/>
      <c r="EKP669" s="412"/>
      <c r="EKQ669" s="412"/>
      <c r="EKR669" s="412"/>
      <c r="EKS669" s="412"/>
      <c r="EKT669" s="412"/>
      <c r="EKU669" s="412"/>
      <c r="EKV669" s="412"/>
      <c r="EKW669" s="412"/>
      <c r="EKX669" s="412"/>
      <c r="EKY669" s="412"/>
      <c r="EKZ669" s="412"/>
      <c r="ELA669" s="412"/>
      <c r="ELB669" s="413"/>
      <c r="ELC669" s="413"/>
      <c r="ELD669" s="413"/>
      <c r="ELE669" s="413"/>
      <c r="ELF669" s="413"/>
      <c r="ELG669" s="413"/>
      <c r="ELH669" s="413"/>
      <c r="ELI669" s="413"/>
      <c r="ELJ669" s="413"/>
      <c r="ELK669" s="413"/>
      <c r="ELL669" s="413"/>
      <c r="ELM669" s="413"/>
      <c r="ELN669" s="413"/>
      <c r="ELO669" s="413"/>
      <c r="ELP669" s="413"/>
      <c r="ELQ669" s="413"/>
      <c r="ELR669" s="413"/>
      <c r="ELS669" s="413"/>
      <c r="ELT669" s="413"/>
      <c r="ELU669" s="413"/>
      <c r="ELV669" s="413"/>
      <c r="ELW669" s="413"/>
      <c r="ELX669" s="413"/>
      <c r="ELY669" s="413"/>
      <c r="ELZ669" s="414"/>
      <c r="EMA669" s="414"/>
      <c r="EMB669" s="414"/>
      <c r="EMC669" s="414"/>
      <c r="EMD669" s="414"/>
      <c r="EME669" s="413"/>
      <c r="EMF669" s="413"/>
      <c r="EMG669" s="414"/>
      <c r="EMH669" s="414"/>
      <c r="EMI669" s="413"/>
      <c r="EMJ669" s="413"/>
      <c r="EMK669" s="414"/>
      <c r="EML669" s="414"/>
      <c r="EMM669" s="413"/>
      <c r="EMN669" s="413"/>
      <c r="EMO669" s="413"/>
      <c r="EMP669" s="413"/>
      <c r="EMQ669" s="413"/>
      <c r="EMR669" s="413"/>
      <c r="EMS669" s="413"/>
      <c r="EMT669" s="414"/>
      <c r="EMU669" s="414"/>
      <c r="EMV669" s="413"/>
      <c r="EMW669" s="413"/>
      <c r="EMX669" s="414"/>
      <c r="EMY669" s="414"/>
      <c r="EMZ669" s="413"/>
      <c r="ENA669" s="413"/>
      <c r="ENB669" s="413"/>
      <c r="ENC669" s="413"/>
      <c r="END669" s="413"/>
      <c r="ENE669" s="407"/>
      <c r="ENF669" s="439"/>
      <c r="ENG669" s="413"/>
      <c r="ENH669" s="413"/>
      <c r="ENI669" s="413"/>
      <c r="ENJ669" s="413"/>
      <c r="ENK669" s="413"/>
      <c r="ENL669" s="413"/>
      <c r="ENM669" s="413"/>
      <c r="ENN669" s="412"/>
      <c r="ENO669" s="412"/>
      <c r="ENP669" s="412"/>
      <c r="ENQ669" s="412"/>
      <c r="ENR669" s="412"/>
      <c r="ENS669" s="412"/>
      <c r="ENT669" s="412"/>
      <c r="ENU669" s="412"/>
      <c r="ENV669" s="412"/>
      <c r="ENW669" s="412"/>
      <c r="ENX669" s="412"/>
      <c r="ENY669" s="412"/>
      <c r="ENZ669" s="412"/>
      <c r="EOA669" s="412"/>
      <c r="EOB669" s="412"/>
      <c r="EOC669" s="412"/>
      <c r="EOD669" s="412"/>
      <c r="EOE669" s="412"/>
      <c r="EOF669" s="412"/>
      <c r="EOG669" s="412"/>
      <c r="EOH669" s="412"/>
      <c r="EOI669" s="412"/>
      <c r="EOJ669" s="412"/>
      <c r="EOK669" s="412"/>
      <c r="EOL669" s="412"/>
      <c r="EOM669" s="412"/>
      <c r="EON669" s="412"/>
      <c r="EOO669" s="412"/>
      <c r="EOP669" s="412"/>
      <c r="EOQ669" s="412"/>
      <c r="EOR669" s="412"/>
      <c r="EOS669" s="412"/>
      <c r="EOT669" s="412"/>
      <c r="EOU669" s="412"/>
      <c r="EOV669" s="412"/>
      <c r="EOW669" s="412"/>
      <c r="EOX669" s="412"/>
      <c r="EOY669" s="412"/>
      <c r="EOZ669" s="412"/>
      <c r="EPA669" s="412"/>
      <c r="EPB669" s="412"/>
      <c r="EPC669" s="412"/>
      <c r="EPD669" s="412"/>
      <c r="EPE669" s="412"/>
      <c r="EPF669" s="413"/>
      <c r="EPG669" s="413"/>
      <c r="EPH669" s="413"/>
      <c r="EPI669" s="413"/>
      <c r="EPJ669" s="413"/>
      <c r="EPK669" s="413"/>
      <c r="EPL669" s="413"/>
      <c r="EPM669" s="413"/>
      <c r="EPN669" s="413"/>
      <c r="EPO669" s="413"/>
      <c r="EPP669" s="413"/>
      <c r="EPQ669" s="413"/>
      <c r="EPR669" s="413"/>
      <c r="EPS669" s="413"/>
      <c r="EPT669" s="413"/>
      <c r="EPU669" s="413"/>
      <c r="EPV669" s="413"/>
      <c r="EPW669" s="413"/>
      <c r="EPX669" s="413"/>
      <c r="EPY669" s="413"/>
      <c r="EPZ669" s="413"/>
      <c r="EQA669" s="413"/>
      <c r="EQB669" s="413"/>
      <c r="EQC669" s="413"/>
      <c r="EQD669" s="414"/>
      <c r="EQE669" s="414"/>
      <c r="EQF669" s="414"/>
      <c r="EQG669" s="414"/>
      <c r="EQH669" s="414"/>
      <c r="EQI669" s="413"/>
      <c r="EQJ669" s="413"/>
      <c r="EQK669" s="414"/>
      <c r="EQL669" s="414"/>
      <c r="EQM669" s="413"/>
      <c r="EQN669" s="413"/>
      <c r="EQO669" s="414"/>
      <c r="EQP669" s="414"/>
      <c r="EQQ669" s="413"/>
      <c r="EQR669" s="413"/>
      <c r="EQS669" s="413"/>
      <c r="EQT669" s="413"/>
      <c r="EQU669" s="413"/>
      <c r="EQV669" s="413"/>
      <c r="EQW669" s="413"/>
      <c r="EQX669" s="414"/>
      <c r="EQY669" s="414"/>
      <c r="EQZ669" s="413"/>
      <c r="ERA669" s="413"/>
      <c r="ERB669" s="414"/>
      <c r="ERC669" s="414"/>
      <c r="ERD669" s="413"/>
      <c r="ERE669" s="413"/>
      <c r="ERF669" s="413"/>
      <c r="ERG669" s="413"/>
      <c r="ERH669" s="413"/>
      <c r="ERI669" s="407"/>
      <c r="ERJ669" s="439"/>
      <c r="ERK669" s="413"/>
      <c r="ERL669" s="413"/>
      <c r="ERM669" s="413"/>
      <c r="ERN669" s="413"/>
      <c r="ERO669" s="413"/>
      <c r="ERP669" s="413"/>
      <c r="ERQ669" s="413"/>
      <c r="ERR669" s="412"/>
      <c r="ERS669" s="412"/>
      <c r="ERT669" s="412"/>
      <c r="ERU669" s="412"/>
      <c r="ERV669" s="412"/>
      <c r="ERW669" s="412"/>
      <c r="ERX669" s="412"/>
      <c r="ERY669" s="412"/>
      <c r="ERZ669" s="412"/>
      <c r="ESA669" s="412"/>
      <c r="ESB669" s="412"/>
      <c r="ESC669" s="412"/>
      <c r="ESD669" s="412"/>
      <c r="ESE669" s="412"/>
      <c r="ESF669" s="412"/>
      <c r="ESG669" s="412"/>
      <c r="ESH669" s="412"/>
      <c r="ESI669" s="412"/>
      <c r="ESJ669" s="412"/>
      <c r="ESK669" s="412"/>
      <c r="ESL669" s="412"/>
      <c r="ESM669" s="412"/>
      <c r="ESN669" s="412"/>
      <c r="ESO669" s="412"/>
      <c r="ESP669" s="412"/>
      <c r="ESQ669" s="412"/>
      <c r="ESR669" s="412"/>
      <c r="ESS669" s="412"/>
      <c r="EST669" s="412"/>
      <c r="ESU669" s="412"/>
      <c r="ESV669" s="412"/>
      <c r="ESW669" s="412"/>
      <c r="ESX669" s="412"/>
      <c r="ESY669" s="412"/>
      <c r="ESZ669" s="412"/>
      <c r="ETA669" s="412"/>
      <c r="ETB669" s="412"/>
      <c r="ETC669" s="412"/>
      <c r="ETD669" s="412"/>
      <c r="ETE669" s="412"/>
      <c r="ETF669" s="412"/>
      <c r="ETG669" s="412"/>
      <c r="ETH669" s="412"/>
      <c r="ETI669" s="412"/>
      <c r="ETJ669" s="413"/>
      <c r="ETK669" s="413"/>
      <c r="ETL669" s="413"/>
      <c r="ETM669" s="413"/>
      <c r="ETN669" s="413"/>
      <c r="ETO669" s="413"/>
      <c r="ETP669" s="413"/>
      <c r="ETQ669" s="413"/>
      <c r="ETR669" s="413"/>
      <c r="ETS669" s="413"/>
      <c r="ETT669" s="413"/>
      <c r="ETU669" s="413"/>
      <c r="ETV669" s="413"/>
      <c r="ETW669" s="413"/>
      <c r="ETX669" s="413"/>
      <c r="ETY669" s="413"/>
      <c r="ETZ669" s="413"/>
      <c r="EUA669" s="413"/>
      <c r="EUB669" s="413"/>
      <c r="EUC669" s="413"/>
      <c r="EUD669" s="413"/>
      <c r="EUE669" s="413"/>
      <c r="EUF669" s="413"/>
      <c r="EUG669" s="413"/>
      <c r="EUH669" s="414"/>
      <c r="EUI669" s="414"/>
      <c r="EUJ669" s="414"/>
      <c r="EUK669" s="414"/>
      <c r="EUL669" s="414"/>
      <c r="EUM669" s="413"/>
      <c r="EUN669" s="413"/>
      <c r="EUO669" s="414"/>
      <c r="EUP669" s="414"/>
      <c r="EUQ669" s="413"/>
      <c r="EUR669" s="413"/>
      <c r="EUS669" s="414"/>
      <c r="EUT669" s="414"/>
      <c r="EUU669" s="413"/>
      <c r="EUV669" s="413"/>
      <c r="EUW669" s="413"/>
      <c r="EUX669" s="413"/>
      <c r="EUY669" s="413"/>
      <c r="EUZ669" s="413"/>
      <c r="EVA669" s="413"/>
      <c r="EVB669" s="414"/>
      <c r="EVC669" s="414"/>
      <c r="EVD669" s="413"/>
      <c r="EVE669" s="413"/>
      <c r="EVF669" s="414"/>
      <c r="EVG669" s="414"/>
      <c r="EVH669" s="413"/>
      <c r="EVI669" s="413"/>
      <c r="EVJ669" s="413"/>
      <c r="EVK669" s="413"/>
      <c r="EVL669" s="413"/>
      <c r="EVM669" s="407"/>
      <c r="EVN669" s="439"/>
      <c r="EVO669" s="413"/>
      <c r="EVP669" s="413"/>
      <c r="EVQ669" s="413"/>
      <c r="EVR669" s="413"/>
      <c r="EVS669" s="413"/>
      <c r="EVT669" s="413"/>
      <c r="EVU669" s="413"/>
      <c r="EVV669" s="412"/>
      <c r="EVW669" s="412"/>
      <c r="EVX669" s="412"/>
      <c r="EVY669" s="412"/>
      <c r="EVZ669" s="412"/>
      <c r="EWA669" s="412"/>
      <c r="EWB669" s="412"/>
      <c r="EWC669" s="412"/>
      <c r="EWD669" s="412"/>
      <c r="EWE669" s="412"/>
      <c r="EWF669" s="412"/>
      <c r="EWG669" s="412"/>
      <c r="EWH669" s="412"/>
      <c r="EWI669" s="412"/>
      <c r="EWJ669" s="412"/>
      <c r="EWK669" s="412"/>
      <c r="EWL669" s="412"/>
      <c r="EWM669" s="412"/>
      <c r="EWN669" s="412"/>
      <c r="EWO669" s="412"/>
      <c r="EWP669" s="412"/>
      <c r="EWQ669" s="412"/>
      <c r="EWR669" s="412"/>
      <c r="EWS669" s="412"/>
      <c r="EWT669" s="412"/>
      <c r="EWU669" s="412"/>
      <c r="EWV669" s="412"/>
      <c r="EWW669" s="412"/>
      <c r="EWX669" s="412"/>
      <c r="EWY669" s="412"/>
      <c r="EWZ669" s="412"/>
      <c r="EXA669" s="412"/>
      <c r="EXB669" s="412"/>
      <c r="EXC669" s="412"/>
      <c r="EXD669" s="412"/>
      <c r="EXE669" s="412"/>
      <c r="EXF669" s="412"/>
      <c r="EXG669" s="412"/>
      <c r="EXH669" s="412"/>
      <c r="EXI669" s="412"/>
      <c r="EXJ669" s="412"/>
      <c r="EXK669" s="412"/>
      <c r="EXL669" s="412"/>
      <c r="EXM669" s="412"/>
      <c r="EXN669" s="413"/>
      <c r="EXO669" s="413"/>
      <c r="EXP669" s="413"/>
      <c r="EXQ669" s="413"/>
      <c r="EXR669" s="413"/>
      <c r="EXS669" s="413"/>
      <c r="EXT669" s="413"/>
      <c r="EXU669" s="413"/>
      <c r="EXV669" s="413"/>
      <c r="EXW669" s="413"/>
      <c r="EXX669" s="413"/>
      <c r="EXY669" s="413"/>
      <c r="EXZ669" s="413"/>
      <c r="EYA669" s="413"/>
      <c r="EYB669" s="413"/>
      <c r="EYC669" s="413"/>
      <c r="EYD669" s="413"/>
      <c r="EYE669" s="413"/>
      <c r="EYF669" s="413"/>
      <c r="EYG669" s="413"/>
      <c r="EYH669" s="413"/>
      <c r="EYI669" s="413"/>
      <c r="EYJ669" s="413"/>
      <c r="EYK669" s="413"/>
      <c r="EYL669" s="414"/>
      <c r="EYM669" s="414"/>
      <c r="EYN669" s="414"/>
      <c r="EYO669" s="414"/>
      <c r="EYP669" s="414"/>
      <c r="EYQ669" s="413"/>
      <c r="EYR669" s="413"/>
      <c r="EYS669" s="414"/>
      <c r="EYT669" s="414"/>
      <c r="EYU669" s="413"/>
      <c r="EYV669" s="413"/>
      <c r="EYW669" s="414"/>
      <c r="EYX669" s="414"/>
      <c r="EYY669" s="413"/>
      <c r="EYZ669" s="413"/>
      <c r="EZA669" s="413"/>
      <c r="EZB669" s="413"/>
      <c r="EZC669" s="413"/>
      <c r="EZD669" s="413"/>
      <c r="EZE669" s="413"/>
      <c r="EZF669" s="414"/>
      <c r="EZG669" s="414"/>
      <c r="EZH669" s="413"/>
      <c r="EZI669" s="413"/>
      <c r="EZJ669" s="414"/>
      <c r="EZK669" s="414"/>
      <c r="EZL669" s="413"/>
      <c r="EZM669" s="413"/>
      <c r="EZN669" s="413"/>
      <c r="EZO669" s="413"/>
      <c r="EZP669" s="413"/>
      <c r="EZQ669" s="407"/>
      <c r="EZR669" s="439"/>
      <c r="EZS669" s="413"/>
      <c r="EZT669" s="413"/>
      <c r="EZU669" s="413"/>
      <c r="EZV669" s="413"/>
      <c r="EZW669" s="413"/>
      <c r="EZX669" s="413"/>
      <c r="EZY669" s="413"/>
      <c r="EZZ669" s="412"/>
      <c r="FAA669" s="412"/>
      <c r="FAB669" s="412"/>
      <c r="FAC669" s="412"/>
      <c r="FAD669" s="412"/>
      <c r="FAE669" s="412"/>
      <c r="FAF669" s="412"/>
      <c r="FAG669" s="412"/>
      <c r="FAH669" s="412"/>
      <c r="FAI669" s="412"/>
      <c r="FAJ669" s="412"/>
      <c r="FAK669" s="412"/>
      <c r="FAL669" s="412"/>
      <c r="FAM669" s="412"/>
      <c r="FAN669" s="412"/>
      <c r="FAO669" s="412"/>
      <c r="FAP669" s="412"/>
      <c r="FAQ669" s="412"/>
      <c r="FAR669" s="412"/>
      <c r="FAS669" s="412"/>
      <c r="FAT669" s="412"/>
      <c r="FAU669" s="412"/>
      <c r="FAV669" s="412"/>
      <c r="FAW669" s="412"/>
      <c r="FAX669" s="412"/>
      <c r="FAY669" s="412"/>
      <c r="FAZ669" s="412"/>
      <c r="FBA669" s="412"/>
      <c r="FBB669" s="412"/>
      <c r="FBC669" s="412"/>
      <c r="FBD669" s="412"/>
      <c r="FBE669" s="412"/>
      <c r="FBF669" s="412"/>
      <c r="FBG669" s="412"/>
      <c r="FBH669" s="412"/>
      <c r="FBI669" s="412"/>
      <c r="FBJ669" s="412"/>
      <c r="FBK669" s="412"/>
      <c r="FBL669" s="412"/>
      <c r="FBM669" s="412"/>
      <c r="FBN669" s="412"/>
      <c r="FBO669" s="412"/>
      <c r="FBP669" s="412"/>
      <c r="FBQ669" s="412"/>
      <c r="FBR669" s="413"/>
      <c r="FBS669" s="413"/>
      <c r="FBT669" s="413"/>
      <c r="FBU669" s="413"/>
      <c r="FBV669" s="413"/>
      <c r="FBW669" s="413"/>
      <c r="FBX669" s="413"/>
      <c r="FBY669" s="413"/>
      <c r="FBZ669" s="413"/>
      <c r="FCA669" s="413"/>
      <c r="FCB669" s="413"/>
      <c r="FCC669" s="413"/>
      <c r="FCD669" s="413"/>
      <c r="FCE669" s="413"/>
      <c r="FCF669" s="413"/>
      <c r="FCG669" s="413"/>
      <c r="FCH669" s="413"/>
      <c r="FCI669" s="413"/>
      <c r="FCJ669" s="413"/>
      <c r="FCK669" s="413"/>
      <c r="FCL669" s="413"/>
      <c r="FCM669" s="413"/>
      <c r="FCN669" s="413"/>
      <c r="FCO669" s="413"/>
      <c r="FCP669" s="414"/>
      <c r="FCQ669" s="414"/>
      <c r="FCR669" s="414"/>
      <c r="FCS669" s="414"/>
      <c r="FCT669" s="414"/>
      <c r="FCU669" s="413"/>
      <c r="FCV669" s="413"/>
      <c r="FCW669" s="414"/>
      <c r="FCX669" s="414"/>
      <c r="FCY669" s="413"/>
      <c r="FCZ669" s="413"/>
      <c r="FDA669" s="414"/>
      <c r="FDB669" s="414"/>
      <c r="FDC669" s="413"/>
      <c r="FDD669" s="413"/>
      <c r="FDE669" s="413"/>
      <c r="FDF669" s="413"/>
      <c r="FDG669" s="413"/>
      <c r="FDH669" s="413"/>
      <c r="FDI669" s="413"/>
      <c r="FDJ669" s="414"/>
      <c r="FDK669" s="414"/>
      <c r="FDL669" s="413"/>
      <c r="FDM669" s="413"/>
      <c r="FDN669" s="414"/>
      <c r="FDO669" s="414"/>
      <c r="FDP669" s="413"/>
      <c r="FDQ669" s="413"/>
      <c r="FDR669" s="413"/>
      <c r="FDS669" s="413"/>
      <c r="FDT669" s="413"/>
      <c r="FDU669" s="407"/>
      <c r="FDV669" s="439"/>
      <c r="FDW669" s="413"/>
      <c r="FDX669" s="413"/>
      <c r="FDY669" s="413"/>
      <c r="FDZ669" s="413"/>
      <c r="FEA669" s="413"/>
      <c r="FEB669" s="413"/>
      <c r="FEC669" s="413"/>
      <c r="FED669" s="412"/>
      <c r="FEE669" s="412"/>
      <c r="FEF669" s="412"/>
      <c r="FEG669" s="412"/>
      <c r="FEH669" s="412"/>
      <c r="FEI669" s="412"/>
      <c r="FEJ669" s="412"/>
      <c r="FEK669" s="412"/>
      <c r="FEL669" s="412"/>
      <c r="FEM669" s="412"/>
      <c r="FEN669" s="412"/>
      <c r="FEO669" s="412"/>
      <c r="FEP669" s="412"/>
      <c r="FEQ669" s="412"/>
      <c r="FER669" s="412"/>
      <c r="FES669" s="412"/>
      <c r="FET669" s="412"/>
      <c r="FEU669" s="412"/>
      <c r="FEV669" s="412"/>
      <c r="FEW669" s="412"/>
      <c r="FEX669" s="412"/>
      <c r="FEY669" s="412"/>
      <c r="FEZ669" s="412"/>
      <c r="FFA669" s="412"/>
      <c r="FFB669" s="412"/>
      <c r="FFC669" s="412"/>
      <c r="FFD669" s="412"/>
      <c r="FFE669" s="412"/>
      <c r="FFF669" s="412"/>
      <c r="FFG669" s="412"/>
      <c r="FFH669" s="412"/>
      <c r="FFI669" s="412"/>
      <c r="FFJ669" s="412"/>
      <c r="FFK669" s="412"/>
      <c r="FFL669" s="412"/>
      <c r="FFM669" s="412"/>
      <c r="FFN669" s="412"/>
      <c r="FFO669" s="412"/>
      <c r="FFP669" s="412"/>
      <c r="FFQ669" s="412"/>
      <c r="FFR669" s="412"/>
      <c r="FFS669" s="412"/>
      <c r="FFT669" s="412"/>
      <c r="FFU669" s="412"/>
      <c r="FFV669" s="413"/>
      <c r="FFW669" s="413"/>
      <c r="FFX669" s="413"/>
      <c r="FFY669" s="413"/>
      <c r="FFZ669" s="413"/>
      <c r="FGA669" s="413"/>
      <c r="FGB669" s="413"/>
      <c r="FGC669" s="413"/>
      <c r="FGD669" s="413"/>
      <c r="FGE669" s="413"/>
      <c r="FGF669" s="413"/>
      <c r="FGG669" s="413"/>
      <c r="FGH669" s="413"/>
      <c r="FGI669" s="413"/>
      <c r="FGJ669" s="413"/>
      <c r="FGK669" s="413"/>
      <c r="FGL669" s="413"/>
      <c r="FGM669" s="413"/>
      <c r="FGN669" s="413"/>
      <c r="FGO669" s="413"/>
      <c r="FGP669" s="413"/>
      <c r="FGQ669" s="413"/>
      <c r="FGR669" s="413"/>
      <c r="FGS669" s="413"/>
      <c r="FGT669" s="414"/>
      <c r="FGU669" s="414"/>
      <c r="FGV669" s="414"/>
      <c r="FGW669" s="414"/>
      <c r="FGX669" s="414"/>
      <c r="FGY669" s="413"/>
      <c r="FGZ669" s="413"/>
      <c r="FHA669" s="414"/>
      <c r="FHB669" s="414"/>
      <c r="FHC669" s="413"/>
      <c r="FHD669" s="413"/>
      <c r="FHE669" s="414"/>
      <c r="FHF669" s="414"/>
      <c r="FHG669" s="413"/>
      <c r="FHH669" s="413"/>
      <c r="FHI669" s="413"/>
      <c r="FHJ669" s="413"/>
      <c r="FHK669" s="413"/>
      <c r="FHL669" s="413"/>
      <c r="FHM669" s="413"/>
      <c r="FHN669" s="414"/>
      <c r="FHO669" s="414"/>
      <c r="FHP669" s="413"/>
      <c r="FHQ669" s="413"/>
      <c r="FHR669" s="414"/>
      <c r="FHS669" s="414"/>
      <c r="FHT669" s="413"/>
      <c r="FHU669" s="413"/>
      <c r="FHV669" s="413"/>
      <c r="FHW669" s="413"/>
      <c r="FHX669" s="413"/>
      <c r="FHY669" s="407"/>
      <c r="FHZ669" s="439"/>
      <c r="FIA669" s="413"/>
      <c r="FIB669" s="413"/>
      <c r="FIC669" s="413"/>
      <c r="FID669" s="413"/>
      <c r="FIE669" s="413"/>
      <c r="FIF669" s="413"/>
      <c r="FIG669" s="413"/>
      <c r="FIH669" s="412"/>
      <c r="FII669" s="412"/>
      <c r="FIJ669" s="412"/>
      <c r="FIK669" s="412"/>
      <c r="FIL669" s="412"/>
      <c r="FIM669" s="412"/>
      <c r="FIN669" s="412"/>
      <c r="FIO669" s="412"/>
      <c r="FIP669" s="412"/>
      <c r="FIQ669" s="412"/>
      <c r="FIR669" s="412"/>
      <c r="FIS669" s="412"/>
      <c r="FIT669" s="412"/>
      <c r="FIU669" s="412"/>
      <c r="FIV669" s="412"/>
      <c r="FIW669" s="412"/>
      <c r="FIX669" s="412"/>
      <c r="FIY669" s="412"/>
      <c r="FIZ669" s="412"/>
      <c r="FJA669" s="412"/>
      <c r="FJB669" s="412"/>
      <c r="FJC669" s="412"/>
      <c r="FJD669" s="412"/>
      <c r="FJE669" s="412"/>
      <c r="FJF669" s="412"/>
      <c r="FJG669" s="412"/>
      <c r="FJH669" s="412"/>
      <c r="FJI669" s="412"/>
      <c r="FJJ669" s="412"/>
      <c r="FJK669" s="412"/>
      <c r="FJL669" s="412"/>
      <c r="FJM669" s="412"/>
      <c r="FJN669" s="412"/>
      <c r="FJO669" s="412"/>
      <c r="FJP669" s="412"/>
      <c r="FJQ669" s="412"/>
      <c r="FJR669" s="412"/>
      <c r="FJS669" s="412"/>
      <c r="FJT669" s="412"/>
      <c r="FJU669" s="412"/>
      <c r="FJV669" s="412"/>
      <c r="FJW669" s="412"/>
      <c r="FJX669" s="412"/>
      <c r="FJY669" s="412"/>
      <c r="FJZ669" s="413"/>
      <c r="FKA669" s="413"/>
      <c r="FKB669" s="413"/>
      <c r="FKC669" s="413"/>
      <c r="FKD669" s="413"/>
      <c r="FKE669" s="413"/>
      <c r="FKF669" s="413"/>
      <c r="FKG669" s="413"/>
      <c r="FKH669" s="413"/>
      <c r="FKI669" s="413"/>
      <c r="FKJ669" s="413"/>
      <c r="FKK669" s="413"/>
      <c r="FKL669" s="413"/>
      <c r="FKM669" s="413"/>
      <c r="FKN669" s="413"/>
      <c r="FKO669" s="413"/>
      <c r="FKP669" s="413"/>
      <c r="FKQ669" s="413"/>
      <c r="FKR669" s="413"/>
      <c r="FKS669" s="413"/>
      <c r="FKT669" s="413"/>
      <c r="FKU669" s="413"/>
      <c r="FKV669" s="413"/>
      <c r="FKW669" s="413"/>
      <c r="FKX669" s="414"/>
      <c r="FKY669" s="414"/>
      <c r="FKZ669" s="414"/>
      <c r="FLA669" s="414"/>
      <c r="FLB669" s="414"/>
      <c r="FLC669" s="413"/>
      <c r="FLD669" s="413"/>
      <c r="FLE669" s="414"/>
      <c r="FLF669" s="414"/>
      <c r="FLG669" s="413"/>
      <c r="FLH669" s="413"/>
      <c r="FLI669" s="414"/>
      <c r="FLJ669" s="414"/>
      <c r="FLK669" s="413"/>
      <c r="FLL669" s="413"/>
      <c r="FLM669" s="413"/>
      <c r="FLN669" s="413"/>
      <c r="FLO669" s="413"/>
      <c r="FLP669" s="413"/>
      <c r="FLQ669" s="413"/>
      <c r="FLR669" s="414"/>
      <c r="FLS669" s="414"/>
      <c r="FLT669" s="413"/>
      <c r="FLU669" s="413"/>
      <c r="FLV669" s="414"/>
      <c r="FLW669" s="414"/>
      <c r="FLX669" s="413"/>
      <c r="FLY669" s="413"/>
      <c r="FLZ669" s="413"/>
      <c r="FMA669" s="413"/>
      <c r="FMB669" s="413"/>
      <c r="FMC669" s="407"/>
      <c r="FMD669" s="439"/>
      <c r="FME669" s="413"/>
      <c r="FMF669" s="413"/>
      <c r="FMG669" s="413"/>
      <c r="FMH669" s="413"/>
      <c r="FMI669" s="413"/>
      <c r="FMJ669" s="413"/>
      <c r="FMK669" s="413"/>
      <c r="FML669" s="412"/>
      <c r="FMM669" s="412"/>
      <c r="FMN669" s="412"/>
      <c r="FMO669" s="412"/>
      <c r="FMP669" s="412"/>
      <c r="FMQ669" s="412"/>
      <c r="FMR669" s="412"/>
      <c r="FMS669" s="412"/>
      <c r="FMT669" s="412"/>
      <c r="FMU669" s="412"/>
      <c r="FMV669" s="412"/>
      <c r="FMW669" s="412"/>
      <c r="FMX669" s="412"/>
      <c r="FMY669" s="412"/>
      <c r="FMZ669" s="412"/>
      <c r="FNA669" s="412"/>
      <c r="FNB669" s="412"/>
      <c r="FNC669" s="412"/>
      <c r="FND669" s="412"/>
      <c r="FNE669" s="412"/>
      <c r="FNF669" s="412"/>
      <c r="FNG669" s="412"/>
      <c r="FNH669" s="412"/>
      <c r="FNI669" s="412"/>
      <c r="FNJ669" s="412"/>
      <c r="FNK669" s="412"/>
      <c r="FNL669" s="412"/>
      <c r="FNM669" s="412"/>
      <c r="FNN669" s="412"/>
      <c r="FNO669" s="412"/>
      <c r="FNP669" s="412"/>
      <c r="FNQ669" s="412"/>
      <c r="FNR669" s="412"/>
      <c r="FNS669" s="412"/>
      <c r="FNT669" s="412"/>
      <c r="FNU669" s="412"/>
      <c r="FNV669" s="412"/>
      <c r="FNW669" s="412"/>
      <c r="FNX669" s="412"/>
      <c r="FNY669" s="412"/>
      <c r="FNZ669" s="412"/>
      <c r="FOA669" s="412"/>
      <c r="FOB669" s="412"/>
      <c r="FOC669" s="412"/>
      <c r="FOD669" s="413"/>
      <c r="FOE669" s="413"/>
      <c r="FOF669" s="413"/>
      <c r="FOG669" s="413"/>
      <c r="FOH669" s="413"/>
      <c r="FOI669" s="413"/>
      <c r="FOJ669" s="413"/>
      <c r="FOK669" s="413"/>
      <c r="FOL669" s="413"/>
      <c r="FOM669" s="413"/>
      <c r="FON669" s="413"/>
      <c r="FOO669" s="413"/>
      <c r="FOP669" s="413"/>
      <c r="FOQ669" s="413"/>
      <c r="FOR669" s="413"/>
      <c r="FOS669" s="413"/>
      <c r="FOT669" s="413"/>
      <c r="FOU669" s="413"/>
      <c r="FOV669" s="413"/>
      <c r="FOW669" s="413"/>
      <c r="FOX669" s="413"/>
      <c r="FOY669" s="413"/>
      <c r="FOZ669" s="413"/>
      <c r="FPA669" s="413"/>
      <c r="FPB669" s="414"/>
      <c r="FPC669" s="414"/>
      <c r="FPD669" s="414"/>
      <c r="FPE669" s="414"/>
      <c r="FPF669" s="414"/>
      <c r="FPG669" s="413"/>
      <c r="FPH669" s="413"/>
      <c r="FPI669" s="414"/>
      <c r="FPJ669" s="414"/>
      <c r="FPK669" s="413"/>
      <c r="FPL669" s="413"/>
      <c r="FPM669" s="414"/>
      <c r="FPN669" s="414"/>
      <c r="FPO669" s="413"/>
      <c r="FPP669" s="413"/>
      <c r="FPQ669" s="413"/>
      <c r="FPR669" s="413"/>
      <c r="FPS669" s="413"/>
      <c r="FPT669" s="413"/>
      <c r="FPU669" s="413"/>
      <c r="FPV669" s="414"/>
      <c r="FPW669" s="414"/>
      <c r="FPX669" s="413"/>
      <c r="FPY669" s="413"/>
      <c r="FPZ669" s="414"/>
      <c r="FQA669" s="414"/>
      <c r="FQB669" s="413"/>
      <c r="FQC669" s="413"/>
      <c r="FQD669" s="413"/>
      <c r="FQE669" s="413"/>
      <c r="FQF669" s="413"/>
      <c r="FQG669" s="407"/>
      <c r="FQH669" s="439"/>
      <c r="FQI669" s="413"/>
      <c r="FQJ669" s="413"/>
      <c r="FQK669" s="413"/>
      <c r="FQL669" s="413"/>
      <c r="FQM669" s="413"/>
      <c r="FQN669" s="413"/>
      <c r="FQO669" s="413"/>
      <c r="FQP669" s="412"/>
      <c r="FQQ669" s="412"/>
      <c r="FQR669" s="412"/>
      <c r="FQS669" s="412"/>
      <c r="FQT669" s="412"/>
      <c r="FQU669" s="412"/>
      <c r="FQV669" s="412"/>
      <c r="FQW669" s="412"/>
      <c r="FQX669" s="412"/>
      <c r="FQY669" s="412"/>
      <c r="FQZ669" s="412"/>
      <c r="FRA669" s="412"/>
      <c r="FRB669" s="412"/>
      <c r="FRC669" s="412"/>
      <c r="FRD669" s="412"/>
      <c r="FRE669" s="412"/>
      <c r="FRF669" s="412"/>
      <c r="FRG669" s="412"/>
      <c r="FRH669" s="412"/>
      <c r="FRI669" s="412"/>
      <c r="FRJ669" s="412"/>
      <c r="FRK669" s="412"/>
      <c r="FRL669" s="412"/>
      <c r="FRM669" s="412"/>
      <c r="FRN669" s="412"/>
      <c r="FRO669" s="412"/>
      <c r="FRP669" s="412"/>
      <c r="FRQ669" s="412"/>
      <c r="FRR669" s="412"/>
      <c r="FRS669" s="412"/>
      <c r="FRT669" s="412"/>
      <c r="FRU669" s="412"/>
      <c r="FRV669" s="412"/>
      <c r="FRW669" s="412"/>
      <c r="FRX669" s="412"/>
      <c r="FRY669" s="412"/>
      <c r="FRZ669" s="412"/>
      <c r="FSA669" s="412"/>
      <c r="FSB669" s="412"/>
      <c r="FSC669" s="412"/>
      <c r="FSD669" s="412"/>
      <c r="FSE669" s="412"/>
      <c r="FSF669" s="412"/>
      <c r="FSG669" s="412"/>
      <c r="FSH669" s="413"/>
      <c r="FSI669" s="413"/>
      <c r="FSJ669" s="413"/>
      <c r="FSK669" s="413"/>
      <c r="FSL669" s="413"/>
      <c r="FSM669" s="413"/>
      <c r="FSN669" s="413"/>
      <c r="FSO669" s="413"/>
      <c r="FSP669" s="413"/>
      <c r="FSQ669" s="413"/>
      <c r="FSR669" s="413"/>
      <c r="FSS669" s="413"/>
      <c r="FST669" s="413"/>
      <c r="FSU669" s="413"/>
      <c r="FSV669" s="413"/>
      <c r="FSW669" s="413"/>
      <c r="FSX669" s="413"/>
      <c r="FSY669" s="413"/>
      <c r="FSZ669" s="413"/>
      <c r="FTA669" s="413"/>
      <c r="FTB669" s="413"/>
      <c r="FTC669" s="413"/>
      <c r="FTD669" s="413"/>
      <c r="FTE669" s="413"/>
      <c r="FTF669" s="414"/>
      <c r="FTG669" s="414"/>
      <c r="FTH669" s="414"/>
      <c r="FTI669" s="414"/>
      <c r="FTJ669" s="414"/>
      <c r="FTK669" s="413"/>
      <c r="FTL669" s="413"/>
      <c r="FTM669" s="414"/>
      <c r="FTN669" s="414"/>
      <c r="FTO669" s="413"/>
      <c r="FTP669" s="413"/>
      <c r="FTQ669" s="414"/>
      <c r="FTR669" s="414"/>
      <c r="FTS669" s="413"/>
      <c r="FTT669" s="413"/>
      <c r="FTU669" s="413"/>
      <c r="FTV669" s="413"/>
      <c r="FTW669" s="413"/>
      <c r="FTX669" s="413"/>
      <c r="FTY669" s="413"/>
      <c r="FTZ669" s="414"/>
      <c r="FUA669" s="414"/>
      <c r="FUB669" s="413"/>
      <c r="FUC669" s="413"/>
      <c r="FUD669" s="414"/>
      <c r="FUE669" s="414"/>
      <c r="FUF669" s="413"/>
      <c r="FUG669" s="413"/>
      <c r="FUH669" s="413"/>
      <c r="FUI669" s="413"/>
      <c r="FUJ669" s="413"/>
      <c r="FUK669" s="407"/>
      <c r="FUL669" s="439"/>
      <c r="FUM669" s="413"/>
      <c r="FUN669" s="413"/>
      <c r="FUO669" s="413"/>
      <c r="FUP669" s="413"/>
      <c r="FUQ669" s="413"/>
      <c r="FUR669" s="413"/>
      <c r="FUS669" s="413"/>
      <c r="FUT669" s="412"/>
      <c r="FUU669" s="412"/>
      <c r="FUV669" s="412"/>
      <c r="FUW669" s="412"/>
      <c r="FUX669" s="412"/>
      <c r="FUY669" s="412"/>
      <c r="FUZ669" s="412"/>
      <c r="FVA669" s="412"/>
      <c r="FVB669" s="412"/>
      <c r="FVC669" s="412"/>
      <c r="FVD669" s="412"/>
      <c r="FVE669" s="412"/>
      <c r="FVF669" s="412"/>
      <c r="FVG669" s="412"/>
      <c r="FVH669" s="412"/>
      <c r="FVI669" s="412"/>
      <c r="FVJ669" s="412"/>
      <c r="FVK669" s="412"/>
      <c r="FVL669" s="412"/>
      <c r="FVM669" s="412"/>
      <c r="FVN669" s="412"/>
      <c r="FVO669" s="412"/>
      <c r="FVP669" s="412"/>
      <c r="FVQ669" s="412"/>
      <c r="FVR669" s="412"/>
      <c r="FVS669" s="412"/>
      <c r="FVT669" s="412"/>
      <c r="FVU669" s="412"/>
      <c r="FVV669" s="412"/>
      <c r="FVW669" s="412"/>
      <c r="FVX669" s="412"/>
      <c r="FVY669" s="412"/>
      <c r="FVZ669" s="412"/>
      <c r="FWA669" s="412"/>
      <c r="FWB669" s="412"/>
      <c r="FWC669" s="412"/>
      <c r="FWD669" s="412"/>
      <c r="FWE669" s="412"/>
      <c r="FWF669" s="412"/>
      <c r="FWG669" s="412"/>
      <c r="FWH669" s="412"/>
      <c r="FWI669" s="412"/>
      <c r="FWJ669" s="412"/>
      <c r="FWK669" s="412"/>
      <c r="FWL669" s="413"/>
      <c r="FWM669" s="413"/>
      <c r="FWN669" s="413"/>
      <c r="FWO669" s="413"/>
      <c r="FWP669" s="413"/>
      <c r="FWQ669" s="413"/>
      <c r="FWR669" s="413"/>
      <c r="FWS669" s="413"/>
      <c r="FWT669" s="413"/>
      <c r="FWU669" s="413"/>
      <c r="FWV669" s="413"/>
      <c r="FWW669" s="413"/>
      <c r="FWX669" s="413"/>
      <c r="FWY669" s="413"/>
      <c r="FWZ669" s="413"/>
      <c r="FXA669" s="413"/>
      <c r="FXB669" s="413"/>
      <c r="FXC669" s="413"/>
      <c r="FXD669" s="413"/>
      <c r="FXE669" s="413"/>
      <c r="FXF669" s="413"/>
      <c r="FXG669" s="413"/>
      <c r="FXH669" s="413"/>
      <c r="FXI669" s="413"/>
      <c r="FXJ669" s="414"/>
      <c r="FXK669" s="414"/>
      <c r="FXL669" s="414"/>
      <c r="FXM669" s="414"/>
      <c r="FXN669" s="414"/>
      <c r="FXO669" s="413"/>
      <c r="FXP669" s="413"/>
      <c r="FXQ669" s="414"/>
      <c r="FXR669" s="414"/>
      <c r="FXS669" s="413"/>
      <c r="FXT669" s="413"/>
      <c r="FXU669" s="414"/>
      <c r="FXV669" s="414"/>
      <c r="FXW669" s="413"/>
      <c r="FXX669" s="413"/>
      <c r="FXY669" s="413"/>
      <c r="FXZ669" s="413"/>
      <c r="FYA669" s="413"/>
      <c r="FYB669" s="413"/>
      <c r="FYC669" s="413"/>
      <c r="FYD669" s="414"/>
      <c r="FYE669" s="414"/>
      <c r="FYF669" s="413"/>
      <c r="FYG669" s="413"/>
      <c r="FYH669" s="414"/>
      <c r="FYI669" s="414"/>
      <c r="FYJ669" s="413"/>
      <c r="FYK669" s="413"/>
      <c r="FYL669" s="413"/>
      <c r="FYM669" s="413"/>
      <c r="FYN669" s="413"/>
      <c r="FYO669" s="407"/>
      <c r="FYP669" s="439"/>
      <c r="FYQ669" s="413"/>
      <c r="FYR669" s="413"/>
      <c r="FYS669" s="413"/>
      <c r="FYT669" s="413"/>
      <c r="FYU669" s="413"/>
      <c r="FYV669" s="413"/>
      <c r="FYW669" s="413"/>
      <c r="FYX669" s="412"/>
      <c r="FYY669" s="412"/>
      <c r="FYZ669" s="412"/>
      <c r="FZA669" s="412"/>
      <c r="FZB669" s="412"/>
      <c r="FZC669" s="412"/>
      <c r="FZD669" s="412"/>
      <c r="FZE669" s="412"/>
      <c r="FZF669" s="412"/>
      <c r="FZG669" s="412"/>
      <c r="FZH669" s="412"/>
      <c r="FZI669" s="412"/>
      <c r="FZJ669" s="412"/>
      <c r="FZK669" s="412"/>
      <c r="FZL669" s="412"/>
      <c r="FZM669" s="412"/>
      <c r="FZN669" s="412"/>
      <c r="FZO669" s="412"/>
      <c r="FZP669" s="412"/>
      <c r="FZQ669" s="412"/>
      <c r="FZR669" s="412"/>
      <c r="FZS669" s="412"/>
      <c r="FZT669" s="412"/>
      <c r="FZU669" s="412"/>
      <c r="FZV669" s="412"/>
      <c r="FZW669" s="412"/>
      <c r="FZX669" s="412"/>
      <c r="FZY669" s="412"/>
      <c r="FZZ669" s="412"/>
      <c r="GAA669" s="412"/>
      <c r="GAB669" s="412"/>
      <c r="GAC669" s="412"/>
      <c r="GAD669" s="412"/>
      <c r="GAE669" s="412"/>
      <c r="GAF669" s="412"/>
      <c r="GAG669" s="412"/>
      <c r="GAH669" s="412"/>
      <c r="GAI669" s="412"/>
      <c r="GAJ669" s="412"/>
      <c r="GAK669" s="412"/>
      <c r="GAL669" s="412"/>
      <c r="GAM669" s="412"/>
      <c r="GAN669" s="412"/>
      <c r="GAO669" s="412"/>
      <c r="GAP669" s="413"/>
      <c r="GAQ669" s="413"/>
      <c r="GAR669" s="413"/>
      <c r="GAS669" s="413"/>
      <c r="GAT669" s="413"/>
      <c r="GAU669" s="413"/>
      <c r="GAV669" s="413"/>
      <c r="GAW669" s="413"/>
      <c r="GAX669" s="413"/>
      <c r="GAY669" s="413"/>
      <c r="GAZ669" s="413"/>
      <c r="GBA669" s="413"/>
      <c r="GBB669" s="413"/>
      <c r="GBC669" s="413"/>
      <c r="GBD669" s="413"/>
      <c r="GBE669" s="413"/>
      <c r="GBF669" s="413"/>
      <c r="GBG669" s="413"/>
      <c r="GBH669" s="413"/>
      <c r="GBI669" s="413"/>
      <c r="GBJ669" s="413"/>
      <c r="GBK669" s="413"/>
      <c r="GBL669" s="413"/>
      <c r="GBM669" s="413"/>
      <c r="GBN669" s="414"/>
      <c r="GBO669" s="414"/>
      <c r="GBP669" s="414"/>
      <c r="GBQ669" s="414"/>
      <c r="GBR669" s="414"/>
      <c r="GBS669" s="413"/>
      <c r="GBT669" s="413"/>
      <c r="GBU669" s="414"/>
      <c r="GBV669" s="414"/>
      <c r="GBW669" s="413"/>
      <c r="GBX669" s="413"/>
      <c r="GBY669" s="414"/>
      <c r="GBZ669" s="414"/>
      <c r="GCA669" s="413"/>
      <c r="GCB669" s="413"/>
      <c r="GCC669" s="413"/>
      <c r="GCD669" s="413"/>
      <c r="GCE669" s="413"/>
      <c r="GCF669" s="413"/>
      <c r="GCG669" s="413"/>
      <c r="GCH669" s="414"/>
      <c r="GCI669" s="414"/>
      <c r="GCJ669" s="413"/>
      <c r="GCK669" s="413"/>
      <c r="GCL669" s="414"/>
      <c r="GCM669" s="414"/>
      <c r="GCN669" s="413"/>
      <c r="GCO669" s="413"/>
      <c r="GCP669" s="413"/>
      <c r="GCQ669" s="413"/>
      <c r="GCR669" s="413"/>
      <c r="GCS669" s="407"/>
      <c r="GCT669" s="439"/>
      <c r="GCU669" s="413"/>
      <c r="GCV669" s="413"/>
      <c r="GCW669" s="413"/>
      <c r="GCX669" s="413"/>
      <c r="GCY669" s="413"/>
      <c r="GCZ669" s="413"/>
      <c r="GDA669" s="413"/>
      <c r="GDB669" s="412"/>
      <c r="GDC669" s="412"/>
      <c r="GDD669" s="412"/>
      <c r="GDE669" s="412"/>
      <c r="GDF669" s="412"/>
      <c r="GDG669" s="412"/>
      <c r="GDH669" s="412"/>
      <c r="GDI669" s="412"/>
      <c r="GDJ669" s="412"/>
      <c r="GDK669" s="412"/>
      <c r="GDL669" s="412"/>
      <c r="GDM669" s="412"/>
      <c r="GDN669" s="412"/>
      <c r="GDO669" s="412"/>
      <c r="GDP669" s="412"/>
      <c r="GDQ669" s="412"/>
      <c r="GDR669" s="412"/>
      <c r="GDS669" s="412"/>
      <c r="GDT669" s="412"/>
      <c r="GDU669" s="412"/>
      <c r="GDV669" s="412"/>
      <c r="GDW669" s="412"/>
      <c r="GDX669" s="412"/>
      <c r="GDY669" s="412"/>
      <c r="GDZ669" s="412"/>
      <c r="GEA669" s="412"/>
      <c r="GEB669" s="412"/>
      <c r="GEC669" s="412"/>
      <c r="GED669" s="412"/>
      <c r="GEE669" s="412"/>
      <c r="GEF669" s="412"/>
      <c r="GEG669" s="412"/>
      <c r="GEH669" s="412"/>
      <c r="GEI669" s="412"/>
      <c r="GEJ669" s="412"/>
      <c r="GEK669" s="412"/>
      <c r="GEL669" s="412"/>
      <c r="GEM669" s="412"/>
      <c r="GEN669" s="412"/>
      <c r="GEO669" s="412"/>
      <c r="GEP669" s="412"/>
      <c r="GEQ669" s="412"/>
      <c r="GER669" s="412"/>
      <c r="GES669" s="412"/>
      <c r="GET669" s="413"/>
      <c r="GEU669" s="413"/>
      <c r="GEV669" s="413"/>
      <c r="GEW669" s="413"/>
      <c r="GEX669" s="413"/>
      <c r="GEY669" s="413"/>
      <c r="GEZ669" s="413"/>
      <c r="GFA669" s="413"/>
      <c r="GFB669" s="413"/>
      <c r="GFC669" s="413"/>
      <c r="GFD669" s="413"/>
      <c r="GFE669" s="413"/>
      <c r="GFF669" s="413"/>
      <c r="GFG669" s="413"/>
      <c r="GFH669" s="413"/>
      <c r="GFI669" s="413"/>
      <c r="GFJ669" s="413"/>
      <c r="GFK669" s="413"/>
      <c r="GFL669" s="413"/>
      <c r="GFM669" s="413"/>
      <c r="GFN669" s="413"/>
      <c r="GFO669" s="413"/>
      <c r="GFP669" s="413"/>
      <c r="GFQ669" s="413"/>
      <c r="GFR669" s="414"/>
      <c r="GFS669" s="414"/>
      <c r="GFT669" s="414"/>
      <c r="GFU669" s="414"/>
      <c r="GFV669" s="414"/>
      <c r="GFW669" s="413"/>
      <c r="GFX669" s="413"/>
      <c r="GFY669" s="414"/>
      <c r="GFZ669" s="414"/>
      <c r="GGA669" s="413"/>
      <c r="GGB669" s="413"/>
      <c r="GGC669" s="414"/>
      <c r="GGD669" s="414"/>
      <c r="GGE669" s="413"/>
      <c r="GGF669" s="413"/>
      <c r="GGG669" s="413"/>
      <c r="GGH669" s="413"/>
      <c r="GGI669" s="413"/>
      <c r="GGJ669" s="413"/>
      <c r="GGK669" s="413"/>
      <c r="GGL669" s="414"/>
      <c r="GGM669" s="414"/>
      <c r="GGN669" s="413"/>
      <c r="GGO669" s="413"/>
      <c r="GGP669" s="414"/>
      <c r="GGQ669" s="414"/>
      <c r="GGR669" s="413"/>
      <c r="GGS669" s="413"/>
      <c r="GGT669" s="413"/>
      <c r="GGU669" s="413"/>
      <c r="GGV669" s="413"/>
      <c r="GGW669" s="407"/>
      <c r="GGX669" s="439"/>
      <c r="GGY669" s="413"/>
      <c r="GGZ669" s="413"/>
      <c r="GHA669" s="413"/>
      <c r="GHB669" s="413"/>
      <c r="GHC669" s="413"/>
      <c r="GHD669" s="413"/>
      <c r="GHE669" s="413"/>
      <c r="GHF669" s="412"/>
      <c r="GHG669" s="412"/>
      <c r="GHH669" s="412"/>
      <c r="GHI669" s="412"/>
      <c r="GHJ669" s="412"/>
      <c r="GHK669" s="412"/>
      <c r="GHL669" s="412"/>
      <c r="GHM669" s="412"/>
      <c r="GHN669" s="412"/>
      <c r="GHO669" s="412"/>
      <c r="GHP669" s="412"/>
      <c r="GHQ669" s="412"/>
      <c r="GHR669" s="412"/>
      <c r="GHS669" s="412"/>
      <c r="GHT669" s="412"/>
      <c r="GHU669" s="412"/>
      <c r="GHV669" s="412"/>
      <c r="GHW669" s="412"/>
      <c r="GHX669" s="412"/>
      <c r="GHY669" s="412"/>
      <c r="GHZ669" s="412"/>
      <c r="GIA669" s="412"/>
      <c r="GIB669" s="412"/>
      <c r="GIC669" s="412"/>
      <c r="GID669" s="412"/>
      <c r="GIE669" s="412"/>
      <c r="GIF669" s="412"/>
      <c r="GIG669" s="412"/>
      <c r="GIH669" s="412"/>
      <c r="GII669" s="412"/>
      <c r="GIJ669" s="412"/>
      <c r="GIK669" s="412"/>
      <c r="GIL669" s="412"/>
      <c r="GIM669" s="412"/>
      <c r="GIN669" s="412"/>
      <c r="GIO669" s="412"/>
      <c r="GIP669" s="412"/>
      <c r="GIQ669" s="412"/>
      <c r="GIR669" s="412"/>
      <c r="GIS669" s="412"/>
      <c r="GIT669" s="412"/>
      <c r="GIU669" s="412"/>
      <c r="GIV669" s="412"/>
      <c r="GIW669" s="412"/>
      <c r="GIX669" s="413"/>
      <c r="GIY669" s="413"/>
      <c r="GIZ669" s="413"/>
      <c r="GJA669" s="413"/>
      <c r="GJB669" s="413"/>
      <c r="GJC669" s="413"/>
      <c r="GJD669" s="413"/>
      <c r="GJE669" s="413"/>
      <c r="GJF669" s="413"/>
      <c r="GJG669" s="413"/>
      <c r="GJH669" s="413"/>
      <c r="GJI669" s="413"/>
      <c r="GJJ669" s="413"/>
      <c r="GJK669" s="413"/>
      <c r="GJL669" s="413"/>
      <c r="GJM669" s="413"/>
      <c r="GJN669" s="413"/>
      <c r="GJO669" s="413"/>
      <c r="GJP669" s="413"/>
      <c r="GJQ669" s="413"/>
      <c r="GJR669" s="413"/>
      <c r="GJS669" s="413"/>
      <c r="GJT669" s="413"/>
      <c r="GJU669" s="413"/>
      <c r="GJV669" s="414"/>
      <c r="GJW669" s="414"/>
      <c r="GJX669" s="414"/>
      <c r="GJY669" s="414"/>
      <c r="GJZ669" s="414"/>
      <c r="GKA669" s="413"/>
      <c r="GKB669" s="413"/>
      <c r="GKC669" s="414"/>
      <c r="GKD669" s="414"/>
      <c r="GKE669" s="413"/>
      <c r="GKF669" s="413"/>
      <c r="GKG669" s="414"/>
      <c r="GKH669" s="414"/>
      <c r="GKI669" s="413"/>
      <c r="GKJ669" s="413"/>
      <c r="GKK669" s="413"/>
      <c r="GKL669" s="413"/>
      <c r="GKM669" s="413"/>
      <c r="GKN669" s="413"/>
      <c r="GKO669" s="413"/>
      <c r="GKP669" s="414"/>
      <c r="GKQ669" s="414"/>
      <c r="GKR669" s="413"/>
      <c r="GKS669" s="413"/>
      <c r="GKT669" s="414"/>
      <c r="GKU669" s="414"/>
      <c r="GKV669" s="413"/>
      <c r="GKW669" s="413"/>
      <c r="GKX669" s="413"/>
      <c r="GKY669" s="413"/>
      <c r="GKZ669" s="413"/>
      <c r="GLA669" s="407"/>
      <c r="GLB669" s="439"/>
      <c r="GLC669" s="413"/>
      <c r="GLD669" s="413"/>
      <c r="GLE669" s="413"/>
      <c r="GLF669" s="413"/>
      <c r="GLG669" s="413"/>
      <c r="GLH669" s="413"/>
      <c r="GLI669" s="413"/>
      <c r="GLJ669" s="412"/>
      <c r="GLK669" s="412"/>
      <c r="GLL669" s="412"/>
      <c r="GLM669" s="412"/>
      <c r="GLN669" s="412"/>
      <c r="GLO669" s="412"/>
      <c r="GLP669" s="412"/>
      <c r="GLQ669" s="412"/>
      <c r="GLR669" s="412"/>
      <c r="GLS669" s="412"/>
      <c r="GLT669" s="412"/>
      <c r="GLU669" s="412"/>
      <c r="GLV669" s="412"/>
      <c r="GLW669" s="412"/>
      <c r="GLX669" s="412"/>
      <c r="GLY669" s="412"/>
      <c r="GLZ669" s="412"/>
      <c r="GMA669" s="412"/>
      <c r="GMB669" s="412"/>
      <c r="GMC669" s="412"/>
      <c r="GMD669" s="412"/>
      <c r="GME669" s="412"/>
      <c r="GMF669" s="412"/>
      <c r="GMG669" s="412"/>
      <c r="GMH669" s="412"/>
      <c r="GMI669" s="412"/>
      <c r="GMJ669" s="412"/>
      <c r="GMK669" s="412"/>
      <c r="GML669" s="412"/>
      <c r="GMM669" s="412"/>
      <c r="GMN669" s="412"/>
      <c r="GMO669" s="412"/>
      <c r="GMP669" s="412"/>
      <c r="GMQ669" s="412"/>
      <c r="GMR669" s="412"/>
      <c r="GMS669" s="412"/>
      <c r="GMT669" s="412"/>
      <c r="GMU669" s="412"/>
      <c r="GMV669" s="412"/>
      <c r="GMW669" s="412"/>
      <c r="GMX669" s="412"/>
      <c r="GMY669" s="412"/>
      <c r="GMZ669" s="412"/>
      <c r="GNA669" s="412"/>
      <c r="GNB669" s="413"/>
      <c r="GNC669" s="413"/>
      <c r="GND669" s="413"/>
      <c r="GNE669" s="413"/>
      <c r="GNF669" s="413"/>
      <c r="GNG669" s="413"/>
      <c r="GNH669" s="413"/>
      <c r="GNI669" s="413"/>
      <c r="GNJ669" s="413"/>
      <c r="GNK669" s="413"/>
      <c r="GNL669" s="413"/>
      <c r="GNM669" s="413"/>
      <c r="GNN669" s="413"/>
      <c r="GNO669" s="413"/>
      <c r="GNP669" s="413"/>
      <c r="GNQ669" s="413"/>
      <c r="GNR669" s="413"/>
      <c r="GNS669" s="413"/>
      <c r="GNT669" s="413"/>
      <c r="GNU669" s="413"/>
      <c r="GNV669" s="413"/>
      <c r="GNW669" s="413"/>
      <c r="GNX669" s="413"/>
      <c r="GNY669" s="413"/>
      <c r="GNZ669" s="414"/>
      <c r="GOA669" s="414"/>
      <c r="GOB669" s="414"/>
      <c r="GOC669" s="414"/>
      <c r="GOD669" s="414"/>
      <c r="GOE669" s="413"/>
      <c r="GOF669" s="413"/>
      <c r="GOG669" s="414"/>
      <c r="GOH669" s="414"/>
      <c r="GOI669" s="413"/>
      <c r="GOJ669" s="413"/>
      <c r="GOK669" s="414"/>
      <c r="GOL669" s="414"/>
      <c r="GOM669" s="413"/>
      <c r="GON669" s="413"/>
      <c r="GOO669" s="413"/>
      <c r="GOP669" s="413"/>
      <c r="GOQ669" s="413"/>
      <c r="GOR669" s="413"/>
      <c r="GOS669" s="413"/>
      <c r="GOT669" s="414"/>
      <c r="GOU669" s="414"/>
      <c r="GOV669" s="413"/>
      <c r="GOW669" s="413"/>
      <c r="GOX669" s="414"/>
      <c r="GOY669" s="414"/>
      <c r="GOZ669" s="413"/>
      <c r="GPA669" s="413"/>
      <c r="GPB669" s="413"/>
      <c r="GPC669" s="413"/>
      <c r="GPD669" s="413"/>
      <c r="GPE669" s="407"/>
      <c r="GPF669" s="439"/>
      <c r="GPG669" s="413"/>
      <c r="GPH669" s="413"/>
      <c r="GPI669" s="413"/>
      <c r="GPJ669" s="413"/>
      <c r="GPK669" s="413"/>
      <c r="GPL669" s="413"/>
      <c r="GPM669" s="413"/>
      <c r="GPN669" s="412"/>
      <c r="GPO669" s="412"/>
      <c r="GPP669" s="412"/>
      <c r="GPQ669" s="412"/>
      <c r="GPR669" s="412"/>
      <c r="GPS669" s="412"/>
      <c r="GPT669" s="412"/>
      <c r="GPU669" s="412"/>
      <c r="GPV669" s="412"/>
      <c r="GPW669" s="412"/>
      <c r="GPX669" s="412"/>
      <c r="GPY669" s="412"/>
      <c r="GPZ669" s="412"/>
      <c r="GQA669" s="412"/>
      <c r="GQB669" s="412"/>
      <c r="GQC669" s="412"/>
      <c r="GQD669" s="412"/>
      <c r="GQE669" s="412"/>
      <c r="GQF669" s="412"/>
      <c r="GQG669" s="412"/>
      <c r="GQH669" s="412"/>
      <c r="GQI669" s="412"/>
      <c r="GQJ669" s="412"/>
      <c r="GQK669" s="412"/>
      <c r="GQL669" s="412"/>
      <c r="GQM669" s="412"/>
      <c r="GQN669" s="412"/>
      <c r="GQO669" s="412"/>
      <c r="GQP669" s="412"/>
      <c r="GQQ669" s="412"/>
      <c r="GQR669" s="412"/>
      <c r="GQS669" s="412"/>
      <c r="GQT669" s="412"/>
      <c r="GQU669" s="412"/>
      <c r="GQV669" s="412"/>
      <c r="GQW669" s="412"/>
      <c r="GQX669" s="412"/>
      <c r="GQY669" s="412"/>
      <c r="GQZ669" s="412"/>
      <c r="GRA669" s="412"/>
      <c r="GRB669" s="412"/>
      <c r="GRC669" s="412"/>
      <c r="GRD669" s="412"/>
      <c r="GRE669" s="412"/>
      <c r="GRF669" s="413"/>
      <c r="GRG669" s="413"/>
      <c r="GRH669" s="413"/>
      <c r="GRI669" s="413"/>
      <c r="GRJ669" s="413"/>
      <c r="GRK669" s="413"/>
      <c r="GRL669" s="413"/>
      <c r="GRM669" s="413"/>
      <c r="GRN669" s="413"/>
      <c r="GRO669" s="413"/>
      <c r="GRP669" s="413"/>
      <c r="GRQ669" s="413"/>
      <c r="GRR669" s="413"/>
      <c r="GRS669" s="413"/>
      <c r="GRT669" s="413"/>
      <c r="GRU669" s="413"/>
      <c r="GRV669" s="413"/>
      <c r="GRW669" s="413"/>
      <c r="GRX669" s="413"/>
      <c r="GRY669" s="413"/>
      <c r="GRZ669" s="413"/>
      <c r="GSA669" s="413"/>
      <c r="GSB669" s="413"/>
      <c r="GSC669" s="413"/>
      <c r="GSD669" s="414"/>
      <c r="GSE669" s="414"/>
      <c r="GSF669" s="414"/>
      <c r="GSG669" s="414"/>
      <c r="GSH669" s="414"/>
      <c r="GSI669" s="413"/>
      <c r="GSJ669" s="413"/>
      <c r="GSK669" s="414"/>
      <c r="GSL669" s="414"/>
      <c r="GSM669" s="413"/>
      <c r="GSN669" s="413"/>
      <c r="GSO669" s="414"/>
      <c r="GSP669" s="414"/>
      <c r="GSQ669" s="413"/>
      <c r="GSR669" s="413"/>
      <c r="GSS669" s="413"/>
      <c r="GST669" s="413"/>
      <c r="GSU669" s="413"/>
      <c r="GSV669" s="413"/>
      <c r="GSW669" s="413"/>
      <c r="GSX669" s="414"/>
      <c r="GSY669" s="414"/>
      <c r="GSZ669" s="413"/>
      <c r="GTA669" s="413"/>
      <c r="GTB669" s="414"/>
      <c r="GTC669" s="414"/>
      <c r="GTD669" s="413"/>
      <c r="GTE669" s="413"/>
      <c r="GTF669" s="413"/>
      <c r="GTG669" s="413"/>
      <c r="GTH669" s="413"/>
      <c r="GTI669" s="407"/>
      <c r="GTJ669" s="439"/>
      <c r="GTK669" s="413"/>
      <c r="GTL669" s="413"/>
      <c r="GTM669" s="413"/>
      <c r="GTN669" s="413"/>
      <c r="GTO669" s="413"/>
      <c r="GTP669" s="413"/>
      <c r="GTQ669" s="413"/>
      <c r="GTR669" s="412"/>
      <c r="GTS669" s="412"/>
      <c r="GTT669" s="412"/>
      <c r="GTU669" s="412"/>
      <c r="GTV669" s="412"/>
      <c r="GTW669" s="412"/>
      <c r="GTX669" s="412"/>
      <c r="GTY669" s="412"/>
      <c r="GTZ669" s="412"/>
      <c r="GUA669" s="412"/>
      <c r="GUB669" s="412"/>
      <c r="GUC669" s="412"/>
      <c r="GUD669" s="412"/>
      <c r="GUE669" s="412"/>
      <c r="GUF669" s="412"/>
      <c r="GUG669" s="412"/>
      <c r="GUH669" s="412"/>
      <c r="GUI669" s="412"/>
      <c r="GUJ669" s="412"/>
      <c r="GUK669" s="412"/>
      <c r="GUL669" s="412"/>
      <c r="GUM669" s="412"/>
      <c r="GUN669" s="412"/>
      <c r="GUO669" s="412"/>
      <c r="GUP669" s="412"/>
      <c r="GUQ669" s="412"/>
      <c r="GUR669" s="412"/>
      <c r="GUS669" s="412"/>
      <c r="GUT669" s="412"/>
      <c r="GUU669" s="412"/>
      <c r="GUV669" s="412"/>
      <c r="GUW669" s="412"/>
      <c r="GUX669" s="412"/>
      <c r="GUY669" s="412"/>
      <c r="GUZ669" s="412"/>
      <c r="GVA669" s="412"/>
      <c r="GVB669" s="412"/>
      <c r="GVC669" s="412"/>
      <c r="GVD669" s="412"/>
      <c r="GVE669" s="412"/>
      <c r="GVF669" s="412"/>
      <c r="GVG669" s="412"/>
      <c r="GVH669" s="412"/>
      <c r="GVI669" s="412"/>
      <c r="GVJ669" s="413"/>
      <c r="GVK669" s="413"/>
      <c r="GVL669" s="413"/>
      <c r="GVM669" s="413"/>
      <c r="GVN669" s="413"/>
      <c r="GVO669" s="413"/>
      <c r="GVP669" s="413"/>
      <c r="GVQ669" s="413"/>
      <c r="GVR669" s="413"/>
      <c r="GVS669" s="413"/>
      <c r="GVT669" s="413"/>
      <c r="GVU669" s="413"/>
      <c r="GVV669" s="413"/>
      <c r="GVW669" s="413"/>
      <c r="GVX669" s="413"/>
      <c r="GVY669" s="413"/>
      <c r="GVZ669" s="413"/>
      <c r="GWA669" s="413"/>
      <c r="GWB669" s="413"/>
      <c r="GWC669" s="413"/>
      <c r="GWD669" s="413"/>
      <c r="GWE669" s="413"/>
      <c r="GWF669" s="413"/>
      <c r="GWG669" s="413"/>
      <c r="GWH669" s="414"/>
      <c r="GWI669" s="414"/>
      <c r="GWJ669" s="414"/>
      <c r="GWK669" s="414"/>
      <c r="GWL669" s="414"/>
      <c r="GWM669" s="413"/>
      <c r="GWN669" s="413"/>
      <c r="GWO669" s="414"/>
      <c r="GWP669" s="414"/>
      <c r="GWQ669" s="413"/>
      <c r="GWR669" s="413"/>
      <c r="GWS669" s="414"/>
      <c r="GWT669" s="414"/>
      <c r="GWU669" s="413"/>
      <c r="GWV669" s="413"/>
      <c r="GWW669" s="413"/>
      <c r="GWX669" s="413"/>
      <c r="GWY669" s="413"/>
      <c r="GWZ669" s="413"/>
      <c r="GXA669" s="413"/>
      <c r="GXB669" s="414"/>
      <c r="GXC669" s="414"/>
      <c r="GXD669" s="413"/>
      <c r="GXE669" s="413"/>
      <c r="GXF669" s="414"/>
      <c r="GXG669" s="414"/>
      <c r="GXH669" s="413"/>
      <c r="GXI669" s="413"/>
      <c r="GXJ669" s="413"/>
      <c r="GXK669" s="413"/>
      <c r="GXL669" s="413"/>
      <c r="GXM669" s="407"/>
      <c r="GXN669" s="439"/>
      <c r="GXO669" s="413"/>
      <c r="GXP669" s="413"/>
      <c r="GXQ669" s="413"/>
      <c r="GXR669" s="413"/>
      <c r="GXS669" s="413"/>
      <c r="GXT669" s="413"/>
      <c r="GXU669" s="413"/>
      <c r="GXV669" s="412"/>
      <c r="GXW669" s="412"/>
      <c r="GXX669" s="412"/>
      <c r="GXY669" s="412"/>
      <c r="GXZ669" s="412"/>
      <c r="GYA669" s="412"/>
      <c r="GYB669" s="412"/>
      <c r="GYC669" s="412"/>
      <c r="GYD669" s="412"/>
      <c r="GYE669" s="412"/>
      <c r="GYF669" s="412"/>
      <c r="GYG669" s="412"/>
      <c r="GYH669" s="412"/>
      <c r="GYI669" s="412"/>
      <c r="GYJ669" s="412"/>
      <c r="GYK669" s="412"/>
      <c r="GYL669" s="412"/>
      <c r="GYM669" s="412"/>
      <c r="GYN669" s="412"/>
      <c r="GYO669" s="412"/>
      <c r="GYP669" s="412"/>
      <c r="GYQ669" s="412"/>
      <c r="GYR669" s="412"/>
      <c r="GYS669" s="412"/>
      <c r="GYT669" s="412"/>
      <c r="GYU669" s="412"/>
      <c r="GYV669" s="412"/>
      <c r="GYW669" s="412"/>
      <c r="GYX669" s="412"/>
      <c r="GYY669" s="412"/>
      <c r="GYZ669" s="412"/>
      <c r="GZA669" s="412"/>
      <c r="GZB669" s="412"/>
      <c r="GZC669" s="412"/>
      <c r="GZD669" s="412"/>
      <c r="GZE669" s="412"/>
      <c r="GZF669" s="412"/>
      <c r="GZG669" s="412"/>
      <c r="GZH669" s="412"/>
      <c r="GZI669" s="412"/>
      <c r="GZJ669" s="412"/>
      <c r="GZK669" s="412"/>
      <c r="GZL669" s="412"/>
      <c r="GZM669" s="412"/>
      <c r="GZN669" s="413"/>
      <c r="GZO669" s="413"/>
      <c r="GZP669" s="413"/>
      <c r="GZQ669" s="413"/>
      <c r="GZR669" s="413"/>
      <c r="GZS669" s="413"/>
      <c r="GZT669" s="413"/>
      <c r="GZU669" s="413"/>
      <c r="GZV669" s="413"/>
      <c r="GZW669" s="413"/>
      <c r="GZX669" s="413"/>
      <c r="GZY669" s="413"/>
      <c r="GZZ669" s="413"/>
      <c r="HAA669" s="413"/>
      <c r="HAB669" s="413"/>
      <c r="HAC669" s="413"/>
      <c r="HAD669" s="413"/>
      <c r="HAE669" s="413"/>
      <c r="HAF669" s="413"/>
      <c r="HAG669" s="413"/>
      <c r="HAH669" s="413"/>
      <c r="HAI669" s="413"/>
      <c r="HAJ669" s="413"/>
      <c r="HAK669" s="413"/>
      <c r="HAL669" s="414"/>
      <c r="HAM669" s="414"/>
      <c r="HAN669" s="414"/>
      <c r="HAO669" s="414"/>
      <c r="HAP669" s="414"/>
      <c r="HAQ669" s="413"/>
      <c r="HAR669" s="413"/>
      <c r="HAS669" s="414"/>
      <c r="HAT669" s="414"/>
      <c r="HAU669" s="413"/>
      <c r="HAV669" s="413"/>
      <c r="HAW669" s="414"/>
      <c r="HAX669" s="414"/>
      <c r="HAY669" s="413"/>
      <c r="HAZ669" s="413"/>
      <c r="HBA669" s="413"/>
      <c r="HBB669" s="413"/>
      <c r="HBC669" s="413"/>
      <c r="HBD669" s="413"/>
      <c r="HBE669" s="413"/>
      <c r="HBF669" s="414"/>
      <c r="HBG669" s="414"/>
      <c r="HBH669" s="413"/>
      <c r="HBI669" s="413"/>
      <c r="HBJ669" s="414"/>
      <c r="HBK669" s="414"/>
      <c r="HBL669" s="413"/>
      <c r="HBM669" s="413"/>
      <c r="HBN669" s="413"/>
      <c r="HBO669" s="413"/>
      <c r="HBP669" s="413"/>
      <c r="HBQ669" s="407"/>
      <c r="HBR669" s="439"/>
      <c r="HBS669" s="413"/>
      <c r="HBT669" s="413"/>
      <c r="HBU669" s="413"/>
      <c r="HBV669" s="413"/>
      <c r="HBW669" s="413"/>
      <c r="HBX669" s="413"/>
      <c r="HBY669" s="413"/>
      <c r="HBZ669" s="412"/>
      <c r="HCA669" s="412"/>
      <c r="HCB669" s="412"/>
      <c r="HCC669" s="412"/>
      <c r="HCD669" s="412"/>
      <c r="HCE669" s="412"/>
      <c r="HCF669" s="412"/>
      <c r="HCG669" s="412"/>
      <c r="HCH669" s="412"/>
      <c r="HCI669" s="412"/>
      <c r="HCJ669" s="412"/>
      <c r="HCK669" s="412"/>
      <c r="HCL669" s="412"/>
      <c r="HCM669" s="412"/>
      <c r="HCN669" s="412"/>
      <c r="HCO669" s="412"/>
      <c r="HCP669" s="412"/>
      <c r="HCQ669" s="412"/>
      <c r="HCR669" s="412"/>
      <c r="HCS669" s="412"/>
      <c r="HCT669" s="412"/>
      <c r="HCU669" s="412"/>
      <c r="HCV669" s="412"/>
      <c r="HCW669" s="412"/>
      <c r="HCX669" s="412"/>
      <c r="HCY669" s="412"/>
      <c r="HCZ669" s="412"/>
      <c r="HDA669" s="412"/>
      <c r="HDB669" s="412"/>
      <c r="HDC669" s="412"/>
      <c r="HDD669" s="412"/>
      <c r="HDE669" s="412"/>
      <c r="HDF669" s="412"/>
      <c r="HDG669" s="412"/>
      <c r="HDH669" s="412"/>
      <c r="HDI669" s="412"/>
      <c r="HDJ669" s="412"/>
      <c r="HDK669" s="412"/>
      <c r="HDL669" s="412"/>
      <c r="HDM669" s="412"/>
      <c r="HDN669" s="412"/>
      <c r="HDO669" s="412"/>
      <c r="HDP669" s="412"/>
      <c r="HDQ669" s="412"/>
      <c r="HDR669" s="413"/>
      <c r="HDS669" s="413"/>
      <c r="HDT669" s="413"/>
      <c r="HDU669" s="413"/>
      <c r="HDV669" s="413"/>
      <c r="HDW669" s="413"/>
      <c r="HDX669" s="413"/>
      <c r="HDY669" s="413"/>
      <c r="HDZ669" s="413"/>
      <c r="HEA669" s="413"/>
      <c r="HEB669" s="413"/>
      <c r="HEC669" s="413"/>
      <c r="HED669" s="413"/>
      <c r="HEE669" s="413"/>
      <c r="HEF669" s="413"/>
      <c r="HEG669" s="413"/>
      <c r="HEH669" s="413"/>
      <c r="HEI669" s="413"/>
      <c r="HEJ669" s="413"/>
      <c r="HEK669" s="413"/>
      <c r="HEL669" s="413"/>
      <c r="HEM669" s="413"/>
      <c r="HEN669" s="413"/>
      <c r="HEO669" s="413"/>
      <c r="HEP669" s="414"/>
      <c r="HEQ669" s="414"/>
      <c r="HER669" s="414"/>
      <c r="HES669" s="414"/>
      <c r="HET669" s="414"/>
      <c r="HEU669" s="413"/>
      <c r="HEV669" s="413"/>
      <c r="HEW669" s="414"/>
      <c r="HEX669" s="414"/>
      <c r="HEY669" s="413"/>
      <c r="HEZ669" s="413"/>
      <c r="HFA669" s="414"/>
      <c r="HFB669" s="414"/>
      <c r="HFC669" s="413"/>
      <c r="HFD669" s="413"/>
      <c r="HFE669" s="413"/>
      <c r="HFF669" s="413"/>
      <c r="HFG669" s="413"/>
      <c r="HFH669" s="413"/>
      <c r="HFI669" s="413"/>
      <c r="HFJ669" s="414"/>
      <c r="HFK669" s="414"/>
      <c r="HFL669" s="413"/>
      <c r="HFM669" s="413"/>
      <c r="HFN669" s="414"/>
      <c r="HFO669" s="414"/>
      <c r="HFP669" s="413"/>
      <c r="HFQ669" s="413"/>
      <c r="HFR669" s="413"/>
      <c r="HFS669" s="413"/>
      <c r="HFT669" s="413"/>
      <c r="HFU669" s="407"/>
      <c r="HFV669" s="439"/>
      <c r="HFW669" s="413"/>
      <c r="HFX669" s="413"/>
      <c r="HFY669" s="413"/>
      <c r="HFZ669" s="413"/>
      <c r="HGA669" s="413"/>
      <c r="HGB669" s="413"/>
      <c r="HGC669" s="413"/>
      <c r="HGD669" s="412"/>
      <c r="HGE669" s="412"/>
      <c r="HGF669" s="412"/>
      <c r="HGG669" s="412"/>
      <c r="HGH669" s="412"/>
      <c r="HGI669" s="412"/>
      <c r="HGJ669" s="412"/>
      <c r="HGK669" s="412"/>
      <c r="HGL669" s="412"/>
      <c r="HGM669" s="412"/>
      <c r="HGN669" s="412"/>
      <c r="HGO669" s="412"/>
      <c r="HGP669" s="412"/>
      <c r="HGQ669" s="412"/>
      <c r="HGR669" s="412"/>
      <c r="HGS669" s="412"/>
      <c r="HGT669" s="412"/>
      <c r="HGU669" s="412"/>
      <c r="HGV669" s="412"/>
      <c r="HGW669" s="412"/>
      <c r="HGX669" s="412"/>
      <c r="HGY669" s="412"/>
      <c r="HGZ669" s="412"/>
      <c r="HHA669" s="412"/>
      <c r="HHB669" s="412"/>
      <c r="HHC669" s="412"/>
      <c r="HHD669" s="412"/>
      <c r="HHE669" s="412"/>
      <c r="HHF669" s="412"/>
      <c r="HHG669" s="412"/>
      <c r="HHH669" s="412"/>
      <c r="HHI669" s="412"/>
      <c r="HHJ669" s="412"/>
      <c r="HHK669" s="412"/>
      <c r="HHL669" s="412"/>
      <c r="HHM669" s="412"/>
      <c r="HHN669" s="412"/>
      <c r="HHO669" s="412"/>
      <c r="HHP669" s="412"/>
      <c r="HHQ669" s="412"/>
      <c r="HHR669" s="412"/>
      <c r="HHS669" s="412"/>
      <c r="HHT669" s="412"/>
      <c r="HHU669" s="412"/>
      <c r="HHV669" s="413"/>
      <c r="HHW669" s="413"/>
      <c r="HHX669" s="413"/>
      <c r="HHY669" s="413"/>
      <c r="HHZ669" s="413"/>
      <c r="HIA669" s="413"/>
      <c r="HIB669" s="413"/>
      <c r="HIC669" s="413"/>
      <c r="HID669" s="413"/>
      <c r="HIE669" s="413"/>
      <c r="HIF669" s="413"/>
      <c r="HIG669" s="413"/>
      <c r="HIH669" s="413"/>
      <c r="HII669" s="413"/>
      <c r="HIJ669" s="413"/>
      <c r="HIK669" s="413"/>
      <c r="HIL669" s="413"/>
      <c r="HIM669" s="413"/>
      <c r="HIN669" s="413"/>
      <c r="HIO669" s="413"/>
      <c r="HIP669" s="413"/>
      <c r="HIQ669" s="413"/>
      <c r="HIR669" s="413"/>
      <c r="HIS669" s="413"/>
      <c r="HIT669" s="414"/>
      <c r="HIU669" s="414"/>
      <c r="HIV669" s="414"/>
      <c r="HIW669" s="414"/>
      <c r="HIX669" s="414"/>
      <c r="HIY669" s="413"/>
      <c r="HIZ669" s="413"/>
      <c r="HJA669" s="414"/>
      <c r="HJB669" s="414"/>
      <c r="HJC669" s="413"/>
      <c r="HJD669" s="413"/>
      <c r="HJE669" s="414"/>
      <c r="HJF669" s="414"/>
      <c r="HJG669" s="413"/>
      <c r="HJH669" s="413"/>
      <c r="HJI669" s="413"/>
      <c r="HJJ669" s="413"/>
      <c r="HJK669" s="413"/>
      <c r="HJL669" s="413"/>
      <c r="HJM669" s="413"/>
      <c r="HJN669" s="414"/>
      <c r="HJO669" s="414"/>
      <c r="HJP669" s="413"/>
      <c r="HJQ669" s="413"/>
      <c r="HJR669" s="414"/>
      <c r="HJS669" s="414"/>
      <c r="HJT669" s="413"/>
      <c r="HJU669" s="413"/>
      <c r="HJV669" s="413"/>
      <c r="HJW669" s="413"/>
      <c r="HJX669" s="413"/>
      <c r="HJY669" s="407"/>
      <c r="HJZ669" s="439"/>
      <c r="HKA669" s="413"/>
      <c r="HKB669" s="413"/>
      <c r="HKC669" s="413"/>
      <c r="HKD669" s="413"/>
      <c r="HKE669" s="413"/>
      <c r="HKF669" s="413"/>
      <c r="HKG669" s="413"/>
      <c r="HKH669" s="412"/>
      <c r="HKI669" s="412"/>
      <c r="HKJ669" s="412"/>
      <c r="HKK669" s="412"/>
      <c r="HKL669" s="412"/>
      <c r="HKM669" s="412"/>
      <c r="HKN669" s="412"/>
      <c r="HKO669" s="412"/>
      <c r="HKP669" s="412"/>
      <c r="HKQ669" s="412"/>
      <c r="HKR669" s="412"/>
      <c r="HKS669" s="412"/>
      <c r="HKT669" s="412"/>
      <c r="HKU669" s="412"/>
      <c r="HKV669" s="412"/>
      <c r="HKW669" s="412"/>
      <c r="HKX669" s="412"/>
      <c r="HKY669" s="412"/>
      <c r="HKZ669" s="412"/>
      <c r="HLA669" s="412"/>
      <c r="HLB669" s="412"/>
      <c r="HLC669" s="412"/>
      <c r="HLD669" s="412"/>
      <c r="HLE669" s="412"/>
      <c r="HLF669" s="412"/>
      <c r="HLG669" s="412"/>
      <c r="HLH669" s="412"/>
      <c r="HLI669" s="412"/>
      <c r="HLJ669" s="412"/>
      <c r="HLK669" s="412"/>
      <c r="HLL669" s="412"/>
      <c r="HLM669" s="412"/>
      <c r="HLN669" s="412"/>
      <c r="HLO669" s="412"/>
      <c r="HLP669" s="412"/>
      <c r="HLQ669" s="412"/>
      <c r="HLR669" s="412"/>
      <c r="HLS669" s="412"/>
      <c r="HLT669" s="412"/>
      <c r="HLU669" s="412"/>
      <c r="HLV669" s="412"/>
      <c r="HLW669" s="412"/>
      <c r="HLX669" s="412"/>
      <c r="HLY669" s="412"/>
      <c r="HLZ669" s="413"/>
      <c r="HMA669" s="413"/>
      <c r="HMB669" s="413"/>
      <c r="HMC669" s="413"/>
      <c r="HMD669" s="413"/>
      <c r="HME669" s="413"/>
      <c r="HMF669" s="413"/>
      <c r="HMG669" s="413"/>
      <c r="HMH669" s="413"/>
      <c r="HMI669" s="413"/>
      <c r="HMJ669" s="413"/>
      <c r="HMK669" s="413"/>
      <c r="HML669" s="413"/>
      <c r="HMM669" s="413"/>
      <c r="HMN669" s="413"/>
      <c r="HMO669" s="413"/>
      <c r="HMP669" s="413"/>
      <c r="HMQ669" s="413"/>
      <c r="HMR669" s="413"/>
      <c r="HMS669" s="413"/>
      <c r="HMT669" s="413"/>
      <c r="HMU669" s="413"/>
      <c r="HMV669" s="413"/>
      <c r="HMW669" s="413"/>
      <c r="HMX669" s="414"/>
      <c r="HMY669" s="414"/>
      <c r="HMZ669" s="414"/>
      <c r="HNA669" s="414"/>
      <c r="HNB669" s="414"/>
      <c r="HNC669" s="413"/>
      <c r="HND669" s="413"/>
      <c r="HNE669" s="414"/>
      <c r="HNF669" s="414"/>
      <c r="HNG669" s="413"/>
      <c r="HNH669" s="413"/>
      <c r="HNI669" s="414"/>
      <c r="HNJ669" s="414"/>
      <c r="HNK669" s="413"/>
      <c r="HNL669" s="413"/>
      <c r="HNM669" s="413"/>
      <c r="HNN669" s="413"/>
      <c r="HNO669" s="413"/>
      <c r="HNP669" s="413"/>
      <c r="HNQ669" s="413"/>
      <c r="HNR669" s="414"/>
      <c r="HNS669" s="414"/>
      <c r="HNT669" s="413"/>
      <c r="HNU669" s="413"/>
      <c r="HNV669" s="414"/>
      <c r="HNW669" s="414"/>
      <c r="HNX669" s="413"/>
      <c r="HNY669" s="413"/>
      <c r="HNZ669" s="413"/>
      <c r="HOA669" s="413"/>
      <c r="HOB669" s="413"/>
      <c r="HOC669" s="407"/>
      <c r="HOD669" s="439"/>
      <c r="HOE669" s="413"/>
      <c r="HOF669" s="413"/>
      <c r="HOG669" s="413"/>
      <c r="HOH669" s="413"/>
      <c r="HOI669" s="413"/>
      <c r="HOJ669" s="413"/>
      <c r="HOK669" s="413"/>
      <c r="HOL669" s="412"/>
      <c r="HOM669" s="412"/>
      <c r="HON669" s="412"/>
      <c r="HOO669" s="412"/>
      <c r="HOP669" s="412"/>
      <c r="HOQ669" s="412"/>
      <c r="HOR669" s="412"/>
      <c r="HOS669" s="412"/>
      <c r="HOT669" s="412"/>
      <c r="HOU669" s="412"/>
      <c r="HOV669" s="412"/>
      <c r="HOW669" s="412"/>
      <c r="HOX669" s="412"/>
      <c r="HOY669" s="412"/>
      <c r="HOZ669" s="412"/>
      <c r="HPA669" s="412"/>
      <c r="HPB669" s="412"/>
      <c r="HPC669" s="412"/>
      <c r="HPD669" s="412"/>
      <c r="HPE669" s="412"/>
      <c r="HPF669" s="412"/>
      <c r="HPG669" s="412"/>
      <c r="HPH669" s="412"/>
      <c r="HPI669" s="412"/>
      <c r="HPJ669" s="412"/>
      <c r="HPK669" s="412"/>
      <c r="HPL669" s="412"/>
      <c r="HPM669" s="412"/>
      <c r="HPN669" s="412"/>
      <c r="HPO669" s="412"/>
      <c r="HPP669" s="412"/>
      <c r="HPQ669" s="412"/>
      <c r="HPR669" s="412"/>
      <c r="HPS669" s="412"/>
      <c r="HPT669" s="412"/>
      <c r="HPU669" s="412"/>
      <c r="HPV669" s="412"/>
      <c r="HPW669" s="412"/>
      <c r="HPX669" s="412"/>
      <c r="HPY669" s="412"/>
      <c r="HPZ669" s="412"/>
      <c r="HQA669" s="412"/>
      <c r="HQB669" s="412"/>
      <c r="HQC669" s="412"/>
      <c r="HQD669" s="413"/>
      <c r="HQE669" s="413"/>
      <c r="HQF669" s="413"/>
      <c r="HQG669" s="413"/>
      <c r="HQH669" s="413"/>
      <c r="HQI669" s="413"/>
      <c r="HQJ669" s="413"/>
      <c r="HQK669" s="413"/>
      <c r="HQL669" s="413"/>
      <c r="HQM669" s="413"/>
      <c r="HQN669" s="413"/>
      <c r="HQO669" s="413"/>
      <c r="HQP669" s="413"/>
      <c r="HQQ669" s="413"/>
      <c r="HQR669" s="413"/>
      <c r="HQS669" s="413"/>
      <c r="HQT669" s="413"/>
      <c r="HQU669" s="413"/>
      <c r="HQV669" s="413"/>
      <c r="HQW669" s="413"/>
      <c r="HQX669" s="413"/>
      <c r="HQY669" s="413"/>
      <c r="HQZ669" s="413"/>
      <c r="HRA669" s="413"/>
      <c r="HRB669" s="414"/>
      <c r="HRC669" s="414"/>
      <c r="HRD669" s="414"/>
      <c r="HRE669" s="414"/>
      <c r="HRF669" s="414"/>
      <c r="HRG669" s="413"/>
      <c r="HRH669" s="413"/>
      <c r="HRI669" s="414"/>
      <c r="HRJ669" s="414"/>
      <c r="HRK669" s="413"/>
      <c r="HRL669" s="413"/>
      <c r="HRM669" s="414"/>
      <c r="HRN669" s="414"/>
      <c r="HRO669" s="413"/>
      <c r="HRP669" s="413"/>
      <c r="HRQ669" s="413"/>
      <c r="HRR669" s="413"/>
      <c r="HRS669" s="413"/>
      <c r="HRT669" s="413"/>
      <c r="HRU669" s="413"/>
      <c r="HRV669" s="414"/>
      <c r="HRW669" s="414"/>
      <c r="HRX669" s="413"/>
      <c r="HRY669" s="413"/>
      <c r="HRZ669" s="414"/>
      <c r="HSA669" s="414"/>
      <c r="HSB669" s="413"/>
      <c r="HSC669" s="413"/>
      <c r="HSD669" s="413"/>
      <c r="HSE669" s="413"/>
      <c r="HSF669" s="413"/>
      <c r="HSG669" s="407"/>
      <c r="HSH669" s="439"/>
      <c r="HSI669" s="413"/>
      <c r="HSJ669" s="413"/>
      <c r="HSK669" s="413"/>
      <c r="HSL669" s="413"/>
      <c r="HSM669" s="413"/>
      <c r="HSN669" s="413"/>
      <c r="HSO669" s="413"/>
      <c r="HSP669" s="412"/>
      <c r="HSQ669" s="412"/>
      <c r="HSR669" s="412"/>
      <c r="HSS669" s="412"/>
      <c r="HST669" s="412"/>
      <c r="HSU669" s="412"/>
      <c r="HSV669" s="412"/>
      <c r="HSW669" s="412"/>
      <c r="HSX669" s="412"/>
      <c r="HSY669" s="412"/>
      <c r="HSZ669" s="412"/>
      <c r="HTA669" s="412"/>
      <c r="HTB669" s="412"/>
      <c r="HTC669" s="412"/>
      <c r="HTD669" s="412"/>
      <c r="HTE669" s="412"/>
      <c r="HTF669" s="412"/>
      <c r="HTG669" s="412"/>
      <c r="HTH669" s="412"/>
      <c r="HTI669" s="412"/>
      <c r="HTJ669" s="412"/>
      <c r="HTK669" s="412"/>
      <c r="HTL669" s="412"/>
      <c r="HTM669" s="412"/>
      <c r="HTN669" s="412"/>
      <c r="HTO669" s="412"/>
      <c r="HTP669" s="412"/>
      <c r="HTQ669" s="412"/>
      <c r="HTR669" s="412"/>
      <c r="HTS669" s="412"/>
      <c r="HTT669" s="412"/>
      <c r="HTU669" s="412"/>
      <c r="HTV669" s="412"/>
      <c r="HTW669" s="412"/>
      <c r="HTX669" s="412"/>
      <c r="HTY669" s="412"/>
      <c r="HTZ669" s="412"/>
      <c r="HUA669" s="412"/>
      <c r="HUB669" s="412"/>
      <c r="HUC669" s="412"/>
      <c r="HUD669" s="412"/>
      <c r="HUE669" s="412"/>
      <c r="HUF669" s="412"/>
      <c r="HUG669" s="412"/>
      <c r="HUH669" s="413"/>
      <c r="HUI669" s="413"/>
      <c r="HUJ669" s="413"/>
      <c r="HUK669" s="413"/>
      <c r="HUL669" s="413"/>
      <c r="HUM669" s="413"/>
      <c r="HUN669" s="413"/>
      <c r="HUO669" s="413"/>
      <c r="HUP669" s="413"/>
      <c r="HUQ669" s="413"/>
      <c r="HUR669" s="413"/>
      <c r="HUS669" s="413"/>
      <c r="HUT669" s="413"/>
      <c r="HUU669" s="413"/>
      <c r="HUV669" s="413"/>
      <c r="HUW669" s="413"/>
      <c r="HUX669" s="413"/>
      <c r="HUY669" s="413"/>
      <c r="HUZ669" s="413"/>
      <c r="HVA669" s="413"/>
      <c r="HVB669" s="413"/>
      <c r="HVC669" s="413"/>
      <c r="HVD669" s="413"/>
      <c r="HVE669" s="413"/>
      <c r="HVF669" s="414"/>
      <c r="HVG669" s="414"/>
      <c r="HVH669" s="414"/>
      <c r="HVI669" s="414"/>
      <c r="HVJ669" s="414"/>
      <c r="HVK669" s="413"/>
      <c r="HVL669" s="413"/>
      <c r="HVM669" s="414"/>
      <c r="HVN669" s="414"/>
      <c r="HVO669" s="413"/>
      <c r="HVP669" s="413"/>
      <c r="HVQ669" s="414"/>
      <c r="HVR669" s="414"/>
      <c r="HVS669" s="413"/>
      <c r="HVT669" s="413"/>
      <c r="HVU669" s="413"/>
      <c r="HVV669" s="413"/>
      <c r="HVW669" s="413"/>
      <c r="HVX669" s="413"/>
      <c r="HVY669" s="413"/>
      <c r="HVZ669" s="414"/>
      <c r="HWA669" s="414"/>
      <c r="HWB669" s="413"/>
      <c r="HWC669" s="413"/>
      <c r="HWD669" s="414"/>
      <c r="HWE669" s="414"/>
      <c r="HWF669" s="413"/>
      <c r="HWG669" s="413"/>
      <c r="HWH669" s="413"/>
      <c r="HWI669" s="413"/>
      <c r="HWJ669" s="413"/>
      <c r="HWK669" s="407"/>
      <c r="HWL669" s="439"/>
      <c r="HWM669" s="413"/>
      <c r="HWN669" s="413"/>
      <c r="HWO669" s="413"/>
      <c r="HWP669" s="413"/>
      <c r="HWQ669" s="413"/>
      <c r="HWR669" s="413"/>
      <c r="HWS669" s="413"/>
      <c r="HWT669" s="412"/>
      <c r="HWU669" s="412"/>
      <c r="HWV669" s="412"/>
      <c r="HWW669" s="412"/>
      <c r="HWX669" s="412"/>
      <c r="HWY669" s="412"/>
      <c r="HWZ669" s="412"/>
      <c r="HXA669" s="412"/>
      <c r="HXB669" s="412"/>
      <c r="HXC669" s="412"/>
      <c r="HXD669" s="412"/>
      <c r="HXE669" s="412"/>
      <c r="HXF669" s="412"/>
      <c r="HXG669" s="412"/>
      <c r="HXH669" s="412"/>
      <c r="HXI669" s="412"/>
      <c r="HXJ669" s="412"/>
      <c r="HXK669" s="412"/>
      <c r="HXL669" s="412"/>
      <c r="HXM669" s="412"/>
      <c r="HXN669" s="412"/>
      <c r="HXO669" s="412"/>
      <c r="HXP669" s="412"/>
      <c r="HXQ669" s="412"/>
      <c r="HXR669" s="412"/>
      <c r="HXS669" s="412"/>
      <c r="HXT669" s="412"/>
      <c r="HXU669" s="412"/>
      <c r="HXV669" s="412"/>
      <c r="HXW669" s="412"/>
      <c r="HXX669" s="412"/>
      <c r="HXY669" s="412"/>
      <c r="HXZ669" s="412"/>
      <c r="HYA669" s="412"/>
      <c r="HYB669" s="412"/>
      <c r="HYC669" s="412"/>
      <c r="HYD669" s="412"/>
      <c r="HYE669" s="412"/>
      <c r="HYF669" s="412"/>
      <c r="HYG669" s="412"/>
      <c r="HYH669" s="412"/>
      <c r="HYI669" s="412"/>
      <c r="HYJ669" s="412"/>
      <c r="HYK669" s="412"/>
      <c r="HYL669" s="413"/>
      <c r="HYM669" s="413"/>
      <c r="HYN669" s="413"/>
      <c r="HYO669" s="413"/>
      <c r="HYP669" s="413"/>
      <c r="HYQ669" s="413"/>
      <c r="HYR669" s="413"/>
      <c r="HYS669" s="413"/>
      <c r="HYT669" s="413"/>
      <c r="HYU669" s="413"/>
      <c r="HYV669" s="413"/>
      <c r="HYW669" s="413"/>
      <c r="HYX669" s="413"/>
      <c r="HYY669" s="413"/>
      <c r="HYZ669" s="413"/>
      <c r="HZA669" s="413"/>
      <c r="HZB669" s="413"/>
      <c r="HZC669" s="413"/>
      <c r="HZD669" s="413"/>
      <c r="HZE669" s="413"/>
      <c r="HZF669" s="413"/>
      <c r="HZG669" s="413"/>
      <c r="HZH669" s="413"/>
      <c r="HZI669" s="413"/>
      <c r="HZJ669" s="414"/>
      <c r="HZK669" s="414"/>
      <c r="HZL669" s="414"/>
      <c r="HZM669" s="414"/>
      <c r="HZN669" s="414"/>
      <c r="HZO669" s="413"/>
      <c r="HZP669" s="413"/>
      <c r="HZQ669" s="414"/>
      <c r="HZR669" s="414"/>
      <c r="HZS669" s="413"/>
      <c r="HZT669" s="413"/>
      <c r="HZU669" s="414"/>
      <c r="HZV669" s="414"/>
      <c r="HZW669" s="413"/>
      <c r="HZX669" s="413"/>
      <c r="HZY669" s="413"/>
      <c r="HZZ669" s="413"/>
      <c r="IAA669" s="413"/>
      <c r="IAB669" s="413"/>
      <c r="IAC669" s="413"/>
      <c r="IAD669" s="414"/>
      <c r="IAE669" s="414"/>
      <c r="IAF669" s="413"/>
      <c r="IAG669" s="413"/>
      <c r="IAH669" s="414"/>
      <c r="IAI669" s="414"/>
      <c r="IAJ669" s="413"/>
      <c r="IAK669" s="413"/>
      <c r="IAL669" s="413"/>
      <c r="IAM669" s="413"/>
      <c r="IAN669" s="413"/>
      <c r="IAO669" s="407"/>
      <c r="IAP669" s="439"/>
      <c r="IAQ669" s="413"/>
      <c r="IAR669" s="413"/>
      <c r="IAS669" s="413"/>
      <c r="IAT669" s="413"/>
      <c r="IAU669" s="413"/>
      <c r="IAV669" s="413"/>
      <c r="IAW669" s="413"/>
      <c r="IAX669" s="412"/>
      <c r="IAY669" s="412"/>
      <c r="IAZ669" s="412"/>
      <c r="IBA669" s="412"/>
      <c r="IBB669" s="412"/>
      <c r="IBC669" s="412"/>
      <c r="IBD669" s="412"/>
      <c r="IBE669" s="412"/>
      <c r="IBF669" s="412"/>
      <c r="IBG669" s="412"/>
      <c r="IBH669" s="412"/>
      <c r="IBI669" s="412"/>
      <c r="IBJ669" s="412"/>
      <c r="IBK669" s="412"/>
      <c r="IBL669" s="412"/>
      <c r="IBM669" s="412"/>
      <c r="IBN669" s="412"/>
      <c r="IBO669" s="412"/>
      <c r="IBP669" s="412"/>
      <c r="IBQ669" s="412"/>
      <c r="IBR669" s="412"/>
      <c r="IBS669" s="412"/>
      <c r="IBT669" s="412"/>
      <c r="IBU669" s="412"/>
      <c r="IBV669" s="412"/>
      <c r="IBW669" s="412"/>
      <c r="IBX669" s="412"/>
      <c r="IBY669" s="412"/>
      <c r="IBZ669" s="412"/>
      <c r="ICA669" s="412"/>
      <c r="ICB669" s="412"/>
      <c r="ICC669" s="412"/>
      <c r="ICD669" s="412"/>
      <c r="ICE669" s="412"/>
      <c r="ICF669" s="412"/>
      <c r="ICG669" s="412"/>
      <c r="ICH669" s="412"/>
      <c r="ICI669" s="412"/>
      <c r="ICJ669" s="412"/>
      <c r="ICK669" s="412"/>
      <c r="ICL669" s="412"/>
      <c r="ICM669" s="412"/>
      <c r="ICN669" s="412"/>
      <c r="ICO669" s="412"/>
      <c r="ICP669" s="413"/>
      <c r="ICQ669" s="413"/>
      <c r="ICR669" s="413"/>
      <c r="ICS669" s="413"/>
      <c r="ICT669" s="413"/>
      <c r="ICU669" s="413"/>
      <c r="ICV669" s="413"/>
      <c r="ICW669" s="413"/>
      <c r="ICX669" s="413"/>
      <c r="ICY669" s="413"/>
      <c r="ICZ669" s="413"/>
      <c r="IDA669" s="413"/>
      <c r="IDB669" s="413"/>
      <c r="IDC669" s="413"/>
      <c r="IDD669" s="413"/>
      <c r="IDE669" s="413"/>
      <c r="IDF669" s="413"/>
      <c r="IDG669" s="413"/>
      <c r="IDH669" s="413"/>
      <c r="IDI669" s="413"/>
      <c r="IDJ669" s="413"/>
      <c r="IDK669" s="413"/>
      <c r="IDL669" s="413"/>
      <c r="IDM669" s="413"/>
      <c r="IDN669" s="414"/>
      <c r="IDO669" s="414"/>
      <c r="IDP669" s="414"/>
      <c r="IDQ669" s="414"/>
      <c r="IDR669" s="414"/>
      <c r="IDS669" s="413"/>
      <c r="IDT669" s="413"/>
      <c r="IDU669" s="414"/>
      <c r="IDV669" s="414"/>
      <c r="IDW669" s="413"/>
      <c r="IDX669" s="413"/>
      <c r="IDY669" s="414"/>
      <c r="IDZ669" s="414"/>
      <c r="IEA669" s="413"/>
      <c r="IEB669" s="413"/>
      <c r="IEC669" s="413"/>
      <c r="IED669" s="413"/>
      <c r="IEE669" s="413"/>
      <c r="IEF669" s="413"/>
      <c r="IEG669" s="413"/>
      <c r="IEH669" s="414"/>
      <c r="IEI669" s="414"/>
      <c r="IEJ669" s="413"/>
      <c r="IEK669" s="413"/>
      <c r="IEL669" s="414"/>
      <c r="IEM669" s="414"/>
      <c r="IEN669" s="413"/>
      <c r="IEO669" s="413"/>
      <c r="IEP669" s="413"/>
      <c r="IEQ669" s="413"/>
      <c r="IER669" s="413"/>
      <c r="IES669" s="407"/>
      <c r="IET669" s="439"/>
      <c r="IEU669" s="413"/>
      <c r="IEV669" s="413"/>
      <c r="IEW669" s="413"/>
      <c r="IEX669" s="413"/>
      <c r="IEY669" s="413"/>
      <c r="IEZ669" s="413"/>
      <c r="IFA669" s="413"/>
      <c r="IFB669" s="412"/>
      <c r="IFC669" s="412"/>
      <c r="IFD669" s="412"/>
      <c r="IFE669" s="412"/>
      <c r="IFF669" s="412"/>
      <c r="IFG669" s="412"/>
      <c r="IFH669" s="412"/>
      <c r="IFI669" s="412"/>
      <c r="IFJ669" s="412"/>
      <c r="IFK669" s="412"/>
      <c r="IFL669" s="412"/>
      <c r="IFM669" s="412"/>
      <c r="IFN669" s="412"/>
      <c r="IFO669" s="412"/>
      <c r="IFP669" s="412"/>
      <c r="IFQ669" s="412"/>
      <c r="IFR669" s="412"/>
      <c r="IFS669" s="412"/>
      <c r="IFT669" s="412"/>
      <c r="IFU669" s="412"/>
      <c r="IFV669" s="412"/>
      <c r="IFW669" s="412"/>
      <c r="IFX669" s="412"/>
      <c r="IFY669" s="412"/>
      <c r="IFZ669" s="412"/>
      <c r="IGA669" s="412"/>
      <c r="IGB669" s="412"/>
      <c r="IGC669" s="412"/>
      <c r="IGD669" s="412"/>
      <c r="IGE669" s="412"/>
      <c r="IGF669" s="412"/>
      <c r="IGG669" s="412"/>
      <c r="IGH669" s="412"/>
      <c r="IGI669" s="412"/>
      <c r="IGJ669" s="412"/>
      <c r="IGK669" s="412"/>
      <c r="IGL669" s="412"/>
      <c r="IGM669" s="412"/>
      <c r="IGN669" s="412"/>
      <c r="IGO669" s="412"/>
      <c r="IGP669" s="412"/>
      <c r="IGQ669" s="412"/>
      <c r="IGR669" s="412"/>
      <c r="IGS669" s="412"/>
      <c r="IGT669" s="413"/>
      <c r="IGU669" s="413"/>
      <c r="IGV669" s="413"/>
      <c r="IGW669" s="413"/>
      <c r="IGX669" s="413"/>
      <c r="IGY669" s="413"/>
      <c r="IGZ669" s="413"/>
      <c r="IHA669" s="413"/>
      <c r="IHB669" s="413"/>
      <c r="IHC669" s="413"/>
      <c r="IHD669" s="413"/>
      <c r="IHE669" s="413"/>
      <c r="IHF669" s="413"/>
      <c r="IHG669" s="413"/>
      <c r="IHH669" s="413"/>
      <c r="IHI669" s="413"/>
      <c r="IHJ669" s="413"/>
      <c r="IHK669" s="413"/>
      <c r="IHL669" s="413"/>
      <c r="IHM669" s="413"/>
      <c r="IHN669" s="413"/>
      <c r="IHO669" s="413"/>
      <c r="IHP669" s="413"/>
      <c r="IHQ669" s="413"/>
      <c r="IHR669" s="414"/>
      <c r="IHS669" s="414"/>
      <c r="IHT669" s="414"/>
      <c r="IHU669" s="414"/>
      <c r="IHV669" s="414"/>
      <c r="IHW669" s="413"/>
      <c r="IHX669" s="413"/>
      <c r="IHY669" s="414"/>
      <c r="IHZ669" s="414"/>
      <c r="IIA669" s="413"/>
      <c r="IIB669" s="413"/>
      <c r="IIC669" s="414"/>
      <c r="IID669" s="414"/>
      <c r="IIE669" s="413"/>
      <c r="IIF669" s="413"/>
      <c r="IIG669" s="413"/>
      <c r="IIH669" s="413"/>
      <c r="III669" s="413"/>
      <c r="IIJ669" s="413"/>
      <c r="IIK669" s="413"/>
      <c r="IIL669" s="414"/>
      <c r="IIM669" s="414"/>
      <c r="IIN669" s="413"/>
      <c r="IIO669" s="413"/>
      <c r="IIP669" s="414"/>
      <c r="IIQ669" s="414"/>
      <c r="IIR669" s="413"/>
      <c r="IIS669" s="413"/>
      <c r="IIT669" s="413"/>
      <c r="IIU669" s="413"/>
      <c r="IIV669" s="413"/>
      <c r="IIW669" s="407"/>
      <c r="IIX669" s="439"/>
      <c r="IIY669" s="413"/>
      <c r="IIZ669" s="413"/>
      <c r="IJA669" s="413"/>
      <c r="IJB669" s="413"/>
      <c r="IJC669" s="413"/>
      <c r="IJD669" s="413"/>
      <c r="IJE669" s="413"/>
      <c r="IJF669" s="412"/>
      <c r="IJG669" s="412"/>
      <c r="IJH669" s="412"/>
      <c r="IJI669" s="412"/>
      <c r="IJJ669" s="412"/>
      <c r="IJK669" s="412"/>
      <c r="IJL669" s="412"/>
      <c r="IJM669" s="412"/>
      <c r="IJN669" s="412"/>
      <c r="IJO669" s="412"/>
      <c r="IJP669" s="412"/>
      <c r="IJQ669" s="412"/>
      <c r="IJR669" s="412"/>
      <c r="IJS669" s="412"/>
      <c r="IJT669" s="412"/>
      <c r="IJU669" s="412"/>
      <c r="IJV669" s="412"/>
      <c r="IJW669" s="412"/>
      <c r="IJX669" s="412"/>
      <c r="IJY669" s="412"/>
      <c r="IJZ669" s="412"/>
      <c r="IKA669" s="412"/>
      <c r="IKB669" s="412"/>
      <c r="IKC669" s="412"/>
      <c r="IKD669" s="412"/>
      <c r="IKE669" s="412"/>
      <c r="IKF669" s="412"/>
      <c r="IKG669" s="412"/>
      <c r="IKH669" s="412"/>
      <c r="IKI669" s="412"/>
      <c r="IKJ669" s="412"/>
      <c r="IKK669" s="412"/>
      <c r="IKL669" s="412"/>
      <c r="IKM669" s="412"/>
      <c r="IKN669" s="412"/>
      <c r="IKO669" s="412"/>
      <c r="IKP669" s="412"/>
      <c r="IKQ669" s="412"/>
      <c r="IKR669" s="412"/>
      <c r="IKS669" s="412"/>
      <c r="IKT669" s="412"/>
      <c r="IKU669" s="412"/>
      <c r="IKV669" s="412"/>
      <c r="IKW669" s="412"/>
      <c r="IKX669" s="413"/>
      <c r="IKY669" s="413"/>
      <c r="IKZ669" s="413"/>
      <c r="ILA669" s="413"/>
      <c r="ILB669" s="413"/>
      <c r="ILC669" s="413"/>
      <c r="ILD669" s="413"/>
      <c r="ILE669" s="413"/>
      <c r="ILF669" s="413"/>
      <c r="ILG669" s="413"/>
      <c r="ILH669" s="413"/>
      <c r="ILI669" s="413"/>
      <c r="ILJ669" s="413"/>
      <c r="ILK669" s="413"/>
      <c r="ILL669" s="413"/>
      <c r="ILM669" s="413"/>
      <c r="ILN669" s="413"/>
      <c r="ILO669" s="413"/>
      <c r="ILP669" s="413"/>
      <c r="ILQ669" s="413"/>
      <c r="ILR669" s="413"/>
      <c r="ILS669" s="413"/>
      <c r="ILT669" s="413"/>
      <c r="ILU669" s="413"/>
      <c r="ILV669" s="414"/>
      <c r="ILW669" s="414"/>
      <c r="ILX669" s="414"/>
      <c r="ILY669" s="414"/>
      <c r="ILZ669" s="414"/>
      <c r="IMA669" s="413"/>
      <c r="IMB669" s="413"/>
      <c r="IMC669" s="414"/>
      <c r="IMD669" s="414"/>
      <c r="IME669" s="413"/>
      <c r="IMF669" s="413"/>
      <c r="IMG669" s="414"/>
      <c r="IMH669" s="414"/>
      <c r="IMI669" s="413"/>
      <c r="IMJ669" s="413"/>
      <c r="IMK669" s="413"/>
      <c r="IML669" s="413"/>
      <c r="IMM669" s="413"/>
      <c r="IMN669" s="413"/>
      <c r="IMO669" s="413"/>
      <c r="IMP669" s="414"/>
      <c r="IMQ669" s="414"/>
      <c r="IMR669" s="413"/>
      <c r="IMS669" s="413"/>
      <c r="IMT669" s="414"/>
      <c r="IMU669" s="414"/>
      <c r="IMV669" s="413"/>
      <c r="IMW669" s="413"/>
      <c r="IMX669" s="413"/>
      <c r="IMY669" s="413"/>
      <c r="IMZ669" s="413"/>
      <c r="INA669" s="407"/>
      <c r="INB669" s="439"/>
      <c r="INC669" s="413"/>
      <c r="IND669" s="413"/>
      <c r="INE669" s="413"/>
      <c r="INF669" s="413"/>
      <c r="ING669" s="413"/>
      <c r="INH669" s="413"/>
      <c r="INI669" s="413"/>
      <c r="INJ669" s="412"/>
      <c r="INK669" s="412"/>
      <c r="INL669" s="412"/>
      <c r="INM669" s="412"/>
      <c r="INN669" s="412"/>
      <c r="INO669" s="412"/>
      <c r="INP669" s="412"/>
      <c r="INQ669" s="412"/>
      <c r="INR669" s="412"/>
      <c r="INS669" s="412"/>
      <c r="INT669" s="412"/>
      <c r="INU669" s="412"/>
      <c r="INV669" s="412"/>
      <c r="INW669" s="412"/>
      <c r="INX669" s="412"/>
      <c r="INY669" s="412"/>
      <c r="INZ669" s="412"/>
      <c r="IOA669" s="412"/>
      <c r="IOB669" s="412"/>
      <c r="IOC669" s="412"/>
      <c r="IOD669" s="412"/>
      <c r="IOE669" s="412"/>
      <c r="IOF669" s="412"/>
      <c r="IOG669" s="412"/>
      <c r="IOH669" s="412"/>
      <c r="IOI669" s="412"/>
      <c r="IOJ669" s="412"/>
      <c r="IOK669" s="412"/>
      <c r="IOL669" s="412"/>
      <c r="IOM669" s="412"/>
      <c r="ION669" s="412"/>
      <c r="IOO669" s="412"/>
      <c r="IOP669" s="412"/>
      <c r="IOQ669" s="412"/>
      <c r="IOR669" s="412"/>
      <c r="IOS669" s="412"/>
      <c r="IOT669" s="412"/>
      <c r="IOU669" s="412"/>
      <c r="IOV669" s="412"/>
      <c r="IOW669" s="412"/>
      <c r="IOX669" s="412"/>
      <c r="IOY669" s="412"/>
      <c r="IOZ669" s="412"/>
      <c r="IPA669" s="412"/>
      <c r="IPB669" s="413"/>
      <c r="IPC669" s="413"/>
      <c r="IPD669" s="413"/>
      <c r="IPE669" s="413"/>
      <c r="IPF669" s="413"/>
      <c r="IPG669" s="413"/>
      <c r="IPH669" s="413"/>
      <c r="IPI669" s="413"/>
      <c r="IPJ669" s="413"/>
      <c r="IPK669" s="413"/>
      <c r="IPL669" s="413"/>
      <c r="IPM669" s="413"/>
      <c r="IPN669" s="413"/>
      <c r="IPO669" s="413"/>
      <c r="IPP669" s="413"/>
      <c r="IPQ669" s="413"/>
      <c r="IPR669" s="413"/>
      <c r="IPS669" s="413"/>
      <c r="IPT669" s="413"/>
      <c r="IPU669" s="413"/>
      <c r="IPV669" s="413"/>
      <c r="IPW669" s="413"/>
      <c r="IPX669" s="413"/>
      <c r="IPY669" s="413"/>
      <c r="IPZ669" s="414"/>
      <c r="IQA669" s="414"/>
      <c r="IQB669" s="414"/>
      <c r="IQC669" s="414"/>
      <c r="IQD669" s="414"/>
      <c r="IQE669" s="413"/>
      <c r="IQF669" s="413"/>
      <c r="IQG669" s="414"/>
      <c r="IQH669" s="414"/>
      <c r="IQI669" s="413"/>
      <c r="IQJ669" s="413"/>
      <c r="IQK669" s="414"/>
      <c r="IQL669" s="414"/>
      <c r="IQM669" s="413"/>
      <c r="IQN669" s="413"/>
      <c r="IQO669" s="413"/>
      <c r="IQP669" s="413"/>
      <c r="IQQ669" s="413"/>
      <c r="IQR669" s="413"/>
      <c r="IQS669" s="413"/>
      <c r="IQT669" s="414"/>
      <c r="IQU669" s="414"/>
      <c r="IQV669" s="413"/>
      <c r="IQW669" s="413"/>
      <c r="IQX669" s="414"/>
      <c r="IQY669" s="414"/>
      <c r="IQZ669" s="413"/>
      <c r="IRA669" s="413"/>
      <c r="IRB669" s="413"/>
      <c r="IRC669" s="413"/>
      <c r="IRD669" s="413"/>
      <c r="IRE669" s="407"/>
      <c r="IRF669" s="439"/>
      <c r="IRG669" s="413"/>
      <c r="IRH669" s="413"/>
      <c r="IRI669" s="413"/>
      <c r="IRJ669" s="413"/>
      <c r="IRK669" s="413"/>
      <c r="IRL669" s="413"/>
      <c r="IRM669" s="413"/>
      <c r="IRN669" s="412"/>
      <c r="IRO669" s="412"/>
      <c r="IRP669" s="412"/>
      <c r="IRQ669" s="412"/>
      <c r="IRR669" s="412"/>
      <c r="IRS669" s="412"/>
      <c r="IRT669" s="412"/>
      <c r="IRU669" s="412"/>
      <c r="IRV669" s="412"/>
      <c r="IRW669" s="412"/>
      <c r="IRX669" s="412"/>
      <c r="IRY669" s="412"/>
      <c r="IRZ669" s="412"/>
      <c r="ISA669" s="412"/>
      <c r="ISB669" s="412"/>
      <c r="ISC669" s="412"/>
      <c r="ISD669" s="412"/>
      <c r="ISE669" s="412"/>
      <c r="ISF669" s="412"/>
      <c r="ISG669" s="412"/>
      <c r="ISH669" s="412"/>
      <c r="ISI669" s="412"/>
      <c r="ISJ669" s="412"/>
      <c r="ISK669" s="412"/>
      <c r="ISL669" s="412"/>
      <c r="ISM669" s="412"/>
      <c r="ISN669" s="412"/>
      <c r="ISO669" s="412"/>
      <c r="ISP669" s="412"/>
      <c r="ISQ669" s="412"/>
      <c r="ISR669" s="412"/>
      <c r="ISS669" s="412"/>
      <c r="IST669" s="412"/>
      <c r="ISU669" s="412"/>
      <c r="ISV669" s="412"/>
      <c r="ISW669" s="412"/>
      <c r="ISX669" s="412"/>
      <c r="ISY669" s="412"/>
      <c r="ISZ669" s="412"/>
      <c r="ITA669" s="412"/>
      <c r="ITB669" s="412"/>
      <c r="ITC669" s="412"/>
      <c r="ITD669" s="412"/>
      <c r="ITE669" s="412"/>
      <c r="ITF669" s="413"/>
      <c r="ITG669" s="413"/>
      <c r="ITH669" s="413"/>
      <c r="ITI669" s="413"/>
      <c r="ITJ669" s="413"/>
      <c r="ITK669" s="413"/>
      <c r="ITL669" s="413"/>
      <c r="ITM669" s="413"/>
      <c r="ITN669" s="413"/>
      <c r="ITO669" s="413"/>
      <c r="ITP669" s="413"/>
      <c r="ITQ669" s="413"/>
      <c r="ITR669" s="413"/>
      <c r="ITS669" s="413"/>
      <c r="ITT669" s="413"/>
      <c r="ITU669" s="413"/>
      <c r="ITV669" s="413"/>
      <c r="ITW669" s="413"/>
      <c r="ITX669" s="413"/>
      <c r="ITY669" s="413"/>
      <c r="ITZ669" s="413"/>
      <c r="IUA669" s="413"/>
      <c r="IUB669" s="413"/>
      <c r="IUC669" s="413"/>
      <c r="IUD669" s="414"/>
      <c r="IUE669" s="414"/>
      <c r="IUF669" s="414"/>
      <c r="IUG669" s="414"/>
      <c r="IUH669" s="414"/>
      <c r="IUI669" s="413"/>
      <c r="IUJ669" s="413"/>
      <c r="IUK669" s="414"/>
      <c r="IUL669" s="414"/>
      <c r="IUM669" s="413"/>
      <c r="IUN669" s="413"/>
      <c r="IUO669" s="414"/>
      <c r="IUP669" s="414"/>
      <c r="IUQ669" s="413"/>
      <c r="IUR669" s="413"/>
      <c r="IUS669" s="413"/>
      <c r="IUT669" s="413"/>
      <c r="IUU669" s="413"/>
      <c r="IUV669" s="413"/>
      <c r="IUW669" s="413"/>
      <c r="IUX669" s="414"/>
      <c r="IUY669" s="414"/>
      <c r="IUZ669" s="413"/>
      <c r="IVA669" s="413"/>
      <c r="IVB669" s="414"/>
      <c r="IVC669" s="414"/>
      <c r="IVD669" s="413"/>
      <c r="IVE669" s="413"/>
      <c r="IVF669" s="413"/>
      <c r="IVG669" s="413"/>
      <c r="IVH669" s="413"/>
      <c r="IVI669" s="407"/>
      <c r="IVJ669" s="439"/>
      <c r="IVK669" s="413"/>
      <c r="IVL669" s="413"/>
      <c r="IVM669" s="413"/>
      <c r="IVN669" s="413"/>
      <c r="IVO669" s="413"/>
      <c r="IVP669" s="413"/>
      <c r="IVQ669" s="413"/>
      <c r="IVR669" s="412"/>
      <c r="IVS669" s="412"/>
      <c r="IVT669" s="412"/>
      <c r="IVU669" s="412"/>
      <c r="IVV669" s="412"/>
      <c r="IVW669" s="412"/>
      <c r="IVX669" s="412"/>
      <c r="IVY669" s="412"/>
      <c r="IVZ669" s="412"/>
      <c r="IWA669" s="412"/>
      <c r="IWB669" s="412"/>
      <c r="IWC669" s="412"/>
      <c r="IWD669" s="412"/>
      <c r="IWE669" s="412"/>
      <c r="IWF669" s="412"/>
      <c r="IWG669" s="412"/>
      <c r="IWH669" s="412"/>
      <c r="IWI669" s="412"/>
      <c r="IWJ669" s="412"/>
      <c r="IWK669" s="412"/>
      <c r="IWL669" s="412"/>
      <c r="IWM669" s="412"/>
      <c r="IWN669" s="412"/>
      <c r="IWO669" s="412"/>
      <c r="IWP669" s="412"/>
      <c r="IWQ669" s="412"/>
      <c r="IWR669" s="412"/>
      <c r="IWS669" s="412"/>
      <c r="IWT669" s="412"/>
      <c r="IWU669" s="412"/>
      <c r="IWV669" s="412"/>
      <c r="IWW669" s="412"/>
      <c r="IWX669" s="412"/>
      <c r="IWY669" s="412"/>
      <c r="IWZ669" s="412"/>
      <c r="IXA669" s="412"/>
      <c r="IXB669" s="412"/>
      <c r="IXC669" s="412"/>
      <c r="IXD669" s="412"/>
      <c r="IXE669" s="412"/>
      <c r="IXF669" s="412"/>
      <c r="IXG669" s="412"/>
      <c r="IXH669" s="412"/>
      <c r="IXI669" s="412"/>
      <c r="IXJ669" s="413"/>
      <c r="IXK669" s="413"/>
      <c r="IXL669" s="413"/>
      <c r="IXM669" s="413"/>
      <c r="IXN669" s="413"/>
      <c r="IXO669" s="413"/>
      <c r="IXP669" s="413"/>
      <c r="IXQ669" s="413"/>
      <c r="IXR669" s="413"/>
      <c r="IXS669" s="413"/>
      <c r="IXT669" s="413"/>
      <c r="IXU669" s="413"/>
      <c r="IXV669" s="413"/>
      <c r="IXW669" s="413"/>
      <c r="IXX669" s="413"/>
      <c r="IXY669" s="413"/>
      <c r="IXZ669" s="413"/>
      <c r="IYA669" s="413"/>
      <c r="IYB669" s="413"/>
      <c r="IYC669" s="413"/>
      <c r="IYD669" s="413"/>
      <c r="IYE669" s="413"/>
      <c r="IYF669" s="413"/>
      <c r="IYG669" s="413"/>
      <c r="IYH669" s="414"/>
      <c r="IYI669" s="414"/>
      <c r="IYJ669" s="414"/>
      <c r="IYK669" s="414"/>
      <c r="IYL669" s="414"/>
      <c r="IYM669" s="413"/>
      <c r="IYN669" s="413"/>
      <c r="IYO669" s="414"/>
      <c r="IYP669" s="414"/>
      <c r="IYQ669" s="413"/>
      <c r="IYR669" s="413"/>
      <c r="IYS669" s="414"/>
      <c r="IYT669" s="414"/>
      <c r="IYU669" s="413"/>
      <c r="IYV669" s="413"/>
      <c r="IYW669" s="413"/>
      <c r="IYX669" s="413"/>
      <c r="IYY669" s="413"/>
      <c r="IYZ669" s="413"/>
      <c r="IZA669" s="413"/>
      <c r="IZB669" s="414"/>
      <c r="IZC669" s="414"/>
      <c r="IZD669" s="413"/>
      <c r="IZE669" s="413"/>
      <c r="IZF669" s="414"/>
      <c r="IZG669" s="414"/>
      <c r="IZH669" s="413"/>
      <c r="IZI669" s="413"/>
      <c r="IZJ669" s="413"/>
      <c r="IZK669" s="413"/>
      <c r="IZL669" s="413"/>
      <c r="IZM669" s="407"/>
      <c r="IZN669" s="439"/>
      <c r="IZO669" s="413"/>
      <c r="IZP669" s="413"/>
      <c r="IZQ669" s="413"/>
      <c r="IZR669" s="413"/>
      <c r="IZS669" s="413"/>
      <c r="IZT669" s="413"/>
      <c r="IZU669" s="413"/>
      <c r="IZV669" s="412"/>
      <c r="IZW669" s="412"/>
      <c r="IZX669" s="412"/>
      <c r="IZY669" s="412"/>
      <c r="IZZ669" s="412"/>
      <c r="JAA669" s="412"/>
      <c r="JAB669" s="412"/>
      <c r="JAC669" s="412"/>
      <c r="JAD669" s="412"/>
      <c r="JAE669" s="412"/>
      <c r="JAF669" s="412"/>
      <c r="JAG669" s="412"/>
      <c r="JAH669" s="412"/>
      <c r="JAI669" s="412"/>
      <c r="JAJ669" s="412"/>
      <c r="JAK669" s="412"/>
      <c r="JAL669" s="412"/>
      <c r="JAM669" s="412"/>
      <c r="JAN669" s="412"/>
      <c r="JAO669" s="412"/>
      <c r="JAP669" s="412"/>
      <c r="JAQ669" s="412"/>
      <c r="JAR669" s="412"/>
      <c r="JAS669" s="412"/>
      <c r="JAT669" s="412"/>
      <c r="JAU669" s="412"/>
      <c r="JAV669" s="412"/>
      <c r="JAW669" s="412"/>
      <c r="JAX669" s="412"/>
      <c r="JAY669" s="412"/>
      <c r="JAZ669" s="412"/>
      <c r="JBA669" s="412"/>
      <c r="JBB669" s="412"/>
      <c r="JBC669" s="412"/>
      <c r="JBD669" s="412"/>
      <c r="JBE669" s="412"/>
      <c r="JBF669" s="412"/>
      <c r="JBG669" s="412"/>
      <c r="JBH669" s="412"/>
      <c r="JBI669" s="412"/>
      <c r="JBJ669" s="412"/>
      <c r="JBK669" s="412"/>
      <c r="JBL669" s="412"/>
      <c r="JBM669" s="412"/>
      <c r="JBN669" s="413"/>
      <c r="JBO669" s="413"/>
      <c r="JBP669" s="413"/>
      <c r="JBQ669" s="413"/>
      <c r="JBR669" s="413"/>
      <c r="JBS669" s="413"/>
      <c r="JBT669" s="413"/>
      <c r="JBU669" s="413"/>
      <c r="JBV669" s="413"/>
      <c r="JBW669" s="413"/>
      <c r="JBX669" s="413"/>
      <c r="JBY669" s="413"/>
      <c r="JBZ669" s="413"/>
      <c r="JCA669" s="413"/>
      <c r="JCB669" s="413"/>
      <c r="JCC669" s="413"/>
      <c r="JCD669" s="413"/>
      <c r="JCE669" s="413"/>
      <c r="JCF669" s="413"/>
      <c r="JCG669" s="413"/>
      <c r="JCH669" s="413"/>
      <c r="JCI669" s="413"/>
      <c r="JCJ669" s="413"/>
      <c r="JCK669" s="413"/>
      <c r="JCL669" s="414"/>
      <c r="JCM669" s="414"/>
      <c r="JCN669" s="414"/>
      <c r="JCO669" s="414"/>
      <c r="JCP669" s="414"/>
      <c r="JCQ669" s="413"/>
      <c r="JCR669" s="413"/>
      <c r="JCS669" s="414"/>
      <c r="JCT669" s="414"/>
      <c r="JCU669" s="413"/>
      <c r="JCV669" s="413"/>
      <c r="JCW669" s="414"/>
      <c r="JCX669" s="414"/>
      <c r="JCY669" s="413"/>
      <c r="JCZ669" s="413"/>
      <c r="JDA669" s="413"/>
      <c r="JDB669" s="413"/>
      <c r="JDC669" s="413"/>
      <c r="JDD669" s="413"/>
      <c r="JDE669" s="413"/>
      <c r="JDF669" s="414"/>
      <c r="JDG669" s="414"/>
      <c r="JDH669" s="413"/>
      <c r="JDI669" s="413"/>
      <c r="JDJ669" s="414"/>
      <c r="JDK669" s="414"/>
      <c r="JDL669" s="413"/>
      <c r="JDM669" s="413"/>
      <c r="JDN669" s="413"/>
      <c r="JDO669" s="413"/>
      <c r="JDP669" s="413"/>
      <c r="JDQ669" s="407"/>
      <c r="JDR669" s="439"/>
      <c r="JDS669" s="413"/>
      <c r="JDT669" s="413"/>
      <c r="JDU669" s="413"/>
      <c r="JDV669" s="413"/>
      <c r="JDW669" s="413"/>
      <c r="JDX669" s="413"/>
      <c r="JDY669" s="413"/>
      <c r="JDZ669" s="412"/>
      <c r="JEA669" s="412"/>
      <c r="JEB669" s="412"/>
      <c r="JEC669" s="412"/>
      <c r="JED669" s="412"/>
      <c r="JEE669" s="412"/>
      <c r="JEF669" s="412"/>
      <c r="JEG669" s="412"/>
      <c r="JEH669" s="412"/>
      <c r="JEI669" s="412"/>
      <c r="JEJ669" s="412"/>
      <c r="JEK669" s="412"/>
      <c r="JEL669" s="412"/>
      <c r="JEM669" s="412"/>
      <c r="JEN669" s="412"/>
      <c r="JEO669" s="412"/>
      <c r="JEP669" s="412"/>
      <c r="JEQ669" s="412"/>
      <c r="JER669" s="412"/>
      <c r="JES669" s="412"/>
      <c r="JET669" s="412"/>
      <c r="JEU669" s="412"/>
      <c r="JEV669" s="412"/>
      <c r="JEW669" s="412"/>
      <c r="JEX669" s="412"/>
      <c r="JEY669" s="412"/>
      <c r="JEZ669" s="412"/>
      <c r="JFA669" s="412"/>
      <c r="JFB669" s="412"/>
      <c r="JFC669" s="412"/>
      <c r="JFD669" s="412"/>
      <c r="JFE669" s="412"/>
      <c r="JFF669" s="412"/>
      <c r="JFG669" s="412"/>
      <c r="JFH669" s="412"/>
      <c r="JFI669" s="412"/>
      <c r="JFJ669" s="412"/>
      <c r="JFK669" s="412"/>
      <c r="JFL669" s="412"/>
      <c r="JFM669" s="412"/>
      <c r="JFN669" s="412"/>
      <c r="JFO669" s="412"/>
      <c r="JFP669" s="412"/>
      <c r="JFQ669" s="412"/>
      <c r="JFR669" s="413"/>
      <c r="JFS669" s="413"/>
      <c r="JFT669" s="413"/>
      <c r="JFU669" s="413"/>
      <c r="JFV669" s="413"/>
      <c r="JFW669" s="413"/>
      <c r="JFX669" s="413"/>
      <c r="JFY669" s="413"/>
      <c r="JFZ669" s="413"/>
      <c r="JGA669" s="413"/>
      <c r="JGB669" s="413"/>
      <c r="JGC669" s="413"/>
      <c r="JGD669" s="413"/>
      <c r="JGE669" s="413"/>
      <c r="JGF669" s="413"/>
      <c r="JGG669" s="413"/>
      <c r="JGH669" s="413"/>
      <c r="JGI669" s="413"/>
      <c r="JGJ669" s="413"/>
      <c r="JGK669" s="413"/>
      <c r="JGL669" s="413"/>
      <c r="JGM669" s="413"/>
      <c r="JGN669" s="413"/>
      <c r="JGO669" s="413"/>
      <c r="JGP669" s="414"/>
      <c r="JGQ669" s="414"/>
      <c r="JGR669" s="414"/>
      <c r="JGS669" s="414"/>
      <c r="JGT669" s="414"/>
      <c r="JGU669" s="413"/>
      <c r="JGV669" s="413"/>
      <c r="JGW669" s="414"/>
      <c r="JGX669" s="414"/>
      <c r="JGY669" s="413"/>
      <c r="JGZ669" s="413"/>
      <c r="JHA669" s="414"/>
      <c r="JHB669" s="414"/>
      <c r="JHC669" s="413"/>
      <c r="JHD669" s="413"/>
      <c r="JHE669" s="413"/>
      <c r="JHF669" s="413"/>
      <c r="JHG669" s="413"/>
      <c r="JHH669" s="413"/>
      <c r="JHI669" s="413"/>
      <c r="JHJ669" s="414"/>
      <c r="JHK669" s="414"/>
      <c r="JHL669" s="413"/>
      <c r="JHM669" s="413"/>
      <c r="JHN669" s="414"/>
      <c r="JHO669" s="414"/>
      <c r="JHP669" s="413"/>
      <c r="JHQ669" s="413"/>
      <c r="JHR669" s="413"/>
      <c r="JHS669" s="413"/>
      <c r="JHT669" s="413"/>
      <c r="JHU669" s="407"/>
      <c r="JHV669" s="439"/>
      <c r="JHW669" s="413"/>
      <c r="JHX669" s="413"/>
      <c r="JHY669" s="413"/>
      <c r="JHZ669" s="413"/>
      <c r="JIA669" s="413"/>
      <c r="JIB669" s="413"/>
      <c r="JIC669" s="413"/>
      <c r="JID669" s="412"/>
      <c r="JIE669" s="412"/>
      <c r="JIF669" s="412"/>
      <c r="JIG669" s="412"/>
      <c r="JIH669" s="412"/>
      <c r="JII669" s="412"/>
      <c r="JIJ669" s="412"/>
      <c r="JIK669" s="412"/>
      <c r="JIL669" s="412"/>
      <c r="JIM669" s="412"/>
      <c r="JIN669" s="412"/>
      <c r="JIO669" s="412"/>
      <c r="JIP669" s="412"/>
      <c r="JIQ669" s="412"/>
      <c r="JIR669" s="412"/>
      <c r="JIS669" s="412"/>
      <c r="JIT669" s="412"/>
      <c r="JIU669" s="412"/>
      <c r="JIV669" s="412"/>
      <c r="JIW669" s="412"/>
      <c r="JIX669" s="412"/>
      <c r="JIY669" s="412"/>
      <c r="JIZ669" s="412"/>
      <c r="JJA669" s="412"/>
      <c r="JJB669" s="412"/>
      <c r="JJC669" s="412"/>
      <c r="JJD669" s="412"/>
      <c r="JJE669" s="412"/>
      <c r="JJF669" s="412"/>
      <c r="JJG669" s="412"/>
      <c r="JJH669" s="412"/>
      <c r="JJI669" s="412"/>
      <c r="JJJ669" s="412"/>
      <c r="JJK669" s="412"/>
      <c r="JJL669" s="412"/>
      <c r="JJM669" s="412"/>
      <c r="JJN669" s="412"/>
      <c r="JJO669" s="412"/>
      <c r="JJP669" s="412"/>
      <c r="JJQ669" s="412"/>
      <c r="JJR669" s="412"/>
      <c r="JJS669" s="412"/>
      <c r="JJT669" s="412"/>
      <c r="JJU669" s="412"/>
      <c r="JJV669" s="413"/>
      <c r="JJW669" s="413"/>
      <c r="JJX669" s="413"/>
      <c r="JJY669" s="413"/>
      <c r="JJZ669" s="413"/>
      <c r="JKA669" s="413"/>
      <c r="JKB669" s="413"/>
      <c r="JKC669" s="413"/>
      <c r="JKD669" s="413"/>
      <c r="JKE669" s="413"/>
      <c r="JKF669" s="413"/>
      <c r="JKG669" s="413"/>
      <c r="JKH669" s="413"/>
      <c r="JKI669" s="413"/>
      <c r="JKJ669" s="413"/>
      <c r="JKK669" s="413"/>
      <c r="JKL669" s="413"/>
      <c r="JKM669" s="413"/>
      <c r="JKN669" s="413"/>
      <c r="JKO669" s="413"/>
      <c r="JKP669" s="413"/>
      <c r="JKQ669" s="413"/>
      <c r="JKR669" s="413"/>
      <c r="JKS669" s="413"/>
      <c r="JKT669" s="414"/>
      <c r="JKU669" s="414"/>
      <c r="JKV669" s="414"/>
      <c r="JKW669" s="414"/>
      <c r="JKX669" s="414"/>
      <c r="JKY669" s="413"/>
      <c r="JKZ669" s="413"/>
      <c r="JLA669" s="414"/>
      <c r="JLB669" s="414"/>
      <c r="JLC669" s="413"/>
      <c r="JLD669" s="413"/>
      <c r="JLE669" s="414"/>
      <c r="JLF669" s="414"/>
      <c r="JLG669" s="413"/>
      <c r="JLH669" s="413"/>
      <c r="JLI669" s="413"/>
      <c r="JLJ669" s="413"/>
      <c r="JLK669" s="413"/>
      <c r="JLL669" s="413"/>
      <c r="JLM669" s="413"/>
      <c r="JLN669" s="414"/>
      <c r="JLO669" s="414"/>
      <c r="JLP669" s="413"/>
      <c r="JLQ669" s="413"/>
      <c r="JLR669" s="414"/>
      <c r="JLS669" s="414"/>
      <c r="JLT669" s="413"/>
      <c r="JLU669" s="413"/>
      <c r="JLV669" s="413"/>
      <c r="JLW669" s="413"/>
      <c r="JLX669" s="413"/>
      <c r="JLY669" s="407"/>
      <c r="JLZ669" s="439"/>
      <c r="JMA669" s="413"/>
      <c r="JMB669" s="413"/>
      <c r="JMC669" s="413"/>
      <c r="JMD669" s="413"/>
      <c r="JME669" s="413"/>
      <c r="JMF669" s="413"/>
      <c r="JMG669" s="413"/>
      <c r="JMH669" s="412"/>
      <c r="JMI669" s="412"/>
      <c r="JMJ669" s="412"/>
      <c r="JMK669" s="412"/>
      <c r="JML669" s="412"/>
      <c r="JMM669" s="412"/>
      <c r="JMN669" s="412"/>
      <c r="JMO669" s="412"/>
      <c r="JMP669" s="412"/>
      <c r="JMQ669" s="412"/>
      <c r="JMR669" s="412"/>
      <c r="JMS669" s="412"/>
      <c r="JMT669" s="412"/>
      <c r="JMU669" s="412"/>
      <c r="JMV669" s="412"/>
      <c r="JMW669" s="412"/>
      <c r="JMX669" s="412"/>
      <c r="JMY669" s="412"/>
      <c r="JMZ669" s="412"/>
      <c r="JNA669" s="412"/>
      <c r="JNB669" s="412"/>
      <c r="JNC669" s="412"/>
      <c r="JND669" s="412"/>
      <c r="JNE669" s="412"/>
      <c r="JNF669" s="412"/>
      <c r="JNG669" s="412"/>
      <c r="JNH669" s="412"/>
      <c r="JNI669" s="412"/>
      <c r="JNJ669" s="412"/>
      <c r="JNK669" s="412"/>
      <c r="JNL669" s="412"/>
      <c r="JNM669" s="412"/>
      <c r="JNN669" s="412"/>
      <c r="JNO669" s="412"/>
      <c r="JNP669" s="412"/>
      <c r="JNQ669" s="412"/>
      <c r="JNR669" s="412"/>
      <c r="JNS669" s="412"/>
      <c r="JNT669" s="412"/>
      <c r="JNU669" s="412"/>
      <c r="JNV669" s="412"/>
      <c r="JNW669" s="412"/>
      <c r="JNX669" s="412"/>
      <c r="JNY669" s="412"/>
      <c r="JNZ669" s="413"/>
      <c r="JOA669" s="413"/>
      <c r="JOB669" s="413"/>
      <c r="JOC669" s="413"/>
      <c r="JOD669" s="413"/>
      <c r="JOE669" s="413"/>
      <c r="JOF669" s="413"/>
      <c r="JOG669" s="413"/>
      <c r="JOH669" s="413"/>
      <c r="JOI669" s="413"/>
      <c r="JOJ669" s="413"/>
      <c r="JOK669" s="413"/>
      <c r="JOL669" s="413"/>
      <c r="JOM669" s="413"/>
      <c r="JON669" s="413"/>
      <c r="JOO669" s="413"/>
      <c r="JOP669" s="413"/>
      <c r="JOQ669" s="413"/>
      <c r="JOR669" s="413"/>
      <c r="JOS669" s="413"/>
      <c r="JOT669" s="413"/>
      <c r="JOU669" s="413"/>
      <c r="JOV669" s="413"/>
      <c r="JOW669" s="413"/>
      <c r="JOX669" s="414"/>
      <c r="JOY669" s="414"/>
      <c r="JOZ669" s="414"/>
      <c r="JPA669" s="414"/>
      <c r="JPB669" s="414"/>
      <c r="JPC669" s="413"/>
      <c r="JPD669" s="413"/>
      <c r="JPE669" s="414"/>
      <c r="JPF669" s="414"/>
      <c r="JPG669" s="413"/>
      <c r="JPH669" s="413"/>
      <c r="JPI669" s="414"/>
      <c r="JPJ669" s="414"/>
      <c r="JPK669" s="413"/>
      <c r="JPL669" s="413"/>
      <c r="JPM669" s="413"/>
      <c r="JPN669" s="413"/>
      <c r="JPO669" s="413"/>
      <c r="JPP669" s="413"/>
      <c r="JPQ669" s="413"/>
      <c r="JPR669" s="414"/>
      <c r="JPS669" s="414"/>
      <c r="JPT669" s="413"/>
      <c r="JPU669" s="413"/>
      <c r="JPV669" s="414"/>
      <c r="JPW669" s="414"/>
      <c r="JPX669" s="413"/>
      <c r="JPY669" s="413"/>
      <c r="JPZ669" s="413"/>
      <c r="JQA669" s="413"/>
      <c r="JQB669" s="413"/>
      <c r="JQC669" s="407"/>
      <c r="JQD669" s="439"/>
      <c r="JQE669" s="413"/>
      <c r="JQF669" s="413"/>
      <c r="JQG669" s="413"/>
      <c r="JQH669" s="413"/>
      <c r="JQI669" s="413"/>
      <c r="JQJ669" s="413"/>
      <c r="JQK669" s="413"/>
      <c r="JQL669" s="412"/>
      <c r="JQM669" s="412"/>
      <c r="JQN669" s="412"/>
      <c r="JQO669" s="412"/>
      <c r="JQP669" s="412"/>
      <c r="JQQ669" s="412"/>
      <c r="JQR669" s="412"/>
      <c r="JQS669" s="412"/>
      <c r="JQT669" s="412"/>
      <c r="JQU669" s="412"/>
      <c r="JQV669" s="412"/>
      <c r="JQW669" s="412"/>
      <c r="JQX669" s="412"/>
      <c r="JQY669" s="412"/>
      <c r="JQZ669" s="412"/>
      <c r="JRA669" s="412"/>
      <c r="JRB669" s="412"/>
      <c r="JRC669" s="412"/>
      <c r="JRD669" s="412"/>
      <c r="JRE669" s="412"/>
      <c r="JRF669" s="412"/>
      <c r="JRG669" s="412"/>
      <c r="JRH669" s="412"/>
      <c r="JRI669" s="412"/>
      <c r="JRJ669" s="412"/>
      <c r="JRK669" s="412"/>
      <c r="JRL669" s="412"/>
      <c r="JRM669" s="412"/>
      <c r="JRN669" s="412"/>
      <c r="JRO669" s="412"/>
      <c r="JRP669" s="412"/>
      <c r="JRQ669" s="412"/>
      <c r="JRR669" s="412"/>
      <c r="JRS669" s="412"/>
      <c r="JRT669" s="412"/>
      <c r="JRU669" s="412"/>
      <c r="JRV669" s="412"/>
      <c r="JRW669" s="412"/>
      <c r="JRX669" s="412"/>
      <c r="JRY669" s="412"/>
      <c r="JRZ669" s="412"/>
      <c r="JSA669" s="412"/>
      <c r="JSB669" s="412"/>
      <c r="JSC669" s="412"/>
      <c r="JSD669" s="413"/>
      <c r="JSE669" s="413"/>
      <c r="JSF669" s="413"/>
      <c r="JSG669" s="413"/>
      <c r="JSH669" s="413"/>
      <c r="JSI669" s="413"/>
      <c r="JSJ669" s="413"/>
      <c r="JSK669" s="413"/>
      <c r="JSL669" s="413"/>
      <c r="JSM669" s="413"/>
      <c r="JSN669" s="413"/>
      <c r="JSO669" s="413"/>
      <c r="JSP669" s="413"/>
      <c r="JSQ669" s="413"/>
      <c r="JSR669" s="413"/>
      <c r="JSS669" s="413"/>
      <c r="JST669" s="413"/>
      <c r="JSU669" s="413"/>
      <c r="JSV669" s="413"/>
      <c r="JSW669" s="413"/>
      <c r="JSX669" s="413"/>
      <c r="JSY669" s="413"/>
      <c r="JSZ669" s="413"/>
      <c r="JTA669" s="413"/>
      <c r="JTB669" s="414"/>
      <c r="JTC669" s="414"/>
      <c r="JTD669" s="414"/>
      <c r="JTE669" s="414"/>
      <c r="JTF669" s="414"/>
      <c r="JTG669" s="413"/>
      <c r="JTH669" s="413"/>
      <c r="JTI669" s="414"/>
      <c r="JTJ669" s="414"/>
      <c r="JTK669" s="413"/>
      <c r="JTL669" s="413"/>
      <c r="JTM669" s="414"/>
      <c r="JTN669" s="414"/>
      <c r="JTO669" s="413"/>
      <c r="JTP669" s="413"/>
      <c r="JTQ669" s="413"/>
      <c r="JTR669" s="413"/>
      <c r="JTS669" s="413"/>
      <c r="JTT669" s="413"/>
      <c r="JTU669" s="413"/>
      <c r="JTV669" s="414"/>
      <c r="JTW669" s="414"/>
      <c r="JTX669" s="413"/>
      <c r="JTY669" s="413"/>
      <c r="JTZ669" s="414"/>
      <c r="JUA669" s="414"/>
      <c r="JUB669" s="413"/>
      <c r="JUC669" s="413"/>
      <c r="JUD669" s="413"/>
      <c r="JUE669" s="413"/>
      <c r="JUF669" s="413"/>
      <c r="JUG669" s="407"/>
      <c r="JUH669" s="439"/>
      <c r="JUI669" s="413"/>
      <c r="JUJ669" s="413"/>
      <c r="JUK669" s="413"/>
      <c r="JUL669" s="413"/>
      <c r="JUM669" s="413"/>
      <c r="JUN669" s="413"/>
      <c r="JUO669" s="413"/>
      <c r="JUP669" s="412"/>
      <c r="JUQ669" s="412"/>
      <c r="JUR669" s="412"/>
      <c r="JUS669" s="412"/>
      <c r="JUT669" s="412"/>
      <c r="JUU669" s="412"/>
      <c r="JUV669" s="412"/>
      <c r="JUW669" s="412"/>
      <c r="JUX669" s="412"/>
      <c r="JUY669" s="412"/>
      <c r="JUZ669" s="412"/>
      <c r="JVA669" s="412"/>
      <c r="JVB669" s="412"/>
      <c r="JVC669" s="412"/>
      <c r="JVD669" s="412"/>
      <c r="JVE669" s="412"/>
      <c r="JVF669" s="412"/>
      <c r="JVG669" s="412"/>
      <c r="JVH669" s="412"/>
      <c r="JVI669" s="412"/>
      <c r="JVJ669" s="412"/>
      <c r="JVK669" s="412"/>
      <c r="JVL669" s="412"/>
      <c r="JVM669" s="412"/>
      <c r="JVN669" s="412"/>
      <c r="JVO669" s="412"/>
      <c r="JVP669" s="412"/>
      <c r="JVQ669" s="412"/>
      <c r="JVR669" s="412"/>
      <c r="JVS669" s="412"/>
      <c r="JVT669" s="412"/>
      <c r="JVU669" s="412"/>
      <c r="JVV669" s="412"/>
      <c r="JVW669" s="412"/>
      <c r="JVX669" s="412"/>
      <c r="JVY669" s="412"/>
      <c r="JVZ669" s="412"/>
      <c r="JWA669" s="412"/>
      <c r="JWB669" s="412"/>
      <c r="JWC669" s="412"/>
      <c r="JWD669" s="412"/>
      <c r="JWE669" s="412"/>
      <c r="JWF669" s="412"/>
      <c r="JWG669" s="412"/>
      <c r="JWH669" s="413"/>
      <c r="JWI669" s="413"/>
      <c r="JWJ669" s="413"/>
      <c r="JWK669" s="413"/>
      <c r="JWL669" s="413"/>
      <c r="JWM669" s="413"/>
      <c r="JWN669" s="413"/>
      <c r="JWO669" s="413"/>
      <c r="JWP669" s="413"/>
      <c r="JWQ669" s="413"/>
      <c r="JWR669" s="413"/>
      <c r="JWS669" s="413"/>
      <c r="JWT669" s="413"/>
      <c r="JWU669" s="413"/>
      <c r="JWV669" s="413"/>
      <c r="JWW669" s="413"/>
      <c r="JWX669" s="413"/>
      <c r="JWY669" s="413"/>
      <c r="JWZ669" s="413"/>
      <c r="JXA669" s="413"/>
      <c r="JXB669" s="413"/>
      <c r="JXC669" s="413"/>
      <c r="JXD669" s="413"/>
      <c r="JXE669" s="413"/>
      <c r="JXF669" s="414"/>
      <c r="JXG669" s="414"/>
      <c r="JXH669" s="414"/>
      <c r="JXI669" s="414"/>
      <c r="JXJ669" s="414"/>
      <c r="JXK669" s="413"/>
      <c r="JXL669" s="413"/>
      <c r="JXM669" s="414"/>
      <c r="JXN669" s="414"/>
      <c r="JXO669" s="413"/>
      <c r="JXP669" s="413"/>
      <c r="JXQ669" s="414"/>
      <c r="JXR669" s="414"/>
      <c r="JXS669" s="413"/>
      <c r="JXT669" s="413"/>
      <c r="JXU669" s="413"/>
      <c r="JXV669" s="413"/>
      <c r="JXW669" s="413"/>
      <c r="JXX669" s="413"/>
      <c r="JXY669" s="413"/>
      <c r="JXZ669" s="414"/>
      <c r="JYA669" s="414"/>
      <c r="JYB669" s="413"/>
      <c r="JYC669" s="413"/>
      <c r="JYD669" s="414"/>
      <c r="JYE669" s="414"/>
      <c r="JYF669" s="413"/>
      <c r="JYG669" s="413"/>
      <c r="JYH669" s="413"/>
      <c r="JYI669" s="413"/>
      <c r="JYJ669" s="413"/>
      <c r="JYK669" s="407"/>
      <c r="JYL669" s="439"/>
      <c r="JYM669" s="413"/>
      <c r="JYN669" s="413"/>
      <c r="JYO669" s="413"/>
      <c r="JYP669" s="413"/>
      <c r="JYQ669" s="413"/>
      <c r="JYR669" s="413"/>
      <c r="JYS669" s="413"/>
      <c r="JYT669" s="412"/>
      <c r="JYU669" s="412"/>
      <c r="JYV669" s="412"/>
      <c r="JYW669" s="412"/>
      <c r="JYX669" s="412"/>
      <c r="JYY669" s="412"/>
      <c r="JYZ669" s="412"/>
      <c r="JZA669" s="412"/>
      <c r="JZB669" s="412"/>
      <c r="JZC669" s="412"/>
      <c r="JZD669" s="412"/>
      <c r="JZE669" s="412"/>
      <c r="JZF669" s="412"/>
      <c r="JZG669" s="412"/>
      <c r="JZH669" s="412"/>
      <c r="JZI669" s="412"/>
      <c r="JZJ669" s="412"/>
      <c r="JZK669" s="412"/>
      <c r="JZL669" s="412"/>
      <c r="JZM669" s="412"/>
      <c r="JZN669" s="412"/>
      <c r="JZO669" s="412"/>
      <c r="JZP669" s="412"/>
      <c r="JZQ669" s="412"/>
      <c r="JZR669" s="412"/>
      <c r="JZS669" s="412"/>
      <c r="JZT669" s="412"/>
      <c r="JZU669" s="412"/>
      <c r="JZV669" s="412"/>
      <c r="JZW669" s="412"/>
      <c r="JZX669" s="412"/>
      <c r="JZY669" s="412"/>
      <c r="JZZ669" s="412"/>
      <c r="KAA669" s="412"/>
      <c r="KAB669" s="412"/>
      <c r="KAC669" s="412"/>
      <c r="KAD669" s="412"/>
      <c r="KAE669" s="412"/>
      <c r="KAF669" s="412"/>
      <c r="KAG669" s="412"/>
      <c r="KAH669" s="412"/>
      <c r="KAI669" s="412"/>
      <c r="KAJ669" s="412"/>
      <c r="KAK669" s="412"/>
      <c r="KAL669" s="413"/>
      <c r="KAM669" s="413"/>
      <c r="KAN669" s="413"/>
      <c r="KAO669" s="413"/>
      <c r="KAP669" s="413"/>
      <c r="KAQ669" s="413"/>
      <c r="KAR669" s="413"/>
      <c r="KAS669" s="413"/>
      <c r="KAT669" s="413"/>
      <c r="KAU669" s="413"/>
      <c r="KAV669" s="413"/>
      <c r="KAW669" s="413"/>
      <c r="KAX669" s="413"/>
      <c r="KAY669" s="413"/>
      <c r="KAZ669" s="413"/>
      <c r="KBA669" s="413"/>
      <c r="KBB669" s="413"/>
      <c r="KBC669" s="413"/>
      <c r="KBD669" s="413"/>
      <c r="KBE669" s="413"/>
      <c r="KBF669" s="413"/>
      <c r="KBG669" s="413"/>
      <c r="KBH669" s="413"/>
      <c r="KBI669" s="413"/>
      <c r="KBJ669" s="414"/>
      <c r="KBK669" s="414"/>
      <c r="KBL669" s="414"/>
      <c r="KBM669" s="414"/>
      <c r="KBN669" s="414"/>
      <c r="KBO669" s="413"/>
      <c r="KBP669" s="413"/>
      <c r="KBQ669" s="414"/>
      <c r="KBR669" s="414"/>
      <c r="KBS669" s="413"/>
      <c r="KBT669" s="413"/>
      <c r="KBU669" s="414"/>
      <c r="KBV669" s="414"/>
      <c r="KBW669" s="413"/>
      <c r="KBX669" s="413"/>
      <c r="KBY669" s="413"/>
      <c r="KBZ669" s="413"/>
      <c r="KCA669" s="413"/>
      <c r="KCB669" s="413"/>
      <c r="KCC669" s="413"/>
      <c r="KCD669" s="414"/>
      <c r="KCE669" s="414"/>
      <c r="KCF669" s="413"/>
      <c r="KCG669" s="413"/>
      <c r="KCH669" s="414"/>
      <c r="KCI669" s="414"/>
      <c r="KCJ669" s="413"/>
      <c r="KCK669" s="413"/>
      <c r="KCL669" s="413"/>
      <c r="KCM669" s="413"/>
      <c r="KCN669" s="413"/>
      <c r="KCO669" s="407"/>
      <c r="KCP669" s="439"/>
      <c r="KCQ669" s="413"/>
      <c r="KCR669" s="413"/>
      <c r="KCS669" s="413"/>
      <c r="KCT669" s="413"/>
      <c r="KCU669" s="413"/>
      <c r="KCV669" s="413"/>
      <c r="KCW669" s="413"/>
      <c r="KCX669" s="412"/>
      <c r="KCY669" s="412"/>
      <c r="KCZ669" s="412"/>
      <c r="KDA669" s="412"/>
      <c r="KDB669" s="412"/>
      <c r="KDC669" s="412"/>
      <c r="KDD669" s="412"/>
      <c r="KDE669" s="412"/>
      <c r="KDF669" s="412"/>
      <c r="KDG669" s="412"/>
      <c r="KDH669" s="412"/>
      <c r="KDI669" s="412"/>
      <c r="KDJ669" s="412"/>
      <c r="KDK669" s="412"/>
      <c r="KDL669" s="412"/>
      <c r="KDM669" s="412"/>
      <c r="KDN669" s="412"/>
      <c r="KDO669" s="412"/>
      <c r="KDP669" s="412"/>
      <c r="KDQ669" s="412"/>
      <c r="KDR669" s="412"/>
      <c r="KDS669" s="412"/>
      <c r="KDT669" s="412"/>
      <c r="KDU669" s="412"/>
      <c r="KDV669" s="412"/>
      <c r="KDW669" s="412"/>
      <c r="KDX669" s="412"/>
      <c r="KDY669" s="412"/>
      <c r="KDZ669" s="412"/>
      <c r="KEA669" s="412"/>
      <c r="KEB669" s="412"/>
      <c r="KEC669" s="412"/>
      <c r="KED669" s="412"/>
      <c r="KEE669" s="412"/>
      <c r="KEF669" s="412"/>
      <c r="KEG669" s="412"/>
      <c r="KEH669" s="412"/>
      <c r="KEI669" s="412"/>
      <c r="KEJ669" s="412"/>
      <c r="KEK669" s="412"/>
      <c r="KEL669" s="412"/>
      <c r="KEM669" s="412"/>
      <c r="KEN669" s="412"/>
      <c r="KEO669" s="412"/>
      <c r="KEP669" s="413"/>
      <c r="KEQ669" s="413"/>
      <c r="KER669" s="413"/>
      <c r="KES669" s="413"/>
      <c r="KET669" s="413"/>
      <c r="KEU669" s="413"/>
      <c r="KEV669" s="413"/>
      <c r="KEW669" s="413"/>
      <c r="KEX669" s="413"/>
      <c r="KEY669" s="413"/>
      <c r="KEZ669" s="413"/>
      <c r="KFA669" s="413"/>
      <c r="KFB669" s="413"/>
      <c r="KFC669" s="413"/>
      <c r="KFD669" s="413"/>
      <c r="KFE669" s="413"/>
      <c r="KFF669" s="413"/>
      <c r="KFG669" s="413"/>
      <c r="KFH669" s="413"/>
      <c r="KFI669" s="413"/>
      <c r="KFJ669" s="413"/>
      <c r="KFK669" s="413"/>
      <c r="KFL669" s="413"/>
      <c r="KFM669" s="413"/>
      <c r="KFN669" s="414"/>
      <c r="KFO669" s="414"/>
      <c r="KFP669" s="414"/>
      <c r="KFQ669" s="414"/>
      <c r="KFR669" s="414"/>
      <c r="KFS669" s="413"/>
      <c r="KFT669" s="413"/>
      <c r="KFU669" s="414"/>
      <c r="KFV669" s="414"/>
      <c r="KFW669" s="413"/>
      <c r="KFX669" s="413"/>
      <c r="KFY669" s="414"/>
      <c r="KFZ669" s="414"/>
      <c r="KGA669" s="413"/>
      <c r="KGB669" s="413"/>
      <c r="KGC669" s="413"/>
      <c r="KGD669" s="413"/>
      <c r="KGE669" s="413"/>
      <c r="KGF669" s="413"/>
      <c r="KGG669" s="413"/>
      <c r="KGH669" s="414"/>
      <c r="KGI669" s="414"/>
      <c r="KGJ669" s="413"/>
      <c r="KGK669" s="413"/>
      <c r="KGL669" s="414"/>
      <c r="KGM669" s="414"/>
      <c r="KGN669" s="413"/>
      <c r="KGO669" s="413"/>
      <c r="KGP669" s="413"/>
      <c r="KGQ669" s="413"/>
      <c r="KGR669" s="413"/>
      <c r="KGS669" s="407"/>
      <c r="KGT669" s="439"/>
      <c r="KGU669" s="413"/>
      <c r="KGV669" s="413"/>
      <c r="KGW669" s="413"/>
      <c r="KGX669" s="413"/>
      <c r="KGY669" s="413"/>
      <c r="KGZ669" s="413"/>
      <c r="KHA669" s="413"/>
      <c r="KHB669" s="412"/>
      <c r="KHC669" s="412"/>
      <c r="KHD669" s="412"/>
      <c r="KHE669" s="412"/>
      <c r="KHF669" s="412"/>
      <c r="KHG669" s="412"/>
      <c r="KHH669" s="412"/>
      <c r="KHI669" s="412"/>
      <c r="KHJ669" s="412"/>
      <c r="KHK669" s="412"/>
      <c r="KHL669" s="412"/>
      <c r="KHM669" s="412"/>
      <c r="KHN669" s="412"/>
      <c r="KHO669" s="412"/>
      <c r="KHP669" s="412"/>
      <c r="KHQ669" s="412"/>
      <c r="KHR669" s="412"/>
      <c r="KHS669" s="412"/>
      <c r="KHT669" s="412"/>
      <c r="KHU669" s="412"/>
      <c r="KHV669" s="412"/>
      <c r="KHW669" s="412"/>
      <c r="KHX669" s="412"/>
      <c r="KHY669" s="412"/>
      <c r="KHZ669" s="412"/>
      <c r="KIA669" s="412"/>
      <c r="KIB669" s="412"/>
      <c r="KIC669" s="412"/>
      <c r="KID669" s="412"/>
      <c r="KIE669" s="412"/>
      <c r="KIF669" s="412"/>
      <c r="KIG669" s="412"/>
      <c r="KIH669" s="412"/>
      <c r="KII669" s="412"/>
      <c r="KIJ669" s="412"/>
      <c r="KIK669" s="412"/>
      <c r="KIL669" s="412"/>
      <c r="KIM669" s="412"/>
      <c r="KIN669" s="412"/>
      <c r="KIO669" s="412"/>
      <c r="KIP669" s="412"/>
      <c r="KIQ669" s="412"/>
      <c r="KIR669" s="412"/>
      <c r="KIS669" s="412"/>
      <c r="KIT669" s="413"/>
      <c r="KIU669" s="413"/>
      <c r="KIV669" s="413"/>
      <c r="KIW669" s="413"/>
      <c r="KIX669" s="413"/>
      <c r="KIY669" s="413"/>
      <c r="KIZ669" s="413"/>
      <c r="KJA669" s="413"/>
      <c r="KJB669" s="413"/>
      <c r="KJC669" s="413"/>
      <c r="KJD669" s="413"/>
      <c r="KJE669" s="413"/>
      <c r="KJF669" s="413"/>
      <c r="KJG669" s="413"/>
      <c r="KJH669" s="413"/>
      <c r="KJI669" s="413"/>
      <c r="KJJ669" s="413"/>
      <c r="KJK669" s="413"/>
      <c r="KJL669" s="413"/>
      <c r="KJM669" s="413"/>
      <c r="KJN669" s="413"/>
      <c r="KJO669" s="413"/>
      <c r="KJP669" s="413"/>
      <c r="KJQ669" s="413"/>
      <c r="KJR669" s="414"/>
      <c r="KJS669" s="414"/>
      <c r="KJT669" s="414"/>
      <c r="KJU669" s="414"/>
      <c r="KJV669" s="414"/>
      <c r="KJW669" s="413"/>
      <c r="KJX669" s="413"/>
      <c r="KJY669" s="414"/>
      <c r="KJZ669" s="414"/>
      <c r="KKA669" s="413"/>
      <c r="KKB669" s="413"/>
      <c r="KKC669" s="414"/>
      <c r="KKD669" s="414"/>
      <c r="KKE669" s="413"/>
      <c r="KKF669" s="413"/>
      <c r="KKG669" s="413"/>
      <c r="KKH669" s="413"/>
      <c r="KKI669" s="413"/>
      <c r="KKJ669" s="413"/>
      <c r="KKK669" s="413"/>
      <c r="KKL669" s="414"/>
      <c r="KKM669" s="414"/>
      <c r="KKN669" s="413"/>
      <c r="KKO669" s="413"/>
      <c r="KKP669" s="414"/>
      <c r="KKQ669" s="414"/>
      <c r="KKR669" s="413"/>
      <c r="KKS669" s="413"/>
      <c r="KKT669" s="413"/>
      <c r="KKU669" s="413"/>
      <c r="KKV669" s="413"/>
      <c r="KKW669" s="407"/>
      <c r="KKX669" s="439"/>
      <c r="KKY669" s="413"/>
      <c r="KKZ669" s="413"/>
      <c r="KLA669" s="413"/>
      <c r="KLB669" s="413"/>
      <c r="KLC669" s="413"/>
      <c r="KLD669" s="413"/>
      <c r="KLE669" s="413"/>
      <c r="KLF669" s="412"/>
      <c r="KLG669" s="412"/>
      <c r="KLH669" s="412"/>
      <c r="KLI669" s="412"/>
      <c r="KLJ669" s="412"/>
      <c r="KLK669" s="412"/>
      <c r="KLL669" s="412"/>
      <c r="KLM669" s="412"/>
      <c r="KLN669" s="412"/>
      <c r="KLO669" s="412"/>
      <c r="KLP669" s="412"/>
      <c r="KLQ669" s="412"/>
      <c r="KLR669" s="412"/>
      <c r="KLS669" s="412"/>
      <c r="KLT669" s="412"/>
      <c r="KLU669" s="412"/>
      <c r="KLV669" s="412"/>
      <c r="KLW669" s="412"/>
      <c r="KLX669" s="412"/>
      <c r="KLY669" s="412"/>
      <c r="KLZ669" s="412"/>
      <c r="KMA669" s="412"/>
      <c r="KMB669" s="412"/>
      <c r="KMC669" s="412"/>
      <c r="KMD669" s="412"/>
      <c r="KME669" s="412"/>
      <c r="KMF669" s="412"/>
      <c r="KMG669" s="412"/>
      <c r="KMH669" s="412"/>
      <c r="KMI669" s="412"/>
      <c r="KMJ669" s="412"/>
      <c r="KMK669" s="412"/>
      <c r="KML669" s="412"/>
      <c r="KMM669" s="412"/>
      <c r="KMN669" s="412"/>
      <c r="KMO669" s="412"/>
      <c r="KMP669" s="412"/>
      <c r="KMQ669" s="412"/>
      <c r="KMR669" s="412"/>
      <c r="KMS669" s="412"/>
      <c r="KMT669" s="412"/>
      <c r="KMU669" s="412"/>
      <c r="KMV669" s="412"/>
      <c r="KMW669" s="412"/>
      <c r="KMX669" s="413"/>
      <c r="KMY669" s="413"/>
      <c r="KMZ669" s="413"/>
      <c r="KNA669" s="413"/>
      <c r="KNB669" s="413"/>
      <c r="KNC669" s="413"/>
      <c r="KND669" s="413"/>
      <c r="KNE669" s="413"/>
      <c r="KNF669" s="413"/>
      <c r="KNG669" s="413"/>
      <c r="KNH669" s="413"/>
      <c r="KNI669" s="413"/>
      <c r="KNJ669" s="413"/>
      <c r="KNK669" s="413"/>
      <c r="KNL669" s="413"/>
      <c r="KNM669" s="413"/>
      <c r="KNN669" s="413"/>
      <c r="KNO669" s="413"/>
      <c r="KNP669" s="413"/>
      <c r="KNQ669" s="413"/>
      <c r="KNR669" s="413"/>
      <c r="KNS669" s="413"/>
      <c r="KNT669" s="413"/>
      <c r="KNU669" s="413"/>
      <c r="KNV669" s="414"/>
      <c r="KNW669" s="414"/>
      <c r="KNX669" s="414"/>
      <c r="KNY669" s="414"/>
      <c r="KNZ669" s="414"/>
      <c r="KOA669" s="413"/>
      <c r="KOB669" s="413"/>
      <c r="KOC669" s="414"/>
      <c r="KOD669" s="414"/>
      <c r="KOE669" s="413"/>
      <c r="KOF669" s="413"/>
      <c r="KOG669" s="414"/>
      <c r="KOH669" s="414"/>
      <c r="KOI669" s="413"/>
      <c r="KOJ669" s="413"/>
      <c r="KOK669" s="413"/>
      <c r="KOL669" s="413"/>
      <c r="KOM669" s="413"/>
      <c r="KON669" s="413"/>
      <c r="KOO669" s="413"/>
      <c r="KOP669" s="414"/>
      <c r="KOQ669" s="414"/>
      <c r="KOR669" s="413"/>
      <c r="KOS669" s="413"/>
      <c r="KOT669" s="414"/>
      <c r="KOU669" s="414"/>
      <c r="KOV669" s="413"/>
      <c r="KOW669" s="413"/>
      <c r="KOX669" s="413"/>
      <c r="KOY669" s="413"/>
      <c r="KOZ669" s="413"/>
      <c r="KPA669" s="407"/>
      <c r="KPB669" s="439"/>
      <c r="KPC669" s="413"/>
      <c r="KPD669" s="413"/>
      <c r="KPE669" s="413"/>
      <c r="KPF669" s="413"/>
      <c r="KPG669" s="413"/>
      <c r="KPH669" s="413"/>
      <c r="KPI669" s="413"/>
      <c r="KPJ669" s="412"/>
      <c r="KPK669" s="412"/>
      <c r="KPL669" s="412"/>
      <c r="KPM669" s="412"/>
      <c r="KPN669" s="412"/>
      <c r="KPO669" s="412"/>
      <c r="KPP669" s="412"/>
      <c r="KPQ669" s="412"/>
      <c r="KPR669" s="412"/>
      <c r="KPS669" s="412"/>
      <c r="KPT669" s="412"/>
      <c r="KPU669" s="412"/>
      <c r="KPV669" s="412"/>
      <c r="KPW669" s="412"/>
      <c r="KPX669" s="412"/>
      <c r="KPY669" s="412"/>
      <c r="KPZ669" s="412"/>
      <c r="KQA669" s="412"/>
      <c r="KQB669" s="412"/>
      <c r="KQC669" s="412"/>
      <c r="KQD669" s="412"/>
      <c r="KQE669" s="412"/>
      <c r="KQF669" s="412"/>
      <c r="KQG669" s="412"/>
      <c r="KQH669" s="412"/>
      <c r="KQI669" s="412"/>
      <c r="KQJ669" s="412"/>
      <c r="KQK669" s="412"/>
      <c r="KQL669" s="412"/>
      <c r="KQM669" s="412"/>
      <c r="KQN669" s="412"/>
      <c r="KQO669" s="412"/>
      <c r="KQP669" s="412"/>
      <c r="KQQ669" s="412"/>
      <c r="KQR669" s="412"/>
      <c r="KQS669" s="412"/>
      <c r="KQT669" s="412"/>
      <c r="KQU669" s="412"/>
      <c r="KQV669" s="412"/>
      <c r="KQW669" s="412"/>
      <c r="KQX669" s="412"/>
      <c r="KQY669" s="412"/>
      <c r="KQZ669" s="412"/>
      <c r="KRA669" s="412"/>
      <c r="KRB669" s="413"/>
      <c r="KRC669" s="413"/>
      <c r="KRD669" s="413"/>
      <c r="KRE669" s="413"/>
      <c r="KRF669" s="413"/>
      <c r="KRG669" s="413"/>
      <c r="KRH669" s="413"/>
      <c r="KRI669" s="413"/>
      <c r="KRJ669" s="413"/>
      <c r="KRK669" s="413"/>
      <c r="KRL669" s="413"/>
      <c r="KRM669" s="413"/>
      <c r="KRN669" s="413"/>
      <c r="KRO669" s="413"/>
      <c r="KRP669" s="413"/>
      <c r="KRQ669" s="413"/>
      <c r="KRR669" s="413"/>
      <c r="KRS669" s="413"/>
      <c r="KRT669" s="413"/>
      <c r="KRU669" s="413"/>
      <c r="KRV669" s="413"/>
      <c r="KRW669" s="413"/>
      <c r="KRX669" s="413"/>
      <c r="KRY669" s="413"/>
      <c r="KRZ669" s="414"/>
      <c r="KSA669" s="414"/>
      <c r="KSB669" s="414"/>
      <c r="KSC669" s="414"/>
      <c r="KSD669" s="414"/>
      <c r="KSE669" s="413"/>
      <c r="KSF669" s="413"/>
      <c r="KSG669" s="414"/>
      <c r="KSH669" s="414"/>
      <c r="KSI669" s="413"/>
      <c r="KSJ669" s="413"/>
      <c r="KSK669" s="414"/>
      <c r="KSL669" s="414"/>
      <c r="KSM669" s="413"/>
      <c r="KSN669" s="413"/>
      <c r="KSO669" s="413"/>
      <c r="KSP669" s="413"/>
      <c r="KSQ669" s="413"/>
      <c r="KSR669" s="413"/>
      <c r="KSS669" s="413"/>
      <c r="KST669" s="414"/>
      <c r="KSU669" s="414"/>
      <c r="KSV669" s="413"/>
      <c r="KSW669" s="413"/>
      <c r="KSX669" s="414"/>
      <c r="KSY669" s="414"/>
      <c r="KSZ669" s="413"/>
      <c r="KTA669" s="413"/>
      <c r="KTB669" s="413"/>
      <c r="KTC669" s="413"/>
      <c r="KTD669" s="413"/>
      <c r="KTE669" s="407"/>
      <c r="KTF669" s="439"/>
      <c r="KTG669" s="413"/>
      <c r="KTH669" s="413"/>
      <c r="KTI669" s="413"/>
      <c r="KTJ669" s="413"/>
      <c r="KTK669" s="413"/>
      <c r="KTL669" s="413"/>
      <c r="KTM669" s="413"/>
      <c r="KTN669" s="412"/>
      <c r="KTO669" s="412"/>
      <c r="KTP669" s="412"/>
      <c r="KTQ669" s="412"/>
      <c r="KTR669" s="412"/>
      <c r="KTS669" s="412"/>
      <c r="KTT669" s="412"/>
      <c r="KTU669" s="412"/>
      <c r="KTV669" s="412"/>
      <c r="KTW669" s="412"/>
      <c r="KTX669" s="412"/>
      <c r="KTY669" s="412"/>
      <c r="KTZ669" s="412"/>
      <c r="KUA669" s="412"/>
      <c r="KUB669" s="412"/>
      <c r="KUC669" s="412"/>
      <c r="KUD669" s="412"/>
      <c r="KUE669" s="412"/>
      <c r="KUF669" s="412"/>
      <c r="KUG669" s="412"/>
      <c r="KUH669" s="412"/>
      <c r="KUI669" s="412"/>
      <c r="KUJ669" s="412"/>
      <c r="KUK669" s="412"/>
      <c r="KUL669" s="412"/>
      <c r="KUM669" s="412"/>
      <c r="KUN669" s="412"/>
      <c r="KUO669" s="412"/>
      <c r="KUP669" s="412"/>
      <c r="KUQ669" s="412"/>
      <c r="KUR669" s="412"/>
      <c r="KUS669" s="412"/>
      <c r="KUT669" s="412"/>
      <c r="KUU669" s="412"/>
      <c r="KUV669" s="412"/>
      <c r="KUW669" s="412"/>
      <c r="KUX669" s="412"/>
      <c r="KUY669" s="412"/>
      <c r="KUZ669" s="412"/>
      <c r="KVA669" s="412"/>
      <c r="KVB669" s="412"/>
      <c r="KVC669" s="412"/>
      <c r="KVD669" s="412"/>
      <c r="KVE669" s="412"/>
      <c r="KVF669" s="413"/>
      <c r="KVG669" s="413"/>
      <c r="KVH669" s="413"/>
      <c r="KVI669" s="413"/>
      <c r="KVJ669" s="413"/>
      <c r="KVK669" s="413"/>
      <c r="KVL669" s="413"/>
      <c r="KVM669" s="413"/>
      <c r="KVN669" s="413"/>
      <c r="KVO669" s="413"/>
      <c r="KVP669" s="413"/>
      <c r="KVQ669" s="413"/>
      <c r="KVR669" s="413"/>
      <c r="KVS669" s="413"/>
      <c r="KVT669" s="413"/>
      <c r="KVU669" s="413"/>
      <c r="KVV669" s="413"/>
      <c r="KVW669" s="413"/>
      <c r="KVX669" s="413"/>
      <c r="KVY669" s="413"/>
      <c r="KVZ669" s="413"/>
      <c r="KWA669" s="413"/>
      <c r="KWB669" s="413"/>
      <c r="KWC669" s="413"/>
      <c r="KWD669" s="414"/>
      <c r="KWE669" s="414"/>
      <c r="KWF669" s="414"/>
      <c r="KWG669" s="414"/>
      <c r="KWH669" s="414"/>
      <c r="KWI669" s="413"/>
      <c r="KWJ669" s="413"/>
      <c r="KWK669" s="414"/>
      <c r="KWL669" s="414"/>
      <c r="KWM669" s="413"/>
      <c r="KWN669" s="413"/>
      <c r="KWO669" s="414"/>
      <c r="KWP669" s="414"/>
      <c r="KWQ669" s="413"/>
      <c r="KWR669" s="413"/>
      <c r="KWS669" s="413"/>
      <c r="KWT669" s="413"/>
      <c r="KWU669" s="413"/>
      <c r="KWV669" s="413"/>
      <c r="KWW669" s="413"/>
      <c r="KWX669" s="414"/>
      <c r="KWY669" s="414"/>
      <c r="KWZ669" s="413"/>
      <c r="KXA669" s="413"/>
      <c r="KXB669" s="414"/>
      <c r="KXC669" s="414"/>
      <c r="KXD669" s="413"/>
      <c r="KXE669" s="413"/>
      <c r="KXF669" s="413"/>
      <c r="KXG669" s="413"/>
      <c r="KXH669" s="413"/>
      <c r="KXI669" s="407"/>
      <c r="KXJ669" s="439"/>
      <c r="KXK669" s="413"/>
      <c r="KXL669" s="413"/>
      <c r="KXM669" s="413"/>
      <c r="KXN669" s="413"/>
      <c r="KXO669" s="413"/>
      <c r="KXP669" s="413"/>
      <c r="KXQ669" s="413"/>
      <c r="KXR669" s="412"/>
      <c r="KXS669" s="412"/>
      <c r="KXT669" s="412"/>
      <c r="KXU669" s="412"/>
      <c r="KXV669" s="412"/>
      <c r="KXW669" s="412"/>
      <c r="KXX669" s="412"/>
      <c r="KXY669" s="412"/>
      <c r="KXZ669" s="412"/>
      <c r="KYA669" s="412"/>
      <c r="KYB669" s="412"/>
      <c r="KYC669" s="412"/>
      <c r="KYD669" s="412"/>
      <c r="KYE669" s="412"/>
      <c r="KYF669" s="412"/>
      <c r="KYG669" s="412"/>
      <c r="KYH669" s="412"/>
      <c r="KYI669" s="412"/>
      <c r="KYJ669" s="412"/>
      <c r="KYK669" s="412"/>
      <c r="KYL669" s="412"/>
      <c r="KYM669" s="412"/>
      <c r="KYN669" s="412"/>
      <c r="KYO669" s="412"/>
      <c r="KYP669" s="412"/>
      <c r="KYQ669" s="412"/>
      <c r="KYR669" s="412"/>
      <c r="KYS669" s="412"/>
      <c r="KYT669" s="412"/>
      <c r="KYU669" s="412"/>
      <c r="KYV669" s="412"/>
      <c r="KYW669" s="412"/>
      <c r="KYX669" s="412"/>
      <c r="KYY669" s="412"/>
      <c r="KYZ669" s="412"/>
      <c r="KZA669" s="412"/>
      <c r="KZB669" s="412"/>
      <c r="KZC669" s="412"/>
      <c r="KZD669" s="412"/>
      <c r="KZE669" s="412"/>
      <c r="KZF669" s="412"/>
      <c r="KZG669" s="412"/>
      <c r="KZH669" s="412"/>
      <c r="KZI669" s="412"/>
      <c r="KZJ669" s="413"/>
      <c r="KZK669" s="413"/>
      <c r="KZL669" s="413"/>
      <c r="KZM669" s="413"/>
      <c r="KZN669" s="413"/>
      <c r="KZO669" s="413"/>
      <c r="KZP669" s="413"/>
      <c r="KZQ669" s="413"/>
      <c r="KZR669" s="413"/>
      <c r="KZS669" s="413"/>
      <c r="KZT669" s="413"/>
      <c r="KZU669" s="413"/>
      <c r="KZV669" s="413"/>
      <c r="KZW669" s="413"/>
      <c r="KZX669" s="413"/>
      <c r="KZY669" s="413"/>
      <c r="KZZ669" s="413"/>
      <c r="LAA669" s="413"/>
      <c r="LAB669" s="413"/>
      <c r="LAC669" s="413"/>
      <c r="LAD669" s="413"/>
      <c r="LAE669" s="413"/>
      <c r="LAF669" s="413"/>
      <c r="LAG669" s="413"/>
      <c r="LAH669" s="414"/>
      <c r="LAI669" s="414"/>
      <c r="LAJ669" s="414"/>
      <c r="LAK669" s="414"/>
      <c r="LAL669" s="414"/>
      <c r="LAM669" s="413"/>
      <c r="LAN669" s="413"/>
      <c r="LAO669" s="414"/>
      <c r="LAP669" s="414"/>
      <c r="LAQ669" s="413"/>
      <c r="LAR669" s="413"/>
      <c r="LAS669" s="414"/>
      <c r="LAT669" s="414"/>
      <c r="LAU669" s="413"/>
      <c r="LAV669" s="413"/>
      <c r="LAW669" s="413"/>
      <c r="LAX669" s="413"/>
      <c r="LAY669" s="413"/>
      <c r="LAZ669" s="413"/>
      <c r="LBA669" s="413"/>
      <c r="LBB669" s="414"/>
      <c r="LBC669" s="414"/>
      <c r="LBD669" s="413"/>
      <c r="LBE669" s="413"/>
      <c r="LBF669" s="414"/>
      <c r="LBG669" s="414"/>
      <c r="LBH669" s="413"/>
      <c r="LBI669" s="413"/>
      <c r="LBJ669" s="413"/>
      <c r="LBK669" s="413"/>
      <c r="LBL669" s="413"/>
      <c r="LBM669" s="407"/>
      <c r="LBN669" s="439"/>
      <c r="LBO669" s="413"/>
      <c r="LBP669" s="413"/>
      <c r="LBQ669" s="413"/>
      <c r="LBR669" s="413"/>
      <c r="LBS669" s="413"/>
      <c r="LBT669" s="413"/>
      <c r="LBU669" s="413"/>
      <c r="LBV669" s="412"/>
      <c r="LBW669" s="412"/>
      <c r="LBX669" s="412"/>
      <c r="LBY669" s="412"/>
      <c r="LBZ669" s="412"/>
      <c r="LCA669" s="412"/>
      <c r="LCB669" s="412"/>
      <c r="LCC669" s="412"/>
      <c r="LCD669" s="412"/>
      <c r="LCE669" s="412"/>
      <c r="LCF669" s="412"/>
      <c r="LCG669" s="412"/>
      <c r="LCH669" s="412"/>
      <c r="LCI669" s="412"/>
      <c r="LCJ669" s="412"/>
      <c r="LCK669" s="412"/>
      <c r="LCL669" s="412"/>
      <c r="LCM669" s="412"/>
      <c r="LCN669" s="412"/>
      <c r="LCO669" s="412"/>
      <c r="LCP669" s="412"/>
      <c r="LCQ669" s="412"/>
      <c r="LCR669" s="412"/>
      <c r="LCS669" s="412"/>
      <c r="LCT669" s="412"/>
      <c r="LCU669" s="412"/>
      <c r="LCV669" s="412"/>
      <c r="LCW669" s="412"/>
      <c r="LCX669" s="412"/>
      <c r="LCY669" s="412"/>
      <c r="LCZ669" s="412"/>
      <c r="LDA669" s="412"/>
      <c r="LDB669" s="412"/>
      <c r="LDC669" s="412"/>
      <c r="LDD669" s="412"/>
      <c r="LDE669" s="412"/>
      <c r="LDF669" s="412"/>
      <c r="LDG669" s="412"/>
      <c r="LDH669" s="412"/>
      <c r="LDI669" s="412"/>
      <c r="LDJ669" s="412"/>
      <c r="LDK669" s="412"/>
      <c r="LDL669" s="412"/>
      <c r="LDM669" s="412"/>
      <c r="LDN669" s="413"/>
      <c r="LDO669" s="413"/>
      <c r="LDP669" s="413"/>
      <c r="LDQ669" s="413"/>
      <c r="LDR669" s="413"/>
      <c r="LDS669" s="413"/>
      <c r="LDT669" s="413"/>
      <c r="LDU669" s="413"/>
      <c r="LDV669" s="413"/>
      <c r="LDW669" s="413"/>
      <c r="LDX669" s="413"/>
      <c r="LDY669" s="413"/>
      <c r="LDZ669" s="413"/>
      <c r="LEA669" s="413"/>
      <c r="LEB669" s="413"/>
      <c r="LEC669" s="413"/>
      <c r="LED669" s="413"/>
      <c r="LEE669" s="413"/>
      <c r="LEF669" s="413"/>
      <c r="LEG669" s="413"/>
      <c r="LEH669" s="413"/>
      <c r="LEI669" s="413"/>
      <c r="LEJ669" s="413"/>
      <c r="LEK669" s="413"/>
      <c r="LEL669" s="414"/>
      <c r="LEM669" s="414"/>
      <c r="LEN669" s="414"/>
      <c r="LEO669" s="414"/>
      <c r="LEP669" s="414"/>
      <c r="LEQ669" s="413"/>
      <c r="LER669" s="413"/>
      <c r="LES669" s="414"/>
      <c r="LET669" s="414"/>
      <c r="LEU669" s="413"/>
      <c r="LEV669" s="413"/>
      <c r="LEW669" s="414"/>
      <c r="LEX669" s="414"/>
      <c r="LEY669" s="413"/>
      <c r="LEZ669" s="413"/>
      <c r="LFA669" s="413"/>
      <c r="LFB669" s="413"/>
      <c r="LFC669" s="413"/>
      <c r="LFD669" s="413"/>
      <c r="LFE669" s="413"/>
      <c r="LFF669" s="414"/>
      <c r="LFG669" s="414"/>
      <c r="LFH669" s="413"/>
      <c r="LFI669" s="413"/>
      <c r="LFJ669" s="414"/>
      <c r="LFK669" s="414"/>
      <c r="LFL669" s="413"/>
      <c r="LFM669" s="413"/>
      <c r="LFN669" s="413"/>
      <c r="LFO669" s="413"/>
      <c r="LFP669" s="413"/>
      <c r="LFQ669" s="407"/>
      <c r="LFR669" s="439"/>
      <c r="LFS669" s="413"/>
      <c r="LFT669" s="413"/>
      <c r="LFU669" s="413"/>
      <c r="LFV669" s="413"/>
      <c r="LFW669" s="413"/>
      <c r="LFX669" s="413"/>
      <c r="LFY669" s="413"/>
      <c r="LFZ669" s="412"/>
      <c r="LGA669" s="412"/>
      <c r="LGB669" s="412"/>
      <c r="LGC669" s="412"/>
      <c r="LGD669" s="412"/>
      <c r="LGE669" s="412"/>
      <c r="LGF669" s="412"/>
      <c r="LGG669" s="412"/>
      <c r="LGH669" s="412"/>
      <c r="LGI669" s="412"/>
      <c r="LGJ669" s="412"/>
      <c r="LGK669" s="412"/>
      <c r="LGL669" s="412"/>
      <c r="LGM669" s="412"/>
      <c r="LGN669" s="412"/>
      <c r="LGO669" s="412"/>
      <c r="LGP669" s="412"/>
      <c r="LGQ669" s="412"/>
      <c r="LGR669" s="412"/>
      <c r="LGS669" s="412"/>
      <c r="LGT669" s="412"/>
      <c r="LGU669" s="412"/>
      <c r="LGV669" s="412"/>
      <c r="LGW669" s="412"/>
      <c r="LGX669" s="412"/>
      <c r="LGY669" s="412"/>
      <c r="LGZ669" s="412"/>
      <c r="LHA669" s="412"/>
      <c r="LHB669" s="412"/>
      <c r="LHC669" s="412"/>
      <c r="LHD669" s="412"/>
      <c r="LHE669" s="412"/>
      <c r="LHF669" s="412"/>
      <c r="LHG669" s="412"/>
      <c r="LHH669" s="412"/>
      <c r="LHI669" s="412"/>
      <c r="LHJ669" s="412"/>
      <c r="LHK669" s="412"/>
      <c r="LHL669" s="412"/>
      <c r="LHM669" s="412"/>
      <c r="LHN669" s="412"/>
      <c r="LHO669" s="412"/>
      <c r="LHP669" s="412"/>
      <c r="LHQ669" s="412"/>
      <c r="LHR669" s="413"/>
      <c r="LHS669" s="413"/>
      <c r="LHT669" s="413"/>
      <c r="LHU669" s="413"/>
      <c r="LHV669" s="413"/>
      <c r="LHW669" s="413"/>
      <c r="LHX669" s="413"/>
      <c r="LHY669" s="413"/>
      <c r="LHZ669" s="413"/>
      <c r="LIA669" s="413"/>
      <c r="LIB669" s="413"/>
      <c r="LIC669" s="413"/>
      <c r="LID669" s="413"/>
      <c r="LIE669" s="413"/>
      <c r="LIF669" s="413"/>
      <c r="LIG669" s="413"/>
      <c r="LIH669" s="413"/>
      <c r="LII669" s="413"/>
      <c r="LIJ669" s="413"/>
      <c r="LIK669" s="413"/>
      <c r="LIL669" s="413"/>
      <c r="LIM669" s="413"/>
      <c r="LIN669" s="413"/>
      <c r="LIO669" s="413"/>
      <c r="LIP669" s="414"/>
      <c r="LIQ669" s="414"/>
      <c r="LIR669" s="414"/>
      <c r="LIS669" s="414"/>
      <c r="LIT669" s="414"/>
      <c r="LIU669" s="413"/>
      <c r="LIV669" s="413"/>
      <c r="LIW669" s="414"/>
      <c r="LIX669" s="414"/>
      <c r="LIY669" s="413"/>
      <c r="LIZ669" s="413"/>
      <c r="LJA669" s="414"/>
      <c r="LJB669" s="414"/>
      <c r="LJC669" s="413"/>
      <c r="LJD669" s="413"/>
      <c r="LJE669" s="413"/>
      <c r="LJF669" s="413"/>
      <c r="LJG669" s="413"/>
      <c r="LJH669" s="413"/>
      <c r="LJI669" s="413"/>
      <c r="LJJ669" s="414"/>
      <c r="LJK669" s="414"/>
      <c r="LJL669" s="413"/>
      <c r="LJM669" s="413"/>
      <c r="LJN669" s="414"/>
      <c r="LJO669" s="414"/>
      <c r="LJP669" s="413"/>
      <c r="LJQ669" s="413"/>
      <c r="LJR669" s="413"/>
      <c r="LJS669" s="413"/>
      <c r="LJT669" s="413"/>
      <c r="LJU669" s="407"/>
      <c r="LJV669" s="439"/>
      <c r="LJW669" s="413"/>
      <c r="LJX669" s="413"/>
      <c r="LJY669" s="413"/>
      <c r="LJZ669" s="413"/>
      <c r="LKA669" s="413"/>
      <c r="LKB669" s="413"/>
      <c r="LKC669" s="413"/>
      <c r="LKD669" s="412"/>
      <c r="LKE669" s="412"/>
      <c r="LKF669" s="412"/>
      <c r="LKG669" s="412"/>
      <c r="LKH669" s="412"/>
      <c r="LKI669" s="412"/>
      <c r="LKJ669" s="412"/>
      <c r="LKK669" s="412"/>
      <c r="LKL669" s="412"/>
      <c r="LKM669" s="412"/>
      <c r="LKN669" s="412"/>
      <c r="LKO669" s="412"/>
      <c r="LKP669" s="412"/>
      <c r="LKQ669" s="412"/>
      <c r="LKR669" s="412"/>
      <c r="LKS669" s="412"/>
      <c r="LKT669" s="412"/>
      <c r="LKU669" s="412"/>
      <c r="LKV669" s="412"/>
      <c r="LKW669" s="412"/>
      <c r="LKX669" s="412"/>
      <c r="LKY669" s="412"/>
      <c r="LKZ669" s="412"/>
      <c r="LLA669" s="412"/>
      <c r="LLB669" s="412"/>
      <c r="LLC669" s="412"/>
      <c r="LLD669" s="412"/>
      <c r="LLE669" s="412"/>
      <c r="LLF669" s="412"/>
      <c r="LLG669" s="412"/>
      <c r="LLH669" s="412"/>
      <c r="LLI669" s="412"/>
      <c r="LLJ669" s="412"/>
      <c r="LLK669" s="412"/>
      <c r="LLL669" s="412"/>
      <c r="LLM669" s="412"/>
      <c r="LLN669" s="412"/>
      <c r="LLO669" s="412"/>
      <c r="LLP669" s="412"/>
      <c r="LLQ669" s="412"/>
      <c r="LLR669" s="412"/>
      <c r="LLS669" s="412"/>
      <c r="LLT669" s="412"/>
      <c r="LLU669" s="412"/>
      <c r="LLV669" s="413"/>
      <c r="LLW669" s="413"/>
      <c r="LLX669" s="413"/>
      <c r="LLY669" s="413"/>
      <c r="LLZ669" s="413"/>
      <c r="LMA669" s="413"/>
      <c r="LMB669" s="413"/>
      <c r="LMC669" s="413"/>
      <c r="LMD669" s="413"/>
      <c r="LME669" s="413"/>
      <c r="LMF669" s="413"/>
      <c r="LMG669" s="413"/>
      <c r="LMH669" s="413"/>
      <c r="LMI669" s="413"/>
      <c r="LMJ669" s="413"/>
      <c r="LMK669" s="413"/>
      <c r="LML669" s="413"/>
      <c r="LMM669" s="413"/>
      <c r="LMN669" s="413"/>
      <c r="LMO669" s="413"/>
      <c r="LMP669" s="413"/>
      <c r="LMQ669" s="413"/>
      <c r="LMR669" s="413"/>
      <c r="LMS669" s="413"/>
      <c r="LMT669" s="414"/>
      <c r="LMU669" s="414"/>
      <c r="LMV669" s="414"/>
      <c r="LMW669" s="414"/>
      <c r="LMX669" s="414"/>
      <c r="LMY669" s="413"/>
      <c r="LMZ669" s="413"/>
      <c r="LNA669" s="414"/>
      <c r="LNB669" s="414"/>
      <c r="LNC669" s="413"/>
      <c r="LND669" s="413"/>
      <c r="LNE669" s="414"/>
      <c r="LNF669" s="414"/>
      <c r="LNG669" s="413"/>
      <c r="LNH669" s="413"/>
      <c r="LNI669" s="413"/>
      <c r="LNJ669" s="413"/>
      <c r="LNK669" s="413"/>
      <c r="LNL669" s="413"/>
      <c r="LNM669" s="413"/>
      <c r="LNN669" s="414"/>
      <c r="LNO669" s="414"/>
      <c r="LNP669" s="413"/>
      <c r="LNQ669" s="413"/>
      <c r="LNR669" s="414"/>
      <c r="LNS669" s="414"/>
      <c r="LNT669" s="413"/>
      <c r="LNU669" s="413"/>
      <c r="LNV669" s="413"/>
      <c r="LNW669" s="413"/>
      <c r="LNX669" s="413"/>
      <c r="LNY669" s="407"/>
      <c r="LNZ669" s="439"/>
      <c r="LOA669" s="413"/>
      <c r="LOB669" s="413"/>
      <c r="LOC669" s="413"/>
      <c r="LOD669" s="413"/>
      <c r="LOE669" s="413"/>
      <c r="LOF669" s="413"/>
      <c r="LOG669" s="413"/>
      <c r="LOH669" s="412"/>
      <c r="LOI669" s="412"/>
      <c r="LOJ669" s="412"/>
      <c r="LOK669" s="412"/>
      <c r="LOL669" s="412"/>
      <c r="LOM669" s="412"/>
      <c r="LON669" s="412"/>
      <c r="LOO669" s="412"/>
      <c r="LOP669" s="412"/>
      <c r="LOQ669" s="412"/>
      <c r="LOR669" s="412"/>
      <c r="LOS669" s="412"/>
      <c r="LOT669" s="412"/>
      <c r="LOU669" s="412"/>
      <c r="LOV669" s="412"/>
      <c r="LOW669" s="412"/>
      <c r="LOX669" s="412"/>
      <c r="LOY669" s="412"/>
      <c r="LOZ669" s="412"/>
      <c r="LPA669" s="412"/>
      <c r="LPB669" s="412"/>
      <c r="LPC669" s="412"/>
      <c r="LPD669" s="412"/>
      <c r="LPE669" s="412"/>
      <c r="LPF669" s="412"/>
      <c r="LPG669" s="412"/>
      <c r="LPH669" s="412"/>
      <c r="LPI669" s="412"/>
      <c r="LPJ669" s="412"/>
      <c r="LPK669" s="412"/>
      <c r="LPL669" s="412"/>
      <c r="LPM669" s="412"/>
      <c r="LPN669" s="412"/>
      <c r="LPO669" s="412"/>
      <c r="LPP669" s="412"/>
      <c r="LPQ669" s="412"/>
      <c r="LPR669" s="412"/>
      <c r="LPS669" s="412"/>
      <c r="LPT669" s="412"/>
      <c r="LPU669" s="412"/>
      <c r="LPV669" s="412"/>
      <c r="LPW669" s="412"/>
      <c r="LPX669" s="412"/>
      <c r="LPY669" s="412"/>
      <c r="LPZ669" s="413"/>
      <c r="LQA669" s="413"/>
      <c r="LQB669" s="413"/>
      <c r="LQC669" s="413"/>
      <c r="LQD669" s="413"/>
      <c r="LQE669" s="413"/>
      <c r="LQF669" s="413"/>
      <c r="LQG669" s="413"/>
      <c r="LQH669" s="413"/>
      <c r="LQI669" s="413"/>
      <c r="LQJ669" s="413"/>
      <c r="LQK669" s="413"/>
      <c r="LQL669" s="413"/>
      <c r="LQM669" s="413"/>
      <c r="LQN669" s="413"/>
      <c r="LQO669" s="413"/>
      <c r="LQP669" s="413"/>
      <c r="LQQ669" s="413"/>
      <c r="LQR669" s="413"/>
      <c r="LQS669" s="413"/>
      <c r="LQT669" s="413"/>
      <c r="LQU669" s="413"/>
      <c r="LQV669" s="413"/>
      <c r="LQW669" s="413"/>
      <c r="LQX669" s="414"/>
      <c r="LQY669" s="414"/>
      <c r="LQZ669" s="414"/>
      <c r="LRA669" s="414"/>
      <c r="LRB669" s="414"/>
      <c r="LRC669" s="413"/>
      <c r="LRD669" s="413"/>
      <c r="LRE669" s="414"/>
      <c r="LRF669" s="414"/>
      <c r="LRG669" s="413"/>
      <c r="LRH669" s="413"/>
      <c r="LRI669" s="414"/>
      <c r="LRJ669" s="414"/>
      <c r="LRK669" s="413"/>
      <c r="LRL669" s="413"/>
      <c r="LRM669" s="413"/>
      <c r="LRN669" s="413"/>
      <c r="LRO669" s="413"/>
      <c r="LRP669" s="413"/>
      <c r="LRQ669" s="413"/>
      <c r="LRR669" s="414"/>
      <c r="LRS669" s="414"/>
      <c r="LRT669" s="413"/>
      <c r="LRU669" s="413"/>
      <c r="LRV669" s="414"/>
      <c r="LRW669" s="414"/>
      <c r="LRX669" s="413"/>
      <c r="LRY669" s="413"/>
      <c r="LRZ669" s="413"/>
      <c r="LSA669" s="413"/>
      <c r="LSB669" s="413"/>
      <c r="LSC669" s="407"/>
      <c r="LSD669" s="439"/>
      <c r="LSE669" s="413"/>
      <c r="LSF669" s="413"/>
      <c r="LSG669" s="413"/>
      <c r="LSH669" s="413"/>
      <c r="LSI669" s="413"/>
      <c r="LSJ669" s="413"/>
      <c r="LSK669" s="413"/>
      <c r="LSL669" s="412"/>
      <c r="LSM669" s="412"/>
      <c r="LSN669" s="412"/>
      <c r="LSO669" s="412"/>
      <c r="LSP669" s="412"/>
      <c r="LSQ669" s="412"/>
      <c r="LSR669" s="412"/>
      <c r="LSS669" s="412"/>
      <c r="LST669" s="412"/>
      <c r="LSU669" s="412"/>
      <c r="LSV669" s="412"/>
      <c r="LSW669" s="412"/>
      <c r="LSX669" s="412"/>
      <c r="LSY669" s="412"/>
      <c r="LSZ669" s="412"/>
      <c r="LTA669" s="412"/>
      <c r="LTB669" s="412"/>
      <c r="LTC669" s="412"/>
      <c r="LTD669" s="412"/>
      <c r="LTE669" s="412"/>
      <c r="LTF669" s="412"/>
      <c r="LTG669" s="412"/>
      <c r="LTH669" s="412"/>
      <c r="LTI669" s="412"/>
      <c r="LTJ669" s="412"/>
      <c r="LTK669" s="412"/>
      <c r="LTL669" s="412"/>
      <c r="LTM669" s="412"/>
      <c r="LTN669" s="412"/>
      <c r="LTO669" s="412"/>
      <c r="LTP669" s="412"/>
      <c r="LTQ669" s="412"/>
      <c r="LTR669" s="412"/>
      <c r="LTS669" s="412"/>
      <c r="LTT669" s="412"/>
      <c r="LTU669" s="412"/>
      <c r="LTV669" s="412"/>
      <c r="LTW669" s="412"/>
      <c r="LTX669" s="412"/>
      <c r="LTY669" s="412"/>
      <c r="LTZ669" s="412"/>
      <c r="LUA669" s="412"/>
      <c r="LUB669" s="412"/>
      <c r="LUC669" s="412"/>
      <c r="LUD669" s="413"/>
      <c r="LUE669" s="413"/>
      <c r="LUF669" s="413"/>
      <c r="LUG669" s="413"/>
      <c r="LUH669" s="413"/>
      <c r="LUI669" s="413"/>
      <c r="LUJ669" s="413"/>
      <c r="LUK669" s="413"/>
      <c r="LUL669" s="413"/>
      <c r="LUM669" s="413"/>
      <c r="LUN669" s="413"/>
      <c r="LUO669" s="413"/>
      <c r="LUP669" s="413"/>
      <c r="LUQ669" s="413"/>
      <c r="LUR669" s="413"/>
      <c r="LUS669" s="413"/>
      <c r="LUT669" s="413"/>
      <c r="LUU669" s="413"/>
      <c r="LUV669" s="413"/>
      <c r="LUW669" s="413"/>
      <c r="LUX669" s="413"/>
      <c r="LUY669" s="413"/>
      <c r="LUZ669" s="413"/>
      <c r="LVA669" s="413"/>
      <c r="LVB669" s="414"/>
      <c r="LVC669" s="414"/>
      <c r="LVD669" s="414"/>
      <c r="LVE669" s="414"/>
      <c r="LVF669" s="414"/>
      <c r="LVG669" s="413"/>
      <c r="LVH669" s="413"/>
      <c r="LVI669" s="414"/>
      <c r="LVJ669" s="414"/>
      <c r="LVK669" s="413"/>
      <c r="LVL669" s="413"/>
      <c r="LVM669" s="414"/>
      <c r="LVN669" s="414"/>
      <c r="LVO669" s="413"/>
      <c r="LVP669" s="413"/>
      <c r="LVQ669" s="413"/>
      <c r="LVR669" s="413"/>
      <c r="LVS669" s="413"/>
      <c r="LVT669" s="413"/>
      <c r="LVU669" s="413"/>
      <c r="LVV669" s="414"/>
      <c r="LVW669" s="414"/>
      <c r="LVX669" s="413"/>
      <c r="LVY669" s="413"/>
      <c r="LVZ669" s="414"/>
      <c r="LWA669" s="414"/>
      <c r="LWB669" s="413"/>
      <c r="LWC669" s="413"/>
      <c r="LWD669" s="413"/>
      <c r="LWE669" s="413"/>
      <c r="LWF669" s="413"/>
      <c r="LWG669" s="407"/>
      <c r="LWH669" s="439"/>
      <c r="LWI669" s="413"/>
      <c r="LWJ669" s="413"/>
      <c r="LWK669" s="413"/>
      <c r="LWL669" s="413"/>
      <c r="LWM669" s="413"/>
      <c r="LWN669" s="413"/>
      <c r="LWO669" s="413"/>
      <c r="LWP669" s="412"/>
      <c r="LWQ669" s="412"/>
      <c r="LWR669" s="412"/>
      <c r="LWS669" s="412"/>
      <c r="LWT669" s="412"/>
      <c r="LWU669" s="412"/>
      <c r="LWV669" s="412"/>
      <c r="LWW669" s="412"/>
      <c r="LWX669" s="412"/>
      <c r="LWY669" s="412"/>
      <c r="LWZ669" s="412"/>
      <c r="LXA669" s="412"/>
      <c r="LXB669" s="412"/>
      <c r="LXC669" s="412"/>
      <c r="LXD669" s="412"/>
      <c r="LXE669" s="412"/>
      <c r="LXF669" s="412"/>
      <c r="LXG669" s="412"/>
      <c r="LXH669" s="412"/>
      <c r="LXI669" s="412"/>
      <c r="LXJ669" s="412"/>
      <c r="LXK669" s="412"/>
      <c r="LXL669" s="412"/>
      <c r="LXM669" s="412"/>
      <c r="LXN669" s="412"/>
      <c r="LXO669" s="412"/>
      <c r="LXP669" s="412"/>
      <c r="LXQ669" s="412"/>
      <c r="LXR669" s="412"/>
      <c r="LXS669" s="412"/>
      <c r="LXT669" s="412"/>
      <c r="LXU669" s="412"/>
      <c r="LXV669" s="412"/>
      <c r="LXW669" s="412"/>
      <c r="LXX669" s="412"/>
      <c r="LXY669" s="412"/>
      <c r="LXZ669" s="412"/>
      <c r="LYA669" s="412"/>
      <c r="LYB669" s="412"/>
      <c r="LYC669" s="412"/>
      <c r="LYD669" s="412"/>
      <c r="LYE669" s="412"/>
      <c r="LYF669" s="412"/>
      <c r="LYG669" s="412"/>
      <c r="LYH669" s="413"/>
      <c r="LYI669" s="413"/>
      <c r="LYJ669" s="413"/>
      <c r="LYK669" s="413"/>
      <c r="LYL669" s="413"/>
      <c r="LYM669" s="413"/>
      <c r="LYN669" s="413"/>
      <c r="LYO669" s="413"/>
      <c r="LYP669" s="413"/>
      <c r="LYQ669" s="413"/>
      <c r="LYR669" s="413"/>
      <c r="LYS669" s="413"/>
      <c r="LYT669" s="413"/>
      <c r="LYU669" s="413"/>
      <c r="LYV669" s="413"/>
      <c r="LYW669" s="413"/>
      <c r="LYX669" s="413"/>
      <c r="LYY669" s="413"/>
      <c r="LYZ669" s="413"/>
      <c r="LZA669" s="413"/>
      <c r="LZB669" s="413"/>
      <c r="LZC669" s="413"/>
      <c r="LZD669" s="413"/>
      <c r="LZE669" s="413"/>
      <c r="LZF669" s="414"/>
      <c r="LZG669" s="414"/>
      <c r="LZH669" s="414"/>
      <c r="LZI669" s="414"/>
      <c r="LZJ669" s="414"/>
      <c r="LZK669" s="413"/>
      <c r="LZL669" s="413"/>
      <c r="LZM669" s="414"/>
      <c r="LZN669" s="414"/>
      <c r="LZO669" s="413"/>
      <c r="LZP669" s="413"/>
      <c r="LZQ669" s="414"/>
      <c r="LZR669" s="414"/>
      <c r="LZS669" s="413"/>
      <c r="LZT669" s="413"/>
      <c r="LZU669" s="413"/>
      <c r="LZV669" s="413"/>
      <c r="LZW669" s="413"/>
      <c r="LZX669" s="413"/>
      <c r="LZY669" s="413"/>
      <c r="LZZ669" s="414"/>
      <c r="MAA669" s="414"/>
      <c r="MAB669" s="413"/>
      <c r="MAC669" s="413"/>
      <c r="MAD669" s="414"/>
      <c r="MAE669" s="414"/>
      <c r="MAF669" s="413"/>
      <c r="MAG669" s="413"/>
      <c r="MAH669" s="413"/>
      <c r="MAI669" s="413"/>
      <c r="MAJ669" s="413"/>
      <c r="MAK669" s="407"/>
      <c r="MAL669" s="439"/>
      <c r="MAM669" s="413"/>
      <c r="MAN669" s="413"/>
      <c r="MAO669" s="413"/>
      <c r="MAP669" s="413"/>
      <c r="MAQ669" s="413"/>
      <c r="MAR669" s="413"/>
      <c r="MAS669" s="413"/>
      <c r="MAT669" s="412"/>
      <c r="MAU669" s="412"/>
      <c r="MAV669" s="412"/>
      <c r="MAW669" s="412"/>
      <c r="MAX669" s="412"/>
      <c r="MAY669" s="412"/>
      <c r="MAZ669" s="412"/>
      <c r="MBA669" s="412"/>
      <c r="MBB669" s="412"/>
      <c r="MBC669" s="412"/>
      <c r="MBD669" s="412"/>
      <c r="MBE669" s="412"/>
      <c r="MBF669" s="412"/>
      <c r="MBG669" s="412"/>
      <c r="MBH669" s="412"/>
      <c r="MBI669" s="412"/>
      <c r="MBJ669" s="412"/>
      <c r="MBK669" s="412"/>
      <c r="MBL669" s="412"/>
      <c r="MBM669" s="412"/>
      <c r="MBN669" s="412"/>
      <c r="MBO669" s="412"/>
      <c r="MBP669" s="412"/>
      <c r="MBQ669" s="412"/>
      <c r="MBR669" s="412"/>
      <c r="MBS669" s="412"/>
      <c r="MBT669" s="412"/>
      <c r="MBU669" s="412"/>
      <c r="MBV669" s="412"/>
      <c r="MBW669" s="412"/>
      <c r="MBX669" s="412"/>
      <c r="MBY669" s="412"/>
      <c r="MBZ669" s="412"/>
      <c r="MCA669" s="412"/>
      <c r="MCB669" s="412"/>
      <c r="MCC669" s="412"/>
      <c r="MCD669" s="412"/>
      <c r="MCE669" s="412"/>
      <c r="MCF669" s="412"/>
      <c r="MCG669" s="412"/>
      <c r="MCH669" s="412"/>
      <c r="MCI669" s="412"/>
      <c r="MCJ669" s="412"/>
      <c r="MCK669" s="412"/>
      <c r="MCL669" s="413"/>
      <c r="MCM669" s="413"/>
      <c r="MCN669" s="413"/>
      <c r="MCO669" s="413"/>
      <c r="MCP669" s="413"/>
      <c r="MCQ669" s="413"/>
      <c r="MCR669" s="413"/>
      <c r="MCS669" s="413"/>
      <c r="MCT669" s="413"/>
      <c r="MCU669" s="413"/>
      <c r="MCV669" s="413"/>
      <c r="MCW669" s="413"/>
      <c r="MCX669" s="413"/>
      <c r="MCY669" s="413"/>
      <c r="MCZ669" s="413"/>
      <c r="MDA669" s="413"/>
      <c r="MDB669" s="413"/>
      <c r="MDC669" s="413"/>
      <c r="MDD669" s="413"/>
      <c r="MDE669" s="413"/>
      <c r="MDF669" s="413"/>
      <c r="MDG669" s="413"/>
      <c r="MDH669" s="413"/>
      <c r="MDI669" s="413"/>
      <c r="MDJ669" s="414"/>
      <c r="MDK669" s="414"/>
      <c r="MDL669" s="414"/>
      <c r="MDM669" s="414"/>
      <c r="MDN669" s="414"/>
      <c r="MDO669" s="413"/>
      <c r="MDP669" s="413"/>
      <c r="MDQ669" s="414"/>
      <c r="MDR669" s="414"/>
      <c r="MDS669" s="413"/>
      <c r="MDT669" s="413"/>
      <c r="MDU669" s="414"/>
      <c r="MDV669" s="414"/>
      <c r="MDW669" s="413"/>
      <c r="MDX669" s="413"/>
      <c r="MDY669" s="413"/>
      <c r="MDZ669" s="413"/>
      <c r="MEA669" s="413"/>
      <c r="MEB669" s="413"/>
      <c r="MEC669" s="413"/>
      <c r="MED669" s="414"/>
      <c r="MEE669" s="414"/>
      <c r="MEF669" s="413"/>
      <c r="MEG669" s="413"/>
      <c r="MEH669" s="414"/>
      <c r="MEI669" s="414"/>
      <c r="MEJ669" s="413"/>
      <c r="MEK669" s="413"/>
      <c r="MEL669" s="413"/>
      <c r="MEM669" s="413"/>
      <c r="MEN669" s="413"/>
      <c r="MEO669" s="407"/>
      <c r="MEP669" s="439"/>
      <c r="MEQ669" s="413"/>
      <c r="MER669" s="413"/>
      <c r="MES669" s="413"/>
      <c r="MET669" s="413"/>
      <c r="MEU669" s="413"/>
      <c r="MEV669" s="413"/>
      <c r="MEW669" s="413"/>
      <c r="MEX669" s="412"/>
      <c r="MEY669" s="412"/>
      <c r="MEZ669" s="412"/>
      <c r="MFA669" s="412"/>
      <c r="MFB669" s="412"/>
      <c r="MFC669" s="412"/>
      <c r="MFD669" s="412"/>
      <c r="MFE669" s="412"/>
      <c r="MFF669" s="412"/>
      <c r="MFG669" s="412"/>
      <c r="MFH669" s="412"/>
      <c r="MFI669" s="412"/>
      <c r="MFJ669" s="412"/>
      <c r="MFK669" s="412"/>
      <c r="MFL669" s="412"/>
      <c r="MFM669" s="412"/>
      <c r="MFN669" s="412"/>
      <c r="MFO669" s="412"/>
      <c r="MFP669" s="412"/>
      <c r="MFQ669" s="412"/>
      <c r="MFR669" s="412"/>
      <c r="MFS669" s="412"/>
      <c r="MFT669" s="412"/>
      <c r="MFU669" s="412"/>
      <c r="MFV669" s="412"/>
      <c r="MFW669" s="412"/>
      <c r="MFX669" s="412"/>
      <c r="MFY669" s="412"/>
      <c r="MFZ669" s="412"/>
      <c r="MGA669" s="412"/>
      <c r="MGB669" s="412"/>
      <c r="MGC669" s="412"/>
      <c r="MGD669" s="412"/>
      <c r="MGE669" s="412"/>
      <c r="MGF669" s="412"/>
      <c r="MGG669" s="412"/>
      <c r="MGH669" s="412"/>
      <c r="MGI669" s="412"/>
      <c r="MGJ669" s="412"/>
      <c r="MGK669" s="412"/>
      <c r="MGL669" s="412"/>
      <c r="MGM669" s="412"/>
      <c r="MGN669" s="412"/>
      <c r="MGO669" s="412"/>
      <c r="MGP669" s="413"/>
      <c r="MGQ669" s="413"/>
      <c r="MGR669" s="413"/>
      <c r="MGS669" s="413"/>
      <c r="MGT669" s="413"/>
      <c r="MGU669" s="413"/>
      <c r="MGV669" s="413"/>
      <c r="MGW669" s="413"/>
      <c r="MGX669" s="413"/>
      <c r="MGY669" s="413"/>
      <c r="MGZ669" s="413"/>
      <c r="MHA669" s="413"/>
      <c r="MHB669" s="413"/>
      <c r="MHC669" s="413"/>
      <c r="MHD669" s="413"/>
      <c r="MHE669" s="413"/>
      <c r="MHF669" s="413"/>
      <c r="MHG669" s="413"/>
      <c r="MHH669" s="413"/>
      <c r="MHI669" s="413"/>
      <c r="MHJ669" s="413"/>
      <c r="MHK669" s="413"/>
      <c r="MHL669" s="413"/>
      <c r="MHM669" s="413"/>
      <c r="MHN669" s="414"/>
      <c r="MHO669" s="414"/>
      <c r="MHP669" s="414"/>
      <c r="MHQ669" s="414"/>
      <c r="MHR669" s="414"/>
      <c r="MHS669" s="413"/>
      <c r="MHT669" s="413"/>
      <c r="MHU669" s="414"/>
      <c r="MHV669" s="414"/>
      <c r="MHW669" s="413"/>
      <c r="MHX669" s="413"/>
      <c r="MHY669" s="414"/>
      <c r="MHZ669" s="414"/>
      <c r="MIA669" s="413"/>
      <c r="MIB669" s="413"/>
      <c r="MIC669" s="413"/>
      <c r="MID669" s="413"/>
      <c r="MIE669" s="413"/>
      <c r="MIF669" s="413"/>
      <c r="MIG669" s="413"/>
      <c r="MIH669" s="414"/>
      <c r="MII669" s="414"/>
      <c r="MIJ669" s="413"/>
      <c r="MIK669" s="413"/>
      <c r="MIL669" s="414"/>
      <c r="MIM669" s="414"/>
      <c r="MIN669" s="413"/>
      <c r="MIO669" s="413"/>
      <c r="MIP669" s="413"/>
      <c r="MIQ669" s="413"/>
      <c r="MIR669" s="413"/>
      <c r="MIS669" s="407"/>
      <c r="MIT669" s="439"/>
      <c r="MIU669" s="413"/>
      <c r="MIV669" s="413"/>
      <c r="MIW669" s="413"/>
      <c r="MIX669" s="413"/>
      <c r="MIY669" s="413"/>
      <c r="MIZ669" s="413"/>
      <c r="MJA669" s="413"/>
      <c r="MJB669" s="412"/>
      <c r="MJC669" s="412"/>
      <c r="MJD669" s="412"/>
      <c r="MJE669" s="412"/>
      <c r="MJF669" s="412"/>
      <c r="MJG669" s="412"/>
      <c r="MJH669" s="412"/>
      <c r="MJI669" s="412"/>
      <c r="MJJ669" s="412"/>
      <c r="MJK669" s="412"/>
      <c r="MJL669" s="412"/>
      <c r="MJM669" s="412"/>
      <c r="MJN669" s="412"/>
      <c r="MJO669" s="412"/>
      <c r="MJP669" s="412"/>
      <c r="MJQ669" s="412"/>
      <c r="MJR669" s="412"/>
      <c r="MJS669" s="412"/>
      <c r="MJT669" s="412"/>
      <c r="MJU669" s="412"/>
      <c r="MJV669" s="412"/>
      <c r="MJW669" s="412"/>
      <c r="MJX669" s="412"/>
      <c r="MJY669" s="412"/>
      <c r="MJZ669" s="412"/>
      <c r="MKA669" s="412"/>
      <c r="MKB669" s="412"/>
      <c r="MKC669" s="412"/>
      <c r="MKD669" s="412"/>
      <c r="MKE669" s="412"/>
      <c r="MKF669" s="412"/>
      <c r="MKG669" s="412"/>
      <c r="MKH669" s="412"/>
      <c r="MKI669" s="412"/>
      <c r="MKJ669" s="412"/>
      <c r="MKK669" s="412"/>
      <c r="MKL669" s="412"/>
      <c r="MKM669" s="412"/>
      <c r="MKN669" s="412"/>
      <c r="MKO669" s="412"/>
      <c r="MKP669" s="412"/>
      <c r="MKQ669" s="412"/>
      <c r="MKR669" s="412"/>
      <c r="MKS669" s="412"/>
      <c r="MKT669" s="413"/>
      <c r="MKU669" s="413"/>
      <c r="MKV669" s="413"/>
      <c r="MKW669" s="413"/>
      <c r="MKX669" s="413"/>
      <c r="MKY669" s="413"/>
      <c r="MKZ669" s="413"/>
      <c r="MLA669" s="413"/>
      <c r="MLB669" s="413"/>
      <c r="MLC669" s="413"/>
      <c r="MLD669" s="413"/>
      <c r="MLE669" s="413"/>
      <c r="MLF669" s="413"/>
      <c r="MLG669" s="413"/>
      <c r="MLH669" s="413"/>
      <c r="MLI669" s="413"/>
      <c r="MLJ669" s="413"/>
      <c r="MLK669" s="413"/>
      <c r="MLL669" s="413"/>
      <c r="MLM669" s="413"/>
      <c r="MLN669" s="413"/>
      <c r="MLO669" s="413"/>
      <c r="MLP669" s="413"/>
      <c r="MLQ669" s="413"/>
      <c r="MLR669" s="414"/>
      <c r="MLS669" s="414"/>
      <c r="MLT669" s="414"/>
      <c r="MLU669" s="414"/>
      <c r="MLV669" s="414"/>
      <c r="MLW669" s="413"/>
      <c r="MLX669" s="413"/>
      <c r="MLY669" s="414"/>
      <c r="MLZ669" s="414"/>
      <c r="MMA669" s="413"/>
      <c r="MMB669" s="413"/>
      <c r="MMC669" s="414"/>
      <c r="MMD669" s="414"/>
      <c r="MME669" s="413"/>
      <c r="MMF669" s="413"/>
      <c r="MMG669" s="413"/>
      <c r="MMH669" s="413"/>
      <c r="MMI669" s="413"/>
      <c r="MMJ669" s="413"/>
      <c r="MMK669" s="413"/>
      <c r="MML669" s="414"/>
      <c r="MMM669" s="414"/>
      <c r="MMN669" s="413"/>
      <c r="MMO669" s="413"/>
      <c r="MMP669" s="414"/>
      <c r="MMQ669" s="414"/>
      <c r="MMR669" s="413"/>
      <c r="MMS669" s="413"/>
      <c r="MMT669" s="413"/>
      <c r="MMU669" s="413"/>
      <c r="MMV669" s="413"/>
      <c r="MMW669" s="407"/>
      <c r="MMX669" s="439"/>
      <c r="MMY669" s="413"/>
      <c r="MMZ669" s="413"/>
      <c r="MNA669" s="413"/>
      <c r="MNB669" s="413"/>
      <c r="MNC669" s="413"/>
      <c r="MND669" s="413"/>
      <c r="MNE669" s="413"/>
      <c r="MNF669" s="412"/>
      <c r="MNG669" s="412"/>
      <c r="MNH669" s="412"/>
      <c r="MNI669" s="412"/>
      <c r="MNJ669" s="412"/>
      <c r="MNK669" s="412"/>
      <c r="MNL669" s="412"/>
      <c r="MNM669" s="412"/>
      <c r="MNN669" s="412"/>
      <c r="MNO669" s="412"/>
      <c r="MNP669" s="412"/>
      <c r="MNQ669" s="412"/>
      <c r="MNR669" s="412"/>
      <c r="MNS669" s="412"/>
      <c r="MNT669" s="412"/>
      <c r="MNU669" s="412"/>
      <c r="MNV669" s="412"/>
      <c r="MNW669" s="412"/>
      <c r="MNX669" s="412"/>
      <c r="MNY669" s="412"/>
      <c r="MNZ669" s="412"/>
      <c r="MOA669" s="412"/>
      <c r="MOB669" s="412"/>
      <c r="MOC669" s="412"/>
      <c r="MOD669" s="412"/>
      <c r="MOE669" s="412"/>
      <c r="MOF669" s="412"/>
      <c r="MOG669" s="412"/>
      <c r="MOH669" s="412"/>
      <c r="MOI669" s="412"/>
      <c r="MOJ669" s="412"/>
      <c r="MOK669" s="412"/>
      <c r="MOL669" s="412"/>
      <c r="MOM669" s="412"/>
      <c r="MON669" s="412"/>
      <c r="MOO669" s="412"/>
      <c r="MOP669" s="412"/>
      <c r="MOQ669" s="412"/>
      <c r="MOR669" s="412"/>
      <c r="MOS669" s="412"/>
      <c r="MOT669" s="412"/>
      <c r="MOU669" s="412"/>
      <c r="MOV669" s="412"/>
      <c r="MOW669" s="412"/>
      <c r="MOX669" s="413"/>
      <c r="MOY669" s="413"/>
      <c r="MOZ669" s="413"/>
      <c r="MPA669" s="413"/>
      <c r="MPB669" s="413"/>
      <c r="MPC669" s="413"/>
      <c r="MPD669" s="413"/>
      <c r="MPE669" s="413"/>
      <c r="MPF669" s="413"/>
      <c r="MPG669" s="413"/>
      <c r="MPH669" s="413"/>
      <c r="MPI669" s="413"/>
      <c r="MPJ669" s="413"/>
      <c r="MPK669" s="413"/>
      <c r="MPL669" s="413"/>
      <c r="MPM669" s="413"/>
      <c r="MPN669" s="413"/>
      <c r="MPO669" s="413"/>
      <c r="MPP669" s="413"/>
      <c r="MPQ669" s="413"/>
      <c r="MPR669" s="413"/>
      <c r="MPS669" s="413"/>
      <c r="MPT669" s="413"/>
      <c r="MPU669" s="413"/>
      <c r="MPV669" s="414"/>
      <c r="MPW669" s="414"/>
      <c r="MPX669" s="414"/>
      <c r="MPY669" s="414"/>
      <c r="MPZ669" s="414"/>
      <c r="MQA669" s="413"/>
      <c r="MQB669" s="413"/>
      <c r="MQC669" s="414"/>
      <c r="MQD669" s="414"/>
      <c r="MQE669" s="413"/>
      <c r="MQF669" s="413"/>
      <c r="MQG669" s="414"/>
      <c r="MQH669" s="414"/>
      <c r="MQI669" s="413"/>
      <c r="MQJ669" s="413"/>
      <c r="MQK669" s="413"/>
      <c r="MQL669" s="413"/>
      <c r="MQM669" s="413"/>
      <c r="MQN669" s="413"/>
      <c r="MQO669" s="413"/>
      <c r="MQP669" s="414"/>
      <c r="MQQ669" s="414"/>
      <c r="MQR669" s="413"/>
      <c r="MQS669" s="413"/>
      <c r="MQT669" s="414"/>
      <c r="MQU669" s="414"/>
      <c r="MQV669" s="413"/>
      <c r="MQW669" s="413"/>
      <c r="MQX669" s="413"/>
      <c r="MQY669" s="413"/>
      <c r="MQZ669" s="413"/>
      <c r="MRA669" s="407"/>
      <c r="MRB669" s="439"/>
      <c r="MRC669" s="413"/>
      <c r="MRD669" s="413"/>
      <c r="MRE669" s="413"/>
      <c r="MRF669" s="413"/>
      <c r="MRG669" s="413"/>
      <c r="MRH669" s="413"/>
      <c r="MRI669" s="413"/>
      <c r="MRJ669" s="412"/>
      <c r="MRK669" s="412"/>
      <c r="MRL669" s="412"/>
      <c r="MRM669" s="412"/>
      <c r="MRN669" s="412"/>
      <c r="MRO669" s="412"/>
      <c r="MRP669" s="412"/>
      <c r="MRQ669" s="412"/>
      <c r="MRR669" s="412"/>
      <c r="MRS669" s="412"/>
      <c r="MRT669" s="412"/>
      <c r="MRU669" s="412"/>
      <c r="MRV669" s="412"/>
      <c r="MRW669" s="412"/>
      <c r="MRX669" s="412"/>
      <c r="MRY669" s="412"/>
      <c r="MRZ669" s="412"/>
      <c r="MSA669" s="412"/>
      <c r="MSB669" s="412"/>
      <c r="MSC669" s="412"/>
      <c r="MSD669" s="412"/>
      <c r="MSE669" s="412"/>
      <c r="MSF669" s="412"/>
      <c r="MSG669" s="412"/>
      <c r="MSH669" s="412"/>
      <c r="MSI669" s="412"/>
      <c r="MSJ669" s="412"/>
      <c r="MSK669" s="412"/>
      <c r="MSL669" s="412"/>
      <c r="MSM669" s="412"/>
      <c r="MSN669" s="412"/>
      <c r="MSO669" s="412"/>
      <c r="MSP669" s="412"/>
      <c r="MSQ669" s="412"/>
      <c r="MSR669" s="412"/>
      <c r="MSS669" s="412"/>
      <c r="MST669" s="412"/>
      <c r="MSU669" s="412"/>
      <c r="MSV669" s="412"/>
      <c r="MSW669" s="412"/>
      <c r="MSX669" s="412"/>
      <c r="MSY669" s="412"/>
      <c r="MSZ669" s="412"/>
      <c r="MTA669" s="412"/>
      <c r="MTB669" s="413"/>
      <c r="MTC669" s="413"/>
      <c r="MTD669" s="413"/>
      <c r="MTE669" s="413"/>
      <c r="MTF669" s="413"/>
      <c r="MTG669" s="413"/>
      <c r="MTH669" s="413"/>
      <c r="MTI669" s="413"/>
      <c r="MTJ669" s="413"/>
      <c r="MTK669" s="413"/>
      <c r="MTL669" s="413"/>
      <c r="MTM669" s="413"/>
      <c r="MTN669" s="413"/>
      <c r="MTO669" s="413"/>
      <c r="MTP669" s="413"/>
      <c r="MTQ669" s="413"/>
      <c r="MTR669" s="413"/>
      <c r="MTS669" s="413"/>
      <c r="MTT669" s="413"/>
      <c r="MTU669" s="413"/>
      <c r="MTV669" s="413"/>
      <c r="MTW669" s="413"/>
      <c r="MTX669" s="413"/>
      <c r="MTY669" s="413"/>
      <c r="MTZ669" s="414"/>
      <c r="MUA669" s="414"/>
      <c r="MUB669" s="414"/>
      <c r="MUC669" s="414"/>
      <c r="MUD669" s="414"/>
      <c r="MUE669" s="413"/>
      <c r="MUF669" s="413"/>
      <c r="MUG669" s="414"/>
      <c r="MUH669" s="414"/>
      <c r="MUI669" s="413"/>
      <c r="MUJ669" s="413"/>
      <c r="MUK669" s="414"/>
      <c r="MUL669" s="414"/>
      <c r="MUM669" s="413"/>
      <c r="MUN669" s="413"/>
      <c r="MUO669" s="413"/>
      <c r="MUP669" s="413"/>
      <c r="MUQ669" s="413"/>
      <c r="MUR669" s="413"/>
      <c r="MUS669" s="413"/>
      <c r="MUT669" s="414"/>
      <c r="MUU669" s="414"/>
      <c r="MUV669" s="413"/>
      <c r="MUW669" s="413"/>
      <c r="MUX669" s="414"/>
      <c r="MUY669" s="414"/>
      <c r="MUZ669" s="413"/>
      <c r="MVA669" s="413"/>
      <c r="MVB669" s="413"/>
      <c r="MVC669" s="413"/>
      <c r="MVD669" s="413"/>
      <c r="MVE669" s="407"/>
      <c r="MVF669" s="439"/>
      <c r="MVG669" s="413"/>
      <c r="MVH669" s="413"/>
      <c r="MVI669" s="413"/>
      <c r="MVJ669" s="413"/>
      <c r="MVK669" s="413"/>
      <c r="MVL669" s="413"/>
      <c r="MVM669" s="413"/>
      <c r="MVN669" s="412"/>
      <c r="MVO669" s="412"/>
      <c r="MVP669" s="412"/>
      <c r="MVQ669" s="412"/>
      <c r="MVR669" s="412"/>
      <c r="MVS669" s="412"/>
      <c r="MVT669" s="412"/>
      <c r="MVU669" s="412"/>
      <c r="MVV669" s="412"/>
      <c r="MVW669" s="412"/>
      <c r="MVX669" s="412"/>
      <c r="MVY669" s="412"/>
      <c r="MVZ669" s="412"/>
      <c r="MWA669" s="412"/>
      <c r="MWB669" s="412"/>
      <c r="MWC669" s="412"/>
      <c r="MWD669" s="412"/>
      <c r="MWE669" s="412"/>
      <c r="MWF669" s="412"/>
      <c r="MWG669" s="412"/>
      <c r="MWH669" s="412"/>
      <c r="MWI669" s="412"/>
      <c r="MWJ669" s="412"/>
      <c r="MWK669" s="412"/>
      <c r="MWL669" s="412"/>
      <c r="MWM669" s="412"/>
      <c r="MWN669" s="412"/>
      <c r="MWO669" s="412"/>
      <c r="MWP669" s="412"/>
      <c r="MWQ669" s="412"/>
      <c r="MWR669" s="412"/>
      <c r="MWS669" s="412"/>
      <c r="MWT669" s="412"/>
      <c r="MWU669" s="412"/>
      <c r="MWV669" s="412"/>
      <c r="MWW669" s="412"/>
      <c r="MWX669" s="412"/>
      <c r="MWY669" s="412"/>
      <c r="MWZ669" s="412"/>
      <c r="MXA669" s="412"/>
      <c r="MXB669" s="412"/>
      <c r="MXC669" s="412"/>
      <c r="MXD669" s="412"/>
      <c r="MXE669" s="412"/>
      <c r="MXF669" s="413"/>
      <c r="MXG669" s="413"/>
      <c r="MXH669" s="413"/>
      <c r="MXI669" s="413"/>
      <c r="MXJ669" s="413"/>
      <c r="MXK669" s="413"/>
      <c r="MXL669" s="413"/>
      <c r="MXM669" s="413"/>
      <c r="MXN669" s="413"/>
      <c r="MXO669" s="413"/>
      <c r="MXP669" s="413"/>
      <c r="MXQ669" s="413"/>
      <c r="MXR669" s="413"/>
      <c r="MXS669" s="413"/>
      <c r="MXT669" s="413"/>
      <c r="MXU669" s="413"/>
      <c r="MXV669" s="413"/>
      <c r="MXW669" s="413"/>
      <c r="MXX669" s="413"/>
      <c r="MXY669" s="413"/>
      <c r="MXZ669" s="413"/>
      <c r="MYA669" s="413"/>
      <c r="MYB669" s="413"/>
      <c r="MYC669" s="413"/>
      <c r="MYD669" s="414"/>
      <c r="MYE669" s="414"/>
      <c r="MYF669" s="414"/>
      <c r="MYG669" s="414"/>
      <c r="MYH669" s="414"/>
      <c r="MYI669" s="413"/>
      <c r="MYJ669" s="413"/>
      <c r="MYK669" s="414"/>
      <c r="MYL669" s="414"/>
      <c r="MYM669" s="413"/>
      <c r="MYN669" s="413"/>
      <c r="MYO669" s="414"/>
      <c r="MYP669" s="414"/>
      <c r="MYQ669" s="413"/>
      <c r="MYR669" s="413"/>
      <c r="MYS669" s="413"/>
      <c r="MYT669" s="413"/>
      <c r="MYU669" s="413"/>
      <c r="MYV669" s="413"/>
      <c r="MYW669" s="413"/>
      <c r="MYX669" s="414"/>
      <c r="MYY669" s="414"/>
      <c r="MYZ669" s="413"/>
      <c r="MZA669" s="413"/>
      <c r="MZB669" s="414"/>
      <c r="MZC669" s="414"/>
      <c r="MZD669" s="413"/>
      <c r="MZE669" s="413"/>
      <c r="MZF669" s="413"/>
      <c r="MZG669" s="413"/>
      <c r="MZH669" s="413"/>
      <c r="MZI669" s="407"/>
      <c r="MZJ669" s="439"/>
      <c r="MZK669" s="413"/>
      <c r="MZL669" s="413"/>
      <c r="MZM669" s="413"/>
      <c r="MZN669" s="413"/>
      <c r="MZO669" s="413"/>
      <c r="MZP669" s="413"/>
      <c r="MZQ669" s="413"/>
      <c r="MZR669" s="412"/>
      <c r="MZS669" s="412"/>
      <c r="MZT669" s="412"/>
      <c r="MZU669" s="412"/>
      <c r="MZV669" s="412"/>
      <c r="MZW669" s="412"/>
      <c r="MZX669" s="412"/>
      <c r="MZY669" s="412"/>
      <c r="MZZ669" s="412"/>
      <c r="NAA669" s="412"/>
      <c r="NAB669" s="412"/>
      <c r="NAC669" s="412"/>
      <c r="NAD669" s="412"/>
      <c r="NAE669" s="412"/>
      <c r="NAF669" s="412"/>
      <c r="NAG669" s="412"/>
      <c r="NAH669" s="412"/>
      <c r="NAI669" s="412"/>
      <c r="NAJ669" s="412"/>
      <c r="NAK669" s="412"/>
      <c r="NAL669" s="412"/>
      <c r="NAM669" s="412"/>
      <c r="NAN669" s="412"/>
      <c r="NAO669" s="412"/>
      <c r="NAP669" s="412"/>
      <c r="NAQ669" s="412"/>
      <c r="NAR669" s="412"/>
      <c r="NAS669" s="412"/>
      <c r="NAT669" s="412"/>
      <c r="NAU669" s="412"/>
      <c r="NAV669" s="412"/>
      <c r="NAW669" s="412"/>
      <c r="NAX669" s="412"/>
      <c r="NAY669" s="412"/>
      <c r="NAZ669" s="412"/>
      <c r="NBA669" s="412"/>
      <c r="NBB669" s="412"/>
      <c r="NBC669" s="412"/>
      <c r="NBD669" s="412"/>
      <c r="NBE669" s="412"/>
      <c r="NBF669" s="412"/>
      <c r="NBG669" s="412"/>
      <c r="NBH669" s="412"/>
      <c r="NBI669" s="412"/>
      <c r="NBJ669" s="413"/>
      <c r="NBK669" s="413"/>
      <c r="NBL669" s="413"/>
      <c r="NBM669" s="413"/>
      <c r="NBN669" s="413"/>
      <c r="NBO669" s="413"/>
      <c r="NBP669" s="413"/>
      <c r="NBQ669" s="413"/>
      <c r="NBR669" s="413"/>
      <c r="NBS669" s="413"/>
      <c r="NBT669" s="413"/>
      <c r="NBU669" s="413"/>
      <c r="NBV669" s="413"/>
      <c r="NBW669" s="413"/>
      <c r="NBX669" s="413"/>
      <c r="NBY669" s="413"/>
      <c r="NBZ669" s="413"/>
      <c r="NCA669" s="413"/>
      <c r="NCB669" s="413"/>
      <c r="NCC669" s="413"/>
      <c r="NCD669" s="413"/>
      <c r="NCE669" s="413"/>
      <c r="NCF669" s="413"/>
      <c r="NCG669" s="413"/>
      <c r="NCH669" s="414"/>
      <c r="NCI669" s="414"/>
      <c r="NCJ669" s="414"/>
      <c r="NCK669" s="414"/>
      <c r="NCL669" s="414"/>
      <c r="NCM669" s="413"/>
      <c r="NCN669" s="413"/>
      <c r="NCO669" s="414"/>
      <c r="NCP669" s="414"/>
      <c r="NCQ669" s="413"/>
      <c r="NCR669" s="413"/>
      <c r="NCS669" s="414"/>
      <c r="NCT669" s="414"/>
      <c r="NCU669" s="413"/>
      <c r="NCV669" s="413"/>
      <c r="NCW669" s="413"/>
      <c r="NCX669" s="413"/>
      <c r="NCY669" s="413"/>
      <c r="NCZ669" s="413"/>
      <c r="NDA669" s="413"/>
      <c r="NDB669" s="414"/>
      <c r="NDC669" s="414"/>
      <c r="NDD669" s="413"/>
      <c r="NDE669" s="413"/>
      <c r="NDF669" s="414"/>
      <c r="NDG669" s="414"/>
      <c r="NDH669" s="413"/>
      <c r="NDI669" s="413"/>
      <c r="NDJ669" s="413"/>
      <c r="NDK669" s="413"/>
      <c r="NDL669" s="413"/>
      <c r="NDM669" s="407"/>
      <c r="NDN669" s="439"/>
      <c r="NDO669" s="413"/>
      <c r="NDP669" s="413"/>
      <c r="NDQ669" s="413"/>
      <c r="NDR669" s="413"/>
      <c r="NDS669" s="413"/>
      <c r="NDT669" s="413"/>
      <c r="NDU669" s="413"/>
      <c r="NDV669" s="412"/>
      <c r="NDW669" s="412"/>
      <c r="NDX669" s="412"/>
      <c r="NDY669" s="412"/>
      <c r="NDZ669" s="412"/>
      <c r="NEA669" s="412"/>
      <c r="NEB669" s="412"/>
      <c r="NEC669" s="412"/>
      <c r="NED669" s="412"/>
      <c r="NEE669" s="412"/>
      <c r="NEF669" s="412"/>
      <c r="NEG669" s="412"/>
      <c r="NEH669" s="412"/>
      <c r="NEI669" s="412"/>
      <c r="NEJ669" s="412"/>
      <c r="NEK669" s="412"/>
      <c r="NEL669" s="412"/>
      <c r="NEM669" s="412"/>
      <c r="NEN669" s="412"/>
      <c r="NEO669" s="412"/>
      <c r="NEP669" s="412"/>
      <c r="NEQ669" s="412"/>
      <c r="NER669" s="412"/>
      <c r="NES669" s="412"/>
      <c r="NET669" s="412"/>
      <c r="NEU669" s="412"/>
      <c r="NEV669" s="412"/>
      <c r="NEW669" s="412"/>
      <c r="NEX669" s="412"/>
      <c r="NEY669" s="412"/>
      <c r="NEZ669" s="412"/>
      <c r="NFA669" s="412"/>
      <c r="NFB669" s="412"/>
      <c r="NFC669" s="412"/>
      <c r="NFD669" s="412"/>
      <c r="NFE669" s="412"/>
      <c r="NFF669" s="412"/>
      <c r="NFG669" s="412"/>
      <c r="NFH669" s="412"/>
      <c r="NFI669" s="412"/>
      <c r="NFJ669" s="412"/>
      <c r="NFK669" s="412"/>
      <c r="NFL669" s="412"/>
      <c r="NFM669" s="412"/>
      <c r="NFN669" s="413"/>
      <c r="NFO669" s="413"/>
      <c r="NFP669" s="413"/>
      <c r="NFQ669" s="413"/>
      <c r="NFR669" s="413"/>
      <c r="NFS669" s="413"/>
      <c r="NFT669" s="413"/>
      <c r="NFU669" s="413"/>
      <c r="NFV669" s="413"/>
      <c r="NFW669" s="413"/>
      <c r="NFX669" s="413"/>
      <c r="NFY669" s="413"/>
      <c r="NFZ669" s="413"/>
      <c r="NGA669" s="413"/>
      <c r="NGB669" s="413"/>
      <c r="NGC669" s="413"/>
      <c r="NGD669" s="413"/>
      <c r="NGE669" s="413"/>
      <c r="NGF669" s="413"/>
      <c r="NGG669" s="413"/>
      <c r="NGH669" s="413"/>
      <c r="NGI669" s="413"/>
      <c r="NGJ669" s="413"/>
      <c r="NGK669" s="413"/>
      <c r="NGL669" s="414"/>
      <c r="NGM669" s="414"/>
      <c r="NGN669" s="414"/>
      <c r="NGO669" s="414"/>
      <c r="NGP669" s="414"/>
      <c r="NGQ669" s="413"/>
      <c r="NGR669" s="413"/>
      <c r="NGS669" s="414"/>
      <c r="NGT669" s="414"/>
      <c r="NGU669" s="413"/>
      <c r="NGV669" s="413"/>
      <c r="NGW669" s="414"/>
      <c r="NGX669" s="414"/>
      <c r="NGY669" s="413"/>
      <c r="NGZ669" s="413"/>
      <c r="NHA669" s="413"/>
      <c r="NHB669" s="413"/>
      <c r="NHC669" s="413"/>
      <c r="NHD669" s="413"/>
      <c r="NHE669" s="413"/>
      <c r="NHF669" s="414"/>
      <c r="NHG669" s="414"/>
      <c r="NHH669" s="413"/>
      <c r="NHI669" s="413"/>
      <c r="NHJ669" s="414"/>
      <c r="NHK669" s="414"/>
      <c r="NHL669" s="413"/>
      <c r="NHM669" s="413"/>
      <c r="NHN669" s="413"/>
      <c r="NHO669" s="413"/>
      <c r="NHP669" s="413"/>
      <c r="NHQ669" s="407"/>
      <c r="NHR669" s="439"/>
      <c r="NHS669" s="413"/>
      <c r="NHT669" s="413"/>
      <c r="NHU669" s="413"/>
      <c r="NHV669" s="413"/>
      <c r="NHW669" s="413"/>
      <c r="NHX669" s="413"/>
      <c r="NHY669" s="413"/>
      <c r="NHZ669" s="412"/>
      <c r="NIA669" s="412"/>
      <c r="NIB669" s="412"/>
      <c r="NIC669" s="412"/>
      <c r="NID669" s="412"/>
      <c r="NIE669" s="412"/>
      <c r="NIF669" s="412"/>
      <c r="NIG669" s="412"/>
      <c r="NIH669" s="412"/>
      <c r="NII669" s="412"/>
      <c r="NIJ669" s="412"/>
      <c r="NIK669" s="412"/>
      <c r="NIL669" s="412"/>
      <c r="NIM669" s="412"/>
      <c r="NIN669" s="412"/>
      <c r="NIO669" s="412"/>
      <c r="NIP669" s="412"/>
      <c r="NIQ669" s="412"/>
      <c r="NIR669" s="412"/>
      <c r="NIS669" s="412"/>
      <c r="NIT669" s="412"/>
      <c r="NIU669" s="412"/>
      <c r="NIV669" s="412"/>
      <c r="NIW669" s="412"/>
      <c r="NIX669" s="412"/>
      <c r="NIY669" s="412"/>
      <c r="NIZ669" s="412"/>
      <c r="NJA669" s="412"/>
      <c r="NJB669" s="412"/>
      <c r="NJC669" s="412"/>
      <c r="NJD669" s="412"/>
      <c r="NJE669" s="412"/>
      <c r="NJF669" s="412"/>
      <c r="NJG669" s="412"/>
      <c r="NJH669" s="412"/>
      <c r="NJI669" s="412"/>
      <c r="NJJ669" s="412"/>
      <c r="NJK669" s="412"/>
      <c r="NJL669" s="412"/>
      <c r="NJM669" s="412"/>
      <c r="NJN669" s="412"/>
      <c r="NJO669" s="412"/>
      <c r="NJP669" s="412"/>
      <c r="NJQ669" s="412"/>
      <c r="NJR669" s="413"/>
      <c r="NJS669" s="413"/>
      <c r="NJT669" s="413"/>
      <c r="NJU669" s="413"/>
      <c r="NJV669" s="413"/>
      <c r="NJW669" s="413"/>
      <c r="NJX669" s="413"/>
      <c r="NJY669" s="413"/>
      <c r="NJZ669" s="413"/>
      <c r="NKA669" s="413"/>
      <c r="NKB669" s="413"/>
      <c r="NKC669" s="413"/>
      <c r="NKD669" s="413"/>
      <c r="NKE669" s="413"/>
      <c r="NKF669" s="413"/>
      <c r="NKG669" s="413"/>
      <c r="NKH669" s="413"/>
      <c r="NKI669" s="413"/>
      <c r="NKJ669" s="413"/>
      <c r="NKK669" s="413"/>
      <c r="NKL669" s="413"/>
      <c r="NKM669" s="413"/>
      <c r="NKN669" s="413"/>
      <c r="NKO669" s="413"/>
      <c r="NKP669" s="414"/>
      <c r="NKQ669" s="414"/>
      <c r="NKR669" s="414"/>
      <c r="NKS669" s="414"/>
      <c r="NKT669" s="414"/>
      <c r="NKU669" s="413"/>
      <c r="NKV669" s="413"/>
      <c r="NKW669" s="414"/>
      <c r="NKX669" s="414"/>
      <c r="NKY669" s="413"/>
      <c r="NKZ669" s="413"/>
      <c r="NLA669" s="414"/>
      <c r="NLB669" s="414"/>
      <c r="NLC669" s="413"/>
      <c r="NLD669" s="413"/>
      <c r="NLE669" s="413"/>
      <c r="NLF669" s="413"/>
      <c r="NLG669" s="413"/>
      <c r="NLH669" s="413"/>
      <c r="NLI669" s="413"/>
      <c r="NLJ669" s="414"/>
      <c r="NLK669" s="414"/>
      <c r="NLL669" s="413"/>
      <c r="NLM669" s="413"/>
      <c r="NLN669" s="414"/>
      <c r="NLO669" s="414"/>
      <c r="NLP669" s="413"/>
      <c r="NLQ669" s="413"/>
      <c r="NLR669" s="413"/>
      <c r="NLS669" s="413"/>
      <c r="NLT669" s="413"/>
      <c r="NLU669" s="407"/>
      <c r="NLV669" s="439"/>
      <c r="NLW669" s="413"/>
      <c r="NLX669" s="413"/>
      <c r="NLY669" s="413"/>
      <c r="NLZ669" s="413"/>
      <c r="NMA669" s="413"/>
      <c r="NMB669" s="413"/>
      <c r="NMC669" s="413"/>
      <c r="NMD669" s="412"/>
      <c r="NME669" s="412"/>
      <c r="NMF669" s="412"/>
      <c r="NMG669" s="412"/>
      <c r="NMH669" s="412"/>
      <c r="NMI669" s="412"/>
      <c r="NMJ669" s="412"/>
      <c r="NMK669" s="412"/>
      <c r="NML669" s="412"/>
      <c r="NMM669" s="412"/>
      <c r="NMN669" s="412"/>
      <c r="NMO669" s="412"/>
      <c r="NMP669" s="412"/>
      <c r="NMQ669" s="412"/>
      <c r="NMR669" s="412"/>
      <c r="NMS669" s="412"/>
      <c r="NMT669" s="412"/>
      <c r="NMU669" s="412"/>
      <c r="NMV669" s="412"/>
      <c r="NMW669" s="412"/>
      <c r="NMX669" s="412"/>
      <c r="NMY669" s="412"/>
      <c r="NMZ669" s="412"/>
      <c r="NNA669" s="412"/>
      <c r="NNB669" s="412"/>
      <c r="NNC669" s="412"/>
      <c r="NND669" s="412"/>
      <c r="NNE669" s="412"/>
      <c r="NNF669" s="412"/>
      <c r="NNG669" s="412"/>
      <c r="NNH669" s="412"/>
      <c r="NNI669" s="412"/>
      <c r="NNJ669" s="412"/>
      <c r="NNK669" s="412"/>
      <c r="NNL669" s="412"/>
      <c r="NNM669" s="412"/>
      <c r="NNN669" s="412"/>
      <c r="NNO669" s="412"/>
      <c r="NNP669" s="412"/>
      <c r="NNQ669" s="412"/>
      <c r="NNR669" s="412"/>
      <c r="NNS669" s="412"/>
      <c r="NNT669" s="412"/>
      <c r="NNU669" s="412"/>
      <c r="NNV669" s="413"/>
      <c r="NNW669" s="413"/>
      <c r="NNX669" s="413"/>
      <c r="NNY669" s="413"/>
      <c r="NNZ669" s="413"/>
      <c r="NOA669" s="413"/>
      <c r="NOB669" s="413"/>
      <c r="NOC669" s="413"/>
      <c r="NOD669" s="413"/>
      <c r="NOE669" s="413"/>
      <c r="NOF669" s="413"/>
      <c r="NOG669" s="413"/>
      <c r="NOH669" s="413"/>
      <c r="NOI669" s="413"/>
      <c r="NOJ669" s="413"/>
      <c r="NOK669" s="413"/>
      <c r="NOL669" s="413"/>
      <c r="NOM669" s="413"/>
      <c r="NON669" s="413"/>
      <c r="NOO669" s="413"/>
      <c r="NOP669" s="413"/>
      <c r="NOQ669" s="413"/>
      <c r="NOR669" s="413"/>
      <c r="NOS669" s="413"/>
      <c r="NOT669" s="414"/>
      <c r="NOU669" s="414"/>
      <c r="NOV669" s="414"/>
      <c r="NOW669" s="414"/>
      <c r="NOX669" s="414"/>
      <c r="NOY669" s="413"/>
      <c r="NOZ669" s="413"/>
      <c r="NPA669" s="414"/>
      <c r="NPB669" s="414"/>
      <c r="NPC669" s="413"/>
      <c r="NPD669" s="413"/>
      <c r="NPE669" s="414"/>
      <c r="NPF669" s="414"/>
      <c r="NPG669" s="413"/>
      <c r="NPH669" s="413"/>
      <c r="NPI669" s="413"/>
      <c r="NPJ669" s="413"/>
      <c r="NPK669" s="413"/>
      <c r="NPL669" s="413"/>
      <c r="NPM669" s="413"/>
      <c r="NPN669" s="414"/>
      <c r="NPO669" s="414"/>
      <c r="NPP669" s="413"/>
      <c r="NPQ669" s="413"/>
      <c r="NPR669" s="414"/>
      <c r="NPS669" s="414"/>
      <c r="NPT669" s="413"/>
      <c r="NPU669" s="413"/>
      <c r="NPV669" s="413"/>
      <c r="NPW669" s="413"/>
      <c r="NPX669" s="413"/>
      <c r="NPY669" s="407"/>
      <c r="NPZ669" s="439"/>
      <c r="NQA669" s="413"/>
      <c r="NQB669" s="413"/>
      <c r="NQC669" s="413"/>
      <c r="NQD669" s="413"/>
      <c r="NQE669" s="413"/>
      <c r="NQF669" s="413"/>
      <c r="NQG669" s="413"/>
      <c r="NQH669" s="412"/>
      <c r="NQI669" s="412"/>
      <c r="NQJ669" s="412"/>
      <c r="NQK669" s="412"/>
      <c r="NQL669" s="412"/>
      <c r="NQM669" s="412"/>
      <c r="NQN669" s="412"/>
      <c r="NQO669" s="412"/>
      <c r="NQP669" s="412"/>
      <c r="NQQ669" s="412"/>
      <c r="NQR669" s="412"/>
      <c r="NQS669" s="412"/>
      <c r="NQT669" s="412"/>
      <c r="NQU669" s="412"/>
      <c r="NQV669" s="412"/>
      <c r="NQW669" s="412"/>
      <c r="NQX669" s="412"/>
      <c r="NQY669" s="412"/>
      <c r="NQZ669" s="412"/>
      <c r="NRA669" s="412"/>
      <c r="NRB669" s="412"/>
      <c r="NRC669" s="412"/>
      <c r="NRD669" s="412"/>
      <c r="NRE669" s="412"/>
      <c r="NRF669" s="412"/>
      <c r="NRG669" s="412"/>
      <c r="NRH669" s="412"/>
      <c r="NRI669" s="412"/>
      <c r="NRJ669" s="412"/>
      <c r="NRK669" s="412"/>
      <c r="NRL669" s="412"/>
      <c r="NRM669" s="412"/>
      <c r="NRN669" s="412"/>
      <c r="NRO669" s="412"/>
      <c r="NRP669" s="412"/>
      <c r="NRQ669" s="412"/>
      <c r="NRR669" s="412"/>
      <c r="NRS669" s="412"/>
      <c r="NRT669" s="412"/>
      <c r="NRU669" s="412"/>
      <c r="NRV669" s="412"/>
      <c r="NRW669" s="412"/>
      <c r="NRX669" s="412"/>
      <c r="NRY669" s="412"/>
      <c r="NRZ669" s="413"/>
      <c r="NSA669" s="413"/>
      <c r="NSB669" s="413"/>
      <c r="NSC669" s="413"/>
      <c r="NSD669" s="413"/>
      <c r="NSE669" s="413"/>
      <c r="NSF669" s="413"/>
      <c r="NSG669" s="413"/>
      <c r="NSH669" s="413"/>
      <c r="NSI669" s="413"/>
      <c r="NSJ669" s="413"/>
      <c r="NSK669" s="413"/>
      <c r="NSL669" s="413"/>
      <c r="NSM669" s="413"/>
      <c r="NSN669" s="413"/>
      <c r="NSO669" s="413"/>
      <c r="NSP669" s="413"/>
      <c r="NSQ669" s="413"/>
      <c r="NSR669" s="413"/>
      <c r="NSS669" s="413"/>
      <c r="NST669" s="413"/>
      <c r="NSU669" s="413"/>
      <c r="NSV669" s="413"/>
      <c r="NSW669" s="413"/>
      <c r="NSX669" s="414"/>
      <c r="NSY669" s="414"/>
      <c r="NSZ669" s="414"/>
      <c r="NTA669" s="414"/>
      <c r="NTB669" s="414"/>
      <c r="NTC669" s="413"/>
      <c r="NTD669" s="413"/>
      <c r="NTE669" s="414"/>
      <c r="NTF669" s="414"/>
      <c r="NTG669" s="413"/>
      <c r="NTH669" s="413"/>
      <c r="NTI669" s="414"/>
      <c r="NTJ669" s="414"/>
      <c r="NTK669" s="413"/>
      <c r="NTL669" s="413"/>
      <c r="NTM669" s="413"/>
      <c r="NTN669" s="413"/>
      <c r="NTO669" s="413"/>
      <c r="NTP669" s="413"/>
      <c r="NTQ669" s="413"/>
      <c r="NTR669" s="414"/>
      <c r="NTS669" s="414"/>
      <c r="NTT669" s="413"/>
      <c r="NTU669" s="413"/>
      <c r="NTV669" s="414"/>
      <c r="NTW669" s="414"/>
      <c r="NTX669" s="413"/>
      <c r="NTY669" s="413"/>
      <c r="NTZ669" s="413"/>
      <c r="NUA669" s="413"/>
      <c r="NUB669" s="413"/>
      <c r="NUC669" s="407"/>
      <c r="NUD669" s="439"/>
      <c r="NUE669" s="413"/>
      <c r="NUF669" s="413"/>
      <c r="NUG669" s="413"/>
      <c r="NUH669" s="413"/>
      <c r="NUI669" s="413"/>
      <c r="NUJ669" s="413"/>
      <c r="NUK669" s="413"/>
      <c r="NUL669" s="412"/>
      <c r="NUM669" s="412"/>
      <c r="NUN669" s="412"/>
      <c r="NUO669" s="412"/>
      <c r="NUP669" s="412"/>
      <c r="NUQ669" s="412"/>
      <c r="NUR669" s="412"/>
      <c r="NUS669" s="412"/>
      <c r="NUT669" s="412"/>
      <c r="NUU669" s="412"/>
      <c r="NUV669" s="412"/>
      <c r="NUW669" s="412"/>
      <c r="NUX669" s="412"/>
      <c r="NUY669" s="412"/>
      <c r="NUZ669" s="412"/>
      <c r="NVA669" s="412"/>
      <c r="NVB669" s="412"/>
      <c r="NVC669" s="412"/>
      <c r="NVD669" s="412"/>
      <c r="NVE669" s="412"/>
      <c r="NVF669" s="412"/>
      <c r="NVG669" s="412"/>
      <c r="NVH669" s="412"/>
      <c r="NVI669" s="412"/>
      <c r="NVJ669" s="412"/>
      <c r="NVK669" s="412"/>
      <c r="NVL669" s="412"/>
      <c r="NVM669" s="412"/>
      <c r="NVN669" s="412"/>
      <c r="NVO669" s="412"/>
      <c r="NVP669" s="412"/>
      <c r="NVQ669" s="412"/>
      <c r="NVR669" s="412"/>
      <c r="NVS669" s="412"/>
      <c r="NVT669" s="412"/>
      <c r="NVU669" s="412"/>
      <c r="NVV669" s="412"/>
      <c r="NVW669" s="412"/>
      <c r="NVX669" s="412"/>
      <c r="NVY669" s="412"/>
      <c r="NVZ669" s="412"/>
      <c r="NWA669" s="412"/>
      <c r="NWB669" s="412"/>
      <c r="NWC669" s="412"/>
      <c r="NWD669" s="413"/>
      <c r="NWE669" s="413"/>
      <c r="NWF669" s="413"/>
      <c r="NWG669" s="413"/>
      <c r="NWH669" s="413"/>
      <c r="NWI669" s="413"/>
      <c r="NWJ669" s="413"/>
      <c r="NWK669" s="413"/>
      <c r="NWL669" s="413"/>
      <c r="NWM669" s="413"/>
      <c r="NWN669" s="413"/>
      <c r="NWO669" s="413"/>
      <c r="NWP669" s="413"/>
      <c r="NWQ669" s="413"/>
      <c r="NWR669" s="413"/>
      <c r="NWS669" s="413"/>
      <c r="NWT669" s="413"/>
      <c r="NWU669" s="413"/>
      <c r="NWV669" s="413"/>
      <c r="NWW669" s="413"/>
      <c r="NWX669" s="413"/>
      <c r="NWY669" s="413"/>
      <c r="NWZ669" s="413"/>
      <c r="NXA669" s="413"/>
      <c r="NXB669" s="414"/>
      <c r="NXC669" s="414"/>
      <c r="NXD669" s="414"/>
      <c r="NXE669" s="414"/>
      <c r="NXF669" s="414"/>
      <c r="NXG669" s="413"/>
      <c r="NXH669" s="413"/>
      <c r="NXI669" s="414"/>
      <c r="NXJ669" s="414"/>
      <c r="NXK669" s="413"/>
      <c r="NXL669" s="413"/>
      <c r="NXM669" s="414"/>
      <c r="NXN669" s="414"/>
      <c r="NXO669" s="413"/>
      <c r="NXP669" s="413"/>
      <c r="NXQ669" s="413"/>
      <c r="NXR669" s="413"/>
      <c r="NXS669" s="413"/>
      <c r="NXT669" s="413"/>
      <c r="NXU669" s="413"/>
      <c r="NXV669" s="414"/>
      <c r="NXW669" s="414"/>
      <c r="NXX669" s="413"/>
      <c r="NXY669" s="413"/>
      <c r="NXZ669" s="414"/>
      <c r="NYA669" s="414"/>
      <c r="NYB669" s="413"/>
      <c r="NYC669" s="413"/>
      <c r="NYD669" s="413"/>
      <c r="NYE669" s="413"/>
      <c r="NYF669" s="413"/>
      <c r="NYG669" s="407"/>
      <c r="NYH669" s="439"/>
      <c r="NYI669" s="413"/>
      <c r="NYJ669" s="413"/>
      <c r="NYK669" s="413"/>
      <c r="NYL669" s="413"/>
      <c r="NYM669" s="413"/>
      <c r="NYN669" s="413"/>
      <c r="NYO669" s="413"/>
      <c r="NYP669" s="412"/>
      <c r="NYQ669" s="412"/>
      <c r="NYR669" s="412"/>
      <c r="NYS669" s="412"/>
      <c r="NYT669" s="412"/>
      <c r="NYU669" s="412"/>
      <c r="NYV669" s="412"/>
      <c r="NYW669" s="412"/>
      <c r="NYX669" s="412"/>
      <c r="NYY669" s="412"/>
      <c r="NYZ669" s="412"/>
      <c r="NZA669" s="412"/>
      <c r="NZB669" s="412"/>
      <c r="NZC669" s="412"/>
      <c r="NZD669" s="412"/>
      <c r="NZE669" s="412"/>
      <c r="NZF669" s="412"/>
      <c r="NZG669" s="412"/>
      <c r="NZH669" s="412"/>
      <c r="NZI669" s="412"/>
      <c r="NZJ669" s="412"/>
      <c r="NZK669" s="412"/>
      <c r="NZL669" s="412"/>
      <c r="NZM669" s="412"/>
      <c r="NZN669" s="412"/>
      <c r="NZO669" s="412"/>
      <c r="NZP669" s="412"/>
      <c r="NZQ669" s="412"/>
      <c r="NZR669" s="412"/>
      <c r="NZS669" s="412"/>
      <c r="NZT669" s="412"/>
      <c r="NZU669" s="412"/>
      <c r="NZV669" s="412"/>
      <c r="NZW669" s="412"/>
      <c r="NZX669" s="412"/>
      <c r="NZY669" s="412"/>
      <c r="NZZ669" s="412"/>
      <c r="OAA669" s="412"/>
      <c r="OAB669" s="412"/>
      <c r="OAC669" s="412"/>
      <c r="OAD669" s="412"/>
      <c r="OAE669" s="412"/>
      <c r="OAF669" s="412"/>
      <c r="OAG669" s="412"/>
      <c r="OAH669" s="413"/>
      <c r="OAI669" s="413"/>
      <c r="OAJ669" s="413"/>
      <c r="OAK669" s="413"/>
      <c r="OAL669" s="413"/>
      <c r="OAM669" s="413"/>
      <c r="OAN669" s="413"/>
      <c r="OAO669" s="413"/>
      <c r="OAP669" s="413"/>
      <c r="OAQ669" s="413"/>
      <c r="OAR669" s="413"/>
      <c r="OAS669" s="413"/>
      <c r="OAT669" s="413"/>
      <c r="OAU669" s="413"/>
      <c r="OAV669" s="413"/>
      <c r="OAW669" s="413"/>
      <c r="OAX669" s="413"/>
      <c r="OAY669" s="413"/>
      <c r="OAZ669" s="413"/>
      <c r="OBA669" s="413"/>
      <c r="OBB669" s="413"/>
      <c r="OBC669" s="413"/>
      <c r="OBD669" s="413"/>
      <c r="OBE669" s="413"/>
      <c r="OBF669" s="414"/>
      <c r="OBG669" s="414"/>
      <c r="OBH669" s="414"/>
      <c r="OBI669" s="414"/>
      <c r="OBJ669" s="414"/>
      <c r="OBK669" s="413"/>
      <c r="OBL669" s="413"/>
      <c r="OBM669" s="414"/>
      <c r="OBN669" s="414"/>
      <c r="OBO669" s="413"/>
      <c r="OBP669" s="413"/>
      <c r="OBQ669" s="414"/>
      <c r="OBR669" s="414"/>
      <c r="OBS669" s="413"/>
      <c r="OBT669" s="413"/>
      <c r="OBU669" s="413"/>
      <c r="OBV669" s="413"/>
      <c r="OBW669" s="413"/>
      <c r="OBX669" s="413"/>
      <c r="OBY669" s="413"/>
      <c r="OBZ669" s="414"/>
      <c r="OCA669" s="414"/>
      <c r="OCB669" s="413"/>
      <c r="OCC669" s="413"/>
      <c r="OCD669" s="414"/>
      <c r="OCE669" s="414"/>
      <c r="OCF669" s="413"/>
      <c r="OCG669" s="413"/>
      <c r="OCH669" s="413"/>
      <c r="OCI669" s="413"/>
      <c r="OCJ669" s="413"/>
      <c r="OCK669" s="407"/>
      <c r="OCL669" s="439"/>
      <c r="OCM669" s="413"/>
      <c r="OCN669" s="413"/>
      <c r="OCO669" s="413"/>
      <c r="OCP669" s="413"/>
      <c r="OCQ669" s="413"/>
      <c r="OCR669" s="413"/>
      <c r="OCS669" s="413"/>
      <c r="OCT669" s="412"/>
      <c r="OCU669" s="412"/>
      <c r="OCV669" s="412"/>
      <c r="OCW669" s="412"/>
      <c r="OCX669" s="412"/>
      <c r="OCY669" s="412"/>
      <c r="OCZ669" s="412"/>
      <c r="ODA669" s="412"/>
      <c r="ODB669" s="412"/>
      <c r="ODC669" s="412"/>
      <c r="ODD669" s="412"/>
      <c r="ODE669" s="412"/>
      <c r="ODF669" s="412"/>
      <c r="ODG669" s="412"/>
      <c r="ODH669" s="412"/>
      <c r="ODI669" s="412"/>
      <c r="ODJ669" s="412"/>
      <c r="ODK669" s="412"/>
      <c r="ODL669" s="412"/>
      <c r="ODM669" s="412"/>
      <c r="ODN669" s="412"/>
      <c r="ODO669" s="412"/>
      <c r="ODP669" s="412"/>
      <c r="ODQ669" s="412"/>
      <c r="ODR669" s="412"/>
      <c r="ODS669" s="412"/>
      <c r="ODT669" s="412"/>
      <c r="ODU669" s="412"/>
      <c r="ODV669" s="412"/>
      <c r="ODW669" s="412"/>
      <c r="ODX669" s="412"/>
      <c r="ODY669" s="412"/>
      <c r="ODZ669" s="412"/>
      <c r="OEA669" s="412"/>
      <c r="OEB669" s="412"/>
      <c r="OEC669" s="412"/>
      <c r="OED669" s="412"/>
      <c r="OEE669" s="412"/>
      <c r="OEF669" s="412"/>
      <c r="OEG669" s="412"/>
      <c r="OEH669" s="412"/>
      <c r="OEI669" s="412"/>
      <c r="OEJ669" s="412"/>
      <c r="OEK669" s="412"/>
      <c r="OEL669" s="413"/>
      <c r="OEM669" s="413"/>
      <c r="OEN669" s="413"/>
      <c r="OEO669" s="413"/>
      <c r="OEP669" s="413"/>
      <c r="OEQ669" s="413"/>
      <c r="OER669" s="413"/>
      <c r="OES669" s="413"/>
      <c r="OET669" s="413"/>
      <c r="OEU669" s="413"/>
      <c r="OEV669" s="413"/>
      <c r="OEW669" s="413"/>
      <c r="OEX669" s="413"/>
      <c r="OEY669" s="413"/>
      <c r="OEZ669" s="413"/>
      <c r="OFA669" s="413"/>
      <c r="OFB669" s="413"/>
      <c r="OFC669" s="413"/>
      <c r="OFD669" s="413"/>
      <c r="OFE669" s="413"/>
      <c r="OFF669" s="413"/>
      <c r="OFG669" s="413"/>
      <c r="OFH669" s="413"/>
      <c r="OFI669" s="413"/>
      <c r="OFJ669" s="414"/>
      <c r="OFK669" s="414"/>
      <c r="OFL669" s="414"/>
      <c r="OFM669" s="414"/>
      <c r="OFN669" s="414"/>
      <c r="OFO669" s="413"/>
      <c r="OFP669" s="413"/>
      <c r="OFQ669" s="414"/>
      <c r="OFR669" s="414"/>
      <c r="OFS669" s="413"/>
      <c r="OFT669" s="413"/>
      <c r="OFU669" s="414"/>
      <c r="OFV669" s="414"/>
      <c r="OFW669" s="413"/>
      <c r="OFX669" s="413"/>
      <c r="OFY669" s="413"/>
      <c r="OFZ669" s="413"/>
      <c r="OGA669" s="413"/>
      <c r="OGB669" s="413"/>
      <c r="OGC669" s="413"/>
      <c r="OGD669" s="414"/>
      <c r="OGE669" s="414"/>
      <c r="OGF669" s="413"/>
      <c r="OGG669" s="413"/>
      <c r="OGH669" s="414"/>
      <c r="OGI669" s="414"/>
      <c r="OGJ669" s="413"/>
      <c r="OGK669" s="413"/>
      <c r="OGL669" s="413"/>
      <c r="OGM669" s="413"/>
      <c r="OGN669" s="413"/>
      <c r="OGO669" s="407"/>
      <c r="OGP669" s="439"/>
      <c r="OGQ669" s="413"/>
      <c r="OGR669" s="413"/>
      <c r="OGS669" s="413"/>
      <c r="OGT669" s="413"/>
      <c r="OGU669" s="413"/>
      <c r="OGV669" s="413"/>
      <c r="OGW669" s="413"/>
      <c r="OGX669" s="412"/>
      <c r="OGY669" s="412"/>
      <c r="OGZ669" s="412"/>
      <c r="OHA669" s="412"/>
      <c r="OHB669" s="412"/>
      <c r="OHC669" s="412"/>
      <c r="OHD669" s="412"/>
      <c r="OHE669" s="412"/>
      <c r="OHF669" s="412"/>
      <c r="OHG669" s="412"/>
      <c r="OHH669" s="412"/>
      <c r="OHI669" s="412"/>
      <c r="OHJ669" s="412"/>
      <c r="OHK669" s="412"/>
      <c r="OHL669" s="412"/>
      <c r="OHM669" s="412"/>
      <c r="OHN669" s="412"/>
      <c r="OHO669" s="412"/>
      <c r="OHP669" s="412"/>
      <c r="OHQ669" s="412"/>
      <c r="OHR669" s="412"/>
      <c r="OHS669" s="412"/>
      <c r="OHT669" s="412"/>
      <c r="OHU669" s="412"/>
      <c r="OHV669" s="412"/>
      <c r="OHW669" s="412"/>
      <c r="OHX669" s="412"/>
      <c r="OHY669" s="412"/>
      <c r="OHZ669" s="412"/>
      <c r="OIA669" s="412"/>
      <c r="OIB669" s="412"/>
      <c r="OIC669" s="412"/>
      <c r="OID669" s="412"/>
      <c r="OIE669" s="412"/>
      <c r="OIF669" s="412"/>
      <c r="OIG669" s="412"/>
      <c r="OIH669" s="412"/>
      <c r="OII669" s="412"/>
      <c r="OIJ669" s="412"/>
      <c r="OIK669" s="412"/>
      <c r="OIL669" s="412"/>
      <c r="OIM669" s="412"/>
      <c r="OIN669" s="412"/>
      <c r="OIO669" s="412"/>
      <c r="OIP669" s="413"/>
      <c r="OIQ669" s="413"/>
      <c r="OIR669" s="413"/>
      <c r="OIS669" s="413"/>
      <c r="OIT669" s="413"/>
      <c r="OIU669" s="413"/>
      <c r="OIV669" s="413"/>
      <c r="OIW669" s="413"/>
      <c r="OIX669" s="413"/>
      <c r="OIY669" s="413"/>
      <c r="OIZ669" s="413"/>
      <c r="OJA669" s="413"/>
      <c r="OJB669" s="413"/>
      <c r="OJC669" s="413"/>
      <c r="OJD669" s="413"/>
      <c r="OJE669" s="413"/>
      <c r="OJF669" s="413"/>
      <c r="OJG669" s="413"/>
      <c r="OJH669" s="413"/>
      <c r="OJI669" s="413"/>
      <c r="OJJ669" s="413"/>
      <c r="OJK669" s="413"/>
      <c r="OJL669" s="413"/>
      <c r="OJM669" s="413"/>
      <c r="OJN669" s="414"/>
      <c r="OJO669" s="414"/>
      <c r="OJP669" s="414"/>
      <c r="OJQ669" s="414"/>
      <c r="OJR669" s="414"/>
      <c r="OJS669" s="413"/>
      <c r="OJT669" s="413"/>
      <c r="OJU669" s="414"/>
      <c r="OJV669" s="414"/>
      <c r="OJW669" s="413"/>
      <c r="OJX669" s="413"/>
      <c r="OJY669" s="414"/>
      <c r="OJZ669" s="414"/>
      <c r="OKA669" s="413"/>
      <c r="OKB669" s="413"/>
      <c r="OKC669" s="413"/>
      <c r="OKD669" s="413"/>
      <c r="OKE669" s="413"/>
      <c r="OKF669" s="413"/>
      <c r="OKG669" s="413"/>
      <c r="OKH669" s="414"/>
      <c r="OKI669" s="414"/>
      <c r="OKJ669" s="413"/>
      <c r="OKK669" s="413"/>
      <c r="OKL669" s="414"/>
      <c r="OKM669" s="414"/>
      <c r="OKN669" s="413"/>
      <c r="OKO669" s="413"/>
      <c r="OKP669" s="413"/>
      <c r="OKQ669" s="413"/>
      <c r="OKR669" s="413"/>
      <c r="OKS669" s="407"/>
      <c r="OKT669" s="439"/>
      <c r="OKU669" s="413"/>
      <c r="OKV669" s="413"/>
      <c r="OKW669" s="413"/>
      <c r="OKX669" s="413"/>
      <c r="OKY669" s="413"/>
      <c r="OKZ669" s="413"/>
      <c r="OLA669" s="413"/>
      <c r="OLB669" s="412"/>
      <c r="OLC669" s="412"/>
      <c r="OLD669" s="412"/>
      <c r="OLE669" s="412"/>
      <c r="OLF669" s="412"/>
      <c r="OLG669" s="412"/>
      <c r="OLH669" s="412"/>
      <c r="OLI669" s="412"/>
      <c r="OLJ669" s="412"/>
      <c r="OLK669" s="412"/>
      <c r="OLL669" s="412"/>
      <c r="OLM669" s="412"/>
      <c r="OLN669" s="412"/>
      <c r="OLO669" s="412"/>
      <c r="OLP669" s="412"/>
      <c r="OLQ669" s="412"/>
      <c r="OLR669" s="412"/>
      <c r="OLS669" s="412"/>
      <c r="OLT669" s="412"/>
      <c r="OLU669" s="412"/>
      <c r="OLV669" s="412"/>
      <c r="OLW669" s="412"/>
      <c r="OLX669" s="412"/>
      <c r="OLY669" s="412"/>
      <c r="OLZ669" s="412"/>
      <c r="OMA669" s="412"/>
      <c r="OMB669" s="412"/>
      <c r="OMC669" s="412"/>
      <c r="OMD669" s="412"/>
      <c r="OME669" s="412"/>
      <c r="OMF669" s="412"/>
      <c r="OMG669" s="412"/>
      <c r="OMH669" s="412"/>
      <c r="OMI669" s="412"/>
      <c r="OMJ669" s="412"/>
      <c r="OMK669" s="412"/>
      <c r="OML669" s="412"/>
      <c r="OMM669" s="412"/>
      <c r="OMN669" s="412"/>
      <c r="OMO669" s="412"/>
      <c r="OMP669" s="412"/>
      <c r="OMQ669" s="412"/>
      <c r="OMR669" s="412"/>
      <c r="OMS669" s="412"/>
      <c r="OMT669" s="413"/>
      <c r="OMU669" s="413"/>
      <c r="OMV669" s="413"/>
      <c r="OMW669" s="413"/>
      <c r="OMX669" s="413"/>
      <c r="OMY669" s="413"/>
      <c r="OMZ669" s="413"/>
      <c r="ONA669" s="413"/>
      <c r="ONB669" s="413"/>
      <c r="ONC669" s="413"/>
      <c r="OND669" s="413"/>
      <c r="ONE669" s="413"/>
      <c r="ONF669" s="413"/>
      <c r="ONG669" s="413"/>
      <c r="ONH669" s="413"/>
      <c r="ONI669" s="413"/>
      <c r="ONJ669" s="413"/>
      <c r="ONK669" s="413"/>
      <c r="ONL669" s="413"/>
      <c r="ONM669" s="413"/>
      <c r="ONN669" s="413"/>
      <c r="ONO669" s="413"/>
      <c r="ONP669" s="413"/>
      <c r="ONQ669" s="413"/>
      <c r="ONR669" s="414"/>
      <c r="ONS669" s="414"/>
      <c r="ONT669" s="414"/>
      <c r="ONU669" s="414"/>
      <c r="ONV669" s="414"/>
      <c r="ONW669" s="413"/>
      <c r="ONX669" s="413"/>
      <c r="ONY669" s="414"/>
      <c r="ONZ669" s="414"/>
      <c r="OOA669" s="413"/>
      <c r="OOB669" s="413"/>
      <c r="OOC669" s="414"/>
      <c r="OOD669" s="414"/>
      <c r="OOE669" s="413"/>
      <c r="OOF669" s="413"/>
      <c r="OOG669" s="413"/>
      <c r="OOH669" s="413"/>
      <c r="OOI669" s="413"/>
      <c r="OOJ669" s="413"/>
      <c r="OOK669" s="413"/>
      <c r="OOL669" s="414"/>
      <c r="OOM669" s="414"/>
      <c r="OON669" s="413"/>
      <c r="OOO669" s="413"/>
      <c r="OOP669" s="414"/>
      <c r="OOQ669" s="414"/>
      <c r="OOR669" s="413"/>
      <c r="OOS669" s="413"/>
      <c r="OOT669" s="413"/>
      <c r="OOU669" s="413"/>
      <c r="OOV669" s="413"/>
      <c r="OOW669" s="407"/>
      <c r="OOX669" s="439"/>
      <c r="OOY669" s="413"/>
      <c r="OOZ669" s="413"/>
      <c r="OPA669" s="413"/>
      <c r="OPB669" s="413"/>
      <c r="OPC669" s="413"/>
      <c r="OPD669" s="413"/>
      <c r="OPE669" s="413"/>
      <c r="OPF669" s="412"/>
      <c r="OPG669" s="412"/>
      <c r="OPH669" s="412"/>
      <c r="OPI669" s="412"/>
      <c r="OPJ669" s="412"/>
      <c r="OPK669" s="412"/>
      <c r="OPL669" s="412"/>
      <c r="OPM669" s="412"/>
      <c r="OPN669" s="412"/>
      <c r="OPO669" s="412"/>
      <c r="OPP669" s="412"/>
      <c r="OPQ669" s="412"/>
      <c r="OPR669" s="412"/>
      <c r="OPS669" s="412"/>
      <c r="OPT669" s="412"/>
      <c r="OPU669" s="412"/>
      <c r="OPV669" s="412"/>
      <c r="OPW669" s="412"/>
      <c r="OPX669" s="412"/>
      <c r="OPY669" s="412"/>
      <c r="OPZ669" s="412"/>
      <c r="OQA669" s="412"/>
      <c r="OQB669" s="412"/>
      <c r="OQC669" s="412"/>
      <c r="OQD669" s="412"/>
      <c r="OQE669" s="412"/>
      <c r="OQF669" s="412"/>
      <c r="OQG669" s="412"/>
      <c r="OQH669" s="412"/>
      <c r="OQI669" s="412"/>
      <c r="OQJ669" s="412"/>
      <c r="OQK669" s="412"/>
      <c r="OQL669" s="412"/>
      <c r="OQM669" s="412"/>
      <c r="OQN669" s="412"/>
      <c r="OQO669" s="412"/>
      <c r="OQP669" s="412"/>
      <c r="OQQ669" s="412"/>
      <c r="OQR669" s="412"/>
      <c r="OQS669" s="412"/>
      <c r="OQT669" s="412"/>
      <c r="OQU669" s="412"/>
      <c r="OQV669" s="412"/>
      <c r="OQW669" s="412"/>
      <c r="OQX669" s="413"/>
      <c r="OQY669" s="413"/>
      <c r="OQZ669" s="413"/>
      <c r="ORA669" s="413"/>
      <c r="ORB669" s="413"/>
      <c r="ORC669" s="413"/>
      <c r="ORD669" s="413"/>
      <c r="ORE669" s="413"/>
      <c r="ORF669" s="413"/>
      <c r="ORG669" s="413"/>
      <c r="ORH669" s="413"/>
      <c r="ORI669" s="413"/>
      <c r="ORJ669" s="413"/>
      <c r="ORK669" s="413"/>
      <c r="ORL669" s="413"/>
      <c r="ORM669" s="413"/>
      <c r="ORN669" s="413"/>
      <c r="ORO669" s="413"/>
      <c r="ORP669" s="413"/>
      <c r="ORQ669" s="413"/>
      <c r="ORR669" s="413"/>
      <c r="ORS669" s="413"/>
      <c r="ORT669" s="413"/>
      <c r="ORU669" s="413"/>
      <c r="ORV669" s="414"/>
      <c r="ORW669" s="414"/>
      <c r="ORX669" s="414"/>
      <c r="ORY669" s="414"/>
      <c r="ORZ669" s="414"/>
      <c r="OSA669" s="413"/>
      <c r="OSB669" s="413"/>
      <c r="OSC669" s="414"/>
      <c r="OSD669" s="414"/>
      <c r="OSE669" s="413"/>
      <c r="OSF669" s="413"/>
      <c r="OSG669" s="414"/>
      <c r="OSH669" s="414"/>
      <c r="OSI669" s="413"/>
      <c r="OSJ669" s="413"/>
      <c r="OSK669" s="413"/>
      <c r="OSL669" s="413"/>
      <c r="OSM669" s="413"/>
      <c r="OSN669" s="413"/>
      <c r="OSO669" s="413"/>
      <c r="OSP669" s="414"/>
      <c r="OSQ669" s="414"/>
      <c r="OSR669" s="413"/>
      <c r="OSS669" s="413"/>
      <c r="OST669" s="414"/>
      <c r="OSU669" s="414"/>
      <c r="OSV669" s="413"/>
      <c r="OSW669" s="413"/>
      <c r="OSX669" s="413"/>
      <c r="OSY669" s="413"/>
      <c r="OSZ669" s="413"/>
      <c r="OTA669" s="407"/>
      <c r="OTB669" s="439"/>
      <c r="OTC669" s="413"/>
      <c r="OTD669" s="413"/>
      <c r="OTE669" s="413"/>
      <c r="OTF669" s="413"/>
      <c r="OTG669" s="413"/>
      <c r="OTH669" s="413"/>
      <c r="OTI669" s="413"/>
      <c r="OTJ669" s="412"/>
      <c r="OTK669" s="412"/>
      <c r="OTL669" s="412"/>
      <c r="OTM669" s="412"/>
      <c r="OTN669" s="412"/>
      <c r="OTO669" s="412"/>
      <c r="OTP669" s="412"/>
      <c r="OTQ669" s="412"/>
      <c r="OTR669" s="412"/>
      <c r="OTS669" s="412"/>
      <c r="OTT669" s="412"/>
      <c r="OTU669" s="412"/>
      <c r="OTV669" s="412"/>
      <c r="OTW669" s="412"/>
      <c r="OTX669" s="412"/>
      <c r="OTY669" s="412"/>
      <c r="OTZ669" s="412"/>
      <c r="OUA669" s="412"/>
      <c r="OUB669" s="412"/>
      <c r="OUC669" s="412"/>
      <c r="OUD669" s="412"/>
      <c r="OUE669" s="412"/>
      <c r="OUF669" s="412"/>
      <c r="OUG669" s="412"/>
      <c r="OUH669" s="412"/>
      <c r="OUI669" s="412"/>
      <c r="OUJ669" s="412"/>
      <c r="OUK669" s="412"/>
      <c r="OUL669" s="412"/>
      <c r="OUM669" s="412"/>
      <c r="OUN669" s="412"/>
      <c r="OUO669" s="412"/>
      <c r="OUP669" s="412"/>
      <c r="OUQ669" s="412"/>
      <c r="OUR669" s="412"/>
      <c r="OUS669" s="412"/>
      <c r="OUT669" s="412"/>
      <c r="OUU669" s="412"/>
      <c r="OUV669" s="412"/>
      <c r="OUW669" s="412"/>
      <c r="OUX669" s="412"/>
      <c r="OUY669" s="412"/>
      <c r="OUZ669" s="412"/>
      <c r="OVA669" s="412"/>
      <c r="OVB669" s="413"/>
      <c r="OVC669" s="413"/>
      <c r="OVD669" s="413"/>
      <c r="OVE669" s="413"/>
      <c r="OVF669" s="413"/>
      <c r="OVG669" s="413"/>
      <c r="OVH669" s="413"/>
      <c r="OVI669" s="413"/>
      <c r="OVJ669" s="413"/>
      <c r="OVK669" s="413"/>
      <c r="OVL669" s="413"/>
      <c r="OVM669" s="413"/>
      <c r="OVN669" s="413"/>
      <c r="OVO669" s="413"/>
      <c r="OVP669" s="413"/>
      <c r="OVQ669" s="413"/>
      <c r="OVR669" s="413"/>
      <c r="OVS669" s="413"/>
      <c r="OVT669" s="413"/>
      <c r="OVU669" s="413"/>
      <c r="OVV669" s="413"/>
      <c r="OVW669" s="413"/>
      <c r="OVX669" s="413"/>
      <c r="OVY669" s="413"/>
      <c r="OVZ669" s="414"/>
      <c r="OWA669" s="414"/>
      <c r="OWB669" s="414"/>
      <c r="OWC669" s="414"/>
      <c r="OWD669" s="414"/>
      <c r="OWE669" s="413"/>
      <c r="OWF669" s="413"/>
      <c r="OWG669" s="414"/>
      <c r="OWH669" s="414"/>
      <c r="OWI669" s="413"/>
      <c r="OWJ669" s="413"/>
      <c r="OWK669" s="414"/>
      <c r="OWL669" s="414"/>
      <c r="OWM669" s="413"/>
      <c r="OWN669" s="413"/>
      <c r="OWO669" s="413"/>
      <c r="OWP669" s="413"/>
      <c r="OWQ669" s="413"/>
      <c r="OWR669" s="413"/>
      <c r="OWS669" s="413"/>
      <c r="OWT669" s="414"/>
      <c r="OWU669" s="414"/>
      <c r="OWV669" s="413"/>
      <c r="OWW669" s="413"/>
      <c r="OWX669" s="414"/>
      <c r="OWY669" s="414"/>
      <c r="OWZ669" s="413"/>
      <c r="OXA669" s="413"/>
      <c r="OXB669" s="413"/>
      <c r="OXC669" s="413"/>
      <c r="OXD669" s="413"/>
      <c r="OXE669" s="407"/>
      <c r="OXF669" s="439"/>
      <c r="OXG669" s="413"/>
      <c r="OXH669" s="413"/>
      <c r="OXI669" s="413"/>
      <c r="OXJ669" s="413"/>
      <c r="OXK669" s="413"/>
      <c r="OXL669" s="413"/>
      <c r="OXM669" s="413"/>
      <c r="OXN669" s="412"/>
      <c r="OXO669" s="412"/>
      <c r="OXP669" s="412"/>
      <c r="OXQ669" s="412"/>
      <c r="OXR669" s="412"/>
      <c r="OXS669" s="412"/>
      <c r="OXT669" s="412"/>
      <c r="OXU669" s="412"/>
      <c r="OXV669" s="412"/>
      <c r="OXW669" s="412"/>
      <c r="OXX669" s="412"/>
      <c r="OXY669" s="412"/>
      <c r="OXZ669" s="412"/>
      <c r="OYA669" s="412"/>
      <c r="OYB669" s="412"/>
      <c r="OYC669" s="412"/>
      <c r="OYD669" s="412"/>
      <c r="OYE669" s="412"/>
      <c r="OYF669" s="412"/>
      <c r="OYG669" s="412"/>
      <c r="OYH669" s="412"/>
      <c r="OYI669" s="412"/>
      <c r="OYJ669" s="412"/>
      <c r="OYK669" s="412"/>
      <c r="OYL669" s="412"/>
      <c r="OYM669" s="412"/>
      <c r="OYN669" s="412"/>
      <c r="OYO669" s="412"/>
      <c r="OYP669" s="412"/>
      <c r="OYQ669" s="412"/>
      <c r="OYR669" s="412"/>
      <c r="OYS669" s="412"/>
      <c r="OYT669" s="412"/>
      <c r="OYU669" s="412"/>
      <c r="OYV669" s="412"/>
      <c r="OYW669" s="412"/>
      <c r="OYX669" s="412"/>
      <c r="OYY669" s="412"/>
      <c r="OYZ669" s="412"/>
      <c r="OZA669" s="412"/>
      <c r="OZB669" s="412"/>
      <c r="OZC669" s="412"/>
      <c r="OZD669" s="412"/>
      <c r="OZE669" s="412"/>
      <c r="OZF669" s="413"/>
      <c r="OZG669" s="413"/>
      <c r="OZH669" s="413"/>
      <c r="OZI669" s="413"/>
      <c r="OZJ669" s="413"/>
      <c r="OZK669" s="413"/>
      <c r="OZL669" s="413"/>
      <c r="OZM669" s="413"/>
      <c r="OZN669" s="413"/>
      <c r="OZO669" s="413"/>
      <c r="OZP669" s="413"/>
      <c r="OZQ669" s="413"/>
      <c r="OZR669" s="413"/>
      <c r="OZS669" s="413"/>
      <c r="OZT669" s="413"/>
      <c r="OZU669" s="413"/>
      <c r="OZV669" s="413"/>
      <c r="OZW669" s="413"/>
      <c r="OZX669" s="413"/>
      <c r="OZY669" s="413"/>
      <c r="OZZ669" s="413"/>
      <c r="PAA669" s="413"/>
      <c r="PAB669" s="413"/>
      <c r="PAC669" s="413"/>
      <c r="PAD669" s="414"/>
      <c r="PAE669" s="414"/>
      <c r="PAF669" s="414"/>
      <c r="PAG669" s="414"/>
      <c r="PAH669" s="414"/>
      <c r="PAI669" s="413"/>
      <c r="PAJ669" s="413"/>
      <c r="PAK669" s="414"/>
      <c r="PAL669" s="414"/>
      <c r="PAM669" s="413"/>
      <c r="PAN669" s="413"/>
      <c r="PAO669" s="414"/>
      <c r="PAP669" s="414"/>
      <c r="PAQ669" s="413"/>
      <c r="PAR669" s="413"/>
      <c r="PAS669" s="413"/>
      <c r="PAT669" s="413"/>
      <c r="PAU669" s="413"/>
      <c r="PAV669" s="413"/>
      <c r="PAW669" s="413"/>
      <c r="PAX669" s="414"/>
      <c r="PAY669" s="414"/>
      <c r="PAZ669" s="413"/>
      <c r="PBA669" s="413"/>
      <c r="PBB669" s="414"/>
      <c r="PBC669" s="414"/>
      <c r="PBD669" s="413"/>
      <c r="PBE669" s="413"/>
      <c r="PBF669" s="413"/>
      <c r="PBG669" s="413"/>
      <c r="PBH669" s="413"/>
      <c r="PBI669" s="407"/>
      <c r="PBJ669" s="439"/>
      <c r="PBK669" s="413"/>
      <c r="PBL669" s="413"/>
      <c r="PBM669" s="413"/>
      <c r="PBN669" s="413"/>
      <c r="PBO669" s="413"/>
      <c r="PBP669" s="413"/>
      <c r="PBQ669" s="413"/>
      <c r="PBR669" s="412"/>
      <c r="PBS669" s="412"/>
      <c r="PBT669" s="412"/>
      <c r="PBU669" s="412"/>
      <c r="PBV669" s="412"/>
      <c r="PBW669" s="412"/>
      <c r="PBX669" s="412"/>
      <c r="PBY669" s="412"/>
      <c r="PBZ669" s="412"/>
      <c r="PCA669" s="412"/>
      <c r="PCB669" s="412"/>
      <c r="PCC669" s="412"/>
      <c r="PCD669" s="412"/>
      <c r="PCE669" s="412"/>
      <c r="PCF669" s="412"/>
      <c r="PCG669" s="412"/>
      <c r="PCH669" s="412"/>
      <c r="PCI669" s="412"/>
      <c r="PCJ669" s="412"/>
      <c r="PCK669" s="412"/>
      <c r="PCL669" s="412"/>
      <c r="PCM669" s="412"/>
      <c r="PCN669" s="412"/>
      <c r="PCO669" s="412"/>
      <c r="PCP669" s="412"/>
      <c r="PCQ669" s="412"/>
      <c r="PCR669" s="412"/>
      <c r="PCS669" s="412"/>
      <c r="PCT669" s="412"/>
      <c r="PCU669" s="412"/>
      <c r="PCV669" s="412"/>
      <c r="PCW669" s="412"/>
      <c r="PCX669" s="412"/>
      <c r="PCY669" s="412"/>
      <c r="PCZ669" s="412"/>
      <c r="PDA669" s="412"/>
      <c r="PDB669" s="412"/>
      <c r="PDC669" s="412"/>
      <c r="PDD669" s="412"/>
      <c r="PDE669" s="412"/>
      <c r="PDF669" s="412"/>
      <c r="PDG669" s="412"/>
      <c r="PDH669" s="412"/>
      <c r="PDI669" s="412"/>
      <c r="PDJ669" s="413"/>
      <c r="PDK669" s="413"/>
      <c r="PDL669" s="413"/>
      <c r="PDM669" s="413"/>
      <c r="PDN669" s="413"/>
      <c r="PDO669" s="413"/>
      <c r="PDP669" s="413"/>
      <c r="PDQ669" s="413"/>
      <c r="PDR669" s="413"/>
      <c r="PDS669" s="413"/>
      <c r="PDT669" s="413"/>
      <c r="PDU669" s="413"/>
      <c r="PDV669" s="413"/>
      <c r="PDW669" s="413"/>
      <c r="PDX669" s="413"/>
      <c r="PDY669" s="413"/>
      <c r="PDZ669" s="413"/>
      <c r="PEA669" s="413"/>
      <c r="PEB669" s="413"/>
      <c r="PEC669" s="413"/>
      <c r="PED669" s="413"/>
      <c r="PEE669" s="413"/>
      <c r="PEF669" s="413"/>
      <c r="PEG669" s="413"/>
      <c r="PEH669" s="414"/>
      <c r="PEI669" s="414"/>
      <c r="PEJ669" s="414"/>
      <c r="PEK669" s="414"/>
      <c r="PEL669" s="414"/>
      <c r="PEM669" s="413"/>
      <c r="PEN669" s="413"/>
      <c r="PEO669" s="414"/>
      <c r="PEP669" s="414"/>
      <c r="PEQ669" s="413"/>
      <c r="PER669" s="413"/>
      <c r="PES669" s="414"/>
      <c r="PET669" s="414"/>
      <c r="PEU669" s="413"/>
      <c r="PEV669" s="413"/>
      <c r="PEW669" s="413"/>
      <c r="PEX669" s="413"/>
      <c r="PEY669" s="413"/>
      <c r="PEZ669" s="413"/>
      <c r="PFA669" s="413"/>
      <c r="PFB669" s="414"/>
      <c r="PFC669" s="414"/>
      <c r="PFD669" s="413"/>
      <c r="PFE669" s="413"/>
      <c r="PFF669" s="414"/>
      <c r="PFG669" s="414"/>
      <c r="PFH669" s="413"/>
      <c r="PFI669" s="413"/>
      <c r="PFJ669" s="413"/>
      <c r="PFK669" s="413"/>
      <c r="PFL669" s="413"/>
      <c r="PFM669" s="407"/>
      <c r="PFN669" s="439"/>
      <c r="PFO669" s="413"/>
      <c r="PFP669" s="413"/>
      <c r="PFQ669" s="413"/>
      <c r="PFR669" s="413"/>
      <c r="PFS669" s="413"/>
      <c r="PFT669" s="413"/>
      <c r="PFU669" s="413"/>
      <c r="PFV669" s="412"/>
      <c r="PFW669" s="412"/>
      <c r="PFX669" s="412"/>
      <c r="PFY669" s="412"/>
      <c r="PFZ669" s="412"/>
      <c r="PGA669" s="412"/>
      <c r="PGB669" s="412"/>
      <c r="PGC669" s="412"/>
      <c r="PGD669" s="412"/>
      <c r="PGE669" s="412"/>
      <c r="PGF669" s="412"/>
      <c r="PGG669" s="412"/>
      <c r="PGH669" s="412"/>
      <c r="PGI669" s="412"/>
      <c r="PGJ669" s="412"/>
      <c r="PGK669" s="412"/>
      <c r="PGL669" s="412"/>
      <c r="PGM669" s="412"/>
      <c r="PGN669" s="412"/>
      <c r="PGO669" s="412"/>
      <c r="PGP669" s="412"/>
      <c r="PGQ669" s="412"/>
      <c r="PGR669" s="412"/>
      <c r="PGS669" s="412"/>
      <c r="PGT669" s="412"/>
      <c r="PGU669" s="412"/>
      <c r="PGV669" s="412"/>
      <c r="PGW669" s="412"/>
      <c r="PGX669" s="412"/>
      <c r="PGY669" s="412"/>
      <c r="PGZ669" s="412"/>
      <c r="PHA669" s="412"/>
      <c r="PHB669" s="412"/>
      <c r="PHC669" s="412"/>
      <c r="PHD669" s="412"/>
      <c r="PHE669" s="412"/>
      <c r="PHF669" s="412"/>
      <c r="PHG669" s="412"/>
      <c r="PHH669" s="412"/>
      <c r="PHI669" s="412"/>
      <c r="PHJ669" s="412"/>
      <c r="PHK669" s="412"/>
      <c r="PHL669" s="412"/>
      <c r="PHM669" s="412"/>
      <c r="PHN669" s="413"/>
      <c r="PHO669" s="413"/>
      <c r="PHP669" s="413"/>
      <c r="PHQ669" s="413"/>
      <c r="PHR669" s="413"/>
      <c r="PHS669" s="413"/>
      <c r="PHT669" s="413"/>
      <c r="PHU669" s="413"/>
      <c r="PHV669" s="413"/>
      <c r="PHW669" s="413"/>
      <c r="PHX669" s="413"/>
      <c r="PHY669" s="413"/>
      <c r="PHZ669" s="413"/>
      <c r="PIA669" s="413"/>
      <c r="PIB669" s="413"/>
      <c r="PIC669" s="413"/>
      <c r="PID669" s="413"/>
      <c r="PIE669" s="413"/>
      <c r="PIF669" s="413"/>
      <c r="PIG669" s="413"/>
      <c r="PIH669" s="413"/>
      <c r="PII669" s="413"/>
      <c r="PIJ669" s="413"/>
      <c r="PIK669" s="413"/>
      <c r="PIL669" s="414"/>
      <c r="PIM669" s="414"/>
      <c r="PIN669" s="414"/>
      <c r="PIO669" s="414"/>
      <c r="PIP669" s="414"/>
      <c r="PIQ669" s="413"/>
      <c r="PIR669" s="413"/>
      <c r="PIS669" s="414"/>
      <c r="PIT669" s="414"/>
      <c r="PIU669" s="413"/>
      <c r="PIV669" s="413"/>
      <c r="PIW669" s="414"/>
      <c r="PIX669" s="414"/>
      <c r="PIY669" s="413"/>
      <c r="PIZ669" s="413"/>
      <c r="PJA669" s="413"/>
      <c r="PJB669" s="413"/>
      <c r="PJC669" s="413"/>
      <c r="PJD669" s="413"/>
      <c r="PJE669" s="413"/>
      <c r="PJF669" s="414"/>
      <c r="PJG669" s="414"/>
      <c r="PJH669" s="413"/>
      <c r="PJI669" s="413"/>
      <c r="PJJ669" s="414"/>
      <c r="PJK669" s="414"/>
      <c r="PJL669" s="413"/>
      <c r="PJM669" s="413"/>
      <c r="PJN669" s="413"/>
      <c r="PJO669" s="413"/>
      <c r="PJP669" s="413"/>
      <c r="PJQ669" s="407"/>
      <c r="PJR669" s="439"/>
      <c r="PJS669" s="413"/>
      <c r="PJT669" s="413"/>
      <c r="PJU669" s="413"/>
      <c r="PJV669" s="413"/>
      <c r="PJW669" s="413"/>
      <c r="PJX669" s="413"/>
      <c r="PJY669" s="413"/>
      <c r="PJZ669" s="412"/>
      <c r="PKA669" s="412"/>
      <c r="PKB669" s="412"/>
      <c r="PKC669" s="412"/>
      <c r="PKD669" s="412"/>
      <c r="PKE669" s="412"/>
      <c r="PKF669" s="412"/>
      <c r="PKG669" s="412"/>
      <c r="PKH669" s="412"/>
      <c r="PKI669" s="412"/>
      <c r="PKJ669" s="412"/>
      <c r="PKK669" s="412"/>
      <c r="PKL669" s="412"/>
      <c r="PKM669" s="412"/>
      <c r="PKN669" s="412"/>
      <c r="PKO669" s="412"/>
      <c r="PKP669" s="412"/>
      <c r="PKQ669" s="412"/>
      <c r="PKR669" s="412"/>
      <c r="PKS669" s="412"/>
      <c r="PKT669" s="412"/>
      <c r="PKU669" s="412"/>
      <c r="PKV669" s="412"/>
      <c r="PKW669" s="412"/>
      <c r="PKX669" s="412"/>
      <c r="PKY669" s="412"/>
      <c r="PKZ669" s="412"/>
      <c r="PLA669" s="412"/>
      <c r="PLB669" s="412"/>
      <c r="PLC669" s="412"/>
      <c r="PLD669" s="412"/>
      <c r="PLE669" s="412"/>
      <c r="PLF669" s="412"/>
      <c r="PLG669" s="412"/>
      <c r="PLH669" s="412"/>
      <c r="PLI669" s="412"/>
      <c r="PLJ669" s="412"/>
      <c r="PLK669" s="412"/>
      <c r="PLL669" s="412"/>
      <c r="PLM669" s="412"/>
      <c r="PLN669" s="412"/>
      <c r="PLO669" s="412"/>
      <c r="PLP669" s="412"/>
      <c r="PLQ669" s="412"/>
      <c r="PLR669" s="413"/>
      <c r="PLS669" s="413"/>
      <c r="PLT669" s="413"/>
      <c r="PLU669" s="413"/>
      <c r="PLV669" s="413"/>
      <c r="PLW669" s="413"/>
      <c r="PLX669" s="413"/>
      <c r="PLY669" s="413"/>
      <c r="PLZ669" s="413"/>
      <c r="PMA669" s="413"/>
      <c r="PMB669" s="413"/>
      <c r="PMC669" s="413"/>
      <c r="PMD669" s="413"/>
      <c r="PME669" s="413"/>
      <c r="PMF669" s="413"/>
      <c r="PMG669" s="413"/>
      <c r="PMH669" s="413"/>
      <c r="PMI669" s="413"/>
      <c r="PMJ669" s="413"/>
      <c r="PMK669" s="413"/>
      <c r="PML669" s="413"/>
      <c r="PMM669" s="413"/>
      <c r="PMN669" s="413"/>
      <c r="PMO669" s="413"/>
      <c r="PMP669" s="414"/>
      <c r="PMQ669" s="414"/>
      <c r="PMR669" s="414"/>
      <c r="PMS669" s="414"/>
      <c r="PMT669" s="414"/>
      <c r="PMU669" s="413"/>
      <c r="PMV669" s="413"/>
      <c r="PMW669" s="414"/>
      <c r="PMX669" s="414"/>
      <c r="PMY669" s="413"/>
      <c r="PMZ669" s="413"/>
      <c r="PNA669" s="414"/>
      <c r="PNB669" s="414"/>
      <c r="PNC669" s="413"/>
      <c r="PND669" s="413"/>
      <c r="PNE669" s="413"/>
      <c r="PNF669" s="413"/>
      <c r="PNG669" s="413"/>
      <c r="PNH669" s="413"/>
      <c r="PNI669" s="413"/>
      <c r="PNJ669" s="414"/>
      <c r="PNK669" s="414"/>
      <c r="PNL669" s="413"/>
      <c r="PNM669" s="413"/>
      <c r="PNN669" s="414"/>
      <c r="PNO669" s="414"/>
      <c r="PNP669" s="413"/>
      <c r="PNQ669" s="413"/>
      <c r="PNR669" s="413"/>
      <c r="PNS669" s="413"/>
      <c r="PNT669" s="413"/>
      <c r="PNU669" s="407"/>
      <c r="PNV669" s="439"/>
      <c r="PNW669" s="413"/>
      <c r="PNX669" s="413"/>
      <c r="PNY669" s="413"/>
      <c r="PNZ669" s="413"/>
      <c r="POA669" s="413"/>
      <c r="POB669" s="413"/>
      <c r="POC669" s="413"/>
      <c r="POD669" s="412"/>
      <c r="POE669" s="412"/>
      <c r="POF669" s="412"/>
      <c r="POG669" s="412"/>
      <c r="POH669" s="412"/>
      <c r="POI669" s="412"/>
      <c r="POJ669" s="412"/>
      <c r="POK669" s="412"/>
      <c r="POL669" s="412"/>
      <c r="POM669" s="412"/>
      <c r="PON669" s="412"/>
      <c r="POO669" s="412"/>
      <c r="POP669" s="412"/>
      <c r="POQ669" s="412"/>
      <c r="POR669" s="412"/>
      <c r="POS669" s="412"/>
      <c r="POT669" s="412"/>
      <c r="POU669" s="412"/>
      <c r="POV669" s="412"/>
      <c r="POW669" s="412"/>
      <c r="POX669" s="412"/>
      <c r="POY669" s="412"/>
      <c r="POZ669" s="412"/>
      <c r="PPA669" s="412"/>
      <c r="PPB669" s="412"/>
      <c r="PPC669" s="412"/>
      <c r="PPD669" s="412"/>
      <c r="PPE669" s="412"/>
      <c r="PPF669" s="412"/>
      <c r="PPG669" s="412"/>
      <c r="PPH669" s="412"/>
      <c r="PPI669" s="412"/>
      <c r="PPJ669" s="412"/>
      <c r="PPK669" s="412"/>
      <c r="PPL669" s="412"/>
      <c r="PPM669" s="412"/>
      <c r="PPN669" s="412"/>
      <c r="PPO669" s="412"/>
      <c r="PPP669" s="412"/>
      <c r="PPQ669" s="412"/>
      <c r="PPR669" s="412"/>
      <c r="PPS669" s="412"/>
      <c r="PPT669" s="412"/>
      <c r="PPU669" s="412"/>
      <c r="PPV669" s="413"/>
      <c r="PPW669" s="413"/>
      <c r="PPX669" s="413"/>
      <c r="PPY669" s="413"/>
      <c r="PPZ669" s="413"/>
      <c r="PQA669" s="413"/>
      <c r="PQB669" s="413"/>
      <c r="PQC669" s="413"/>
      <c r="PQD669" s="413"/>
      <c r="PQE669" s="413"/>
      <c r="PQF669" s="413"/>
      <c r="PQG669" s="413"/>
      <c r="PQH669" s="413"/>
      <c r="PQI669" s="413"/>
      <c r="PQJ669" s="413"/>
      <c r="PQK669" s="413"/>
      <c r="PQL669" s="413"/>
      <c r="PQM669" s="413"/>
      <c r="PQN669" s="413"/>
      <c r="PQO669" s="413"/>
      <c r="PQP669" s="413"/>
      <c r="PQQ669" s="413"/>
      <c r="PQR669" s="413"/>
      <c r="PQS669" s="413"/>
      <c r="PQT669" s="414"/>
      <c r="PQU669" s="414"/>
      <c r="PQV669" s="414"/>
      <c r="PQW669" s="414"/>
      <c r="PQX669" s="414"/>
      <c r="PQY669" s="413"/>
      <c r="PQZ669" s="413"/>
      <c r="PRA669" s="414"/>
      <c r="PRB669" s="414"/>
      <c r="PRC669" s="413"/>
      <c r="PRD669" s="413"/>
      <c r="PRE669" s="414"/>
      <c r="PRF669" s="414"/>
      <c r="PRG669" s="413"/>
      <c r="PRH669" s="413"/>
      <c r="PRI669" s="413"/>
      <c r="PRJ669" s="413"/>
      <c r="PRK669" s="413"/>
      <c r="PRL669" s="413"/>
      <c r="PRM669" s="413"/>
      <c r="PRN669" s="414"/>
      <c r="PRO669" s="414"/>
      <c r="PRP669" s="413"/>
      <c r="PRQ669" s="413"/>
      <c r="PRR669" s="414"/>
      <c r="PRS669" s="414"/>
      <c r="PRT669" s="413"/>
      <c r="PRU669" s="413"/>
      <c r="PRV669" s="413"/>
      <c r="PRW669" s="413"/>
      <c r="PRX669" s="413"/>
      <c r="PRY669" s="407"/>
      <c r="PRZ669" s="439"/>
      <c r="PSA669" s="413"/>
      <c r="PSB669" s="413"/>
      <c r="PSC669" s="413"/>
      <c r="PSD669" s="413"/>
      <c r="PSE669" s="413"/>
      <c r="PSF669" s="413"/>
      <c r="PSG669" s="413"/>
      <c r="PSH669" s="412"/>
      <c r="PSI669" s="412"/>
      <c r="PSJ669" s="412"/>
      <c r="PSK669" s="412"/>
      <c r="PSL669" s="412"/>
      <c r="PSM669" s="412"/>
      <c r="PSN669" s="412"/>
      <c r="PSO669" s="412"/>
      <c r="PSP669" s="412"/>
      <c r="PSQ669" s="412"/>
      <c r="PSR669" s="412"/>
      <c r="PSS669" s="412"/>
      <c r="PST669" s="412"/>
      <c r="PSU669" s="412"/>
      <c r="PSV669" s="412"/>
      <c r="PSW669" s="412"/>
      <c r="PSX669" s="412"/>
      <c r="PSY669" s="412"/>
      <c r="PSZ669" s="412"/>
      <c r="PTA669" s="412"/>
      <c r="PTB669" s="412"/>
      <c r="PTC669" s="412"/>
      <c r="PTD669" s="412"/>
      <c r="PTE669" s="412"/>
      <c r="PTF669" s="412"/>
      <c r="PTG669" s="412"/>
      <c r="PTH669" s="412"/>
      <c r="PTI669" s="412"/>
      <c r="PTJ669" s="412"/>
      <c r="PTK669" s="412"/>
      <c r="PTL669" s="412"/>
      <c r="PTM669" s="412"/>
      <c r="PTN669" s="412"/>
      <c r="PTO669" s="412"/>
      <c r="PTP669" s="412"/>
      <c r="PTQ669" s="412"/>
      <c r="PTR669" s="412"/>
      <c r="PTS669" s="412"/>
      <c r="PTT669" s="412"/>
      <c r="PTU669" s="412"/>
      <c r="PTV669" s="412"/>
      <c r="PTW669" s="412"/>
      <c r="PTX669" s="412"/>
      <c r="PTY669" s="412"/>
      <c r="PTZ669" s="413"/>
      <c r="PUA669" s="413"/>
      <c r="PUB669" s="413"/>
      <c r="PUC669" s="413"/>
      <c r="PUD669" s="413"/>
      <c r="PUE669" s="413"/>
      <c r="PUF669" s="413"/>
      <c r="PUG669" s="413"/>
      <c r="PUH669" s="413"/>
      <c r="PUI669" s="413"/>
      <c r="PUJ669" s="413"/>
      <c r="PUK669" s="413"/>
      <c r="PUL669" s="413"/>
      <c r="PUM669" s="413"/>
      <c r="PUN669" s="413"/>
      <c r="PUO669" s="413"/>
      <c r="PUP669" s="413"/>
      <c r="PUQ669" s="413"/>
      <c r="PUR669" s="413"/>
      <c r="PUS669" s="413"/>
      <c r="PUT669" s="413"/>
      <c r="PUU669" s="413"/>
      <c r="PUV669" s="413"/>
      <c r="PUW669" s="413"/>
      <c r="PUX669" s="414"/>
      <c r="PUY669" s="414"/>
      <c r="PUZ669" s="414"/>
      <c r="PVA669" s="414"/>
      <c r="PVB669" s="414"/>
      <c r="PVC669" s="413"/>
      <c r="PVD669" s="413"/>
      <c r="PVE669" s="414"/>
      <c r="PVF669" s="414"/>
      <c r="PVG669" s="413"/>
      <c r="PVH669" s="413"/>
      <c r="PVI669" s="414"/>
      <c r="PVJ669" s="414"/>
      <c r="PVK669" s="413"/>
      <c r="PVL669" s="413"/>
      <c r="PVM669" s="413"/>
      <c r="PVN669" s="413"/>
      <c r="PVO669" s="413"/>
      <c r="PVP669" s="413"/>
      <c r="PVQ669" s="413"/>
      <c r="PVR669" s="414"/>
      <c r="PVS669" s="414"/>
      <c r="PVT669" s="413"/>
      <c r="PVU669" s="413"/>
      <c r="PVV669" s="414"/>
      <c r="PVW669" s="414"/>
      <c r="PVX669" s="413"/>
      <c r="PVY669" s="413"/>
      <c r="PVZ669" s="413"/>
      <c r="PWA669" s="413"/>
      <c r="PWB669" s="413"/>
      <c r="PWC669" s="407"/>
      <c r="PWD669" s="439"/>
      <c r="PWE669" s="413"/>
      <c r="PWF669" s="413"/>
      <c r="PWG669" s="413"/>
      <c r="PWH669" s="413"/>
      <c r="PWI669" s="413"/>
      <c r="PWJ669" s="413"/>
      <c r="PWK669" s="413"/>
      <c r="PWL669" s="412"/>
      <c r="PWM669" s="412"/>
      <c r="PWN669" s="412"/>
      <c r="PWO669" s="412"/>
      <c r="PWP669" s="412"/>
      <c r="PWQ669" s="412"/>
      <c r="PWR669" s="412"/>
      <c r="PWS669" s="412"/>
      <c r="PWT669" s="412"/>
      <c r="PWU669" s="412"/>
      <c r="PWV669" s="412"/>
      <c r="PWW669" s="412"/>
      <c r="PWX669" s="412"/>
      <c r="PWY669" s="412"/>
      <c r="PWZ669" s="412"/>
      <c r="PXA669" s="412"/>
      <c r="PXB669" s="412"/>
      <c r="PXC669" s="412"/>
      <c r="PXD669" s="412"/>
      <c r="PXE669" s="412"/>
      <c r="PXF669" s="412"/>
      <c r="PXG669" s="412"/>
      <c r="PXH669" s="412"/>
      <c r="PXI669" s="412"/>
      <c r="PXJ669" s="412"/>
      <c r="PXK669" s="412"/>
      <c r="PXL669" s="412"/>
      <c r="PXM669" s="412"/>
      <c r="PXN669" s="412"/>
      <c r="PXO669" s="412"/>
      <c r="PXP669" s="412"/>
      <c r="PXQ669" s="412"/>
      <c r="PXR669" s="412"/>
      <c r="PXS669" s="412"/>
      <c r="PXT669" s="412"/>
      <c r="PXU669" s="412"/>
      <c r="PXV669" s="412"/>
      <c r="PXW669" s="412"/>
      <c r="PXX669" s="412"/>
      <c r="PXY669" s="412"/>
      <c r="PXZ669" s="412"/>
      <c r="PYA669" s="412"/>
      <c r="PYB669" s="412"/>
      <c r="PYC669" s="412"/>
      <c r="PYD669" s="413"/>
      <c r="PYE669" s="413"/>
      <c r="PYF669" s="413"/>
      <c r="PYG669" s="413"/>
      <c r="PYH669" s="413"/>
      <c r="PYI669" s="413"/>
      <c r="PYJ669" s="413"/>
      <c r="PYK669" s="413"/>
      <c r="PYL669" s="413"/>
      <c r="PYM669" s="413"/>
      <c r="PYN669" s="413"/>
      <c r="PYO669" s="413"/>
      <c r="PYP669" s="413"/>
      <c r="PYQ669" s="413"/>
      <c r="PYR669" s="413"/>
      <c r="PYS669" s="413"/>
      <c r="PYT669" s="413"/>
      <c r="PYU669" s="413"/>
      <c r="PYV669" s="413"/>
      <c r="PYW669" s="413"/>
      <c r="PYX669" s="413"/>
      <c r="PYY669" s="413"/>
      <c r="PYZ669" s="413"/>
      <c r="PZA669" s="413"/>
      <c r="PZB669" s="414"/>
      <c r="PZC669" s="414"/>
      <c r="PZD669" s="414"/>
      <c r="PZE669" s="414"/>
      <c r="PZF669" s="414"/>
      <c r="PZG669" s="413"/>
      <c r="PZH669" s="413"/>
      <c r="PZI669" s="414"/>
      <c r="PZJ669" s="414"/>
      <c r="PZK669" s="413"/>
      <c r="PZL669" s="413"/>
      <c r="PZM669" s="414"/>
      <c r="PZN669" s="414"/>
      <c r="PZO669" s="413"/>
      <c r="PZP669" s="413"/>
      <c r="PZQ669" s="413"/>
      <c r="PZR669" s="413"/>
      <c r="PZS669" s="413"/>
      <c r="PZT669" s="413"/>
      <c r="PZU669" s="413"/>
      <c r="PZV669" s="414"/>
      <c r="PZW669" s="414"/>
      <c r="PZX669" s="413"/>
      <c r="PZY669" s="413"/>
      <c r="PZZ669" s="414"/>
      <c r="QAA669" s="414"/>
      <c r="QAB669" s="413"/>
      <c r="QAC669" s="413"/>
      <c r="QAD669" s="413"/>
      <c r="QAE669" s="413"/>
      <c r="QAF669" s="413"/>
      <c r="QAG669" s="407"/>
      <c r="QAH669" s="439"/>
      <c r="QAI669" s="413"/>
      <c r="QAJ669" s="413"/>
      <c r="QAK669" s="413"/>
      <c r="QAL669" s="413"/>
      <c r="QAM669" s="413"/>
      <c r="QAN669" s="413"/>
      <c r="QAO669" s="413"/>
      <c r="QAP669" s="412"/>
      <c r="QAQ669" s="412"/>
      <c r="QAR669" s="412"/>
      <c r="QAS669" s="412"/>
      <c r="QAT669" s="412"/>
      <c r="QAU669" s="412"/>
      <c r="QAV669" s="412"/>
      <c r="QAW669" s="412"/>
      <c r="QAX669" s="412"/>
      <c r="QAY669" s="412"/>
      <c r="QAZ669" s="412"/>
      <c r="QBA669" s="412"/>
      <c r="QBB669" s="412"/>
      <c r="QBC669" s="412"/>
      <c r="QBD669" s="412"/>
      <c r="QBE669" s="412"/>
      <c r="QBF669" s="412"/>
      <c r="QBG669" s="412"/>
      <c r="QBH669" s="412"/>
      <c r="QBI669" s="412"/>
      <c r="QBJ669" s="412"/>
      <c r="QBK669" s="412"/>
      <c r="QBL669" s="412"/>
      <c r="QBM669" s="412"/>
      <c r="QBN669" s="412"/>
      <c r="QBO669" s="412"/>
      <c r="QBP669" s="412"/>
      <c r="QBQ669" s="412"/>
      <c r="QBR669" s="412"/>
      <c r="QBS669" s="412"/>
      <c r="QBT669" s="412"/>
      <c r="QBU669" s="412"/>
      <c r="QBV669" s="412"/>
      <c r="QBW669" s="412"/>
      <c r="QBX669" s="412"/>
      <c r="QBY669" s="412"/>
      <c r="QBZ669" s="412"/>
      <c r="QCA669" s="412"/>
      <c r="QCB669" s="412"/>
      <c r="QCC669" s="412"/>
      <c r="QCD669" s="412"/>
      <c r="QCE669" s="412"/>
      <c r="QCF669" s="412"/>
      <c r="QCG669" s="412"/>
      <c r="QCH669" s="413"/>
      <c r="QCI669" s="413"/>
      <c r="QCJ669" s="413"/>
      <c r="QCK669" s="413"/>
      <c r="QCL669" s="413"/>
      <c r="QCM669" s="413"/>
      <c r="QCN669" s="413"/>
      <c r="QCO669" s="413"/>
      <c r="QCP669" s="413"/>
      <c r="QCQ669" s="413"/>
      <c r="QCR669" s="413"/>
      <c r="QCS669" s="413"/>
      <c r="QCT669" s="413"/>
      <c r="QCU669" s="413"/>
      <c r="QCV669" s="413"/>
      <c r="QCW669" s="413"/>
      <c r="QCX669" s="413"/>
      <c r="QCY669" s="413"/>
      <c r="QCZ669" s="413"/>
      <c r="QDA669" s="413"/>
      <c r="QDB669" s="413"/>
      <c r="QDC669" s="413"/>
      <c r="QDD669" s="413"/>
      <c r="QDE669" s="413"/>
      <c r="QDF669" s="414"/>
      <c r="QDG669" s="414"/>
      <c r="QDH669" s="414"/>
      <c r="QDI669" s="414"/>
      <c r="QDJ669" s="414"/>
      <c r="QDK669" s="413"/>
      <c r="QDL669" s="413"/>
      <c r="QDM669" s="414"/>
      <c r="QDN669" s="414"/>
      <c r="QDO669" s="413"/>
      <c r="QDP669" s="413"/>
      <c r="QDQ669" s="414"/>
      <c r="QDR669" s="414"/>
      <c r="QDS669" s="413"/>
      <c r="QDT669" s="413"/>
      <c r="QDU669" s="413"/>
      <c r="QDV669" s="413"/>
      <c r="QDW669" s="413"/>
      <c r="QDX669" s="413"/>
      <c r="QDY669" s="413"/>
      <c r="QDZ669" s="414"/>
      <c r="QEA669" s="414"/>
      <c r="QEB669" s="413"/>
      <c r="QEC669" s="413"/>
      <c r="QED669" s="414"/>
      <c r="QEE669" s="414"/>
      <c r="QEF669" s="413"/>
      <c r="QEG669" s="413"/>
      <c r="QEH669" s="413"/>
      <c r="QEI669" s="413"/>
      <c r="QEJ669" s="413"/>
      <c r="QEK669" s="407"/>
      <c r="QEL669" s="439"/>
      <c r="QEM669" s="413"/>
      <c r="QEN669" s="413"/>
      <c r="QEO669" s="413"/>
      <c r="QEP669" s="413"/>
      <c r="QEQ669" s="413"/>
      <c r="QER669" s="413"/>
      <c r="QES669" s="413"/>
      <c r="QET669" s="412"/>
      <c r="QEU669" s="412"/>
      <c r="QEV669" s="412"/>
      <c r="QEW669" s="412"/>
      <c r="QEX669" s="412"/>
      <c r="QEY669" s="412"/>
      <c r="QEZ669" s="412"/>
      <c r="QFA669" s="412"/>
      <c r="QFB669" s="412"/>
      <c r="QFC669" s="412"/>
      <c r="QFD669" s="412"/>
      <c r="QFE669" s="412"/>
      <c r="QFF669" s="412"/>
      <c r="QFG669" s="412"/>
      <c r="QFH669" s="412"/>
      <c r="QFI669" s="412"/>
      <c r="QFJ669" s="412"/>
      <c r="QFK669" s="412"/>
      <c r="QFL669" s="412"/>
      <c r="QFM669" s="412"/>
      <c r="QFN669" s="412"/>
      <c r="QFO669" s="412"/>
      <c r="QFP669" s="412"/>
      <c r="QFQ669" s="412"/>
      <c r="QFR669" s="412"/>
      <c r="QFS669" s="412"/>
      <c r="QFT669" s="412"/>
      <c r="QFU669" s="412"/>
      <c r="QFV669" s="412"/>
      <c r="QFW669" s="412"/>
      <c r="QFX669" s="412"/>
      <c r="QFY669" s="412"/>
      <c r="QFZ669" s="412"/>
      <c r="QGA669" s="412"/>
      <c r="QGB669" s="412"/>
      <c r="QGC669" s="412"/>
      <c r="QGD669" s="412"/>
      <c r="QGE669" s="412"/>
      <c r="QGF669" s="412"/>
      <c r="QGG669" s="412"/>
      <c r="QGH669" s="412"/>
      <c r="QGI669" s="412"/>
      <c r="QGJ669" s="412"/>
      <c r="QGK669" s="412"/>
      <c r="QGL669" s="413"/>
      <c r="QGM669" s="413"/>
      <c r="QGN669" s="413"/>
      <c r="QGO669" s="413"/>
      <c r="QGP669" s="413"/>
      <c r="QGQ669" s="413"/>
      <c r="QGR669" s="413"/>
      <c r="QGS669" s="413"/>
      <c r="QGT669" s="413"/>
      <c r="QGU669" s="413"/>
      <c r="QGV669" s="413"/>
      <c r="QGW669" s="413"/>
      <c r="QGX669" s="413"/>
      <c r="QGY669" s="413"/>
      <c r="QGZ669" s="413"/>
      <c r="QHA669" s="413"/>
      <c r="QHB669" s="413"/>
      <c r="QHC669" s="413"/>
      <c r="QHD669" s="413"/>
      <c r="QHE669" s="413"/>
      <c r="QHF669" s="413"/>
      <c r="QHG669" s="413"/>
      <c r="QHH669" s="413"/>
      <c r="QHI669" s="413"/>
      <c r="QHJ669" s="414"/>
      <c r="QHK669" s="414"/>
      <c r="QHL669" s="414"/>
      <c r="QHM669" s="414"/>
      <c r="QHN669" s="414"/>
      <c r="QHO669" s="413"/>
      <c r="QHP669" s="413"/>
      <c r="QHQ669" s="414"/>
      <c r="QHR669" s="414"/>
      <c r="QHS669" s="413"/>
      <c r="QHT669" s="413"/>
      <c r="QHU669" s="414"/>
      <c r="QHV669" s="414"/>
      <c r="QHW669" s="413"/>
      <c r="QHX669" s="413"/>
      <c r="QHY669" s="413"/>
      <c r="QHZ669" s="413"/>
      <c r="QIA669" s="413"/>
      <c r="QIB669" s="413"/>
      <c r="QIC669" s="413"/>
      <c r="QID669" s="414"/>
      <c r="QIE669" s="414"/>
      <c r="QIF669" s="413"/>
      <c r="QIG669" s="413"/>
      <c r="QIH669" s="414"/>
      <c r="QII669" s="414"/>
      <c r="QIJ669" s="413"/>
      <c r="QIK669" s="413"/>
      <c r="QIL669" s="413"/>
      <c r="QIM669" s="413"/>
      <c r="QIN669" s="413"/>
      <c r="QIO669" s="407"/>
      <c r="QIP669" s="439"/>
      <c r="QIQ669" s="413"/>
      <c r="QIR669" s="413"/>
      <c r="QIS669" s="413"/>
      <c r="QIT669" s="413"/>
      <c r="QIU669" s="413"/>
      <c r="QIV669" s="413"/>
      <c r="QIW669" s="413"/>
      <c r="QIX669" s="412"/>
      <c r="QIY669" s="412"/>
      <c r="QIZ669" s="412"/>
      <c r="QJA669" s="412"/>
      <c r="QJB669" s="412"/>
      <c r="QJC669" s="412"/>
      <c r="QJD669" s="412"/>
      <c r="QJE669" s="412"/>
      <c r="QJF669" s="412"/>
      <c r="QJG669" s="412"/>
      <c r="QJH669" s="412"/>
      <c r="QJI669" s="412"/>
      <c r="QJJ669" s="412"/>
      <c r="QJK669" s="412"/>
      <c r="QJL669" s="412"/>
      <c r="QJM669" s="412"/>
      <c r="QJN669" s="412"/>
      <c r="QJO669" s="412"/>
      <c r="QJP669" s="412"/>
      <c r="QJQ669" s="412"/>
      <c r="QJR669" s="412"/>
      <c r="QJS669" s="412"/>
      <c r="QJT669" s="412"/>
      <c r="QJU669" s="412"/>
      <c r="QJV669" s="412"/>
      <c r="QJW669" s="412"/>
      <c r="QJX669" s="412"/>
      <c r="QJY669" s="412"/>
      <c r="QJZ669" s="412"/>
      <c r="QKA669" s="412"/>
      <c r="QKB669" s="412"/>
      <c r="QKC669" s="412"/>
      <c r="QKD669" s="412"/>
      <c r="QKE669" s="412"/>
      <c r="QKF669" s="412"/>
      <c r="QKG669" s="412"/>
      <c r="QKH669" s="412"/>
      <c r="QKI669" s="412"/>
      <c r="QKJ669" s="412"/>
      <c r="QKK669" s="412"/>
      <c r="QKL669" s="412"/>
      <c r="QKM669" s="412"/>
      <c r="QKN669" s="412"/>
      <c r="QKO669" s="412"/>
      <c r="QKP669" s="413"/>
      <c r="QKQ669" s="413"/>
      <c r="QKR669" s="413"/>
      <c r="QKS669" s="413"/>
      <c r="QKT669" s="413"/>
      <c r="QKU669" s="413"/>
      <c r="QKV669" s="413"/>
      <c r="QKW669" s="413"/>
      <c r="QKX669" s="413"/>
      <c r="QKY669" s="413"/>
      <c r="QKZ669" s="413"/>
      <c r="QLA669" s="413"/>
      <c r="QLB669" s="413"/>
      <c r="QLC669" s="413"/>
      <c r="QLD669" s="413"/>
      <c r="QLE669" s="413"/>
      <c r="QLF669" s="413"/>
      <c r="QLG669" s="413"/>
      <c r="QLH669" s="413"/>
      <c r="QLI669" s="413"/>
      <c r="QLJ669" s="413"/>
      <c r="QLK669" s="413"/>
      <c r="QLL669" s="413"/>
      <c r="QLM669" s="413"/>
      <c r="QLN669" s="414"/>
      <c r="QLO669" s="414"/>
      <c r="QLP669" s="414"/>
      <c r="QLQ669" s="414"/>
      <c r="QLR669" s="414"/>
      <c r="QLS669" s="413"/>
      <c r="QLT669" s="413"/>
      <c r="QLU669" s="414"/>
      <c r="QLV669" s="414"/>
      <c r="QLW669" s="413"/>
      <c r="QLX669" s="413"/>
      <c r="QLY669" s="414"/>
      <c r="QLZ669" s="414"/>
      <c r="QMA669" s="413"/>
      <c r="QMB669" s="413"/>
      <c r="QMC669" s="413"/>
      <c r="QMD669" s="413"/>
      <c r="QME669" s="413"/>
      <c r="QMF669" s="413"/>
      <c r="QMG669" s="413"/>
      <c r="QMH669" s="414"/>
      <c r="QMI669" s="414"/>
      <c r="QMJ669" s="413"/>
      <c r="QMK669" s="413"/>
      <c r="QML669" s="414"/>
      <c r="QMM669" s="414"/>
      <c r="QMN669" s="413"/>
      <c r="QMO669" s="413"/>
      <c r="QMP669" s="413"/>
      <c r="QMQ669" s="413"/>
      <c r="QMR669" s="413"/>
      <c r="QMS669" s="407"/>
      <c r="QMT669" s="439"/>
      <c r="QMU669" s="413"/>
      <c r="QMV669" s="413"/>
      <c r="QMW669" s="413"/>
      <c r="QMX669" s="413"/>
      <c r="QMY669" s="413"/>
      <c r="QMZ669" s="413"/>
      <c r="QNA669" s="413"/>
      <c r="QNB669" s="412"/>
      <c r="QNC669" s="412"/>
      <c r="QND669" s="412"/>
      <c r="QNE669" s="412"/>
      <c r="QNF669" s="412"/>
      <c r="QNG669" s="412"/>
      <c r="QNH669" s="412"/>
      <c r="QNI669" s="412"/>
      <c r="QNJ669" s="412"/>
      <c r="QNK669" s="412"/>
      <c r="QNL669" s="412"/>
      <c r="QNM669" s="412"/>
      <c r="QNN669" s="412"/>
      <c r="QNO669" s="412"/>
      <c r="QNP669" s="412"/>
      <c r="QNQ669" s="412"/>
      <c r="QNR669" s="412"/>
      <c r="QNS669" s="412"/>
      <c r="QNT669" s="412"/>
      <c r="QNU669" s="412"/>
      <c r="QNV669" s="412"/>
      <c r="QNW669" s="412"/>
      <c r="QNX669" s="412"/>
      <c r="QNY669" s="412"/>
      <c r="QNZ669" s="412"/>
      <c r="QOA669" s="412"/>
      <c r="QOB669" s="412"/>
      <c r="QOC669" s="412"/>
      <c r="QOD669" s="412"/>
      <c r="QOE669" s="412"/>
      <c r="QOF669" s="412"/>
      <c r="QOG669" s="412"/>
      <c r="QOH669" s="412"/>
      <c r="QOI669" s="412"/>
      <c r="QOJ669" s="412"/>
      <c r="QOK669" s="412"/>
      <c r="QOL669" s="412"/>
      <c r="QOM669" s="412"/>
      <c r="QON669" s="412"/>
      <c r="QOO669" s="412"/>
      <c r="QOP669" s="412"/>
      <c r="QOQ669" s="412"/>
      <c r="QOR669" s="412"/>
      <c r="QOS669" s="412"/>
      <c r="QOT669" s="413"/>
      <c r="QOU669" s="413"/>
      <c r="QOV669" s="413"/>
      <c r="QOW669" s="413"/>
      <c r="QOX669" s="413"/>
      <c r="QOY669" s="413"/>
      <c r="QOZ669" s="413"/>
      <c r="QPA669" s="413"/>
      <c r="QPB669" s="413"/>
      <c r="QPC669" s="413"/>
      <c r="QPD669" s="413"/>
      <c r="QPE669" s="413"/>
      <c r="QPF669" s="413"/>
      <c r="QPG669" s="413"/>
      <c r="QPH669" s="413"/>
      <c r="QPI669" s="413"/>
      <c r="QPJ669" s="413"/>
      <c r="QPK669" s="413"/>
      <c r="QPL669" s="413"/>
      <c r="QPM669" s="413"/>
      <c r="QPN669" s="413"/>
      <c r="QPO669" s="413"/>
      <c r="QPP669" s="413"/>
      <c r="QPQ669" s="413"/>
      <c r="QPR669" s="414"/>
      <c r="QPS669" s="414"/>
      <c r="QPT669" s="414"/>
      <c r="QPU669" s="414"/>
      <c r="QPV669" s="414"/>
      <c r="QPW669" s="413"/>
      <c r="QPX669" s="413"/>
      <c r="QPY669" s="414"/>
      <c r="QPZ669" s="414"/>
      <c r="QQA669" s="413"/>
      <c r="QQB669" s="413"/>
      <c r="QQC669" s="414"/>
      <c r="QQD669" s="414"/>
      <c r="QQE669" s="413"/>
      <c r="QQF669" s="413"/>
      <c r="QQG669" s="413"/>
      <c r="QQH669" s="413"/>
      <c r="QQI669" s="413"/>
      <c r="QQJ669" s="413"/>
      <c r="QQK669" s="413"/>
      <c r="QQL669" s="414"/>
      <c r="QQM669" s="414"/>
      <c r="QQN669" s="413"/>
      <c r="QQO669" s="413"/>
      <c r="QQP669" s="414"/>
      <c r="QQQ669" s="414"/>
      <c r="QQR669" s="413"/>
      <c r="QQS669" s="413"/>
      <c r="QQT669" s="413"/>
      <c r="QQU669" s="413"/>
      <c r="QQV669" s="413"/>
      <c r="QQW669" s="407"/>
      <c r="QQX669" s="439"/>
      <c r="QQY669" s="413"/>
      <c r="QQZ669" s="413"/>
      <c r="QRA669" s="413"/>
      <c r="QRB669" s="413"/>
      <c r="QRC669" s="413"/>
      <c r="QRD669" s="413"/>
      <c r="QRE669" s="413"/>
      <c r="QRF669" s="412"/>
      <c r="QRG669" s="412"/>
      <c r="QRH669" s="412"/>
      <c r="QRI669" s="412"/>
      <c r="QRJ669" s="412"/>
      <c r="QRK669" s="412"/>
      <c r="QRL669" s="412"/>
      <c r="QRM669" s="412"/>
      <c r="QRN669" s="412"/>
      <c r="QRO669" s="412"/>
      <c r="QRP669" s="412"/>
      <c r="QRQ669" s="412"/>
      <c r="QRR669" s="412"/>
      <c r="QRS669" s="412"/>
      <c r="QRT669" s="412"/>
      <c r="QRU669" s="412"/>
      <c r="QRV669" s="412"/>
      <c r="QRW669" s="412"/>
      <c r="QRX669" s="412"/>
      <c r="QRY669" s="412"/>
      <c r="QRZ669" s="412"/>
      <c r="QSA669" s="412"/>
      <c r="QSB669" s="412"/>
      <c r="QSC669" s="412"/>
      <c r="QSD669" s="412"/>
      <c r="QSE669" s="412"/>
      <c r="QSF669" s="412"/>
      <c r="QSG669" s="412"/>
      <c r="QSH669" s="412"/>
      <c r="QSI669" s="412"/>
      <c r="QSJ669" s="412"/>
      <c r="QSK669" s="412"/>
      <c r="QSL669" s="412"/>
      <c r="QSM669" s="412"/>
      <c r="QSN669" s="412"/>
      <c r="QSO669" s="412"/>
      <c r="QSP669" s="412"/>
      <c r="QSQ669" s="412"/>
      <c r="QSR669" s="412"/>
      <c r="QSS669" s="412"/>
      <c r="QST669" s="412"/>
      <c r="QSU669" s="412"/>
      <c r="QSV669" s="412"/>
      <c r="QSW669" s="412"/>
      <c r="QSX669" s="413"/>
      <c r="QSY669" s="413"/>
      <c r="QSZ669" s="413"/>
      <c r="QTA669" s="413"/>
      <c r="QTB669" s="413"/>
      <c r="QTC669" s="413"/>
      <c r="QTD669" s="413"/>
      <c r="QTE669" s="413"/>
      <c r="QTF669" s="413"/>
      <c r="QTG669" s="413"/>
      <c r="QTH669" s="413"/>
      <c r="QTI669" s="413"/>
      <c r="QTJ669" s="413"/>
      <c r="QTK669" s="413"/>
      <c r="QTL669" s="413"/>
      <c r="QTM669" s="413"/>
      <c r="QTN669" s="413"/>
      <c r="QTO669" s="413"/>
      <c r="QTP669" s="413"/>
      <c r="QTQ669" s="413"/>
      <c r="QTR669" s="413"/>
      <c r="QTS669" s="413"/>
      <c r="QTT669" s="413"/>
      <c r="QTU669" s="413"/>
      <c r="QTV669" s="414"/>
      <c r="QTW669" s="414"/>
      <c r="QTX669" s="414"/>
      <c r="QTY669" s="414"/>
      <c r="QTZ669" s="414"/>
      <c r="QUA669" s="413"/>
      <c r="QUB669" s="413"/>
      <c r="QUC669" s="414"/>
      <c r="QUD669" s="414"/>
      <c r="QUE669" s="413"/>
      <c r="QUF669" s="413"/>
      <c r="QUG669" s="414"/>
      <c r="QUH669" s="414"/>
      <c r="QUI669" s="413"/>
      <c r="QUJ669" s="413"/>
      <c r="QUK669" s="413"/>
      <c r="QUL669" s="413"/>
      <c r="QUM669" s="413"/>
      <c r="QUN669" s="413"/>
      <c r="QUO669" s="413"/>
      <c r="QUP669" s="414"/>
      <c r="QUQ669" s="414"/>
      <c r="QUR669" s="413"/>
      <c r="QUS669" s="413"/>
      <c r="QUT669" s="414"/>
      <c r="QUU669" s="414"/>
      <c r="QUV669" s="413"/>
      <c r="QUW669" s="413"/>
      <c r="QUX669" s="413"/>
      <c r="QUY669" s="413"/>
      <c r="QUZ669" s="413"/>
      <c r="QVA669" s="407"/>
      <c r="QVB669" s="439"/>
      <c r="QVC669" s="413"/>
      <c r="QVD669" s="413"/>
      <c r="QVE669" s="413"/>
      <c r="QVF669" s="413"/>
      <c r="QVG669" s="413"/>
      <c r="QVH669" s="413"/>
      <c r="QVI669" s="413"/>
      <c r="QVJ669" s="412"/>
      <c r="QVK669" s="412"/>
      <c r="QVL669" s="412"/>
      <c r="QVM669" s="412"/>
      <c r="QVN669" s="412"/>
      <c r="QVO669" s="412"/>
      <c r="QVP669" s="412"/>
      <c r="QVQ669" s="412"/>
      <c r="QVR669" s="412"/>
      <c r="QVS669" s="412"/>
      <c r="QVT669" s="412"/>
      <c r="QVU669" s="412"/>
      <c r="QVV669" s="412"/>
      <c r="QVW669" s="412"/>
      <c r="QVX669" s="412"/>
      <c r="QVY669" s="412"/>
      <c r="QVZ669" s="412"/>
      <c r="QWA669" s="412"/>
      <c r="QWB669" s="412"/>
      <c r="QWC669" s="412"/>
      <c r="QWD669" s="412"/>
      <c r="QWE669" s="412"/>
      <c r="QWF669" s="412"/>
      <c r="QWG669" s="412"/>
      <c r="QWH669" s="412"/>
      <c r="QWI669" s="412"/>
      <c r="QWJ669" s="412"/>
      <c r="QWK669" s="412"/>
      <c r="QWL669" s="412"/>
      <c r="QWM669" s="412"/>
      <c r="QWN669" s="412"/>
      <c r="QWO669" s="412"/>
      <c r="QWP669" s="412"/>
      <c r="QWQ669" s="412"/>
      <c r="QWR669" s="412"/>
      <c r="QWS669" s="412"/>
      <c r="QWT669" s="412"/>
      <c r="QWU669" s="412"/>
      <c r="QWV669" s="412"/>
      <c r="QWW669" s="412"/>
      <c r="QWX669" s="412"/>
      <c r="QWY669" s="412"/>
      <c r="QWZ669" s="412"/>
      <c r="QXA669" s="412"/>
      <c r="QXB669" s="413"/>
      <c r="QXC669" s="413"/>
      <c r="QXD669" s="413"/>
      <c r="QXE669" s="413"/>
      <c r="QXF669" s="413"/>
      <c r="QXG669" s="413"/>
      <c r="QXH669" s="413"/>
      <c r="QXI669" s="413"/>
      <c r="QXJ669" s="413"/>
      <c r="QXK669" s="413"/>
      <c r="QXL669" s="413"/>
      <c r="QXM669" s="413"/>
      <c r="QXN669" s="413"/>
      <c r="QXO669" s="413"/>
      <c r="QXP669" s="413"/>
      <c r="QXQ669" s="413"/>
      <c r="QXR669" s="413"/>
      <c r="QXS669" s="413"/>
      <c r="QXT669" s="413"/>
      <c r="QXU669" s="413"/>
      <c r="QXV669" s="413"/>
      <c r="QXW669" s="413"/>
      <c r="QXX669" s="413"/>
      <c r="QXY669" s="413"/>
      <c r="QXZ669" s="414"/>
      <c r="QYA669" s="414"/>
      <c r="QYB669" s="414"/>
      <c r="QYC669" s="414"/>
      <c r="QYD669" s="414"/>
      <c r="QYE669" s="413"/>
      <c r="QYF669" s="413"/>
      <c r="QYG669" s="414"/>
      <c r="QYH669" s="414"/>
      <c r="QYI669" s="413"/>
      <c r="QYJ669" s="413"/>
      <c r="QYK669" s="414"/>
      <c r="QYL669" s="414"/>
      <c r="QYM669" s="413"/>
      <c r="QYN669" s="413"/>
      <c r="QYO669" s="413"/>
      <c r="QYP669" s="413"/>
      <c r="QYQ669" s="413"/>
      <c r="QYR669" s="413"/>
      <c r="QYS669" s="413"/>
      <c r="QYT669" s="414"/>
      <c r="QYU669" s="414"/>
      <c r="QYV669" s="413"/>
      <c r="QYW669" s="413"/>
      <c r="QYX669" s="414"/>
      <c r="QYY669" s="414"/>
      <c r="QYZ669" s="413"/>
      <c r="QZA669" s="413"/>
      <c r="QZB669" s="413"/>
      <c r="QZC669" s="413"/>
      <c r="QZD669" s="413"/>
      <c r="QZE669" s="407"/>
      <c r="QZF669" s="439"/>
      <c r="QZG669" s="413"/>
      <c r="QZH669" s="413"/>
      <c r="QZI669" s="413"/>
      <c r="QZJ669" s="413"/>
      <c r="QZK669" s="413"/>
      <c r="QZL669" s="413"/>
      <c r="QZM669" s="413"/>
      <c r="QZN669" s="412"/>
      <c r="QZO669" s="412"/>
      <c r="QZP669" s="412"/>
      <c r="QZQ669" s="412"/>
      <c r="QZR669" s="412"/>
      <c r="QZS669" s="412"/>
      <c r="QZT669" s="412"/>
      <c r="QZU669" s="412"/>
      <c r="QZV669" s="412"/>
      <c r="QZW669" s="412"/>
      <c r="QZX669" s="412"/>
      <c r="QZY669" s="412"/>
      <c r="QZZ669" s="412"/>
      <c r="RAA669" s="412"/>
      <c r="RAB669" s="412"/>
      <c r="RAC669" s="412"/>
      <c r="RAD669" s="412"/>
      <c r="RAE669" s="412"/>
      <c r="RAF669" s="412"/>
      <c r="RAG669" s="412"/>
      <c r="RAH669" s="412"/>
      <c r="RAI669" s="412"/>
      <c r="RAJ669" s="412"/>
      <c r="RAK669" s="412"/>
      <c r="RAL669" s="412"/>
      <c r="RAM669" s="412"/>
      <c r="RAN669" s="412"/>
      <c r="RAO669" s="412"/>
      <c r="RAP669" s="412"/>
      <c r="RAQ669" s="412"/>
      <c r="RAR669" s="412"/>
      <c r="RAS669" s="412"/>
      <c r="RAT669" s="412"/>
      <c r="RAU669" s="412"/>
      <c r="RAV669" s="412"/>
      <c r="RAW669" s="412"/>
      <c r="RAX669" s="412"/>
      <c r="RAY669" s="412"/>
      <c r="RAZ669" s="412"/>
      <c r="RBA669" s="412"/>
      <c r="RBB669" s="412"/>
      <c r="RBC669" s="412"/>
      <c r="RBD669" s="412"/>
      <c r="RBE669" s="412"/>
      <c r="RBF669" s="413"/>
      <c r="RBG669" s="413"/>
      <c r="RBH669" s="413"/>
      <c r="RBI669" s="413"/>
      <c r="RBJ669" s="413"/>
      <c r="RBK669" s="413"/>
      <c r="RBL669" s="413"/>
      <c r="RBM669" s="413"/>
      <c r="RBN669" s="413"/>
      <c r="RBO669" s="413"/>
      <c r="RBP669" s="413"/>
      <c r="RBQ669" s="413"/>
      <c r="RBR669" s="413"/>
      <c r="RBS669" s="413"/>
      <c r="RBT669" s="413"/>
      <c r="RBU669" s="413"/>
      <c r="RBV669" s="413"/>
      <c r="RBW669" s="413"/>
      <c r="RBX669" s="413"/>
      <c r="RBY669" s="413"/>
      <c r="RBZ669" s="413"/>
      <c r="RCA669" s="413"/>
      <c r="RCB669" s="413"/>
    </row>
    <row r="670" spans="1:12248" s="66" customFormat="1" ht="28.5" hidden="1" customHeight="1" x14ac:dyDescent="0.25">
      <c r="A670" s="161"/>
      <c r="B670" s="499" t="s">
        <v>172</v>
      </c>
      <c r="C670" s="131" t="s">
        <v>104</v>
      </c>
      <c r="D670" s="254" t="e">
        <f t="shared" si="1599"/>
        <v>#REF!</v>
      </c>
      <c r="E670" s="254" t="e">
        <f>#REF!+#REF!</f>
        <v>#REF!</v>
      </c>
      <c r="F670" s="254"/>
      <c r="G670" s="255"/>
      <c r="H670" s="255"/>
      <c r="I670" s="255"/>
      <c r="J670" s="45"/>
      <c r="K670" s="255"/>
      <c r="L670" s="45"/>
      <c r="M670" s="255"/>
      <c r="N670" s="45"/>
      <c r="O670" s="45"/>
      <c r="P670" s="45"/>
      <c r="Q670" s="45"/>
      <c r="R670" s="45"/>
      <c r="S670" s="254" t="e">
        <f t="shared" ref="S670:S673" si="1612">U670+W670+Y670+AA670</f>
        <v>#REF!</v>
      </c>
      <c r="T670" s="570" t="e">
        <f t="shared" ref="T670:T711" si="1613">S670/D670</f>
        <v>#REF!</v>
      </c>
      <c r="U670" s="254" t="e">
        <f>#REF!+#REF!</f>
        <v>#REF!</v>
      </c>
      <c r="V670" s="570" t="e">
        <f t="shared" ref="V670:V673" si="1614">U670/E670</f>
        <v>#REF!</v>
      </c>
      <c r="W670" s="254"/>
      <c r="X670" s="570" t="e">
        <f t="shared" ref="X670:X673" si="1615">W670/F670</f>
        <v>#DIV/0!</v>
      </c>
      <c r="Y670" s="45"/>
      <c r="Z670" s="45"/>
      <c r="AA670" s="45"/>
      <c r="AB670" s="45"/>
      <c r="AC670" s="254" t="e">
        <f t="shared" ref="AC670:AC673" si="1616">AE670+AG670+AI670+AK670</f>
        <v>#REF!</v>
      </c>
      <c r="AD670" s="570" t="e">
        <f t="shared" si="1600"/>
        <v>#REF!</v>
      </c>
      <c r="AE670" s="254" t="e">
        <f>#REF!+#REF!</f>
        <v>#REF!</v>
      </c>
      <c r="AF670" s="570" t="e">
        <f t="shared" ref="AF670:AF683" si="1617">AE670/E670</f>
        <v>#REF!</v>
      </c>
      <c r="AG670" s="254"/>
      <c r="AH670" s="570" t="e">
        <f t="shared" ref="AH670:AH695" si="1618">AG670/F670</f>
        <v>#DIV/0!</v>
      </c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125" t="e">
        <f t="shared" ref="AU670" si="1619">AV670</f>
        <v>#REF!</v>
      </c>
      <c r="AV670" s="128" t="e">
        <f t="shared" ref="AV670:AV677" si="1620">AW670+AX670+AY670+AZ670</f>
        <v>#REF!</v>
      </c>
      <c r="AW670" s="125" t="e">
        <f>#REF!+G670</f>
        <v>#REF!</v>
      </c>
      <c r="AX670" s="125"/>
      <c r="AY670" s="45"/>
      <c r="AZ670" s="45"/>
      <c r="BA670" s="45">
        <f t="shared" ref="BA670:BA723" si="1621">BB670+BC670+BD670</f>
        <v>0</v>
      </c>
      <c r="BB670" s="45"/>
      <c r="BC670" s="45"/>
      <c r="BD670" s="45"/>
      <c r="BE670" s="45" t="e">
        <f t="shared" ref="BE670:BE721" si="1622">BF670+BG670+BH670</f>
        <v>#REF!</v>
      </c>
      <c r="BF670" s="45" t="e">
        <f>E670</f>
        <v>#REF!</v>
      </c>
      <c r="BG670" s="45"/>
      <c r="BH670" s="45"/>
      <c r="BI670" s="125" t="e">
        <f t="shared" si="1603"/>
        <v>#REF!</v>
      </c>
      <c r="BJ670" s="125" t="e">
        <f>H670+#REF!</f>
        <v>#REF!</v>
      </c>
      <c r="BK670" s="125"/>
      <c r="BL670" s="45"/>
      <c r="BM670" s="45"/>
      <c r="BN670" s="436"/>
      <c r="BO670" s="125">
        <f t="shared" si="1604"/>
        <v>0</v>
      </c>
      <c r="BP670" s="125">
        <f>AZ670+BB670</f>
        <v>0</v>
      </c>
      <c r="BQ670" s="125"/>
      <c r="BR670" s="45"/>
      <c r="BS670" s="45"/>
      <c r="BT670" s="45">
        <f t="shared" si="1605"/>
        <v>0</v>
      </c>
      <c r="BU670" s="45">
        <f t="shared" si="1606"/>
        <v>0</v>
      </c>
      <c r="BV670" s="125">
        <f t="shared" si="1607"/>
        <v>0</v>
      </c>
      <c r="BW670" s="125">
        <f>BA670+BH670</f>
        <v>0</v>
      </c>
      <c r="BX670" s="125"/>
      <c r="BY670" s="45"/>
      <c r="BZ670" s="45"/>
      <c r="CA670" s="340">
        <f t="shared" si="1608"/>
        <v>0</v>
      </c>
      <c r="CB670" s="45"/>
      <c r="CC670" s="45"/>
      <c r="CD670" s="45"/>
      <c r="CE670" s="125">
        <f t="shared" ref="CE670:CE705" si="1623">CF670+CH670+CI670</f>
        <v>0</v>
      </c>
      <c r="CF670" s="254">
        <f t="shared" ref="CF670" si="1624">BW670</f>
        <v>0</v>
      </c>
      <c r="CG670" s="254"/>
      <c r="CH670" s="255">
        <f t="shared" si="1609"/>
        <v>0</v>
      </c>
      <c r="CI670" s="255">
        <f t="shared" si="1610"/>
        <v>0</v>
      </c>
      <c r="CJ670" s="486"/>
      <c r="CK670" s="125">
        <f t="shared" si="1611"/>
        <v>0</v>
      </c>
      <c r="CL670" s="125">
        <f>BW670+CD670</f>
        <v>0</v>
      </c>
      <c r="CM670" s="125"/>
      <c r="CN670" s="45"/>
      <c r="CO670" s="45"/>
    </row>
    <row r="671" spans="1:12248" s="39" customFormat="1" ht="42" hidden="1" customHeight="1" x14ac:dyDescent="0.25">
      <c r="A671" s="165"/>
      <c r="B671" s="615"/>
      <c r="C671" s="129" t="s">
        <v>105</v>
      </c>
      <c r="D671" s="188">
        <f t="shared" si="1599"/>
        <v>2079306.5055399998</v>
      </c>
      <c r="E671" s="188">
        <v>1236469.9426599999</v>
      </c>
      <c r="F671" s="188">
        <v>842836.56287999998</v>
      </c>
      <c r="G671" s="189"/>
      <c r="H671" s="189"/>
      <c r="I671" s="188">
        <f>K671+M671</f>
        <v>739211.15298000001</v>
      </c>
      <c r="J671" s="586">
        <f>I671/D671</f>
        <v>0.35550850776952936</v>
      </c>
      <c r="K671" s="188">
        <v>733902.84137000004</v>
      </c>
      <c r="L671" s="586">
        <f>K671/E671</f>
        <v>0.59354685144320241</v>
      </c>
      <c r="M671" s="188">
        <v>5308.3116099999997</v>
      </c>
      <c r="N671" s="37"/>
      <c r="O671" s="37"/>
      <c r="P671" s="37"/>
      <c r="Q671" s="37"/>
      <c r="R671" s="37"/>
      <c r="S671" s="188">
        <f t="shared" si="1612"/>
        <v>916387.53324000002</v>
      </c>
      <c r="T671" s="592">
        <f t="shared" si="1613"/>
        <v>0.44071786953891745</v>
      </c>
      <c r="U671" s="188">
        <f>1252335.78412-U672-U673</f>
        <v>854171.97449000005</v>
      </c>
      <c r="V671" s="592">
        <f t="shared" si="1614"/>
        <v>0.69081499276272917</v>
      </c>
      <c r="W671" s="188">
        <v>62215.558749999997</v>
      </c>
      <c r="X671" s="592">
        <f t="shared" si="1615"/>
        <v>7.3816872084200291E-2</v>
      </c>
      <c r="Y671" s="37"/>
      <c r="Z671" s="37"/>
      <c r="AA671" s="37"/>
      <c r="AB671" s="37"/>
      <c r="AC671" s="188">
        <f t="shared" si="1616"/>
        <v>1583867.7665200001</v>
      </c>
      <c r="AD671" s="592">
        <f t="shared" si="1600"/>
        <v>0.76172885637592258</v>
      </c>
      <c r="AE671" s="188">
        <f>1634873.53989-AE672-AE673</f>
        <v>1124512.60396</v>
      </c>
      <c r="AF671" s="592">
        <f t="shared" si="1617"/>
        <v>0.90945405558411896</v>
      </c>
      <c r="AG671" s="188">
        <v>459355.16256000003</v>
      </c>
      <c r="AH671" s="592">
        <f t="shared" si="1618"/>
        <v>0.545010957984984</v>
      </c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130">
        <f>AV671-D671</f>
        <v>-348076.05140999984</v>
      </c>
      <c r="AV671" s="130">
        <f t="shared" si="1620"/>
        <v>1731230.45413</v>
      </c>
      <c r="AW671" s="130">
        <f>473204.34723+395682.55986</f>
        <v>868886.90708999999</v>
      </c>
      <c r="AX671" s="130">
        <v>862343.54703999998</v>
      </c>
      <c r="AY671" s="37"/>
      <c r="AZ671" s="37"/>
      <c r="BA671" s="130">
        <f t="shared" si="1621"/>
        <v>125000</v>
      </c>
      <c r="BB671" s="130">
        <f>BF671-E671</f>
        <v>125000</v>
      </c>
      <c r="BC671" s="37"/>
      <c r="BD671" s="37"/>
      <c r="BE671" s="130">
        <f t="shared" si="1622"/>
        <v>1361469.9426599999</v>
      </c>
      <c r="BF671" s="130">
        <f>E671+125000</f>
        <v>1361469.9426599999</v>
      </c>
      <c r="BG671" s="37"/>
      <c r="BH671" s="37"/>
      <c r="BI671" s="130">
        <f t="shared" si="1603"/>
        <v>879834.25546999997</v>
      </c>
      <c r="BJ671" s="130">
        <v>479834.25546999997</v>
      </c>
      <c r="BK671" s="130">
        <v>400000</v>
      </c>
      <c r="BL671" s="37"/>
      <c r="BM671" s="37"/>
      <c r="BN671" s="120">
        <f>BO671-BI671</f>
        <v>-110705.46823</v>
      </c>
      <c r="BO671" s="130">
        <f t="shared" si="1604"/>
        <v>769128.78723999998</v>
      </c>
      <c r="BP671" s="130">
        <v>479834.25546999997</v>
      </c>
      <c r="BQ671" s="130">
        <v>289294.53177</v>
      </c>
      <c r="BR671" s="37"/>
      <c r="BS671" s="37"/>
      <c r="BT671" s="37">
        <f t="shared" si="1605"/>
        <v>0</v>
      </c>
      <c r="BU671" s="37">
        <f t="shared" si="1606"/>
        <v>0</v>
      </c>
      <c r="BV671" s="130">
        <f t="shared" si="1607"/>
        <v>1895640.9490999999</v>
      </c>
      <c r="BW671" s="130">
        <v>1100000</v>
      </c>
      <c r="BX671" s="130">
        <f>1000000-204359.0509</f>
        <v>795640.94909999997</v>
      </c>
      <c r="BY671" s="37"/>
      <c r="BZ671" s="37"/>
      <c r="CA671" s="120">
        <f t="shared" si="1608"/>
        <v>0</v>
      </c>
      <c r="CB671" s="37"/>
      <c r="CC671" s="37"/>
      <c r="CD671" s="37"/>
      <c r="CE671" s="130">
        <f t="shared" si="1623"/>
        <v>0</v>
      </c>
      <c r="CF671" s="188"/>
      <c r="CG671" s="188"/>
      <c r="CH671" s="189"/>
      <c r="CI671" s="189"/>
      <c r="CJ671" s="120">
        <f>CK671-CE671</f>
        <v>0</v>
      </c>
      <c r="CK671" s="130">
        <f t="shared" si="1611"/>
        <v>0</v>
      </c>
      <c r="CL671" s="130">
        <v>0</v>
      </c>
      <c r="CM671" s="130">
        <v>0</v>
      </c>
      <c r="CN671" s="37"/>
      <c r="CO671" s="37"/>
    </row>
    <row r="672" spans="1:12248" s="39" customFormat="1" ht="48" hidden="1" customHeight="1" x14ac:dyDescent="0.25">
      <c r="A672" s="165"/>
      <c r="B672" s="615"/>
      <c r="C672" s="129" t="s">
        <v>106</v>
      </c>
      <c r="D672" s="188">
        <f>E672</f>
        <v>496034.65766999999</v>
      </c>
      <c r="E672" s="188">
        <v>496034.65766999999</v>
      </c>
      <c r="F672" s="188">
        <v>0</v>
      </c>
      <c r="G672" s="189"/>
      <c r="H672" s="189"/>
      <c r="I672" s="188">
        <f t="shared" ref="I672:I673" si="1625">K672+M672</f>
        <v>396633.35269999999</v>
      </c>
      <c r="J672" s="586">
        <f>I672/D672</f>
        <v>0.79960814545315639</v>
      </c>
      <c r="K672" s="188">
        <v>396633.35269999999</v>
      </c>
      <c r="L672" s="586">
        <f t="shared" ref="L672:L683" si="1626">K672/E672</f>
        <v>0.79960814545315639</v>
      </c>
      <c r="M672" s="188"/>
      <c r="N672" s="37"/>
      <c r="O672" s="37"/>
      <c r="P672" s="37"/>
      <c r="Q672" s="37"/>
      <c r="R672" s="37"/>
      <c r="S672" s="188">
        <f t="shared" si="1612"/>
        <v>396633.35269999999</v>
      </c>
      <c r="T672" s="592">
        <f t="shared" si="1613"/>
        <v>0.79960814545315639</v>
      </c>
      <c r="U672" s="188">
        <v>396633.35269999999</v>
      </c>
      <c r="V672" s="592">
        <f t="shared" si="1614"/>
        <v>0.79960814545315639</v>
      </c>
      <c r="W672" s="188"/>
      <c r="X672" s="592">
        <v>0</v>
      </c>
      <c r="Y672" s="37"/>
      <c r="Z672" s="37"/>
      <c r="AA672" s="37"/>
      <c r="AB672" s="37"/>
      <c r="AC672" s="188">
        <f t="shared" si="1616"/>
        <v>496034.65766999999</v>
      </c>
      <c r="AD672" s="592">
        <f t="shared" si="1600"/>
        <v>1</v>
      </c>
      <c r="AE672" s="188">
        <f>D672</f>
        <v>496034.65766999999</v>
      </c>
      <c r="AF672" s="592">
        <f t="shared" si="1617"/>
        <v>1</v>
      </c>
      <c r="AG672" s="188"/>
      <c r="AH672" s="592">
        <v>0</v>
      </c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130" t="e">
        <f t="shared" ref="AU672:AU673" si="1627">AV672-D672</f>
        <v>#REF!</v>
      </c>
      <c r="AV672" s="130" t="e">
        <f t="shared" si="1620"/>
        <v>#REF!</v>
      </c>
      <c r="AW672" s="130" t="e">
        <f>#REF!</f>
        <v>#REF!</v>
      </c>
      <c r="AX672" s="130" t="e">
        <f>#REF!</f>
        <v>#REF!</v>
      </c>
      <c r="AY672" s="37"/>
      <c r="AZ672" s="37"/>
      <c r="BA672" s="37">
        <f t="shared" si="1621"/>
        <v>0</v>
      </c>
      <c r="BB672" s="130">
        <f>BF672-E672</f>
        <v>0</v>
      </c>
      <c r="BC672" s="37"/>
      <c r="BD672" s="37"/>
      <c r="BE672" s="130">
        <f t="shared" si="1622"/>
        <v>496034.65766999999</v>
      </c>
      <c r="BF672" s="130">
        <f>E672</f>
        <v>496034.65766999999</v>
      </c>
      <c r="BG672" s="37"/>
      <c r="BH672" s="37"/>
      <c r="BI672" s="130" t="e">
        <f t="shared" si="1603"/>
        <v>#REF!</v>
      </c>
      <c r="BJ672" s="130" t="e">
        <f>AV672</f>
        <v>#REF!</v>
      </c>
      <c r="BK672" s="130"/>
      <c r="BL672" s="37"/>
      <c r="BM672" s="37"/>
      <c r="BN672" s="120" t="e">
        <f t="shared" ref="BN672:BN673" si="1628">BO672-BI672</f>
        <v>#REF!</v>
      </c>
      <c r="BO672" s="130" t="e">
        <f t="shared" si="1604"/>
        <v>#REF!</v>
      </c>
      <c r="BP672" s="130" t="e">
        <f>#REF!</f>
        <v>#REF!</v>
      </c>
      <c r="BQ672" s="130"/>
      <c r="BR672" s="37"/>
      <c r="BS672" s="37"/>
      <c r="BT672" s="37">
        <f t="shared" si="1605"/>
        <v>0</v>
      </c>
      <c r="BU672" s="37">
        <f t="shared" si="1606"/>
        <v>0</v>
      </c>
      <c r="BV672" s="130">
        <f t="shared" si="1607"/>
        <v>0</v>
      </c>
      <c r="BW672" s="130">
        <f>BC672</f>
        <v>0</v>
      </c>
      <c r="BX672" s="130"/>
      <c r="BY672" s="37"/>
      <c r="BZ672" s="37"/>
      <c r="CA672" s="120">
        <f t="shared" si="1608"/>
        <v>0</v>
      </c>
      <c r="CB672" s="37"/>
      <c r="CC672" s="37"/>
      <c r="CD672" s="37"/>
      <c r="CE672" s="130">
        <f t="shared" si="1623"/>
        <v>0</v>
      </c>
      <c r="CF672" s="188"/>
      <c r="CG672" s="188"/>
      <c r="CH672" s="189"/>
      <c r="CI672" s="189"/>
      <c r="CJ672" s="120">
        <f t="shared" ref="CJ672:CJ673" si="1629">CK672-CE672</f>
        <v>0</v>
      </c>
      <c r="CK672" s="130">
        <f t="shared" si="1611"/>
        <v>0</v>
      </c>
      <c r="CL672" s="130">
        <f>BY672</f>
        <v>0</v>
      </c>
      <c r="CM672" s="130"/>
      <c r="CN672" s="37"/>
      <c r="CO672" s="37"/>
    </row>
    <row r="673" spans="1:12248" s="39" customFormat="1" ht="43.5" hidden="1" customHeight="1" x14ac:dyDescent="0.25">
      <c r="A673" s="165"/>
      <c r="B673" s="615"/>
      <c r="C673" s="129" t="s">
        <v>47</v>
      </c>
      <c r="D673" s="188">
        <f t="shared" si="1599"/>
        <v>87403.545289999995</v>
      </c>
      <c r="E673" s="188">
        <v>15602.03809</v>
      </c>
      <c r="F673" s="188">
        <v>71801.507199999993</v>
      </c>
      <c r="G673" s="189"/>
      <c r="H673" s="189"/>
      <c r="I673" s="188">
        <f t="shared" si="1625"/>
        <v>15300.68137</v>
      </c>
      <c r="J673" s="586">
        <f>I673/D673</f>
        <v>0.17505790319183517</v>
      </c>
      <c r="K673" s="188">
        <v>1530.4569300000001</v>
      </c>
      <c r="L673" s="586">
        <f t="shared" si="1626"/>
        <v>9.8093397873508209E-2</v>
      </c>
      <c r="M673" s="188">
        <v>13770.22444</v>
      </c>
      <c r="N673" s="586">
        <f>M673/F673</f>
        <v>0.19178182989451231</v>
      </c>
      <c r="O673" s="37"/>
      <c r="P673" s="37"/>
      <c r="Q673" s="37"/>
      <c r="R673" s="37"/>
      <c r="S673" s="188">
        <f t="shared" si="1612"/>
        <v>15119.959930000001</v>
      </c>
      <c r="T673" s="592">
        <f t="shared" si="1613"/>
        <v>0.17299023603485228</v>
      </c>
      <c r="U673" s="188">
        <v>1530.4569300000001</v>
      </c>
      <c r="V673" s="592">
        <f t="shared" si="1614"/>
        <v>9.8093397873508209E-2</v>
      </c>
      <c r="W673" s="188">
        <v>13589.503000000001</v>
      </c>
      <c r="X673" s="592">
        <f t="shared" si="1615"/>
        <v>0.18926487103045103</v>
      </c>
      <c r="Y673" s="37"/>
      <c r="Z673" s="37"/>
      <c r="AA673" s="37"/>
      <c r="AB673" s="37"/>
      <c r="AC673" s="188">
        <f t="shared" si="1616"/>
        <v>70273.699840000001</v>
      </c>
      <c r="AD673" s="592">
        <f t="shared" si="1600"/>
        <v>0.80401429492174326</v>
      </c>
      <c r="AE673" s="188">
        <v>14326.278259999999</v>
      </c>
      <c r="AF673" s="592">
        <f t="shared" si="1617"/>
        <v>0.91823120654873358</v>
      </c>
      <c r="AG673" s="188">
        <v>55947.421580000002</v>
      </c>
      <c r="AH673" s="592">
        <f t="shared" si="1618"/>
        <v>0.77919564312432721</v>
      </c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130">
        <f t="shared" si="1627"/>
        <v>18084.573310000007</v>
      </c>
      <c r="AV673" s="130">
        <f t="shared" si="1620"/>
        <v>105488.1186</v>
      </c>
      <c r="AW673" s="130">
        <v>53193.595560000002</v>
      </c>
      <c r="AX673" s="130">
        <v>52294.52304</v>
      </c>
      <c r="AY673" s="37"/>
      <c r="AZ673" s="37"/>
      <c r="BA673" s="130">
        <f t="shared" si="1621"/>
        <v>5000.0000000000018</v>
      </c>
      <c r="BB673" s="130">
        <f>BF673-E673</f>
        <v>5000.0000000000018</v>
      </c>
      <c r="BC673" s="37"/>
      <c r="BD673" s="37"/>
      <c r="BE673" s="130">
        <f t="shared" si="1622"/>
        <v>20602.038090000002</v>
      </c>
      <c r="BF673" s="130">
        <f>E673+5000</f>
        <v>20602.038090000002</v>
      </c>
      <c r="BG673" s="37"/>
      <c r="BH673" s="37"/>
      <c r="BI673" s="130">
        <f>BJ673+BK673</f>
        <v>84999.977129999999</v>
      </c>
      <c r="BJ673" s="130">
        <v>34999.977129999999</v>
      </c>
      <c r="BK673" s="130">
        <v>50000</v>
      </c>
      <c r="BL673" s="37"/>
      <c r="BM673" s="37"/>
      <c r="BN673" s="120">
        <f t="shared" si="1628"/>
        <v>0</v>
      </c>
      <c r="BO673" s="130">
        <f>BP673+BQ673</f>
        <v>84999.977129999999</v>
      </c>
      <c r="BP673" s="130">
        <v>34999.977129999999</v>
      </c>
      <c r="BQ673" s="130">
        <v>50000</v>
      </c>
      <c r="BR673" s="37"/>
      <c r="BS673" s="37"/>
      <c r="BT673" s="37">
        <f t="shared" si="1605"/>
        <v>0</v>
      </c>
      <c r="BU673" s="37">
        <f t="shared" si="1606"/>
        <v>0</v>
      </c>
      <c r="BV673" s="130">
        <f t="shared" si="1607"/>
        <v>79943.488599999997</v>
      </c>
      <c r="BW673" s="130">
        <v>34943.488599999997</v>
      </c>
      <c r="BX673" s="130">
        <v>45000</v>
      </c>
      <c r="BY673" s="37"/>
      <c r="BZ673" s="37"/>
      <c r="CA673" s="130">
        <f t="shared" si="1608"/>
        <v>0</v>
      </c>
      <c r="CB673" s="188">
        <f>CF673-BW673</f>
        <v>0</v>
      </c>
      <c r="CC673" s="37"/>
      <c r="CD673" s="37"/>
      <c r="CE673" s="130">
        <f>CF673+CG673</f>
        <v>79943.488599999997</v>
      </c>
      <c r="CF673" s="130">
        <v>34943.488599999997</v>
      </c>
      <c r="CG673" s="130">
        <v>45000</v>
      </c>
      <c r="CH673" s="189"/>
      <c r="CI673" s="189"/>
      <c r="CJ673" s="120">
        <f t="shared" si="1629"/>
        <v>0</v>
      </c>
      <c r="CK673" s="130">
        <f t="shared" si="1611"/>
        <v>79943.488599999997</v>
      </c>
      <c r="CL673" s="130">
        <v>34943.488599999997</v>
      </c>
      <c r="CM673" s="130">
        <v>45000</v>
      </c>
      <c r="CN673" s="37"/>
      <c r="CO673" s="37"/>
    </row>
    <row r="674" spans="1:12248" s="66" customFormat="1" ht="54" hidden="1" customHeight="1" x14ac:dyDescent="0.25">
      <c r="B674" s="499" t="s">
        <v>172</v>
      </c>
      <c r="C674" s="131" t="s">
        <v>107</v>
      </c>
      <c r="D674" s="254">
        <f t="shared" si="1599"/>
        <v>0</v>
      </c>
      <c r="E674" s="255"/>
      <c r="F674" s="255"/>
      <c r="G674" s="255"/>
      <c r="H674" s="255"/>
      <c r="I674" s="255"/>
      <c r="J674" s="45"/>
      <c r="K674" s="45"/>
      <c r="L674" s="586" t="e">
        <f t="shared" si="1626"/>
        <v>#DIV/0!</v>
      </c>
      <c r="M674" s="45"/>
      <c r="N674" s="45"/>
      <c r="O674" s="45"/>
      <c r="P674" s="45"/>
      <c r="Q674" s="45"/>
      <c r="R674" s="45"/>
      <c r="S674" s="45"/>
      <c r="T674" s="570" t="e">
        <f t="shared" si="1613"/>
        <v>#DIV/0!</v>
      </c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575" t="e">
        <f t="shared" si="1617"/>
        <v>#DIV/0!</v>
      </c>
      <c r="AG674" s="45"/>
      <c r="AH674" s="575" t="e">
        <f t="shared" si="1618"/>
        <v>#DIV/0!</v>
      </c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130">
        <f t="shared" ref="AU674:AU676" si="1630">AV674-D674</f>
        <v>0</v>
      </c>
      <c r="AV674" s="128">
        <f t="shared" si="1620"/>
        <v>0</v>
      </c>
      <c r="AW674" s="45"/>
      <c r="AX674" s="45"/>
      <c r="AY674" s="45"/>
      <c r="AZ674" s="45"/>
      <c r="BA674" s="45">
        <f t="shared" si="1621"/>
        <v>0</v>
      </c>
      <c r="BB674" s="45"/>
      <c r="BC674" s="45"/>
      <c r="BD674" s="45"/>
      <c r="BE674" s="45">
        <f t="shared" si="1622"/>
        <v>0</v>
      </c>
      <c r="BF674" s="45">
        <f>E674</f>
        <v>0</v>
      </c>
      <c r="BG674" s="45"/>
      <c r="BH674" s="45"/>
      <c r="BI674" s="125" t="e">
        <f t="shared" si="1603"/>
        <v>#REF!</v>
      </c>
      <c r="BJ674" s="45" t="e">
        <f>H674+#REF!</f>
        <v>#REF!</v>
      </c>
      <c r="BK674" s="45"/>
      <c r="BL674" s="45"/>
      <c r="BM674" s="45"/>
      <c r="BN674" s="436"/>
      <c r="BO674" s="125">
        <f t="shared" ref="BO674:BO677" si="1631">BP674+BQ674+BR674+BS674</f>
        <v>0</v>
      </c>
      <c r="BP674" s="45">
        <f>AZ674+BB674</f>
        <v>0</v>
      </c>
      <c r="BQ674" s="45"/>
      <c r="BR674" s="45"/>
      <c r="BS674" s="45"/>
      <c r="BT674" s="45">
        <f t="shared" si="1605"/>
        <v>0</v>
      </c>
      <c r="BU674" s="45">
        <f t="shared" si="1606"/>
        <v>0</v>
      </c>
      <c r="BV674" s="125">
        <f t="shared" si="1607"/>
        <v>0</v>
      </c>
      <c r="BW674" s="45">
        <f>BA674+BH674</f>
        <v>0</v>
      </c>
      <c r="BX674" s="45"/>
      <c r="BY674" s="45"/>
      <c r="BZ674" s="45"/>
      <c r="CA674" s="340">
        <f t="shared" si="1608"/>
        <v>0</v>
      </c>
      <c r="CB674" s="45"/>
      <c r="CC674" s="45"/>
      <c r="CD674" s="45"/>
      <c r="CE674" s="45">
        <f t="shared" si="1623"/>
        <v>0</v>
      </c>
      <c r="CF674" s="255">
        <f t="shared" ref="CF674:CF676" si="1632">BW674</f>
        <v>0</v>
      </c>
      <c r="CG674" s="255"/>
      <c r="CH674" s="255">
        <f t="shared" si="1609"/>
        <v>0</v>
      </c>
      <c r="CI674" s="255">
        <f t="shared" si="1610"/>
        <v>0</v>
      </c>
      <c r="CJ674" s="486"/>
      <c r="CK674" s="125">
        <f t="shared" si="1611"/>
        <v>0</v>
      </c>
      <c r="CL674" s="45">
        <f>BW674+CD674</f>
        <v>0</v>
      </c>
      <c r="CM674" s="45"/>
      <c r="CN674" s="45"/>
      <c r="CO674" s="45"/>
    </row>
    <row r="675" spans="1:12248" s="66" customFormat="1" ht="24.75" hidden="1" customHeight="1" x14ac:dyDescent="0.25">
      <c r="B675" s="499" t="s">
        <v>172</v>
      </c>
      <c r="C675" s="160" t="s">
        <v>108</v>
      </c>
      <c r="D675" s="254">
        <f t="shared" si="1599"/>
        <v>0</v>
      </c>
      <c r="E675" s="265">
        <v>0</v>
      </c>
      <c r="F675" s="265"/>
      <c r="G675" s="265"/>
      <c r="H675" s="265"/>
      <c r="I675" s="265"/>
      <c r="J675" s="319"/>
      <c r="K675" s="319"/>
      <c r="L675" s="586" t="e">
        <f t="shared" si="1626"/>
        <v>#DIV/0!</v>
      </c>
      <c r="M675" s="319"/>
      <c r="N675" s="319"/>
      <c r="O675" s="319"/>
      <c r="P675" s="319"/>
      <c r="Q675" s="319"/>
      <c r="R675" s="319"/>
      <c r="S675" s="319"/>
      <c r="T675" s="570" t="e">
        <f t="shared" si="1613"/>
        <v>#DIV/0!</v>
      </c>
      <c r="U675" s="319">
        <v>0</v>
      </c>
      <c r="V675" s="319"/>
      <c r="W675" s="319"/>
      <c r="X675" s="319"/>
      <c r="Y675" s="319"/>
      <c r="Z675" s="319"/>
      <c r="AA675" s="319"/>
      <c r="AB675" s="319"/>
      <c r="AC675" s="319"/>
      <c r="AD675" s="319"/>
      <c r="AE675" s="319">
        <v>0</v>
      </c>
      <c r="AF675" s="575" t="e">
        <f t="shared" si="1617"/>
        <v>#DIV/0!</v>
      </c>
      <c r="AG675" s="319"/>
      <c r="AH675" s="575" t="e">
        <f t="shared" si="1618"/>
        <v>#DIV/0!</v>
      </c>
      <c r="AI675" s="319"/>
      <c r="AJ675" s="319"/>
      <c r="AK675" s="319"/>
      <c r="AL675" s="319"/>
      <c r="AM675" s="319"/>
      <c r="AN675" s="319"/>
      <c r="AO675" s="319"/>
      <c r="AP675" s="319"/>
      <c r="AQ675" s="319"/>
      <c r="AR675" s="319"/>
      <c r="AS675" s="319"/>
      <c r="AT675" s="319"/>
      <c r="AU675" s="130">
        <f t="shared" si="1630"/>
        <v>0</v>
      </c>
      <c r="AV675" s="128">
        <f t="shared" si="1620"/>
        <v>0</v>
      </c>
      <c r="AW675" s="319">
        <v>0</v>
      </c>
      <c r="AX675" s="319"/>
      <c r="AY675" s="319"/>
      <c r="AZ675" s="319"/>
      <c r="BA675" s="45">
        <f t="shared" si="1621"/>
        <v>0</v>
      </c>
      <c r="BB675" s="319"/>
      <c r="BC675" s="319"/>
      <c r="BD675" s="319"/>
      <c r="BE675" s="45">
        <f t="shared" si="1622"/>
        <v>0</v>
      </c>
      <c r="BF675" s="45">
        <f>E675</f>
        <v>0</v>
      </c>
      <c r="BG675" s="319"/>
      <c r="BH675" s="319"/>
      <c r="BI675" s="125">
        <f t="shared" si="1603"/>
        <v>0</v>
      </c>
      <c r="BJ675" s="319">
        <v>0</v>
      </c>
      <c r="BK675" s="319"/>
      <c r="BL675" s="319"/>
      <c r="BM675" s="319"/>
      <c r="BN675" s="436"/>
      <c r="BO675" s="125">
        <f t="shared" si="1631"/>
        <v>0</v>
      </c>
      <c r="BP675" s="319">
        <v>0</v>
      </c>
      <c r="BQ675" s="319"/>
      <c r="BR675" s="319"/>
      <c r="BS675" s="319"/>
      <c r="BT675" s="319">
        <f t="shared" si="1605"/>
        <v>0</v>
      </c>
      <c r="BU675" s="319">
        <f t="shared" si="1606"/>
        <v>0</v>
      </c>
      <c r="BV675" s="125">
        <f t="shared" si="1607"/>
        <v>0</v>
      </c>
      <c r="BW675" s="319">
        <v>0</v>
      </c>
      <c r="BX675" s="319"/>
      <c r="BY675" s="319"/>
      <c r="BZ675" s="319"/>
      <c r="CA675" s="340">
        <f t="shared" si="1608"/>
        <v>0</v>
      </c>
      <c r="CB675" s="319"/>
      <c r="CC675" s="319"/>
      <c r="CD675" s="319"/>
      <c r="CE675" s="319">
        <f t="shared" si="1623"/>
        <v>0</v>
      </c>
      <c r="CF675" s="265">
        <f t="shared" si="1632"/>
        <v>0</v>
      </c>
      <c r="CG675" s="265"/>
      <c r="CH675" s="265">
        <f t="shared" si="1609"/>
        <v>0</v>
      </c>
      <c r="CI675" s="265">
        <f t="shared" si="1610"/>
        <v>0</v>
      </c>
      <c r="CJ675" s="486"/>
      <c r="CK675" s="125">
        <f t="shared" si="1611"/>
        <v>0</v>
      </c>
      <c r="CL675" s="319">
        <v>0</v>
      </c>
      <c r="CM675" s="319"/>
      <c r="CN675" s="319"/>
      <c r="CO675" s="319"/>
    </row>
    <row r="676" spans="1:12248" s="66" customFormat="1" ht="25.5" hidden="1" customHeight="1" x14ac:dyDescent="0.25">
      <c r="B676" s="499" t="s">
        <v>172</v>
      </c>
      <c r="C676" s="160" t="s">
        <v>109</v>
      </c>
      <c r="D676" s="254">
        <f t="shared" si="1599"/>
        <v>0</v>
      </c>
      <c r="E676" s="255"/>
      <c r="F676" s="255"/>
      <c r="G676" s="255"/>
      <c r="H676" s="255"/>
      <c r="I676" s="255"/>
      <c r="J676" s="45"/>
      <c r="K676" s="45"/>
      <c r="L676" s="586" t="e">
        <f t="shared" si="1626"/>
        <v>#DIV/0!</v>
      </c>
      <c r="M676" s="45"/>
      <c r="N676" s="45"/>
      <c r="O676" s="45"/>
      <c r="P676" s="45"/>
      <c r="Q676" s="45"/>
      <c r="R676" s="45"/>
      <c r="S676" s="45"/>
      <c r="T676" s="570" t="e">
        <f t="shared" si="1613"/>
        <v>#DIV/0!</v>
      </c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575" t="e">
        <f t="shared" si="1617"/>
        <v>#DIV/0!</v>
      </c>
      <c r="AG676" s="45"/>
      <c r="AH676" s="575" t="e">
        <f t="shared" si="1618"/>
        <v>#DIV/0!</v>
      </c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130">
        <f t="shared" si="1630"/>
        <v>0</v>
      </c>
      <c r="AV676" s="128">
        <f t="shared" si="1620"/>
        <v>0</v>
      </c>
      <c r="AW676" s="45"/>
      <c r="AX676" s="45"/>
      <c r="AY676" s="45"/>
      <c r="AZ676" s="45"/>
      <c r="BA676" s="45">
        <f t="shared" si="1621"/>
        <v>0</v>
      </c>
      <c r="BB676" s="45"/>
      <c r="BC676" s="45"/>
      <c r="BD676" s="45"/>
      <c r="BE676" s="45">
        <f t="shared" si="1622"/>
        <v>0</v>
      </c>
      <c r="BF676" s="45">
        <f>E676</f>
        <v>0</v>
      </c>
      <c r="BG676" s="45"/>
      <c r="BH676" s="45"/>
      <c r="BI676" s="125">
        <f t="shared" si="1603"/>
        <v>0</v>
      </c>
      <c r="BJ676" s="45"/>
      <c r="BK676" s="45"/>
      <c r="BL676" s="45"/>
      <c r="BM676" s="45"/>
      <c r="BN676" s="436"/>
      <c r="BO676" s="125">
        <f t="shared" si="1631"/>
        <v>0</v>
      </c>
      <c r="BP676" s="45"/>
      <c r="BQ676" s="45"/>
      <c r="BR676" s="45"/>
      <c r="BS676" s="45"/>
      <c r="BT676" s="45">
        <f t="shared" si="1605"/>
        <v>0</v>
      </c>
      <c r="BU676" s="45">
        <f t="shared" si="1606"/>
        <v>0</v>
      </c>
      <c r="BV676" s="125">
        <f t="shared" si="1607"/>
        <v>0</v>
      </c>
      <c r="BW676" s="45"/>
      <c r="BX676" s="45"/>
      <c r="BY676" s="45"/>
      <c r="BZ676" s="45"/>
      <c r="CA676" s="340">
        <f t="shared" si="1608"/>
        <v>0</v>
      </c>
      <c r="CB676" s="45"/>
      <c r="CC676" s="45"/>
      <c r="CD676" s="45"/>
      <c r="CE676" s="45">
        <f t="shared" si="1623"/>
        <v>0</v>
      </c>
      <c r="CF676" s="255">
        <f t="shared" si="1632"/>
        <v>0</v>
      </c>
      <c r="CG676" s="255"/>
      <c r="CH676" s="255">
        <f t="shared" si="1609"/>
        <v>0</v>
      </c>
      <c r="CI676" s="255">
        <f t="shared" si="1610"/>
        <v>0</v>
      </c>
      <c r="CJ676" s="486"/>
      <c r="CK676" s="125">
        <f t="shared" si="1611"/>
        <v>0</v>
      </c>
      <c r="CL676" s="45"/>
      <c r="CM676" s="45"/>
      <c r="CN676" s="45"/>
      <c r="CO676" s="45"/>
    </row>
    <row r="677" spans="1:12248" s="70" customFormat="1" ht="114" hidden="1" customHeight="1" x14ac:dyDescent="0.2">
      <c r="B677" s="499" t="s">
        <v>6</v>
      </c>
      <c r="C677" s="131" t="s">
        <v>112</v>
      </c>
      <c r="D677" s="254">
        <f t="shared" si="1599"/>
        <v>0</v>
      </c>
      <c r="E677" s="185">
        <f>SUM(E680:E681)</f>
        <v>0</v>
      </c>
      <c r="F677" s="185"/>
      <c r="G677" s="255"/>
      <c r="H677" s="35"/>
      <c r="I677" s="35"/>
      <c r="J677" s="102"/>
      <c r="K677" s="102"/>
      <c r="L677" s="586" t="e">
        <f t="shared" si="1626"/>
        <v>#DIV/0!</v>
      </c>
      <c r="M677" s="102"/>
      <c r="N677" s="102"/>
      <c r="O677" s="102"/>
      <c r="P677" s="102"/>
      <c r="Q677" s="102"/>
      <c r="R677" s="102"/>
      <c r="S677" s="102"/>
      <c r="T677" s="570" t="e">
        <f t="shared" si="1613"/>
        <v>#DIV/0!</v>
      </c>
      <c r="U677" s="577">
        <f>SUM(U680:U681)</f>
        <v>0</v>
      </c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577">
        <f>SUM(AE680:AE681)</f>
        <v>0</v>
      </c>
      <c r="AF677" s="575" t="e">
        <f t="shared" si="1617"/>
        <v>#DIV/0!</v>
      </c>
      <c r="AG677" s="102"/>
      <c r="AH677" s="575" t="e">
        <f t="shared" si="1618"/>
        <v>#DIV/0!</v>
      </c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25">
        <f>AV677</f>
        <v>0</v>
      </c>
      <c r="AV677" s="128">
        <f t="shared" si="1620"/>
        <v>0</v>
      </c>
      <c r="AW677" s="486">
        <f>SUM(AW680:AW681)</f>
        <v>0</v>
      </c>
      <c r="AX677" s="486"/>
      <c r="AY677" s="45"/>
      <c r="AZ677" s="102"/>
      <c r="BA677" s="436">
        <f t="shared" si="1621"/>
        <v>0</v>
      </c>
      <c r="BB677" s="535"/>
      <c r="BC677" s="102"/>
      <c r="BD677" s="102"/>
      <c r="BE677" s="535">
        <f t="shared" si="1622"/>
        <v>34418.638050000001</v>
      </c>
      <c r="BF677" s="436">
        <f>BF681</f>
        <v>34418.638050000001</v>
      </c>
      <c r="BG677" s="102"/>
      <c r="BH677" s="102"/>
      <c r="BI677" s="125">
        <f t="shared" si="1603"/>
        <v>0</v>
      </c>
      <c r="BJ677" s="486">
        <f>SUM(BJ680:BJ681)</f>
        <v>0</v>
      </c>
      <c r="BK677" s="486"/>
      <c r="BL677" s="45"/>
      <c r="BM677" s="102"/>
      <c r="BN677" s="436"/>
      <c r="BO677" s="125">
        <f t="shared" si="1631"/>
        <v>0</v>
      </c>
      <c r="BP677" s="486">
        <f>SUM(BP680:BP681)</f>
        <v>0</v>
      </c>
      <c r="BQ677" s="486"/>
      <c r="BR677" s="45"/>
      <c r="BS677" s="102"/>
      <c r="BT677" s="45">
        <f t="shared" si="1605"/>
        <v>0</v>
      </c>
      <c r="BU677" s="102">
        <f t="shared" si="1606"/>
        <v>0</v>
      </c>
      <c r="BV677" s="125">
        <f t="shared" si="1607"/>
        <v>0</v>
      </c>
      <c r="BW677" s="436">
        <f>SUM(BW680:BW681)</f>
        <v>0</v>
      </c>
      <c r="BX677" s="436"/>
      <c r="BY677" s="45"/>
      <c r="BZ677" s="102"/>
      <c r="CA677" s="340">
        <f t="shared" si="1608"/>
        <v>0</v>
      </c>
      <c r="CB677" s="185">
        <f>CB681</f>
        <v>0</v>
      </c>
      <c r="CC677" s="102"/>
      <c r="CD677" s="102"/>
      <c r="CE677" s="125">
        <f t="shared" si="1623"/>
        <v>35000</v>
      </c>
      <c r="CF677" s="185">
        <f>CF681</f>
        <v>35000</v>
      </c>
      <c r="CG677" s="185"/>
      <c r="CH677" s="255">
        <f t="shared" si="1609"/>
        <v>0</v>
      </c>
      <c r="CI677" s="35">
        <f t="shared" si="1610"/>
        <v>0</v>
      </c>
      <c r="CJ677" s="486"/>
      <c r="CK677" s="125">
        <f t="shared" si="1611"/>
        <v>0</v>
      </c>
      <c r="CL677" s="486">
        <f>SUM(CL680:CL681)</f>
        <v>0</v>
      </c>
      <c r="CM677" s="486"/>
      <c r="CN677" s="45"/>
      <c r="CO677" s="102"/>
    </row>
    <row r="678" spans="1:12248" s="39" customFormat="1" ht="36" hidden="1" customHeight="1" x14ac:dyDescent="0.25">
      <c r="B678" s="499"/>
      <c r="C678" s="129" t="s">
        <v>215</v>
      </c>
      <c r="D678" s="188">
        <f>E678</f>
        <v>0</v>
      </c>
      <c r="E678" s="188">
        <v>0</v>
      </c>
      <c r="F678" s="188"/>
      <c r="G678" s="189"/>
      <c r="H678" s="189"/>
      <c r="I678" s="189"/>
      <c r="J678" s="37"/>
      <c r="K678" s="37"/>
      <c r="L678" s="586" t="e">
        <f t="shared" si="1626"/>
        <v>#DIV/0!</v>
      </c>
      <c r="M678" s="37"/>
      <c r="N678" s="37"/>
      <c r="O678" s="37"/>
      <c r="P678" s="37"/>
      <c r="Q678" s="37"/>
      <c r="R678" s="37"/>
      <c r="S678" s="37"/>
      <c r="T678" s="570" t="e">
        <f t="shared" si="1613"/>
        <v>#DIV/0!</v>
      </c>
      <c r="U678" s="130">
        <v>0</v>
      </c>
      <c r="V678" s="37"/>
      <c r="W678" s="37"/>
      <c r="X678" s="37"/>
      <c r="Y678" s="37"/>
      <c r="Z678" s="37"/>
      <c r="AA678" s="37"/>
      <c r="AB678" s="37"/>
      <c r="AC678" s="37"/>
      <c r="AD678" s="37"/>
      <c r="AE678" s="130">
        <v>0</v>
      </c>
      <c r="AF678" s="575" t="e">
        <f t="shared" si="1617"/>
        <v>#DIV/0!</v>
      </c>
      <c r="AG678" s="37"/>
      <c r="AH678" s="575" t="e">
        <f t="shared" si="1618"/>
        <v>#DIV/0!</v>
      </c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130">
        <f>AV678</f>
        <v>0</v>
      </c>
      <c r="AV678" s="130">
        <f>AW678</f>
        <v>0</v>
      </c>
      <c r="AW678" s="130">
        <v>0</v>
      </c>
      <c r="AX678" s="130"/>
      <c r="AY678" s="37"/>
      <c r="AZ678" s="37"/>
      <c r="BA678" s="45">
        <f t="shared" si="1621"/>
        <v>0</v>
      </c>
      <c r="BB678" s="37"/>
      <c r="BC678" s="37"/>
      <c r="BD678" s="37"/>
      <c r="BE678" s="130">
        <f t="shared" si="1622"/>
        <v>0</v>
      </c>
      <c r="BF678" s="130">
        <f>E678</f>
        <v>0</v>
      </c>
      <c r="BG678" s="37"/>
      <c r="BH678" s="37"/>
      <c r="BI678" s="130">
        <f>BJ678</f>
        <v>0</v>
      </c>
      <c r="BJ678" s="130">
        <v>0</v>
      </c>
      <c r="BK678" s="130"/>
      <c r="BL678" s="37"/>
      <c r="BM678" s="37"/>
      <c r="BN678" s="130"/>
      <c r="BO678" s="130">
        <f>BP678</f>
        <v>0</v>
      </c>
      <c r="BP678" s="130">
        <v>0</v>
      </c>
      <c r="BQ678" s="130"/>
      <c r="BR678" s="37"/>
      <c r="BS678" s="37"/>
      <c r="BT678" s="37">
        <f t="shared" si="1605"/>
        <v>0</v>
      </c>
      <c r="BU678" s="37">
        <f t="shared" si="1606"/>
        <v>0</v>
      </c>
      <c r="BV678" s="130">
        <f>BW678</f>
        <v>0</v>
      </c>
      <c r="BW678" s="130">
        <v>0</v>
      </c>
      <c r="BX678" s="130"/>
      <c r="BY678" s="37"/>
      <c r="BZ678" s="37"/>
      <c r="CA678" s="130">
        <f t="shared" si="1608"/>
        <v>0</v>
      </c>
      <c r="CB678" s="37"/>
      <c r="CC678" s="37"/>
      <c r="CD678" s="37"/>
      <c r="CE678" s="130">
        <f t="shared" si="1623"/>
        <v>0</v>
      </c>
      <c r="CF678" s="188">
        <f t="shared" ref="CF678:CF680" si="1633">BW678</f>
        <v>0</v>
      </c>
      <c r="CG678" s="188"/>
      <c r="CH678" s="189">
        <f t="shared" si="1609"/>
        <v>0</v>
      </c>
      <c r="CI678" s="189">
        <f t="shared" si="1610"/>
        <v>0</v>
      </c>
      <c r="CJ678" s="130"/>
      <c r="CK678" s="130">
        <f>CL678</f>
        <v>0</v>
      </c>
      <c r="CL678" s="130">
        <v>0</v>
      </c>
      <c r="CM678" s="130"/>
      <c r="CN678" s="37"/>
      <c r="CO678" s="37"/>
    </row>
    <row r="679" spans="1:12248" s="39" customFormat="1" ht="52.5" hidden="1" customHeight="1" x14ac:dyDescent="0.25">
      <c r="B679" s="499"/>
      <c r="C679" s="129" t="s">
        <v>225</v>
      </c>
      <c r="D679" s="188">
        <f t="shared" ref="D679:D681" si="1634">E679</f>
        <v>0</v>
      </c>
      <c r="E679" s="188">
        <v>0</v>
      </c>
      <c r="F679" s="188"/>
      <c r="G679" s="276"/>
      <c r="H679" s="189"/>
      <c r="I679" s="189"/>
      <c r="J679" s="37"/>
      <c r="K679" s="37"/>
      <c r="L679" s="586" t="e">
        <f t="shared" si="1626"/>
        <v>#DIV/0!</v>
      </c>
      <c r="M679" s="37"/>
      <c r="N679" s="37"/>
      <c r="O679" s="37"/>
      <c r="P679" s="37"/>
      <c r="Q679" s="37"/>
      <c r="R679" s="37"/>
      <c r="S679" s="37"/>
      <c r="T679" s="570" t="e">
        <f t="shared" si="1613"/>
        <v>#DIV/0!</v>
      </c>
      <c r="U679" s="130">
        <v>0</v>
      </c>
      <c r="V679" s="37"/>
      <c r="W679" s="37"/>
      <c r="X679" s="37"/>
      <c r="Y679" s="37"/>
      <c r="Z679" s="37"/>
      <c r="AA679" s="37"/>
      <c r="AB679" s="37"/>
      <c r="AC679" s="37"/>
      <c r="AD679" s="37"/>
      <c r="AE679" s="130">
        <v>0</v>
      </c>
      <c r="AF679" s="575" t="e">
        <f t="shared" si="1617"/>
        <v>#DIV/0!</v>
      </c>
      <c r="AG679" s="37"/>
      <c r="AH679" s="575" t="e">
        <f t="shared" si="1618"/>
        <v>#DIV/0!</v>
      </c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128">
        <f t="shared" ref="AU679" si="1635">AV679</f>
        <v>0</v>
      </c>
      <c r="AV679" s="130">
        <f t="shared" ref="AV679" si="1636">AW679</f>
        <v>0</v>
      </c>
      <c r="AW679" s="130">
        <v>0</v>
      </c>
      <c r="AX679" s="130"/>
      <c r="AY679" s="43"/>
      <c r="AZ679" s="37"/>
      <c r="BA679" s="45">
        <f t="shared" si="1621"/>
        <v>0</v>
      </c>
      <c r="BB679" s="37"/>
      <c r="BC679" s="37"/>
      <c r="BD679" s="37"/>
      <c r="BE679" s="130">
        <f t="shared" si="1622"/>
        <v>0</v>
      </c>
      <c r="BF679" s="130">
        <f>E679</f>
        <v>0</v>
      </c>
      <c r="BG679" s="37"/>
      <c r="BH679" s="37"/>
      <c r="BI679" s="130">
        <f t="shared" ref="BI679" si="1637">BJ679</f>
        <v>0</v>
      </c>
      <c r="BJ679" s="130">
        <f>AV679</f>
        <v>0</v>
      </c>
      <c r="BK679" s="130"/>
      <c r="BL679" s="43"/>
      <c r="BM679" s="37"/>
      <c r="BN679" s="130"/>
      <c r="BO679" s="130" t="e">
        <f t="shared" ref="BO679" si="1638">BP679</f>
        <v>#REF!</v>
      </c>
      <c r="BP679" s="130" t="e">
        <f>#REF!</f>
        <v>#REF!</v>
      </c>
      <c r="BQ679" s="130"/>
      <c r="BR679" s="43"/>
      <c r="BS679" s="37"/>
      <c r="BT679" s="43">
        <f t="shared" si="1605"/>
        <v>0</v>
      </c>
      <c r="BU679" s="37">
        <f t="shared" si="1606"/>
        <v>0</v>
      </c>
      <c r="BV679" s="130">
        <f t="shared" ref="BV679" si="1639">BW679</f>
        <v>0</v>
      </c>
      <c r="BW679" s="130">
        <f>BC679</f>
        <v>0</v>
      </c>
      <c r="BX679" s="130"/>
      <c r="BY679" s="43"/>
      <c r="BZ679" s="37"/>
      <c r="CA679" s="130">
        <f t="shared" si="1608"/>
        <v>0</v>
      </c>
      <c r="CB679" s="37"/>
      <c r="CC679" s="37"/>
      <c r="CD679" s="37"/>
      <c r="CE679" s="130">
        <f t="shared" si="1623"/>
        <v>0</v>
      </c>
      <c r="CF679" s="188">
        <f t="shared" si="1633"/>
        <v>0</v>
      </c>
      <c r="CG679" s="188"/>
      <c r="CH679" s="276">
        <f t="shared" si="1609"/>
        <v>0</v>
      </c>
      <c r="CI679" s="189">
        <f t="shared" si="1610"/>
        <v>0</v>
      </c>
      <c r="CJ679" s="130"/>
      <c r="CK679" s="130">
        <f t="shared" ref="CK679" si="1640">CL679</f>
        <v>0</v>
      </c>
      <c r="CL679" s="130">
        <f>BY679</f>
        <v>0</v>
      </c>
      <c r="CM679" s="130"/>
      <c r="CN679" s="43"/>
      <c r="CO679" s="37"/>
    </row>
    <row r="680" spans="1:12248" s="39" customFormat="1" ht="52.5" hidden="1" customHeight="1" x14ac:dyDescent="0.25">
      <c r="B680" s="499"/>
      <c r="C680" s="129" t="s">
        <v>105</v>
      </c>
      <c r="D680" s="188">
        <f>E680</f>
        <v>0</v>
      </c>
      <c r="E680" s="188"/>
      <c r="F680" s="188"/>
      <c r="G680" s="276"/>
      <c r="H680" s="189"/>
      <c r="I680" s="189"/>
      <c r="J680" s="37"/>
      <c r="K680" s="37"/>
      <c r="L680" s="586" t="e">
        <f t="shared" si="1626"/>
        <v>#DIV/0!</v>
      </c>
      <c r="M680" s="37"/>
      <c r="N680" s="37"/>
      <c r="O680" s="37"/>
      <c r="P680" s="37"/>
      <c r="Q680" s="37"/>
      <c r="R680" s="37"/>
      <c r="S680" s="37"/>
      <c r="T680" s="570" t="e">
        <f t="shared" si="1613"/>
        <v>#DIV/0!</v>
      </c>
      <c r="U680" s="130"/>
      <c r="V680" s="37"/>
      <c r="W680" s="37"/>
      <c r="X680" s="37"/>
      <c r="Y680" s="37"/>
      <c r="Z680" s="37"/>
      <c r="AA680" s="37"/>
      <c r="AB680" s="37"/>
      <c r="AC680" s="37"/>
      <c r="AD680" s="37"/>
      <c r="AE680" s="130"/>
      <c r="AF680" s="575" t="e">
        <f t="shared" si="1617"/>
        <v>#DIV/0!</v>
      </c>
      <c r="AG680" s="37"/>
      <c r="AH680" s="575" t="e">
        <f t="shared" si="1618"/>
        <v>#DIV/0!</v>
      </c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128"/>
      <c r="AV680" s="130">
        <f>AW680</f>
        <v>0</v>
      </c>
      <c r="AW680" s="130"/>
      <c r="AX680" s="130"/>
      <c r="AY680" s="43"/>
      <c r="AZ680" s="37"/>
      <c r="BA680" s="45">
        <f t="shared" si="1621"/>
        <v>0</v>
      </c>
      <c r="BB680" s="37"/>
      <c r="BC680" s="37"/>
      <c r="BD680" s="37"/>
      <c r="BE680" s="130">
        <f t="shared" si="1622"/>
        <v>0</v>
      </c>
      <c r="BF680" s="130">
        <f>E680</f>
        <v>0</v>
      </c>
      <c r="BG680" s="37"/>
      <c r="BH680" s="37"/>
      <c r="BI680" s="130">
        <f>BJ680</f>
        <v>0</v>
      </c>
      <c r="BJ680" s="130"/>
      <c r="BK680" s="130"/>
      <c r="BL680" s="43"/>
      <c r="BM680" s="37"/>
      <c r="BN680" s="130"/>
      <c r="BO680" s="130">
        <f>BP680</f>
        <v>0</v>
      </c>
      <c r="BP680" s="130"/>
      <c r="BQ680" s="130"/>
      <c r="BR680" s="43"/>
      <c r="BS680" s="37"/>
      <c r="BT680" s="43">
        <f t="shared" si="1605"/>
        <v>0</v>
      </c>
      <c r="BU680" s="37">
        <f t="shared" si="1606"/>
        <v>0</v>
      </c>
      <c r="BV680" s="130">
        <f>BW680</f>
        <v>0</v>
      </c>
      <c r="BW680" s="130"/>
      <c r="BX680" s="130"/>
      <c r="BY680" s="43"/>
      <c r="BZ680" s="37"/>
      <c r="CA680" s="130">
        <f t="shared" si="1608"/>
        <v>0</v>
      </c>
      <c r="CB680" s="37"/>
      <c r="CC680" s="37"/>
      <c r="CD680" s="37"/>
      <c r="CE680" s="130">
        <f t="shared" si="1623"/>
        <v>0</v>
      </c>
      <c r="CF680" s="188">
        <f t="shared" si="1633"/>
        <v>0</v>
      </c>
      <c r="CG680" s="188"/>
      <c r="CH680" s="276">
        <f t="shared" si="1609"/>
        <v>0</v>
      </c>
      <c r="CI680" s="189">
        <f t="shared" si="1610"/>
        <v>0</v>
      </c>
      <c r="CJ680" s="130"/>
      <c r="CK680" s="130">
        <f>CL680</f>
        <v>0</v>
      </c>
      <c r="CL680" s="130"/>
      <c r="CM680" s="130"/>
      <c r="CN680" s="43"/>
      <c r="CO680" s="37"/>
    </row>
    <row r="681" spans="1:12248" s="39" customFormat="1" ht="45.75" hidden="1" customHeight="1" x14ac:dyDescent="0.25">
      <c r="B681" s="499"/>
      <c r="C681" s="133" t="s">
        <v>111</v>
      </c>
      <c r="D681" s="188">
        <f t="shared" si="1634"/>
        <v>0</v>
      </c>
      <c r="E681" s="188"/>
      <c r="F681" s="188"/>
      <c r="G681" s="189"/>
      <c r="H681" s="189"/>
      <c r="I681" s="189"/>
      <c r="J681" s="37"/>
      <c r="K681" s="37"/>
      <c r="L681" s="586" t="e">
        <f t="shared" si="1626"/>
        <v>#DIV/0!</v>
      </c>
      <c r="M681" s="37"/>
      <c r="N681" s="37"/>
      <c r="O681" s="37"/>
      <c r="P681" s="37"/>
      <c r="Q681" s="37"/>
      <c r="R681" s="37"/>
      <c r="S681" s="37"/>
      <c r="T681" s="570" t="e">
        <f t="shared" si="1613"/>
        <v>#DIV/0!</v>
      </c>
      <c r="U681" s="130"/>
      <c r="V681" s="37"/>
      <c r="W681" s="37"/>
      <c r="X681" s="37"/>
      <c r="Y681" s="37"/>
      <c r="Z681" s="37"/>
      <c r="AA681" s="37"/>
      <c r="AB681" s="37"/>
      <c r="AC681" s="37"/>
      <c r="AD681" s="37"/>
      <c r="AE681" s="130"/>
      <c r="AF681" s="575" t="e">
        <f t="shared" si="1617"/>
        <v>#DIV/0!</v>
      </c>
      <c r="AG681" s="37"/>
      <c r="AH681" s="575" t="e">
        <f t="shared" si="1618"/>
        <v>#DIV/0!</v>
      </c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130">
        <f t="shared" ref="AU681" si="1641">AV681</f>
        <v>0</v>
      </c>
      <c r="AV681" s="130">
        <f t="shared" ref="AV681" si="1642">AW681</f>
        <v>0</v>
      </c>
      <c r="AW681" s="130"/>
      <c r="AX681" s="130"/>
      <c r="AY681" s="37"/>
      <c r="AZ681" s="37"/>
      <c r="BA681" s="130">
        <f t="shared" ref="BA681" si="1643">BB681+BC681+BD681</f>
        <v>34418.638050000001</v>
      </c>
      <c r="BB681" s="130">
        <f>BF681-E681</f>
        <v>34418.638050000001</v>
      </c>
      <c r="BC681" s="37"/>
      <c r="BD681" s="37"/>
      <c r="BE681" s="130">
        <f t="shared" si="1622"/>
        <v>34418.638050000001</v>
      </c>
      <c r="BF681" s="130">
        <v>34418.638050000001</v>
      </c>
      <c r="BG681" s="37"/>
      <c r="BH681" s="37"/>
      <c r="BI681" s="130">
        <f t="shared" ref="BI681" si="1644">BJ681</f>
        <v>0</v>
      </c>
      <c r="BJ681" s="130"/>
      <c r="BK681" s="130"/>
      <c r="BL681" s="37"/>
      <c r="BM681" s="37"/>
      <c r="BN681" s="130"/>
      <c r="BO681" s="130">
        <f t="shared" ref="BO681" si="1645">BP681</f>
        <v>0</v>
      </c>
      <c r="BP681" s="130"/>
      <c r="BQ681" s="130"/>
      <c r="BR681" s="37"/>
      <c r="BS681" s="37"/>
      <c r="BT681" s="37">
        <f t="shared" si="1605"/>
        <v>0</v>
      </c>
      <c r="BU681" s="37">
        <f t="shared" si="1606"/>
        <v>0</v>
      </c>
      <c r="BV681" s="130">
        <f t="shared" ref="BV681" si="1646">BW681</f>
        <v>0</v>
      </c>
      <c r="BW681" s="130"/>
      <c r="BX681" s="130"/>
      <c r="BY681" s="37"/>
      <c r="BZ681" s="37"/>
      <c r="CA681" s="130">
        <f t="shared" si="1608"/>
        <v>0</v>
      </c>
      <c r="CB681" s="188"/>
      <c r="CC681" s="37"/>
      <c r="CD681" s="37"/>
      <c r="CE681" s="130">
        <f t="shared" si="1623"/>
        <v>35000</v>
      </c>
      <c r="CF681" s="188">
        <v>35000</v>
      </c>
      <c r="CG681" s="188"/>
      <c r="CH681" s="189">
        <f t="shared" si="1609"/>
        <v>0</v>
      </c>
      <c r="CI681" s="189">
        <f t="shared" si="1610"/>
        <v>0</v>
      </c>
      <c r="CJ681" s="130"/>
      <c r="CK681" s="130">
        <f t="shared" ref="CK681" si="1647">CL681</f>
        <v>0</v>
      </c>
      <c r="CL681" s="130"/>
      <c r="CM681" s="130"/>
      <c r="CN681" s="37"/>
      <c r="CO681" s="37"/>
    </row>
    <row r="682" spans="1:12248" s="391" customFormat="1" ht="144.75" hidden="1" customHeight="1" x14ac:dyDescent="0.25">
      <c r="B682" s="499" t="s">
        <v>8</v>
      </c>
      <c r="C682" s="373" t="s">
        <v>342</v>
      </c>
      <c r="D682" s="388">
        <f>H682</f>
        <v>980001.35638999997</v>
      </c>
      <c r="E682" s="188"/>
      <c r="F682" s="388"/>
      <c r="G682" s="388"/>
      <c r="H682" s="388">
        <f>H683</f>
        <v>980001.35638999997</v>
      </c>
      <c r="I682" s="388"/>
      <c r="J682" s="387"/>
      <c r="K682" s="387"/>
      <c r="L682" s="586" t="e">
        <f t="shared" si="1626"/>
        <v>#DIV/0!</v>
      </c>
      <c r="M682" s="387"/>
      <c r="N682" s="387"/>
      <c r="O682" s="387"/>
      <c r="P682" s="387"/>
      <c r="Q682" s="387">
        <f>Q683</f>
        <v>465560.41385000001</v>
      </c>
      <c r="R682" s="387"/>
      <c r="S682" s="387"/>
      <c r="T682" s="570">
        <f t="shared" si="1613"/>
        <v>0</v>
      </c>
      <c r="U682" s="130"/>
      <c r="V682" s="387"/>
      <c r="W682" s="387"/>
      <c r="X682" s="387"/>
      <c r="Y682" s="387"/>
      <c r="Z682" s="387"/>
      <c r="AA682" s="387"/>
      <c r="AB682" s="387"/>
      <c r="AC682" s="202"/>
      <c r="AD682" s="387"/>
      <c r="AE682" s="130"/>
      <c r="AF682" s="575" t="e">
        <f t="shared" si="1617"/>
        <v>#DIV/0!</v>
      </c>
      <c r="AG682" s="387"/>
      <c r="AH682" s="575" t="e">
        <f t="shared" si="1618"/>
        <v>#DIV/0!</v>
      </c>
      <c r="AI682" s="387"/>
      <c r="AJ682" s="387"/>
      <c r="AK682" s="387"/>
      <c r="AL682" s="202"/>
      <c r="AM682" s="387"/>
      <c r="AN682" s="387"/>
      <c r="AO682" s="387"/>
      <c r="AP682" s="387"/>
      <c r="AQ682" s="387"/>
      <c r="AR682" s="387"/>
      <c r="AS682" s="387"/>
      <c r="AT682" s="387"/>
      <c r="AU682" s="385"/>
      <c r="AV682" s="128">
        <f>AZ682</f>
        <v>980001.35638999997</v>
      </c>
      <c r="AW682" s="130"/>
      <c r="AX682" s="387"/>
      <c r="AY682" s="387"/>
      <c r="AZ682" s="387">
        <f>AZ683</f>
        <v>980001.35638999997</v>
      </c>
      <c r="BA682" s="385"/>
      <c r="BB682" s="385"/>
      <c r="BC682" s="389"/>
      <c r="BD682" s="389"/>
      <c r="BE682" s="385"/>
      <c r="BF682" s="385"/>
      <c r="BG682" s="389"/>
      <c r="BH682" s="389"/>
      <c r="BI682" s="202">
        <f>BM682</f>
        <v>752002.09107999993</v>
      </c>
      <c r="BJ682" s="387"/>
      <c r="BK682" s="387"/>
      <c r="BL682" s="387"/>
      <c r="BM682" s="387">
        <f>BM683</f>
        <v>752002.09107999993</v>
      </c>
      <c r="BN682" s="385"/>
      <c r="BO682" s="202">
        <f>BS682</f>
        <v>752002.09107999993</v>
      </c>
      <c r="BP682" s="202"/>
      <c r="BQ682" s="387"/>
      <c r="BR682" s="387"/>
      <c r="BS682" s="387">
        <f>BS683</f>
        <v>752002.09107999993</v>
      </c>
      <c r="BT682" s="389"/>
      <c r="BU682" s="389"/>
      <c r="BV682" s="202">
        <f>BZ682</f>
        <v>901116.52844000002</v>
      </c>
      <c r="BW682" s="387"/>
      <c r="BX682" s="387"/>
      <c r="BY682" s="387"/>
      <c r="BZ682" s="387">
        <f>BZ683</f>
        <v>901116.52844000002</v>
      </c>
      <c r="CA682" s="385"/>
      <c r="CB682" s="386"/>
      <c r="CC682" s="389"/>
      <c r="CD682" s="389"/>
      <c r="CE682" s="385"/>
      <c r="CF682" s="386"/>
      <c r="CG682" s="386"/>
      <c r="CH682" s="390"/>
      <c r="CI682" s="390"/>
      <c r="CJ682" s="385"/>
      <c r="CK682" s="202">
        <f>CO682</f>
        <v>792116.52844000002</v>
      </c>
      <c r="CL682" s="387"/>
      <c r="CM682" s="387"/>
      <c r="CN682" s="387"/>
      <c r="CO682" s="387">
        <f>CO683</f>
        <v>792116.52844000002</v>
      </c>
    </row>
    <row r="683" spans="1:12248" s="52" customFormat="1" ht="54" hidden="1" customHeight="1" x14ac:dyDescent="0.25">
      <c r="B683" s="499"/>
      <c r="C683" s="111" t="s">
        <v>31</v>
      </c>
      <c r="D683" s="182">
        <f>E683</f>
        <v>0</v>
      </c>
      <c r="E683" s="182">
        <f>E684+E693+E704</f>
        <v>0</v>
      </c>
      <c r="F683" s="182"/>
      <c r="G683" s="182">
        <f>G475+G642+G652</f>
        <v>0</v>
      </c>
      <c r="H683" s="182">
        <f>H684</f>
        <v>980001.35638999997</v>
      </c>
      <c r="I683" s="182"/>
      <c r="J683" s="559"/>
      <c r="K683" s="559"/>
      <c r="L683" s="586" t="e">
        <f t="shared" si="1626"/>
        <v>#DIV/0!</v>
      </c>
      <c r="M683" s="559"/>
      <c r="N683" s="559"/>
      <c r="O683" s="559"/>
      <c r="P683" s="559"/>
      <c r="Q683" s="559">
        <f>Q684</f>
        <v>465560.41385000001</v>
      </c>
      <c r="R683" s="559"/>
      <c r="S683" s="559"/>
      <c r="T683" s="570" t="e">
        <f t="shared" si="1613"/>
        <v>#DIV/0!</v>
      </c>
      <c r="U683" s="581">
        <f>U684+U693+U704</f>
        <v>0</v>
      </c>
      <c r="V683" s="559"/>
      <c r="W683" s="559"/>
      <c r="X683" s="559"/>
      <c r="Y683" s="559"/>
      <c r="Z683" s="559"/>
      <c r="AA683" s="559"/>
      <c r="AB683" s="559"/>
      <c r="AC683" s="581"/>
      <c r="AD683" s="559"/>
      <c r="AE683" s="581">
        <f>AE684+AE693+AE704</f>
        <v>0</v>
      </c>
      <c r="AF683" s="575" t="e">
        <f t="shared" si="1617"/>
        <v>#DIV/0!</v>
      </c>
      <c r="AG683" s="559"/>
      <c r="AH683" s="575" t="e">
        <f t="shared" si="1618"/>
        <v>#DIV/0!</v>
      </c>
      <c r="AI683" s="559"/>
      <c r="AJ683" s="559"/>
      <c r="AK683" s="559"/>
      <c r="AL683" s="581"/>
      <c r="AM683" s="559"/>
      <c r="AN683" s="559"/>
      <c r="AO683" s="559"/>
      <c r="AP683" s="559"/>
      <c r="AQ683" s="559"/>
      <c r="AR683" s="559"/>
      <c r="AS683" s="559"/>
      <c r="AT683" s="559"/>
      <c r="AU683" s="559">
        <f>AV683+AW683+AX683</f>
        <v>0</v>
      </c>
      <c r="AV683" s="559">
        <f>AW683</f>
        <v>0</v>
      </c>
      <c r="AW683" s="482">
        <f>AW684+AW693+AW704</f>
        <v>0</v>
      </c>
      <c r="AX683" s="482"/>
      <c r="AY683" s="482">
        <f>AY475+AY642+AY652</f>
        <v>0</v>
      </c>
      <c r="AZ683" s="482">
        <f>AZ684</f>
        <v>980001.35638999997</v>
      </c>
      <c r="BA683" s="433">
        <f t="shared" ref="BA683" si="1648">BB683+BC683+BD683</f>
        <v>0</v>
      </c>
      <c r="BB683" s="526">
        <f>BB475+BB642+BB654</f>
        <v>0</v>
      </c>
      <c r="BC683" s="526"/>
      <c r="BD683" s="526"/>
      <c r="BE683" s="526">
        <f t="shared" ref="BE683" si="1649">BF683+BG683</f>
        <v>0</v>
      </c>
      <c r="BF683" s="433">
        <f>BF475+BF642+BF654</f>
        <v>0</v>
      </c>
      <c r="BG683" s="433">
        <f>G683</f>
        <v>0</v>
      </c>
      <c r="BH683" s="433"/>
      <c r="BI683" s="491">
        <f>BJ683</f>
        <v>0</v>
      </c>
      <c r="BJ683" s="482">
        <f>BJ684+BJ693+BJ704</f>
        <v>0</v>
      </c>
      <c r="BK683" s="482"/>
      <c r="BL683" s="482">
        <f>BL475+BL642+BL652</f>
        <v>0</v>
      </c>
      <c r="BM683" s="482">
        <f>BM684</f>
        <v>752002.09107999993</v>
      </c>
      <c r="BN683" s="433"/>
      <c r="BO683" s="491">
        <f>BP683</f>
        <v>0</v>
      </c>
      <c r="BP683" s="482">
        <f>BP684+BP693+BP704</f>
        <v>0</v>
      </c>
      <c r="BQ683" s="482"/>
      <c r="BR683" s="482">
        <f>BR475+BR642+BR652</f>
        <v>0</v>
      </c>
      <c r="BS683" s="482">
        <f>BS684</f>
        <v>752002.09107999993</v>
      </c>
      <c r="BT683" s="433"/>
      <c r="BU683" s="433"/>
      <c r="BV683" s="491">
        <f>BW683</f>
        <v>0</v>
      </c>
      <c r="BW683" s="433">
        <f>BW684+BW693+BW704</f>
        <v>0</v>
      </c>
      <c r="BX683" s="433"/>
      <c r="BY683" s="433">
        <f>BY475+BY642+BY652</f>
        <v>0</v>
      </c>
      <c r="BZ683" s="433">
        <f>BZ684</f>
        <v>901116.52844000002</v>
      </c>
      <c r="CA683" s="345">
        <f t="shared" ref="CA683" si="1650">CB683+CC683+CD683</f>
        <v>0</v>
      </c>
      <c r="CB683" s="345">
        <f>CB475+CB642+CB654</f>
        <v>0</v>
      </c>
      <c r="CC683" s="182"/>
      <c r="CD683" s="182"/>
      <c r="CE683" s="345">
        <f t="shared" ref="CE683" si="1651">CF683+CH683+CI683</f>
        <v>0</v>
      </c>
      <c r="CF683" s="345">
        <f>CF475+CF642+CF654</f>
        <v>0</v>
      </c>
      <c r="CG683" s="526"/>
      <c r="CH683" s="182"/>
      <c r="CI683" s="182"/>
      <c r="CJ683" s="482"/>
      <c r="CK683" s="491">
        <f>CL683</f>
        <v>0</v>
      </c>
      <c r="CL683" s="482">
        <f>CL684+CL693+CL704</f>
        <v>0</v>
      </c>
      <c r="CM683" s="482"/>
      <c r="CN683" s="482">
        <f>CN475+CN642+CN652</f>
        <v>0</v>
      </c>
      <c r="CO683" s="482">
        <f>CO684</f>
        <v>792116.52844000002</v>
      </c>
    </row>
    <row r="684" spans="1:12248" s="645" customFormat="1" ht="127.5" customHeight="1" x14ac:dyDescent="0.3">
      <c r="A684" s="407"/>
      <c r="B684" s="499" t="s">
        <v>10</v>
      </c>
      <c r="C684" s="440" t="s">
        <v>113</v>
      </c>
      <c r="D684" s="412">
        <f>H684</f>
        <v>980001.35638999997</v>
      </c>
      <c r="E684" s="412"/>
      <c r="F684" s="412"/>
      <c r="G684" s="412"/>
      <c r="H684" s="412">
        <f>980001.35639</f>
        <v>980001.35638999997</v>
      </c>
      <c r="I684" s="412">
        <f>Q684</f>
        <v>465560.41385000001</v>
      </c>
      <c r="J684" s="570">
        <f>I684/D684</f>
        <v>0.47506098926737222</v>
      </c>
      <c r="K684" s="412"/>
      <c r="L684" s="412"/>
      <c r="M684" s="412"/>
      <c r="N684" s="412"/>
      <c r="O684" s="412"/>
      <c r="P684" s="412"/>
      <c r="Q684" s="412">
        <v>465560.41385000001</v>
      </c>
      <c r="R684" s="570">
        <f>Q684/H684</f>
        <v>0.47506098926737222</v>
      </c>
      <c r="S684" s="412">
        <f>AA684</f>
        <v>410234.90972</v>
      </c>
      <c r="T684" s="570">
        <f t="shared" si="1613"/>
        <v>0.41860647135343709</v>
      </c>
      <c r="U684" s="413"/>
      <c r="V684" s="412"/>
      <c r="W684" s="412"/>
      <c r="X684" s="412"/>
      <c r="Y684" s="412"/>
      <c r="Z684" s="412"/>
      <c r="AA684" s="412">
        <v>410234.90972</v>
      </c>
      <c r="AB684" s="570">
        <f>AA684/D684</f>
        <v>0.41860647135343709</v>
      </c>
      <c r="AC684" s="412">
        <f>AK684</f>
        <v>980001.35638999997</v>
      </c>
      <c r="AD684" s="570">
        <f>AC684/D684</f>
        <v>1</v>
      </c>
      <c r="AE684" s="413"/>
      <c r="AF684" s="413"/>
      <c r="AG684" s="412"/>
      <c r="AH684" s="570"/>
      <c r="AI684" s="412"/>
      <c r="AJ684" s="412"/>
      <c r="AK684" s="412">
        <f>H684</f>
        <v>980001.35638999997</v>
      </c>
      <c r="AL684" s="570">
        <f>AK684/D684</f>
        <v>1</v>
      </c>
      <c r="AM684" s="412"/>
      <c r="AN684" s="412"/>
      <c r="AO684" s="412"/>
      <c r="AP684" s="412"/>
      <c r="AQ684" s="412"/>
      <c r="AR684" s="412"/>
      <c r="AS684" s="412"/>
      <c r="AT684" s="412"/>
      <c r="AU684" s="413">
        <f>AZ684-H684</f>
        <v>0</v>
      </c>
      <c r="AV684" s="413">
        <f>AZ684</f>
        <v>980001.35638999997</v>
      </c>
      <c r="AW684" s="413"/>
      <c r="AX684" s="413"/>
      <c r="AY684" s="413"/>
      <c r="AZ684" s="413">
        <f>980001.35639</f>
        <v>980001.35638999997</v>
      </c>
      <c r="BA684" s="413">
        <f t="shared" si="1621"/>
        <v>-349333.69045999995</v>
      </c>
      <c r="BB684" s="413"/>
      <c r="BC684" s="413"/>
      <c r="BD684" s="413">
        <f>BH684-H684</f>
        <v>-349333.69045999995</v>
      </c>
      <c r="BE684" s="413">
        <f t="shared" si="1622"/>
        <v>630667.66593000002</v>
      </c>
      <c r="BF684" s="413">
        <f>E684</f>
        <v>0</v>
      </c>
      <c r="BG684" s="413"/>
      <c r="BH684" s="413">
        <v>630667.66593000002</v>
      </c>
      <c r="BI684" s="413">
        <f>BM684</f>
        <v>752002.09107999993</v>
      </c>
      <c r="BJ684" s="413"/>
      <c r="BK684" s="413"/>
      <c r="BL684" s="413"/>
      <c r="BM684" s="413">
        <f>594138.51052+264863.58056-BM690</f>
        <v>752002.09107999993</v>
      </c>
      <c r="BN684" s="413">
        <f>BO684-BM684</f>
        <v>0</v>
      </c>
      <c r="BO684" s="413">
        <f>BS684</f>
        <v>752002.09107999993</v>
      </c>
      <c r="BP684" s="413"/>
      <c r="BQ684" s="413"/>
      <c r="BR684" s="413"/>
      <c r="BS684" s="413">
        <f>594138.51052+264863.58056-BS690</f>
        <v>752002.09107999993</v>
      </c>
      <c r="BT684" s="413">
        <f t="shared" si="1605"/>
        <v>0</v>
      </c>
      <c r="BU684" s="413">
        <v>594138.51052000001</v>
      </c>
      <c r="BV684" s="413">
        <f>BZ684</f>
        <v>901116.52844000002</v>
      </c>
      <c r="BW684" s="413"/>
      <c r="BX684" s="413"/>
      <c r="BY684" s="413"/>
      <c r="BZ684" s="413">
        <f>594138.51052+415861.48948-10000-98883.47156</f>
        <v>901116.52844000002</v>
      </c>
      <c r="CA684" s="413">
        <f t="shared" si="1608"/>
        <v>-109000</v>
      </c>
      <c r="CB684" s="413"/>
      <c r="CC684" s="413"/>
      <c r="CD684" s="413">
        <f>CI684-BZ684</f>
        <v>-109000</v>
      </c>
      <c r="CE684" s="413">
        <f t="shared" si="1623"/>
        <v>792116.52844000002</v>
      </c>
      <c r="CF684" s="413">
        <f t="shared" ref="CF684:CF693" si="1652">BW684</f>
        <v>0</v>
      </c>
      <c r="CG684" s="413"/>
      <c r="CH684" s="413">
        <f t="shared" si="1609"/>
        <v>0</v>
      </c>
      <c r="CI684" s="413">
        <f>594138.51052+415861.48948-10000-98883.47156-CI690</f>
        <v>792116.52844000002</v>
      </c>
      <c r="CJ684" s="413">
        <v>0</v>
      </c>
      <c r="CK684" s="413">
        <f>CO684</f>
        <v>792116.52844000002</v>
      </c>
      <c r="CL684" s="413"/>
      <c r="CM684" s="413"/>
      <c r="CN684" s="413"/>
      <c r="CO684" s="413">
        <f>594138.51052+415861.48948-10000-98883.47156-CO690</f>
        <v>792116.52844000002</v>
      </c>
      <c r="CP684" s="413"/>
      <c r="CQ684" s="413"/>
      <c r="CR684" s="413"/>
      <c r="CS684" s="413"/>
      <c r="CT684" s="413"/>
      <c r="CU684" s="413"/>
      <c r="CV684" s="413"/>
      <c r="CW684" s="413"/>
      <c r="CX684" s="413"/>
      <c r="CY684" s="413"/>
      <c r="CZ684" s="413"/>
      <c r="DA684" s="413"/>
      <c r="DB684" s="413"/>
      <c r="DC684" s="414"/>
      <c r="DD684" s="414"/>
      <c r="DE684" s="414"/>
      <c r="DF684" s="414"/>
      <c r="DG684" s="412"/>
      <c r="DH684" s="412"/>
      <c r="DI684" s="412"/>
      <c r="DJ684" s="412"/>
      <c r="DK684" s="412"/>
      <c r="DL684" s="412"/>
      <c r="DM684" s="412"/>
      <c r="DN684" s="412"/>
      <c r="DO684" s="412"/>
      <c r="DP684" s="412"/>
      <c r="DQ684" s="412"/>
      <c r="DR684" s="412"/>
      <c r="DS684" s="412"/>
      <c r="DT684" s="412"/>
      <c r="DU684" s="412"/>
      <c r="DV684" s="412"/>
      <c r="DW684" s="412"/>
      <c r="DX684" s="412"/>
      <c r="DY684" s="412"/>
      <c r="DZ684" s="413"/>
      <c r="EA684" s="413"/>
      <c r="EB684" s="413"/>
      <c r="EC684" s="413"/>
      <c r="ED684" s="413"/>
      <c r="EE684" s="413"/>
      <c r="EF684" s="413"/>
      <c r="EG684" s="413"/>
      <c r="EH684" s="413"/>
      <c r="EI684" s="413"/>
      <c r="EJ684" s="413"/>
      <c r="EK684" s="413"/>
      <c r="EL684" s="413"/>
      <c r="EM684" s="413"/>
      <c r="EN684" s="413"/>
      <c r="EO684" s="413"/>
      <c r="EP684" s="413"/>
      <c r="EQ684" s="413"/>
      <c r="ER684" s="413"/>
      <c r="ES684" s="413"/>
      <c r="ET684" s="413"/>
      <c r="EU684" s="413"/>
      <c r="EV684" s="413"/>
      <c r="EW684" s="413"/>
      <c r="EX684" s="414"/>
      <c r="EY684" s="414"/>
      <c r="EZ684" s="414"/>
      <c r="FA684" s="414"/>
      <c r="FB684" s="414"/>
      <c r="FC684" s="413"/>
      <c r="FD684" s="413"/>
      <c r="FE684" s="414"/>
      <c r="FF684" s="414"/>
      <c r="FG684" s="413"/>
      <c r="FH684" s="413"/>
      <c r="FI684" s="414"/>
      <c r="FJ684" s="414"/>
      <c r="FK684" s="413"/>
      <c r="FL684" s="413"/>
      <c r="FM684" s="413"/>
      <c r="FN684" s="413"/>
      <c r="FO684" s="413"/>
      <c r="FP684" s="413"/>
      <c r="FQ684" s="413"/>
      <c r="FR684" s="414"/>
      <c r="FS684" s="414"/>
      <c r="FT684" s="413"/>
      <c r="FU684" s="413"/>
      <c r="FV684" s="414"/>
      <c r="FW684" s="414"/>
      <c r="FX684" s="413"/>
      <c r="FY684" s="413"/>
      <c r="FZ684" s="413"/>
      <c r="GA684" s="413"/>
      <c r="GB684" s="413"/>
      <c r="GC684" s="407"/>
      <c r="GD684" s="439"/>
      <c r="GE684" s="413"/>
      <c r="GF684" s="413"/>
      <c r="GG684" s="413"/>
      <c r="GH684" s="413"/>
      <c r="GI684" s="413"/>
      <c r="GJ684" s="413"/>
      <c r="GK684" s="413"/>
      <c r="GL684" s="412"/>
      <c r="GM684" s="412"/>
      <c r="GN684" s="412"/>
      <c r="GO684" s="412"/>
      <c r="GP684" s="412"/>
      <c r="GQ684" s="412"/>
      <c r="GR684" s="412"/>
      <c r="GS684" s="412"/>
      <c r="GT684" s="412"/>
      <c r="GU684" s="412"/>
      <c r="GV684" s="412"/>
      <c r="GW684" s="412"/>
      <c r="GX684" s="412"/>
      <c r="GY684" s="412"/>
      <c r="GZ684" s="412"/>
      <c r="HA684" s="412"/>
      <c r="HB684" s="412"/>
      <c r="HC684" s="412"/>
      <c r="HD684" s="412"/>
      <c r="HE684" s="412"/>
      <c r="HF684" s="412"/>
      <c r="HG684" s="412"/>
      <c r="HH684" s="412"/>
      <c r="HI684" s="412"/>
      <c r="HJ684" s="412"/>
      <c r="HK684" s="412"/>
      <c r="HL684" s="412"/>
      <c r="HM684" s="412"/>
      <c r="HN684" s="412"/>
      <c r="HO684" s="412"/>
      <c r="HP684" s="412"/>
      <c r="HQ684" s="412"/>
      <c r="HR684" s="412"/>
      <c r="HS684" s="412"/>
      <c r="HT684" s="412"/>
      <c r="HU684" s="412"/>
      <c r="HV684" s="412"/>
      <c r="HW684" s="412"/>
      <c r="HX684" s="412"/>
      <c r="HY684" s="412"/>
      <c r="HZ684" s="412"/>
      <c r="IA684" s="412"/>
      <c r="IB684" s="412"/>
      <c r="IC684" s="412"/>
      <c r="ID684" s="413"/>
      <c r="IE684" s="413"/>
      <c r="IF684" s="413"/>
      <c r="IG684" s="413"/>
      <c r="IH684" s="413"/>
      <c r="II684" s="413"/>
      <c r="IJ684" s="413"/>
      <c r="IK684" s="413"/>
      <c r="IL684" s="413"/>
      <c r="IM684" s="413"/>
      <c r="IN684" s="413"/>
      <c r="IO684" s="413"/>
      <c r="IP684" s="413"/>
      <c r="IQ684" s="413"/>
      <c r="IR684" s="413"/>
      <c r="IS684" s="413"/>
      <c r="IT684" s="413"/>
      <c r="IU684" s="413"/>
      <c r="IV684" s="413"/>
      <c r="IW684" s="413"/>
      <c r="IX684" s="413"/>
      <c r="IY684" s="413"/>
      <c r="IZ684" s="413"/>
      <c r="JA684" s="413"/>
      <c r="JB684" s="414"/>
      <c r="JC684" s="414"/>
      <c r="JD684" s="414"/>
      <c r="JE684" s="414"/>
      <c r="JF684" s="414"/>
      <c r="JG684" s="413"/>
      <c r="JH684" s="413"/>
      <c r="JI684" s="414"/>
      <c r="JJ684" s="414"/>
      <c r="JK684" s="413"/>
      <c r="JL684" s="413"/>
      <c r="JM684" s="414"/>
      <c r="JN684" s="414"/>
      <c r="JO684" s="413"/>
      <c r="JP684" s="413"/>
      <c r="JQ684" s="413"/>
      <c r="JR684" s="413"/>
      <c r="JS684" s="413"/>
      <c r="JT684" s="413"/>
      <c r="JU684" s="413"/>
      <c r="JV684" s="414"/>
      <c r="JW684" s="414"/>
      <c r="JX684" s="413"/>
      <c r="JY684" s="413"/>
      <c r="JZ684" s="414"/>
      <c r="KA684" s="414"/>
      <c r="KB684" s="413"/>
      <c r="KC684" s="413"/>
      <c r="KD684" s="413"/>
      <c r="KE684" s="413"/>
      <c r="KF684" s="413"/>
      <c r="KG684" s="407"/>
      <c r="KH684" s="439"/>
      <c r="KI684" s="413"/>
      <c r="KJ684" s="413"/>
      <c r="KK684" s="413"/>
      <c r="KL684" s="413"/>
      <c r="KM684" s="413"/>
      <c r="KN684" s="413"/>
      <c r="KO684" s="413"/>
      <c r="KP684" s="412"/>
      <c r="KQ684" s="412"/>
      <c r="KR684" s="412"/>
      <c r="KS684" s="412"/>
      <c r="KT684" s="412"/>
      <c r="KU684" s="412"/>
      <c r="KV684" s="412"/>
      <c r="KW684" s="412"/>
      <c r="KX684" s="412"/>
      <c r="KY684" s="412"/>
      <c r="KZ684" s="412"/>
      <c r="LA684" s="412"/>
      <c r="LB684" s="412"/>
      <c r="LC684" s="412"/>
      <c r="LD684" s="412"/>
      <c r="LE684" s="412"/>
      <c r="LF684" s="412"/>
      <c r="LG684" s="412"/>
      <c r="LH684" s="412"/>
      <c r="LI684" s="412"/>
      <c r="LJ684" s="412"/>
      <c r="LK684" s="412"/>
      <c r="LL684" s="412"/>
      <c r="LM684" s="412"/>
      <c r="LN684" s="412"/>
      <c r="LO684" s="412"/>
      <c r="LP684" s="412"/>
      <c r="LQ684" s="412"/>
      <c r="LR684" s="412"/>
      <c r="LS684" s="412"/>
      <c r="LT684" s="412"/>
      <c r="LU684" s="412"/>
      <c r="LV684" s="412"/>
      <c r="LW684" s="412"/>
      <c r="LX684" s="412"/>
      <c r="LY684" s="412"/>
      <c r="LZ684" s="412"/>
      <c r="MA684" s="412"/>
      <c r="MB684" s="412"/>
      <c r="MC684" s="412"/>
      <c r="MD684" s="412"/>
      <c r="ME684" s="412"/>
      <c r="MF684" s="412"/>
      <c r="MG684" s="412"/>
      <c r="MH684" s="413"/>
      <c r="MI684" s="413"/>
      <c r="MJ684" s="413"/>
      <c r="MK684" s="413"/>
      <c r="ML684" s="413"/>
      <c r="MM684" s="413"/>
      <c r="MN684" s="413"/>
      <c r="MO684" s="413"/>
      <c r="MP684" s="413"/>
      <c r="MQ684" s="413"/>
      <c r="MR684" s="413"/>
      <c r="MS684" s="413"/>
      <c r="MT684" s="413"/>
      <c r="MU684" s="413"/>
      <c r="MV684" s="413"/>
      <c r="MW684" s="413"/>
      <c r="MX684" s="413"/>
      <c r="MY684" s="413"/>
      <c r="MZ684" s="413"/>
      <c r="NA684" s="413"/>
      <c r="NB684" s="413"/>
      <c r="NC684" s="413"/>
      <c r="ND684" s="413"/>
      <c r="NE684" s="413"/>
      <c r="NF684" s="414"/>
      <c r="NG684" s="414"/>
      <c r="NH684" s="414"/>
      <c r="NI684" s="414"/>
      <c r="NJ684" s="414"/>
      <c r="NK684" s="413"/>
      <c r="NL684" s="413"/>
      <c r="NM684" s="414"/>
      <c r="NN684" s="414"/>
      <c r="NO684" s="413"/>
      <c r="NP684" s="413"/>
      <c r="NQ684" s="414"/>
      <c r="NR684" s="414"/>
      <c r="NS684" s="413"/>
      <c r="NT684" s="413"/>
      <c r="NU684" s="413"/>
      <c r="NV684" s="413"/>
      <c r="NW684" s="413"/>
      <c r="NX684" s="413"/>
      <c r="NY684" s="413"/>
      <c r="NZ684" s="414"/>
      <c r="OA684" s="414"/>
      <c r="OB684" s="413"/>
      <c r="OC684" s="413"/>
      <c r="OD684" s="414"/>
      <c r="OE684" s="414"/>
      <c r="OF684" s="413"/>
      <c r="OG684" s="413"/>
      <c r="OH684" s="413"/>
      <c r="OI684" s="413"/>
      <c r="OJ684" s="413"/>
      <c r="OK684" s="407"/>
      <c r="OL684" s="439"/>
      <c r="OM684" s="413"/>
      <c r="ON684" s="413"/>
      <c r="OO684" s="413"/>
      <c r="OP684" s="413"/>
      <c r="OQ684" s="413"/>
      <c r="OR684" s="413"/>
      <c r="OS684" s="413"/>
      <c r="OT684" s="412"/>
      <c r="OU684" s="412"/>
      <c r="OV684" s="412"/>
      <c r="OW684" s="412"/>
      <c r="OX684" s="412"/>
      <c r="OY684" s="412"/>
      <c r="OZ684" s="412"/>
      <c r="PA684" s="412"/>
      <c r="PB684" s="412"/>
      <c r="PC684" s="412"/>
      <c r="PD684" s="412"/>
      <c r="PE684" s="412"/>
      <c r="PF684" s="412"/>
      <c r="PG684" s="412"/>
      <c r="PH684" s="412"/>
      <c r="PI684" s="412"/>
      <c r="PJ684" s="412"/>
      <c r="PK684" s="412"/>
      <c r="PL684" s="412"/>
      <c r="PM684" s="412"/>
      <c r="PN684" s="412"/>
      <c r="PO684" s="412"/>
      <c r="PP684" s="412"/>
      <c r="PQ684" s="412"/>
      <c r="PR684" s="412"/>
      <c r="PS684" s="412"/>
      <c r="PT684" s="412"/>
      <c r="PU684" s="412"/>
      <c r="PV684" s="412"/>
      <c r="PW684" s="412"/>
      <c r="PX684" s="412"/>
      <c r="PY684" s="412"/>
      <c r="PZ684" s="412"/>
      <c r="QA684" s="412"/>
      <c r="QB684" s="412"/>
      <c r="QC684" s="412"/>
      <c r="QD684" s="412"/>
      <c r="QE684" s="412"/>
      <c r="QF684" s="412"/>
      <c r="QG684" s="412"/>
      <c r="QH684" s="412"/>
      <c r="QI684" s="412"/>
      <c r="QJ684" s="412"/>
      <c r="QK684" s="412"/>
      <c r="QL684" s="413"/>
      <c r="QM684" s="413"/>
      <c r="QN684" s="413"/>
      <c r="QO684" s="413"/>
      <c r="QP684" s="413"/>
      <c r="QQ684" s="413"/>
      <c r="QR684" s="413"/>
      <c r="QS684" s="413"/>
      <c r="QT684" s="413"/>
      <c r="QU684" s="413"/>
      <c r="QV684" s="413"/>
      <c r="QW684" s="413"/>
      <c r="QX684" s="413"/>
      <c r="QY684" s="413"/>
      <c r="QZ684" s="413"/>
      <c r="RA684" s="413"/>
      <c r="RB684" s="413"/>
      <c r="RC684" s="413"/>
      <c r="RD684" s="413"/>
      <c r="RE684" s="413"/>
      <c r="RF684" s="413"/>
      <c r="RG684" s="413"/>
      <c r="RH684" s="413"/>
      <c r="RI684" s="413"/>
      <c r="RJ684" s="414"/>
      <c r="RK684" s="414"/>
      <c r="RL684" s="414"/>
      <c r="RM684" s="414"/>
      <c r="RN684" s="414"/>
      <c r="RO684" s="413"/>
      <c r="RP684" s="413"/>
      <c r="RQ684" s="414"/>
      <c r="RR684" s="414"/>
      <c r="RS684" s="413"/>
      <c r="RT684" s="413"/>
      <c r="RU684" s="414"/>
      <c r="RV684" s="414"/>
      <c r="RW684" s="413"/>
      <c r="RX684" s="413"/>
      <c r="RY684" s="413"/>
      <c r="RZ684" s="413"/>
      <c r="SA684" s="413"/>
      <c r="SB684" s="413"/>
      <c r="SC684" s="413"/>
      <c r="SD684" s="414"/>
      <c r="SE684" s="414"/>
      <c r="SF684" s="413"/>
      <c r="SG684" s="413"/>
      <c r="SH684" s="414"/>
      <c r="SI684" s="414"/>
      <c r="SJ684" s="413"/>
      <c r="SK684" s="413"/>
      <c r="SL684" s="413"/>
      <c r="SM684" s="413"/>
      <c r="SN684" s="413"/>
      <c r="SO684" s="407"/>
      <c r="SP684" s="439"/>
      <c r="SQ684" s="413"/>
      <c r="SR684" s="413"/>
      <c r="SS684" s="413"/>
      <c r="ST684" s="413"/>
      <c r="SU684" s="413"/>
      <c r="SV684" s="413"/>
      <c r="SW684" s="413"/>
      <c r="SX684" s="412"/>
      <c r="SY684" s="412"/>
      <c r="SZ684" s="412"/>
      <c r="TA684" s="412"/>
      <c r="TB684" s="412"/>
      <c r="TC684" s="412"/>
      <c r="TD684" s="412"/>
      <c r="TE684" s="412"/>
      <c r="TF684" s="412"/>
      <c r="TG684" s="412"/>
      <c r="TH684" s="412"/>
      <c r="TI684" s="412"/>
      <c r="TJ684" s="412"/>
      <c r="TK684" s="412"/>
      <c r="TL684" s="412"/>
      <c r="TM684" s="412"/>
      <c r="TN684" s="412"/>
      <c r="TO684" s="412"/>
      <c r="TP684" s="412"/>
      <c r="TQ684" s="412"/>
      <c r="TR684" s="412"/>
      <c r="TS684" s="412"/>
      <c r="TT684" s="412"/>
      <c r="TU684" s="412"/>
      <c r="TV684" s="412"/>
      <c r="TW684" s="412"/>
      <c r="TX684" s="412"/>
      <c r="TY684" s="412"/>
      <c r="TZ684" s="412"/>
      <c r="UA684" s="412"/>
      <c r="UB684" s="412"/>
      <c r="UC684" s="412"/>
      <c r="UD684" s="412"/>
      <c r="UE684" s="412"/>
      <c r="UF684" s="412"/>
      <c r="UG684" s="412"/>
      <c r="UH684" s="412"/>
      <c r="UI684" s="412"/>
      <c r="UJ684" s="412"/>
      <c r="UK684" s="412"/>
      <c r="UL684" s="412"/>
      <c r="UM684" s="412"/>
      <c r="UN684" s="412"/>
      <c r="UO684" s="412"/>
      <c r="UP684" s="413"/>
      <c r="UQ684" s="413"/>
      <c r="UR684" s="413"/>
      <c r="US684" s="413"/>
      <c r="UT684" s="413"/>
      <c r="UU684" s="413"/>
      <c r="UV684" s="413"/>
      <c r="UW684" s="413"/>
      <c r="UX684" s="413"/>
      <c r="UY684" s="413"/>
      <c r="UZ684" s="413"/>
      <c r="VA684" s="413"/>
      <c r="VB684" s="413"/>
      <c r="VC684" s="413"/>
      <c r="VD684" s="413"/>
      <c r="VE684" s="413"/>
      <c r="VF684" s="413"/>
      <c r="VG684" s="413"/>
      <c r="VH684" s="413"/>
      <c r="VI684" s="413"/>
      <c r="VJ684" s="413"/>
      <c r="VK684" s="413"/>
      <c r="VL684" s="413"/>
      <c r="VM684" s="413"/>
      <c r="VN684" s="414"/>
      <c r="VO684" s="414"/>
      <c r="VP684" s="414"/>
      <c r="VQ684" s="414"/>
      <c r="VR684" s="414"/>
      <c r="VS684" s="413"/>
      <c r="VT684" s="413"/>
      <c r="VU684" s="414"/>
      <c r="VV684" s="414"/>
      <c r="VW684" s="413"/>
      <c r="VX684" s="413"/>
      <c r="VY684" s="414"/>
      <c r="VZ684" s="414"/>
      <c r="WA684" s="413"/>
      <c r="WB684" s="413"/>
      <c r="WC684" s="413"/>
      <c r="WD684" s="413"/>
      <c r="WE684" s="413"/>
      <c r="WF684" s="413"/>
      <c r="WG684" s="413"/>
      <c r="WH684" s="414"/>
      <c r="WI684" s="414"/>
      <c r="WJ684" s="413"/>
      <c r="WK684" s="413"/>
      <c r="WL684" s="414"/>
      <c r="WM684" s="414"/>
      <c r="WN684" s="413"/>
      <c r="WO684" s="413"/>
      <c r="WP684" s="413"/>
      <c r="WQ684" s="413"/>
      <c r="WR684" s="413"/>
      <c r="WS684" s="407"/>
      <c r="WT684" s="439"/>
      <c r="WU684" s="413"/>
      <c r="WV684" s="413"/>
      <c r="WW684" s="413"/>
      <c r="WX684" s="413"/>
      <c r="WY684" s="413"/>
      <c r="WZ684" s="413"/>
      <c r="XA684" s="413"/>
      <c r="XB684" s="412"/>
      <c r="XC684" s="412"/>
      <c r="XD684" s="412"/>
      <c r="XE684" s="412"/>
      <c r="XF684" s="412"/>
      <c r="XG684" s="412"/>
      <c r="XH684" s="412"/>
      <c r="XI684" s="412"/>
      <c r="XJ684" s="412"/>
      <c r="XK684" s="412"/>
      <c r="XL684" s="412"/>
      <c r="XM684" s="412"/>
      <c r="XN684" s="412"/>
      <c r="XO684" s="412"/>
      <c r="XP684" s="412"/>
      <c r="XQ684" s="412"/>
      <c r="XR684" s="412"/>
      <c r="XS684" s="412"/>
      <c r="XT684" s="412"/>
      <c r="XU684" s="412"/>
      <c r="XV684" s="412"/>
      <c r="XW684" s="412"/>
      <c r="XX684" s="412"/>
      <c r="XY684" s="412"/>
      <c r="XZ684" s="412"/>
      <c r="YA684" s="412"/>
      <c r="YB684" s="412"/>
      <c r="YC684" s="412"/>
      <c r="YD684" s="412"/>
      <c r="YE684" s="412"/>
      <c r="YF684" s="412"/>
      <c r="YG684" s="412"/>
      <c r="YH684" s="412"/>
      <c r="YI684" s="412"/>
      <c r="YJ684" s="412"/>
      <c r="YK684" s="412"/>
      <c r="YL684" s="412"/>
      <c r="YM684" s="412"/>
      <c r="YN684" s="412"/>
      <c r="YO684" s="412"/>
      <c r="YP684" s="412"/>
      <c r="YQ684" s="412"/>
      <c r="YR684" s="412"/>
      <c r="YS684" s="412"/>
      <c r="YT684" s="413"/>
      <c r="YU684" s="413"/>
      <c r="YV684" s="413"/>
      <c r="YW684" s="413"/>
      <c r="YX684" s="413"/>
      <c r="YY684" s="413"/>
      <c r="YZ684" s="413"/>
      <c r="ZA684" s="413"/>
      <c r="ZB684" s="413"/>
      <c r="ZC684" s="413"/>
      <c r="ZD684" s="413"/>
      <c r="ZE684" s="413"/>
      <c r="ZF684" s="413"/>
      <c r="ZG684" s="413"/>
      <c r="ZH684" s="413"/>
      <c r="ZI684" s="413"/>
      <c r="ZJ684" s="413"/>
      <c r="ZK684" s="413"/>
      <c r="ZL684" s="413"/>
      <c r="ZM684" s="413"/>
      <c r="ZN684" s="413"/>
      <c r="ZO684" s="413"/>
      <c r="ZP684" s="413"/>
      <c r="ZQ684" s="413"/>
      <c r="ZR684" s="414"/>
      <c r="ZS684" s="414"/>
      <c r="ZT684" s="414"/>
      <c r="ZU684" s="414"/>
      <c r="ZV684" s="414"/>
      <c r="ZW684" s="413"/>
      <c r="ZX684" s="413"/>
      <c r="ZY684" s="414"/>
      <c r="ZZ684" s="414"/>
      <c r="AAA684" s="413"/>
      <c r="AAB684" s="413"/>
      <c r="AAC684" s="414"/>
      <c r="AAD684" s="414"/>
      <c r="AAE684" s="413"/>
      <c r="AAF684" s="413"/>
      <c r="AAG684" s="413"/>
      <c r="AAH684" s="413"/>
      <c r="AAI684" s="413"/>
      <c r="AAJ684" s="413"/>
      <c r="AAK684" s="413"/>
      <c r="AAL684" s="414"/>
      <c r="AAM684" s="414"/>
      <c r="AAN684" s="413"/>
      <c r="AAO684" s="413"/>
      <c r="AAP684" s="414"/>
      <c r="AAQ684" s="414"/>
      <c r="AAR684" s="413"/>
      <c r="AAS684" s="413"/>
      <c r="AAT684" s="413"/>
      <c r="AAU684" s="413"/>
      <c r="AAV684" s="413"/>
      <c r="AAW684" s="407"/>
      <c r="AAX684" s="439"/>
      <c r="AAY684" s="413"/>
      <c r="AAZ684" s="413"/>
      <c r="ABA684" s="413"/>
      <c r="ABB684" s="413"/>
      <c r="ABC684" s="413"/>
      <c r="ABD684" s="413"/>
      <c r="ABE684" s="413"/>
      <c r="ABF684" s="412"/>
      <c r="ABG684" s="412"/>
      <c r="ABH684" s="412"/>
      <c r="ABI684" s="412"/>
      <c r="ABJ684" s="412"/>
      <c r="ABK684" s="412"/>
      <c r="ABL684" s="412"/>
      <c r="ABM684" s="412"/>
      <c r="ABN684" s="412"/>
      <c r="ABO684" s="412"/>
      <c r="ABP684" s="412"/>
      <c r="ABQ684" s="412"/>
      <c r="ABR684" s="412"/>
      <c r="ABS684" s="412"/>
      <c r="ABT684" s="412"/>
      <c r="ABU684" s="412"/>
      <c r="ABV684" s="412"/>
      <c r="ABW684" s="412"/>
      <c r="ABX684" s="412"/>
      <c r="ABY684" s="412"/>
      <c r="ABZ684" s="412"/>
      <c r="ACA684" s="412"/>
      <c r="ACB684" s="412"/>
      <c r="ACC684" s="412"/>
      <c r="ACD684" s="412"/>
      <c r="ACE684" s="412"/>
      <c r="ACF684" s="412"/>
      <c r="ACG684" s="412"/>
      <c r="ACH684" s="412"/>
      <c r="ACI684" s="412"/>
      <c r="ACJ684" s="412"/>
      <c r="ACK684" s="412"/>
      <c r="ACL684" s="412"/>
      <c r="ACM684" s="412"/>
      <c r="ACN684" s="412"/>
      <c r="ACO684" s="412"/>
      <c r="ACP684" s="412"/>
      <c r="ACQ684" s="412"/>
      <c r="ACR684" s="412"/>
      <c r="ACS684" s="412"/>
      <c r="ACT684" s="412"/>
      <c r="ACU684" s="412"/>
      <c r="ACV684" s="412"/>
      <c r="ACW684" s="412"/>
      <c r="ACX684" s="413"/>
      <c r="ACY684" s="413"/>
      <c r="ACZ684" s="413"/>
      <c r="ADA684" s="413"/>
      <c r="ADB684" s="413"/>
      <c r="ADC684" s="413"/>
      <c r="ADD684" s="413"/>
      <c r="ADE684" s="413"/>
      <c r="ADF684" s="413"/>
      <c r="ADG684" s="413"/>
      <c r="ADH684" s="413"/>
      <c r="ADI684" s="413"/>
      <c r="ADJ684" s="413"/>
      <c r="ADK684" s="413"/>
      <c r="ADL684" s="413"/>
      <c r="ADM684" s="413"/>
      <c r="ADN684" s="413"/>
      <c r="ADO684" s="413"/>
      <c r="ADP684" s="413"/>
      <c r="ADQ684" s="413"/>
      <c r="ADR684" s="413"/>
      <c r="ADS684" s="413"/>
      <c r="ADT684" s="413"/>
      <c r="ADU684" s="413"/>
      <c r="ADV684" s="414"/>
      <c r="ADW684" s="414"/>
      <c r="ADX684" s="414"/>
      <c r="ADY684" s="414"/>
      <c r="ADZ684" s="414"/>
      <c r="AEA684" s="413"/>
      <c r="AEB684" s="413"/>
      <c r="AEC684" s="414"/>
      <c r="AED684" s="414"/>
      <c r="AEE684" s="413"/>
      <c r="AEF684" s="413"/>
      <c r="AEG684" s="414"/>
      <c r="AEH684" s="414"/>
      <c r="AEI684" s="413"/>
      <c r="AEJ684" s="413"/>
      <c r="AEK684" s="413"/>
      <c r="AEL684" s="413"/>
      <c r="AEM684" s="413"/>
      <c r="AEN684" s="413"/>
      <c r="AEO684" s="413"/>
      <c r="AEP684" s="414"/>
      <c r="AEQ684" s="414"/>
      <c r="AER684" s="413"/>
      <c r="AES684" s="413"/>
      <c r="AET684" s="414"/>
      <c r="AEU684" s="414"/>
      <c r="AEV684" s="413"/>
      <c r="AEW684" s="413"/>
      <c r="AEX684" s="413"/>
      <c r="AEY684" s="413"/>
      <c r="AEZ684" s="413"/>
      <c r="AFA684" s="407"/>
      <c r="AFB684" s="439"/>
      <c r="AFC684" s="413"/>
      <c r="AFD684" s="413"/>
      <c r="AFE684" s="413"/>
      <c r="AFF684" s="413"/>
      <c r="AFG684" s="413"/>
      <c r="AFH684" s="413"/>
      <c r="AFI684" s="413"/>
      <c r="AFJ684" s="412"/>
      <c r="AFK684" s="412"/>
      <c r="AFL684" s="412"/>
      <c r="AFM684" s="412"/>
      <c r="AFN684" s="412"/>
      <c r="AFO684" s="412"/>
      <c r="AFP684" s="412"/>
      <c r="AFQ684" s="412"/>
      <c r="AFR684" s="412"/>
      <c r="AFS684" s="412"/>
      <c r="AFT684" s="412"/>
      <c r="AFU684" s="412"/>
      <c r="AFV684" s="412"/>
      <c r="AFW684" s="412"/>
      <c r="AFX684" s="412"/>
      <c r="AFY684" s="412"/>
      <c r="AFZ684" s="412"/>
      <c r="AGA684" s="412"/>
      <c r="AGB684" s="412"/>
      <c r="AGC684" s="412"/>
      <c r="AGD684" s="412"/>
      <c r="AGE684" s="412"/>
      <c r="AGF684" s="412"/>
      <c r="AGG684" s="412"/>
      <c r="AGH684" s="412"/>
      <c r="AGI684" s="412"/>
      <c r="AGJ684" s="412"/>
      <c r="AGK684" s="412"/>
      <c r="AGL684" s="412"/>
      <c r="AGM684" s="412"/>
      <c r="AGN684" s="412"/>
      <c r="AGO684" s="412"/>
      <c r="AGP684" s="412"/>
      <c r="AGQ684" s="412"/>
      <c r="AGR684" s="412"/>
      <c r="AGS684" s="412"/>
      <c r="AGT684" s="412"/>
      <c r="AGU684" s="412"/>
      <c r="AGV684" s="412"/>
      <c r="AGW684" s="412"/>
      <c r="AGX684" s="412"/>
      <c r="AGY684" s="412"/>
      <c r="AGZ684" s="412"/>
      <c r="AHA684" s="412"/>
      <c r="AHB684" s="413"/>
      <c r="AHC684" s="413"/>
      <c r="AHD684" s="413"/>
      <c r="AHE684" s="413"/>
      <c r="AHF684" s="413"/>
      <c r="AHG684" s="413"/>
      <c r="AHH684" s="413"/>
      <c r="AHI684" s="413"/>
      <c r="AHJ684" s="413"/>
      <c r="AHK684" s="413"/>
      <c r="AHL684" s="413"/>
      <c r="AHM684" s="413"/>
      <c r="AHN684" s="413"/>
      <c r="AHO684" s="413"/>
      <c r="AHP684" s="413"/>
      <c r="AHQ684" s="413"/>
      <c r="AHR684" s="413"/>
      <c r="AHS684" s="413"/>
      <c r="AHT684" s="413"/>
      <c r="AHU684" s="413"/>
      <c r="AHV684" s="413"/>
      <c r="AHW684" s="413"/>
      <c r="AHX684" s="413"/>
      <c r="AHY684" s="413"/>
      <c r="AHZ684" s="414"/>
      <c r="AIA684" s="414"/>
      <c r="AIB684" s="414"/>
      <c r="AIC684" s="414"/>
      <c r="AID684" s="414"/>
      <c r="AIE684" s="413"/>
      <c r="AIF684" s="413"/>
      <c r="AIG684" s="414"/>
      <c r="AIH684" s="414"/>
      <c r="AII684" s="413"/>
      <c r="AIJ684" s="413"/>
      <c r="AIK684" s="414"/>
      <c r="AIL684" s="414"/>
      <c r="AIM684" s="413"/>
      <c r="AIN684" s="413"/>
      <c r="AIO684" s="413"/>
      <c r="AIP684" s="413"/>
      <c r="AIQ684" s="413"/>
      <c r="AIR684" s="413"/>
      <c r="AIS684" s="413"/>
      <c r="AIT684" s="414"/>
      <c r="AIU684" s="414"/>
      <c r="AIV684" s="413"/>
      <c r="AIW684" s="413"/>
      <c r="AIX684" s="414"/>
      <c r="AIY684" s="414"/>
      <c r="AIZ684" s="413"/>
      <c r="AJA684" s="413"/>
      <c r="AJB684" s="413"/>
      <c r="AJC684" s="413"/>
      <c r="AJD684" s="413"/>
      <c r="AJE684" s="407"/>
      <c r="AJF684" s="439"/>
      <c r="AJG684" s="413"/>
      <c r="AJH684" s="413"/>
      <c r="AJI684" s="413"/>
      <c r="AJJ684" s="413"/>
      <c r="AJK684" s="413"/>
      <c r="AJL684" s="413"/>
      <c r="AJM684" s="413"/>
      <c r="AJN684" s="412"/>
      <c r="AJO684" s="412"/>
      <c r="AJP684" s="412"/>
      <c r="AJQ684" s="412"/>
      <c r="AJR684" s="412"/>
      <c r="AJS684" s="412"/>
      <c r="AJT684" s="412"/>
      <c r="AJU684" s="412"/>
      <c r="AJV684" s="412"/>
      <c r="AJW684" s="412"/>
      <c r="AJX684" s="412"/>
      <c r="AJY684" s="412"/>
      <c r="AJZ684" s="412"/>
      <c r="AKA684" s="412"/>
      <c r="AKB684" s="412"/>
      <c r="AKC684" s="412"/>
      <c r="AKD684" s="412"/>
      <c r="AKE684" s="412"/>
      <c r="AKF684" s="412"/>
      <c r="AKG684" s="412"/>
      <c r="AKH684" s="412"/>
      <c r="AKI684" s="412"/>
      <c r="AKJ684" s="412"/>
      <c r="AKK684" s="412"/>
      <c r="AKL684" s="412"/>
      <c r="AKM684" s="412"/>
      <c r="AKN684" s="412"/>
      <c r="AKO684" s="412"/>
      <c r="AKP684" s="412"/>
      <c r="AKQ684" s="412"/>
      <c r="AKR684" s="412"/>
      <c r="AKS684" s="412"/>
      <c r="AKT684" s="412"/>
      <c r="AKU684" s="412"/>
      <c r="AKV684" s="412"/>
      <c r="AKW684" s="412"/>
      <c r="AKX684" s="412"/>
      <c r="AKY684" s="412"/>
      <c r="AKZ684" s="412"/>
      <c r="ALA684" s="412"/>
      <c r="ALB684" s="412"/>
      <c r="ALC684" s="412"/>
      <c r="ALD684" s="412"/>
      <c r="ALE684" s="412"/>
      <c r="ALF684" s="413"/>
      <c r="ALG684" s="413"/>
      <c r="ALH684" s="413"/>
      <c r="ALI684" s="413"/>
      <c r="ALJ684" s="413"/>
      <c r="ALK684" s="413"/>
      <c r="ALL684" s="413"/>
      <c r="ALM684" s="413"/>
      <c r="ALN684" s="413"/>
      <c r="ALO684" s="413"/>
      <c r="ALP684" s="413"/>
      <c r="ALQ684" s="413"/>
      <c r="ALR684" s="413"/>
      <c r="ALS684" s="413"/>
      <c r="ALT684" s="413"/>
      <c r="ALU684" s="413"/>
      <c r="ALV684" s="413"/>
      <c r="ALW684" s="413"/>
      <c r="ALX684" s="413"/>
      <c r="ALY684" s="413"/>
      <c r="ALZ684" s="413"/>
      <c r="AMA684" s="413"/>
      <c r="AMB684" s="413"/>
      <c r="AMC684" s="413"/>
      <c r="AMD684" s="414"/>
      <c r="AME684" s="414"/>
      <c r="AMF684" s="414"/>
      <c r="AMG684" s="414"/>
      <c r="AMH684" s="414"/>
      <c r="AMI684" s="413"/>
      <c r="AMJ684" s="413"/>
      <c r="AMK684" s="414"/>
      <c r="AML684" s="414"/>
      <c r="AMM684" s="413"/>
      <c r="AMN684" s="413"/>
      <c r="AMO684" s="414"/>
      <c r="AMP684" s="414"/>
      <c r="AMQ684" s="413"/>
      <c r="AMR684" s="413"/>
      <c r="AMS684" s="413"/>
      <c r="AMT684" s="413"/>
      <c r="AMU684" s="413"/>
      <c r="AMV684" s="413"/>
      <c r="AMW684" s="413"/>
      <c r="AMX684" s="414"/>
      <c r="AMY684" s="414"/>
      <c r="AMZ684" s="413"/>
      <c r="ANA684" s="413"/>
      <c r="ANB684" s="414"/>
      <c r="ANC684" s="414"/>
      <c r="AND684" s="413"/>
      <c r="ANE684" s="413"/>
      <c r="ANF684" s="413"/>
      <c r="ANG684" s="413"/>
      <c r="ANH684" s="413"/>
      <c r="ANI684" s="407"/>
      <c r="ANJ684" s="439"/>
      <c r="ANK684" s="413"/>
      <c r="ANL684" s="413"/>
      <c r="ANM684" s="413"/>
      <c r="ANN684" s="413"/>
      <c r="ANO684" s="413"/>
      <c r="ANP684" s="413"/>
      <c r="ANQ684" s="413"/>
      <c r="ANR684" s="412"/>
      <c r="ANS684" s="412"/>
      <c r="ANT684" s="412"/>
      <c r="ANU684" s="412"/>
      <c r="ANV684" s="412"/>
      <c r="ANW684" s="412"/>
      <c r="ANX684" s="412"/>
      <c r="ANY684" s="412"/>
      <c r="ANZ684" s="412"/>
      <c r="AOA684" s="412"/>
      <c r="AOB684" s="412"/>
      <c r="AOC684" s="412"/>
      <c r="AOD684" s="412"/>
      <c r="AOE684" s="412"/>
      <c r="AOF684" s="412"/>
      <c r="AOG684" s="412"/>
      <c r="AOH684" s="412"/>
      <c r="AOI684" s="412"/>
      <c r="AOJ684" s="412"/>
      <c r="AOK684" s="412"/>
      <c r="AOL684" s="412"/>
      <c r="AOM684" s="412"/>
      <c r="AON684" s="412"/>
      <c r="AOO684" s="412"/>
      <c r="AOP684" s="412"/>
      <c r="AOQ684" s="412"/>
      <c r="AOR684" s="412"/>
      <c r="AOS684" s="412"/>
      <c r="AOT684" s="412"/>
      <c r="AOU684" s="412"/>
      <c r="AOV684" s="412"/>
      <c r="AOW684" s="412"/>
      <c r="AOX684" s="412"/>
      <c r="AOY684" s="412"/>
      <c r="AOZ684" s="412"/>
      <c r="APA684" s="412"/>
      <c r="APB684" s="412"/>
      <c r="APC684" s="412"/>
      <c r="APD684" s="412"/>
      <c r="APE684" s="412"/>
      <c r="APF684" s="412"/>
      <c r="APG684" s="412"/>
      <c r="APH684" s="412"/>
      <c r="API684" s="412"/>
      <c r="APJ684" s="413"/>
      <c r="APK684" s="413"/>
      <c r="APL684" s="413"/>
      <c r="APM684" s="413"/>
      <c r="APN684" s="413"/>
      <c r="APO684" s="413"/>
      <c r="APP684" s="413"/>
      <c r="APQ684" s="413"/>
      <c r="APR684" s="413"/>
      <c r="APS684" s="413"/>
      <c r="APT684" s="413"/>
      <c r="APU684" s="413"/>
      <c r="APV684" s="413"/>
      <c r="APW684" s="413"/>
      <c r="APX684" s="413"/>
      <c r="APY684" s="413"/>
      <c r="APZ684" s="413"/>
      <c r="AQA684" s="413"/>
      <c r="AQB684" s="413"/>
      <c r="AQC684" s="413"/>
      <c r="AQD684" s="413"/>
      <c r="AQE684" s="413"/>
      <c r="AQF684" s="413"/>
      <c r="AQG684" s="413"/>
      <c r="AQH684" s="414"/>
      <c r="AQI684" s="414"/>
      <c r="AQJ684" s="414"/>
      <c r="AQK684" s="414"/>
      <c r="AQL684" s="414"/>
      <c r="AQM684" s="413"/>
      <c r="AQN684" s="413"/>
      <c r="AQO684" s="414"/>
      <c r="AQP684" s="414"/>
      <c r="AQQ684" s="413"/>
      <c r="AQR684" s="413"/>
      <c r="AQS684" s="414"/>
      <c r="AQT684" s="414"/>
      <c r="AQU684" s="413"/>
      <c r="AQV684" s="413"/>
      <c r="AQW684" s="413"/>
      <c r="AQX684" s="413"/>
      <c r="AQY684" s="413"/>
      <c r="AQZ684" s="413"/>
      <c r="ARA684" s="413"/>
      <c r="ARB684" s="414"/>
      <c r="ARC684" s="414"/>
      <c r="ARD684" s="413"/>
      <c r="ARE684" s="413"/>
      <c r="ARF684" s="414"/>
      <c r="ARG684" s="414"/>
      <c r="ARH684" s="413"/>
      <c r="ARI684" s="413"/>
      <c r="ARJ684" s="413"/>
      <c r="ARK684" s="413"/>
      <c r="ARL684" s="413"/>
      <c r="ARM684" s="407"/>
      <c r="ARN684" s="439"/>
      <c r="ARO684" s="413"/>
      <c r="ARP684" s="413"/>
      <c r="ARQ684" s="413"/>
      <c r="ARR684" s="413"/>
      <c r="ARS684" s="413"/>
      <c r="ART684" s="413"/>
      <c r="ARU684" s="413"/>
      <c r="ARV684" s="412"/>
      <c r="ARW684" s="412"/>
      <c r="ARX684" s="412"/>
      <c r="ARY684" s="412"/>
      <c r="ARZ684" s="412"/>
      <c r="ASA684" s="412"/>
      <c r="ASB684" s="412"/>
      <c r="ASC684" s="412"/>
      <c r="ASD684" s="412"/>
      <c r="ASE684" s="412"/>
      <c r="ASF684" s="412"/>
      <c r="ASG684" s="412"/>
      <c r="ASH684" s="412"/>
      <c r="ASI684" s="412"/>
      <c r="ASJ684" s="412"/>
      <c r="ASK684" s="412"/>
      <c r="ASL684" s="412"/>
      <c r="ASM684" s="412"/>
      <c r="ASN684" s="412"/>
      <c r="ASO684" s="412"/>
      <c r="ASP684" s="412"/>
      <c r="ASQ684" s="412"/>
      <c r="ASR684" s="412"/>
      <c r="ASS684" s="412"/>
      <c r="AST684" s="412"/>
      <c r="ASU684" s="412"/>
      <c r="ASV684" s="412"/>
      <c r="ASW684" s="412"/>
      <c r="ASX684" s="412"/>
      <c r="ASY684" s="412"/>
      <c r="ASZ684" s="412"/>
      <c r="ATA684" s="412"/>
      <c r="ATB684" s="412"/>
      <c r="ATC684" s="412"/>
      <c r="ATD684" s="412"/>
      <c r="ATE684" s="412"/>
      <c r="ATF684" s="412"/>
      <c r="ATG684" s="412"/>
      <c r="ATH684" s="412"/>
      <c r="ATI684" s="412"/>
      <c r="ATJ684" s="412"/>
      <c r="ATK684" s="412"/>
      <c r="ATL684" s="412"/>
      <c r="ATM684" s="412"/>
      <c r="ATN684" s="413"/>
      <c r="ATO684" s="413"/>
      <c r="ATP684" s="413"/>
      <c r="ATQ684" s="413"/>
      <c r="ATR684" s="413"/>
      <c r="ATS684" s="413"/>
      <c r="ATT684" s="413"/>
      <c r="ATU684" s="413"/>
      <c r="ATV684" s="413"/>
      <c r="ATW684" s="413"/>
      <c r="ATX684" s="413"/>
      <c r="ATY684" s="413"/>
      <c r="ATZ684" s="413"/>
      <c r="AUA684" s="413"/>
      <c r="AUB684" s="413"/>
      <c r="AUC684" s="413"/>
      <c r="AUD684" s="413"/>
      <c r="AUE684" s="413"/>
      <c r="AUF684" s="413"/>
      <c r="AUG684" s="413"/>
      <c r="AUH684" s="413"/>
      <c r="AUI684" s="413"/>
      <c r="AUJ684" s="413"/>
      <c r="AUK684" s="413"/>
      <c r="AUL684" s="414"/>
      <c r="AUM684" s="414"/>
      <c r="AUN684" s="414"/>
      <c r="AUO684" s="414"/>
      <c r="AUP684" s="414"/>
      <c r="AUQ684" s="413"/>
      <c r="AUR684" s="413"/>
      <c r="AUS684" s="414"/>
      <c r="AUT684" s="414"/>
      <c r="AUU684" s="413"/>
      <c r="AUV684" s="413"/>
      <c r="AUW684" s="414"/>
      <c r="AUX684" s="414"/>
      <c r="AUY684" s="413"/>
      <c r="AUZ684" s="413"/>
      <c r="AVA684" s="413"/>
      <c r="AVB684" s="413"/>
      <c r="AVC684" s="413"/>
      <c r="AVD684" s="413"/>
      <c r="AVE684" s="413"/>
      <c r="AVF684" s="414"/>
      <c r="AVG684" s="414"/>
      <c r="AVH684" s="413"/>
      <c r="AVI684" s="413"/>
      <c r="AVJ684" s="414"/>
      <c r="AVK684" s="414"/>
      <c r="AVL684" s="413"/>
      <c r="AVM684" s="413"/>
      <c r="AVN684" s="413"/>
      <c r="AVO684" s="413"/>
      <c r="AVP684" s="413"/>
      <c r="AVQ684" s="407"/>
      <c r="AVR684" s="439"/>
      <c r="AVS684" s="413"/>
      <c r="AVT684" s="413"/>
      <c r="AVU684" s="413"/>
      <c r="AVV684" s="413"/>
      <c r="AVW684" s="413"/>
      <c r="AVX684" s="413"/>
      <c r="AVY684" s="413"/>
      <c r="AVZ684" s="412"/>
      <c r="AWA684" s="412"/>
      <c r="AWB684" s="412"/>
      <c r="AWC684" s="412"/>
      <c r="AWD684" s="412"/>
      <c r="AWE684" s="412"/>
      <c r="AWF684" s="412"/>
      <c r="AWG684" s="412"/>
      <c r="AWH684" s="412"/>
      <c r="AWI684" s="412"/>
      <c r="AWJ684" s="412"/>
      <c r="AWK684" s="412"/>
      <c r="AWL684" s="412"/>
      <c r="AWM684" s="412"/>
      <c r="AWN684" s="412"/>
      <c r="AWO684" s="412"/>
      <c r="AWP684" s="412"/>
      <c r="AWQ684" s="412"/>
      <c r="AWR684" s="412"/>
      <c r="AWS684" s="412"/>
      <c r="AWT684" s="412"/>
      <c r="AWU684" s="412"/>
      <c r="AWV684" s="412"/>
      <c r="AWW684" s="412"/>
      <c r="AWX684" s="412"/>
      <c r="AWY684" s="412"/>
      <c r="AWZ684" s="412"/>
      <c r="AXA684" s="412"/>
      <c r="AXB684" s="412"/>
      <c r="AXC684" s="412"/>
      <c r="AXD684" s="412"/>
      <c r="AXE684" s="412"/>
      <c r="AXF684" s="412"/>
      <c r="AXG684" s="412"/>
      <c r="AXH684" s="412"/>
      <c r="AXI684" s="412"/>
      <c r="AXJ684" s="412"/>
      <c r="AXK684" s="412"/>
      <c r="AXL684" s="412"/>
      <c r="AXM684" s="412"/>
      <c r="AXN684" s="412"/>
      <c r="AXO684" s="412"/>
      <c r="AXP684" s="412"/>
      <c r="AXQ684" s="412"/>
      <c r="AXR684" s="413"/>
      <c r="AXS684" s="413"/>
      <c r="AXT684" s="413"/>
      <c r="AXU684" s="413"/>
      <c r="AXV684" s="413"/>
      <c r="AXW684" s="413"/>
      <c r="AXX684" s="413"/>
      <c r="AXY684" s="413"/>
      <c r="AXZ684" s="413"/>
      <c r="AYA684" s="413"/>
      <c r="AYB684" s="413"/>
      <c r="AYC684" s="413"/>
      <c r="AYD684" s="413"/>
      <c r="AYE684" s="413"/>
      <c r="AYF684" s="413"/>
      <c r="AYG684" s="413"/>
      <c r="AYH684" s="413"/>
      <c r="AYI684" s="413"/>
      <c r="AYJ684" s="413"/>
      <c r="AYK684" s="413"/>
      <c r="AYL684" s="413"/>
      <c r="AYM684" s="413"/>
      <c r="AYN684" s="413"/>
      <c r="AYO684" s="413"/>
      <c r="AYP684" s="414"/>
      <c r="AYQ684" s="414"/>
      <c r="AYR684" s="414"/>
      <c r="AYS684" s="414"/>
      <c r="AYT684" s="414"/>
      <c r="AYU684" s="413"/>
      <c r="AYV684" s="413"/>
      <c r="AYW684" s="414"/>
      <c r="AYX684" s="414"/>
      <c r="AYY684" s="413"/>
      <c r="AYZ684" s="413"/>
      <c r="AZA684" s="414"/>
      <c r="AZB684" s="414"/>
      <c r="AZC684" s="413"/>
      <c r="AZD684" s="413"/>
      <c r="AZE684" s="413"/>
      <c r="AZF684" s="413"/>
      <c r="AZG684" s="413"/>
      <c r="AZH684" s="413"/>
      <c r="AZI684" s="413"/>
      <c r="AZJ684" s="414"/>
      <c r="AZK684" s="414"/>
      <c r="AZL684" s="413"/>
      <c r="AZM684" s="413"/>
      <c r="AZN684" s="414"/>
      <c r="AZO684" s="414"/>
      <c r="AZP684" s="413"/>
      <c r="AZQ684" s="413"/>
      <c r="AZR684" s="413"/>
      <c r="AZS684" s="413"/>
      <c r="AZT684" s="413"/>
      <c r="AZU684" s="407"/>
      <c r="AZV684" s="439"/>
      <c r="AZW684" s="413"/>
      <c r="AZX684" s="413"/>
      <c r="AZY684" s="413"/>
      <c r="AZZ684" s="413"/>
      <c r="BAA684" s="413"/>
      <c r="BAB684" s="413"/>
      <c r="BAC684" s="413"/>
      <c r="BAD684" s="412"/>
      <c r="BAE684" s="412"/>
      <c r="BAF684" s="412"/>
      <c r="BAG684" s="412"/>
      <c r="BAH684" s="412"/>
      <c r="BAI684" s="412"/>
      <c r="BAJ684" s="412"/>
      <c r="BAK684" s="412"/>
      <c r="BAL684" s="412"/>
      <c r="BAM684" s="412"/>
      <c r="BAN684" s="412"/>
      <c r="BAO684" s="412"/>
      <c r="BAP684" s="412"/>
      <c r="BAQ684" s="412"/>
      <c r="BAR684" s="412"/>
      <c r="BAS684" s="412"/>
      <c r="BAT684" s="412"/>
      <c r="BAU684" s="412"/>
      <c r="BAV684" s="412"/>
      <c r="BAW684" s="412"/>
      <c r="BAX684" s="412"/>
      <c r="BAY684" s="412"/>
      <c r="BAZ684" s="412"/>
      <c r="BBA684" s="412"/>
      <c r="BBB684" s="412"/>
      <c r="BBC684" s="412"/>
      <c r="BBD684" s="412"/>
      <c r="BBE684" s="412"/>
      <c r="BBF684" s="412"/>
      <c r="BBG684" s="412"/>
      <c r="BBH684" s="412"/>
      <c r="BBI684" s="412"/>
      <c r="BBJ684" s="412"/>
      <c r="BBK684" s="412"/>
      <c r="BBL684" s="412"/>
      <c r="BBM684" s="412"/>
      <c r="BBN684" s="412"/>
      <c r="BBO684" s="412"/>
      <c r="BBP684" s="412"/>
      <c r="BBQ684" s="412"/>
      <c r="BBR684" s="412"/>
      <c r="BBS684" s="412"/>
      <c r="BBT684" s="412"/>
      <c r="BBU684" s="412"/>
      <c r="BBV684" s="413"/>
      <c r="BBW684" s="413"/>
      <c r="BBX684" s="413"/>
      <c r="BBY684" s="413"/>
      <c r="BBZ684" s="413"/>
      <c r="BCA684" s="413"/>
      <c r="BCB684" s="413"/>
      <c r="BCC684" s="413"/>
      <c r="BCD684" s="413"/>
      <c r="BCE684" s="413"/>
      <c r="BCF684" s="413"/>
      <c r="BCG684" s="413"/>
      <c r="BCH684" s="413"/>
      <c r="BCI684" s="413"/>
      <c r="BCJ684" s="413"/>
      <c r="BCK684" s="413"/>
      <c r="BCL684" s="413"/>
      <c r="BCM684" s="413"/>
      <c r="BCN684" s="413"/>
      <c r="BCO684" s="413"/>
      <c r="BCP684" s="413"/>
      <c r="BCQ684" s="413"/>
      <c r="BCR684" s="413"/>
      <c r="BCS684" s="413"/>
      <c r="BCT684" s="414"/>
      <c r="BCU684" s="414"/>
      <c r="BCV684" s="414"/>
      <c r="BCW684" s="414"/>
      <c r="BCX684" s="414"/>
      <c r="BCY684" s="413"/>
      <c r="BCZ684" s="413"/>
      <c r="BDA684" s="414"/>
      <c r="BDB684" s="414"/>
      <c r="BDC684" s="413"/>
      <c r="BDD684" s="413"/>
      <c r="BDE684" s="414"/>
      <c r="BDF684" s="414"/>
      <c r="BDG684" s="413"/>
      <c r="BDH684" s="413"/>
      <c r="BDI684" s="413"/>
      <c r="BDJ684" s="413"/>
      <c r="BDK684" s="413"/>
      <c r="BDL684" s="413"/>
      <c r="BDM684" s="413"/>
      <c r="BDN684" s="414"/>
      <c r="BDO684" s="414"/>
      <c r="BDP684" s="413"/>
      <c r="BDQ684" s="413"/>
      <c r="BDR684" s="414"/>
      <c r="BDS684" s="414"/>
      <c r="BDT684" s="413"/>
      <c r="BDU684" s="413"/>
      <c r="BDV684" s="413"/>
      <c r="BDW684" s="413"/>
      <c r="BDX684" s="413"/>
      <c r="BDY684" s="407"/>
      <c r="BDZ684" s="439"/>
      <c r="BEA684" s="413"/>
      <c r="BEB684" s="413"/>
      <c r="BEC684" s="413"/>
      <c r="BED684" s="413"/>
      <c r="BEE684" s="413"/>
      <c r="BEF684" s="413"/>
      <c r="BEG684" s="413"/>
      <c r="BEH684" s="412"/>
      <c r="BEI684" s="412"/>
      <c r="BEJ684" s="412"/>
      <c r="BEK684" s="412"/>
      <c r="BEL684" s="412"/>
      <c r="BEM684" s="412"/>
      <c r="BEN684" s="412"/>
      <c r="BEO684" s="412"/>
      <c r="BEP684" s="412"/>
      <c r="BEQ684" s="412"/>
      <c r="BER684" s="412"/>
      <c r="BES684" s="412"/>
      <c r="BET684" s="412"/>
      <c r="BEU684" s="412"/>
      <c r="BEV684" s="412"/>
      <c r="BEW684" s="412"/>
      <c r="BEX684" s="412"/>
      <c r="BEY684" s="412"/>
      <c r="BEZ684" s="412"/>
      <c r="BFA684" s="412"/>
      <c r="BFB684" s="412"/>
      <c r="BFC684" s="412"/>
      <c r="BFD684" s="412"/>
      <c r="BFE684" s="412"/>
      <c r="BFF684" s="412"/>
      <c r="BFG684" s="412"/>
      <c r="BFH684" s="412"/>
      <c r="BFI684" s="412"/>
      <c r="BFJ684" s="412"/>
      <c r="BFK684" s="412"/>
      <c r="BFL684" s="412"/>
      <c r="BFM684" s="412"/>
      <c r="BFN684" s="412"/>
      <c r="BFO684" s="412"/>
      <c r="BFP684" s="412"/>
      <c r="BFQ684" s="412"/>
      <c r="BFR684" s="412"/>
      <c r="BFS684" s="412"/>
      <c r="BFT684" s="412"/>
      <c r="BFU684" s="412"/>
      <c r="BFV684" s="412"/>
      <c r="BFW684" s="412"/>
      <c r="BFX684" s="412"/>
      <c r="BFY684" s="412"/>
      <c r="BFZ684" s="413"/>
      <c r="BGA684" s="413"/>
      <c r="BGB684" s="413"/>
      <c r="BGC684" s="413"/>
      <c r="BGD684" s="413"/>
      <c r="BGE684" s="413"/>
      <c r="BGF684" s="413"/>
      <c r="BGG684" s="413"/>
      <c r="BGH684" s="413"/>
      <c r="BGI684" s="413"/>
      <c r="BGJ684" s="413"/>
      <c r="BGK684" s="413"/>
      <c r="BGL684" s="413"/>
      <c r="BGM684" s="413"/>
      <c r="BGN684" s="413"/>
      <c r="BGO684" s="413"/>
      <c r="BGP684" s="413"/>
      <c r="BGQ684" s="413"/>
      <c r="BGR684" s="413"/>
      <c r="BGS684" s="413"/>
      <c r="BGT684" s="413"/>
      <c r="BGU684" s="413"/>
      <c r="BGV684" s="413"/>
      <c r="BGW684" s="413"/>
      <c r="BGX684" s="414"/>
      <c r="BGY684" s="414"/>
      <c r="BGZ684" s="414"/>
      <c r="BHA684" s="414"/>
      <c r="BHB684" s="414"/>
      <c r="BHC684" s="413"/>
      <c r="BHD684" s="413"/>
      <c r="BHE684" s="414"/>
      <c r="BHF684" s="414"/>
      <c r="BHG684" s="413"/>
      <c r="BHH684" s="413"/>
      <c r="BHI684" s="414"/>
      <c r="BHJ684" s="414"/>
      <c r="BHK684" s="413"/>
      <c r="BHL684" s="413"/>
      <c r="BHM684" s="413"/>
      <c r="BHN684" s="413"/>
      <c r="BHO684" s="413"/>
      <c r="BHP684" s="413"/>
      <c r="BHQ684" s="413"/>
      <c r="BHR684" s="414"/>
      <c r="BHS684" s="414"/>
      <c r="BHT684" s="413"/>
      <c r="BHU684" s="413"/>
      <c r="BHV684" s="414"/>
      <c r="BHW684" s="414"/>
      <c r="BHX684" s="413"/>
      <c r="BHY684" s="413"/>
      <c r="BHZ684" s="413"/>
      <c r="BIA684" s="413"/>
      <c r="BIB684" s="413"/>
      <c r="BIC684" s="407"/>
      <c r="BID684" s="439"/>
      <c r="BIE684" s="413"/>
      <c r="BIF684" s="413"/>
      <c r="BIG684" s="413"/>
      <c r="BIH684" s="413"/>
      <c r="BII684" s="413"/>
      <c r="BIJ684" s="413"/>
      <c r="BIK684" s="413"/>
      <c r="BIL684" s="412"/>
      <c r="BIM684" s="412"/>
      <c r="BIN684" s="412"/>
      <c r="BIO684" s="412"/>
      <c r="BIP684" s="412"/>
      <c r="BIQ684" s="412"/>
      <c r="BIR684" s="412"/>
      <c r="BIS684" s="412"/>
      <c r="BIT684" s="412"/>
      <c r="BIU684" s="412"/>
      <c r="BIV684" s="412"/>
      <c r="BIW684" s="412"/>
      <c r="BIX684" s="412"/>
      <c r="BIY684" s="412"/>
      <c r="BIZ684" s="412"/>
      <c r="BJA684" s="412"/>
      <c r="BJB684" s="412"/>
      <c r="BJC684" s="412"/>
      <c r="BJD684" s="412"/>
      <c r="BJE684" s="412"/>
      <c r="BJF684" s="412"/>
      <c r="BJG684" s="412"/>
      <c r="BJH684" s="412"/>
      <c r="BJI684" s="412"/>
      <c r="BJJ684" s="412"/>
      <c r="BJK684" s="412"/>
      <c r="BJL684" s="412"/>
      <c r="BJM684" s="412"/>
      <c r="BJN684" s="412"/>
      <c r="BJO684" s="412"/>
      <c r="BJP684" s="412"/>
      <c r="BJQ684" s="412"/>
      <c r="BJR684" s="412"/>
      <c r="BJS684" s="412"/>
      <c r="BJT684" s="412"/>
      <c r="BJU684" s="412"/>
      <c r="BJV684" s="412"/>
      <c r="BJW684" s="412"/>
      <c r="BJX684" s="412"/>
      <c r="BJY684" s="412"/>
      <c r="BJZ684" s="412"/>
      <c r="BKA684" s="412"/>
      <c r="BKB684" s="412"/>
      <c r="BKC684" s="412"/>
      <c r="BKD684" s="413"/>
      <c r="BKE684" s="413"/>
      <c r="BKF684" s="413"/>
      <c r="BKG684" s="413"/>
      <c r="BKH684" s="413"/>
      <c r="BKI684" s="413"/>
      <c r="BKJ684" s="413"/>
      <c r="BKK684" s="413"/>
      <c r="BKL684" s="413"/>
      <c r="BKM684" s="413"/>
      <c r="BKN684" s="413"/>
      <c r="BKO684" s="413"/>
      <c r="BKP684" s="413"/>
      <c r="BKQ684" s="413"/>
      <c r="BKR684" s="413"/>
      <c r="BKS684" s="413"/>
      <c r="BKT684" s="413"/>
      <c r="BKU684" s="413"/>
      <c r="BKV684" s="413"/>
      <c r="BKW684" s="413"/>
      <c r="BKX684" s="413"/>
      <c r="BKY684" s="413"/>
      <c r="BKZ684" s="413"/>
      <c r="BLA684" s="413"/>
      <c r="BLB684" s="414"/>
      <c r="BLC684" s="414"/>
      <c r="BLD684" s="414"/>
      <c r="BLE684" s="414"/>
      <c r="BLF684" s="414"/>
      <c r="BLG684" s="413"/>
      <c r="BLH684" s="413"/>
      <c r="BLI684" s="414"/>
      <c r="BLJ684" s="414"/>
      <c r="BLK684" s="413"/>
      <c r="BLL684" s="413"/>
      <c r="BLM684" s="414"/>
      <c r="BLN684" s="414"/>
      <c r="BLO684" s="413"/>
      <c r="BLP684" s="413"/>
      <c r="BLQ684" s="413"/>
      <c r="BLR684" s="413"/>
      <c r="BLS684" s="413"/>
      <c r="BLT684" s="413"/>
      <c r="BLU684" s="413"/>
      <c r="BLV684" s="414"/>
      <c r="BLW684" s="414"/>
      <c r="BLX684" s="413"/>
      <c r="BLY684" s="413"/>
      <c r="BLZ684" s="414"/>
      <c r="BMA684" s="414"/>
      <c r="BMB684" s="413"/>
      <c r="BMC684" s="413"/>
      <c r="BMD684" s="413"/>
      <c r="BME684" s="413"/>
      <c r="BMF684" s="413"/>
      <c r="BMG684" s="407"/>
      <c r="BMH684" s="439"/>
      <c r="BMI684" s="413"/>
      <c r="BMJ684" s="413"/>
      <c r="BMK684" s="413"/>
      <c r="BML684" s="413"/>
      <c r="BMM684" s="413"/>
      <c r="BMN684" s="413"/>
      <c r="BMO684" s="413"/>
      <c r="BMP684" s="412"/>
      <c r="BMQ684" s="412"/>
      <c r="BMR684" s="412"/>
      <c r="BMS684" s="412"/>
      <c r="BMT684" s="412"/>
      <c r="BMU684" s="412"/>
      <c r="BMV684" s="412"/>
      <c r="BMW684" s="412"/>
      <c r="BMX684" s="412"/>
      <c r="BMY684" s="412"/>
      <c r="BMZ684" s="412"/>
      <c r="BNA684" s="412"/>
      <c r="BNB684" s="412"/>
      <c r="BNC684" s="412"/>
      <c r="BND684" s="412"/>
      <c r="BNE684" s="412"/>
      <c r="BNF684" s="412"/>
      <c r="BNG684" s="412"/>
      <c r="BNH684" s="412"/>
      <c r="BNI684" s="412"/>
      <c r="BNJ684" s="412"/>
      <c r="BNK684" s="412"/>
      <c r="BNL684" s="412"/>
      <c r="BNM684" s="412"/>
      <c r="BNN684" s="412"/>
      <c r="BNO684" s="412"/>
      <c r="BNP684" s="412"/>
      <c r="BNQ684" s="412"/>
      <c r="BNR684" s="412"/>
      <c r="BNS684" s="412"/>
      <c r="BNT684" s="412"/>
      <c r="BNU684" s="412"/>
      <c r="BNV684" s="412"/>
      <c r="BNW684" s="412"/>
      <c r="BNX684" s="412"/>
      <c r="BNY684" s="412"/>
      <c r="BNZ684" s="412"/>
      <c r="BOA684" s="412"/>
      <c r="BOB684" s="412"/>
      <c r="BOC684" s="412"/>
      <c r="BOD684" s="412"/>
      <c r="BOE684" s="412"/>
      <c r="BOF684" s="412"/>
      <c r="BOG684" s="412"/>
      <c r="BOH684" s="413"/>
      <c r="BOI684" s="413"/>
      <c r="BOJ684" s="413"/>
      <c r="BOK684" s="413"/>
      <c r="BOL684" s="413"/>
      <c r="BOM684" s="413"/>
      <c r="BON684" s="413"/>
      <c r="BOO684" s="413"/>
      <c r="BOP684" s="413"/>
      <c r="BOQ684" s="413"/>
      <c r="BOR684" s="413"/>
      <c r="BOS684" s="413"/>
      <c r="BOT684" s="413"/>
      <c r="BOU684" s="413"/>
      <c r="BOV684" s="413"/>
      <c r="BOW684" s="413"/>
      <c r="BOX684" s="413"/>
      <c r="BOY684" s="413"/>
      <c r="BOZ684" s="413"/>
      <c r="BPA684" s="413"/>
      <c r="BPB684" s="413"/>
      <c r="BPC684" s="413"/>
      <c r="BPD684" s="413"/>
      <c r="BPE684" s="413"/>
      <c r="BPF684" s="414"/>
      <c r="BPG684" s="414"/>
      <c r="BPH684" s="414"/>
      <c r="BPI684" s="414"/>
      <c r="BPJ684" s="414"/>
      <c r="BPK684" s="413"/>
      <c r="BPL684" s="413"/>
      <c r="BPM684" s="414"/>
      <c r="BPN684" s="414"/>
      <c r="BPO684" s="413"/>
      <c r="BPP684" s="413"/>
      <c r="BPQ684" s="414"/>
      <c r="BPR684" s="414"/>
      <c r="BPS684" s="413"/>
      <c r="BPT684" s="413"/>
      <c r="BPU684" s="413"/>
      <c r="BPV684" s="413"/>
      <c r="BPW684" s="413"/>
      <c r="BPX684" s="413"/>
      <c r="BPY684" s="413"/>
      <c r="BPZ684" s="414"/>
      <c r="BQA684" s="414"/>
      <c r="BQB684" s="413"/>
      <c r="BQC684" s="413"/>
      <c r="BQD684" s="414"/>
      <c r="BQE684" s="414"/>
      <c r="BQF684" s="413"/>
      <c r="BQG684" s="413"/>
      <c r="BQH684" s="413"/>
      <c r="BQI684" s="413"/>
      <c r="BQJ684" s="413"/>
      <c r="BQK684" s="407"/>
      <c r="BQL684" s="439"/>
      <c r="BQM684" s="413"/>
      <c r="BQN684" s="413"/>
      <c r="BQO684" s="413"/>
      <c r="BQP684" s="413"/>
      <c r="BQQ684" s="413"/>
      <c r="BQR684" s="413"/>
      <c r="BQS684" s="413"/>
      <c r="BQT684" s="412"/>
      <c r="BQU684" s="412"/>
      <c r="BQV684" s="412"/>
      <c r="BQW684" s="412"/>
      <c r="BQX684" s="412"/>
      <c r="BQY684" s="412"/>
      <c r="BQZ684" s="412"/>
      <c r="BRA684" s="412"/>
      <c r="BRB684" s="412"/>
      <c r="BRC684" s="412"/>
      <c r="BRD684" s="412"/>
      <c r="BRE684" s="412"/>
      <c r="BRF684" s="412"/>
      <c r="BRG684" s="412"/>
      <c r="BRH684" s="412"/>
      <c r="BRI684" s="412"/>
      <c r="BRJ684" s="412"/>
      <c r="BRK684" s="412"/>
      <c r="BRL684" s="412"/>
      <c r="BRM684" s="412"/>
      <c r="BRN684" s="412"/>
      <c r="BRO684" s="412"/>
      <c r="BRP684" s="412"/>
      <c r="BRQ684" s="412"/>
      <c r="BRR684" s="412"/>
      <c r="BRS684" s="412"/>
      <c r="BRT684" s="412"/>
      <c r="BRU684" s="412"/>
      <c r="BRV684" s="412"/>
      <c r="BRW684" s="412"/>
      <c r="BRX684" s="412"/>
      <c r="BRY684" s="412"/>
      <c r="BRZ684" s="412"/>
      <c r="BSA684" s="412"/>
      <c r="BSB684" s="412"/>
      <c r="BSC684" s="412"/>
      <c r="BSD684" s="412"/>
      <c r="BSE684" s="412"/>
      <c r="BSF684" s="412"/>
      <c r="BSG684" s="412"/>
      <c r="BSH684" s="412"/>
      <c r="BSI684" s="412"/>
      <c r="BSJ684" s="412"/>
      <c r="BSK684" s="412"/>
      <c r="BSL684" s="413"/>
      <c r="BSM684" s="413"/>
      <c r="BSN684" s="413"/>
      <c r="BSO684" s="413"/>
      <c r="BSP684" s="413"/>
      <c r="BSQ684" s="413"/>
      <c r="BSR684" s="413"/>
      <c r="BSS684" s="413"/>
      <c r="BST684" s="413"/>
      <c r="BSU684" s="413"/>
      <c r="BSV684" s="413"/>
      <c r="BSW684" s="413"/>
      <c r="BSX684" s="413"/>
      <c r="BSY684" s="413"/>
      <c r="BSZ684" s="413"/>
      <c r="BTA684" s="413"/>
      <c r="BTB684" s="413"/>
      <c r="BTC684" s="413"/>
      <c r="BTD684" s="413"/>
      <c r="BTE684" s="413"/>
      <c r="BTF684" s="413"/>
      <c r="BTG684" s="413"/>
      <c r="BTH684" s="413"/>
      <c r="BTI684" s="413"/>
      <c r="BTJ684" s="414"/>
      <c r="BTK684" s="414"/>
      <c r="BTL684" s="414"/>
      <c r="BTM684" s="414"/>
      <c r="BTN684" s="414"/>
      <c r="BTO684" s="413"/>
      <c r="BTP684" s="413"/>
      <c r="BTQ684" s="414"/>
      <c r="BTR684" s="414"/>
      <c r="BTS684" s="413"/>
      <c r="BTT684" s="413"/>
      <c r="BTU684" s="414"/>
      <c r="BTV684" s="414"/>
      <c r="BTW684" s="413"/>
      <c r="BTX684" s="413"/>
      <c r="BTY684" s="413"/>
      <c r="BTZ684" s="413"/>
      <c r="BUA684" s="413"/>
      <c r="BUB684" s="413"/>
      <c r="BUC684" s="413"/>
      <c r="BUD684" s="414"/>
      <c r="BUE684" s="414"/>
      <c r="BUF684" s="413"/>
      <c r="BUG684" s="413"/>
      <c r="BUH684" s="414"/>
      <c r="BUI684" s="414"/>
      <c r="BUJ684" s="413"/>
      <c r="BUK684" s="413"/>
      <c r="BUL684" s="413"/>
      <c r="BUM684" s="413"/>
      <c r="BUN684" s="413"/>
      <c r="BUO684" s="407"/>
      <c r="BUP684" s="439"/>
      <c r="BUQ684" s="413"/>
      <c r="BUR684" s="413"/>
      <c r="BUS684" s="413"/>
      <c r="BUT684" s="413"/>
      <c r="BUU684" s="413"/>
      <c r="BUV684" s="413"/>
      <c r="BUW684" s="413"/>
      <c r="BUX684" s="412"/>
      <c r="BUY684" s="412"/>
      <c r="BUZ684" s="412"/>
      <c r="BVA684" s="412"/>
      <c r="BVB684" s="412"/>
      <c r="BVC684" s="412"/>
      <c r="BVD684" s="412"/>
      <c r="BVE684" s="412"/>
      <c r="BVF684" s="412"/>
      <c r="BVG684" s="412"/>
      <c r="BVH684" s="412"/>
      <c r="BVI684" s="412"/>
      <c r="BVJ684" s="412"/>
      <c r="BVK684" s="412"/>
      <c r="BVL684" s="412"/>
      <c r="BVM684" s="412"/>
      <c r="BVN684" s="412"/>
      <c r="BVO684" s="412"/>
      <c r="BVP684" s="412"/>
      <c r="BVQ684" s="412"/>
      <c r="BVR684" s="412"/>
      <c r="BVS684" s="412"/>
      <c r="BVT684" s="412"/>
      <c r="BVU684" s="412"/>
      <c r="BVV684" s="412"/>
      <c r="BVW684" s="412"/>
      <c r="BVX684" s="412"/>
      <c r="BVY684" s="412"/>
      <c r="BVZ684" s="412"/>
      <c r="BWA684" s="412"/>
      <c r="BWB684" s="412"/>
      <c r="BWC684" s="412"/>
      <c r="BWD684" s="412"/>
      <c r="BWE684" s="412"/>
      <c r="BWF684" s="412"/>
      <c r="BWG684" s="412"/>
      <c r="BWH684" s="412"/>
      <c r="BWI684" s="412"/>
      <c r="BWJ684" s="412"/>
      <c r="BWK684" s="412"/>
      <c r="BWL684" s="412"/>
      <c r="BWM684" s="412"/>
      <c r="BWN684" s="412"/>
      <c r="BWO684" s="412"/>
      <c r="BWP684" s="413"/>
      <c r="BWQ684" s="413"/>
      <c r="BWR684" s="413"/>
      <c r="BWS684" s="413"/>
      <c r="BWT684" s="413"/>
      <c r="BWU684" s="413"/>
      <c r="BWV684" s="413"/>
      <c r="BWW684" s="413"/>
      <c r="BWX684" s="413"/>
      <c r="BWY684" s="413"/>
      <c r="BWZ684" s="413"/>
      <c r="BXA684" s="413"/>
      <c r="BXB684" s="413"/>
      <c r="BXC684" s="413"/>
      <c r="BXD684" s="413"/>
      <c r="BXE684" s="413"/>
      <c r="BXF684" s="413"/>
      <c r="BXG684" s="413"/>
      <c r="BXH684" s="413"/>
      <c r="BXI684" s="413"/>
      <c r="BXJ684" s="413"/>
      <c r="BXK684" s="413"/>
      <c r="BXL684" s="413"/>
      <c r="BXM684" s="413"/>
      <c r="BXN684" s="414"/>
      <c r="BXO684" s="414"/>
      <c r="BXP684" s="414"/>
      <c r="BXQ684" s="414"/>
      <c r="BXR684" s="414"/>
      <c r="BXS684" s="413"/>
      <c r="BXT684" s="413"/>
      <c r="BXU684" s="414"/>
      <c r="BXV684" s="414"/>
      <c r="BXW684" s="413"/>
      <c r="BXX684" s="413"/>
      <c r="BXY684" s="414"/>
      <c r="BXZ684" s="414"/>
      <c r="BYA684" s="413"/>
      <c r="BYB684" s="413"/>
      <c r="BYC684" s="413"/>
      <c r="BYD684" s="413"/>
      <c r="BYE684" s="413"/>
      <c r="BYF684" s="413"/>
      <c r="BYG684" s="413"/>
      <c r="BYH684" s="414"/>
      <c r="BYI684" s="414"/>
      <c r="BYJ684" s="413"/>
      <c r="BYK684" s="413"/>
      <c r="BYL684" s="414"/>
      <c r="BYM684" s="414"/>
      <c r="BYN684" s="413"/>
      <c r="BYO684" s="413"/>
      <c r="BYP684" s="413"/>
      <c r="BYQ684" s="413"/>
      <c r="BYR684" s="413"/>
      <c r="BYS684" s="407"/>
      <c r="BYT684" s="439"/>
      <c r="BYU684" s="413"/>
      <c r="BYV684" s="413"/>
      <c r="BYW684" s="413"/>
      <c r="BYX684" s="413"/>
      <c r="BYY684" s="413"/>
      <c r="BYZ684" s="413"/>
      <c r="BZA684" s="413"/>
      <c r="BZB684" s="412"/>
      <c r="BZC684" s="412"/>
      <c r="BZD684" s="412"/>
      <c r="BZE684" s="412"/>
      <c r="BZF684" s="412"/>
      <c r="BZG684" s="412"/>
      <c r="BZH684" s="412"/>
      <c r="BZI684" s="412"/>
      <c r="BZJ684" s="412"/>
      <c r="BZK684" s="412"/>
      <c r="BZL684" s="412"/>
      <c r="BZM684" s="412"/>
      <c r="BZN684" s="412"/>
      <c r="BZO684" s="412"/>
      <c r="BZP684" s="412"/>
      <c r="BZQ684" s="412"/>
      <c r="BZR684" s="412"/>
      <c r="BZS684" s="412"/>
      <c r="BZT684" s="412"/>
      <c r="BZU684" s="412"/>
      <c r="BZV684" s="412"/>
      <c r="BZW684" s="412"/>
      <c r="BZX684" s="412"/>
      <c r="BZY684" s="412"/>
      <c r="BZZ684" s="412"/>
      <c r="CAA684" s="412"/>
      <c r="CAB684" s="412"/>
      <c r="CAC684" s="412"/>
      <c r="CAD684" s="412"/>
      <c r="CAE684" s="412"/>
      <c r="CAF684" s="412"/>
      <c r="CAG684" s="412"/>
      <c r="CAH684" s="412"/>
      <c r="CAI684" s="412"/>
      <c r="CAJ684" s="412"/>
      <c r="CAK684" s="412"/>
      <c r="CAL684" s="412"/>
      <c r="CAM684" s="412"/>
      <c r="CAN684" s="412"/>
      <c r="CAO684" s="412"/>
      <c r="CAP684" s="412"/>
      <c r="CAQ684" s="412"/>
      <c r="CAR684" s="412"/>
      <c r="CAS684" s="412"/>
      <c r="CAT684" s="413"/>
      <c r="CAU684" s="413"/>
      <c r="CAV684" s="413"/>
      <c r="CAW684" s="413"/>
      <c r="CAX684" s="413"/>
      <c r="CAY684" s="413"/>
      <c r="CAZ684" s="413"/>
      <c r="CBA684" s="413"/>
      <c r="CBB684" s="413"/>
      <c r="CBC684" s="413"/>
      <c r="CBD684" s="413"/>
      <c r="CBE684" s="413"/>
      <c r="CBF684" s="413"/>
      <c r="CBG684" s="413"/>
      <c r="CBH684" s="413"/>
      <c r="CBI684" s="413"/>
      <c r="CBJ684" s="413"/>
      <c r="CBK684" s="413"/>
      <c r="CBL684" s="413"/>
      <c r="CBM684" s="413"/>
      <c r="CBN684" s="413"/>
      <c r="CBO684" s="413"/>
      <c r="CBP684" s="413"/>
      <c r="CBQ684" s="413"/>
      <c r="CBR684" s="414"/>
      <c r="CBS684" s="414"/>
      <c r="CBT684" s="414"/>
      <c r="CBU684" s="414"/>
      <c r="CBV684" s="414"/>
      <c r="CBW684" s="413"/>
      <c r="CBX684" s="413"/>
      <c r="CBY684" s="414"/>
      <c r="CBZ684" s="414"/>
      <c r="CCA684" s="413"/>
      <c r="CCB684" s="413"/>
      <c r="CCC684" s="414"/>
      <c r="CCD684" s="414"/>
      <c r="CCE684" s="413"/>
      <c r="CCF684" s="413"/>
      <c r="CCG684" s="413"/>
      <c r="CCH684" s="413"/>
      <c r="CCI684" s="413"/>
      <c r="CCJ684" s="413"/>
      <c r="CCK684" s="413"/>
      <c r="CCL684" s="414"/>
      <c r="CCM684" s="414"/>
      <c r="CCN684" s="413"/>
      <c r="CCO684" s="413"/>
      <c r="CCP684" s="414"/>
      <c r="CCQ684" s="414"/>
      <c r="CCR684" s="413"/>
      <c r="CCS684" s="413"/>
      <c r="CCT684" s="413"/>
      <c r="CCU684" s="413"/>
      <c r="CCV684" s="413"/>
      <c r="CCW684" s="407"/>
      <c r="CCX684" s="439"/>
      <c r="CCY684" s="413"/>
      <c r="CCZ684" s="413"/>
      <c r="CDA684" s="413"/>
      <c r="CDB684" s="413"/>
      <c r="CDC684" s="413"/>
      <c r="CDD684" s="413"/>
      <c r="CDE684" s="413"/>
      <c r="CDF684" s="412"/>
      <c r="CDG684" s="412"/>
      <c r="CDH684" s="412"/>
      <c r="CDI684" s="412"/>
      <c r="CDJ684" s="412"/>
      <c r="CDK684" s="412"/>
      <c r="CDL684" s="412"/>
      <c r="CDM684" s="412"/>
      <c r="CDN684" s="412"/>
      <c r="CDO684" s="412"/>
      <c r="CDP684" s="412"/>
      <c r="CDQ684" s="412"/>
      <c r="CDR684" s="412"/>
      <c r="CDS684" s="412"/>
      <c r="CDT684" s="412"/>
      <c r="CDU684" s="412"/>
      <c r="CDV684" s="412"/>
      <c r="CDW684" s="412"/>
      <c r="CDX684" s="412"/>
      <c r="CDY684" s="412"/>
      <c r="CDZ684" s="412"/>
      <c r="CEA684" s="412"/>
      <c r="CEB684" s="412"/>
      <c r="CEC684" s="412"/>
      <c r="CED684" s="412"/>
      <c r="CEE684" s="412"/>
      <c r="CEF684" s="412"/>
      <c r="CEG684" s="412"/>
      <c r="CEH684" s="412"/>
      <c r="CEI684" s="412"/>
      <c r="CEJ684" s="412"/>
      <c r="CEK684" s="412"/>
      <c r="CEL684" s="412"/>
      <c r="CEM684" s="412"/>
      <c r="CEN684" s="412"/>
      <c r="CEO684" s="412"/>
      <c r="CEP684" s="412"/>
      <c r="CEQ684" s="412"/>
      <c r="CER684" s="412"/>
      <c r="CES684" s="412"/>
      <c r="CET684" s="412"/>
      <c r="CEU684" s="412"/>
      <c r="CEV684" s="412"/>
      <c r="CEW684" s="412"/>
      <c r="CEX684" s="413"/>
      <c r="CEY684" s="413"/>
      <c r="CEZ684" s="413"/>
      <c r="CFA684" s="413"/>
      <c r="CFB684" s="413"/>
      <c r="CFC684" s="413"/>
      <c r="CFD684" s="413"/>
      <c r="CFE684" s="413"/>
      <c r="CFF684" s="413"/>
      <c r="CFG684" s="413"/>
      <c r="CFH684" s="413"/>
      <c r="CFI684" s="413"/>
      <c r="CFJ684" s="413"/>
      <c r="CFK684" s="413"/>
      <c r="CFL684" s="413"/>
      <c r="CFM684" s="413"/>
      <c r="CFN684" s="413"/>
      <c r="CFO684" s="413"/>
      <c r="CFP684" s="413"/>
      <c r="CFQ684" s="413"/>
      <c r="CFR684" s="413"/>
      <c r="CFS684" s="413"/>
      <c r="CFT684" s="413"/>
      <c r="CFU684" s="413"/>
      <c r="CFV684" s="414"/>
      <c r="CFW684" s="414"/>
      <c r="CFX684" s="414"/>
      <c r="CFY684" s="414"/>
      <c r="CFZ684" s="414"/>
      <c r="CGA684" s="413"/>
      <c r="CGB684" s="413"/>
      <c r="CGC684" s="414"/>
      <c r="CGD684" s="414"/>
      <c r="CGE684" s="413"/>
      <c r="CGF684" s="413"/>
      <c r="CGG684" s="414"/>
      <c r="CGH684" s="414"/>
      <c r="CGI684" s="413"/>
      <c r="CGJ684" s="413"/>
      <c r="CGK684" s="413"/>
      <c r="CGL684" s="413"/>
      <c r="CGM684" s="413"/>
      <c r="CGN684" s="413"/>
      <c r="CGO684" s="413"/>
      <c r="CGP684" s="414"/>
      <c r="CGQ684" s="414"/>
      <c r="CGR684" s="413"/>
      <c r="CGS684" s="413"/>
      <c r="CGT684" s="414"/>
      <c r="CGU684" s="414"/>
      <c r="CGV684" s="413"/>
      <c r="CGW684" s="413"/>
      <c r="CGX684" s="413"/>
      <c r="CGY684" s="413"/>
      <c r="CGZ684" s="413"/>
      <c r="CHA684" s="407"/>
      <c r="CHB684" s="439"/>
      <c r="CHC684" s="413"/>
      <c r="CHD684" s="413"/>
      <c r="CHE684" s="413"/>
      <c r="CHF684" s="413"/>
      <c r="CHG684" s="413"/>
      <c r="CHH684" s="413"/>
      <c r="CHI684" s="413"/>
      <c r="CHJ684" s="412"/>
      <c r="CHK684" s="412"/>
      <c r="CHL684" s="412"/>
      <c r="CHM684" s="412"/>
      <c r="CHN684" s="412"/>
      <c r="CHO684" s="412"/>
      <c r="CHP684" s="412"/>
      <c r="CHQ684" s="412"/>
      <c r="CHR684" s="412"/>
      <c r="CHS684" s="412"/>
      <c r="CHT684" s="412"/>
      <c r="CHU684" s="412"/>
      <c r="CHV684" s="412"/>
      <c r="CHW684" s="412"/>
      <c r="CHX684" s="412"/>
      <c r="CHY684" s="412"/>
      <c r="CHZ684" s="412"/>
      <c r="CIA684" s="412"/>
      <c r="CIB684" s="412"/>
      <c r="CIC684" s="412"/>
      <c r="CID684" s="412"/>
      <c r="CIE684" s="412"/>
      <c r="CIF684" s="412"/>
      <c r="CIG684" s="412"/>
      <c r="CIH684" s="412"/>
      <c r="CII684" s="412"/>
      <c r="CIJ684" s="412"/>
      <c r="CIK684" s="412"/>
      <c r="CIL684" s="412"/>
      <c r="CIM684" s="412"/>
      <c r="CIN684" s="412"/>
      <c r="CIO684" s="412"/>
      <c r="CIP684" s="412"/>
      <c r="CIQ684" s="412"/>
      <c r="CIR684" s="412"/>
      <c r="CIS684" s="412"/>
      <c r="CIT684" s="412"/>
      <c r="CIU684" s="412"/>
      <c r="CIV684" s="412"/>
      <c r="CIW684" s="412"/>
      <c r="CIX684" s="412"/>
      <c r="CIY684" s="412"/>
      <c r="CIZ684" s="412"/>
      <c r="CJA684" s="412"/>
      <c r="CJB684" s="413"/>
      <c r="CJC684" s="413"/>
      <c r="CJD684" s="413"/>
      <c r="CJE684" s="413"/>
      <c r="CJF684" s="413"/>
      <c r="CJG684" s="413"/>
      <c r="CJH684" s="413"/>
      <c r="CJI684" s="413"/>
      <c r="CJJ684" s="413"/>
      <c r="CJK684" s="413"/>
      <c r="CJL684" s="413"/>
      <c r="CJM684" s="413"/>
      <c r="CJN684" s="413"/>
      <c r="CJO684" s="413"/>
      <c r="CJP684" s="413"/>
      <c r="CJQ684" s="413"/>
      <c r="CJR684" s="413"/>
      <c r="CJS684" s="413"/>
      <c r="CJT684" s="413"/>
      <c r="CJU684" s="413"/>
      <c r="CJV684" s="413"/>
      <c r="CJW684" s="413"/>
      <c r="CJX684" s="413"/>
      <c r="CJY684" s="413"/>
      <c r="CJZ684" s="414"/>
      <c r="CKA684" s="414"/>
      <c r="CKB684" s="414"/>
      <c r="CKC684" s="414"/>
      <c r="CKD684" s="414"/>
      <c r="CKE684" s="413"/>
      <c r="CKF684" s="413"/>
      <c r="CKG684" s="414"/>
      <c r="CKH684" s="414"/>
      <c r="CKI684" s="413"/>
      <c r="CKJ684" s="413"/>
      <c r="CKK684" s="414"/>
      <c r="CKL684" s="414"/>
      <c r="CKM684" s="413"/>
      <c r="CKN684" s="413"/>
      <c r="CKO684" s="413"/>
      <c r="CKP684" s="413"/>
      <c r="CKQ684" s="413"/>
      <c r="CKR684" s="413"/>
      <c r="CKS684" s="413"/>
      <c r="CKT684" s="414"/>
      <c r="CKU684" s="414"/>
      <c r="CKV684" s="413"/>
      <c r="CKW684" s="413"/>
      <c r="CKX684" s="414"/>
      <c r="CKY684" s="414"/>
      <c r="CKZ684" s="413"/>
      <c r="CLA684" s="413"/>
      <c r="CLB684" s="413"/>
      <c r="CLC684" s="413"/>
      <c r="CLD684" s="413"/>
      <c r="CLE684" s="407"/>
      <c r="CLF684" s="439"/>
      <c r="CLG684" s="413"/>
      <c r="CLH684" s="413"/>
      <c r="CLI684" s="413"/>
      <c r="CLJ684" s="413"/>
      <c r="CLK684" s="413"/>
      <c r="CLL684" s="413"/>
      <c r="CLM684" s="413"/>
      <c r="CLN684" s="412"/>
      <c r="CLO684" s="412"/>
      <c r="CLP684" s="412"/>
      <c r="CLQ684" s="412"/>
      <c r="CLR684" s="412"/>
      <c r="CLS684" s="412"/>
      <c r="CLT684" s="412"/>
      <c r="CLU684" s="412"/>
      <c r="CLV684" s="412"/>
      <c r="CLW684" s="412"/>
      <c r="CLX684" s="412"/>
      <c r="CLY684" s="412"/>
      <c r="CLZ684" s="412"/>
      <c r="CMA684" s="412"/>
      <c r="CMB684" s="412"/>
      <c r="CMC684" s="412"/>
      <c r="CMD684" s="412"/>
      <c r="CME684" s="412"/>
      <c r="CMF684" s="412"/>
      <c r="CMG684" s="412"/>
      <c r="CMH684" s="412"/>
      <c r="CMI684" s="412"/>
      <c r="CMJ684" s="412"/>
      <c r="CMK684" s="412"/>
      <c r="CML684" s="412"/>
      <c r="CMM684" s="412"/>
      <c r="CMN684" s="412"/>
      <c r="CMO684" s="412"/>
      <c r="CMP684" s="412"/>
      <c r="CMQ684" s="412"/>
      <c r="CMR684" s="412"/>
      <c r="CMS684" s="412"/>
      <c r="CMT684" s="412"/>
      <c r="CMU684" s="412"/>
      <c r="CMV684" s="412"/>
      <c r="CMW684" s="412"/>
      <c r="CMX684" s="412"/>
      <c r="CMY684" s="412"/>
      <c r="CMZ684" s="412"/>
      <c r="CNA684" s="412"/>
      <c r="CNB684" s="412"/>
      <c r="CNC684" s="412"/>
      <c r="CND684" s="412"/>
      <c r="CNE684" s="412"/>
      <c r="CNF684" s="413"/>
      <c r="CNG684" s="413"/>
      <c r="CNH684" s="413"/>
      <c r="CNI684" s="413"/>
      <c r="CNJ684" s="413"/>
      <c r="CNK684" s="413"/>
      <c r="CNL684" s="413"/>
      <c r="CNM684" s="413"/>
      <c r="CNN684" s="413"/>
      <c r="CNO684" s="413"/>
      <c r="CNP684" s="413"/>
      <c r="CNQ684" s="413"/>
      <c r="CNR684" s="413"/>
      <c r="CNS684" s="413"/>
      <c r="CNT684" s="413"/>
      <c r="CNU684" s="413"/>
      <c r="CNV684" s="413"/>
      <c r="CNW684" s="413"/>
      <c r="CNX684" s="413"/>
      <c r="CNY684" s="413"/>
      <c r="CNZ684" s="413"/>
      <c r="COA684" s="413"/>
      <c r="COB684" s="413"/>
      <c r="COC684" s="413"/>
      <c r="COD684" s="414"/>
      <c r="COE684" s="414"/>
      <c r="COF684" s="414"/>
      <c r="COG684" s="414"/>
      <c r="COH684" s="414"/>
      <c r="COI684" s="413"/>
      <c r="COJ684" s="413"/>
      <c r="COK684" s="414"/>
      <c r="COL684" s="414"/>
      <c r="COM684" s="413"/>
      <c r="CON684" s="413"/>
      <c r="COO684" s="414"/>
      <c r="COP684" s="414"/>
      <c r="COQ684" s="413"/>
      <c r="COR684" s="413"/>
      <c r="COS684" s="413"/>
      <c r="COT684" s="413"/>
      <c r="COU684" s="413"/>
      <c r="COV684" s="413"/>
      <c r="COW684" s="413"/>
      <c r="COX684" s="414"/>
      <c r="COY684" s="414"/>
      <c r="COZ684" s="413"/>
      <c r="CPA684" s="413"/>
      <c r="CPB684" s="414"/>
      <c r="CPC684" s="414"/>
      <c r="CPD684" s="413"/>
      <c r="CPE684" s="413"/>
      <c r="CPF684" s="413"/>
      <c r="CPG684" s="413"/>
      <c r="CPH684" s="413"/>
      <c r="CPI684" s="407"/>
      <c r="CPJ684" s="439"/>
      <c r="CPK684" s="413"/>
      <c r="CPL684" s="413"/>
      <c r="CPM684" s="413"/>
      <c r="CPN684" s="413"/>
      <c r="CPO684" s="413"/>
      <c r="CPP684" s="413"/>
      <c r="CPQ684" s="413"/>
      <c r="CPR684" s="412"/>
      <c r="CPS684" s="412"/>
      <c r="CPT684" s="412"/>
      <c r="CPU684" s="412"/>
      <c r="CPV684" s="412"/>
      <c r="CPW684" s="412"/>
      <c r="CPX684" s="412"/>
      <c r="CPY684" s="412"/>
      <c r="CPZ684" s="412"/>
      <c r="CQA684" s="412"/>
      <c r="CQB684" s="412"/>
      <c r="CQC684" s="412"/>
      <c r="CQD684" s="412"/>
      <c r="CQE684" s="412"/>
      <c r="CQF684" s="412"/>
      <c r="CQG684" s="412"/>
      <c r="CQH684" s="412"/>
      <c r="CQI684" s="412"/>
      <c r="CQJ684" s="412"/>
      <c r="CQK684" s="412"/>
      <c r="CQL684" s="412"/>
      <c r="CQM684" s="412"/>
      <c r="CQN684" s="412"/>
      <c r="CQO684" s="412"/>
      <c r="CQP684" s="412"/>
      <c r="CQQ684" s="412"/>
      <c r="CQR684" s="412"/>
      <c r="CQS684" s="412"/>
      <c r="CQT684" s="412"/>
      <c r="CQU684" s="412"/>
      <c r="CQV684" s="412"/>
      <c r="CQW684" s="412"/>
      <c r="CQX684" s="412"/>
      <c r="CQY684" s="412"/>
      <c r="CQZ684" s="412"/>
      <c r="CRA684" s="412"/>
      <c r="CRB684" s="412"/>
      <c r="CRC684" s="412"/>
      <c r="CRD684" s="412"/>
      <c r="CRE684" s="412"/>
      <c r="CRF684" s="412"/>
      <c r="CRG684" s="412"/>
      <c r="CRH684" s="412"/>
      <c r="CRI684" s="412"/>
      <c r="CRJ684" s="413"/>
      <c r="CRK684" s="413"/>
      <c r="CRL684" s="413"/>
      <c r="CRM684" s="413"/>
      <c r="CRN684" s="413"/>
      <c r="CRO684" s="413"/>
      <c r="CRP684" s="413"/>
      <c r="CRQ684" s="413"/>
      <c r="CRR684" s="413"/>
      <c r="CRS684" s="413"/>
      <c r="CRT684" s="413"/>
      <c r="CRU684" s="413"/>
      <c r="CRV684" s="413"/>
      <c r="CRW684" s="413"/>
      <c r="CRX684" s="413"/>
      <c r="CRY684" s="413"/>
      <c r="CRZ684" s="413"/>
      <c r="CSA684" s="413"/>
      <c r="CSB684" s="413"/>
      <c r="CSC684" s="413"/>
      <c r="CSD684" s="413"/>
      <c r="CSE684" s="413"/>
      <c r="CSF684" s="413"/>
      <c r="CSG684" s="413"/>
      <c r="CSH684" s="414"/>
      <c r="CSI684" s="414"/>
      <c r="CSJ684" s="414"/>
      <c r="CSK684" s="414"/>
      <c r="CSL684" s="414"/>
      <c r="CSM684" s="413"/>
      <c r="CSN684" s="413"/>
      <c r="CSO684" s="414"/>
      <c r="CSP684" s="414"/>
      <c r="CSQ684" s="413"/>
      <c r="CSR684" s="413"/>
      <c r="CSS684" s="414"/>
      <c r="CST684" s="414"/>
      <c r="CSU684" s="413"/>
      <c r="CSV684" s="413"/>
      <c r="CSW684" s="413"/>
      <c r="CSX684" s="413"/>
      <c r="CSY684" s="413"/>
      <c r="CSZ684" s="413"/>
      <c r="CTA684" s="413"/>
      <c r="CTB684" s="414"/>
      <c r="CTC684" s="414"/>
      <c r="CTD684" s="413"/>
      <c r="CTE684" s="413"/>
      <c r="CTF684" s="414"/>
      <c r="CTG684" s="414"/>
      <c r="CTH684" s="413"/>
      <c r="CTI684" s="413"/>
      <c r="CTJ684" s="413"/>
      <c r="CTK684" s="413"/>
      <c r="CTL684" s="413"/>
      <c r="CTM684" s="407"/>
      <c r="CTN684" s="439"/>
      <c r="CTO684" s="413"/>
      <c r="CTP684" s="413"/>
      <c r="CTQ684" s="413"/>
      <c r="CTR684" s="413"/>
      <c r="CTS684" s="413"/>
      <c r="CTT684" s="413"/>
      <c r="CTU684" s="413"/>
      <c r="CTV684" s="412"/>
      <c r="CTW684" s="412"/>
      <c r="CTX684" s="412"/>
      <c r="CTY684" s="412"/>
      <c r="CTZ684" s="412"/>
      <c r="CUA684" s="412"/>
      <c r="CUB684" s="412"/>
      <c r="CUC684" s="412"/>
      <c r="CUD684" s="412"/>
      <c r="CUE684" s="412"/>
      <c r="CUF684" s="412"/>
      <c r="CUG684" s="412"/>
      <c r="CUH684" s="412"/>
      <c r="CUI684" s="412"/>
      <c r="CUJ684" s="412"/>
      <c r="CUK684" s="412"/>
      <c r="CUL684" s="412"/>
      <c r="CUM684" s="412"/>
      <c r="CUN684" s="412"/>
      <c r="CUO684" s="412"/>
      <c r="CUP684" s="412"/>
      <c r="CUQ684" s="412"/>
      <c r="CUR684" s="412"/>
      <c r="CUS684" s="412"/>
      <c r="CUT684" s="412"/>
      <c r="CUU684" s="412"/>
      <c r="CUV684" s="412"/>
      <c r="CUW684" s="412"/>
      <c r="CUX684" s="412"/>
      <c r="CUY684" s="412"/>
      <c r="CUZ684" s="412"/>
      <c r="CVA684" s="412"/>
      <c r="CVB684" s="412"/>
      <c r="CVC684" s="412"/>
      <c r="CVD684" s="412"/>
      <c r="CVE684" s="412"/>
      <c r="CVF684" s="412"/>
      <c r="CVG684" s="412"/>
      <c r="CVH684" s="412"/>
      <c r="CVI684" s="412"/>
      <c r="CVJ684" s="412"/>
      <c r="CVK684" s="412"/>
      <c r="CVL684" s="412"/>
      <c r="CVM684" s="412"/>
      <c r="CVN684" s="413"/>
      <c r="CVO684" s="413"/>
      <c r="CVP684" s="413"/>
      <c r="CVQ684" s="413"/>
      <c r="CVR684" s="413"/>
      <c r="CVS684" s="413"/>
      <c r="CVT684" s="413"/>
      <c r="CVU684" s="413"/>
      <c r="CVV684" s="413"/>
      <c r="CVW684" s="413"/>
      <c r="CVX684" s="413"/>
      <c r="CVY684" s="413"/>
      <c r="CVZ684" s="413"/>
      <c r="CWA684" s="413"/>
      <c r="CWB684" s="413"/>
      <c r="CWC684" s="413"/>
      <c r="CWD684" s="413"/>
      <c r="CWE684" s="413"/>
      <c r="CWF684" s="413"/>
      <c r="CWG684" s="413"/>
      <c r="CWH684" s="413"/>
      <c r="CWI684" s="413"/>
      <c r="CWJ684" s="413"/>
      <c r="CWK684" s="413"/>
      <c r="CWL684" s="414"/>
      <c r="CWM684" s="414"/>
      <c r="CWN684" s="414"/>
      <c r="CWO684" s="414"/>
      <c r="CWP684" s="414"/>
      <c r="CWQ684" s="413"/>
      <c r="CWR684" s="413"/>
      <c r="CWS684" s="414"/>
      <c r="CWT684" s="414"/>
      <c r="CWU684" s="413"/>
      <c r="CWV684" s="413"/>
      <c r="CWW684" s="414"/>
      <c r="CWX684" s="414"/>
      <c r="CWY684" s="413"/>
      <c r="CWZ684" s="413"/>
      <c r="CXA684" s="413"/>
      <c r="CXB684" s="413"/>
      <c r="CXC684" s="413"/>
      <c r="CXD684" s="413"/>
      <c r="CXE684" s="413"/>
      <c r="CXF684" s="414"/>
      <c r="CXG684" s="414"/>
      <c r="CXH684" s="413"/>
      <c r="CXI684" s="413"/>
      <c r="CXJ684" s="414"/>
      <c r="CXK684" s="414"/>
      <c r="CXL684" s="413"/>
      <c r="CXM684" s="413"/>
      <c r="CXN684" s="413"/>
      <c r="CXO684" s="413"/>
      <c r="CXP684" s="413"/>
      <c r="CXQ684" s="407"/>
      <c r="CXR684" s="439"/>
      <c r="CXS684" s="413"/>
      <c r="CXT684" s="413"/>
      <c r="CXU684" s="413"/>
      <c r="CXV684" s="413"/>
      <c r="CXW684" s="413"/>
      <c r="CXX684" s="413"/>
      <c r="CXY684" s="413"/>
      <c r="CXZ684" s="412"/>
      <c r="CYA684" s="412"/>
      <c r="CYB684" s="412"/>
      <c r="CYC684" s="412"/>
      <c r="CYD684" s="412"/>
      <c r="CYE684" s="412"/>
      <c r="CYF684" s="412"/>
      <c r="CYG684" s="412"/>
      <c r="CYH684" s="412"/>
      <c r="CYI684" s="412"/>
      <c r="CYJ684" s="412"/>
      <c r="CYK684" s="412"/>
      <c r="CYL684" s="412"/>
      <c r="CYM684" s="412"/>
      <c r="CYN684" s="412"/>
      <c r="CYO684" s="412"/>
      <c r="CYP684" s="412"/>
      <c r="CYQ684" s="412"/>
      <c r="CYR684" s="412"/>
      <c r="CYS684" s="412"/>
      <c r="CYT684" s="412"/>
      <c r="CYU684" s="412"/>
      <c r="CYV684" s="412"/>
      <c r="CYW684" s="412"/>
      <c r="CYX684" s="412"/>
      <c r="CYY684" s="412"/>
      <c r="CYZ684" s="412"/>
      <c r="CZA684" s="412"/>
      <c r="CZB684" s="412"/>
      <c r="CZC684" s="412"/>
      <c r="CZD684" s="412"/>
      <c r="CZE684" s="412"/>
      <c r="CZF684" s="412"/>
      <c r="CZG684" s="412"/>
      <c r="CZH684" s="412"/>
      <c r="CZI684" s="412"/>
      <c r="CZJ684" s="412"/>
      <c r="CZK684" s="412"/>
      <c r="CZL684" s="412"/>
      <c r="CZM684" s="412"/>
      <c r="CZN684" s="412"/>
      <c r="CZO684" s="412"/>
      <c r="CZP684" s="412"/>
      <c r="CZQ684" s="412"/>
      <c r="CZR684" s="413"/>
      <c r="CZS684" s="413"/>
      <c r="CZT684" s="413"/>
      <c r="CZU684" s="413"/>
      <c r="CZV684" s="413"/>
      <c r="CZW684" s="413"/>
      <c r="CZX684" s="413"/>
      <c r="CZY684" s="413"/>
      <c r="CZZ684" s="413"/>
      <c r="DAA684" s="413"/>
      <c r="DAB684" s="413"/>
      <c r="DAC684" s="413"/>
      <c r="DAD684" s="413"/>
      <c r="DAE684" s="413"/>
      <c r="DAF684" s="413"/>
      <c r="DAG684" s="413"/>
      <c r="DAH684" s="413"/>
      <c r="DAI684" s="413"/>
      <c r="DAJ684" s="413"/>
      <c r="DAK684" s="413"/>
      <c r="DAL684" s="413"/>
      <c r="DAM684" s="413"/>
      <c r="DAN684" s="413"/>
      <c r="DAO684" s="413"/>
      <c r="DAP684" s="414"/>
      <c r="DAQ684" s="414"/>
      <c r="DAR684" s="414"/>
      <c r="DAS684" s="414"/>
      <c r="DAT684" s="414"/>
      <c r="DAU684" s="413"/>
      <c r="DAV684" s="413"/>
      <c r="DAW684" s="414"/>
      <c r="DAX684" s="414"/>
      <c r="DAY684" s="413"/>
      <c r="DAZ684" s="413"/>
      <c r="DBA684" s="414"/>
      <c r="DBB684" s="414"/>
      <c r="DBC684" s="413"/>
      <c r="DBD684" s="413"/>
      <c r="DBE684" s="413"/>
      <c r="DBF684" s="413"/>
      <c r="DBG684" s="413"/>
      <c r="DBH684" s="413"/>
      <c r="DBI684" s="413"/>
      <c r="DBJ684" s="414"/>
      <c r="DBK684" s="414"/>
      <c r="DBL684" s="413"/>
      <c r="DBM684" s="413"/>
      <c r="DBN684" s="414"/>
      <c r="DBO684" s="414"/>
      <c r="DBP684" s="413"/>
      <c r="DBQ684" s="413"/>
      <c r="DBR684" s="413"/>
      <c r="DBS684" s="413"/>
      <c r="DBT684" s="413"/>
      <c r="DBU684" s="407"/>
      <c r="DBV684" s="439"/>
      <c r="DBW684" s="413"/>
      <c r="DBX684" s="413"/>
      <c r="DBY684" s="413"/>
      <c r="DBZ684" s="413"/>
      <c r="DCA684" s="413"/>
      <c r="DCB684" s="413"/>
      <c r="DCC684" s="413"/>
      <c r="DCD684" s="412"/>
      <c r="DCE684" s="412"/>
      <c r="DCF684" s="412"/>
      <c r="DCG684" s="412"/>
      <c r="DCH684" s="412"/>
      <c r="DCI684" s="412"/>
      <c r="DCJ684" s="412"/>
      <c r="DCK684" s="412"/>
      <c r="DCL684" s="412"/>
      <c r="DCM684" s="412"/>
      <c r="DCN684" s="412"/>
      <c r="DCO684" s="412"/>
      <c r="DCP684" s="412"/>
      <c r="DCQ684" s="412"/>
      <c r="DCR684" s="412"/>
      <c r="DCS684" s="412"/>
      <c r="DCT684" s="412"/>
      <c r="DCU684" s="412"/>
      <c r="DCV684" s="412"/>
      <c r="DCW684" s="412"/>
      <c r="DCX684" s="412"/>
      <c r="DCY684" s="412"/>
      <c r="DCZ684" s="412"/>
      <c r="DDA684" s="412"/>
      <c r="DDB684" s="412"/>
      <c r="DDC684" s="412"/>
      <c r="DDD684" s="412"/>
      <c r="DDE684" s="412"/>
      <c r="DDF684" s="412"/>
      <c r="DDG684" s="412"/>
      <c r="DDH684" s="412"/>
      <c r="DDI684" s="412"/>
      <c r="DDJ684" s="412"/>
      <c r="DDK684" s="412"/>
      <c r="DDL684" s="412"/>
      <c r="DDM684" s="412"/>
      <c r="DDN684" s="412"/>
      <c r="DDO684" s="412"/>
      <c r="DDP684" s="412"/>
      <c r="DDQ684" s="412"/>
      <c r="DDR684" s="412"/>
      <c r="DDS684" s="412"/>
      <c r="DDT684" s="412"/>
      <c r="DDU684" s="412"/>
      <c r="DDV684" s="413"/>
      <c r="DDW684" s="413"/>
      <c r="DDX684" s="413"/>
      <c r="DDY684" s="413"/>
      <c r="DDZ684" s="413"/>
      <c r="DEA684" s="413"/>
      <c r="DEB684" s="413"/>
      <c r="DEC684" s="413"/>
      <c r="DED684" s="413"/>
      <c r="DEE684" s="413"/>
      <c r="DEF684" s="413"/>
      <c r="DEG684" s="413"/>
      <c r="DEH684" s="413"/>
      <c r="DEI684" s="413"/>
      <c r="DEJ684" s="413"/>
      <c r="DEK684" s="413"/>
      <c r="DEL684" s="413"/>
      <c r="DEM684" s="413"/>
      <c r="DEN684" s="413"/>
      <c r="DEO684" s="413"/>
      <c r="DEP684" s="413"/>
      <c r="DEQ684" s="413"/>
      <c r="DER684" s="413"/>
      <c r="DES684" s="413"/>
      <c r="DET684" s="414"/>
      <c r="DEU684" s="414"/>
      <c r="DEV684" s="414"/>
      <c r="DEW684" s="414"/>
      <c r="DEX684" s="414"/>
      <c r="DEY684" s="413"/>
      <c r="DEZ684" s="413"/>
      <c r="DFA684" s="414"/>
      <c r="DFB684" s="414"/>
      <c r="DFC684" s="413"/>
      <c r="DFD684" s="413"/>
      <c r="DFE684" s="414"/>
      <c r="DFF684" s="414"/>
      <c r="DFG684" s="413"/>
      <c r="DFH684" s="413"/>
      <c r="DFI684" s="413"/>
      <c r="DFJ684" s="413"/>
      <c r="DFK684" s="413"/>
      <c r="DFL684" s="413"/>
      <c r="DFM684" s="413"/>
      <c r="DFN684" s="414"/>
      <c r="DFO684" s="414"/>
      <c r="DFP684" s="413"/>
      <c r="DFQ684" s="413"/>
      <c r="DFR684" s="414"/>
      <c r="DFS684" s="414"/>
      <c r="DFT684" s="413"/>
      <c r="DFU684" s="413"/>
      <c r="DFV684" s="413"/>
      <c r="DFW684" s="413"/>
      <c r="DFX684" s="413"/>
      <c r="DFY684" s="407"/>
      <c r="DFZ684" s="439"/>
      <c r="DGA684" s="413"/>
      <c r="DGB684" s="413"/>
      <c r="DGC684" s="413"/>
      <c r="DGD684" s="413"/>
      <c r="DGE684" s="413"/>
      <c r="DGF684" s="413"/>
      <c r="DGG684" s="413"/>
      <c r="DGH684" s="412"/>
      <c r="DGI684" s="412"/>
      <c r="DGJ684" s="412"/>
      <c r="DGK684" s="412"/>
      <c r="DGL684" s="412"/>
      <c r="DGM684" s="412"/>
      <c r="DGN684" s="412"/>
      <c r="DGO684" s="412"/>
      <c r="DGP684" s="412"/>
      <c r="DGQ684" s="412"/>
      <c r="DGR684" s="412"/>
      <c r="DGS684" s="412"/>
      <c r="DGT684" s="412"/>
      <c r="DGU684" s="412"/>
      <c r="DGV684" s="412"/>
      <c r="DGW684" s="412"/>
      <c r="DGX684" s="412"/>
      <c r="DGY684" s="412"/>
      <c r="DGZ684" s="412"/>
      <c r="DHA684" s="412"/>
      <c r="DHB684" s="412"/>
      <c r="DHC684" s="412"/>
      <c r="DHD684" s="412"/>
      <c r="DHE684" s="412"/>
      <c r="DHF684" s="412"/>
      <c r="DHG684" s="412"/>
      <c r="DHH684" s="412"/>
      <c r="DHI684" s="412"/>
      <c r="DHJ684" s="412"/>
      <c r="DHK684" s="412"/>
      <c r="DHL684" s="412"/>
      <c r="DHM684" s="412"/>
      <c r="DHN684" s="412"/>
      <c r="DHO684" s="412"/>
      <c r="DHP684" s="412"/>
      <c r="DHQ684" s="412"/>
      <c r="DHR684" s="412"/>
      <c r="DHS684" s="412"/>
      <c r="DHT684" s="412"/>
      <c r="DHU684" s="412"/>
      <c r="DHV684" s="412"/>
      <c r="DHW684" s="412"/>
      <c r="DHX684" s="412"/>
      <c r="DHY684" s="412"/>
      <c r="DHZ684" s="413"/>
      <c r="DIA684" s="413"/>
      <c r="DIB684" s="413"/>
      <c r="DIC684" s="413"/>
      <c r="DID684" s="413"/>
      <c r="DIE684" s="413"/>
      <c r="DIF684" s="413"/>
      <c r="DIG684" s="413"/>
      <c r="DIH684" s="413"/>
      <c r="DII684" s="413"/>
      <c r="DIJ684" s="413"/>
      <c r="DIK684" s="413"/>
      <c r="DIL684" s="413"/>
      <c r="DIM684" s="413"/>
      <c r="DIN684" s="413"/>
      <c r="DIO684" s="413"/>
      <c r="DIP684" s="413"/>
      <c r="DIQ684" s="413"/>
      <c r="DIR684" s="413"/>
      <c r="DIS684" s="413"/>
      <c r="DIT684" s="413"/>
      <c r="DIU684" s="413"/>
      <c r="DIV684" s="413"/>
      <c r="DIW684" s="413"/>
      <c r="DIX684" s="414"/>
      <c r="DIY684" s="414"/>
      <c r="DIZ684" s="414"/>
      <c r="DJA684" s="414"/>
      <c r="DJB684" s="414"/>
      <c r="DJC684" s="413"/>
      <c r="DJD684" s="413"/>
      <c r="DJE684" s="414"/>
      <c r="DJF684" s="414"/>
      <c r="DJG684" s="413"/>
      <c r="DJH684" s="413"/>
      <c r="DJI684" s="414"/>
      <c r="DJJ684" s="414"/>
      <c r="DJK684" s="413"/>
      <c r="DJL684" s="413"/>
      <c r="DJM684" s="413"/>
      <c r="DJN684" s="413"/>
      <c r="DJO684" s="413"/>
      <c r="DJP684" s="413"/>
      <c r="DJQ684" s="413"/>
      <c r="DJR684" s="414"/>
      <c r="DJS684" s="414"/>
      <c r="DJT684" s="413"/>
      <c r="DJU684" s="413"/>
      <c r="DJV684" s="414"/>
      <c r="DJW684" s="414"/>
      <c r="DJX684" s="413"/>
      <c r="DJY684" s="413"/>
      <c r="DJZ684" s="413"/>
      <c r="DKA684" s="413"/>
      <c r="DKB684" s="413"/>
      <c r="DKC684" s="407"/>
      <c r="DKD684" s="439"/>
      <c r="DKE684" s="413"/>
      <c r="DKF684" s="413"/>
      <c r="DKG684" s="413"/>
      <c r="DKH684" s="413"/>
      <c r="DKI684" s="413"/>
      <c r="DKJ684" s="413"/>
      <c r="DKK684" s="413"/>
      <c r="DKL684" s="412"/>
      <c r="DKM684" s="412"/>
      <c r="DKN684" s="412"/>
      <c r="DKO684" s="412"/>
      <c r="DKP684" s="412"/>
      <c r="DKQ684" s="412"/>
      <c r="DKR684" s="412"/>
      <c r="DKS684" s="412"/>
      <c r="DKT684" s="412"/>
      <c r="DKU684" s="412"/>
      <c r="DKV684" s="412"/>
      <c r="DKW684" s="412"/>
      <c r="DKX684" s="412"/>
      <c r="DKY684" s="412"/>
      <c r="DKZ684" s="412"/>
      <c r="DLA684" s="412"/>
      <c r="DLB684" s="412"/>
      <c r="DLC684" s="412"/>
      <c r="DLD684" s="412"/>
      <c r="DLE684" s="412"/>
      <c r="DLF684" s="412"/>
      <c r="DLG684" s="412"/>
      <c r="DLH684" s="412"/>
      <c r="DLI684" s="412"/>
      <c r="DLJ684" s="412"/>
      <c r="DLK684" s="412"/>
      <c r="DLL684" s="412"/>
      <c r="DLM684" s="412"/>
      <c r="DLN684" s="412"/>
      <c r="DLO684" s="412"/>
      <c r="DLP684" s="412"/>
      <c r="DLQ684" s="412"/>
      <c r="DLR684" s="412"/>
      <c r="DLS684" s="412"/>
      <c r="DLT684" s="412"/>
      <c r="DLU684" s="412"/>
      <c r="DLV684" s="412"/>
      <c r="DLW684" s="412"/>
      <c r="DLX684" s="412"/>
      <c r="DLY684" s="412"/>
      <c r="DLZ684" s="412"/>
      <c r="DMA684" s="412"/>
      <c r="DMB684" s="412"/>
      <c r="DMC684" s="412"/>
      <c r="DMD684" s="413"/>
      <c r="DME684" s="413"/>
      <c r="DMF684" s="413"/>
      <c r="DMG684" s="413"/>
      <c r="DMH684" s="413"/>
      <c r="DMI684" s="413"/>
      <c r="DMJ684" s="413"/>
      <c r="DMK684" s="413"/>
      <c r="DML684" s="413"/>
      <c r="DMM684" s="413"/>
      <c r="DMN684" s="413"/>
      <c r="DMO684" s="413"/>
      <c r="DMP684" s="413"/>
      <c r="DMQ684" s="413"/>
      <c r="DMR684" s="413"/>
      <c r="DMS684" s="413"/>
      <c r="DMT684" s="413"/>
      <c r="DMU684" s="413"/>
      <c r="DMV684" s="413"/>
      <c r="DMW684" s="413"/>
      <c r="DMX684" s="413"/>
      <c r="DMY684" s="413"/>
      <c r="DMZ684" s="413"/>
      <c r="DNA684" s="413"/>
      <c r="DNB684" s="414"/>
      <c r="DNC684" s="414"/>
      <c r="DND684" s="414"/>
      <c r="DNE684" s="414"/>
      <c r="DNF684" s="414"/>
      <c r="DNG684" s="413"/>
      <c r="DNH684" s="413"/>
      <c r="DNI684" s="414"/>
      <c r="DNJ684" s="414"/>
      <c r="DNK684" s="413"/>
      <c r="DNL684" s="413"/>
      <c r="DNM684" s="414"/>
      <c r="DNN684" s="414"/>
      <c r="DNO684" s="413"/>
      <c r="DNP684" s="413"/>
      <c r="DNQ684" s="413"/>
      <c r="DNR684" s="413"/>
      <c r="DNS684" s="413"/>
      <c r="DNT684" s="413"/>
      <c r="DNU684" s="413"/>
      <c r="DNV684" s="414"/>
      <c r="DNW684" s="414"/>
      <c r="DNX684" s="413"/>
      <c r="DNY684" s="413"/>
      <c r="DNZ684" s="414"/>
      <c r="DOA684" s="414"/>
      <c r="DOB684" s="413"/>
      <c r="DOC684" s="413"/>
      <c r="DOD684" s="413"/>
      <c r="DOE684" s="413"/>
      <c r="DOF684" s="413"/>
      <c r="DOG684" s="407"/>
      <c r="DOH684" s="439"/>
      <c r="DOI684" s="413"/>
      <c r="DOJ684" s="413"/>
      <c r="DOK684" s="413"/>
      <c r="DOL684" s="413"/>
      <c r="DOM684" s="413"/>
      <c r="DON684" s="413"/>
      <c r="DOO684" s="413"/>
      <c r="DOP684" s="412"/>
      <c r="DOQ684" s="412"/>
      <c r="DOR684" s="412"/>
      <c r="DOS684" s="412"/>
      <c r="DOT684" s="412"/>
      <c r="DOU684" s="412"/>
      <c r="DOV684" s="412"/>
      <c r="DOW684" s="412"/>
      <c r="DOX684" s="412"/>
      <c r="DOY684" s="412"/>
      <c r="DOZ684" s="412"/>
      <c r="DPA684" s="412"/>
      <c r="DPB684" s="412"/>
      <c r="DPC684" s="412"/>
      <c r="DPD684" s="412"/>
      <c r="DPE684" s="412"/>
      <c r="DPF684" s="412"/>
      <c r="DPG684" s="412"/>
      <c r="DPH684" s="412"/>
      <c r="DPI684" s="412"/>
      <c r="DPJ684" s="412"/>
      <c r="DPK684" s="412"/>
      <c r="DPL684" s="412"/>
      <c r="DPM684" s="412"/>
      <c r="DPN684" s="412"/>
      <c r="DPO684" s="412"/>
      <c r="DPP684" s="412"/>
      <c r="DPQ684" s="412"/>
      <c r="DPR684" s="412"/>
      <c r="DPS684" s="412"/>
      <c r="DPT684" s="412"/>
      <c r="DPU684" s="412"/>
      <c r="DPV684" s="412"/>
      <c r="DPW684" s="412"/>
      <c r="DPX684" s="412"/>
      <c r="DPY684" s="412"/>
      <c r="DPZ684" s="412"/>
      <c r="DQA684" s="412"/>
      <c r="DQB684" s="412"/>
      <c r="DQC684" s="412"/>
      <c r="DQD684" s="412"/>
      <c r="DQE684" s="412"/>
      <c r="DQF684" s="412"/>
      <c r="DQG684" s="412"/>
      <c r="DQH684" s="413"/>
      <c r="DQI684" s="413"/>
      <c r="DQJ684" s="413"/>
      <c r="DQK684" s="413"/>
      <c r="DQL684" s="413"/>
      <c r="DQM684" s="413"/>
      <c r="DQN684" s="413"/>
      <c r="DQO684" s="413"/>
      <c r="DQP684" s="413"/>
      <c r="DQQ684" s="413"/>
      <c r="DQR684" s="413"/>
      <c r="DQS684" s="413"/>
      <c r="DQT684" s="413"/>
      <c r="DQU684" s="413"/>
      <c r="DQV684" s="413"/>
      <c r="DQW684" s="413"/>
      <c r="DQX684" s="413"/>
      <c r="DQY684" s="413"/>
      <c r="DQZ684" s="413"/>
      <c r="DRA684" s="413"/>
      <c r="DRB684" s="413"/>
      <c r="DRC684" s="413"/>
      <c r="DRD684" s="413"/>
      <c r="DRE684" s="413"/>
      <c r="DRF684" s="414"/>
      <c r="DRG684" s="414"/>
      <c r="DRH684" s="414"/>
      <c r="DRI684" s="414"/>
      <c r="DRJ684" s="414"/>
      <c r="DRK684" s="413"/>
      <c r="DRL684" s="413"/>
      <c r="DRM684" s="414"/>
      <c r="DRN684" s="414"/>
      <c r="DRO684" s="413"/>
      <c r="DRP684" s="413"/>
      <c r="DRQ684" s="414"/>
      <c r="DRR684" s="414"/>
      <c r="DRS684" s="413"/>
      <c r="DRT684" s="413"/>
      <c r="DRU684" s="413"/>
      <c r="DRV684" s="413"/>
      <c r="DRW684" s="413"/>
      <c r="DRX684" s="413"/>
      <c r="DRY684" s="413"/>
      <c r="DRZ684" s="414"/>
      <c r="DSA684" s="414"/>
      <c r="DSB684" s="413"/>
      <c r="DSC684" s="413"/>
      <c r="DSD684" s="414"/>
      <c r="DSE684" s="414"/>
      <c r="DSF684" s="413"/>
      <c r="DSG684" s="413"/>
      <c r="DSH684" s="413"/>
      <c r="DSI684" s="413"/>
      <c r="DSJ684" s="413"/>
      <c r="DSK684" s="407"/>
      <c r="DSL684" s="439"/>
      <c r="DSM684" s="413"/>
      <c r="DSN684" s="413"/>
      <c r="DSO684" s="413"/>
      <c r="DSP684" s="413"/>
      <c r="DSQ684" s="413"/>
      <c r="DSR684" s="413"/>
      <c r="DSS684" s="413"/>
      <c r="DST684" s="412"/>
      <c r="DSU684" s="412"/>
      <c r="DSV684" s="412"/>
      <c r="DSW684" s="412"/>
      <c r="DSX684" s="412"/>
      <c r="DSY684" s="412"/>
      <c r="DSZ684" s="412"/>
      <c r="DTA684" s="412"/>
      <c r="DTB684" s="412"/>
      <c r="DTC684" s="412"/>
      <c r="DTD684" s="412"/>
      <c r="DTE684" s="412"/>
      <c r="DTF684" s="412"/>
      <c r="DTG684" s="412"/>
      <c r="DTH684" s="412"/>
      <c r="DTI684" s="412"/>
      <c r="DTJ684" s="412"/>
      <c r="DTK684" s="412"/>
      <c r="DTL684" s="412"/>
      <c r="DTM684" s="412"/>
      <c r="DTN684" s="412"/>
      <c r="DTO684" s="412"/>
      <c r="DTP684" s="412"/>
      <c r="DTQ684" s="412"/>
      <c r="DTR684" s="412"/>
      <c r="DTS684" s="412"/>
      <c r="DTT684" s="412"/>
      <c r="DTU684" s="412"/>
      <c r="DTV684" s="412"/>
      <c r="DTW684" s="412"/>
      <c r="DTX684" s="412"/>
      <c r="DTY684" s="412"/>
      <c r="DTZ684" s="412"/>
      <c r="DUA684" s="412"/>
      <c r="DUB684" s="412"/>
      <c r="DUC684" s="412"/>
      <c r="DUD684" s="412"/>
      <c r="DUE684" s="412"/>
      <c r="DUF684" s="412"/>
      <c r="DUG684" s="412"/>
      <c r="DUH684" s="412"/>
      <c r="DUI684" s="412"/>
      <c r="DUJ684" s="412"/>
      <c r="DUK684" s="412"/>
      <c r="DUL684" s="413"/>
      <c r="DUM684" s="413"/>
      <c r="DUN684" s="413"/>
      <c r="DUO684" s="413"/>
      <c r="DUP684" s="413"/>
      <c r="DUQ684" s="413"/>
      <c r="DUR684" s="413"/>
      <c r="DUS684" s="413"/>
      <c r="DUT684" s="413"/>
      <c r="DUU684" s="413"/>
      <c r="DUV684" s="413"/>
      <c r="DUW684" s="413"/>
      <c r="DUX684" s="413"/>
      <c r="DUY684" s="413"/>
      <c r="DUZ684" s="413"/>
      <c r="DVA684" s="413"/>
      <c r="DVB684" s="413"/>
      <c r="DVC684" s="413"/>
      <c r="DVD684" s="413"/>
      <c r="DVE684" s="413"/>
      <c r="DVF684" s="413"/>
      <c r="DVG684" s="413"/>
      <c r="DVH684" s="413"/>
      <c r="DVI684" s="413"/>
      <c r="DVJ684" s="414"/>
      <c r="DVK684" s="414"/>
      <c r="DVL684" s="414"/>
      <c r="DVM684" s="414"/>
      <c r="DVN684" s="414"/>
      <c r="DVO684" s="413"/>
      <c r="DVP684" s="413"/>
      <c r="DVQ684" s="414"/>
      <c r="DVR684" s="414"/>
      <c r="DVS684" s="413"/>
      <c r="DVT684" s="413"/>
      <c r="DVU684" s="414"/>
      <c r="DVV684" s="414"/>
      <c r="DVW684" s="413"/>
      <c r="DVX684" s="413"/>
      <c r="DVY684" s="413"/>
      <c r="DVZ684" s="413"/>
      <c r="DWA684" s="413"/>
      <c r="DWB684" s="413"/>
      <c r="DWC684" s="413"/>
      <c r="DWD684" s="414"/>
      <c r="DWE684" s="414"/>
      <c r="DWF684" s="413"/>
      <c r="DWG684" s="413"/>
      <c r="DWH684" s="414"/>
      <c r="DWI684" s="414"/>
      <c r="DWJ684" s="413"/>
      <c r="DWK684" s="413"/>
      <c r="DWL684" s="413"/>
      <c r="DWM684" s="413"/>
      <c r="DWN684" s="413"/>
      <c r="DWO684" s="407"/>
      <c r="DWP684" s="439"/>
      <c r="DWQ684" s="413"/>
      <c r="DWR684" s="413"/>
      <c r="DWS684" s="413"/>
      <c r="DWT684" s="413"/>
      <c r="DWU684" s="413"/>
      <c r="DWV684" s="413"/>
      <c r="DWW684" s="413"/>
      <c r="DWX684" s="412"/>
      <c r="DWY684" s="412"/>
      <c r="DWZ684" s="412"/>
      <c r="DXA684" s="412"/>
      <c r="DXB684" s="412"/>
      <c r="DXC684" s="412"/>
      <c r="DXD684" s="412"/>
      <c r="DXE684" s="412"/>
      <c r="DXF684" s="412"/>
      <c r="DXG684" s="412"/>
      <c r="DXH684" s="412"/>
      <c r="DXI684" s="412"/>
      <c r="DXJ684" s="412"/>
      <c r="DXK684" s="412"/>
      <c r="DXL684" s="412"/>
      <c r="DXM684" s="412"/>
      <c r="DXN684" s="412"/>
      <c r="DXO684" s="412"/>
      <c r="DXP684" s="412"/>
      <c r="DXQ684" s="412"/>
      <c r="DXR684" s="412"/>
      <c r="DXS684" s="412"/>
      <c r="DXT684" s="412"/>
      <c r="DXU684" s="412"/>
      <c r="DXV684" s="412"/>
      <c r="DXW684" s="412"/>
      <c r="DXX684" s="412"/>
      <c r="DXY684" s="412"/>
      <c r="DXZ684" s="412"/>
      <c r="DYA684" s="412"/>
      <c r="DYB684" s="412"/>
      <c r="DYC684" s="412"/>
      <c r="DYD684" s="412"/>
      <c r="DYE684" s="412"/>
      <c r="DYF684" s="412"/>
      <c r="DYG684" s="412"/>
      <c r="DYH684" s="412"/>
      <c r="DYI684" s="412"/>
      <c r="DYJ684" s="412"/>
      <c r="DYK684" s="412"/>
      <c r="DYL684" s="412"/>
      <c r="DYM684" s="412"/>
      <c r="DYN684" s="412"/>
      <c r="DYO684" s="412"/>
      <c r="DYP684" s="413"/>
      <c r="DYQ684" s="413"/>
      <c r="DYR684" s="413"/>
      <c r="DYS684" s="413"/>
      <c r="DYT684" s="413"/>
      <c r="DYU684" s="413"/>
      <c r="DYV684" s="413"/>
      <c r="DYW684" s="413"/>
      <c r="DYX684" s="413"/>
      <c r="DYY684" s="413"/>
      <c r="DYZ684" s="413"/>
      <c r="DZA684" s="413"/>
      <c r="DZB684" s="413"/>
      <c r="DZC684" s="413"/>
      <c r="DZD684" s="413"/>
      <c r="DZE684" s="413"/>
      <c r="DZF684" s="413"/>
      <c r="DZG684" s="413"/>
      <c r="DZH684" s="413"/>
      <c r="DZI684" s="413"/>
      <c r="DZJ684" s="413"/>
      <c r="DZK684" s="413"/>
      <c r="DZL684" s="413"/>
      <c r="DZM684" s="413"/>
      <c r="DZN684" s="414"/>
      <c r="DZO684" s="414"/>
      <c r="DZP684" s="414"/>
      <c r="DZQ684" s="414"/>
      <c r="DZR684" s="414"/>
      <c r="DZS684" s="413"/>
      <c r="DZT684" s="413"/>
      <c r="DZU684" s="414"/>
      <c r="DZV684" s="414"/>
      <c r="DZW684" s="413"/>
      <c r="DZX684" s="413"/>
      <c r="DZY684" s="414"/>
      <c r="DZZ684" s="414"/>
      <c r="EAA684" s="413"/>
      <c r="EAB684" s="413"/>
      <c r="EAC684" s="413"/>
      <c r="EAD684" s="413"/>
      <c r="EAE684" s="413"/>
      <c r="EAF684" s="413"/>
      <c r="EAG684" s="413"/>
      <c r="EAH684" s="414"/>
      <c r="EAI684" s="414"/>
      <c r="EAJ684" s="413"/>
      <c r="EAK684" s="413"/>
      <c r="EAL684" s="414"/>
      <c r="EAM684" s="414"/>
      <c r="EAN684" s="413"/>
      <c r="EAO684" s="413"/>
      <c r="EAP684" s="413"/>
      <c r="EAQ684" s="413"/>
      <c r="EAR684" s="413"/>
      <c r="EAS684" s="407"/>
      <c r="EAT684" s="439"/>
      <c r="EAU684" s="413"/>
      <c r="EAV684" s="413"/>
      <c r="EAW684" s="413"/>
      <c r="EAX684" s="413"/>
      <c r="EAY684" s="413"/>
      <c r="EAZ684" s="413"/>
      <c r="EBA684" s="413"/>
      <c r="EBB684" s="412"/>
      <c r="EBC684" s="412"/>
      <c r="EBD684" s="412"/>
      <c r="EBE684" s="412"/>
      <c r="EBF684" s="412"/>
      <c r="EBG684" s="412"/>
      <c r="EBH684" s="412"/>
      <c r="EBI684" s="412"/>
      <c r="EBJ684" s="412"/>
      <c r="EBK684" s="412"/>
      <c r="EBL684" s="412"/>
      <c r="EBM684" s="412"/>
      <c r="EBN684" s="412"/>
      <c r="EBO684" s="412"/>
      <c r="EBP684" s="412"/>
      <c r="EBQ684" s="412"/>
      <c r="EBR684" s="412"/>
      <c r="EBS684" s="412"/>
      <c r="EBT684" s="412"/>
      <c r="EBU684" s="412"/>
      <c r="EBV684" s="412"/>
      <c r="EBW684" s="412"/>
      <c r="EBX684" s="412"/>
      <c r="EBY684" s="412"/>
      <c r="EBZ684" s="412"/>
      <c r="ECA684" s="412"/>
      <c r="ECB684" s="412"/>
      <c r="ECC684" s="412"/>
      <c r="ECD684" s="412"/>
      <c r="ECE684" s="412"/>
      <c r="ECF684" s="412"/>
      <c r="ECG684" s="412"/>
      <c r="ECH684" s="412"/>
      <c r="ECI684" s="412"/>
      <c r="ECJ684" s="412"/>
      <c r="ECK684" s="412"/>
      <c r="ECL684" s="412"/>
      <c r="ECM684" s="412"/>
      <c r="ECN684" s="412"/>
      <c r="ECO684" s="412"/>
      <c r="ECP684" s="412"/>
      <c r="ECQ684" s="412"/>
      <c r="ECR684" s="412"/>
      <c r="ECS684" s="412"/>
      <c r="ECT684" s="413"/>
      <c r="ECU684" s="413"/>
      <c r="ECV684" s="413"/>
      <c r="ECW684" s="413"/>
      <c r="ECX684" s="413"/>
      <c r="ECY684" s="413"/>
      <c r="ECZ684" s="413"/>
      <c r="EDA684" s="413"/>
      <c r="EDB684" s="413"/>
      <c r="EDC684" s="413"/>
      <c r="EDD684" s="413"/>
      <c r="EDE684" s="413"/>
      <c r="EDF684" s="413"/>
      <c r="EDG684" s="413"/>
      <c r="EDH684" s="413"/>
      <c r="EDI684" s="413"/>
      <c r="EDJ684" s="413"/>
      <c r="EDK684" s="413"/>
      <c r="EDL684" s="413"/>
      <c r="EDM684" s="413"/>
      <c r="EDN684" s="413"/>
      <c r="EDO684" s="413"/>
      <c r="EDP684" s="413"/>
      <c r="EDQ684" s="413"/>
      <c r="EDR684" s="414"/>
      <c r="EDS684" s="414"/>
      <c r="EDT684" s="414"/>
      <c r="EDU684" s="414"/>
      <c r="EDV684" s="414"/>
      <c r="EDW684" s="413"/>
      <c r="EDX684" s="413"/>
      <c r="EDY684" s="414"/>
      <c r="EDZ684" s="414"/>
      <c r="EEA684" s="413"/>
      <c r="EEB684" s="413"/>
      <c r="EEC684" s="414"/>
      <c r="EED684" s="414"/>
      <c r="EEE684" s="413"/>
      <c r="EEF684" s="413"/>
      <c r="EEG684" s="413"/>
      <c r="EEH684" s="413"/>
      <c r="EEI684" s="413"/>
      <c r="EEJ684" s="413"/>
      <c r="EEK684" s="413"/>
      <c r="EEL684" s="414"/>
      <c r="EEM684" s="414"/>
      <c r="EEN684" s="413"/>
      <c r="EEO684" s="413"/>
      <c r="EEP684" s="414"/>
      <c r="EEQ684" s="414"/>
      <c r="EER684" s="413"/>
      <c r="EES684" s="413"/>
      <c r="EET684" s="413"/>
      <c r="EEU684" s="413"/>
      <c r="EEV684" s="413"/>
      <c r="EEW684" s="407"/>
      <c r="EEX684" s="439"/>
      <c r="EEY684" s="413"/>
      <c r="EEZ684" s="413"/>
      <c r="EFA684" s="413"/>
      <c r="EFB684" s="413"/>
      <c r="EFC684" s="413"/>
      <c r="EFD684" s="413"/>
      <c r="EFE684" s="413"/>
      <c r="EFF684" s="412"/>
      <c r="EFG684" s="412"/>
      <c r="EFH684" s="412"/>
      <c r="EFI684" s="412"/>
      <c r="EFJ684" s="412"/>
      <c r="EFK684" s="412"/>
      <c r="EFL684" s="412"/>
      <c r="EFM684" s="412"/>
      <c r="EFN684" s="412"/>
      <c r="EFO684" s="412"/>
      <c r="EFP684" s="412"/>
      <c r="EFQ684" s="412"/>
      <c r="EFR684" s="412"/>
      <c r="EFS684" s="412"/>
      <c r="EFT684" s="412"/>
      <c r="EFU684" s="412"/>
      <c r="EFV684" s="412"/>
      <c r="EFW684" s="412"/>
      <c r="EFX684" s="412"/>
      <c r="EFY684" s="412"/>
      <c r="EFZ684" s="412"/>
      <c r="EGA684" s="412"/>
      <c r="EGB684" s="412"/>
      <c r="EGC684" s="412"/>
      <c r="EGD684" s="412"/>
      <c r="EGE684" s="412"/>
      <c r="EGF684" s="412"/>
      <c r="EGG684" s="412"/>
      <c r="EGH684" s="412"/>
      <c r="EGI684" s="412"/>
      <c r="EGJ684" s="412"/>
      <c r="EGK684" s="412"/>
      <c r="EGL684" s="412"/>
      <c r="EGM684" s="412"/>
      <c r="EGN684" s="412"/>
      <c r="EGO684" s="412"/>
      <c r="EGP684" s="412"/>
      <c r="EGQ684" s="412"/>
      <c r="EGR684" s="412"/>
      <c r="EGS684" s="412"/>
      <c r="EGT684" s="412"/>
      <c r="EGU684" s="412"/>
      <c r="EGV684" s="412"/>
      <c r="EGW684" s="412"/>
      <c r="EGX684" s="413"/>
      <c r="EGY684" s="413"/>
      <c r="EGZ684" s="413"/>
      <c r="EHA684" s="413"/>
      <c r="EHB684" s="413"/>
      <c r="EHC684" s="413"/>
      <c r="EHD684" s="413"/>
      <c r="EHE684" s="413"/>
      <c r="EHF684" s="413"/>
      <c r="EHG684" s="413"/>
      <c r="EHH684" s="413"/>
      <c r="EHI684" s="413"/>
      <c r="EHJ684" s="413"/>
      <c r="EHK684" s="413"/>
      <c r="EHL684" s="413"/>
      <c r="EHM684" s="413"/>
      <c r="EHN684" s="413"/>
      <c r="EHO684" s="413"/>
      <c r="EHP684" s="413"/>
      <c r="EHQ684" s="413"/>
      <c r="EHR684" s="413"/>
      <c r="EHS684" s="413"/>
      <c r="EHT684" s="413"/>
      <c r="EHU684" s="413"/>
      <c r="EHV684" s="414"/>
      <c r="EHW684" s="414"/>
      <c r="EHX684" s="414"/>
      <c r="EHY684" s="414"/>
      <c r="EHZ684" s="414"/>
      <c r="EIA684" s="413"/>
      <c r="EIB684" s="413"/>
      <c r="EIC684" s="414"/>
      <c r="EID684" s="414"/>
      <c r="EIE684" s="413"/>
      <c r="EIF684" s="413"/>
      <c r="EIG684" s="414"/>
      <c r="EIH684" s="414"/>
      <c r="EII684" s="413"/>
      <c r="EIJ684" s="413"/>
      <c r="EIK684" s="413"/>
      <c r="EIL684" s="413"/>
      <c r="EIM684" s="413"/>
      <c r="EIN684" s="413"/>
      <c r="EIO684" s="413"/>
      <c r="EIP684" s="414"/>
      <c r="EIQ684" s="414"/>
      <c r="EIR684" s="413"/>
      <c r="EIS684" s="413"/>
      <c r="EIT684" s="414"/>
      <c r="EIU684" s="414"/>
      <c r="EIV684" s="413"/>
      <c r="EIW684" s="413"/>
      <c r="EIX684" s="413"/>
      <c r="EIY684" s="413"/>
      <c r="EIZ684" s="413"/>
      <c r="EJA684" s="407"/>
      <c r="EJB684" s="439"/>
      <c r="EJC684" s="413"/>
      <c r="EJD684" s="413"/>
      <c r="EJE684" s="413"/>
      <c r="EJF684" s="413"/>
      <c r="EJG684" s="413"/>
      <c r="EJH684" s="413"/>
      <c r="EJI684" s="413"/>
      <c r="EJJ684" s="412"/>
      <c r="EJK684" s="412"/>
      <c r="EJL684" s="412"/>
      <c r="EJM684" s="412"/>
      <c r="EJN684" s="412"/>
      <c r="EJO684" s="412"/>
      <c r="EJP684" s="412"/>
      <c r="EJQ684" s="412"/>
      <c r="EJR684" s="412"/>
      <c r="EJS684" s="412"/>
      <c r="EJT684" s="412"/>
      <c r="EJU684" s="412"/>
      <c r="EJV684" s="412"/>
      <c r="EJW684" s="412"/>
      <c r="EJX684" s="412"/>
      <c r="EJY684" s="412"/>
      <c r="EJZ684" s="412"/>
      <c r="EKA684" s="412"/>
      <c r="EKB684" s="412"/>
      <c r="EKC684" s="412"/>
      <c r="EKD684" s="412"/>
      <c r="EKE684" s="412"/>
      <c r="EKF684" s="412"/>
      <c r="EKG684" s="412"/>
      <c r="EKH684" s="412"/>
      <c r="EKI684" s="412"/>
      <c r="EKJ684" s="412"/>
      <c r="EKK684" s="412"/>
      <c r="EKL684" s="412"/>
      <c r="EKM684" s="412"/>
      <c r="EKN684" s="412"/>
      <c r="EKO684" s="412"/>
      <c r="EKP684" s="412"/>
      <c r="EKQ684" s="412"/>
      <c r="EKR684" s="412"/>
      <c r="EKS684" s="412"/>
      <c r="EKT684" s="412"/>
      <c r="EKU684" s="412"/>
      <c r="EKV684" s="412"/>
      <c r="EKW684" s="412"/>
      <c r="EKX684" s="412"/>
      <c r="EKY684" s="412"/>
      <c r="EKZ684" s="412"/>
      <c r="ELA684" s="412"/>
      <c r="ELB684" s="413"/>
      <c r="ELC684" s="413"/>
      <c r="ELD684" s="413"/>
      <c r="ELE684" s="413"/>
      <c r="ELF684" s="413"/>
      <c r="ELG684" s="413"/>
      <c r="ELH684" s="413"/>
      <c r="ELI684" s="413"/>
      <c r="ELJ684" s="413"/>
      <c r="ELK684" s="413"/>
      <c r="ELL684" s="413"/>
      <c r="ELM684" s="413"/>
      <c r="ELN684" s="413"/>
      <c r="ELO684" s="413"/>
      <c r="ELP684" s="413"/>
      <c r="ELQ684" s="413"/>
      <c r="ELR684" s="413"/>
      <c r="ELS684" s="413"/>
      <c r="ELT684" s="413"/>
      <c r="ELU684" s="413"/>
      <c r="ELV684" s="413"/>
      <c r="ELW684" s="413"/>
      <c r="ELX684" s="413"/>
      <c r="ELY684" s="413"/>
      <c r="ELZ684" s="414"/>
      <c r="EMA684" s="414"/>
      <c r="EMB684" s="414"/>
      <c r="EMC684" s="414"/>
      <c r="EMD684" s="414"/>
      <c r="EME684" s="413"/>
      <c r="EMF684" s="413"/>
      <c r="EMG684" s="414"/>
      <c r="EMH684" s="414"/>
      <c r="EMI684" s="413"/>
      <c r="EMJ684" s="413"/>
      <c r="EMK684" s="414"/>
      <c r="EML684" s="414"/>
      <c r="EMM684" s="413"/>
      <c r="EMN684" s="413"/>
      <c r="EMO684" s="413"/>
      <c r="EMP684" s="413"/>
      <c r="EMQ684" s="413"/>
      <c r="EMR684" s="413"/>
      <c r="EMS684" s="413"/>
      <c r="EMT684" s="414"/>
      <c r="EMU684" s="414"/>
      <c r="EMV684" s="413"/>
      <c r="EMW684" s="413"/>
      <c r="EMX684" s="414"/>
      <c r="EMY684" s="414"/>
      <c r="EMZ684" s="413"/>
      <c r="ENA684" s="413"/>
      <c r="ENB684" s="413"/>
      <c r="ENC684" s="413"/>
      <c r="END684" s="413"/>
      <c r="ENE684" s="407"/>
      <c r="ENF684" s="439"/>
      <c r="ENG684" s="413"/>
      <c r="ENH684" s="413"/>
      <c r="ENI684" s="413"/>
      <c r="ENJ684" s="413"/>
      <c r="ENK684" s="413"/>
      <c r="ENL684" s="413"/>
      <c r="ENM684" s="413"/>
      <c r="ENN684" s="412"/>
      <c r="ENO684" s="412"/>
      <c r="ENP684" s="412"/>
      <c r="ENQ684" s="412"/>
      <c r="ENR684" s="412"/>
      <c r="ENS684" s="412"/>
      <c r="ENT684" s="412"/>
      <c r="ENU684" s="412"/>
      <c r="ENV684" s="412"/>
      <c r="ENW684" s="412"/>
      <c r="ENX684" s="412"/>
      <c r="ENY684" s="412"/>
      <c r="ENZ684" s="412"/>
      <c r="EOA684" s="412"/>
      <c r="EOB684" s="412"/>
      <c r="EOC684" s="412"/>
      <c r="EOD684" s="412"/>
      <c r="EOE684" s="412"/>
      <c r="EOF684" s="412"/>
      <c r="EOG684" s="412"/>
      <c r="EOH684" s="412"/>
      <c r="EOI684" s="412"/>
      <c r="EOJ684" s="412"/>
      <c r="EOK684" s="412"/>
      <c r="EOL684" s="412"/>
      <c r="EOM684" s="412"/>
      <c r="EON684" s="412"/>
      <c r="EOO684" s="412"/>
      <c r="EOP684" s="412"/>
      <c r="EOQ684" s="412"/>
      <c r="EOR684" s="412"/>
      <c r="EOS684" s="412"/>
      <c r="EOT684" s="412"/>
      <c r="EOU684" s="412"/>
      <c r="EOV684" s="412"/>
      <c r="EOW684" s="412"/>
      <c r="EOX684" s="412"/>
      <c r="EOY684" s="412"/>
      <c r="EOZ684" s="412"/>
      <c r="EPA684" s="412"/>
      <c r="EPB684" s="412"/>
      <c r="EPC684" s="412"/>
      <c r="EPD684" s="412"/>
      <c r="EPE684" s="412"/>
      <c r="EPF684" s="413"/>
      <c r="EPG684" s="413"/>
      <c r="EPH684" s="413"/>
      <c r="EPI684" s="413"/>
      <c r="EPJ684" s="413"/>
      <c r="EPK684" s="413"/>
      <c r="EPL684" s="413"/>
      <c r="EPM684" s="413"/>
      <c r="EPN684" s="413"/>
      <c r="EPO684" s="413"/>
      <c r="EPP684" s="413"/>
      <c r="EPQ684" s="413"/>
      <c r="EPR684" s="413"/>
      <c r="EPS684" s="413"/>
      <c r="EPT684" s="413"/>
      <c r="EPU684" s="413"/>
      <c r="EPV684" s="413"/>
      <c r="EPW684" s="413"/>
      <c r="EPX684" s="413"/>
      <c r="EPY684" s="413"/>
      <c r="EPZ684" s="413"/>
      <c r="EQA684" s="413"/>
      <c r="EQB684" s="413"/>
      <c r="EQC684" s="413"/>
      <c r="EQD684" s="414"/>
      <c r="EQE684" s="414"/>
      <c r="EQF684" s="414"/>
      <c r="EQG684" s="414"/>
      <c r="EQH684" s="414"/>
      <c r="EQI684" s="413"/>
      <c r="EQJ684" s="413"/>
      <c r="EQK684" s="414"/>
      <c r="EQL684" s="414"/>
      <c r="EQM684" s="413"/>
      <c r="EQN684" s="413"/>
      <c r="EQO684" s="414"/>
      <c r="EQP684" s="414"/>
      <c r="EQQ684" s="413"/>
      <c r="EQR684" s="413"/>
      <c r="EQS684" s="413"/>
      <c r="EQT684" s="413"/>
      <c r="EQU684" s="413"/>
      <c r="EQV684" s="413"/>
      <c r="EQW684" s="413"/>
      <c r="EQX684" s="414"/>
      <c r="EQY684" s="414"/>
      <c r="EQZ684" s="413"/>
      <c r="ERA684" s="413"/>
      <c r="ERB684" s="414"/>
      <c r="ERC684" s="414"/>
      <c r="ERD684" s="413"/>
      <c r="ERE684" s="413"/>
      <c r="ERF684" s="413"/>
      <c r="ERG684" s="413"/>
      <c r="ERH684" s="413"/>
      <c r="ERI684" s="407"/>
      <c r="ERJ684" s="439"/>
      <c r="ERK684" s="413"/>
      <c r="ERL684" s="413"/>
      <c r="ERM684" s="413"/>
      <c r="ERN684" s="413"/>
      <c r="ERO684" s="413"/>
      <c r="ERP684" s="413"/>
      <c r="ERQ684" s="413"/>
      <c r="ERR684" s="412"/>
      <c r="ERS684" s="412"/>
      <c r="ERT684" s="412"/>
      <c r="ERU684" s="412"/>
      <c r="ERV684" s="412"/>
      <c r="ERW684" s="412"/>
      <c r="ERX684" s="412"/>
      <c r="ERY684" s="412"/>
      <c r="ERZ684" s="412"/>
      <c r="ESA684" s="412"/>
      <c r="ESB684" s="412"/>
      <c r="ESC684" s="412"/>
      <c r="ESD684" s="412"/>
      <c r="ESE684" s="412"/>
      <c r="ESF684" s="412"/>
      <c r="ESG684" s="412"/>
      <c r="ESH684" s="412"/>
      <c r="ESI684" s="412"/>
      <c r="ESJ684" s="412"/>
      <c r="ESK684" s="412"/>
      <c r="ESL684" s="412"/>
      <c r="ESM684" s="412"/>
      <c r="ESN684" s="412"/>
      <c r="ESO684" s="412"/>
      <c r="ESP684" s="412"/>
      <c r="ESQ684" s="412"/>
      <c r="ESR684" s="412"/>
      <c r="ESS684" s="412"/>
      <c r="EST684" s="412"/>
      <c r="ESU684" s="412"/>
      <c r="ESV684" s="412"/>
      <c r="ESW684" s="412"/>
      <c r="ESX684" s="412"/>
      <c r="ESY684" s="412"/>
      <c r="ESZ684" s="412"/>
      <c r="ETA684" s="412"/>
      <c r="ETB684" s="412"/>
      <c r="ETC684" s="412"/>
      <c r="ETD684" s="412"/>
      <c r="ETE684" s="412"/>
      <c r="ETF684" s="412"/>
      <c r="ETG684" s="412"/>
      <c r="ETH684" s="412"/>
      <c r="ETI684" s="412"/>
      <c r="ETJ684" s="413"/>
      <c r="ETK684" s="413"/>
      <c r="ETL684" s="413"/>
      <c r="ETM684" s="413"/>
      <c r="ETN684" s="413"/>
      <c r="ETO684" s="413"/>
      <c r="ETP684" s="413"/>
      <c r="ETQ684" s="413"/>
      <c r="ETR684" s="413"/>
      <c r="ETS684" s="413"/>
      <c r="ETT684" s="413"/>
      <c r="ETU684" s="413"/>
      <c r="ETV684" s="413"/>
      <c r="ETW684" s="413"/>
      <c r="ETX684" s="413"/>
      <c r="ETY684" s="413"/>
      <c r="ETZ684" s="413"/>
      <c r="EUA684" s="413"/>
      <c r="EUB684" s="413"/>
      <c r="EUC684" s="413"/>
      <c r="EUD684" s="413"/>
      <c r="EUE684" s="413"/>
      <c r="EUF684" s="413"/>
      <c r="EUG684" s="413"/>
      <c r="EUH684" s="414"/>
      <c r="EUI684" s="414"/>
      <c r="EUJ684" s="414"/>
      <c r="EUK684" s="414"/>
      <c r="EUL684" s="414"/>
      <c r="EUM684" s="413"/>
      <c r="EUN684" s="413"/>
      <c r="EUO684" s="414"/>
      <c r="EUP684" s="414"/>
      <c r="EUQ684" s="413"/>
      <c r="EUR684" s="413"/>
      <c r="EUS684" s="414"/>
      <c r="EUT684" s="414"/>
      <c r="EUU684" s="413"/>
      <c r="EUV684" s="413"/>
      <c r="EUW684" s="413"/>
      <c r="EUX684" s="413"/>
      <c r="EUY684" s="413"/>
      <c r="EUZ684" s="413"/>
      <c r="EVA684" s="413"/>
      <c r="EVB684" s="414"/>
      <c r="EVC684" s="414"/>
      <c r="EVD684" s="413"/>
      <c r="EVE684" s="413"/>
      <c r="EVF684" s="414"/>
      <c r="EVG684" s="414"/>
      <c r="EVH684" s="413"/>
      <c r="EVI684" s="413"/>
      <c r="EVJ684" s="413"/>
      <c r="EVK684" s="413"/>
      <c r="EVL684" s="413"/>
      <c r="EVM684" s="407"/>
      <c r="EVN684" s="439"/>
      <c r="EVO684" s="413"/>
      <c r="EVP684" s="413"/>
      <c r="EVQ684" s="413"/>
      <c r="EVR684" s="413"/>
      <c r="EVS684" s="413"/>
      <c r="EVT684" s="413"/>
      <c r="EVU684" s="413"/>
      <c r="EVV684" s="412"/>
      <c r="EVW684" s="412"/>
      <c r="EVX684" s="412"/>
      <c r="EVY684" s="412"/>
      <c r="EVZ684" s="412"/>
      <c r="EWA684" s="412"/>
      <c r="EWB684" s="412"/>
      <c r="EWC684" s="412"/>
      <c r="EWD684" s="412"/>
      <c r="EWE684" s="412"/>
      <c r="EWF684" s="412"/>
      <c r="EWG684" s="412"/>
      <c r="EWH684" s="412"/>
      <c r="EWI684" s="412"/>
      <c r="EWJ684" s="412"/>
      <c r="EWK684" s="412"/>
      <c r="EWL684" s="412"/>
      <c r="EWM684" s="412"/>
      <c r="EWN684" s="412"/>
      <c r="EWO684" s="412"/>
      <c r="EWP684" s="412"/>
      <c r="EWQ684" s="412"/>
      <c r="EWR684" s="412"/>
      <c r="EWS684" s="412"/>
      <c r="EWT684" s="412"/>
      <c r="EWU684" s="412"/>
      <c r="EWV684" s="412"/>
      <c r="EWW684" s="412"/>
      <c r="EWX684" s="412"/>
      <c r="EWY684" s="412"/>
      <c r="EWZ684" s="412"/>
      <c r="EXA684" s="412"/>
      <c r="EXB684" s="412"/>
      <c r="EXC684" s="412"/>
      <c r="EXD684" s="412"/>
      <c r="EXE684" s="412"/>
      <c r="EXF684" s="412"/>
      <c r="EXG684" s="412"/>
      <c r="EXH684" s="412"/>
      <c r="EXI684" s="412"/>
      <c r="EXJ684" s="412"/>
      <c r="EXK684" s="412"/>
      <c r="EXL684" s="412"/>
      <c r="EXM684" s="412"/>
      <c r="EXN684" s="413"/>
      <c r="EXO684" s="413"/>
      <c r="EXP684" s="413"/>
      <c r="EXQ684" s="413"/>
      <c r="EXR684" s="413"/>
      <c r="EXS684" s="413"/>
      <c r="EXT684" s="413"/>
      <c r="EXU684" s="413"/>
      <c r="EXV684" s="413"/>
      <c r="EXW684" s="413"/>
      <c r="EXX684" s="413"/>
      <c r="EXY684" s="413"/>
      <c r="EXZ684" s="413"/>
      <c r="EYA684" s="413"/>
      <c r="EYB684" s="413"/>
      <c r="EYC684" s="413"/>
      <c r="EYD684" s="413"/>
      <c r="EYE684" s="413"/>
      <c r="EYF684" s="413"/>
      <c r="EYG684" s="413"/>
      <c r="EYH684" s="413"/>
      <c r="EYI684" s="413"/>
      <c r="EYJ684" s="413"/>
      <c r="EYK684" s="413"/>
      <c r="EYL684" s="414"/>
      <c r="EYM684" s="414"/>
      <c r="EYN684" s="414"/>
      <c r="EYO684" s="414"/>
      <c r="EYP684" s="414"/>
      <c r="EYQ684" s="413"/>
      <c r="EYR684" s="413"/>
      <c r="EYS684" s="414"/>
      <c r="EYT684" s="414"/>
      <c r="EYU684" s="413"/>
      <c r="EYV684" s="413"/>
      <c r="EYW684" s="414"/>
      <c r="EYX684" s="414"/>
      <c r="EYY684" s="413"/>
      <c r="EYZ684" s="413"/>
      <c r="EZA684" s="413"/>
      <c r="EZB684" s="413"/>
      <c r="EZC684" s="413"/>
      <c r="EZD684" s="413"/>
      <c r="EZE684" s="413"/>
      <c r="EZF684" s="414"/>
      <c r="EZG684" s="414"/>
      <c r="EZH684" s="413"/>
      <c r="EZI684" s="413"/>
      <c r="EZJ684" s="414"/>
      <c r="EZK684" s="414"/>
      <c r="EZL684" s="413"/>
      <c r="EZM684" s="413"/>
      <c r="EZN684" s="413"/>
      <c r="EZO684" s="413"/>
      <c r="EZP684" s="413"/>
      <c r="EZQ684" s="407"/>
      <c r="EZR684" s="439"/>
      <c r="EZS684" s="413"/>
      <c r="EZT684" s="413"/>
      <c r="EZU684" s="413"/>
      <c r="EZV684" s="413"/>
      <c r="EZW684" s="413"/>
      <c r="EZX684" s="413"/>
      <c r="EZY684" s="413"/>
      <c r="EZZ684" s="412"/>
      <c r="FAA684" s="412"/>
      <c r="FAB684" s="412"/>
      <c r="FAC684" s="412"/>
      <c r="FAD684" s="412"/>
      <c r="FAE684" s="412"/>
      <c r="FAF684" s="412"/>
      <c r="FAG684" s="412"/>
      <c r="FAH684" s="412"/>
      <c r="FAI684" s="412"/>
      <c r="FAJ684" s="412"/>
      <c r="FAK684" s="412"/>
      <c r="FAL684" s="412"/>
      <c r="FAM684" s="412"/>
      <c r="FAN684" s="412"/>
      <c r="FAO684" s="412"/>
      <c r="FAP684" s="412"/>
      <c r="FAQ684" s="412"/>
      <c r="FAR684" s="412"/>
      <c r="FAS684" s="412"/>
      <c r="FAT684" s="412"/>
      <c r="FAU684" s="412"/>
      <c r="FAV684" s="412"/>
      <c r="FAW684" s="412"/>
      <c r="FAX684" s="412"/>
      <c r="FAY684" s="412"/>
      <c r="FAZ684" s="412"/>
      <c r="FBA684" s="412"/>
      <c r="FBB684" s="412"/>
      <c r="FBC684" s="412"/>
      <c r="FBD684" s="412"/>
      <c r="FBE684" s="412"/>
      <c r="FBF684" s="412"/>
      <c r="FBG684" s="412"/>
      <c r="FBH684" s="412"/>
      <c r="FBI684" s="412"/>
      <c r="FBJ684" s="412"/>
      <c r="FBK684" s="412"/>
      <c r="FBL684" s="412"/>
      <c r="FBM684" s="412"/>
      <c r="FBN684" s="412"/>
      <c r="FBO684" s="412"/>
      <c r="FBP684" s="412"/>
      <c r="FBQ684" s="412"/>
      <c r="FBR684" s="413"/>
      <c r="FBS684" s="413"/>
      <c r="FBT684" s="413"/>
      <c r="FBU684" s="413"/>
      <c r="FBV684" s="413"/>
      <c r="FBW684" s="413"/>
      <c r="FBX684" s="413"/>
      <c r="FBY684" s="413"/>
      <c r="FBZ684" s="413"/>
      <c r="FCA684" s="413"/>
      <c r="FCB684" s="413"/>
      <c r="FCC684" s="413"/>
      <c r="FCD684" s="413"/>
      <c r="FCE684" s="413"/>
      <c r="FCF684" s="413"/>
      <c r="FCG684" s="413"/>
      <c r="FCH684" s="413"/>
      <c r="FCI684" s="413"/>
      <c r="FCJ684" s="413"/>
      <c r="FCK684" s="413"/>
      <c r="FCL684" s="413"/>
      <c r="FCM684" s="413"/>
      <c r="FCN684" s="413"/>
      <c r="FCO684" s="413"/>
      <c r="FCP684" s="414"/>
      <c r="FCQ684" s="414"/>
      <c r="FCR684" s="414"/>
      <c r="FCS684" s="414"/>
      <c r="FCT684" s="414"/>
      <c r="FCU684" s="413"/>
      <c r="FCV684" s="413"/>
      <c r="FCW684" s="414"/>
      <c r="FCX684" s="414"/>
      <c r="FCY684" s="413"/>
      <c r="FCZ684" s="413"/>
      <c r="FDA684" s="414"/>
      <c r="FDB684" s="414"/>
      <c r="FDC684" s="413"/>
      <c r="FDD684" s="413"/>
      <c r="FDE684" s="413"/>
      <c r="FDF684" s="413"/>
      <c r="FDG684" s="413"/>
      <c r="FDH684" s="413"/>
      <c r="FDI684" s="413"/>
      <c r="FDJ684" s="414"/>
      <c r="FDK684" s="414"/>
      <c r="FDL684" s="413"/>
      <c r="FDM684" s="413"/>
      <c r="FDN684" s="414"/>
      <c r="FDO684" s="414"/>
      <c r="FDP684" s="413"/>
      <c r="FDQ684" s="413"/>
      <c r="FDR684" s="413"/>
      <c r="FDS684" s="413"/>
      <c r="FDT684" s="413"/>
      <c r="FDU684" s="407"/>
      <c r="FDV684" s="439"/>
      <c r="FDW684" s="413"/>
      <c r="FDX684" s="413"/>
      <c r="FDY684" s="413"/>
      <c r="FDZ684" s="413"/>
      <c r="FEA684" s="413"/>
      <c r="FEB684" s="413"/>
      <c r="FEC684" s="413"/>
      <c r="FED684" s="412"/>
      <c r="FEE684" s="412"/>
      <c r="FEF684" s="412"/>
      <c r="FEG684" s="412"/>
      <c r="FEH684" s="412"/>
      <c r="FEI684" s="412"/>
      <c r="FEJ684" s="412"/>
      <c r="FEK684" s="412"/>
      <c r="FEL684" s="412"/>
      <c r="FEM684" s="412"/>
      <c r="FEN684" s="412"/>
      <c r="FEO684" s="412"/>
      <c r="FEP684" s="412"/>
      <c r="FEQ684" s="412"/>
      <c r="FER684" s="412"/>
      <c r="FES684" s="412"/>
      <c r="FET684" s="412"/>
      <c r="FEU684" s="412"/>
      <c r="FEV684" s="412"/>
      <c r="FEW684" s="412"/>
      <c r="FEX684" s="412"/>
      <c r="FEY684" s="412"/>
      <c r="FEZ684" s="412"/>
      <c r="FFA684" s="412"/>
      <c r="FFB684" s="412"/>
      <c r="FFC684" s="412"/>
      <c r="FFD684" s="412"/>
      <c r="FFE684" s="412"/>
      <c r="FFF684" s="412"/>
      <c r="FFG684" s="412"/>
      <c r="FFH684" s="412"/>
      <c r="FFI684" s="412"/>
      <c r="FFJ684" s="412"/>
      <c r="FFK684" s="412"/>
      <c r="FFL684" s="412"/>
      <c r="FFM684" s="412"/>
      <c r="FFN684" s="412"/>
      <c r="FFO684" s="412"/>
      <c r="FFP684" s="412"/>
      <c r="FFQ684" s="412"/>
      <c r="FFR684" s="412"/>
      <c r="FFS684" s="412"/>
      <c r="FFT684" s="412"/>
      <c r="FFU684" s="412"/>
      <c r="FFV684" s="413"/>
      <c r="FFW684" s="413"/>
      <c r="FFX684" s="413"/>
      <c r="FFY684" s="413"/>
      <c r="FFZ684" s="413"/>
      <c r="FGA684" s="413"/>
      <c r="FGB684" s="413"/>
      <c r="FGC684" s="413"/>
      <c r="FGD684" s="413"/>
      <c r="FGE684" s="413"/>
      <c r="FGF684" s="413"/>
      <c r="FGG684" s="413"/>
      <c r="FGH684" s="413"/>
      <c r="FGI684" s="413"/>
      <c r="FGJ684" s="413"/>
      <c r="FGK684" s="413"/>
      <c r="FGL684" s="413"/>
      <c r="FGM684" s="413"/>
      <c r="FGN684" s="413"/>
      <c r="FGO684" s="413"/>
      <c r="FGP684" s="413"/>
      <c r="FGQ684" s="413"/>
      <c r="FGR684" s="413"/>
      <c r="FGS684" s="413"/>
      <c r="FGT684" s="414"/>
      <c r="FGU684" s="414"/>
      <c r="FGV684" s="414"/>
      <c r="FGW684" s="414"/>
      <c r="FGX684" s="414"/>
      <c r="FGY684" s="413"/>
      <c r="FGZ684" s="413"/>
      <c r="FHA684" s="414"/>
      <c r="FHB684" s="414"/>
      <c r="FHC684" s="413"/>
      <c r="FHD684" s="413"/>
      <c r="FHE684" s="414"/>
      <c r="FHF684" s="414"/>
      <c r="FHG684" s="413"/>
      <c r="FHH684" s="413"/>
      <c r="FHI684" s="413"/>
      <c r="FHJ684" s="413"/>
      <c r="FHK684" s="413"/>
      <c r="FHL684" s="413"/>
      <c r="FHM684" s="413"/>
      <c r="FHN684" s="414"/>
      <c r="FHO684" s="414"/>
      <c r="FHP684" s="413"/>
      <c r="FHQ684" s="413"/>
      <c r="FHR684" s="414"/>
      <c r="FHS684" s="414"/>
      <c r="FHT684" s="413"/>
      <c r="FHU684" s="413"/>
      <c r="FHV684" s="413"/>
      <c r="FHW684" s="413"/>
      <c r="FHX684" s="413"/>
      <c r="FHY684" s="407"/>
      <c r="FHZ684" s="439"/>
      <c r="FIA684" s="413"/>
      <c r="FIB684" s="413"/>
      <c r="FIC684" s="413"/>
      <c r="FID684" s="413"/>
      <c r="FIE684" s="413"/>
      <c r="FIF684" s="413"/>
      <c r="FIG684" s="413"/>
      <c r="FIH684" s="412"/>
      <c r="FII684" s="412"/>
      <c r="FIJ684" s="412"/>
      <c r="FIK684" s="412"/>
      <c r="FIL684" s="412"/>
      <c r="FIM684" s="412"/>
      <c r="FIN684" s="412"/>
      <c r="FIO684" s="412"/>
      <c r="FIP684" s="412"/>
      <c r="FIQ684" s="412"/>
      <c r="FIR684" s="412"/>
      <c r="FIS684" s="412"/>
      <c r="FIT684" s="412"/>
      <c r="FIU684" s="412"/>
      <c r="FIV684" s="412"/>
      <c r="FIW684" s="412"/>
      <c r="FIX684" s="412"/>
      <c r="FIY684" s="412"/>
      <c r="FIZ684" s="412"/>
      <c r="FJA684" s="412"/>
      <c r="FJB684" s="412"/>
      <c r="FJC684" s="412"/>
      <c r="FJD684" s="412"/>
      <c r="FJE684" s="412"/>
      <c r="FJF684" s="412"/>
      <c r="FJG684" s="412"/>
      <c r="FJH684" s="412"/>
      <c r="FJI684" s="412"/>
      <c r="FJJ684" s="412"/>
      <c r="FJK684" s="412"/>
      <c r="FJL684" s="412"/>
      <c r="FJM684" s="412"/>
      <c r="FJN684" s="412"/>
      <c r="FJO684" s="412"/>
      <c r="FJP684" s="412"/>
      <c r="FJQ684" s="412"/>
      <c r="FJR684" s="412"/>
      <c r="FJS684" s="412"/>
      <c r="FJT684" s="412"/>
      <c r="FJU684" s="412"/>
      <c r="FJV684" s="412"/>
      <c r="FJW684" s="412"/>
      <c r="FJX684" s="412"/>
      <c r="FJY684" s="412"/>
      <c r="FJZ684" s="413"/>
      <c r="FKA684" s="413"/>
      <c r="FKB684" s="413"/>
      <c r="FKC684" s="413"/>
      <c r="FKD684" s="413"/>
      <c r="FKE684" s="413"/>
      <c r="FKF684" s="413"/>
      <c r="FKG684" s="413"/>
      <c r="FKH684" s="413"/>
      <c r="FKI684" s="413"/>
      <c r="FKJ684" s="413"/>
      <c r="FKK684" s="413"/>
      <c r="FKL684" s="413"/>
      <c r="FKM684" s="413"/>
      <c r="FKN684" s="413"/>
      <c r="FKO684" s="413"/>
      <c r="FKP684" s="413"/>
      <c r="FKQ684" s="413"/>
      <c r="FKR684" s="413"/>
      <c r="FKS684" s="413"/>
      <c r="FKT684" s="413"/>
      <c r="FKU684" s="413"/>
      <c r="FKV684" s="413"/>
      <c r="FKW684" s="413"/>
      <c r="FKX684" s="414"/>
      <c r="FKY684" s="414"/>
      <c r="FKZ684" s="414"/>
      <c r="FLA684" s="414"/>
      <c r="FLB684" s="414"/>
      <c r="FLC684" s="413"/>
      <c r="FLD684" s="413"/>
      <c r="FLE684" s="414"/>
      <c r="FLF684" s="414"/>
      <c r="FLG684" s="413"/>
      <c r="FLH684" s="413"/>
      <c r="FLI684" s="414"/>
      <c r="FLJ684" s="414"/>
      <c r="FLK684" s="413"/>
      <c r="FLL684" s="413"/>
      <c r="FLM684" s="413"/>
      <c r="FLN684" s="413"/>
      <c r="FLO684" s="413"/>
      <c r="FLP684" s="413"/>
      <c r="FLQ684" s="413"/>
      <c r="FLR684" s="414"/>
      <c r="FLS684" s="414"/>
      <c r="FLT684" s="413"/>
      <c r="FLU684" s="413"/>
      <c r="FLV684" s="414"/>
      <c r="FLW684" s="414"/>
      <c r="FLX684" s="413"/>
      <c r="FLY684" s="413"/>
      <c r="FLZ684" s="413"/>
      <c r="FMA684" s="413"/>
      <c r="FMB684" s="413"/>
      <c r="FMC684" s="407"/>
      <c r="FMD684" s="439"/>
      <c r="FME684" s="413"/>
      <c r="FMF684" s="413"/>
      <c r="FMG684" s="413"/>
      <c r="FMH684" s="413"/>
      <c r="FMI684" s="413"/>
      <c r="FMJ684" s="413"/>
      <c r="FMK684" s="413"/>
      <c r="FML684" s="412"/>
      <c r="FMM684" s="412"/>
      <c r="FMN684" s="412"/>
      <c r="FMO684" s="412"/>
      <c r="FMP684" s="412"/>
      <c r="FMQ684" s="412"/>
      <c r="FMR684" s="412"/>
      <c r="FMS684" s="412"/>
      <c r="FMT684" s="412"/>
      <c r="FMU684" s="412"/>
      <c r="FMV684" s="412"/>
      <c r="FMW684" s="412"/>
      <c r="FMX684" s="412"/>
      <c r="FMY684" s="412"/>
      <c r="FMZ684" s="412"/>
      <c r="FNA684" s="412"/>
      <c r="FNB684" s="412"/>
      <c r="FNC684" s="412"/>
      <c r="FND684" s="412"/>
      <c r="FNE684" s="412"/>
      <c r="FNF684" s="412"/>
      <c r="FNG684" s="412"/>
      <c r="FNH684" s="412"/>
      <c r="FNI684" s="412"/>
      <c r="FNJ684" s="412"/>
      <c r="FNK684" s="412"/>
      <c r="FNL684" s="412"/>
      <c r="FNM684" s="412"/>
      <c r="FNN684" s="412"/>
      <c r="FNO684" s="412"/>
      <c r="FNP684" s="412"/>
      <c r="FNQ684" s="412"/>
      <c r="FNR684" s="412"/>
      <c r="FNS684" s="412"/>
      <c r="FNT684" s="412"/>
      <c r="FNU684" s="412"/>
      <c r="FNV684" s="412"/>
      <c r="FNW684" s="412"/>
      <c r="FNX684" s="412"/>
      <c r="FNY684" s="412"/>
      <c r="FNZ684" s="412"/>
      <c r="FOA684" s="412"/>
      <c r="FOB684" s="412"/>
      <c r="FOC684" s="412"/>
      <c r="FOD684" s="413"/>
      <c r="FOE684" s="413"/>
      <c r="FOF684" s="413"/>
      <c r="FOG684" s="413"/>
      <c r="FOH684" s="413"/>
      <c r="FOI684" s="413"/>
      <c r="FOJ684" s="413"/>
      <c r="FOK684" s="413"/>
      <c r="FOL684" s="413"/>
      <c r="FOM684" s="413"/>
      <c r="FON684" s="413"/>
      <c r="FOO684" s="413"/>
      <c r="FOP684" s="413"/>
      <c r="FOQ684" s="413"/>
      <c r="FOR684" s="413"/>
      <c r="FOS684" s="413"/>
      <c r="FOT684" s="413"/>
      <c r="FOU684" s="413"/>
      <c r="FOV684" s="413"/>
      <c r="FOW684" s="413"/>
      <c r="FOX684" s="413"/>
      <c r="FOY684" s="413"/>
      <c r="FOZ684" s="413"/>
      <c r="FPA684" s="413"/>
      <c r="FPB684" s="414"/>
      <c r="FPC684" s="414"/>
      <c r="FPD684" s="414"/>
      <c r="FPE684" s="414"/>
      <c r="FPF684" s="414"/>
      <c r="FPG684" s="413"/>
      <c r="FPH684" s="413"/>
      <c r="FPI684" s="414"/>
      <c r="FPJ684" s="414"/>
      <c r="FPK684" s="413"/>
      <c r="FPL684" s="413"/>
      <c r="FPM684" s="414"/>
      <c r="FPN684" s="414"/>
      <c r="FPO684" s="413"/>
      <c r="FPP684" s="413"/>
      <c r="FPQ684" s="413"/>
      <c r="FPR684" s="413"/>
      <c r="FPS684" s="413"/>
      <c r="FPT684" s="413"/>
      <c r="FPU684" s="413"/>
      <c r="FPV684" s="414"/>
      <c r="FPW684" s="414"/>
      <c r="FPX684" s="413"/>
      <c r="FPY684" s="413"/>
      <c r="FPZ684" s="414"/>
      <c r="FQA684" s="414"/>
      <c r="FQB684" s="413"/>
      <c r="FQC684" s="413"/>
      <c r="FQD684" s="413"/>
      <c r="FQE684" s="413"/>
      <c r="FQF684" s="413"/>
      <c r="FQG684" s="407"/>
      <c r="FQH684" s="439"/>
      <c r="FQI684" s="413"/>
      <c r="FQJ684" s="413"/>
      <c r="FQK684" s="413"/>
      <c r="FQL684" s="413"/>
      <c r="FQM684" s="413"/>
      <c r="FQN684" s="413"/>
      <c r="FQO684" s="413"/>
      <c r="FQP684" s="412"/>
      <c r="FQQ684" s="412"/>
      <c r="FQR684" s="412"/>
      <c r="FQS684" s="412"/>
      <c r="FQT684" s="412"/>
      <c r="FQU684" s="412"/>
      <c r="FQV684" s="412"/>
      <c r="FQW684" s="412"/>
      <c r="FQX684" s="412"/>
      <c r="FQY684" s="412"/>
      <c r="FQZ684" s="412"/>
      <c r="FRA684" s="412"/>
      <c r="FRB684" s="412"/>
      <c r="FRC684" s="412"/>
      <c r="FRD684" s="412"/>
      <c r="FRE684" s="412"/>
      <c r="FRF684" s="412"/>
      <c r="FRG684" s="412"/>
      <c r="FRH684" s="412"/>
      <c r="FRI684" s="412"/>
      <c r="FRJ684" s="412"/>
      <c r="FRK684" s="412"/>
      <c r="FRL684" s="412"/>
      <c r="FRM684" s="412"/>
      <c r="FRN684" s="412"/>
      <c r="FRO684" s="412"/>
      <c r="FRP684" s="412"/>
      <c r="FRQ684" s="412"/>
      <c r="FRR684" s="412"/>
      <c r="FRS684" s="412"/>
      <c r="FRT684" s="412"/>
      <c r="FRU684" s="412"/>
      <c r="FRV684" s="412"/>
      <c r="FRW684" s="412"/>
      <c r="FRX684" s="412"/>
      <c r="FRY684" s="412"/>
      <c r="FRZ684" s="412"/>
      <c r="FSA684" s="412"/>
      <c r="FSB684" s="412"/>
      <c r="FSC684" s="412"/>
      <c r="FSD684" s="412"/>
      <c r="FSE684" s="412"/>
      <c r="FSF684" s="412"/>
      <c r="FSG684" s="412"/>
      <c r="FSH684" s="413"/>
      <c r="FSI684" s="413"/>
      <c r="FSJ684" s="413"/>
      <c r="FSK684" s="413"/>
      <c r="FSL684" s="413"/>
      <c r="FSM684" s="413"/>
      <c r="FSN684" s="413"/>
      <c r="FSO684" s="413"/>
      <c r="FSP684" s="413"/>
      <c r="FSQ684" s="413"/>
      <c r="FSR684" s="413"/>
      <c r="FSS684" s="413"/>
      <c r="FST684" s="413"/>
      <c r="FSU684" s="413"/>
      <c r="FSV684" s="413"/>
      <c r="FSW684" s="413"/>
      <c r="FSX684" s="413"/>
      <c r="FSY684" s="413"/>
      <c r="FSZ684" s="413"/>
      <c r="FTA684" s="413"/>
      <c r="FTB684" s="413"/>
      <c r="FTC684" s="413"/>
      <c r="FTD684" s="413"/>
      <c r="FTE684" s="413"/>
      <c r="FTF684" s="414"/>
      <c r="FTG684" s="414"/>
      <c r="FTH684" s="414"/>
      <c r="FTI684" s="414"/>
      <c r="FTJ684" s="414"/>
      <c r="FTK684" s="413"/>
      <c r="FTL684" s="413"/>
      <c r="FTM684" s="414"/>
      <c r="FTN684" s="414"/>
      <c r="FTO684" s="413"/>
      <c r="FTP684" s="413"/>
      <c r="FTQ684" s="414"/>
      <c r="FTR684" s="414"/>
      <c r="FTS684" s="413"/>
      <c r="FTT684" s="413"/>
      <c r="FTU684" s="413"/>
      <c r="FTV684" s="413"/>
      <c r="FTW684" s="413"/>
      <c r="FTX684" s="413"/>
      <c r="FTY684" s="413"/>
      <c r="FTZ684" s="414"/>
      <c r="FUA684" s="414"/>
      <c r="FUB684" s="413"/>
      <c r="FUC684" s="413"/>
      <c r="FUD684" s="414"/>
      <c r="FUE684" s="414"/>
      <c r="FUF684" s="413"/>
      <c r="FUG684" s="413"/>
      <c r="FUH684" s="413"/>
      <c r="FUI684" s="413"/>
      <c r="FUJ684" s="413"/>
      <c r="FUK684" s="407"/>
      <c r="FUL684" s="439"/>
      <c r="FUM684" s="413"/>
      <c r="FUN684" s="413"/>
      <c r="FUO684" s="413"/>
      <c r="FUP684" s="413"/>
      <c r="FUQ684" s="413"/>
      <c r="FUR684" s="413"/>
      <c r="FUS684" s="413"/>
      <c r="FUT684" s="412"/>
      <c r="FUU684" s="412"/>
      <c r="FUV684" s="412"/>
      <c r="FUW684" s="412"/>
      <c r="FUX684" s="412"/>
      <c r="FUY684" s="412"/>
      <c r="FUZ684" s="412"/>
      <c r="FVA684" s="412"/>
      <c r="FVB684" s="412"/>
      <c r="FVC684" s="412"/>
      <c r="FVD684" s="412"/>
      <c r="FVE684" s="412"/>
      <c r="FVF684" s="412"/>
      <c r="FVG684" s="412"/>
      <c r="FVH684" s="412"/>
      <c r="FVI684" s="412"/>
      <c r="FVJ684" s="412"/>
      <c r="FVK684" s="412"/>
      <c r="FVL684" s="412"/>
      <c r="FVM684" s="412"/>
      <c r="FVN684" s="412"/>
      <c r="FVO684" s="412"/>
      <c r="FVP684" s="412"/>
      <c r="FVQ684" s="412"/>
      <c r="FVR684" s="412"/>
      <c r="FVS684" s="412"/>
      <c r="FVT684" s="412"/>
      <c r="FVU684" s="412"/>
      <c r="FVV684" s="412"/>
      <c r="FVW684" s="412"/>
      <c r="FVX684" s="412"/>
      <c r="FVY684" s="412"/>
      <c r="FVZ684" s="412"/>
      <c r="FWA684" s="412"/>
      <c r="FWB684" s="412"/>
      <c r="FWC684" s="412"/>
      <c r="FWD684" s="412"/>
      <c r="FWE684" s="412"/>
      <c r="FWF684" s="412"/>
      <c r="FWG684" s="412"/>
      <c r="FWH684" s="412"/>
      <c r="FWI684" s="412"/>
      <c r="FWJ684" s="412"/>
      <c r="FWK684" s="412"/>
      <c r="FWL684" s="413"/>
      <c r="FWM684" s="413"/>
      <c r="FWN684" s="413"/>
      <c r="FWO684" s="413"/>
      <c r="FWP684" s="413"/>
      <c r="FWQ684" s="413"/>
      <c r="FWR684" s="413"/>
      <c r="FWS684" s="413"/>
      <c r="FWT684" s="413"/>
      <c r="FWU684" s="413"/>
      <c r="FWV684" s="413"/>
      <c r="FWW684" s="413"/>
      <c r="FWX684" s="413"/>
      <c r="FWY684" s="413"/>
      <c r="FWZ684" s="413"/>
      <c r="FXA684" s="413"/>
      <c r="FXB684" s="413"/>
      <c r="FXC684" s="413"/>
      <c r="FXD684" s="413"/>
      <c r="FXE684" s="413"/>
      <c r="FXF684" s="413"/>
      <c r="FXG684" s="413"/>
      <c r="FXH684" s="413"/>
      <c r="FXI684" s="413"/>
      <c r="FXJ684" s="414"/>
      <c r="FXK684" s="414"/>
      <c r="FXL684" s="414"/>
      <c r="FXM684" s="414"/>
      <c r="FXN684" s="414"/>
      <c r="FXO684" s="413"/>
      <c r="FXP684" s="413"/>
      <c r="FXQ684" s="414"/>
      <c r="FXR684" s="414"/>
      <c r="FXS684" s="413"/>
      <c r="FXT684" s="413"/>
      <c r="FXU684" s="414"/>
      <c r="FXV684" s="414"/>
      <c r="FXW684" s="413"/>
      <c r="FXX684" s="413"/>
      <c r="FXY684" s="413"/>
      <c r="FXZ684" s="413"/>
      <c r="FYA684" s="413"/>
      <c r="FYB684" s="413"/>
      <c r="FYC684" s="413"/>
      <c r="FYD684" s="414"/>
      <c r="FYE684" s="414"/>
      <c r="FYF684" s="413"/>
      <c r="FYG684" s="413"/>
      <c r="FYH684" s="414"/>
      <c r="FYI684" s="414"/>
      <c r="FYJ684" s="413"/>
      <c r="FYK684" s="413"/>
      <c r="FYL684" s="413"/>
      <c r="FYM684" s="413"/>
      <c r="FYN684" s="413"/>
      <c r="FYO684" s="407"/>
      <c r="FYP684" s="439"/>
      <c r="FYQ684" s="413"/>
      <c r="FYR684" s="413"/>
      <c r="FYS684" s="413"/>
      <c r="FYT684" s="413"/>
      <c r="FYU684" s="413"/>
      <c r="FYV684" s="413"/>
      <c r="FYW684" s="413"/>
      <c r="FYX684" s="412"/>
      <c r="FYY684" s="412"/>
      <c r="FYZ684" s="412"/>
      <c r="FZA684" s="412"/>
      <c r="FZB684" s="412"/>
      <c r="FZC684" s="412"/>
      <c r="FZD684" s="412"/>
      <c r="FZE684" s="412"/>
      <c r="FZF684" s="412"/>
      <c r="FZG684" s="412"/>
      <c r="FZH684" s="412"/>
      <c r="FZI684" s="412"/>
      <c r="FZJ684" s="412"/>
      <c r="FZK684" s="412"/>
      <c r="FZL684" s="412"/>
      <c r="FZM684" s="412"/>
      <c r="FZN684" s="412"/>
      <c r="FZO684" s="412"/>
      <c r="FZP684" s="412"/>
      <c r="FZQ684" s="412"/>
      <c r="FZR684" s="412"/>
      <c r="FZS684" s="412"/>
      <c r="FZT684" s="412"/>
      <c r="FZU684" s="412"/>
      <c r="FZV684" s="412"/>
      <c r="FZW684" s="412"/>
      <c r="FZX684" s="412"/>
      <c r="FZY684" s="412"/>
      <c r="FZZ684" s="412"/>
      <c r="GAA684" s="412"/>
      <c r="GAB684" s="412"/>
      <c r="GAC684" s="412"/>
      <c r="GAD684" s="412"/>
      <c r="GAE684" s="412"/>
      <c r="GAF684" s="412"/>
      <c r="GAG684" s="412"/>
      <c r="GAH684" s="412"/>
      <c r="GAI684" s="412"/>
      <c r="GAJ684" s="412"/>
      <c r="GAK684" s="412"/>
      <c r="GAL684" s="412"/>
      <c r="GAM684" s="412"/>
      <c r="GAN684" s="412"/>
      <c r="GAO684" s="412"/>
      <c r="GAP684" s="413"/>
      <c r="GAQ684" s="413"/>
      <c r="GAR684" s="413"/>
      <c r="GAS684" s="413"/>
      <c r="GAT684" s="413"/>
      <c r="GAU684" s="413"/>
      <c r="GAV684" s="413"/>
      <c r="GAW684" s="413"/>
      <c r="GAX684" s="413"/>
      <c r="GAY684" s="413"/>
      <c r="GAZ684" s="413"/>
      <c r="GBA684" s="413"/>
      <c r="GBB684" s="413"/>
      <c r="GBC684" s="413"/>
      <c r="GBD684" s="413"/>
      <c r="GBE684" s="413"/>
      <c r="GBF684" s="413"/>
      <c r="GBG684" s="413"/>
      <c r="GBH684" s="413"/>
      <c r="GBI684" s="413"/>
      <c r="GBJ684" s="413"/>
      <c r="GBK684" s="413"/>
      <c r="GBL684" s="413"/>
      <c r="GBM684" s="413"/>
      <c r="GBN684" s="414"/>
      <c r="GBO684" s="414"/>
      <c r="GBP684" s="414"/>
      <c r="GBQ684" s="414"/>
      <c r="GBR684" s="414"/>
      <c r="GBS684" s="413"/>
      <c r="GBT684" s="413"/>
      <c r="GBU684" s="414"/>
      <c r="GBV684" s="414"/>
      <c r="GBW684" s="413"/>
      <c r="GBX684" s="413"/>
      <c r="GBY684" s="414"/>
      <c r="GBZ684" s="414"/>
      <c r="GCA684" s="413"/>
      <c r="GCB684" s="413"/>
      <c r="GCC684" s="413"/>
      <c r="GCD684" s="413"/>
      <c r="GCE684" s="413"/>
      <c r="GCF684" s="413"/>
      <c r="GCG684" s="413"/>
      <c r="GCH684" s="414"/>
      <c r="GCI684" s="414"/>
      <c r="GCJ684" s="413"/>
      <c r="GCK684" s="413"/>
      <c r="GCL684" s="414"/>
      <c r="GCM684" s="414"/>
      <c r="GCN684" s="413"/>
      <c r="GCO684" s="413"/>
      <c r="GCP684" s="413"/>
      <c r="GCQ684" s="413"/>
      <c r="GCR684" s="413"/>
      <c r="GCS684" s="407"/>
      <c r="GCT684" s="439"/>
      <c r="GCU684" s="413"/>
      <c r="GCV684" s="413"/>
      <c r="GCW684" s="413"/>
      <c r="GCX684" s="413"/>
      <c r="GCY684" s="413"/>
      <c r="GCZ684" s="413"/>
      <c r="GDA684" s="413"/>
      <c r="GDB684" s="412"/>
      <c r="GDC684" s="412"/>
      <c r="GDD684" s="412"/>
      <c r="GDE684" s="412"/>
      <c r="GDF684" s="412"/>
      <c r="GDG684" s="412"/>
      <c r="GDH684" s="412"/>
      <c r="GDI684" s="412"/>
      <c r="GDJ684" s="412"/>
      <c r="GDK684" s="412"/>
      <c r="GDL684" s="412"/>
      <c r="GDM684" s="412"/>
      <c r="GDN684" s="412"/>
      <c r="GDO684" s="412"/>
      <c r="GDP684" s="412"/>
      <c r="GDQ684" s="412"/>
      <c r="GDR684" s="412"/>
      <c r="GDS684" s="412"/>
      <c r="GDT684" s="412"/>
      <c r="GDU684" s="412"/>
      <c r="GDV684" s="412"/>
      <c r="GDW684" s="412"/>
      <c r="GDX684" s="412"/>
      <c r="GDY684" s="412"/>
      <c r="GDZ684" s="412"/>
      <c r="GEA684" s="412"/>
      <c r="GEB684" s="412"/>
      <c r="GEC684" s="412"/>
      <c r="GED684" s="412"/>
      <c r="GEE684" s="412"/>
      <c r="GEF684" s="412"/>
      <c r="GEG684" s="412"/>
      <c r="GEH684" s="412"/>
      <c r="GEI684" s="412"/>
      <c r="GEJ684" s="412"/>
      <c r="GEK684" s="412"/>
      <c r="GEL684" s="412"/>
      <c r="GEM684" s="412"/>
      <c r="GEN684" s="412"/>
      <c r="GEO684" s="412"/>
      <c r="GEP684" s="412"/>
      <c r="GEQ684" s="412"/>
      <c r="GER684" s="412"/>
      <c r="GES684" s="412"/>
      <c r="GET684" s="413"/>
      <c r="GEU684" s="413"/>
      <c r="GEV684" s="413"/>
      <c r="GEW684" s="413"/>
      <c r="GEX684" s="413"/>
      <c r="GEY684" s="413"/>
      <c r="GEZ684" s="413"/>
      <c r="GFA684" s="413"/>
      <c r="GFB684" s="413"/>
      <c r="GFC684" s="413"/>
      <c r="GFD684" s="413"/>
      <c r="GFE684" s="413"/>
      <c r="GFF684" s="413"/>
      <c r="GFG684" s="413"/>
      <c r="GFH684" s="413"/>
      <c r="GFI684" s="413"/>
      <c r="GFJ684" s="413"/>
      <c r="GFK684" s="413"/>
      <c r="GFL684" s="413"/>
      <c r="GFM684" s="413"/>
      <c r="GFN684" s="413"/>
      <c r="GFO684" s="413"/>
      <c r="GFP684" s="413"/>
      <c r="GFQ684" s="413"/>
      <c r="GFR684" s="414"/>
      <c r="GFS684" s="414"/>
      <c r="GFT684" s="414"/>
      <c r="GFU684" s="414"/>
      <c r="GFV684" s="414"/>
      <c r="GFW684" s="413"/>
      <c r="GFX684" s="413"/>
      <c r="GFY684" s="414"/>
      <c r="GFZ684" s="414"/>
      <c r="GGA684" s="413"/>
      <c r="GGB684" s="413"/>
      <c r="GGC684" s="414"/>
      <c r="GGD684" s="414"/>
      <c r="GGE684" s="413"/>
      <c r="GGF684" s="413"/>
      <c r="GGG684" s="413"/>
      <c r="GGH684" s="413"/>
      <c r="GGI684" s="413"/>
      <c r="GGJ684" s="413"/>
      <c r="GGK684" s="413"/>
      <c r="GGL684" s="414"/>
      <c r="GGM684" s="414"/>
      <c r="GGN684" s="413"/>
      <c r="GGO684" s="413"/>
      <c r="GGP684" s="414"/>
      <c r="GGQ684" s="414"/>
      <c r="GGR684" s="413"/>
      <c r="GGS684" s="413"/>
      <c r="GGT684" s="413"/>
      <c r="GGU684" s="413"/>
      <c r="GGV684" s="413"/>
      <c r="GGW684" s="407"/>
      <c r="GGX684" s="439"/>
      <c r="GGY684" s="413"/>
      <c r="GGZ684" s="413"/>
      <c r="GHA684" s="413"/>
      <c r="GHB684" s="413"/>
      <c r="GHC684" s="413"/>
      <c r="GHD684" s="413"/>
      <c r="GHE684" s="413"/>
      <c r="GHF684" s="412"/>
      <c r="GHG684" s="412"/>
      <c r="GHH684" s="412"/>
      <c r="GHI684" s="412"/>
      <c r="GHJ684" s="412"/>
      <c r="GHK684" s="412"/>
      <c r="GHL684" s="412"/>
      <c r="GHM684" s="412"/>
      <c r="GHN684" s="412"/>
      <c r="GHO684" s="412"/>
      <c r="GHP684" s="412"/>
      <c r="GHQ684" s="412"/>
      <c r="GHR684" s="412"/>
      <c r="GHS684" s="412"/>
      <c r="GHT684" s="412"/>
      <c r="GHU684" s="412"/>
      <c r="GHV684" s="412"/>
      <c r="GHW684" s="412"/>
      <c r="GHX684" s="412"/>
      <c r="GHY684" s="412"/>
      <c r="GHZ684" s="412"/>
      <c r="GIA684" s="412"/>
      <c r="GIB684" s="412"/>
      <c r="GIC684" s="412"/>
      <c r="GID684" s="412"/>
      <c r="GIE684" s="412"/>
      <c r="GIF684" s="412"/>
      <c r="GIG684" s="412"/>
      <c r="GIH684" s="412"/>
      <c r="GII684" s="412"/>
      <c r="GIJ684" s="412"/>
      <c r="GIK684" s="412"/>
      <c r="GIL684" s="412"/>
      <c r="GIM684" s="412"/>
      <c r="GIN684" s="412"/>
      <c r="GIO684" s="412"/>
      <c r="GIP684" s="412"/>
      <c r="GIQ684" s="412"/>
      <c r="GIR684" s="412"/>
      <c r="GIS684" s="412"/>
      <c r="GIT684" s="412"/>
      <c r="GIU684" s="412"/>
      <c r="GIV684" s="412"/>
      <c r="GIW684" s="412"/>
      <c r="GIX684" s="413"/>
      <c r="GIY684" s="413"/>
      <c r="GIZ684" s="413"/>
      <c r="GJA684" s="413"/>
      <c r="GJB684" s="413"/>
      <c r="GJC684" s="413"/>
      <c r="GJD684" s="413"/>
      <c r="GJE684" s="413"/>
      <c r="GJF684" s="413"/>
      <c r="GJG684" s="413"/>
      <c r="GJH684" s="413"/>
      <c r="GJI684" s="413"/>
      <c r="GJJ684" s="413"/>
      <c r="GJK684" s="413"/>
      <c r="GJL684" s="413"/>
      <c r="GJM684" s="413"/>
      <c r="GJN684" s="413"/>
      <c r="GJO684" s="413"/>
      <c r="GJP684" s="413"/>
      <c r="GJQ684" s="413"/>
      <c r="GJR684" s="413"/>
      <c r="GJS684" s="413"/>
      <c r="GJT684" s="413"/>
      <c r="GJU684" s="413"/>
      <c r="GJV684" s="414"/>
      <c r="GJW684" s="414"/>
      <c r="GJX684" s="414"/>
      <c r="GJY684" s="414"/>
      <c r="GJZ684" s="414"/>
      <c r="GKA684" s="413"/>
      <c r="GKB684" s="413"/>
      <c r="GKC684" s="414"/>
      <c r="GKD684" s="414"/>
      <c r="GKE684" s="413"/>
      <c r="GKF684" s="413"/>
      <c r="GKG684" s="414"/>
      <c r="GKH684" s="414"/>
      <c r="GKI684" s="413"/>
      <c r="GKJ684" s="413"/>
      <c r="GKK684" s="413"/>
      <c r="GKL684" s="413"/>
      <c r="GKM684" s="413"/>
      <c r="GKN684" s="413"/>
      <c r="GKO684" s="413"/>
      <c r="GKP684" s="414"/>
      <c r="GKQ684" s="414"/>
      <c r="GKR684" s="413"/>
      <c r="GKS684" s="413"/>
      <c r="GKT684" s="414"/>
      <c r="GKU684" s="414"/>
      <c r="GKV684" s="413"/>
      <c r="GKW684" s="413"/>
      <c r="GKX684" s="413"/>
      <c r="GKY684" s="413"/>
      <c r="GKZ684" s="413"/>
      <c r="GLA684" s="407"/>
      <c r="GLB684" s="439"/>
      <c r="GLC684" s="413"/>
      <c r="GLD684" s="413"/>
      <c r="GLE684" s="413"/>
      <c r="GLF684" s="413"/>
      <c r="GLG684" s="413"/>
      <c r="GLH684" s="413"/>
      <c r="GLI684" s="413"/>
      <c r="GLJ684" s="412"/>
      <c r="GLK684" s="412"/>
      <c r="GLL684" s="412"/>
      <c r="GLM684" s="412"/>
      <c r="GLN684" s="412"/>
      <c r="GLO684" s="412"/>
      <c r="GLP684" s="412"/>
      <c r="GLQ684" s="412"/>
      <c r="GLR684" s="412"/>
      <c r="GLS684" s="412"/>
      <c r="GLT684" s="412"/>
      <c r="GLU684" s="412"/>
      <c r="GLV684" s="412"/>
      <c r="GLW684" s="412"/>
      <c r="GLX684" s="412"/>
      <c r="GLY684" s="412"/>
      <c r="GLZ684" s="412"/>
      <c r="GMA684" s="412"/>
      <c r="GMB684" s="412"/>
      <c r="GMC684" s="412"/>
      <c r="GMD684" s="412"/>
      <c r="GME684" s="412"/>
      <c r="GMF684" s="412"/>
      <c r="GMG684" s="412"/>
      <c r="GMH684" s="412"/>
      <c r="GMI684" s="412"/>
      <c r="GMJ684" s="412"/>
      <c r="GMK684" s="412"/>
      <c r="GML684" s="412"/>
      <c r="GMM684" s="412"/>
      <c r="GMN684" s="412"/>
      <c r="GMO684" s="412"/>
      <c r="GMP684" s="412"/>
      <c r="GMQ684" s="412"/>
      <c r="GMR684" s="412"/>
      <c r="GMS684" s="412"/>
      <c r="GMT684" s="412"/>
      <c r="GMU684" s="412"/>
      <c r="GMV684" s="412"/>
      <c r="GMW684" s="412"/>
      <c r="GMX684" s="412"/>
      <c r="GMY684" s="412"/>
      <c r="GMZ684" s="412"/>
      <c r="GNA684" s="412"/>
      <c r="GNB684" s="413"/>
      <c r="GNC684" s="413"/>
      <c r="GND684" s="413"/>
      <c r="GNE684" s="413"/>
      <c r="GNF684" s="413"/>
      <c r="GNG684" s="413"/>
      <c r="GNH684" s="413"/>
      <c r="GNI684" s="413"/>
      <c r="GNJ684" s="413"/>
      <c r="GNK684" s="413"/>
      <c r="GNL684" s="413"/>
      <c r="GNM684" s="413"/>
      <c r="GNN684" s="413"/>
      <c r="GNO684" s="413"/>
      <c r="GNP684" s="413"/>
      <c r="GNQ684" s="413"/>
      <c r="GNR684" s="413"/>
      <c r="GNS684" s="413"/>
      <c r="GNT684" s="413"/>
      <c r="GNU684" s="413"/>
      <c r="GNV684" s="413"/>
      <c r="GNW684" s="413"/>
      <c r="GNX684" s="413"/>
      <c r="GNY684" s="413"/>
      <c r="GNZ684" s="414"/>
      <c r="GOA684" s="414"/>
      <c r="GOB684" s="414"/>
      <c r="GOC684" s="414"/>
      <c r="GOD684" s="414"/>
      <c r="GOE684" s="413"/>
      <c r="GOF684" s="413"/>
      <c r="GOG684" s="414"/>
      <c r="GOH684" s="414"/>
      <c r="GOI684" s="413"/>
      <c r="GOJ684" s="413"/>
      <c r="GOK684" s="414"/>
      <c r="GOL684" s="414"/>
      <c r="GOM684" s="413"/>
      <c r="GON684" s="413"/>
      <c r="GOO684" s="413"/>
      <c r="GOP684" s="413"/>
      <c r="GOQ684" s="413"/>
      <c r="GOR684" s="413"/>
      <c r="GOS684" s="413"/>
      <c r="GOT684" s="414"/>
      <c r="GOU684" s="414"/>
      <c r="GOV684" s="413"/>
      <c r="GOW684" s="413"/>
      <c r="GOX684" s="414"/>
      <c r="GOY684" s="414"/>
      <c r="GOZ684" s="413"/>
      <c r="GPA684" s="413"/>
      <c r="GPB684" s="413"/>
      <c r="GPC684" s="413"/>
      <c r="GPD684" s="413"/>
      <c r="GPE684" s="407"/>
      <c r="GPF684" s="439"/>
      <c r="GPG684" s="413"/>
      <c r="GPH684" s="413"/>
      <c r="GPI684" s="413"/>
      <c r="GPJ684" s="413"/>
      <c r="GPK684" s="413"/>
      <c r="GPL684" s="413"/>
      <c r="GPM684" s="413"/>
      <c r="GPN684" s="412"/>
      <c r="GPO684" s="412"/>
      <c r="GPP684" s="412"/>
      <c r="GPQ684" s="412"/>
      <c r="GPR684" s="412"/>
      <c r="GPS684" s="412"/>
      <c r="GPT684" s="412"/>
      <c r="GPU684" s="412"/>
      <c r="GPV684" s="412"/>
      <c r="GPW684" s="412"/>
      <c r="GPX684" s="412"/>
      <c r="GPY684" s="412"/>
      <c r="GPZ684" s="412"/>
      <c r="GQA684" s="412"/>
      <c r="GQB684" s="412"/>
      <c r="GQC684" s="412"/>
      <c r="GQD684" s="412"/>
      <c r="GQE684" s="412"/>
      <c r="GQF684" s="412"/>
      <c r="GQG684" s="412"/>
      <c r="GQH684" s="412"/>
      <c r="GQI684" s="412"/>
      <c r="GQJ684" s="412"/>
      <c r="GQK684" s="412"/>
      <c r="GQL684" s="412"/>
      <c r="GQM684" s="412"/>
      <c r="GQN684" s="412"/>
      <c r="GQO684" s="412"/>
      <c r="GQP684" s="412"/>
      <c r="GQQ684" s="412"/>
      <c r="GQR684" s="412"/>
      <c r="GQS684" s="412"/>
      <c r="GQT684" s="412"/>
      <c r="GQU684" s="412"/>
      <c r="GQV684" s="412"/>
      <c r="GQW684" s="412"/>
      <c r="GQX684" s="412"/>
      <c r="GQY684" s="412"/>
      <c r="GQZ684" s="412"/>
      <c r="GRA684" s="412"/>
      <c r="GRB684" s="412"/>
      <c r="GRC684" s="412"/>
      <c r="GRD684" s="412"/>
      <c r="GRE684" s="412"/>
      <c r="GRF684" s="413"/>
      <c r="GRG684" s="413"/>
      <c r="GRH684" s="413"/>
      <c r="GRI684" s="413"/>
      <c r="GRJ684" s="413"/>
      <c r="GRK684" s="413"/>
      <c r="GRL684" s="413"/>
      <c r="GRM684" s="413"/>
      <c r="GRN684" s="413"/>
      <c r="GRO684" s="413"/>
      <c r="GRP684" s="413"/>
      <c r="GRQ684" s="413"/>
      <c r="GRR684" s="413"/>
      <c r="GRS684" s="413"/>
      <c r="GRT684" s="413"/>
      <c r="GRU684" s="413"/>
      <c r="GRV684" s="413"/>
      <c r="GRW684" s="413"/>
      <c r="GRX684" s="413"/>
      <c r="GRY684" s="413"/>
      <c r="GRZ684" s="413"/>
      <c r="GSA684" s="413"/>
      <c r="GSB684" s="413"/>
      <c r="GSC684" s="413"/>
      <c r="GSD684" s="414"/>
      <c r="GSE684" s="414"/>
      <c r="GSF684" s="414"/>
      <c r="GSG684" s="414"/>
      <c r="GSH684" s="414"/>
      <c r="GSI684" s="413"/>
      <c r="GSJ684" s="413"/>
      <c r="GSK684" s="414"/>
      <c r="GSL684" s="414"/>
      <c r="GSM684" s="413"/>
      <c r="GSN684" s="413"/>
      <c r="GSO684" s="414"/>
      <c r="GSP684" s="414"/>
      <c r="GSQ684" s="413"/>
      <c r="GSR684" s="413"/>
      <c r="GSS684" s="413"/>
      <c r="GST684" s="413"/>
      <c r="GSU684" s="413"/>
      <c r="GSV684" s="413"/>
      <c r="GSW684" s="413"/>
      <c r="GSX684" s="414"/>
      <c r="GSY684" s="414"/>
      <c r="GSZ684" s="413"/>
      <c r="GTA684" s="413"/>
      <c r="GTB684" s="414"/>
      <c r="GTC684" s="414"/>
      <c r="GTD684" s="413"/>
      <c r="GTE684" s="413"/>
      <c r="GTF684" s="413"/>
      <c r="GTG684" s="413"/>
      <c r="GTH684" s="413"/>
      <c r="GTI684" s="407"/>
      <c r="GTJ684" s="439"/>
      <c r="GTK684" s="413"/>
      <c r="GTL684" s="413"/>
      <c r="GTM684" s="413"/>
      <c r="GTN684" s="413"/>
      <c r="GTO684" s="413"/>
      <c r="GTP684" s="413"/>
      <c r="GTQ684" s="413"/>
      <c r="GTR684" s="412"/>
      <c r="GTS684" s="412"/>
      <c r="GTT684" s="412"/>
      <c r="GTU684" s="412"/>
      <c r="GTV684" s="412"/>
      <c r="GTW684" s="412"/>
      <c r="GTX684" s="412"/>
      <c r="GTY684" s="412"/>
      <c r="GTZ684" s="412"/>
      <c r="GUA684" s="412"/>
      <c r="GUB684" s="412"/>
      <c r="GUC684" s="412"/>
      <c r="GUD684" s="412"/>
      <c r="GUE684" s="412"/>
      <c r="GUF684" s="412"/>
      <c r="GUG684" s="412"/>
      <c r="GUH684" s="412"/>
      <c r="GUI684" s="412"/>
      <c r="GUJ684" s="412"/>
      <c r="GUK684" s="412"/>
      <c r="GUL684" s="412"/>
      <c r="GUM684" s="412"/>
      <c r="GUN684" s="412"/>
      <c r="GUO684" s="412"/>
      <c r="GUP684" s="412"/>
      <c r="GUQ684" s="412"/>
      <c r="GUR684" s="412"/>
      <c r="GUS684" s="412"/>
      <c r="GUT684" s="412"/>
      <c r="GUU684" s="412"/>
      <c r="GUV684" s="412"/>
      <c r="GUW684" s="412"/>
      <c r="GUX684" s="412"/>
      <c r="GUY684" s="412"/>
      <c r="GUZ684" s="412"/>
      <c r="GVA684" s="412"/>
      <c r="GVB684" s="412"/>
      <c r="GVC684" s="412"/>
      <c r="GVD684" s="412"/>
      <c r="GVE684" s="412"/>
      <c r="GVF684" s="412"/>
      <c r="GVG684" s="412"/>
      <c r="GVH684" s="412"/>
      <c r="GVI684" s="412"/>
      <c r="GVJ684" s="413"/>
      <c r="GVK684" s="413"/>
      <c r="GVL684" s="413"/>
      <c r="GVM684" s="413"/>
      <c r="GVN684" s="413"/>
      <c r="GVO684" s="413"/>
      <c r="GVP684" s="413"/>
      <c r="GVQ684" s="413"/>
      <c r="GVR684" s="413"/>
      <c r="GVS684" s="413"/>
      <c r="GVT684" s="413"/>
      <c r="GVU684" s="413"/>
      <c r="GVV684" s="413"/>
      <c r="GVW684" s="413"/>
      <c r="GVX684" s="413"/>
      <c r="GVY684" s="413"/>
      <c r="GVZ684" s="413"/>
      <c r="GWA684" s="413"/>
      <c r="GWB684" s="413"/>
      <c r="GWC684" s="413"/>
      <c r="GWD684" s="413"/>
      <c r="GWE684" s="413"/>
      <c r="GWF684" s="413"/>
      <c r="GWG684" s="413"/>
      <c r="GWH684" s="414"/>
      <c r="GWI684" s="414"/>
      <c r="GWJ684" s="414"/>
      <c r="GWK684" s="414"/>
      <c r="GWL684" s="414"/>
      <c r="GWM684" s="413"/>
      <c r="GWN684" s="413"/>
      <c r="GWO684" s="414"/>
      <c r="GWP684" s="414"/>
      <c r="GWQ684" s="413"/>
      <c r="GWR684" s="413"/>
      <c r="GWS684" s="414"/>
      <c r="GWT684" s="414"/>
      <c r="GWU684" s="413"/>
      <c r="GWV684" s="413"/>
      <c r="GWW684" s="413"/>
      <c r="GWX684" s="413"/>
      <c r="GWY684" s="413"/>
      <c r="GWZ684" s="413"/>
      <c r="GXA684" s="413"/>
      <c r="GXB684" s="414"/>
      <c r="GXC684" s="414"/>
      <c r="GXD684" s="413"/>
      <c r="GXE684" s="413"/>
      <c r="GXF684" s="414"/>
      <c r="GXG684" s="414"/>
      <c r="GXH684" s="413"/>
      <c r="GXI684" s="413"/>
      <c r="GXJ684" s="413"/>
      <c r="GXK684" s="413"/>
      <c r="GXL684" s="413"/>
      <c r="GXM684" s="407"/>
      <c r="GXN684" s="439"/>
      <c r="GXO684" s="413"/>
      <c r="GXP684" s="413"/>
      <c r="GXQ684" s="413"/>
      <c r="GXR684" s="413"/>
      <c r="GXS684" s="413"/>
      <c r="GXT684" s="413"/>
      <c r="GXU684" s="413"/>
      <c r="GXV684" s="412"/>
      <c r="GXW684" s="412"/>
      <c r="GXX684" s="412"/>
      <c r="GXY684" s="412"/>
      <c r="GXZ684" s="412"/>
      <c r="GYA684" s="412"/>
      <c r="GYB684" s="412"/>
      <c r="GYC684" s="412"/>
      <c r="GYD684" s="412"/>
      <c r="GYE684" s="412"/>
      <c r="GYF684" s="412"/>
      <c r="GYG684" s="412"/>
      <c r="GYH684" s="412"/>
      <c r="GYI684" s="412"/>
      <c r="GYJ684" s="412"/>
      <c r="GYK684" s="412"/>
      <c r="GYL684" s="412"/>
      <c r="GYM684" s="412"/>
      <c r="GYN684" s="412"/>
      <c r="GYO684" s="412"/>
      <c r="GYP684" s="412"/>
      <c r="GYQ684" s="412"/>
      <c r="GYR684" s="412"/>
      <c r="GYS684" s="412"/>
      <c r="GYT684" s="412"/>
      <c r="GYU684" s="412"/>
      <c r="GYV684" s="412"/>
      <c r="GYW684" s="412"/>
      <c r="GYX684" s="412"/>
      <c r="GYY684" s="412"/>
      <c r="GYZ684" s="412"/>
      <c r="GZA684" s="412"/>
      <c r="GZB684" s="412"/>
      <c r="GZC684" s="412"/>
      <c r="GZD684" s="412"/>
      <c r="GZE684" s="412"/>
      <c r="GZF684" s="412"/>
      <c r="GZG684" s="412"/>
      <c r="GZH684" s="412"/>
      <c r="GZI684" s="412"/>
      <c r="GZJ684" s="412"/>
      <c r="GZK684" s="412"/>
      <c r="GZL684" s="412"/>
      <c r="GZM684" s="412"/>
      <c r="GZN684" s="413"/>
      <c r="GZO684" s="413"/>
      <c r="GZP684" s="413"/>
      <c r="GZQ684" s="413"/>
      <c r="GZR684" s="413"/>
      <c r="GZS684" s="413"/>
      <c r="GZT684" s="413"/>
      <c r="GZU684" s="413"/>
      <c r="GZV684" s="413"/>
      <c r="GZW684" s="413"/>
      <c r="GZX684" s="413"/>
      <c r="GZY684" s="413"/>
      <c r="GZZ684" s="413"/>
      <c r="HAA684" s="413"/>
      <c r="HAB684" s="413"/>
      <c r="HAC684" s="413"/>
      <c r="HAD684" s="413"/>
      <c r="HAE684" s="413"/>
      <c r="HAF684" s="413"/>
      <c r="HAG684" s="413"/>
      <c r="HAH684" s="413"/>
      <c r="HAI684" s="413"/>
      <c r="HAJ684" s="413"/>
      <c r="HAK684" s="413"/>
      <c r="HAL684" s="414"/>
      <c r="HAM684" s="414"/>
      <c r="HAN684" s="414"/>
      <c r="HAO684" s="414"/>
      <c r="HAP684" s="414"/>
      <c r="HAQ684" s="413"/>
      <c r="HAR684" s="413"/>
      <c r="HAS684" s="414"/>
      <c r="HAT684" s="414"/>
      <c r="HAU684" s="413"/>
      <c r="HAV684" s="413"/>
      <c r="HAW684" s="414"/>
      <c r="HAX684" s="414"/>
      <c r="HAY684" s="413"/>
      <c r="HAZ684" s="413"/>
      <c r="HBA684" s="413"/>
      <c r="HBB684" s="413"/>
      <c r="HBC684" s="413"/>
      <c r="HBD684" s="413"/>
      <c r="HBE684" s="413"/>
      <c r="HBF684" s="414"/>
      <c r="HBG684" s="414"/>
      <c r="HBH684" s="413"/>
      <c r="HBI684" s="413"/>
      <c r="HBJ684" s="414"/>
      <c r="HBK684" s="414"/>
      <c r="HBL684" s="413"/>
      <c r="HBM684" s="413"/>
      <c r="HBN684" s="413"/>
      <c r="HBO684" s="413"/>
      <c r="HBP684" s="413"/>
      <c r="HBQ684" s="407"/>
      <c r="HBR684" s="439"/>
      <c r="HBS684" s="413"/>
      <c r="HBT684" s="413"/>
      <c r="HBU684" s="413"/>
      <c r="HBV684" s="413"/>
      <c r="HBW684" s="413"/>
      <c r="HBX684" s="413"/>
      <c r="HBY684" s="413"/>
      <c r="HBZ684" s="412"/>
      <c r="HCA684" s="412"/>
      <c r="HCB684" s="412"/>
      <c r="HCC684" s="412"/>
      <c r="HCD684" s="412"/>
      <c r="HCE684" s="412"/>
      <c r="HCF684" s="412"/>
      <c r="HCG684" s="412"/>
      <c r="HCH684" s="412"/>
      <c r="HCI684" s="412"/>
      <c r="HCJ684" s="412"/>
      <c r="HCK684" s="412"/>
      <c r="HCL684" s="412"/>
      <c r="HCM684" s="412"/>
      <c r="HCN684" s="412"/>
      <c r="HCO684" s="412"/>
      <c r="HCP684" s="412"/>
      <c r="HCQ684" s="412"/>
      <c r="HCR684" s="412"/>
      <c r="HCS684" s="412"/>
      <c r="HCT684" s="412"/>
      <c r="HCU684" s="412"/>
      <c r="HCV684" s="412"/>
      <c r="HCW684" s="412"/>
      <c r="HCX684" s="412"/>
      <c r="HCY684" s="412"/>
      <c r="HCZ684" s="412"/>
      <c r="HDA684" s="412"/>
      <c r="HDB684" s="412"/>
      <c r="HDC684" s="412"/>
      <c r="HDD684" s="412"/>
      <c r="HDE684" s="412"/>
      <c r="HDF684" s="412"/>
      <c r="HDG684" s="412"/>
      <c r="HDH684" s="412"/>
      <c r="HDI684" s="412"/>
      <c r="HDJ684" s="412"/>
      <c r="HDK684" s="412"/>
      <c r="HDL684" s="412"/>
      <c r="HDM684" s="412"/>
      <c r="HDN684" s="412"/>
      <c r="HDO684" s="412"/>
      <c r="HDP684" s="412"/>
      <c r="HDQ684" s="412"/>
      <c r="HDR684" s="413"/>
      <c r="HDS684" s="413"/>
      <c r="HDT684" s="413"/>
      <c r="HDU684" s="413"/>
      <c r="HDV684" s="413"/>
      <c r="HDW684" s="413"/>
      <c r="HDX684" s="413"/>
      <c r="HDY684" s="413"/>
      <c r="HDZ684" s="413"/>
      <c r="HEA684" s="413"/>
      <c r="HEB684" s="413"/>
      <c r="HEC684" s="413"/>
      <c r="HED684" s="413"/>
      <c r="HEE684" s="413"/>
      <c r="HEF684" s="413"/>
      <c r="HEG684" s="413"/>
      <c r="HEH684" s="413"/>
      <c r="HEI684" s="413"/>
      <c r="HEJ684" s="413"/>
      <c r="HEK684" s="413"/>
      <c r="HEL684" s="413"/>
      <c r="HEM684" s="413"/>
      <c r="HEN684" s="413"/>
      <c r="HEO684" s="413"/>
      <c r="HEP684" s="414"/>
      <c r="HEQ684" s="414"/>
      <c r="HER684" s="414"/>
      <c r="HES684" s="414"/>
      <c r="HET684" s="414"/>
      <c r="HEU684" s="413"/>
      <c r="HEV684" s="413"/>
      <c r="HEW684" s="414"/>
      <c r="HEX684" s="414"/>
      <c r="HEY684" s="413"/>
      <c r="HEZ684" s="413"/>
      <c r="HFA684" s="414"/>
      <c r="HFB684" s="414"/>
      <c r="HFC684" s="413"/>
      <c r="HFD684" s="413"/>
      <c r="HFE684" s="413"/>
      <c r="HFF684" s="413"/>
      <c r="HFG684" s="413"/>
      <c r="HFH684" s="413"/>
      <c r="HFI684" s="413"/>
      <c r="HFJ684" s="414"/>
      <c r="HFK684" s="414"/>
      <c r="HFL684" s="413"/>
      <c r="HFM684" s="413"/>
      <c r="HFN684" s="414"/>
      <c r="HFO684" s="414"/>
      <c r="HFP684" s="413"/>
      <c r="HFQ684" s="413"/>
      <c r="HFR684" s="413"/>
      <c r="HFS684" s="413"/>
      <c r="HFT684" s="413"/>
      <c r="HFU684" s="407"/>
      <c r="HFV684" s="439"/>
      <c r="HFW684" s="413"/>
      <c r="HFX684" s="413"/>
      <c r="HFY684" s="413"/>
      <c r="HFZ684" s="413"/>
      <c r="HGA684" s="413"/>
      <c r="HGB684" s="413"/>
      <c r="HGC684" s="413"/>
      <c r="HGD684" s="412"/>
      <c r="HGE684" s="412"/>
      <c r="HGF684" s="412"/>
      <c r="HGG684" s="412"/>
      <c r="HGH684" s="412"/>
      <c r="HGI684" s="412"/>
      <c r="HGJ684" s="412"/>
      <c r="HGK684" s="412"/>
      <c r="HGL684" s="412"/>
      <c r="HGM684" s="412"/>
      <c r="HGN684" s="412"/>
      <c r="HGO684" s="412"/>
      <c r="HGP684" s="412"/>
      <c r="HGQ684" s="412"/>
      <c r="HGR684" s="412"/>
      <c r="HGS684" s="412"/>
      <c r="HGT684" s="412"/>
      <c r="HGU684" s="412"/>
      <c r="HGV684" s="412"/>
      <c r="HGW684" s="412"/>
      <c r="HGX684" s="412"/>
      <c r="HGY684" s="412"/>
      <c r="HGZ684" s="412"/>
      <c r="HHA684" s="412"/>
      <c r="HHB684" s="412"/>
      <c r="HHC684" s="412"/>
      <c r="HHD684" s="412"/>
      <c r="HHE684" s="412"/>
      <c r="HHF684" s="412"/>
      <c r="HHG684" s="412"/>
      <c r="HHH684" s="412"/>
      <c r="HHI684" s="412"/>
      <c r="HHJ684" s="412"/>
      <c r="HHK684" s="412"/>
      <c r="HHL684" s="412"/>
      <c r="HHM684" s="412"/>
      <c r="HHN684" s="412"/>
      <c r="HHO684" s="412"/>
      <c r="HHP684" s="412"/>
      <c r="HHQ684" s="412"/>
      <c r="HHR684" s="412"/>
      <c r="HHS684" s="412"/>
      <c r="HHT684" s="412"/>
      <c r="HHU684" s="412"/>
      <c r="HHV684" s="413"/>
      <c r="HHW684" s="413"/>
      <c r="HHX684" s="413"/>
      <c r="HHY684" s="413"/>
      <c r="HHZ684" s="413"/>
      <c r="HIA684" s="413"/>
      <c r="HIB684" s="413"/>
      <c r="HIC684" s="413"/>
      <c r="HID684" s="413"/>
      <c r="HIE684" s="413"/>
      <c r="HIF684" s="413"/>
      <c r="HIG684" s="413"/>
      <c r="HIH684" s="413"/>
      <c r="HII684" s="413"/>
      <c r="HIJ684" s="413"/>
      <c r="HIK684" s="413"/>
      <c r="HIL684" s="413"/>
      <c r="HIM684" s="413"/>
      <c r="HIN684" s="413"/>
      <c r="HIO684" s="413"/>
      <c r="HIP684" s="413"/>
      <c r="HIQ684" s="413"/>
      <c r="HIR684" s="413"/>
      <c r="HIS684" s="413"/>
      <c r="HIT684" s="414"/>
      <c r="HIU684" s="414"/>
      <c r="HIV684" s="414"/>
      <c r="HIW684" s="414"/>
      <c r="HIX684" s="414"/>
      <c r="HIY684" s="413"/>
      <c r="HIZ684" s="413"/>
      <c r="HJA684" s="414"/>
      <c r="HJB684" s="414"/>
      <c r="HJC684" s="413"/>
      <c r="HJD684" s="413"/>
      <c r="HJE684" s="414"/>
      <c r="HJF684" s="414"/>
      <c r="HJG684" s="413"/>
      <c r="HJH684" s="413"/>
      <c r="HJI684" s="413"/>
      <c r="HJJ684" s="413"/>
      <c r="HJK684" s="413"/>
      <c r="HJL684" s="413"/>
      <c r="HJM684" s="413"/>
      <c r="HJN684" s="414"/>
      <c r="HJO684" s="414"/>
      <c r="HJP684" s="413"/>
      <c r="HJQ684" s="413"/>
      <c r="HJR684" s="414"/>
      <c r="HJS684" s="414"/>
      <c r="HJT684" s="413"/>
      <c r="HJU684" s="413"/>
      <c r="HJV684" s="413"/>
      <c r="HJW684" s="413"/>
      <c r="HJX684" s="413"/>
      <c r="HJY684" s="407"/>
      <c r="HJZ684" s="439"/>
      <c r="HKA684" s="413"/>
      <c r="HKB684" s="413"/>
      <c r="HKC684" s="413"/>
      <c r="HKD684" s="413"/>
      <c r="HKE684" s="413"/>
      <c r="HKF684" s="413"/>
      <c r="HKG684" s="413"/>
      <c r="HKH684" s="412"/>
      <c r="HKI684" s="412"/>
      <c r="HKJ684" s="412"/>
      <c r="HKK684" s="412"/>
      <c r="HKL684" s="412"/>
      <c r="HKM684" s="412"/>
      <c r="HKN684" s="412"/>
      <c r="HKO684" s="412"/>
      <c r="HKP684" s="412"/>
      <c r="HKQ684" s="412"/>
      <c r="HKR684" s="412"/>
      <c r="HKS684" s="412"/>
      <c r="HKT684" s="412"/>
      <c r="HKU684" s="412"/>
      <c r="HKV684" s="412"/>
      <c r="HKW684" s="412"/>
      <c r="HKX684" s="412"/>
      <c r="HKY684" s="412"/>
      <c r="HKZ684" s="412"/>
      <c r="HLA684" s="412"/>
      <c r="HLB684" s="412"/>
      <c r="HLC684" s="412"/>
      <c r="HLD684" s="412"/>
      <c r="HLE684" s="412"/>
      <c r="HLF684" s="412"/>
      <c r="HLG684" s="412"/>
      <c r="HLH684" s="412"/>
      <c r="HLI684" s="412"/>
      <c r="HLJ684" s="412"/>
      <c r="HLK684" s="412"/>
      <c r="HLL684" s="412"/>
      <c r="HLM684" s="412"/>
      <c r="HLN684" s="412"/>
      <c r="HLO684" s="412"/>
      <c r="HLP684" s="412"/>
      <c r="HLQ684" s="412"/>
      <c r="HLR684" s="412"/>
      <c r="HLS684" s="412"/>
      <c r="HLT684" s="412"/>
      <c r="HLU684" s="412"/>
      <c r="HLV684" s="412"/>
      <c r="HLW684" s="412"/>
      <c r="HLX684" s="412"/>
      <c r="HLY684" s="412"/>
      <c r="HLZ684" s="413"/>
      <c r="HMA684" s="413"/>
      <c r="HMB684" s="413"/>
      <c r="HMC684" s="413"/>
      <c r="HMD684" s="413"/>
      <c r="HME684" s="413"/>
      <c r="HMF684" s="413"/>
      <c r="HMG684" s="413"/>
      <c r="HMH684" s="413"/>
      <c r="HMI684" s="413"/>
      <c r="HMJ684" s="413"/>
      <c r="HMK684" s="413"/>
      <c r="HML684" s="413"/>
      <c r="HMM684" s="413"/>
      <c r="HMN684" s="413"/>
      <c r="HMO684" s="413"/>
      <c r="HMP684" s="413"/>
      <c r="HMQ684" s="413"/>
      <c r="HMR684" s="413"/>
      <c r="HMS684" s="413"/>
      <c r="HMT684" s="413"/>
      <c r="HMU684" s="413"/>
      <c r="HMV684" s="413"/>
      <c r="HMW684" s="413"/>
      <c r="HMX684" s="414"/>
      <c r="HMY684" s="414"/>
      <c r="HMZ684" s="414"/>
      <c r="HNA684" s="414"/>
      <c r="HNB684" s="414"/>
      <c r="HNC684" s="413"/>
      <c r="HND684" s="413"/>
      <c r="HNE684" s="414"/>
      <c r="HNF684" s="414"/>
      <c r="HNG684" s="413"/>
      <c r="HNH684" s="413"/>
      <c r="HNI684" s="414"/>
      <c r="HNJ684" s="414"/>
      <c r="HNK684" s="413"/>
      <c r="HNL684" s="413"/>
      <c r="HNM684" s="413"/>
      <c r="HNN684" s="413"/>
      <c r="HNO684" s="413"/>
      <c r="HNP684" s="413"/>
      <c r="HNQ684" s="413"/>
      <c r="HNR684" s="414"/>
      <c r="HNS684" s="414"/>
      <c r="HNT684" s="413"/>
      <c r="HNU684" s="413"/>
      <c r="HNV684" s="414"/>
      <c r="HNW684" s="414"/>
      <c r="HNX684" s="413"/>
      <c r="HNY684" s="413"/>
      <c r="HNZ684" s="413"/>
      <c r="HOA684" s="413"/>
      <c r="HOB684" s="413"/>
      <c r="HOC684" s="407"/>
      <c r="HOD684" s="439"/>
      <c r="HOE684" s="413"/>
      <c r="HOF684" s="413"/>
      <c r="HOG684" s="413"/>
      <c r="HOH684" s="413"/>
      <c r="HOI684" s="413"/>
      <c r="HOJ684" s="413"/>
      <c r="HOK684" s="413"/>
      <c r="HOL684" s="412"/>
      <c r="HOM684" s="412"/>
      <c r="HON684" s="412"/>
      <c r="HOO684" s="412"/>
      <c r="HOP684" s="412"/>
      <c r="HOQ684" s="412"/>
      <c r="HOR684" s="412"/>
      <c r="HOS684" s="412"/>
      <c r="HOT684" s="412"/>
      <c r="HOU684" s="412"/>
      <c r="HOV684" s="412"/>
      <c r="HOW684" s="412"/>
      <c r="HOX684" s="412"/>
      <c r="HOY684" s="412"/>
      <c r="HOZ684" s="412"/>
      <c r="HPA684" s="412"/>
      <c r="HPB684" s="412"/>
      <c r="HPC684" s="412"/>
      <c r="HPD684" s="412"/>
      <c r="HPE684" s="412"/>
      <c r="HPF684" s="412"/>
      <c r="HPG684" s="412"/>
      <c r="HPH684" s="412"/>
      <c r="HPI684" s="412"/>
      <c r="HPJ684" s="412"/>
      <c r="HPK684" s="412"/>
      <c r="HPL684" s="412"/>
      <c r="HPM684" s="412"/>
      <c r="HPN684" s="412"/>
      <c r="HPO684" s="412"/>
      <c r="HPP684" s="412"/>
      <c r="HPQ684" s="412"/>
      <c r="HPR684" s="412"/>
      <c r="HPS684" s="412"/>
      <c r="HPT684" s="412"/>
      <c r="HPU684" s="412"/>
      <c r="HPV684" s="412"/>
      <c r="HPW684" s="412"/>
      <c r="HPX684" s="412"/>
      <c r="HPY684" s="412"/>
      <c r="HPZ684" s="412"/>
      <c r="HQA684" s="412"/>
      <c r="HQB684" s="412"/>
      <c r="HQC684" s="412"/>
      <c r="HQD684" s="413"/>
      <c r="HQE684" s="413"/>
      <c r="HQF684" s="413"/>
      <c r="HQG684" s="413"/>
      <c r="HQH684" s="413"/>
      <c r="HQI684" s="413"/>
      <c r="HQJ684" s="413"/>
      <c r="HQK684" s="413"/>
      <c r="HQL684" s="413"/>
      <c r="HQM684" s="413"/>
      <c r="HQN684" s="413"/>
      <c r="HQO684" s="413"/>
      <c r="HQP684" s="413"/>
      <c r="HQQ684" s="413"/>
      <c r="HQR684" s="413"/>
      <c r="HQS684" s="413"/>
      <c r="HQT684" s="413"/>
      <c r="HQU684" s="413"/>
      <c r="HQV684" s="413"/>
      <c r="HQW684" s="413"/>
      <c r="HQX684" s="413"/>
      <c r="HQY684" s="413"/>
      <c r="HQZ684" s="413"/>
      <c r="HRA684" s="413"/>
      <c r="HRB684" s="414"/>
      <c r="HRC684" s="414"/>
      <c r="HRD684" s="414"/>
      <c r="HRE684" s="414"/>
      <c r="HRF684" s="414"/>
      <c r="HRG684" s="413"/>
      <c r="HRH684" s="413"/>
      <c r="HRI684" s="414"/>
      <c r="HRJ684" s="414"/>
      <c r="HRK684" s="413"/>
      <c r="HRL684" s="413"/>
      <c r="HRM684" s="414"/>
      <c r="HRN684" s="414"/>
      <c r="HRO684" s="413"/>
      <c r="HRP684" s="413"/>
      <c r="HRQ684" s="413"/>
      <c r="HRR684" s="413"/>
      <c r="HRS684" s="413"/>
      <c r="HRT684" s="413"/>
      <c r="HRU684" s="413"/>
      <c r="HRV684" s="414"/>
      <c r="HRW684" s="414"/>
      <c r="HRX684" s="413"/>
      <c r="HRY684" s="413"/>
      <c r="HRZ684" s="414"/>
      <c r="HSA684" s="414"/>
      <c r="HSB684" s="413"/>
      <c r="HSC684" s="413"/>
      <c r="HSD684" s="413"/>
      <c r="HSE684" s="413"/>
      <c r="HSF684" s="413"/>
      <c r="HSG684" s="407"/>
      <c r="HSH684" s="439"/>
      <c r="HSI684" s="413"/>
      <c r="HSJ684" s="413"/>
      <c r="HSK684" s="413"/>
      <c r="HSL684" s="413"/>
      <c r="HSM684" s="413"/>
      <c r="HSN684" s="413"/>
      <c r="HSO684" s="413"/>
      <c r="HSP684" s="412"/>
      <c r="HSQ684" s="412"/>
      <c r="HSR684" s="412"/>
      <c r="HSS684" s="412"/>
      <c r="HST684" s="412"/>
      <c r="HSU684" s="412"/>
      <c r="HSV684" s="412"/>
      <c r="HSW684" s="412"/>
      <c r="HSX684" s="412"/>
      <c r="HSY684" s="412"/>
      <c r="HSZ684" s="412"/>
      <c r="HTA684" s="412"/>
      <c r="HTB684" s="412"/>
      <c r="HTC684" s="412"/>
      <c r="HTD684" s="412"/>
      <c r="HTE684" s="412"/>
      <c r="HTF684" s="412"/>
      <c r="HTG684" s="412"/>
      <c r="HTH684" s="412"/>
      <c r="HTI684" s="412"/>
      <c r="HTJ684" s="412"/>
      <c r="HTK684" s="412"/>
      <c r="HTL684" s="412"/>
      <c r="HTM684" s="412"/>
      <c r="HTN684" s="412"/>
      <c r="HTO684" s="412"/>
      <c r="HTP684" s="412"/>
      <c r="HTQ684" s="412"/>
      <c r="HTR684" s="412"/>
      <c r="HTS684" s="412"/>
      <c r="HTT684" s="412"/>
      <c r="HTU684" s="412"/>
      <c r="HTV684" s="412"/>
      <c r="HTW684" s="412"/>
      <c r="HTX684" s="412"/>
      <c r="HTY684" s="412"/>
      <c r="HTZ684" s="412"/>
      <c r="HUA684" s="412"/>
      <c r="HUB684" s="412"/>
      <c r="HUC684" s="412"/>
      <c r="HUD684" s="412"/>
      <c r="HUE684" s="412"/>
      <c r="HUF684" s="412"/>
      <c r="HUG684" s="412"/>
      <c r="HUH684" s="413"/>
      <c r="HUI684" s="413"/>
      <c r="HUJ684" s="413"/>
      <c r="HUK684" s="413"/>
      <c r="HUL684" s="413"/>
      <c r="HUM684" s="413"/>
      <c r="HUN684" s="413"/>
      <c r="HUO684" s="413"/>
      <c r="HUP684" s="413"/>
      <c r="HUQ684" s="413"/>
      <c r="HUR684" s="413"/>
      <c r="HUS684" s="413"/>
      <c r="HUT684" s="413"/>
      <c r="HUU684" s="413"/>
      <c r="HUV684" s="413"/>
      <c r="HUW684" s="413"/>
      <c r="HUX684" s="413"/>
      <c r="HUY684" s="413"/>
      <c r="HUZ684" s="413"/>
      <c r="HVA684" s="413"/>
      <c r="HVB684" s="413"/>
      <c r="HVC684" s="413"/>
      <c r="HVD684" s="413"/>
      <c r="HVE684" s="413"/>
      <c r="HVF684" s="414"/>
      <c r="HVG684" s="414"/>
      <c r="HVH684" s="414"/>
      <c r="HVI684" s="414"/>
      <c r="HVJ684" s="414"/>
      <c r="HVK684" s="413"/>
      <c r="HVL684" s="413"/>
      <c r="HVM684" s="414"/>
      <c r="HVN684" s="414"/>
      <c r="HVO684" s="413"/>
      <c r="HVP684" s="413"/>
      <c r="HVQ684" s="414"/>
      <c r="HVR684" s="414"/>
      <c r="HVS684" s="413"/>
      <c r="HVT684" s="413"/>
      <c r="HVU684" s="413"/>
      <c r="HVV684" s="413"/>
      <c r="HVW684" s="413"/>
      <c r="HVX684" s="413"/>
      <c r="HVY684" s="413"/>
      <c r="HVZ684" s="414"/>
      <c r="HWA684" s="414"/>
      <c r="HWB684" s="413"/>
      <c r="HWC684" s="413"/>
      <c r="HWD684" s="414"/>
      <c r="HWE684" s="414"/>
      <c r="HWF684" s="413"/>
      <c r="HWG684" s="413"/>
      <c r="HWH684" s="413"/>
      <c r="HWI684" s="413"/>
      <c r="HWJ684" s="413"/>
      <c r="HWK684" s="407"/>
      <c r="HWL684" s="439"/>
      <c r="HWM684" s="413"/>
      <c r="HWN684" s="413"/>
      <c r="HWO684" s="413"/>
      <c r="HWP684" s="413"/>
      <c r="HWQ684" s="413"/>
      <c r="HWR684" s="413"/>
      <c r="HWS684" s="413"/>
      <c r="HWT684" s="412"/>
      <c r="HWU684" s="412"/>
      <c r="HWV684" s="412"/>
      <c r="HWW684" s="412"/>
      <c r="HWX684" s="412"/>
      <c r="HWY684" s="412"/>
      <c r="HWZ684" s="412"/>
      <c r="HXA684" s="412"/>
      <c r="HXB684" s="412"/>
      <c r="HXC684" s="412"/>
      <c r="HXD684" s="412"/>
      <c r="HXE684" s="412"/>
      <c r="HXF684" s="412"/>
      <c r="HXG684" s="412"/>
      <c r="HXH684" s="412"/>
      <c r="HXI684" s="412"/>
      <c r="HXJ684" s="412"/>
      <c r="HXK684" s="412"/>
      <c r="HXL684" s="412"/>
      <c r="HXM684" s="412"/>
      <c r="HXN684" s="412"/>
      <c r="HXO684" s="412"/>
      <c r="HXP684" s="412"/>
      <c r="HXQ684" s="412"/>
      <c r="HXR684" s="412"/>
      <c r="HXS684" s="412"/>
      <c r="HXT684" s="412"/>
      <c r="HXU684" s="412"/>
      <c r="HXV684" s="412"/>
      <c r="HXW684" s="412"/>
      <c r="HXX684" s="412"/>
      <c r="HXY684" s="412"/>
      <c r="HXZ684" s="412"/>
      <c r="HYA684" s="412"/>
      <c r="HYB684" s="412"/>
      <c r="HYC684" s="412"/>
      <c r="HYD684" s="412"/>
      <c r="HYE684" s="412"/>
      <c r="HYF684" s="412"/>
      <c r="HYG684" s="412"/>
      <c r="HYH684" s="412"/>
      <c r="HYI684" s="412"/>
      <c r="HYJ684" s="412"/>
      <c r="HYK684" s="412"/>
      <c r="HYL684" s="413"/>
      <c r="HYM684" s="413"/>
      <c r="HYN684" s="413"/>
      <c r="HYO684" s="413"/>
      <c r="HYP684" s="413"/>
      <c r="HYQ684" s="413"/>
      <c r="HYR684" s="413"/>
      <c r="HYS684" s="413"/>
      <c r="HYT684" s="413"/>
      <c r="HYU684" s="413"/>
      <c r="HYV684" s="413"/>
      <c r="HYW684" s="413"/>
      <c r="HYX684" s="413"/>
      <c r="HYY684" s="413"/>
      <c r="HYZ684" s="413"/>
      <c r="HZA684" s="413"/>
      <c r="HZB684" s="413"/>
      <c r="HZC684" s="413"/>
      <c r="HZD684" s="413"/>
      <c r="HZE684" s="413"/>
      <c r="HZF684" s="413"/>
      <c r="HZG684" s="413"/>
      <c r="HZH684" s="413"/>
      <c r="HZI684" s="413"/>
      <c r="HZJ684" s="414"/>
      <c r="HZK684" s="414"/>
      <c r="HZL684" s="414"/>
      <c r="HZM684" s="414"/>
      <c r="HZN684" s="414"/>
      <c r="HZO684" s="413"/>
      <c r="HZP684" s="413"/>
      <c r="HZQ684" s="414"/>
      <c r="HZR684" s="414"/>
      <c r="HZS684" s="413"/>
      <c r="HZT684" s="413"/>
      <c r="HZU684" s="414"/>
      <c r="HZV684" s="414"/>
      <c r="HZW684" s="413"/>
      <c r="HZX684" s="413"/>
      <c r="HZY684" s="413"/>
      <c r="HZZ684" s="413"/>
      <c r="IAA684" s="413"/>
      <c r="IAB684" s="413"/>
      <c r="IAC684" s="413"/>
      <c r="IAD684" s="414"/>
      <c r="IAE684" s="414"/>
      <c r="IAF684" s="413"/>
      <c r="IAG684" s="413"/>
      <c r="IAH684" s="414"/>
      <c r="IAI684" s="414"/>
      <c r="IAJ684" s="413"/>
      <c r="IAK684" s="413"/>
      <c r="IAL684" s="413"/>
      <c r="IAM684" s="413"/>
      <c r="IAN684" s="413"/>
      <c r="IAO684" s="407"/>
      <c r="IAP684" s="439"/>
      <c r="IAQ684" s="413"/>
      <c r="IAR684" s="413"/>
      <c r="IAS684" s="413"/>
      <c r="IAT684" s="413"/>
      <c r="IAU684" s="413"/>
      <c r="IAV684" s="413"/>
      <c r="IAW684" s="413"/>
      <c r="IAX684" s="412"/>
      <c r="IAY684" s="412"/>
      <c r="IAZ684" s="412"/>
      <c r="IBA684" s="412"/>
      <c r="IBB684" s="412"/>
      <c r="IBC684" s="412"/>
      <c r="IBD684" s="412"/>
      <c r="IBE684" s="412"/>
      <c r="IBF684" s="412"/>
      <c r="IBG684" s="412"/>
      <c r="IBH684" s="412"/>
      <c r="IBI684" s="412"/>
      <c r="IBJ684" s="412"/>
      <c r="IBK684" s="412"/>
      <c r="IBL684" s="412"/>
      <c r="IBM684" s="412"/>
      <c r="IBN684" s="412"/>
      <c r="IBO684" s="412"/>
      <c r="IBP684" s="412"/>
      <c r="IBQ684" s="412"/>
      <c r="IBR684" s="412"/>
      <c r="IBS684" s="412"/>
      <c r="IBT684" s="412"/>
      <c r="IBU684" s="412"/>
      <c r="IBV684" s="412"/>
      <c r="IBW684" s="412"/>
      <c r="IBX684" s="412"/>
      <c r="IBY684" s="412"/>
      <c r="IBZ684" s="412"/>
      <c r="ICA684" s="412"/>
      <c r="ICB684" s="412"/>
      <c r="ICC684" s="412"/>
      <c r="ICD684" s="412"/>
      <c r="ICE684" s="412"/>
      <c r="ICF684" s="412"/>
      <c r="ICG684" s="412"/>
      <c r="ICH684" s="412"/>
      <c r="ICI684" s="412"/>
      <c r="ICJ684" s="412"/>
      <c r="ICK684" s="412"/>
      <c r="ICL684" s="412"/>
      <c r="ICM684" s="412"/>
      <c r="ICN684" s="412"/>
      <c r="ICO684" s="412"/>
      <c r="ICP684" s="413"/>
      <c r="ICQ684" s="413"/>
      <c r="ICR684" s="413"/>
      <c r="ICS684" s="413"/>
      <c r="ICT684" s="413"/>
      <c r="ICU684" s="413"/>
      <c r="ICV684" s="413"/>
      <c r="ICW684" s="413"/>
      <c r="ICX684" s="413"/>
      <c r="ICY684" s="413"/>
      <c r="ICZ684" s="413"/>
      <c r="IDA684" s="413"/>
      <c r="IDB684" s="413"/>
      <c r="IDC684" s="413"/>
      <c r="IDD684" s="413"/>
      <c r="IDE684" s="413"/>
      <c r="IDF684" s="413"/>
      <c r="IDG684" s="413"/>
      <c r="IDH684" s="413"/>
      <c r="IDI684" s="413"/>
      <c r="IDJ684" s="413"/>
      <c r="IDK684" s="413"/>
      <c r="IDL684" s="413"/>
      <c r="IDM684" s="413"/>
      <c r="IDN684" s="414"/>
      <c r="IDO684" s="414"/>
      <c r="IDP684" s="414"/>
      <c r="IDQ684" s="414"/>
      <c r="IDR684" s="414"/>
      <c r="IDS684" s="413"/>
      <c r="IDT684" s="413"/>
      <c r="IDU684" s="414"/>
      <c r="IDV684" s="414"/>
      <c r="IDW684" s="413"/>
      <c r="IDX684" s="413"/>
      <c r="IDY684" s="414"/>
      <c r="IDZ684" s="414"/>
      <c r="IEA684" s="413"/>
      <c r="IEB684" s="413"/>
      <c r="IEC684" s="413"/>
      <c r="IED684" s="413"/>
      <c r="IEE684" s="413"/>
      <c r="IEF684" s="413"/>
      <c r="IEG684" s="413"/>
      <c r="IEH684" s="414"/>
      <c r="IEI684" s="414"/>
      <c r="IEJ684" s="413"/>
      <c r="IEK684" s="413"/>
      <c r="IEL684" s="414"/>
      <c r="IEM684" s="414"/>
      <c r="IEN684" s="413"/>
      <c r="IEO684" s="413"/>
      <c r="IEP684" s="413"/>
      <c r="IEQ684" s="413"/>
      <c r="IER684" s="413"/>
      <c r="IES684" s="407"/>
      <c r="IET684" s="439"/>
      <c r="IEU684" s="413"/>
      <c r="IEV684" s="413"/>
      <c r="IEW684" s="413"/>
      <c r="IEX684" s="413"/>
      <c r="IEY684" s="413"/>
      <c r="IEZ684" s="413"/>
      <c r="IFA684" s="413"/>
      <c r="IFB684" s="412"/>
      <c r="IFC684" s="412"/>
      <c r="IFD684" s="412"/>
      <c r="IFE684" s="412"/>
      <c r="IFF684" s="412"/>
      <c r="IFG684" s="412"/>
      <c r="IFH684" s="412"/>
      <c r="IFI684" s="412"/>
      <c r="IFJ684" s="412"/>
      <c r="IFK684" s="412"/>
      <c r="IFL684" s="412"/>
      <c r="IFM684" s="412"/>
      <c r="IFN684" s="412"/>
      <c r="IFO684" s="412"/>
      <c r="IFP684" s="412"/>
      <c r="IFQ684" s="412"/>
      <c r="IFR684" s="412"/>
      <c r="IFS684" s="412"/>
      <c r="IFT684" s="412"/>
      <c r="IFU684" s="412"/>
      <c r="IFV684" s="412"/>
      <c r="IFW684" s="412"/>
      <c r="IFX684" s="412"/>
      <c r="IFY684" s="412"/>
      <c r="IFZ684" s="412"/>
      <c r="IGA684" s="412"/>
      <c r="IGB684" s="412"/>
      <c r="IGC684" s="412"/>
      <c r="IGD684" s="412"/>
      <c r="IGE684" s="412"/>
      <c r="IGF684" s="412"/>
      <c r="IGG684" s="412"/>
      <c r="IGH684" s="412"/>
      <c r="IGI684" s="412"/>
      <c r="IGJ684" s="412"/>
      <c r="IGK684" s="412"/>
      <c r="IGL684" s="412"/>
      <c r="IGM684" s="412"/>
      <c r="IGN684" s="412"/>
      <c r="IGO684" s="412"/>
      <c r="IGP684" s="412"/>
      <c r="IGQ684" s="412"/>
      <c r="IGR684" s="412"/>
      <c r="IGS684" s="412"/>
      <c r="IGT684" s="413"/>
      <c r="IGU684" s="413"/>
      <c r="IGV684" s="413"/>
      <c r="IGW684" s="413"/>
      <c r="IGX684" s="413"/>
      <c r="IGY684" s="413"/>
      <c r="IGZ684" s="413"/>
      <c r="IHA684" s="413"/>
      <c r="IHB684" s="413"/>
      <c r="IHC684" s="413"/>
      <c r="IHD684" s="413"/>
      <c r="IHE684" s="413"/>
      <c r="IHF684" s="413"/>
      <c r="IHG684" s="413"/>
      <c r="IHH684" s="413"/>
      <c r="IHI684" s="413"/>
      <c r="IHJ684" s="413"/>
      <c r="IHK684" s="413"/>
      <c r="IHL684" s="413"/>
      <c r="IHM684" s="413"/>
      <c r="IHN684" s="413"/>
      <c r="IHO684" s="413"/>
      <c r="IHP684" s="413"/>
      <c r="IHQ684" s="413"/>
      <c r="IHR684" s="414"/>
      <c r="IHS684" s="414"/>
      <c r="IHT684" s="414"/>
      <c r="IHU684" s="414"/>
      <c r="IHV684" s="414"/>
      <c r="IHW684" s="413"/>
      <c r="IHX684" s="413"/>
      <c r="IHY684" s="414"/>
      <c r="IHZ684" s="414"/>
      <c r="IIA684" s="413"/>
      <c r="IIB684" s="413"/>
      <c r="IIC684" s="414"/>
      <c r="IID684" s="414"/>
      <c r="IIE684" s="413"/>
      <c r="IIF684" s="413"/>
      <c r="IIG684" s="413"/>
      <c r="IIH684" s="413"/>
      <c r="III684" s="413"/>
      <c r="IIJ684" s="413"/>
      <c r="IIK684" s="413"/>
      <c r="IIL684" s="414"/>
      <c r="IIM684" s="414"/>
      <c r="IIN684" s="413"/>
      <c r="IIO684" s="413"/>
      <c r="IIP684" s="414"/>
      <c r="IIQ684" s="414"/>
      <c r="IIR684" s="413"/>
      <c r="IIS684" s="413"/>
      <c r="IIT684" s="413"/>
      <c r="IIU684" s="413"/>
      <c r="IIV684" s="413"/>
      <c r="IIW684" s="407"/>
      <c r="IIX684" s="439"/>
      <c r="IIY684" s="413"/>
      <c r="IIZ684" s="413"/>
      <c r="IJA684" s="413"/>
      <c r="IJB684" s="413"/>
      <c r="IJC684" s="413"/>
      <c r="IJD684" s="413"/>
      <c r="IJE684" s="413"/>
      <c r="IJF684" s="412"/>
      <c r="IJG684" s="412"/>
      <c r="IJH684" s="412"/>
      <c r="IJI684" s="412"/>
      <c r="IJJ684" s="412"/>
      <c r="IJK684" s="412"/>
      <c r="IJL684" s="412"/>
      <c r="IJM684" s="412"/>
      <c r="IJN684" s="412"/>
      <c r="IJO684" s="412"/>
      <c r="IJP684" s="412"/>
      <c r="IJQ684" s="412"/>
      <c r="IJR684" s="412"/>
      <c r="IJS684" s="412"/>
      <c r="IJT684" s="412"/>
      <c r="IJU684" s="412"/>
      <c r="IJV684" s="412"/>
      <c r="IJW684" s="412"/>
      <c r="IJX684" s="412"/>
      <c r="IJY684" s="412"/>
      <c r="IJZ684" s="412"/>
      <c r="IKA684" s="412"/>
      <c r="IKB684" s="412"/>
      <c r="IKC684" s="412"/>
      <c r="IKD684" s="412"/>
      <c r="IKE684" s="412"/>
      <c r="IKF684" s="412"/>
      <c r="IKG684" s="412"/>
      <c r="IKH684" s="412"/>
      <c r="IKI684" s="412"/>
      <c r="IKJ684" s="412"/>
      <c r="IKK684" s="412"/>
      <c r="IKL684" s="412"/>
      <c r="IKM684" s="412"/>
      <c r="IKN684" s="412"/>
      <c r="IKO684" s="412"/>
      <c r="IKP684" s="412"/>
      <c r="IKQ684" s="412"/>
      <c r="IKR684" s="412"/>
      <c r="IKS684" s="412"/>
      <c r="IKT684" s="412"/>
      <c r="IKU684" s="412"/>
      <c r="IKV684" s="412"/>
      <c r="IKW684" s="412"/>
      <c r="IKX684" s="413"/>
      <c r="IKY684" s="413"/>
      <c r="IKZ684" s="413"/>
      <c r="ILA684" s="413"/>
      <c r="ILB684" s="413"/>
      <c r="ILC684" s="413"/>
      <c r="ILD684" s="413"/>
      <c r="ILE684" s="413"/>
      <c r="ILF684" s="413"/>
      <c r="ILG684" s="413"/>
      <c r="ILH684" s="413"/>
      <c r="ILI684" s="413"/>
      <c r="ILJ684" s="413"/>
      <c r="ILK684" s="413"/>
      <c r="ILL684" s="413"/>
      <c r="ILM684" s="413"/>
      <c r="ILN684" s="413"/>
      <c r="ILO684" s="413"/>
      <c r="ILP684" s="413"/>
      <c r="ILQ684" s="413"/>
      <c r="ILR684" s="413"/>
      <c r="ILS684" s="413"/>
      <c r="ILT684" s="413"/>
      <c r="ILU684" s="413"/>
      <c r="ILV684" s="414"/>
      <c r="ILW684" s="414"/>
      <c r="ILX684" s="414"/>
      <c r="ILY684" s="414"/>
      <c r="ILZ684" s="414"/>
      <c r="IMA684" s="413"/>
      <c r="IMB684" s="413"/>
      <c r="IMC684" s="414"/>
      <c r="IMD684" s="414"/>
      <c r="IME684" s="413"/>
      <c r="IMF684" s="413"/>
      <c r="IMG684" s="414"/>
      <c r="IMH684" s="414"/>
      <c r="IMI684" s="413"/>
      <c r="IMJ684" s="413"/>
      <c r="IMK684" s="413"/>
      <c r="IML684" s="413"/>
      <c r="IMM684" s="413"/>
      <c r="IMN684" s="413"/>
      <c r="IMO684" s="413"/>
      <c r="IMP684" s="414"/>
      <c r="IMQ684" s="414"/>
      <c r="IMR684" s="413"/>
      <c r="IMS684" s="413"/>
      <c r="IMT684" s="414"/>
      <c r="IMU684" s="414"/>
      <c r="IMV684" s="413"/>
      <c r="IMW684" s="413"/>
      <c r="IMX684" s="413"/>
      <c r="IMY684" s="413"/>
      <c r="IMZ684" s="413"/>
      <c r="INA684" s="407"/>
      <c r="INB684" s="439"/>
      <c r="INC684" s="413"/>
      <c r="IND684" s="413"/>
      <c r="INE684" s="413"/>
      <c r="INF684" s="413"/>
      <c r="ING684" s="413"/>
      <c r="INH684" s="413"/>
      <c r="INI684" s="413"/>
      <c r="INJ684" s="412"/>
      <c r="INK684" s="412"/>
      <c r="INL684" s="412"/>
      <c r="INM684" s="412"/>
      <c r="INN684" s="412"/>
      <c r="INO684" s="412"/>
      <c r="INP684" s="412"/>
      <c r="INQ684" s="412"/>
      <c r="INR684" s="412"/>
      <c r="INS684" s="412"/>
      <c r="INT684" s="412"/>
      <c r="INU684" s="412"/>
      <c r="INV684" s="412"/>
      <c r="INW684" s="412"/>
      <c r="INX684" s="412"/>
      <c r="INY684" s="412"/>
      <c r="INZ684" s="412"/>
      <c r="IOA684" s="412"/>
      <c r="IOB684" s="412"/>
      <c r="IOC684" s="412"/>
      <c r="IOD684" s="412"/>
      <c r="IOE684" s="412"/>
      <c r="IOF684" s="412"/>
      <c r="IOG684" s="412"/>
      <c r="IOH684" s="412"/>
      <c r="IOI684" s="412"/>
      <c r="IOJ684" s="412"/>
      <c r="IOK684" s="412"/>
      <c r="IOL684" s="412"/>
      <c r="IOM684" s="412"/>
      <c r="ION684" s="412"/>
      <c r="IOO684" s="412"/>
      <c r="IOP684" s="412"/>
      <c r="IOQ684" s="412"/>
      <c r="IOR684" s="412"/>
      <c r="IOS684" s="412"/>
      <c r="IOT684" s="412"/>
      <c r="IOU684" s="412"/>
      <c r="IOV684" s="412"/>
      <c r="IOW684" s="412"/>
      <c r="IOX684" s="412"/>
      <c r="IOY684" s="412"/>
      <c r="IOZ684" s="412"/>
      <c r="IPA684" s="412"/>
      <c r="IPB684" s="413"/>
      <c r="IPC684" s="413"/>
      <c r="IPD684" s="413"/>
      <c r="IPE684" s="413"/>
      <c r="IPF684" s="413"/>
      <c r="IPG684" s="413"/>
      <c r="IPH684" s="413"/>
      <c r="IPI684" s="413"/>
      <c r="IPJ684" s="413"/>
      <c r="IPK684" s="413"/>
      <c r="IPL684" s="413"/>
      <c r="IPM684" s="413"/>
      <c r="IPN684" s="413"/>
      <c r="IPO684" s="413"/>
      <c r="IPP684" s="413"/>
      <c r="IPQ684" s="413"/>
      <c r="IPR684" s="413"/>
      <c r="IPS684" s="413"/>
      <c r="IPT684" s="413"/>
      <c r="IPU684" s="413"/>
      <c r="IPV684" s="413"/>
      <c r="IPW684" s="413"/>
      <c r="IPX684" s="413"/>
      <c r="IPY684" s="413"/>
      <c r="IPZ684" s="414"/>
      <c r="IQA684" s="414"/>
      <c r="IQB684" s="414"/>
      <c r="IQC684" s="414"/>
      <c r="IQD684" s="414"/>
      <c r="IQE684" s="413"/>
      <c r="IQF684" s="413"/>
      <c r="IQG684" s="414"/>
      <c r="IQH684" s="414"/>
      <c r="IQI684" s="413"/>
      <c r="IQJ684" s="413"/>
      <c r="IQK684" s="414"/>
      <c r="IQL684" s="414"/>
      <c r="IQM684" s="413"/>
      <c r="IQN684" s="413"/>
      <c r="IQO684" s="413"/>
      <c r="IQP684" s="413"/>
      <c r="IQQ684" s="413"/>
      <c r="IQR684" s="413"/>
      <c r="IQS684" s="413"/>
      <c r="IQT684" s="414"/>
      <c r="IQU684" s="414"/>
      <c r="IQV684" s="413"/>
      <c r="IQW684" s="413"/>
      <c r="IQX684" s="414"/>
      <c r="IQY684" s="414"/>
      <c r="IQZ684" s="413"/>
      <c r="IRA684" s="413"/>
      <c r="IRB684" s="413"/>
      <c r="IRC684" s="413"/>
      <c r="IRD684" s="413"/>
      <c r="IRE684" s="407"/>
      <c r="IRF684" s="439"/>
      <c r="IRG684" s="413"/>
      <c r="IRH684" s="413"/>
      <c r="IRI684" s="413"/>
      <c r="IRJ684" s="413"/>
      <c r="IRK684" s="413"/>
      <c r="IRL684" s="413"/>
      <c r="IRM684" s="413"/>
      <c r="IRN684" s="412"/>
      <c r="IRO684" s="412"/>
      <c r="IRP684" s="412"/>
      <c r="IRQ684" s="412"/>
      <c r="IRR684" s="412"/>
      <c r="IRS684" s="412"/>
      <c r="IRT684" s="412"/>
      <c r="IRU684" s="412"/>
      <c r="IRV684" s="412"/>
      <c r="IRW684" s="412"/>
      <c r="IRX684" s="412"/>
      <c r="IRY684" s="412"/>
      <c r="IRZ684" s="412"/>
      <c r="ISA684" s="412"/>
      <c r="ISB684" s="412"/>
      <c r="ISC684" s="412"/>
      <c r="ISD684" s="412"/>
      <c r="ISE684" s="412"/>
      <c r="ISF684" s="412"/>
      <c r="ISG684" s="412"/>
      <c r="ISH684" s="412"/>
      <c r="ISI684" s="412"/>
      <c r="ISJ684" s="412"/>
      <c r="ISK684" s="412"/>
      <c r="ISL684" s="412"/>
      <c r="ISM684" s="412"/>
      <c r="ISN684" s="412"/>
      <c r="ISO684" s="412"/>
      <c r="ISP684" s="412"/>
      <c r="ISQ684" s="412"/>
      <c r="ISR684" s="412"/>
      <c r="ISS684" s="412"/>
      <c r="IST684" s="412"/>
      <c r="ISU684" s="412"/>
      <c r="ISV684" s="412"/>
      <c r="ISW684" s="412"/>
      <c r="ISX684" s="412"/>
      <c r="ISY684" s="412"/>
      <c r="ISZ684" s="412"/>
      <c r="ITA684" s="412"/>
      <c r="ITB684" s="412"/>
      <c r="ITC684" s="412"/>
      <c r="ITD684" s="412"/>
      <c r="ITE684" s="412"/>
      <c r="ITF684" s="413"/>
      <c r="ITG684" s="413"/>
      <c r="ITH684" s="413"/>
      <c r="ITI684" s="413"/>
      <c r="ITJ684" s="413"/>
      <c r="ITK684" s="413"/>
      <c r="ITL684" s="413"/>
      <c r="ITM684" s="413"/>
      <c r="ITN684" s="413"/>
      <c r="ITO684" s="413"/>
      <c r="ITP684" s="413"/>
      <c r="ITQ684" s="413"/>
      <c r="ITR684" s="413"/>
      <c r="ITS684" s="413"/>
      <c r="ITT684" s="413"/>
      <c r="ITU684" s="413"/>
      <c r="ITV684" s="413"/>
      <c r="ITW684" s="413"/>
      <c r="ITX684" s="413"/>
      <c r="ITY684" s="413"/>
      <c r="ITZ684" s="413"/>
      <c r="IUA684" s="413"/>
      <c r="IUB684" s="413"/>
      <c r="IUC684" s="413"/>
      <c r="IUD684" s="414"/>
      <c r="IUE684" s="414"/>
      <c r="IUF684" s="414"/>
      <c r="IUG684" s="414"/>
      <c r="IUH684" s="414"/>
      <c r="IUI684" s="413"/>
      <c r="IUJ684" s="413"/>
      <c r="IUK684" s="414"/>
      <c r="IUL684" s="414"/>
      <c r="IUM684" s="413"/>
      <c r="IUN684" s="413"/>
      <c r="IUO684" s="414"/>
      <c r="IUP684" s="414"/>
      <c r="IUQ684" s="413"/>
      <c r="IUR684" s="413"/>
      <c r="IUS684" s="413"/>
      <c r="IUT684" s="413"/>
      <c r="IUU684" s="413"/>
      <c r="IUV684" s="413"/>
      <c r="IUW684" s="413"/>
      <c r="IUX684" s="414"/>
      <c r="IUY684" s="414"/>
      <c r="IUZ684" s="413"/>
      <c r="IVA684" s="413"/>
      <c r="IVB684" s="414"/>
      <c r="IVC684" s="414"/>
      <c r="IVD684" s="413"/>
      <c r="IVE684" s="413"/>
      <c r="IVF684" s="413"/>
      <c r="IVG684" s="413"/>
      <c r="IVH684" s="413"/>
      <c r="IVI684" s="407"/>
      <c r="IVJ684" s="439"/>
      <c r="IVK684" s="413"/>
      <c r="IVL684" s="413"/>
      <c r="IVM684" s="413"/>
      <c r="IVN684" s="413"/>
      <c r="IVO684" s="413"/>
      <c r="IVP684" s="413"/>
      <c r="IVQ684" s="413"/>
      <c r="IVR684" s="412"/>
      <c r="IVS684" s="412"/>
      <c r="IVT684" s="412"/>
      <c r="IVU684" s="412"/>
      <c r="IVV684" s="412"/>
      <c r="IVW684" s="412"/>
      <c r="IVX684" s="412"/>
      <c r="IVY684" s="412"/>
      <c r="IVZ684" s="412"/>
      <c r="IWA684" s="412"/>
      <c r="IWB684" s="412"/>
      <c r="IWC684" s="412"/>
      <c r="IWD684" s="412"/>
      <c r="IWE684" s="412"/>
      <c r="IWF684" s="412"/>
      <c r="IWG684" s="412"/>
      <c r="IWH684" s="412"/>
      <c r="IWI684" s="412"/>
      <c r="IWJ684" s="412"/>
      <c r="IWK684" s="412"/>
      <c r="IWL684" s="412"/>
      <c r="IWM684" s="412"/>
      <c r="IWN684" s="412"/>
      <c r="IWO684" s="412"/>
      <c r="IWP684" s="412"/>
      <c r="IWQ684" s="412"/>
      <c r="IWR684" s="412"/>
      <c r="IWS684" s="412"/>
      <c r="IWT684" s="412"/>
      <c r="IWU684" s="412"/>
      <c r="IWV684" s="412"/>
      <c r="IWW684" s="412"/>
      <c r="IWX684" s="412"/>
      <c r="IWY684" s="412"/>
      <c r="IWZ684" s="412"/>
      <c r="IXA684" s="412"/>
      <c r="IXB684" s="412"/>
      <c r="IXC684" s="412"/>
      <c r="IXD684" s="412"/>
      <c r="IXE684" s="412"/>
      <c r="IXF684" s="412"/>
      <c r="IXG684" s="412"/>
      <c r="IXH684" s="412"/>
      <c r="IXI684" s="412"/>
      <c r="IXJ684" s="413"/>
      <c r="IXK684" s="413"/>
      <c r="IXL684" s="413"/>
      <c r="IXM684" s="413"/>
      <c r="IXN684" s="413"/>
      <c r="IXO684" s="413"/>
      <c r="IXP684" s="413"/>
      <c r="IXQ684" s="413"/>
      <c r="IXR684" s="413"/>
      <c r="IXS684" s="413"/>
      <c r="IXT684" s="413"/>
      <c r="IXU684" s="413"/>
      <c r="IXV684" s="413"/>
      <c r="IXW684" s="413"/>
      <c r="IXX684" s="413"/>
      <c r="IXY684" s="413"/>
      <c r="IXZ684" s="413"/>
      <c r="IYA684" s="413"/>
      <c r="IYB684" s="413"/>
      <c r="IYC684" s="413"/>
      <c r="IYD684" s="413"/>
      <c r="IYE684" s="413"/>
      <c r="IYF684" s="413"/>
      <c r="IYG684" s="413"/>
      <c r="IYH684" s="414"/>
      <c r="IYI684" s="414"/>
      <c r="IYJ684" s="414"/>
      <c r="IYK684" s="414"/>
      <c r="IYL684" s="414"/>
      <c r="IYM684" s="413"/>
      <c r="IYN684" s="413"/>
      <c r="IYO684" s="414"/>
      <c r="IYP684" s="414"/>
      <c r="IYQ684" s="413"/>
      <c r="IYR684" s="413"/>
      <c r="IYS684" s="414"/>
      <c r="IYT684" s="414"/>
      <c r="IYU684" s="413"/>
      <c r="IYV684" s="413"/>
      <c r="IYW684" s="413"/>
      <c r="IYX684" s="413"/>
      <c r="IYY684" s="413"/>
      <c r="IYZ684" s="413"/>
      <c r="IZA684" s="413"/>
      <c r="IZB684" s="414"/>
      <c r="IZC684" s="414"/>
      <c r="IZD684" s="413"/>
      <c r="IZE684" s="413"/>
      <c r="IZF684" s="414"/>
      <c r="IZG684" s="414"/>
      <c r="IZH684" s="413"/>
      <c r="IZI684" s="413"/>
      <c r="IZJ684" s="413"/>
      <c r="IZK684" s="413"/>
      <c r="IZL684" s="413"/>
      <c r="IZM684" s="407"/>
      <c r="IZN684" s="439"/>
      <c r="IZO684" s="413"/>
      <c r="IZP684" s="413"/>
      <c r="IZQ684" s="413"/>
      <c r="IZR684" s="413"/>
      <c r="IZS684" s="413"/>
      <c r="IZT684" s="413"/>
      <c r="IZU684" s="413"/>
      <c r="IZV684" s="412"/>
      <c r="IZW684" s="412"/>
      <c r="IZX684" s="412"/>
      <c r="IZY684" s="412"/>
      <c r="IZZ684" s="412"/>
      <c r="JAA684" s="412"/>
      <c r="JAB684" s="412"/>
      <c r="JAC684" s="412"/>
      <c r="JAD684" s="412"/>
      <c r="JAE684" s="412"/>
      <c r="JAF684" s="412"/>
      <c r="JAG684" s="412"/>
      <c r="JAH684" s="412"/>
      <c r="JAI684" s="412"/>
      <c r="JAJ684" s="412"/>
      <c r="JAK684" s="412"/>
      <c r="JAL684" s="412"/>
      <c r="JAM684" s="412"/>
      <c r="JAN684" s="412"/>
      <c r="JAO684" s="412"/>
      <c r="JAP684" s="412"/>
      <c r="JAQ684" s="412"/>
      <c r="JAR684" s="412"/>
      <c r="JAS684" s="412"/>
      <c r="JAT684" s="412"/>
      <c r="JAU684" s="412"/>
      <c r="JAV684" s="412"/>
      <c r="JAW684" s="412"/>
      <c r="JAX684" s="412"/>
      <c r="JAY684" s="412"/>
      <c r="JAZ684" s="412"/>
      <c r="JBA684" s="412"/>
      <c r="JBB684" s="412"/>
      <c r="JBC684" s="412"/>
      <c r="JBD684" s="412"/>
      <c r="JBE684" s="412"/>
      <c r="JBF684" s="412"/>
      <c r="JBG684" s="412"/>
      <c r="JBH684" s="412"/>
      <c r="JBI684" s="412"/>
      <c r="JBJ684" s="412"/>
      <c r="JBK684" s="412"/>
      <c r="JBL684" s="412"/>
      <c r="JBM684" s="412"/>
      <c r="JBN684" s="413"/>
      <c r="JBO684" s="413"/>
      <c r="JBP684" s="413"/>
      <c r="JBQ684" s="413"/>
      <c r="JBR684" s="413"/>
      <c r="JBS684" s="413"/>
      <c r="JBT684" s="413"/>
      <c r="JBU684" s="413"/>
      <c r="JBV684" s="413"/>
      <c r="JBW684" s="413"/>
      <c r="JBX684" s="413"/>
      <c r="JBY684" s="413"/>
      <c r="JBZ684" s="413"/>
      <c r="JCA684" s="413"/>
      <c r="JCB684" s="413"/>
      <c r="JCC684" s="413"/>
      <c r="JCD684" s="413"/>
      <c r="JCE684" s="413"/>
      <c r="JCF684" s="413"/>
      <c r="JCG684" s="413"/>
      <c r="JCH684" s="413"/>
      <c r="JCI684" s="413"/>
      <c r="JCJ684" s="413"/>
      <c r="JCK684" s="413"/>
      <c r="JCL684" s="414"/>
      <c r="JCM684" s="414"/>
      <c r="JCN684" s="414"/>
      <c r="JCO684" s="414"/>
      <c r="JCP684" s="414"/>
      <c r="JCQ684" s="413"/>
      <c r="JCR684" s="413"/>
      <c r="JCS684" s="414"/>
      <c r="JCT684" s="414"/>
      <c r="JCU684" s="413"/>
      <c r="JCV684" s="413"/>
      <c r="JCW684" s="414"/>
      <c r="JCX684" s="414"/>
      <c r="JCY684" s="413"/>
      <c r="JCZ684" s="413"/>
      <c r="JDA684" s="413"/>
      <c r="JDB684" s="413"/>
      <c r="JDC684" s="413"/>
      <c r="JDD684" s="413"/>
      <c r="JDE684" s="413"/>
      <c r="JDF684" s="414"/>
      <c r="JDG684" s="414"/>
      <c r="JDH684" s="413"/>
      <c r="JDI684" s="413"/>
      <c r="JDJ684" s="414"/>
      <c r="JDK684" s="414"/>
      <c r="JDL684" s="413"/>
      <c r="JDM684" s="413"/>
      <c r="JDN684" s="413"/>
      <c r="JDO684" s="413"/>
      <c r="JDP684" s="413"/>
      <c r="JDQ684" s="407"/>
      <c r="JDR684" s="439"/>
      <c r="JDS684" s="413"/>
      <c r="JDT684" s="413"/>
      <c r="JDU684" s="413"/>
      <c r="JDV684" s="413"/>
      <c r="JDW684" s="413"/>
      <c r="JDX684" s="413"/>
      <c r="JDY684" s="413"/>
      <c r="JDZ684" s="412"/>
      <c r="JEA684" s="412"/>
      <c r="JEB684" s="412"/>
      <c r="JEC684" s="412"/>
      <c r="JED684" s="412"/>
      <c r="JEE684" s="412"/>
      <c r="JEF684" s="412"/>
      <c r="JEG684" s="412"/>
      <c r="JEH684" s="412"/>
      <c r="JEI684" s="412"/>
      <c r="JEJ684" s="412"/>
      <c r="JEK684" s="412"/>
      <c r="JEL684" s="412"/>
      <c r="JEM684" s="412"/>
      <c r="JEN684" s="412"/>
      <c r="JEO684" s="412"/>
      <c r="JEP684" s="412"/>
      <c r="JEQ684" s="412"/>
      <c r="JER684" s="412"/>
      <c r="JES684" s="412"/>
      <c r="JET684" s="412"/>
      <c r="JEU684" s="412"/>
      <c r="JEV684" s="412"/>
      <c r="JEW684" s="412"/>
      <c r="JEX684" s="412"/>
      <c r="JEY684" s="412"/>
      <c r="JEZ684" s="412"/>
      <c r="JFA684" s="412"/>
      <c r="JFB684" s="412"/>
      <c r="JFC684" s="412"/>
      <c r="JFD684" s="412"/>
      <c r="JFE684" s="412"/>
      <c r="JFF684" s="412"/>
      <c r="JFG684" s="412"/>
      <c r="JFH684" s="412"/>
      <c r="JFI684" s="412"/>
      <c r="JFJ684" s="412"/>
      <c r="JFK684" s="412"/>
      <c r="JFL684" s="412"/>
      <c r="JFM684" s="412"/>
      <c r="JFN684" s="412"/>
      <c r="JFO684" s="412"/>
      <c r="JFP684" s="412"/>
      <c r="JFQ684" s="412"/>
      <c r="JFR684" s="413"/>
      <c r="JFS684" s="413"/>
      <c r="JFT684" s="413"/>
      <c r="JFU684" s="413"/>
      <c r="JFV684" s="413"/>
      <c r="JFW684" s="413"/>
      <c r="JFX684" s="413"/>
      <c r="JFY684" s="413"/>
      <c r="JFZ684" s="413"/>
      <c r="JGA684" s="413"/>
      <c r="JGB684" s="413"/>
      <c r="JGC684" s="413"/>
      <c r="JGD684" s="413"/>
      <c r="JGE684" s="413"/>
      <c r="JGF684" s="413"/>
      <c r="JGG684" s="413"/>
      <c r="JGH684" s="413"/>
      <c r="JGI684" s="413"/>
      <c r="JGJ684" s="413"/>
      <c r="JGK684" s="413"/>
      <c r="JGL684" s="413"/>
      <c r="JGM684" s="413"/>
      <c r="JGN684" s="413"/>
      <c r="JGO684" s="413"/>
      <c r="JGP684" s="414"/>
      <c r="JGQ684" s="414"/>
      <c r="JGR684" s="414"/>
      <c r="JGS684" s="414"/>
      <c r="JGT684" s="414"/>
      <c r="JGU684" s="413"/>
      <c r="JGV684" s="413"/>
      <c r="JGW684" s="414"/>
      <c r="JGX684" s="414"/>
      <c r="JGY684" s="413"/>
      <c r="JGZ684" s="413"/>
      <c r="JHA684" s="414"/>
      <c r="JHB684" s="414"/>
      <c r="JHC684" s="413"/>
      <c r="JHD684" s="413"/>
      <c r="JHE684" s="413"/>
      <c r="JHF684" s="413"/>
      <c r="JHG684" s="413"/>
      <c r="JHH684" s="413"/>
      <c r="JHI684" s="413"/>
      <c r="JHJ684" s="414"/>
      <c r="JHK684" s="414"/>
      <c r="JHL684" s="413"/>
      <c r="JHM684" s="413"/>
      <c r="JHN684" s="414"/>
      <c r="JHO684" s="414"/>
      <c r="JHP684" s="413"/>
      <c r="JHQ684" s="413"/>
      <c r="JHR684" s="413"/>
      <c r="JHS684" s="413"/>
      <c r="JHT684" s="413"/>
      <c r="JHU684" s="407"/>
      <c r="JHV684" s="439"/>
      <c r="JHW684" s="413"/>
      <c r="JHX684" s="413"/>
      <c r="JHY684" s="413"/>
      <c r="JHZ684" s="413"/>
      <c r="JIA684" s="413"/>
      <c r="JIB684" s="413"/>
      <c r="JIC684" s="413"/>
      <c r="JID684" s="412"/>
      <c r="JIE684" s="412"/>
      <c r="JIF684" s="412"/>
      <c r="JIG684" s="412"/>
      <c r="JIH684" s="412"/>
      <c r="JII684" s="412"/>
      <c r="JIJ684" s="412"/>
      <c r="JIK684" s="412"/>
      <c r="JIL684" s="412"/>
      <c r="JIM684" s="412"/>
      <c r="JIN684" s="412"/>
      <c r="JIO684" s="412"/>
      <c r="JIP684" s="412"/>
      <c r="JIQ684" s="412"/>
      <c r="JIR684" s="412"/>
      <c r="JIS684" s="412"/>
      <c r="JIT684" s="412"/>
      <c r="JIU684" s="412"/>
      <c r="JIV684" s="412"/>
      <c r="JIW684" s="412"/>
      <c r="JIX684" s="412"/>
      <c r="JIY684" s="412"/>
      <c r="JIZ684" s="412"/>
      <c r="JJA684" s="412"/>
      <c r="JJB684" s="412"/>
      <c r="JJC684" s="412"/>
      <c r="JJD684" s="412"/>
      <c r="JJE684" s="412"/>
      <c r="JJF684" s="412"/>
      <c r="JJG684" s="412"/>
      <c r="JJH684" s="412"/>
      <c r="JJI684" s="412"/>
      <c r="JJJ684" s="412"/>
      <c r="JJK684" s="412"/>
      <c r="JJL684" s="412"/>
      <c r="JJM684" s="412"/>
      <c r="JJN684" s="412"/>
      <c r="JJO684" s="412"/>
      <c r="JJP684" s="412"/>
      <c r="JJQ684" s="412"/>
      <c r="JJR684" s="412"/>
      <c r="JJS684" s="412"/>
      <c r="JJT684" s="412"/>
      <c r="JJU684" s="412"/>
      <c r="JJV684" s="413"/>
      <c r="JJW684" s="413"/>
      <c r="JJX684" s="413"/>
      <c r="JJY684" s="413"/>
      <c r="JJZ684" s="413"/>
      <c r="JKA684" s="413"/>
      <c r="JKB684" s="413"/>
      <c r="JKC684" s="413"/>
      <c r="JKD684" s="413"/>
      <c r="JKE684" s="413"/>
      <c r="JKF684" s="413"/>
      <c r="JKG684" s="413"/>
      <c r="JKH684" s="413"/>
      <c r="JKI684" s="413"/>
      <c r="JKJ684" s="413"/>
      <c r="JKK684" s="413"/>
      <c r="JKL684" s="413"/>
      <c r="JKM684" s="413"/>
      <c r="JKN684" s="413"/>
      <c r="JKO684" s="413"/>
      <c r="JKP684" s="413"/>
      <c r="JKQ684" s="413"/>
      <c r="JKR684" s="413"/>
      <c r="JKS684" s="413"/>
      <c r="JKT684" s="414"/>
      <c r="JKU684" s="414"/>
      <c r="JKV684" s="414"/>
      <c r="JKW684" s="414"/>
      <c r="JKX684" s="414"/>
      <c r="JKY684" s="413"/>
      <c r="JKZ684" s="413"/>
      <c r="JLA684" s="414"/>
      <c r="JLB684" s="414"/>
      <c r="JLC684" s="413"/>
      <c r="JLD684" s="413"/>
      <c r="JLE684" s="414"/>
      <c r="JLF684" s="414"/>
      <c r="JLG684" s="413"/>
      <c r="JLH684" s="413"/>
      <c r="JLI684" s="413"/>
      <c r="JLJ684" s="413"/>
      <c r="JLK684" s="413"/>
      <c r="JLL684" s="413"/>
      <c r="JLM684" s="413"/>
      <c r="JLN684" s="414"/>
      <c r="JLO684" s="414"/>
      <c r="JLP684" s="413"/>
      <c r="JLQ684" s="413"/>
      <c r="JLR684" s="414"/>
      <c r="JLS684" s="414"/>
      <c r="JLT684" s="413"/>
      <c r="JLU684" s="413"/>
      <c r="JLV684" s="413"/>
      <c r="JLW684" s="413"/>
      <c r="JLX684" s="413"/>
      <c r="JLY684" s="407"/>
      <c r="JLZ684" s="439"/>
      <c r="JMA684" s="413"/>
      <c r="JMB684" s="413"/>
      <c r="JMC684" s="413"/>
      <c r="JMD684" s="413"/>
      <c r="JME684" s="413"/>
      <c r="JMF684" s="413"/>
      <c r="JMG684" s="413"/>
      <c r="JMH684" s="412"/>
      <c r="JMI684" s="412"/>
      <c r="JMJ684" s="412"/>
      <c r="JMK684" s="412"/>
      <c r="JML684" s="412"/>
      <c r="JMM684" s="412"/>
      <c r="JMN684" s="412"/>
      <c r="JMO684" s="412"/>
      <c r="JMP684" s="412"/>
      <c r="JMQ684" s="412"/>
      <c r="JMR684" s="412"/>
      <c r="JMS684" s="412"/>
      <c r="JMT684" s="412"/>
      <c r="JMU684" s="412"/>
      <c r="JMV684" s="412"/>
      <c r="JMW684" s="412"/>
      <c r="JMX684" s="412"/>
      <c r="JMY684" s="412"/>
      <c r="JMZ684" s="412"/>
      <c r="JNA684" s="412"/>
      <c r="JNB684" s="412"/>
      <c r="JNC684" s="412"/>
      <c r="JND684" s="412"/>
      <c r="JNE684" s="412"/>
      <c r="JNF684" s="412"/>
      <c r="JNG684" s="412"/>
      <c r="JNH684" s="412"/>
      <c r="JNI684" s="412"/>
      <c r="JNJ684" s="412"/>
      <c r="JNK684" s="412"/>
      <c r="JNL684" s="412"/>
      <c r="JNM684" s="412"/>
      <c r="JNN684" s="412"/>
      <c r="JNO684" s="412"/>
      <c r="JNP684" s="412"/>
      <c r="JNQ684" s="412"/>
      <c r="JNR684" s="412"/>
      <c r="JNS684" s="412"/>
      <c r="JNT684" s="412"/>
      <c r="JNU684" s="412"/>
      <c r="JNV684" s="412"/>
      <c r="JNW684" s="412"/>
      <c r="JNX684" s="412"/>
      <c r="JNY684" s="412"/>
      <c r="JNZ684" s="413"/>
      <c r="JOA684" s="413"/>
      <c r="JOB684" s="413"/>
      <c r="JOC684" s="413"/>
      <c r="JOD684" s="413"/>
      <c r="JOE684" s="413"/>
      <c r="JOF684" s="413"/>
      <c r="JOG684" s="413"/>
      <c r="JOH684" s="413"/>
      <c r="JOI684" s="413"/>
      <c r="JOJ684" s="413"/>
      <c r="JOK684" s="413"/>
      <c r="JOL684" s="413"/>
      <c r="JOM684" s="413"/>
      <c r="JON684" s="413"/>
      <c r="JOO684" s="413"/>
      <c r="JOP684" s="413"/>
      <c r="JOQ684" s="413"/>
      <c r="JOR684" s="413"/>
      <c r="JOS684" s="413"/>
      <c r="JOT684" s="413"/>
      <c r="JOU684" s="413"/>
      <c r="JOV684" s="413"/>
      <c r="JOW684" s="413"/>
      <c r="JOX684" s="414"/>
      <c r="JOY684" s="414"/>
      <c r="JOZ684" s="414"/>
      <c r="JPA684" s="414"/>
      <c r="JPB684" s="414"/>
      <c r="JPC684" s="413"/>
      <c r="JPD684" s="413"/>
      <c r="JPE684" s="414"/>
      <c r="JPF684" s="414"/>
      <c r="JPG684" s="413"/>
      <c r="JPH684" s="413"/>
      <c r="JPI684" s="414"/>
      <c r="JPJ684" s="414"/>
      <c r="JPK684" s="413"/>
      <c r="JPL684" s="413"/>
      <c r="JPM684" s="413"/>
      <c r="JPN684" s="413"/>
      <c r="JPO684" s="413"/>
      <c r="JPP684" s="413"/>
      <c r="JPQ684" s="413"/>
      <c r="JPR684" s="414"/>
      <c r="JPS684" s="414"/>
      <c r="JPT684" s="413"/>
      <c r="JPU684" s="413"/>
      <c r="JPV684" s="414"/>
      <c r="JPW684" s="414"/>
      <c r="JPX684" s="413"/>
      <c r="JPY684" s="413"/>
      <c r="JPZ684" s="413"/>
      <c r="JQA684" s="413"/>
      <c r="JQB684" s="413"/>
      <c r="JQC684" s="407"/>
      <c r="JQD684" s="439"/>
      <c r="JQE684" s="413"/>
      <c r="JQF684" s="413"/>
      <c r="JQG684" s="413"/>
      <c r="JQH684" s="413"/>
      <c r="JQI684" s="413"/>
      <c r="JQJ684" s="413"/>
      <c r="JQK684" s="413"/>
      <c r="JQL684" s="412"/>
      <c r="JQM684" s="412"/>
      <c r="JQN684" s="412"/>
      <c r="JQO684" s="412"/>
      <c r="JQP684" s="412"/>
      <c r="JQQ684" s="412"/>
      <c r="JQR684" s="412"/>
      <c r="JQS684" s="412"/>
      <c r="JQT684" s="412"/>
      <c r="JQU684" s="412"/>
      <c r="JQV684" s="412"/>
      <c r="JQW684" s="412"/>
      <c r="JQX684" s="412"/>
      <c r="JQY684" s="412"/>
      <c r="JQZ684" s="412"/>
      <c r="JRA684" s="412"/>
      <c r="JRB684" s="412"/>
      <c r="JRC684" s="412"/>
      <c r="JRD684" s="412"/>
      <c r="JRE684" s="412"/>
      <c r="JRF684" s="412"/>
      <c r="JRG684" s="412"/>
      <c r="JRH684" s="412"/>
      <c r="JRI684" s="412"/>
      <c r="JRJ684" s="412"/>
      <c r="JRK684" s="412"/>
      <c r="JRL684" s="412"/>
      <c r="JRM684" s="412"/>
      <c r="JRN684" s="412"/>
      <c r="JRO684" s="412"/>
      <c r="JRP684" s="412"/>
      <c r="JRQ684" s="412"/>
      <c r="JRR684" s="412"/>
      <c r="JRS684" s="412"/>
      <c r="JRT684" s="412"/>
      <c r="JRU684" s="412"/>
      <c r="JRV684" s="412"/>
      <c r="JRW684" s="412"/>
      <c r="JRX684" s="412"/>
      <c r="JRY684" s="412"/>
      <c r="JRZ684" s="412"/>
      <c r="JSA684" s="412"/>
      <c r="JSB684" s="412"/>
      <c r="JSC684" s="412"/>
      <c r="JSD684" s="413"/>
      <c r="JSE684" s="413"/>
      <c r="JSF684" s="413"/>
      <c r="JSG684" s="413"/>
      <c r="JSH684" s="413"/>
      <c r="JSI684" s="413"/>
      <c r="JSJ684" s="413"/>
      <c r="JSK684" s="413"/>
      <c r="JSL684" s="413"/>
      <c r="JSM684" s="413"/>
      <c r="JSN684" s="413"/>
      <c r="JSO684" s="413"/>
      <c r="JSP684" s="413"/>
      <c r="JSQ684" s="413"/>
      <c r="JSR684" s="413"/>
      <c r="JSS684" s="413"/>
      <c r="JST684" s="413"/>
      <c r="JSU684" s="413"/>
      <c r="JSV684" s="413"/>
      <c r="JSW684" s="413"/>
      <c r="JSX684" s="413"/>
      <c r="JSY684" s="413"/>
      <c r="JSZ684" s="413"/>
      <c r="JTA684" s="413"/>
      <c r="JTB684" s="414"/>
      <c r="JTC684" s="414"/>
      <c r="JTD684" s="414"/>
      <c r="JTE684" s="414"/>
      <c r="JTF684" s="414"/>
      <c r="JTG684" s="413"/>
      <c r="JTH684" s="413"/>
      <c r="JTI684" s="414"/>
      <c r="JTJ684" s="414"/>
      <c r="JTK684" s="413"/>
      <c r="JTL684" s="413"/>
      <c r="JTM684" s="414"/>
      <c r="JTN684" s="414"/>
      <c r="JTO684" s="413"/>
      <c r="JTP684" s="413"/>
      <c r="JTQ684" s="413"/>
      <c r="JTR684" s="413"/>
      <c r="JTS684" s="413"/>
      <c r="JTT684" s="413"/>
      <c r="JTU684" s="413"/>
      <c r="JTV684" s="414"/>
      <c r="JTW684" s="414"/>
      <c r="JTX684" s="413"/>
      <c r="JTY684" s="413"/>
      <c r="JTZ684" s="414"/>
      <c r="JUA684" s="414"/>
      <c r="JUB684" s="413"/>
      <c r="JUC684" s="413"/>
      <c r="JUD684" s="413"/>
      <c r="JUE684" s="413"/>
      <c r="JUF684" s="413"/>
      <c r="JUG684" s="407"/>
      <c r="JUH684" s="439"/>
      <c r="JUI684" s="413"/>
      <c r="JUJ684" s="413"/>
      <c r="JUK684" s="413"/>
      <c r="JUL684" s="413"/>
      <c r="JUM684" s="413"/>
      <c r="JUN684" s="413"/>
      <c r="JUO684" s="413"/>
      <c r="JUP684" s="412"/>
      <c r="JUQ684" s="412"/>
      <c r="JUR684" s="412"/>
      <c r="JUS684" s="412"/>
      <c r="JUT684" s="412"/>
      <c r="JUU684" s="412"/>
      <c r="JUV684" s="412"/>
      <c r="JUW684" s="412"/>
      <c r="JUX684" s="412"/>
      <c r="JUY684" s="412"/>
      <c r="JUZ684" s="412"/>
      <c r="JVA684" s="412"/>
      <c r="JVB684" s="412"/>
      <c r="JVC684" s="412"/>
      <c r="JVD684" s="412"/>
      <c r="JVE684" s="412"/>
      <c r="JVF684" s="412"/>
      <c r="JVG684" s="412"/>
      <c r="JVH684" s="412"/>
      <c r="JVI684" s="412"/>
      <c r="JVJ684" s="412"/>
      <c r="JVK684" s="412"/>
      <c r="JVL684" s="412"/>
      <c r="JVM684" s="412"/>
      <c r="JVN684" s="412"/>
      <c r="JVO684" s="412"/>
      <c r="JVP684" s="412"/>
      <c r="JVQ684" s="412"/>
      <c r="JVR684" s="412"/>
      <c r="JVS684" s="412"/>
      <c r="JVT684" s="412"/>
      <c r="JVU684" s="412"/>
      <c r="JVV684" s="412"/>
      <c r="JVW684" s="412"/>
      <c r="JVX684" s="412"/>
      <c r="JVY684" s="412"/>
      <c r="JVZ684" s="412"/>
      <c r="JWA684" s="412"/>
      <c r="JWB684" s="412"/>
      <c r="JWC684" s="412"/>
      <c r="JWD684" s="412"/>
      <c r="JWE684" s="412"/>
      <c r="JWF684" s="412"/>
      <c r="JWG684" s="412"/>
      <c r="JWH684" s="413"/>
      <c r="JWI684" s="413"/>
      <c r="JWJ684" s="413"/>
      <c r="JWK684" s="413"/>
      <c r="JWL684" s="413"/>
      <c r="JWM684" s="413"/>
      <c r="JWN684" s="413"/>
      <c r="JWO684" s="413"/>
      <c r="JWP684" s="413"/>
      <c r="JWQ684" s="413"/>
      <c r="JWR684" s="413"/>
      <c r="JWS684" s="413"/>
      <c r="JWT684" s="413"/>
      <c r="JWU684" s="413"/>
      <c r="JWV684" s="413"/>
      <c r="JWW684" s="413"/>
      <c r="JWX684" s="413"/>
      <c r="JWY684" s="413"/>
      <c r="JWZ684" s="413"/>
      <c r="JXA684" s="413"/>
      <c r="JXB684" s="413"/>
      <c r="JXC684" s="413"/>
      <c r="JXD684" s="413"/>
      <c r="JXE684" s="413"/>
      <c r="JXF684" s="414"/>
      <c r="JXG684" s="414"/>
      <c r="JXH684" s="414"/>
      <c r="JXI684" s="414"/>
      <c r="JXJ684" s="414"/>
      <c r="JXK684" s="413"/>
      <c r="JXL684" s="413"/>
      <c r="JXM684" s="414"/>
      <c r="JXN684" s="414"/>
      <c r="JXO684" s="413"/>
      <c r="JXP684" s="413"/>
      <c r="JXQ684" s="414"/>
      <c r="JXR684" s="414"/>
      <c r="JXS684" s="413"/>
      <c r="JXT684" s="413"/>
      <c r="JXU684" s="413"/>
      <c r="JXV684" s="413"/>
      <c r="JXW684" s="413"/>
      <c r="JXX684" s="413"/>
      <c r="JXY684" s="413"/>
      <c r="JXZ684" s="414"/>
      <c r="JYA684" s="414"/>
      <c r="JYB684" s="413"/>
      <c r="JYC684" s="413"/>
      <c r="JYD684" s="414"/>
      <c r="JYE684" s="414"/>
      <c r="JYF684" s="413"/>
      <c r="JYG684" s="413"/>
      <c r="JYH684" s="413"/>
      <c r="JYI684" s="413"/>
      <c r="JYJ684" s="413"/>
      <c r="JYK684" s="407"/>
      <c r="JYL684" s="439"/>
      <c r="JYM684" s="413"/>
      <c r="JYN684" s="413"/>
      <c r="JYO684" s="413"/>
      <c r="JYP684" s="413"/>
      <c r="JYQ684" s="413"/>
      <c r="JYR684" s="413"/>
      <c r="JYS684" s="413"/>
      <c r="JYT684" s="412"/>
      <c r="JYU684" s="412"/>
      <c r="JYV684" s="412"/>
      <c r="JYW684" s="412"/>
      <c r="JYX684" s="412"/>
      <c r="JYY684" s="412"/>
      <c r="JYZ684" s="412"/>
      <c r="JZA684" s="412"/>
      <c r="JZB684" s="412"/>
      <c r="JZC684" s="412"/>
      <c r="JZD684" s="412"/>
      <c r="JZE684" s="412"/>
      <c r="JZF684" s="412"/>
      <c r="JZG684" s="412"/>
      <c r="JZH684" s="412"/>
      <c r="JZI684" s="412"/>
      <c r="JZJ684" s="412"/>
      <c r="JZK684" s="412"/>
      <c r="JZL684" s="412"/>
      <c r="JZM684" s="412"/>
      <c r="JZN684" s="412"/>
      <c r="JZO684" s="412"/>
      <c r="JZP684" s="412"/>
      <c r="JZQ684" s="412"/>
      <c r="JZR684" s="412"/>
      <c r="JZS684" s="412"/>
      <c r="JZT684" s="412"/>
      <c r="JZU684" s="412"/>
      <c r="JZV684" s="412"/>
      <c r="JZW684" s="412"/>
      <c r="JZX684" s="412"/>
      <c r="JZY684" s="412"/>
      <c r="JZZ684" s="412"/>
      <c r="KAA684" s="412"/>
      <c r="KAB684" s="412"/>
      <c r="KAC684" s="412"/>
      <c r="KAD684" s="412"/>
      <c r="KAE684" s="412"/>
      <c r="KAF684" s="412"/>
      <c r="KAG684" s="412"/>
      <c r="KAH684" s="412"/>
      <c r="KAI684" s="412"/>
      <c r="KAJ684" s="412"/>
      <c r="KAK684" s="412"/>
      <c r="KAL684" s="413"/>
      <c r="KAM684" s="413"/>
      <c r="KAN684" s="413"/>
      <c r="KAO684" s="413"/>
      <c r="KAP684" s="413"/>
      <c r="KAQ684" s="413"/>
      <c r="KAR684" s="413"/>
      <c r="KAS684" s="413"/>
      <c r="KAT684" s="413"/>
      <c r="KAU684" s="413"/>
      <c r="KAV684" s="413"/>
      <c r="KAW684" s="413"/>
      <c r="KAX684" s="413"/>
      <c r="KAY684" s="413"/>
      <c r="KAZ684" s="413"/>
      <c r="KBA684" s="413"/>
      <c r="KBB684" s="413"/>
      <c r="KBC684" s="413"/>
      <c r="KBD684" s="413"/>
      <c r="KBE684" s="413"/>
      <c r="KBF684" s="413"/>
      <c r="KBG684" s="413"/>
      <c r="KBH684" s="413"/>
      <c r="KBI684" s="413"/>
      <c r="KBJ684" s="414"/>
      <c r="KBK684" s="414"/>
      <c r="KBL684" s="414"/>
      <c r="KBM684" s="414"/>
      <c r="KBN684" s="414"/>
      <c r="KBO684" s="413"/>
      <c r="KBP684" s="413"/>
      <c r="KBQ684" s="414"/>
      <c r="KBR684" s="414"/>
      <c r="KBS684" s="413"/>
      <c r="KBT684" s="413"/>
      <c r="KBU684" s="414"/>
      <c r="KBV684" s="414"/>
      <c r="KBW684" s="413"/>
      <c r="KBX684" s="413"/>
      <c r="KBY684" s="413"/>
      <c r="KBZ684" s="413"/>
      <c r="KCA684" s="413"/>
      <c r="KCB684" s="413"/>
      <c r="KCC684" s="413"/>
      <c r="KCD684" s="414"/>
      <c r="KCE684" s="414"/>
      <c r="KCF684" s="413"/>
      <c r="KCG684" s="413"/>
      <c r="KCH684" s="414"/>
      <c r="KCI684" s="414"/>
      <c r="KCJ684" s="413"/>
      <c r="KCK684" s="413"/>
      <c r="KCL684" s="413"/>
      <c r="KCM684" s="413"/>
      <c r="KCN684" s="413"/>
      <c r="KCO684" s="407"/>
      <c r="KCP684" s="439"/>
      <c r="KCQ684" s="413"/>
      <c r="KCR684" s="413"/>
      <c r="KCS684" s="413"/>
      <c r="KCT684" s="413"/>
      <c r="KCU684" s="413"/>
      <c r="KCV684" s="413"/>
      <c r="KCW684" s="413"/>
      <c r="KCX684" s="412"/>
      <c r="KCY684" s="412"/>
      <c r="KCZ684" s="412"/>
      <c r="KDA684" s="412"/>
      <c r="KDB684" s="412"/>
      <c r="KDC684" s="412"/>
      <c r="KDD684" s="412"/>
      <c r="KDE684" s="412"/>
      <c r="KDF684" s="412"/>
      <c r="KDG684" s="412"/>
      <c r="KDH684" s="412"/>
      <c r="KDI684" s="412"/>
      <c r="KDJ684" s="412"/>
      <c r="KDK684" s="412"/>
      <c r="KDL684" s="412"/>
      <c r="KDM684" s="412"/>
      <c r="KDN684" s="412"/>
      <c r="KDO684" s="412"/>
      <c r="KDP684" s="412"/>
      <c r="KDQ684" s="412"/>
      <c r="KDR684" s="412"/>
      <c r="KDS684" s="412"/>
      <c r="KDT684" s="412"/>
      <c r="KDU684" s="412"/>
      <c r="KDV684" s="412"/>
      <c r="KDW684" s="412"/>
      <c r="KDX684" s="412"/>
      <c r="KDY684" s="412"/>
      <c r="KDZ684" s="412"/>
      <c r="KEA684" s="412"/>
      <c r="KEB684" s="412"/>
      <c r="KEC684" s="412"/>
      <c r="KED684" s="412"/>
      <c r="KEE684" s="412"/>
      <c r="KEF684" s="412"/>
      <c r="KEG684" s="412"/>
      <c r="KEH684" s="412"/>
      <c r="KEI684" s="412"/>
      <c r="KEJ684" s="412"/>
      <c r="KEK684" s="412"/>
      <c r="KEL684" s="412"/>
      <c r="KEM684" s="412"/>
      <c r="KEN684" s="412"/>
      <c r="KEO684" s="412"/>
      <c r="KEP684" s="413"/>
      <c r="KEQ684" s="413"/>
      <c r="KER684" s="413"/>
      <c r="KES684" s="413"/>
      <c r="KET684" s="413"/>
      <c r="KEU684" s="413"/>
      <c r="KEV684" s="413"/>
      <c r="KEW684" s="413"/>
      <c r="KEX684" s="413"/>
      <c r="KEY684" s="413"/>
      <c r="KEZ684" s="413"/>
      <c r="KFA684" s="413"/>
      <c r="KFB684" s="413"/>
      <c r="KFC684" s="413"/>
      <c r="KFD684" s="413"/>
      <c r="KFE684" s="413"/>
      <c r="KFF684" s="413"/>
      <c r="KFG684" s="413"/>
      <c r="KFH684" s="413"/>
      <c r="KFI684" s="413"/>
      <c r="KFJ684" s="413"/>
      <c r="KFK684" s="413"/>
      <c r="KFL684" s="413"/>
      <c r="KFM684" s="413"/>
      <c r="KFN684" s="414"/>
      <c r="KFO684" s="414"/>
      <c r="KFP684" s="414"/>
      <c r="KFQ684" s="414"/>
      <c r="KFR684" s="414"/>
      <c r="KFS684" s="413"/>
      <c r="KFT684" s="413"/>
      <c r="KFU684" s="414"/>
      <c r="KFV684" s="414"/>
      <c r="KFW684" s="413"/>
      <c r="KFX684" s="413"/>
      <c r="KFY684" s="414"/>
      <c r="KFZ684" s="414"/>
      <c r="KGA684" s="413"/>
      <c r="KGB684" s="413"/>
      <c r="KGC684" s="413"/>
      <c r="KGD684" s="413"/>
      <c r="KGE684" s="413"/>
      <c r="KGF684" s="413"/>
      <c r="KGG684" s="413"/>
      <c r="KGH684" s="414"/>
      <c r="KGI684" s="414"/>
      <c r="KGJ684" s="413"/>
      <c r="KGK684" s="413"/>
      <c r="KGL684" s="414"/>
      <c r="KGM684" s="414"/>
      <c r="KGN684" s="413"/>
      <c r="KGO684" s="413"/>
      <c r="KGP684" s="413"/>
      <c r="KGQ684" s="413"/>
      <c r="KGR684" s="413"/>
      <c r="KGS684" s="407"/>
      <c r="KGT684" s="439"/>
      <c r="KGU684" s="413"/>
      <c r="KGV684" s="413"/>
      <c r="KGW684" s="413"/>
      <c r="KGX684" s="413"/>
      <c r="KGY684" s="413"/>
      <c r="KGZ684" s="413"/>
      <c r="KHA684" s="413"/>
      <c r="KHB684" s="412"/>
      <c r="KHC684" s="412"/>
      <c r="KHD684" s="412"/>
      <c r="KHE684" s="412"/>
      <c r="KHF684" s="412"/>
      <c r="KHG684" s="412"/>
      <c r="KHH684" s="412"/>
      <c r="KHI684" s="412"/>
      <c r="KHJ684" s="412"/>
      <c r="KHK684" s="412"/>
      <c r="KHL684" s="412"/>
      <c r="KHM684" s="412"/>
      <c r="KHN684" s="412"/>
      <c r="KHO684" s="412"/>
      <c r="KHP684" s="412"/>
      <c r="KHQ684" s="412"/>
      <c r="KHR684" s="412"/>
      <c r="KHS684" s="412"/>
      <c r="KHT684" s="412"/>
      <c r="KHU684" s="412"/>
      <c r="KHV684" s="412"/>
      <c r="KHW684" s="412"/>
      <c r="KHX684" s="412"/>
      <c r="KHY684" s="412"/>
      <c r="KHZ684" s="412"/>
      <c r="KIA684" s="412"/>
      <c r="KIB684" s="412"/>
      <c r="KIC684" s="412"/>
      <c r="KID684" s="412"/>
      <c r="KIE684" s="412"/>
      <c r="KIF684" s="412"/>
      <c r="KIG684" s="412"/>
      <c r="KIH684" s="412"/>
      <c r="KII684" s="412"/>
      <c r="KIJ684" s="412"/>
      <c r="KIK684" s="412"/>
      <c r="KIL684" s="412"/>
      <c r="KIM684" s="412"/>
      <c r="KIN684" s="412"/>
      <c r="KIO684" s="412"/>
      <c r="KIP684" s="412"/>
      <c r="KIQ684" s="412"/>
      <c r="KIR684" s="412"/>
      <c r="KIS684" s="412"/>
      <c r="KIT684" s="413"/>
      <c r="KIU684" s="413"/>
      <c r="KIV684" s="413"/>
      <c r="KIW684" s="413"/>
      <c r="KIX684" s="413"/>
      <c r="KIY684" s="413"/>
      <c r="KIZ684" s="413"/>
      <c r="KJA684" s="413"/>
      <c r="KJB684" s="413"/>
      <c r="KJC684" s="413"/>
      <c r="KJD684" s="413"/>
      <c r="KJE684" s="413"/>
      <c r="KJF684" s="413"/>
      <c r="KJG684" s="413"/>
      <c r="KJH684" s="413"/>
      <c r="KJI684" s="413"/>
      <c r="KJJ684" s="413"/>
      <c r="KJK684" s="413"/>
      <c r="KJL684" s="413"/>
      <c r="KJM684" s="413"/>
      <c r="KJN684" s="413"/>
      <c r="KJO684" s="413"/>
      <c r="KJP684" s="413"/>
      <c r="KJQ684" s="413"/>
      <c r="KJR684" s="414"/>
      <c r="KJS684" s="414"/>
      <c r="KJT684" s="414"/>
      <c r="KJU684" s="414"/>
      <c r="KJV684" s="414"/>
      <c r="KJW684" s="413"/>
      <c r="KJX684" s="413"/>
      <c r="KJY684" s="414"/>
      <c r="KJZ684" s="414"/>
      <c r="KKA684" s="413"/>
      <c r="KKB684" s="413"/>
      <c r="KKC684" s="414"/>
      <c r="KKD684" s="414"/>
      <c r="KKE684" s="413"/>
      <c r="KKF684" s="413"/>
      <c r="KKG684" s="413"/>
      <c r="KKH684" s="413"/>
      <c r="KKI684" s="413"/>
      <c r="KKJ684" s="413"/>
      <c r="KKK684" s="413"/>
      <c r="KKL684" s="414"/>
      <c r="KKM684" s="414"/>
      <c r="KKN684" s="413"/>
      <c r="KKO684" s="413"/>
      <c r="KKP684" s="414"/>
      <c r="KKQ684" s="414"/>
      <c r="KKR684" s="413"/>
      <c r="KKS684" s="413"/>
      <c r="KKT684" s="413"/>
      <c r="KKU684" s="413"/>
      <c r="KKV684" s="413"/>
      <c r="KKW684" s="407"/>
      <c r="KKX684" s="439"/>
      <c r="KKY684" s="413"/>
      <c r="KKZ684" s="413"/>
      <c r="KLA684" s="413"/>
      <c r="KLB684" s="413"/>
      <c r="KLC684" s="413"/>
      <c r="KLD684" s="413"/>
      <c r="KLE684" s="413"/>
      <c r="KLF684" s="412"/>
      <c r="KLG684" s="412"/>
      <c r="KLH684" s="412"/>
      <c r="KLI684" s="412"/>
      <c r="KLJ684" s="412"/>
      <c r="KLK684" s="412"/>
      <c r="KLL684" s="412"/>
      <c r="KLM684" s="412"/>
      <c r="KLN684" s="412"/>
      <c r="KLO684" s="412"/>
      <c r="KLP684" s="412"/>
      <c r="KLQ684" s="412"/>
      <c r="KLR684" s="412"/>
      <c r="KLS684" s="412"/>
      <c r="KLT684" s="412"/>
      <c r="KLU684" s="412"/>
      <c r="KLV684" s="412"/>
      <c r="KLW684" s="412"/>
      <c r="KLX684" s="412"/>
      <c r="KLY684" s="412"/>
      <c r="KLZ684" s="412"/>
      <c r="KMA684" s="412"/>
      <c r="KMB684" s="412"/>
      <c r="KMC684" s="412"/>
      <c r="KMD684" s="412"/>
      <c r="KME684" s="412"/>
      <c r="KMF684" s="412"/>
      <c r="KMG684" s="412"/>
      <c r="KMH684" s="412"/>
      <c r="KMI684" s="412"/>
      <c r="KMJ684" s="412"/>
      <c r="KMK684" s="412"/>
      <c r="KML684" s="412"/>
      <c r="KMM684" s="412"/>
      <c r="KMN684" s="412"/>
      <c r="KMO684" s="412"/>
      <c r="KMP684" s="412"/>
      <c r="KMQ684" s="412"/>
      <c r="KMR684" s="412"/>
      <c r="KMS684" s="412"/>
      <c r="KMT684" s="412"/>
      <c r="KMU684" s="412"/>
      <c r="KMV684" s="412"/>
      <c r="KMW684" s="412"/>
      <c r="KMX684" s="413"/>
      <c r="KMY684" s="413"/>
      <c r="KMZ684" s="413"/>
      <c r="KNA684" s="413"/>
      <c r="KNB684" s="413"/>
      <c r="KNC684" s="413"/>
      <c r="KND684" s="413"/>
      <c r="KNE684" s="413"/>
      <c r="KNF684" s="413"/>
      <c r="KNG684" s="413"/>
      <c r="KNH684" s="413"/>
      <c r="KNI684" s="413"/>
      <c r="KNJ684" s="413"/>
      <c r="KNK684" s="413"/>
      <c r="KNL684" s="413"/>
      <c r="KNM684" s="413"/>
      <c r="KNN684" s="413"/>
      <c r="KNO684" s="413"/>
      <c r="KNP684" s="413"/>
      <c r="KNQ684" s="413"/>
      <c r="KNR684" s="413"/>
      <c r="KNS684" s="413"/>
      <c r="KNT684" s="413"/>
      <c r="KNU684" s="413"/>
      <c r="KNV684" s="414"/>
      <c r="KNW684" s="414"/>
      <c r="KNX684" s="414"/>
      <c r="KNY684" s="414"/>
      <c r="KNZ684" s="414"/>
      <c r="KOA684" s="413"/>
      <c r="KOB684" s="413"/>
      <c r="KOC684" s="414"/>
      <c r="KOD684" s="414"/>
      <c r="KOE684" s="413"/>
      <c r="KOF684" s="413"/>
      <c r="KOG684" s="414"/>
      <c r="KOH684" s="414"/>
      <c r="KOI684" s="413"/>
      <c r="KOJ684" s="413"/>
      <c r="KOK684" s="413"/>
      <c r="KOL684" s="413"/>
      <c r="KOM684" s="413"/>
      <c r="KON684" s="413"/>
      <c r="KOO684" s="413"/>
      <c r="KOP684" s="414"/>
      <c r="KOQ684" s="414"/>
      <c r="KOR684" s="413"/>
      <c r="KOS684" s="413"/>
      <c r="KOT684" s="414"/>
      <c r="KOU684" s="414"/>
      <c r="KOV684" s="413"/>
      <c r="KOW684" s="413"/>
      <c r="KOX684" s="413"/>
      <c r="KOY684" s="413"/>
      <c r="KOZ684" s="413"/>
      <c r="KPA684" s="407"/>
      <c r="KPB684" s="439"/>
      <c r="KPC684" s="413"/>
      <c r="KPD684" s="413"/>
      <c r="KPE684" s="413"/>
      <c r="KPF684" s="413"/>
      <c r="KPG684" s="413"/>
      <c r="KPH684" s="413"/>
      <c r="KPI684" s="413"/>
      <c r="KPJ684" s="412"/>
      <c r="KPK684" s="412"/>
      <c r="KPL684" s="412"/>
      <c r="KPM684" s="412"/>
      <c r="KPN684" s="412"/>
      <c r="KPO684" s="412"/>
      <c r="KPP684" s="412"/>
      <c r="KPQ684" s="412"/>
      <c r="KPR684" s="412"/>
      <c r="KPS684" s="412"/>
      <c r="KPT684" s="412"/>
      <c r="KPU684" s="412"/>
      <c r="KPV684" s="412"/>
      <c r="KPW684" s="412"/>
      <c r="KPX684" s="412"/>
      <c r="KPY684" s="412"/>
      <c r="KPZ684" s="412"/>
      <c r="KQA684" s="412"/>
      <c r="KQB684" s="412"/>
      <c r="KQC684" s="412"/>
      <c r="KQD684" s="412"/>
      <c r="KQE684" s="412"/>
      <c r="KQF684" s="412"/>
      <c r="KQG684" s="412"/>
      <c r="KQH684" s="412"/>
      <c r="KQI684" s="412"/>
      <c r="KQJ684" s="412"/>
      <c r="KQK684" s="412"/>
      <c r="KQL684" s="412"/>
      <c r="KQM684" s="412"/>
      <c r="KQN684" s="412"/>
      <c r="KQO684" s="412"/>
      <c r="KQP684" s="412"/>
      <c r="KQQ684" s="412"/>
      <c r="KQR684" s="412"/>
      <c r="KQS684" s="412"/>
      <c r="KQT684" s="412"/>
      <c r="KQU684" s="412"/>
      <c r="KQV684" s="412"/>
      <c r="KQW684" s="412"/>
      <c r="KQX684" s="412"/>
      <c r="KQY684" s="412"/>
      <c r="KQZ684" s="412"/>
      <c r="KRA684" s="412"/>
      <c r="KRB684" s="413"/>
      <c r="KRC684" s="413"/>
      <c r="KRD684" s="413"/>
      <c r="KRE684" s="413"/>
      <c r="KRF684" s="413"/>
      <c r="KRG684" s="413"/>
      <c r="KRH684" s="413"/>
      <c r="KRI684" s="413"/>
      <c r="KRJ684" s="413"/>
      <c r="KRK684" s="413"/>
      <c r="KRL684" s="413"/>
      <c r="KRM684" s="413"/>
      <c r="KRN684" s="413"/>
      <c r="KRO684" s="413"/>
      <c r="KRP684" s="413"/>
      <c r="KRQ684" s="413"/>
      <c r="KRR684" s="413"/>
      <c r="KRS684" s="413"/>
      <c r="KRT684" s="413"/>
      <c r="KRU684" s="413"/>
      <c r="KRV684" s="413"/>
      <c r="KRW684" s="413"/>
      <c r="KRX684" s="413"/>
      <c r="KRY684" s="413"/>
      <c r="KRZ684" s="414"/>
      <c r="KSA684" s="414"/>
      <c r="KSB684" s="414"/>
      <c r="KSC684" s="414"/>
      <c r="KSD684" s="414"/>
      <c r="KSE684" s="413"/>
      <c r="KSF684" s="413"/>
      <c r="KSG684" s="414"/>
      <c r="KSH684" s="414"/>
      <c r="KSI684" s="413"/>
      <c r="KSJ684" s="413"/>
      <c r="KSK684" s="414"/>
      <c r="KSL684" s="414"/>
      <c r="KSM684" s="413"/>
      <c r="KSN684" s="413"/>
      <c r="KSO684" s="413"/>
      <c r="KSP684" s="413"/>
      <c r="KSQ684" s="413"/>
      <c r="KSR684" s="413"/>
      <c r="KSS684" s="413"/>
      <c r="KST684" s="414"/>
      <c r="KSU684" s="414"/>
      <c r="KSV684" s="413"/>
      <c r="KSW684" s="413"/>
      <c r="KSX684" s="414"/>
      <c r="KSY684" s="414"/>
      <c r="KSZ684" s="413"/>
      <c r="KTA684" s="413"/>
      <c r="KTB684" s="413"/>
      <c r="KTC684" s="413"/>
      <c r="KTD684" s="413"/>
      <c r="KTE684" s="407"/>
      <c r="KTF684" s="439"/>
      <c r="KTG684" s="413"/>
      <c r="KTH684" s="413"/>
      <c r="KTI684" s="413"/>
      <c r="KTJ684" s="413"/>
      <c r="KTK684" s="413"/>
      <c r="KTL684" s="413"/>
      <c r="KTM684" s="413"/>
      <c r="KTN684" s="412"/>
      <c r="KTO684" s="412"/>
      <c r="KTP684" s="412"/>
      <c r="KTQ684" s="412"/>
      <c r="KTR684" s="412"/>
      <c r="KTS684" s="412"/>
      <c r="KTT684" s="412"/>
      <c r="KTU684" s="412"/>
      <c r="KTV684" s="412"/>
      <c r="KTW684" s="412"/>
      <c r="KTX684" s="412"/>
      <c r="KTY684" s="412"/>
      <c r="KTZ684" s="412"/>
      <c r="KUA684" s="412"/>
      <c r="KUB684" s="412"/>
      <c r="KUC684" s="412"/>
      <c r="KUD684" s="412"/>
      <c r="KUE684" s="412"/>
      <c r="KUF684" s="412"/>
      <c r="KUG684" s="412"/>
      <c r="KUH684" s="412"/>
      <c r="KUI684" s="412"/>
      <c r="KUJ684" s="412"/>
      <c r="KUK684" s="412"/>
      <c r="KUL684" s="412"/>
      <c r="KUM684" s="412"/>
      <c r="KUN684" s="412"/>
      <c r="KUO684" s="412"/>
      <c r="KUP684" s="412"/>
      <c r="KUQ684" s="412"/>
      <c r="KUR684" s="412"/>
      <c r="KUS684" s="412"/>
      <c r="KUT684" s="412"/>
      <c r="KUU684" s="412"/>
      <c r="KUV684" s="412"/>
      <c r="KUW684" s="412"/>
      <c r="KUX684" s="412"/>
      <c r="KUY684" s="412"/>
      <c r="KUZ684" s="412"/>
      <c r="KVA684" s="412"/>
      <c r="KVB684" s="412"/>
      <c r="KVC684" s="412"/>
      <c r="KVD684" s="412"/>
      <c r="KVE684" s="412"/>
      <c r="KVF684" s="413"/>
      <c r="KVG684" s="413"/>
      <c r="KVH684" s="413"/>
      <c r="KVI684" s="413"/>
      <c r="KVJ684" s="413"/>
      <c r="KVK684" s="413"/>
      <c r="KVL684" s="413"/>
      <c r="KVM684" s="413"/>
      <c r="KVN684" s="413"/>
      <c r="KVO684" s="413"/>
      <c r="KVP684" s="413"/>
      <c r="KVQ684" s="413"/>
      <c r="KVR684" s="413"/>
      <c r="KVS684" s="413"/>
      <c r="KVT684" s="413"/>
      <c r="KVU684" s="413"/>
      <c r="KVV684" s="413"/>
      <c r="KVW684" s="413"/>
      <c r="KVX684" s="413"/>
      <c r="KVY684" s="413"/>
      <c r="KVZ684" s="413"/>
      <c r="KWA684" s="413"/>
      <c r="KWB684" s="413"/>
      <c r="KWC684" s="413"/>
      <c r="KWD684" s="414"/>
      <c r="KWE684" s="414"/>
      <c r="KWF684" s="414"/>
      <c r="KWG684" s="414"/>
      <c r="KWH684" s="414"/>
      <c r="KWI684" s="413"/>
      <c r="KWJ684" s="413"/>
      <c r="KWK684" s="414"/>
      <c r="KWL684" s="414"/>
      <c r="KWM684" s="413"/>
      <c r="KWN684" s="413"/>
      <c r="KWO684" s="414"/>
      <c r="KWP684" s="414"/>
      <c r="KWQ684" s="413"/>
      <c r="KWR684" s="413"/>
      <c r="KWS684" s="413"/>
      <c r="KWT684" s="413"/>
      <c r="KWU684" s="413"/>
      <c r="KWV684" s="413"/>
      <c r="KWW684" s="413"/>
      <c r="KWX684" s="414"/>
      <c r="KWY684" s="414"/>
      <c r="KWZ684" s="413"/>
      <c r="KXA684" s="413"/>
      <c r="KXB684" s="414"/>
      <c r="KXC684" s="414"/>
      <c r="KXD684" s="413"/>
      <c r="KXE684" s="413"/>
      <c r="KXF684" s="413"/>
      <c r="KXG684" s="413"/>
      <c r="KXH684" s="413"/>
      <c r="KXI684" s="407"/>
      <c r="KXJ684" s="439"/>
      <c r="KXK684" s="413"/>
      <c r="KXL684" s="413"/>
      <c r="KXM684" s="413"/>
      <c r="KXN684" s="413"/>
      <c r="KXO684" s="413"/>
      <c r="KXP684" s="413"/>
      <c r="KXQ684" s="413"/>
      <c r="KXR684" s="412"/>
      <c r="KXS684" s="412"/>
      <c r="KXT684" s="412"/>
      <c r="KXU684" s="412"/>
      <c r="KXV684" s="412"/>
      <c r="KXW684" s="412"/>
      <c r="KXX684" s="412"/>
      <c r="KXY684" s="412"/>
      <c r="KXZ684" s="412"/>
      <c r="KYA684" s="412"/>
      <c r="KYB684" s="412"/>
      <c r="KYC684" s="412"/>
      <c r="KYD684" s="412"/>
      <c r="KYE684" s="412"/>
      <c r="KYF684" s="412"/>
      <c r="KYG684" s="412"/>
      <c r="KYH684" s="412"/>
      <c r="KYI684" s="412"/>
      <c r="KYJ684" s="412"/>
      <c r="KYK684" s="412"/>
      <c r="KYL684" s="412"/>
      <c r="KYM684" s="412"/>
      <c r="KYN684" s="412"/>
      <c r="KYO684" s="412"/>
      <c r="KYP684" s="412"/>
      <c r="KYQ684" s="412"/>
      <c r="KYR684" s="412"/>
      <c r="KYS684" s="412"/>
      <c r="KYT684" s="412"/>
      <c r="KYU684" s="412"/>
      <c r="KYV684" s="412"/>
      <c r="KYW684" s="412"/>
      <c r="KYX684" s="412"/>
      <c r="KYY684" s="412"/>
      <c r="KYZ684" s="412"/>
      <c r="KZA684" s="412"/>
      <c r="KZB684" s="412"/>
      <c r="KZC684" s="412"/>
      <c r="KZD684" s="412"/>
      <c r="KZE684" s="412"/>
      <c r="KZF684" s="412"/>
      <c r="KZG684" s="412"/>
      <c r="KZH684" s="412"/>
      <c r="KZI684" s="412"/>
      <c r="KZJ684" s="413"/>
      <c r="KZK684" s="413"/>
      <c r="KZL684" s="413"/>
      <c r="KZM684" s="413"/>
      <c r="KZN684" s="413"/>
      <c r="KZO684" s="413"/>
      <c r="KZP684" s="413"/>
      <c r="KZQ684" s="413"/>
      <c r="KZR684" s="413"/>
      <c r="KZS684" s="413"/>
      <c r="KZT684" s="413"/>
      <c r="KZU684" s="413"/>
      <c r="KZV684" s="413"/>
      <c r="KZW684" s="413"/>
      <c r="KZX684" s="413"/>
      <c r="KZY684" s="413"/>
      <c r="KZZ684" s="413"/>
      <c r="LAA684" s="413"/>
      <c r="LAB684" s="413"/>
      <c r="LAC684" s="413"/>
      <c r="LAD684" s="413"/>
      <c r="LAE684" s="413"/>
      <c r="LAF684" s="413"/>
      <c r="LAG684" s="413"/>
      <c r="LAH684" s="414"/>
      <c r="LAI684" s="414"/>
      <c r="LAJ684" s="414"/>
      <c r="LAK684" s="414"/>
      <c r="LAL684" s="414"/>
      <c r="LAM684" s="413"/>
      <c r="LAN684" s="413"/>
      <c r="LAO684" s="414"/>
      <c r="LAP684" s="414"/>
      <c r="LAQ684" s="413"/>
      <c r="LAR684" s="413"/>
      <c r="LAS684" s="414"/>
      <c r="LAT684" s="414"/>
      <c r="LAU684" s="413"/>
      <c r="LAV684" s="413"/>
      <c r="LAW684" s="413"/>
      <c r="LAX684" s="413"/>
      <c r="LAY684" s="413"/>
      <c r="LAZ684" s="413"/>
      <c r="LBA684" s="413"/>
      <c r="LBB684" s="414"/>
      <c r="LBC684" s="414"/>
      <c r="LBD684" s="413"/>
      <c r="LBE684" s="413"/>
      <c r="LBF684" s="414"/>
      <c r="LBG684" s="414"/>
      <c r="LBH684" s="413"/>
      <c r="LBI684" s="413"/>
      <c r="LBJ684" s="413"/>
      <c r="LBK684" s="413"/>
      <c r="LBL684" s="413"/>
      <c r="LBM684" s="407"/>
      <c r="LBN684" s="439"/>
      <c r="LBO684" s="413"/>
      <c r="LBP684" s="413"/>
      <c r="LBQ684" s="413"/>
      <c r="LBR684" s="413"/>
      <c r="LBS684" s="413"/>
      <c r="LBT684" s="413"/>
      <c r="LBU684" s="413"/>
      <c r="LBV684" s="412"/>
      <c r="LBW684" s="412"/>
      <c r="LBX684" s="412"/>
      <c r="LBY684" s="412"/>
      <c r="LBZ684" s="412"/>
      <c r="LCA684" s="412"/>
      <c r="LCB684" s="412"/>
      <c r="LCC684" s="412"/>
      <c r="LCD684" s="412"/>
      <c r="LCE684" s="412"/>
      <c r="LCF684" s="412"/>
      <c r="LCG684" s="412"/>
      <c r="LCH684" s="412"/>
      <c r="LCI684" s="412"/>
      <c r="LCJ684" s="412"/>
      <c r="LCK684" s="412"/>
      <c r="LCL684" s="412"/>
      <c r="LCM684" s="412"/>
      <c r="LCN684" s="412"/>
      <c r="LCO684" s="412"/>
      <c r="LCP684" s="412"/>
      <c r="LCQ684" s="412"/>
      <c r="LCR684" s="412"/>
      <c r="LCS684" s="412"/>
      <c r="LCT684" s="412"/>
      <c r="LCU684" s="412"/>
      <c r="LCV684" s="412"/>
      <c r="LCW684" s="412"/>
      <c r="LCX684" s="412"/>
      <c r="LCY684" s="412"/>
      <c r="LCZ684" s="412"/>
      <c r="LDA684" s="412"/>
      <c r="LDB684" s="412"/>
      <c r="LDC684" s="412"/>
      <c r="LDD684" s="412"/>
      <c r="LDE684" s="412"/>
      <c r="LDF684" s="412"/>
      <c r="LDG684" s="412"/>
      <c r="LDH684" s="412"/>
      <c r="LDI684" s="412"/>
      <c r="LDJ684" s="412"/>
      <c r="LDK684" s="412"/>
      <c r="LDL684" s="412"/>
      <c r="LDM684" s="412"/>
      <c r="LDN684" s="413"/>
      <c r="LDO684" s="413"/>
      <c r="LDP684" s="413"/>
      <c r="LDQ684" s="413"/>
      <c r="LDR684" s="413"/>
      <c r="LDS684" s="413"/>
      <c r="LDT684" s="413"/>
      <c r="LDU684" s="413"/>
      <c r="LDV684" s="413"/>
      <c r="LDW684" s="413"/>
      <c r="LDX684" s="413"/>
      <c r="LDY684" s="413"/>
      <c r="LDZ684" s="413"/>
      <c r="LEA684" s="413"/>
      <c r="LEB684" s="413"/>
      <c r="LEC684" s="413"/>
      <c r="LED684" s="413"/>
      <c r="LEE684" s="413"/>
      <c r="LEF684" s="413"/>
      <c r="LEG684" s="413"/>
      <c r="LEH684" s="413"/>
      <c r="LEI684" s="413"/>
      <c r="LEJ684" s="413"/>
      <c r="LEK684" s="413"/>
      <c r="LEL684" s="414"/>
      <c r="LEM684" s="414"/>
      <c r="LEN684" s="414"/>
      <c r="LEO684" s="414"/>
      <c r="LEP684" s="414"/>
      <c r="LEQ684" s="413"/>
      <c r="LER684" s="413"/>
      <c r="LES684" s="414"/>
      <c r="LET684" s="414"/>
      <c r="LEU684" s="413"/>
      <c r="LEV684" s="413"/>
      <c r="LEW684" s="414"/>
      <c r="LEX684" s="414"/>
      <c r="LEY684" s="413"/>
      <c r="LEZ684" s="413"/>
      <c r="LFA684" s="413"/>
      <c r="LFB684" s="413"/>
      <c r="LFC684" s="413"/>
      <c r="LFD684" s="413"/>
      <c r="LFE684" s="413"/>
      <c r="LFF684" s="414"/>
      <c r="LFG684" s="414"/>
      <c r="LFH684" s="413"/>
      <c r="LFI684" s="413"/>
      <c r="LFJ684" s="414"/>
      <c r="LFK684" s="414"/>
      <c r="LFL684" s="413"/>
      <c r="LFM684" s="413"/>
      <c r="LFN684" s="413"/>
      <c r="LFO684" s="413"/>
      <c r="LFP684" s="413"/>
      <c r="LFQ684" s="407"/>
      <c r="LFR684" s="439"/>
      <c r="LFS684" s="413"/>
      <c r="LFT684" s="413"/>
      <c r="LFU684" s="413"/>
      <c r="LFV684" s="413"/>
      <c r="LFW684" s="413"/>
      <c r="LFX684" s="413"/>
      <c r="LFY684" s="413"/>
      <c r="LFZ684" s="412"/>
      <c r="LGA684" s="412"/>
      <c r="LGB684" s="412"/>
      <c r="LGC684" s="412"/>
      <c r="LGD684" s="412"/>
      <c r="LGE684" s="412"/>
      <c r="LGF684" s="412"/>
      <c r="LGG684" s="412"/>
      <c r="LGH684" s="412"/>
      <c r="LGI684" s="412"/>
      <c r="LGJ684" s="412"/>
      <c r="LGK684" s="412"/>
      <c r="LGL684" s="412"/>
      <c r="LGM684" s="412"/>
      <c r="LGN684" s="412"/>
      <c r="LGO684" s="412"/>
      <c r="LGP684" s="412"/>
      <c r="LGQ684" s="412"/>
      <c r="LGR684" s="412"/>
      <c r="LGS684" s="412"/>
      <c r="LGT684" s="412"/>
      <c r="LGU684" s="412"/>
      <c r="LGV684" s="412"/>
      <c r="LGW684" s="412"/>
      <c r="LGX684" s="412"/>
      <c r="LGY684" s="412"/>
      <c r="LGZ684" s="412"/>
      <c r="LHA684" s="412"/>
      <c r="LHB684" s="412"/>
      <c r="LHC684" s="412"/>
      <c r="LHD684" s="412"/>
      <c r="LHE684" s="412"/>
      <c r="LHF684" s="412"/>
      <c r="LHG684" s="412"/>
      <c r="LHH684" s="412"/>
      <c r="LHI684" s="412"/>
      <c r="LHJ684" s="412"/>
      <c r="LHK684" s="412"/>
      <c r="LHL684" s="412"/>
      <c r="LHM684" s="412"/>
      <c r="LHN684" s="412"/>
      <c r="LHO684" s="412"/>
      <c r="LHP684" s="412"/>
      <c r="LHQ684" s="412"/>
      <c r="LHR684" s="413"/>
      <c r="LHS684" s="413"/>
      <c r="LHT684" s="413"/>
      <c r="LHU684" s="413"/>
      <c r="LHV684" s="413"/>
      <c r="LHW684" s="413"/>
      <c r="LHX684" s="413"/>
      <c r="LHY684" s="413"/>
      <c r="LHZ684" s="413"/>
      <c r="LIA684" s="413"/>
      <c r="LIB684" s="413"/>
      <c r="LIC684" s="413"/>
      <c r="LID684" s="413"/>
      <c r="LIE684" s="413"/>
      <c r="LIF684" s="413"/>
      <c r="LIG684" s="413"/>
      <c r="LIH684" s="413"/>
      <c r="LII684" s="413"/>
      <c r="LIJ684" s="413"/>
      <c r="LIK684" s="413"/>
      <c r="LIL684" s="413"/>
      <c r="LIM684" s="413"/>
      <c r="LIN684" s="413"/>
      <c r="LIO684" s="413"/>
      <c r="LIP684" s="414"/>
      <c r="LIQ684" s="414"/>
      <c r="LIR684" s="414"/>
      <c r="LIS684" s="414"/>
      <c r="LIT684" s="414"/>
      <c r="LIU684" s="413"/>
      <c r="LIV684" s="413"/>
      <c r="LIW684" s="414"/>
      <c r="LIX684" s="414"/>
      <c r="LIY684" s="413"/>
      <c r="LIZ684" s="413"/>
      <c r="LJA684" s="414"/>
      <c r="LJB684" s="414"/>
      <c r="LJC684" s="413"/>
      <c r="LJD684" s="413"/>
      <c r="LJE684" s="413"/>
      <c r="LJF684" s="413"/>
      <c r="LJG684" s="413"/>
      <c r="LJH684" s="413"/>
      <c r="LJI684" s="413"/>
      <c r="LJJ684" s="414"/>
      <c r="LJK684" s="414"/>
      <c r="LJL684" s="413"/>
      <c r="LJM684" s="413"/>
      <c r="LJN684" s="414"/>
      <c r="LJO684" s="414"/>
      <c r="LJP684" s="413"/>
      <c r="LJQ684" s="413"/>
      <c r="LJR684" s="413"/>
      <c r="LJS684" s="413"/>
      <c r="LJT684" s="413"/>
      <c r="LJU684" s="407"/>
      <c r="LJV684" s="439"/>
      <c r="LJW684" s="413"/>
      <c r="LJX684" s="413"/>
      <c r="LJY684" s="413"/>
      <c r="LJZ684" s="413"/>
      <c r="LKA684" s="413"/>
      <c r="LKB684" s="413"/>
      <c r="LKC684" s="413"/>
      <c r="LKD684" s="412"/>
      <c r="LKE684" s="412"/>
      <c r="LKF684" s="412"/>
      <c r="LKG684" s="412"/>
      <c r="LKH684" s="412"/>
      <c r="LKI684" s="412"/>
      <c r="LKJ684" s="412"/>
      <c r="LKK684" s="412"/>
      <c r="LKL684" s="412"/>
      <c r="LKM684" s="412"/>
      <c r="LKN684" s="412"/>
      <c r="LKO684" s="412"/>
      <c r="LKP684" s="412"/>
      <c r="LKQ684" s="412"/>
      <c r="LKR684" s="412"/>
      <c r="LKS684" s="412"/>
      <c r="LKT684" s="412"/>
      <c r="LKU684" s="412"/>
      <c r="LKV684" s="412"/>
      <c r="LKW684" s="412"/>
      <c r="LKX684" s="412"/>
      <c r="LKY684" s="412"/>
      <c r="LKZ684" s="412"/>
      <c r="LLA684" s="412"/>
      <c r="LLB684" s="412"/>
      <c r="LLC684" s="412"/>
      <c r="LLD684" s="412"/>
      <c r="LLE684" s="412"/>
      <c r="LLF684" s="412"/>
      <c r="LLG684" s="412"/>
      <c r="LLH684" s="412"/>
      <c r="LLI684" s="412"/>
      <c r="LLJ684" s="412"/>
      <c r="LLK684" s="412"/>
      <c r="LLL684" s="412"/>
      <c r="LLM684" s="412"/>
      <c r="LLN684" s="412"/>
      <c r="LLO684" s="412"/>
      <c r="LLP684" s="412"/>
      <c r="LLQ684" s="412"/>
      <c r="LLR684" s="412"/>
      <c r="LLS684" s="412"/>
      <c r="LLT684" s="412"/>
      <c r="LLU684" s="412"/>
      <c r="LLV684" s="413"/>
      <c r="LLW684" s="413"/>
      <c r="LLX684" s="413"/>
      <c r="LLY684" s="413"/>
      <c r="LLZ684" s="413"/>
      <c r="LMA684" s="413"/>
      <c r="LMB684" s="413"/>
      <c r="LMC684" s="413"/>
      <c r="LMD684" s="413"/>
      <c r="LME684" s="413"/>
      <c r="LMF684" s="413"/>
      <c r="LMG684" s="413"/>
      <c r="LMH684" s="413"/>
      <c r="LMI684" s="413"/>
      <c r="LMJ684" s="413"/>
      <c r="LMK684" s="413"/>
      <c r="LML684" s="413"/>
      <c r="LMM684" s="413"/>
      <c r="LMN684" s="413"/>
      <c r="LMO684" s="413"/>
      <c r="LMP684" s="413"/>
      <c r="LMQ684" s="413"/>
      <c r="LMR684" s="413"/>
      <c r="LMS684" s="413"/>
      <c r="LMT684" s="414"/>
      <c r="LMU684" s="414"/>
      <c r="LMV684" s="414"/>
      <c r="LMW684" s="414"/>
      <c r="LMX684" s="414"/>
      <c r="LMY684" s="413"/>
      <c r="LMZ684" s="413"/>
      <c r="LNA684" s="414"/>
      <c r="LNB684" s="414"/>
      <c r="LNC684" s="413"/>
      <c r="LND684" s="413"/>
      <c r="LNE684" s="414"/>
      <c r="LNF684" s="414"/>
      <c r="LNG684" s="413"/>
      <c r="LNH684" s="413"/>
      <c r="LNI684" s="413"/>
      <c r="LNJ684" s="413"/>
      <c r="LNK684" s="413"/>
      <c r="LNL684" s="413"/>
      <c r="LNM684" s="413"/>
      <c r="LNN684" s="414"/>
      <c r="LNO684" s="414"/>
      <c r="LNP684" s="413"/>
      <c r="LNQ684" s="413"/>
      <c r="LNR684" s="414"/>
      <c r="LNS684" s="414"/>
      <c r="LNT684" s="413"/>
      <c r="LNU684" s="413"/>
      <c r="LNV684" s="413"/>
      <c r="LNW684" s="413"/>
      <c r="LNX684" s="413"/>
      <c r="LNY684" s="407"/>
      <c r="LNZ684" s="439"/>
      <c r="LOA684" s="413"/>
      <c r="LOB684" s="413"/>
      <c r="LOC684" s="413"/>
      <c r="LOD684" s="413"/>
      <c r="LOE684" s="413"/>
      <c r="LOF684" s="413"/>
      <c r="LOG684" s="413"/>
      <c r="LOH684" s="412"/>
      <c r="LOI684" s="412"/>
      <c r="LOJ684" s="412"/>
      <c r="LOK684" s="412"/>
      <c r="LOL684" s="412"/>
      <c r="LOM684" s="412"/>
      <c r="LON684" s="412"/>
      <c r="LOO684" s="412"/>
      <c r="LOP684" s="412"/>
      <c r="LOQ684" s="412"/>
      <c r="LOR684" s="412"/>
      <c r="LOS684" s="412"/>
      <c r="LOT684" s="412"/>
      <c r="LOU684" s="412"/>
      <c r="LOV684" s="412"/>
      <c r="LOW684" s="412"/>
      <c r="LOX684" s="412"/>
      <c r="LOY684" s="412"/>
      <c r="LOZ684" s="412"/>
      <c r="LPA684" s="412"/>
      <c r="LPB684" s="412"/>
      <c r="LPC684" s="412"/>
      <c r="LPD684" s="412"/>
      <c r="LPE684" s="412"/>
      <c r="LPF684" s="412"/>
      <c r="LPG684" s="412"/>
      <c r="LPH684" s="412"/>
      <c r="LPI684" s="412"/>
      <c r="LPJ684" s="412"/>
      <c r="LPK684" s="412"/>
      <c r="LPL684" s="412"/>
      <c r="LPM684" s="412"/>
      <c r="LPN684" s="412"/>
      <c r="LPO684" s="412"/>
      <c r="LPP684" s="412"/>
      <c r="LPQ684" s="412"/>
      <c r="LPR684" s="412"/>
      <c r="LPS684" s="412"/>
      <c r="LPT684" s="412"/>
      <c r="LPU684" s="412"/>
      <c r="LPV684" s="412"/>
      <c r="LPW684" s="412"/>
      <c r="LPX684" s="412"/>
      <c r="LPY684" s="412"/>
      <c r="LPZ684" s="413"/>
      <c r="LQA684" s="413"/>
      <c r="LQB684" s="413"/>
      <c r="LQC684" s="413"/>
      <c r="LQD684" s="413"/>
      <c r="LQE684" s="413"/>
      <c r="LQF684" s="413"/>
      <c r="LQG684" s="413"/>
      <c r="LQH684" s="413"/>
      <c r="LQI684" s="413"/>
      <c r="LQJ684" s="413"/>
      <c r="LQK684" s="413"/>
      <c r="LQL684" s="413"/>
      <c r="LQM684" s="413"/>
      <c r="LQN684" s="413"/>
      <c r="LQO684" s="413"/>
      <c r="LQP684" s="413"/>
      <c r="LQQ684" s="413"/>
      <c r="LQR684" s="413"/>
      <c r="LQS684" s="413"/>
      <c r="LQT684" s="413"/>
      <c r="LQU684" s="413"/>
      <c r="LQV684" s="413"/>
      <c r="LQW684" s="413"/>
      <c r="LQX684" s="414"/>
      <c r="LQY684" s="414"/>
      <c r="LQZ684" s="414"/>
      <c r="LRA684" s="414"/>
      <c r="LRB684" s="414"/>
      <c r="LRC684" s="413"/>
      <c r="LRD684" s="413"/>
      <c r="LRE684" s="414"/>
      <c r="LRF684" s="414"/>
      <c r="LRG684" s="413"/>
      <c r="LRH684" s="413"/>
      <c r="LRI684" s="414"/>
      <c r="LRJ684" s="414"/>
      <c r="LRK684" s="413"/>
      <c r="LRL684" s="413"/>
      <c r="LRM684" s="413"/>
      <c r="LRN684" s="413"/>
      <c r="LRO684" s="413"/>
      <c r="LRP684" s="413"/>
      <c r="LRQ684" s="413"/>
      <c r="LRR684" s="414"/>
      <c r="LRS684" s="414"/>
      <c r="LRT684" s="413"/>
      <c r="LRU684" s="413"/>
      <c r="LRV684" s="414"/>
      <c r="LRW684" s="414"/>
      <c r="LRX684" s="413"/>
      <c r="LRY684" s="413"/>
      <c r="LRZ684" s="413"/>
      <c r="LSA684" s="413"/>
      <c r="LSB684" s="413"/>
      <c r="LSC684" s="407"/>
      <c r="LSD684" s="439"/>
      <c r="LSE684" s="413"/>
      <c r="LSF684" s="413"/>
      <c r="LSG684" s="413"/>
      <c r="LSH684" s="413"/>
      <c r="LSI684" s="413"/>
      <c r="LSJ684" s="413"/>
      <c r="LSK684" s="413"/>
      <c r="LSL684" s="412"/>
      <c r="LSM684" s="412"/>
      <c r="LSN684" s="412"/>
      <c r="LSO684" s="412"/>
      <c r="LSP684" s="412"/>
      <c r="LSQ684" s="412"/>
      <c r="LSR684" s="412"/>
      <c r="LSS684" s="412"/>
      <c r="LST684" s="412"/>
      <c r="LSU684" s="412"/>
      <c r="LSV684" s="412"/>
      <c r="LSW684" s="412"/>
      <c r="LSX684" s="412"/>
      <c r="LSY684" s="412"/>
      <c r="LSZ684" s="412"/>
      <c r="LTA684" s="412"/>
      <c r="LTB684" s="412"/>
      <c r="LTC684" s="412"/>
      <c r="LTD684" s="412"/>
      <c r="LTE684" s="412"/>
      <c r="LTF684" s="412"/>
      <c r="LTG684" s="412"/>
      <c r="LTH684" s="412"/>
      <c r="LTI684" s="412"/>
      <c r="LTJ684" s="412"/>
      <c r="LTK684" s="412"/>
      <c r="LTL684" s="412"/>
      <c r="LTM684" s="412"/>
      <c r="LTN684" s="412"/>
      <c r="LTO684" s="412"/>
      <c r="LTP684" s="412"/>
      <c r="LTQ684" s="412"/>
      <c r="LTR684" s="412"/>
      <c r="LTS684" s="412"/>
      <c r="LTT684" s="412"/>
      <c r="LTU684" s="412"/>
      <c r="LTV684" s="412"/>
      <c r="LTW684" s="412"/>
      <c r="LTX684" s="412"/>
      <c r="LTY684" s="412"/>
      <c r="LTZ684" s="412"/>
      <c r="LUA684" s="412"/>
      <c r="LUB684" s="412"/>
      <c r="LUC684" s="412"/>
      <c r="LUD684" s="413"/>
      <c r="LUE684" s="413"/>
      <c r="LUF684" s="413"/>
      <c r="LUG684" s="413"/>
      <c r="LUH684" s="413"/>
      <c r="LUI684" s="413"/>
      <c r="LUJ684" s="413"/>
      <c r="LUK684" s="413"/>
      <c r="LUL684" s="413"/>
      <c r="LUM684" s="413"/>
      <c r="LUN684" s="413"/>
      <c r="LUO684" s="413"/>
      <c r="LUP684" s="413"/>
      <c r="LUQ684" s="413"/>
      <c r="LUR684" s="413"/>
      <c r="LUS684" s="413"/>
      <c r="LUT684" s="413"/>
      <c r="LUU684" s="413"/>
      <c r="LUV684" s="413"/>
      <c r="LUW684" s="413"/>
      <c r="LUX684" s="413"/>
      <c r="LUY684" s="413"/>
      <c r="LUZ684" s="413"/>
      <c r="LVA684" s="413"/>
      <c r="LVB684" s="414"/>
      <c r="LVC684" s="414"/>
      <c r="LVD684" s="414"/>
      <c r="LVE684" s="414"/>
      <c r="LVF684" s="414"/>
      <c r="LVG684" s="413"/>
      <c r="LVH684" s="413"/>
      <c r="LVI684" s="414"/>
      <c r="LVJ684" s="414"/>
      <c r="LVK684" s="413"/>
      <c r="LVL684" s="413"/>
      <c r="LVM684" s="414"/>
      <c r="LVN684" s="414"/>
      <c r="LVO684" s="413"/>
      <c r="LVP684" s="413"/>
      <c r="LVQ684" s="413"/>
      <c r="LVR684" s="413"/>
      <c r="LVS684" s="413"/>
      <c r="LVT684" s="413"/>
      <c r="LVU684" s="413"/>
      <c r="LVV684" s="414"/>
      <c r="LVW684" s="414"/>
      <c r="LVX684" s="413"/>
      <c r="LVY684" s="413"/>
      <c r="LVZ684" s="414"/>
      <c r="LWA684" s="414"/>
      <c r="LWB684" s="413"/>
      <c r="LWC684" s="413"/>
      <c r="LWD684" s="413"/>
      <c r="LWE684" s="413"/>
      <c r="LWF684" s="413"/>
      <c r="LWG684" s="407"/>
      <c r="LWH684" s="439"/>
      <c r="LWI684" s="413"/>
      <c r="LWJ684" s="413"/>
      <c r="LWK684" s="413"/>
      <c r="LWL684" s="413"/>
      <c r="LWM684" s="413"/>
      <c r="LWN684" s="413"/>
      <c r="LWO684" s="413"/>
      <c r="LWP684" s="412"/>
      <c r="LWQ684" s="412"/>
      <c r="LWR684" s="412"/>
      <c r="LWS684" s="412"/>
      <c r="LWT684" s="412"/>
      <c r="LWU684" s="412"/>
      <c r="LWV684" s="412"/>
      <c r="LWW684" s="412"/>
      <c r="LWX684" s="412"/>
      <c r="LWY684" s="412"/>
      <c r="LWZ684" s="412"/>
      <c r="LXA684" s="412"/>
      <c r="LXB684" s="412"/>
      <c r="LXC684" s="412"/>
      <c r="LXD684" s="412"/>
      <c r="LXE684" s="412"/>
      <c r="LXF684" s="412"/>
      <c r="LXG684" s="412"/>
      <c r="LXH684" s="412"/>
      <c r="LXI684" s="412"/>
      <c r="LXJ684" s="412"/>
      <c r="LXK684" s="412"/>
      <c r="LXL684" s="412"/>
      <c r="LXM684" s="412"/>
      <c r="LXN684" s="412"/>
      <c r="LXO684" s="412"/>
      <c r="LXP684" s="412"/>
      <c r="LXQ684" s="412"/>
      <c r="LXR684" s="412"/>
      <c r="LXS684" s="412"/>
      <c r="LXT684" s="412"/>
      <c r="LXU684" s="412"/>
      <c r="LXV684" s="412"/>
      <c r="LXW684" s="412"/>
      <c r="LXX684" s="412"/>
      <c r="LXY684" s="412"/>
      <c r="LXZ684" s="412"/>
      <c r="LYA684" s="412"/>
      <c r="LYB684" s="412"/>
      <c r="LYC684" s="412"/>
      <c r="LYD684" s="412"/>
      <c r="LYE684" s="412"/>
      <c r="LYF684" s="412"/>
      <c r="LYG684" s="412"/>
      <c r="LYH684" s="413"/>
      <c r="LYI684" s="413"/>
      <c r="LYJ684" s="413"/>
      <c r="LYK684" s="413"/>
      <c r="LYL684" s="413"/>
      <c r="LYM684" s="413"/>
      <c r="LYN684" s="413"/>
      <c r="LYO684" s="413"/>
      <c r="LYP684" s="413"/>
      <c r="LYQ684" s="413"/>
      <c r="LYR684" s="413"/>
      <c r="LYS684" s="413"/>
      <c r="LYT684" s="413"/>
      <c r="LYU684" s="413"/>
      <c r="LYV684" s="413"/>
      <c r="LYW684" s="413"/>
      <c r="LYX684" s="413"/>
      <c r="LYY684" s="413"/>
      <c r="LYZ684" s="413"/>
      <c r="LZA684" s="413"/>
      <c r="LZB684" s="413"/>
      <c r="LZC684" s="413"/>
      <c r="LZD684" s="413"/>
      <c r="LZE684" s="413"/>
      <c r="LZF684" s="414"/>
      <c r="LZG684" s="414"/>
      <c r="LZH684" s="414"/>
      <c r="LZI684" s="414"/>
      <c r="LZJ684" s="414"/>
      <c r="LZK684" s="413"/>
      <c r="LZL684" s="413"/>
      <c r="LZM684" s="414"/>
      <c r="LZN684" s="414"/>
      <c r="LZO684" s="413"/>
      <c r="LZP684" s="413"/>
      <c r="LZQ684" s="414"/>
      <c r="LZR684" s="414"/>
      <c r="LZS684" s="413"/>
      <c r="LZT684" s="413"/>
      <c r="LZU684" s="413"/>
      <c r="LZV684" s="413"/>
      <c r="LZW684" s="413"/>
      <c r="LZX684" s="413"/>
      <c r="LZY684" s="413"/>
      <c r="LZZ684" s="414"/>
      <c r="MAA684" s="414"/>
      <c r="MAB684" s="413"/>
      <c r="MAC684" s="413"/>
      <c r="MAD684" s="414"/>
      <c r="MAE684" s="414"/>
      <c r="MAF684" s="413"/>
      <c r="MAG684" s="413"/>
      <c r="MAH684" s="413"/>
      <c r="MAI684" s="413"/>
      <c r="MAJ684" s="413"/>
      <c r="MAK684" s="407"/>
      <c r="MAL684" s="439"/>
      <c r="MAM684" s="413"/>
      <c r="MAN684" s="413"/>
      <c r="MAO684" s="413"/>
      <c r="MAP684" s="413"/>
      <c r="MAQ684" s="413"/>
      <c r="MAR684" s="413"/>
      <c r="MAS684" s="413"/>
      <c r="MAT684" s="412"/>
      <c r="MAU684" s="412"/>
      <c r="MAV684" s="412"/>
      <c r="MAW684" s="412"/>
      <c r="MAX684" s="412"/>
      <c r="MAY684" s="412"/>
      <c r="MAZ684" s="412"/>
      <c r="MBA684" s="412"/>
      <c r="MBB684" s="412"/>
      <c r="MBC684" s="412"/>
      <c r="MBD684" s="412"/>
      <c r="MBE684" s="412"/>
      <c r="MBF684" s="412"/>
      <c r="MBG684" s="412"/>
      <c r="MBH684" s="412"/>
      <c r="MBI684" s="412"/>
      <c r="MBJ684" s="412"/>
      <c r="MBK684" s="412"/>
      <c r="MBL684" s="412"/>
      <c r="MBM684" s="412"/>
      <c r="MBN684" s="412"/>
      <c r="MBO684" s="412"/>
      <c r="MBP684" s="412"/>
      <c r="MBQ684" s="412"/>
      <c r="MBR684" s="412"/>
      <c r="MBS684" s="412"/>
      <c r="MBT684" s="412"/>
      <c r="MBU684" s="412"/>
      <c r="MBV684" s="412"/>
      <c r="MBW684" s="412"/>
      <c r="MBX684" s="412"/>
      <c r="MBY684" s="412"/>
      <c r="MBZ684" s="412"/>
      <c r="MCA684" s="412"/>
      <c r="MCB684" s="412"/>
      <c r="MCC684" s="412"/>
      <c r="MCD684" s="412"/>
      <c r="MCE684" s="412"/>
      <c r="MCF684" s="412"/>
      <c r="MCG684" s="412"/>
      <c r="MCH684" s="412"/>
      <c r="MCI684" s="412"/>
      <c r="MCJ684" s="412"/>
      <c r="MCK684" s="412"/>
      <c r="MCL684" s="413"/>
      <c r="MCM684" s="413"/>
      <c r="MCN684" s="413"/>
      <c r="MCO684" s="413"/>
      <c r="MCP684" s="413"/>
      <c r="MCQ684" s="413"/>
      <c r="MCR684" s="413"/>
      <c r="MCS684" s="413"/>
      <c r="MCT684" s="413"/>
      <c r="MCU684" s="413"/>
      <c r="MCV684" s="413"/>
      <c r="MCW684" s="413"/>
      <c r="MCX684" s="413"/>
      <c r="MCY684" s="413"/>
      <c r="MCZ684" s="413"/>
      <c r="MDA684" s="413"/>
      <c r="MDB684" s="413"/>
      <c r="MDC684" s="413"/>
      <c r="MDD684" s="413"/>
      <c r="MDE684" s="413"/>
      <c r="MDF684" s="413"/>
      <c r="MDG684" s="413"/>
      <c r="MDH684" s="413"/>
      <c r="MDI684" s="413"/>
      <c r="MDJ684" s="414"/>
      <c r="MDK684" s="414"/>
      <c r="MDL684" s="414"/>
      <c r="MDM684" s="414"/>
      <c r="MDN684" s="414"/>
      <c r="MDO684" s="413"/>
      <c r="MDP684" s="413"/>
      <c r="MDQ684" s="414"/>
      <c r="MDR684" s="414"/>
      <c r="MDS684" s="413"/>
      <c r="MDT684" s="413"/>
      <c r="MDU684" s="414"/>
      <c r="MDV684" s="414"/>
      <c r="MDW684" s="413"/>
      <c r="MDX684" s="413"/>
      <c r="MDY684" s="413"/>
      <c r="MDZ684" s="413"/>
      <c r="MEA684" s="413"/>
      <c r="MEB684" s="413"/>
      <c r="MEC684" s="413"/>
      <c r="MED684" s="414"/>
      <c r="MEE684" s="414"/>
      <c r="MEF684" s="413"/>
      <c r="MEG684" s="413"/>
      <c r="MEH684" s="414"/>
      <c r="MEI684" s="414"/>
      <c r="MEJ684" s="413"/>
      <c r="MEK684" s="413"/>
      <c r="MEL684" s="413"/>
      <c r="MEM684" s="413"/>
      <c r="MEN684" s="413"/>
      <c r="MEO684" s="407"/>
      <c r="MEP684" s="439"/>
      <c r="MEQ684" s="413"/>
      <c r="MER684" s="413"/>
      <c r="MES684" s="413"/>
      <c r="MET684" s="413"/>
      <c r="MEU684" s="413"/>
      <c r="MEV684" s="413"/>
      <c r="MEW684" s="413"/>
      <c r="MEX684" s="412"/>
      <c r="MEY684" s="412"/>
      <c r="MEZ684" s="412"/>
      <c r="MFA684" s="412"/>
      <c r="MFB684" s="412"/>
      <c r="MFC684" s="412"/>
      <c r="MFD684" s="412"/>
      <c r="MFE684" s="412"/>
      <c r="MFF684" s="412"/>
      <c r="MFG684" s="412"/>
      <c r="MFH684" s="412"/>
      <c r="MFI684" s="412"/>
      <c r="MFJ684" s="412"/>
      <c r="MFK684" s="412"/>
      <c r="MFL684" s="412"/>
      <c r="MFM684" s="412"/>
      <c r="MFN684" s="412"/>
      <c r="MFO684" s="412"/>
      <c r="MFP684" s="412"/>
      <c r="MFQ684" s="412"/>
      <c r="MFR684" s="412"/>
      <c r="MFS684" s="412"/>
      <c r="MFT684" s="412"/>
      <c r="MFU684" s="412"/>
      <c r="MFV684" s="412"/>
      <c r="MFW684" s="412"/>
      <c r="MFX684" s="412"/>
      <c r="MFY684" s="412"/>
      <c r="MFZ684" s="412"/>
      <c r="MGA684" s="412"/>
      <c r="MGB684" s="412"/>
      <c r="MGC684" s="412"/>
      <c r="MGD684" s="412"/>
      <c r="MGE684" s="412"/>
      <c r="MGF684" s="412"/>
      <c r="MGG684" s="412"/>
      <c r="MGH684" s="412"/>
      <c r="MGI684" s="412"/>
      <c r="MGJ684" s="412"/>
      <c r="MGK684" s="412"/>
      <c r="MGL684" s="412"/>
      <c r="MGM684" s="412"/>
      <c r="MGN684" s="412"/>
      <c r="MGO684" s="412"/>
      <c r="MGP684" s="413"/>
      <c r="MGQ684" s="413"/>
      <c r="MGR684" s="413"/>
      <c r="MGS684" s="413"/>
      <c r="MGT684" s="413"/>
      <c r="MGU684" s="413"/>
      <c r="MGV684" s="413"/>
      <c r="MGW684" s="413"/>
      <c r="MGX684" s="413"/>
      <c r="MGY684" s="413"/>
      <c r="MGZ684" s="413"/>
      <c r="MHA684" s="413"/>
      <c r="MHB684" s="413"/>
      <c r="MHC684" s="413"/>
      <c r="MHD684" s="413"/>
      <c r="MHE684" s="413"/>
      <c r="MHF684" s="413"/>
      <c r="MHG684" s="413"/>
      <c r="MHH684" s="413"/>
      <c r="MHI684" s="413"/>
      <c r="MHJ684" s="413"/>
      <c r="MHK684" s="413"/>
      <c r="MHL684" s="413"/>
      <c r="MHM684" s="413"/>
      <c r="MHN684" s="414"/>
      <c r="MHO684" s="414"/>
      <c r="MHP684" s="414"/>
      <c r="MHQ684" s="414"/>
      <c r="MHR684" s="414"/>
      <c r="MHS684" s="413"/>
      <c r="MHT684" s="413"/>
      <c r="MHU684" s="414"/>
      <c r="MHV684" s="414"/>
      <c r="MHW684" s="413"/>
      <c r="MHX684" s="413"/>
      <c r="MHY684" s="414"/>
      <c r="MHZ684" s="414"/>
      <c r="MIA684" s="413"/>
      <c r="MIB684" s="413"/>
      <c r="MIC684" s="413"/>
      <c r="MID684" s="413"/>
      <c r="MIE684" s="413"/>
      <c r="MIF684" s="413"/>
      <c r="MIG684" s="413"/>
      <c r="MIH684" s="414"/>
      <c r="MII684" s="414"/>
      <c r="MIJ684" s="413"/>
      <c r="MIK684" s="413"/>
      <c r="MIL684" s="414"/>
      <c r="MIM684" s="414"/>
      <c r="MIN684" s="413"/>
      <c r="MIO684" s="413"/>
      <c r="MIP684" s="413"/>
      <c r="MIQ684" s="413"/>
      <c r="MIR684" s="413"/>
      <c r="MIS684" s="407"/>
      <c r="MIT684" s="439"/>
      <c r="MIU684" s="413"/>
      <c r="MIV684" s="413"/>
      <c r="MIW684" s="413"/>
      <c r="MIX684" s="413"/>
      <c r="MIY684" s="413"/>
      <c r="MIZ684" s="413"/>
      <c r="MJA684" s="413"/>
      <c r="MJB684" s="412"/>
      <c r="MJC684" s="412"/>
      <c r="MJD684" s="412"/>
      <c r="MJE684" s="412"/>
      <c r="MJF684" s="412"/>
      <c r="MJG684" s="412"/>
      <c r="MJH684" s="412"/>
      <c r="MJI684" s="412"/>
      <c r="MJJ684" s="412"/>
      <c r="MJK684" s="412"/>
      <c r="MJL684" s="412"/>
      <c r="MJM684" s="412"/>
      <c r="MJN684" s="412"/>
      <c r="MJO684" s="412"/>
      <c r="MJP684" s="412"/>
      <c r="MJQ684" s="412"/>
      <c r="MJR684" s="412"/>
      <c r="MJS684" s="412"/>
      <c r="MJT684" s="412"/>
      <c r="MJU684" s="412"/>
      <c r="MJV684" s="412"/>
      <c r="MJW684" s="412"/>
      <c r="MJX684" s="412"/>
      <c r="MJY684" s="412"/>
      <c r="MJZ684" s="412"/>
      <c r="MKA684" s="412"/>
      <c r="MKB684" s="412"/>
      <c r="MKC684" s="412"/>
      <c r="MKD684" s="412"/>
      <c r="MKE684" s="412"/>
      <c r="MKF684" s="412"/>
      <c r="MKG684" s="412"/>
      <c r="MKH684" s="412"/>
      <c r="MKI684" s="412"/>
      <c r="MKJ684" s="412"/>
      <c r="MKK684" s="412"/>
      <c r="MKL684" s="412"/>
      <c r="MKM684" s="412"/>
      <c r="MKN684" s="412"/>
      <c r="MKO684" s="412"/>
      <c r="MKP684" s="412"/>
      <c r="MKQ684" s="412"/>
      <c r="MKR684" s="412"/>
      <c r="MKS684" s="412"/>
      <c r="MKT684" s="413"/>
      <c r="MKU684" s="413"/>
      <c r="MKV684" s="413"/>
      <c r="MKW684" s="413"/>
      <c r="MKX684" s="413"/>
      <c r="MKY684" s="413"/>
      <c r="MKZ684" s="413"/>
      <c r="MLA684" s="413"/>
      <c r="MLB684" s="413"/>
      <c r="MLC684" s="413"/>
      <c r="MLD684" s="413"/>
      <c r="MLE684" s="413"/>
      <c r="MLF684" s="413"/>
      <c r="MLG684" s="413"/>
      <c r="MLH684" s="413"/>
      <c r="MLI684" s="413"/>
      <c r="MLJ684" s="413"/>
      <c r="MLK684" s="413"/>
      <c r="MLL684" s="413"/>
      <c r="MLM684" s="413"/>
      <c r="MLN684" s="413"/>
      <c r="MLO684" s="413"/>
      <c r="MLP684" s="413"/>
      <c r="MLQ684" s="413"/>
      <c r="MLR684" s="414"/>
      <c r="MLS684" s="414"/>
      <c r="MLT684" s="414"/>
      <c r="MLU684" s="414"/>
      <c r="MLV684" s="414"/>
      <c r="MLW684" s="413"/>
      <c r="MLX684" s="413"/>
      <c r="MLY684" s="414"/>
      <c r="MLZ684" s="414"/>
      <c r="MMA684" s="413"/>
      <c r="MMB684" s="413"/>
      <c r="MMC684" s="414"/>
      <c r="MMD684" s="414"/>
      <c r="MME684" s="413"/>
      <c r="MMF684" s="413"/>
      <c r="MMG684" s="413"/>
      <c r="MMH684" s="413"/>
      <c r="MMI684" s="413"/>
      <c r="MMJ684" s="413"/>
      <c r="MMK684" s="413"/>
      <c r="MML684" s="414"/>
      <c r="MMM684" s="414"/>
      <c r="MMN684" s="413"/>
      <c r="MMO684" s="413"/>
      <c r="MMP684" s="414"/>
      <c r="MMQ684" s="414"/>
      <c r="MMR684" s="413"/>
      <c r="MMS684" s="413"/>
      <c r="MMT684" s="413"/>
      <c r="MMU684" s="413"/>
      <c r="MMV684" s="413"/>
      <c r="MMW684" s="407"/>
      <c r="MMX684" s="439"/>
      <c r="MMY684" s="413"/>
      <c r="MMZ684" s="413"/>
      <c r="MNA684" s="413"/>
      <c r="MNB684" s="413"/>
      <c r="MNC684" s="413"/>
      <c r="MND684" s="413"/>
      <c r="MNE684" s="413"/>
      <c r="MNF684" s="412"/>
      <c r="MNG684" s="412"/>
      <c r="MNH684" s="412"/>
      <c r="MNI684" s="412"/>
      <c r="MNJ684" s="412"/>
      <c r="MNK684" s="412"/>
      <c r="MNL684" s="412"/>
      <c r="MNM684" s="412"/>
      <c r="MNN684" s="412"/>
      <c r="MNO684" s="412"/>
      <c r="MNP684" s="412"/>
      <c r="MNQ684" s="412"/>
      <c r="MNR684" s="412"/>
      <c r="MNS684" s="412"/>
      <c r="MNT684" s="412"/>
      <c r="MNU684" s="412"/>
      <c r="MNV684" s="412"/>
      <c r="MNW684" s="412"/>
      <c r="MNX684" s="412"/>
      <c r="MNY684" s="412"/>
      <c r="MNZ684" s="412"/>
      <c r="MOA684" s="412"/>
      <c r="MOB684" s="412"/>
      <c r="MOC684" s="412"/>
      <c r="MOD684" s="412"/>
      <c r="MOE684" s="412"/>
      <c r="MOF684" s="412"/>
      <c r="MOG684" s="412"/>
      <c r="MOH684" s="412"/>
      <c r="MOI684" s="412"/>
      <c r="MOJ684" s="412"/>
      <c r="MOK684" s="412"/>
      <c r="MOL684" s="412"/>
      <c r="MOM684" s="412"/>
      <c r="MON684" s="412"/>
      <c r="MOO684" s="412"/>
      <c r="MOP684" s="412"/>
      <c r="MOQ684" s="412"/>
      <c r="MOR684" s="412"/>
      <c r="MOS684" s="412"/>
      <c r="MOT684" s="412"/>
      <c r="MOU684" s="412"/>
      <c r="MOV684" s="412"/>
      <c r="MOW684" s="412"/>
      <c r="MOX684" s="413"/>
      <c r="MOY684" s="413"/>
      <c r="MOZ684" s="413"/>
      <c r="MPA684" s="413"/>
      <c r="MPB684" s="413"/>
      <c r="MPC684" s="413"/>
      <c r="MPD684" s="413"/>
      <c r="MPE684" s="413"/>
      <c r="MPF684" s="413"/>
      <c r="MPG684" s="413"/>
      <c r="MPH684" s="413"/>
      <c r="MPI684" s="413"/>
      <c r="MPJ684" s="413"/>
      <c r="MPK684" s="413"/>
      <c r="MPL684" s="413"/>
      <c r="MPM684" s="413"/>
      <c r="MPN684" s="413"/>
      <c r="MPO684" s="413"/>
      <c r="MPP684" s="413"/>
      <c r="MPQ684" s="413"/>
      <c r="MPR684" s="413"/>
      <c r="MPS684" s="413"/>
      <c r="MPT684" s="413"/>
      <c r="MPU684" s="413"/>
      <c r="MPV684" s="414"/>
      <c r="MPW684" s="414"/>
      <c r="MPX684" s="414"/>
      <c r="MPY684" s="414"/>
      <c r="MPZ684" s="414"/>
      <c r="MQA684" s="413"/>
      <c r="MQB684" s="413"/>
      <c r="MQC684" s="414"/>
      <c r="MQD684" s="414"/>
      <c r="MQE684" s="413"/>
      <c r="MQF684" s="413"/>
      <c r="MQG684" s="414"/>
      <c r="MQH684" s="414"/>
      <c r="MQI684" s="413"/>
      <c r="MQJ684" s="413"/>
      <c r="MQK684" s="413"/>
      <c r="MQL684" s="413"/>
      <c r="MQM684" s="413"/>
      <c r="MQN684" s="413"/>
      <c r="MQO684" s="413"/>
      <c r="MQP684" s="414"/>
      <c r="MQQ684" s="414"/>
      <c r="MQR684" s="413"/>
      <c r="MQS684" s="413"/>
      <c r="MQT684" s="414"/>
      <c r="MQU684" s="414"/>
      <c r="MQV684" s="413"/>
      <c r="MQW684" s="413"/>
      <c r="MQX684" s="413"/>
      <c r="MQY684" s="413"/>
      <c r="MQZ684" s="413"/>
      <c r="MRA684" s="407"/>
      <c r="MRB684" s="439"/>
      <c r="MRC684" s="413"/>
      <c r="MRD684" s="413"/>
      <c r="MRE684" s="413"/>
      <c r="MRF684" s="413"/>
      <c r="MRG684" s="413"/>
      <c r="MRH684" s="413"/>
      <c r="MRI684" s="413"/>
      <c r="MRJ684" s="412"/>
      <c r="MRK684" s="412"/>
      <c r="MRL684" s="412"/>
      <c r="MRM684" s="412"/>
      <c r="MRN684" s="412"/>
      <c r="MRO684" s="412"/>
      <c r="MRP684" s="412"/>
      <c r="MRQ684" s="412"/>
      <c r="MRR684" s="412"/>
      <c r="MRS684" s="412"/>
      <c r="MRT684" s="412"/>
      <c r="MRU684" s="412"/>
      <c r="MRV684" s="412"/>
      <c r="MRW684" s="412"/>
      <c r="MRX684" s="412"/>
      <c r="MRY684" s="412"/>
      <c r="MRZ684" s="412"/>
      <c r="MSA684" s="412"/>
      <c r="MSB684" s="412"/>
      <c r="MSC684" s="412"/>
      <c r="MSD684" s="412"/>
      <c r="MSE684" s="412"/>
      <c r="MSF684" s="412"/>
      <c r="MSG684" s="412"/>
      <c r="MSH684" s="412"/>
      <c r="MSI684" s="412"/>
      <c r="MSJ684" s="412"/>
      <c r="MSK684" s="412"/>
      <c r="MSL684" s="412"/>
      <c r="MSM684" s="412"/>
      <c r="MSN684" s="412"/>
      <c r="MSO684" s="412"/>
      <c r="MSP684" s="412"/>
      <c r="MSQ684" s="412"/>
      <c r="MSR684" s="412"/>
      <c r="MSS684" s="412"/>
      <c r="MST684" s="412"/>
      <c r="MSU684" s="412"/>
      <c r="MSV684" s="412"/>
      <c r="MSW684" s="412"/>
      <c r="MSX684" s="412"/>
      <c r="MSY684" s="412"/>
      <c r="MSZ684" s="412"/>
      <c r="MTA684" s="412"/>
      <c r="MTB684" s="413"/>
      <c r="MTC684" s="413"/>
      <c r="MTD684" s="413"/>
      <c r="MTE684" s="413"/>
      <c r="MTF684" s="413"/>
      <c r="MTG684" s="413"/>
      <c r="MTH684" s="413"/>
      <c r="MTI684" s="413"/>
      <c r="MTJ684" s="413"/>
      <c r="MTK684" s="413"/>
      <c r="MTL684" s="413"/>
      <c r="MTM684" s="413"/>
      <c r="MTN684" s="413"/>
      <c r="MTO684" s="413"/>
      <c r="MTP684" s="413"/>
      <c r="MTQ684" s="413"/>
      <c r="MTR684" s="413"/>
      <c r="MTS684" s="413"/>
      <c r="MTT684" s="413"/>
      <c r="MTU684" s="413"/>
      <c r="MTV684" s="413"/>
      <c r="MTW684" s="413"/>
      <c r="MTX684" s="413"/>
      <c r="MTY684" s="413"/>
      <c r="MTZ684" s="414"/>
      <c r="MUA684" s="414"/>
      <c r="MUB684" s="414"/>
      <c r="MUC684" s="414"/>
      <c r="MUD684" s="414"/>
      <c r="MUE684" s="413"/>
      <c r="MUF684" s="413"/>
      <c r="MUG684" s="414"/>
      <c r="MUH684" s="414"/>
      <c r="MUI684" s="413"/>
      <c r="MUJ684" s="413"/>
      <c r="MUK684" s="414"/>
      <c r="MUL684" s="414"/>
      <c r="MUM684" s="413"/>
      <c r="MUN684" s="413"/>
      <c r="MUO684" s="413"/>
      <c r="MUP684" s="413"/>
      <c r="MUQ684" s="413"/>
      <c r="MUR684" s="413"/>
      <c r="MUS684" s="413"/>
      <c r="MUT684" s="414"/>
      <c r="MUU684" s="414"/>
      <c r="MUV684" s="413"/>
      <c r="MUW684" s="413"/>
      <c r="MUX684" s="414"/>
      <c r="MUY684" s="414"/>
      <c r="MUZ684" s="413"/>
      <c r="MVA684" s="413"/>
      <c r="MVB684" s="413"/>
      <c r="MVC684" s="413"/>
      <c r="MVD684" s="413"/>
      <c r="MVE684" s="407"/>
      <c r="MVF684" s="439"/>
      <c r="MVG684" s="413"/>
      <c r="MVH684" s="413"/>
      <c r="MVI684" s="413"/>
      <c r="MVJ684" s="413"/>
      <c r="MVK684" s="413"/>
      <c r="MVL684" s="413"/>
      <c r="MVM684" s="413"/>
      <c r="MVN684" s="412"/>
      <c r="MVO684" s="412"/>
      <c r="MVP684" s="412"/>
      <c r="MVQ684" s="412"/>
      <c r="MVR684" s="412"/>
      <c r="MVS684" s="412"/>
      <c r="MVT684" s="412"/>
      <c r="MVU684" s="412"/>
      <c r="MVV684" s="412"/>
      <c r="MVW684" s="412"/>
      <c r="MVX684" s="412"/>
      <c r="MVY684" s="412"/>
      <c r="MVZ684" s="412"/>
      <c r="MWA684" s="412"/>
      <c r="MWB684" s="412"/>
      <c r="MWC684" s="412"/>
      <c r="MWD684" s="412"/>
      <c r="MWE684" s="412"/>
      <c r="MWF684" s="412"/>
      <c r="MWG684" s="412"/>
      <c r="MWH684" s="412"/>
      <c r="MWI684" s="412"/>
      <c r="MWJ684" s="412"/>
      <c r="MWK684" s="412"/>
      <c r="MWL684" s="412"/>
      <c r="MWM684" s="412"/>
      <c r="MWN684" s="412"/>
      <c r="MWO684" s="412"/>
      <c r="MWP684" s="412"/>
      <c r="MWQ684" s="412"/>
      <c r="MWR684" s="412"/>
      <c r="MWS684" s="412"/>
      <c r="MWT684" s="412"/>
      <c r="MWU684" s="412"/>
      <c r="MWV684" s="412"/>
      <c r="MWW684" s="412"/>
      <c r="MWX684" s="412"/>
      <c r="MWY684" s="412"/>
      <c r="MWZ684" s="412"/>
      <c r="MXA684" s="412"/>
      <c r="MXB684" s="412"/>
      <c r="MXC684" s="412"/>
      <c r="MXD684" s="412"/>
      <c r="MXE684" s="412"/>
      <c r="MXF684" s="413"/>
      <c r="MXG684" s="413"/>
      <c r="MXH684" s="413"/>
      <c r="MXI684" s="413"/>
      <c r="MXJ684" s="413"/>
      <c r="MXK684" s="413"/>
      <c r="MXL684" s="413"/>
      <c r="MXM684" s="413"/>
      <c r="MXN684" s="413"/>
      <c r="MXO684" s="413"/>
      <c r="MXP684" s="413"/>
      <c r="MXQ684" s="413"/>
      <c r="MXR684" s="413"/>
      <c r="MXS684" s="413"/>
      <c r="MXT684" s="413"/>
      <c r="MXU684" s="413"/>
      <c r="MXV684" s="413"/>
      <c r="MXW684" s="413"/>
      <c r="MXX684" s="413"/>
      <c r="MXY684" s="413"/>
      <c r="MXZ684" s="413"/>
      <c r="MYA684" s="413"/>
      <c r="MYB684" s="413"/>
      <c r="MYC684" s="413"/>
      <c r="MYD684" s="414"/>
      <c r="MYE684" s="414"/>
      <c r="MYF684" s="414"/>
      <c r="MYG684" s="414"/>
      <c r="MYH684" s="414"/>
      <c r="MYI684" s="413"/>
      <c r="MYJ684" s="413"/>
      <c r="MYK684" s="414"/>
      <c r="MYL684" s="414"/>
      <c r="MYM684" s="413"/>
      <c r="MYN684" s="413"/>
      <c r="MYO684" s="414"/>
      <c r="MYP684" s="414"/>
      <c r="MYQ684" s="413"/>
      <c r="MYR684" s="413"/>
      <c r="MYS684" s="413"/>
      <c r="MYT684" s="413"/>
      <c r="MYU684" s="413"/>
      <c r="MYV684" s="413"/>
      <c r="MYW684" s="413"/>
      <c r="MYX684" s="414"/>
      <c r="MYY684" s="414"/>
      <c r="MYZ684" s="413"/>
      <c r="MZA684" s="413"/>
      <c r="MZB684" s="414"/>
      <c r="MZC684" s="414"/>
      <c r="MZD684" s="413"/>
      <c r="MZE684" s="413"/>
      <c r="MZF684" s="413"/>
      <c r="MZG684" s="413"/>
      <c r="MZH684" s="413"/>
      <c r="MZI684" s="407"/>
      <c r="MZJ684" s="439"/>
      <c r="MZK684" s="413"/>
      <c r="MZL684" s="413"/>
      <c r="MZM684" s="413"/>
      <c r="MZN684" s="413"/>
      <c r="MZO684" s="413"/>
      <c r="MZP684" s="413"/>
      <c r="MZQ684" s="413"/>
      <c r="MZR684" s="412"/>
      <c r="MZS684" s="412"/>
      <c r="MZT684" s="412"/>
      <c r="MZU684" s="412"/>
      <c r="MZV684" s="412"/>
      <c r="MZW684" s="412"/>
      <c r="MZX684" s="412"/>
      <c r="MZY684" s="412"/>
      <c r="MZZ684" s="412"/>
      <c r="NAA684" s="412"/>
      <c r="NAB684" s="412"/>
      <c r="NAC684" s="412"/>
      <c r="NAD684" s="412"/>
      <c r="NAE684" s="412"/>
      <c r="NAF684" s="412"/>
      <c r="NAG684" s="412"/>
      <c r="NAH684" s="412"/>
      <c r="NAI684" s="412"/>
      <c r="NAJ684" s="412"/>
      <c r="NAK684" s="412"/>
      <c r="NAL684" s="412"/>
      <c r="NAM684" s="412"/>
      <c r="NAN684" s="412"/>
      <c r="NAO684" s="412"/>
      <c r="NAP684" s="412"/>
      <c r="NAQ684" s="412"/>
      <c r="NAR684" s="412"/>
      <c r="NAS684" s="412"/>
      <c r="NAT684" s="412"/>
      <c r="NAU684" s="412"/>
      <c r="NAV684" s="412"/>
      <c r="NAW684" s="412"/>
      <c r="NAX684" s="412"/>
      <c r="NAY684" s="412"/>
      <c r="NAZ684" s="412"/>
      <c r="NBA684" s="412"/>
      <c r="NBB684" s="412"/>
      <c r="NBC684" s="412"/>
      <c r="NBD684" s="412"/>
      <c r="NBE684" s="412"/>
      <c r="NBF684" s="412"/>
      <c r="NBG684" s="412"/>
      <c r="NBH684" s="412"/>
      <c r="NBI684" s="412"/>
      <c r="NBJ684" s="413"/>
      <c r="NBK684" s="413"/>
      <c r="NBL684" s="413"/>
      <c r="NBM684" s="413"/>
      <c r="NBN684" s="413"/>
      <c r="NBO684" s="413"/>
      <c r="NBP684" s="413"/>
      <c r="NBQ684" s="413"/>
      <c r="NBR684" s="413"/>
      <c r="NBS684" s="413"/>
      <c r="NBT684" s="413"/>
      <c r="NBU684" s="413"/>
      <c r="NBV684" s="413"/>
      <c r="NBW684" s="413"/>
      <c r="NBX684" s="413"/>
      <c r="NBY684" s="413"/>
      <c r="NBZ684" s="413"/>
      <c r="NCA684" s="413"/>
      <c r="NCB684" s="413"/>
      <c r="NCC684" s="413"/>
      <c r="NCD684" s="413"/>
      <c r="NCE684" s="413"/>
      <c r="NCF684" s="413"/>
      <c r="NCG684" s="413"/>
      <c r="NCH684" s="414"/>
      <c r="NCI684" s="414"/>
      <c r="NCJ684" s="414"/>
      <c r="NCK684" s="414"/>
      <c r="NCL684" s="414"/>
      <c r="NCM684" s="413"/>
      <c r="NCN684" s="413"/>
      <c r="NCO684" s="414"/>
      <c r="NCP684" s="414"/>
      <c r="NCQ684" s="413"/>
      <c r="NCR684" s="413"/>
      <c r="NCS684" s="414"/>
      <c r="NCT684" s="414"/>
      <c r="NCU684" s="413"/>
      <c r="NCV684" s="413"/>
      <c r="NCW684" s="413"/>
      <c r="NCX684" s="413"/>
      <c r="NCY684" s="413"/>
      <c r="NCZ684" s="413"/>
      <c r="NDA684" s="413"/>
      <c r="NDB684" s="414"/>
      <c r="NDC684" s="414"/>
      <c r="NDD684" s="413"/>
      <c r="NDE684" s="413"/>
      <c r="NDF684" s="414"/>
      <c r="NDG684" s="414"/>
      <c r="NDH684" s="413"/>
      <c r="NDI684" s="413"/>
      <c r="NDJ684" s="413"/>
      <c r="NDK684" s="413"/>
      <c r="NDL684" s="413"/>
      <c r="NDM684" s="407"/>
      <c r="NDN684" s="439"/>
      <c r="NDO684" s="413"/>
      <c r="NDP684" s="413"/>
      <c r="NDQ684" s="413"/>
      <c r="NDR684" s="413"/>
      <c r="NDS684" s="413"/>
      <c r="NDT684" s="413"/>
      <c r="NDU684" s="413"/>
      <c r="NDV684" s="412"/>
      <c r="NDW684" s="412"/>
      <c r="NDX684" s="412"/>
      <c r="NDY684" s="412"/>
      <c r="NDZ684" s="412"/>
      <c r="NEA684" s="412"/>
      <c r="NEB684" s="412"/>
      <c r="NEC684" s="412"/>
      <c r="NED684" s="412"/>
      <c r="NEE684" s="412"/>
      <c r="NEF684" s="412"/>
      <c r="NEG684" s="412"/>
      <c r="NEH684" s="412"/>
      <c r="NEI684" s="412"/>
      <c r="NEJ684" s="412"/>
      <c r="NEK684" s="412"/>
      <c r="NEL684" s="412"/>
      <c r="NEM684" s="412"/>
      <c r="NEN684" s="412"/>
      <c r="NEO684" s="412"/>
      <c r="NEP684" s="412"/>
      <c r="NEQ684" s="412"/>
      <c r="NER684" s="412"/>
      <c r="NES684" s="412"/>
      <c r="NET684" s="412"/>
      <c r="NEU684" s="412"/>
      <c r="NEV684" s="412"/>
      <c r="NEW684" s="412"/>
      <c r="NEX684" s="412"/>
      <c r="NEY684" s="412"/>
      <c r="NEZ684" s="412"/>
      <c r="NFA684" s="412"/>
      <c r="NFB684" s="412"/>
      <c r="NFC684" s="412"/>
      <c r="NFD684" s="412"/>
      <c r="NFE684" s="412"/>
      <c r="NFF684" s="412"/>
      <c r="NFG684" s="412"/>
      <c r="NFH684" s="412"/>
      <c r="NFI684" s="412"/>
      <c r="NFJ684" s="412"/>
      <c r="NFK684" s="412"/>
      <c r="NFL684" s="412"/>
      <c r="NFM684" s="412"/>
      <c r="NFN684" s="413"/>
      <c r="NFO684" s="413"/>
      <c r="NFP684" s="413"/>
      <c r="NFQ684" s="413"/>
      <c r="NFR684" s="413"/>
      <c r="NFS684" s="413"/>
      <c r="NFT684" s="413"/>
      <c r="NFU684" s="413"/>
      <c r="NFV684" s="413"/>
      <c r="NFW684" s="413"/>
      <c r="NFX684" s="413"/>
      <c r="NFY684" s="413"/>
      <c r="NFZ684" s="413"/>
      <c r="NGA684" s="413"/>
      <c r="NGB684" s="413"/>
      <c r="NGC684" s="413"/>
      <c r="NGD684" s="413"/>
      <c r="NGE684" s="413"/>
      <c r="NGF684" s="413"/>
      <c r="NGG684" s="413"/>
      <c r="NGH684" s="413"/>
      <c r="NGI684" s="413"/>
      <c r="NGJ684" s="413"/>
      <c r="NGK684" s="413"/>
      <c r="NGL684" s="414"/>
      <c r="NGM684" s="414"/>
      <c r="NGN684" s="414"/>
      <c r="NGO684" s="414"/>
      <c r="NGP684" s="414"/>
      <c r="NGQ684" s="413"/>
      <c r="NGR684" s="413"/>
      <c r="NGS684" s="414"/>
      <c r="NGT684" s="414"/>
      <c r="NGU684" s="413"/>
      <c r="NGV684" s="413"/>
      <c r="NGW684" s="414"/>
      <c r="NGX684" s="414"/>
      <c r="NGY684" s="413"/>
      <c r="NGZ684" s="413"/>
      <c r="NHA684" s="413"/>
      <c r="NHB684" s="413"/>
      <c r="NHC684" s="413"/>
      <c r="NHD684" s="413"/>
      <c r="NHE684" s="413"/>
      <c r="NHF684" s="414"/>
      <c r="NHG684" s="414"/>
      <c r="NHH684" s="413"/>
      <c r="NHI684" s="413"/>
      <c r="NHJ684" s="414"/>
      <c r="NHK684" s="414"/>
      <c r="NHL684" s="413"/>
      <c r="NHM684" s="413"/>
      <c r="NHN684" s="413"/>
      <c r="NHO684" s="413"/>
      <c r="NHP684" s="413"/>
      <c r="NHQ684" s="407"/>
      <c r="NHR684" s="439"/>
      <c r="NHS684" s="413"/>
      <c r="NHT684" s="413"/>
      <c r="NHU684" s="413"/>
      <c r="NHV684" s="413"/>
      <c r="NHW684" s="413"/>
      <c r="NHX684" s="413"/>
      <c r="NHY684" s="413"/>
      <c r="NHZ684" s="412"/>
      <c r="NIA684" s="412"/>
      <c r="NIB684" s="412"/>
      <c r="NIC684" s="412"/>
      <c r="NID684" s="412"/>
      <c r="NIE684" s="412"/>
      <c r="NIF684" s="412"/>
      <c r="NIG684" s="412"/>
      <c r="NIH684" s="412"/>
      <c r="NII684" s="412"/>
      <c r="NIJ684" s="412"/>
      <c r="NIK684" s="412"/>
      <c r="NIL684" s="412"/>
      <c r="NIM684" s="412"/>
      <c r="NIN684" s="412"/>
      <c r="NIO684" s="412"/>
      <c r="NIP684" s="412"/>
      <c r="NIQ684" s="412"/>
      <c r="NIR684" s="412"/>
      <c r="NIS684" s="412"/>
      <c r="NIT684" s="412"/>
      <c r="NIU684" s="412"/>
      <c r="NIV684" s="412"/>
      <c r="NIW684" s="412"/>
      <c r="NIX684" s="412"/>
      <c r="NIY684" s="412"/>
      <c r="NIZ684" s="412"/>
      <c r="NJA684" s="412"/>
      <c r="NJB684" s="412"/>
      <c r="NJC684" s="412"/>
      <c r="NJD684" s="412"/>
      <c r="NJE684" s="412"/>
      <c r="NJF684" s="412"/>
      <c r="NJG684" s="412"/>
      <c r="NJH684" s="412"/>
      <c r="NJI684" s="412"/>
      <c r="NJJ684" s="412"/>
      <c r="NJK684" s="412"/>
      <c r="NJL684" s="412"/>
      <c r="NJM684" s="412"/>
      <c r="NJN684" s="412"/>
      <c r="NJO684" s="412"/>
      <c r="NJP684" s="412"/>
      <c r="NJQ684" s="412"/>
      <c r="NJR684" s="413"/>
      <c r="NJS684" s="413"/>
      <c r="NJT684" s="413"/>
      <c r="NJU684" s="413"/>
      <c r="NJV684" s="413"/>
      <c r="NJW684" s="413"/>
      <c r="NJX684" s="413"/>
      <c r="NJY684" s="413"/>
      <c r="NJZ684" s="413"/>
      <c r="NKA684" s="413"/>
      <c r="NKB684" s="413"/>
      <c r="NKC684" s="413"/>
      <c r="NKD684" s="413"/>
      <c r="NKE684" s="413"/>
      <c r="NKF684" s="413"/>
      <c r="NKG684" s="413"/>
      <c r="NKH684" s="413"/>
      <c r="NKI684" s="413"/>
      <c r="NKJ684" s="413"/>
      <c r="NKK684" s="413"/>
      <c r="NKL684" s="413"/>
      <c r="NKM684" s="413"/>
      <c r="NKN684" s="413"/>
      <c r="NKO684" s="413"/>
      <c r="NKP684" s="414"/>
      <c r="NKQ684" s="414"/>
      <c r="NKR684" s="414"/>
      <c r="NKS684" s="414"/>
      <c r="NKT684" s="414"/>
      <c r="NKU684" s="413"/>
      <c r="NKV684" s="413"/>
      <c r="NKW684" s="414"/>
      <c r="NKX684" s="414"/>
      <c r="NKY684" s="413"/>
      <c r="NKZ684" s="413"/>
      <c r="NLA684" s="414"/>
      <c r="NLB684" s="414"/>
      <c r="NLC684" s="413"/>
      <c r="NLD684" s="413"/>
      <c r="NLE684" s="413"/>
      <c r="NLF684" s="413"/>
      <c r="NLG684" s="413"/>
      <c r="NLH684" s="413"/>
      <c r="NLI684" s="413"/>
      <c r="NLJ684" s="414"/>
      <c r="NLK684" s="414"/>
      <c r="NLL684" s="413"/>
      <c r="NLM684" s="413"/>
      <c r="NLN684" s="414"/>
      <c r="NLO684" s="414"/>
      <c r="NLP684" s="413"/>
      <c r="NLQ684" s="413"/>
      <c r="NLR684" s="413"/>
      <c r="NLS684" s="413"/>
      <c r="NLT684" s="413"/>
      <c r="NLU684" s="407"/>
      <c r="NLV684" s="439"/>
      <c r="NLW684" s="413"/>
      <c r="NLX684" s="413"/>
      <c r="NLY684" s="413"/>
      <c r="NLZ684" s="413"/>
      <c r="NMA684" s="413"/>
      <c r="NMB684" s="413"/>
      <c r="NMC684" s="413"/>
      <c r="NMD684" s="412"/>
      <c r="NME684" s="412"/>
      <c r="NMF684" s="412"/>
      <c r="NMG684" s="412"/>
      <c r="NMH684" s="412"/>
      <c r="NMI684" s="412"/>
      <c r="NMJ684" s="412"/>
      <c r="NMK684" s="412"/>
      <c r="NML684" s="412"/>
      <c r="NMM684" s="412"/>
      <c r="NMN684" s="412"/>
      <c r="NMO684" s="412"/>
      <c r="NMP684" s="412"/>
      <c r="NMQ684" s="412"/>
      <c r="NMR684" s="412"/>
      <c r="NMS684" s="412"/>
      <c r="NMT684" s="412"/>
      <c r="NMU684" s="412"/>
      <c r="NMV684" s="412"/>
      <c r="NMW684" s="412"/>
      <c r="NMX684" s="412"/>
      <c r="NMY684" s="412"/>
      <c r="NMZ684" s="412"/>
      <c r="NNA684" s="412"/>
      <c r="NNB684" s="412"/>
      <c r="NNC684" s="412"/>
      <c r="NND684" s="412"/>
      <c r="NNE684" s="412"/>
      <c r="NNF684" s="412"/>
      <c r="NNG684" s="412"/>
      <c r="NNH684" s="412"/>
      <c r="NNI684" s="412"/>
      <c r="NNJ684" s="412"/>
      <c r="NNK684" s="412"/>
      <c r="NNL684" s="412"/>
      <c r="NNM684" s="412"/>
      <c r="NNN684" s="412"/>
      <c r="NNO684" s="412"/>
      <c r="NNP684" s="412"/>
      <c r="NNQ684" s="412"/>
      <c r="NNR684" s="412"/>
      <c r="NNS684" s="412"/>
      <c r="NNT684" s="412"/>
      <c r="NNU684" s="412"/>
      <c r="NNV684" s="413"/>
      <c r="NNW684" s="413"/>
      <c r="NNX684" s="413"/>
      <c r="NNY684" s="413"/>
      <c r="NNZ684" s="413"/>
      <c r="NOA684" s="413"/>
      <c r="NOB684" s="413"/>
      <c r="NOC684" s="413"/>
      <c r="NOD684" s="413"/>
      <c r="NOE684" s="413"/>
      <c r="NOF684" s="413"/>
      <c r="NOG684" s="413"/>
      <c r="NOH684" s="413"/>
      <c r="NOI684" s="413"/>
      <c r="NOJ684" s="413"/>
      <c r="NOK684" s="413"/>
      <c r="NOL684" s="413"/>
      <c r="NOM684" s="413"/>
      <c r="NON684" s="413"/>
      <c r="NOO684" s="413"/>
      <c r="NOP684" s="413"/>
      <c r="NOQ684" s="413"/>
      <c r="NOR684" s="413"/>
      <c r="NOS684" s="413"/>
      <c r="NOT684" s="414"/>
      <c r="NOU684" s="414"/>
      <c r="NOV684" s="414"/>
      <c r="NOW684" s="414"/>
      <c r="NOX684" s="414"/>
      <c r="NOY684" s="413"/>
      <c r="NOZ684" s="413"/>
      <c r="NPA684" s="414"/>
      <c r="NPB684" s="414"/>
      <c r="NPC684" s="413"/>
      <c r="NPD684" s="413"/>
      <c r="NPE684" s="414"/>
      <c r="NPF684" s="414"/>
      <c r="NPG684" s="413"/>
      <c r="NPH684" s="413"/>
      <c r="NPI684" s="413"/>
      <c r="NPJ684" s="413"/>
      <c r="NPK684" s="413"/>
      <c r="NPL684" s="413"/>
      <c r="NPM684" s="413"/>
      <c r="NPN684" s="414"/>
      <c r="NPO684" s="414"/>
      <c r="NPP684" s="413"/>
      <c r="NPQ684" s="413"/>
      <c r="NPR684" s="414"/>
      <c r="NPS684" s="414"/>
      <c r="NPT684" s="413"/>
      <c r="NPU684" s="413"/>
      <c r="NPV684" s="413"/>
      <c r="NPW684" s="413"/>
      <c r="NPX684" s="413"/>
      <c r="NPY684" s="407"/>
      <c r="NPZ684" s="439"/>
      <c r="NQA684" s="413"/>
      <c r="NQB684" s="413"/>
      <c r="NQC684" s="413"/>
      <c r="NQD684" s="413"/>
      <c r="NQE684" s="413"/>
      <c r="NQF684" s="413"/>
      <c r="NQG684" s="413"/>
      <c r="NQH684" s="412"/>
      <c r="NQI684" s="412"/>
      <c r="NQJ684" s="412"/>
      <c r="NQK684" s="412"/>
      <c r="NQL684" s="412"/>
      <c r="NQM684" s="412"/>
      <c r="NQN684" s="412"/>
      <c r="NQO684" s="412"/>
      <c r="NQP684" s="412"/>
      <c r="NQQ684" s="412"/>
      <c r="NQR684" s="412"/>
      <c r="NQS684" s="412"/>
      <c r="NQT684" s="412"/>
      <c r="NQU684" s="412"/>
      <c r="NQV684" s="412"/>
      <c r="NQW684" s="412"/>
      <c r="NQX684" s="412"/>
      <c r="NQY684" s="412"/>
      <c r="NQZ684" s="412"/>
      <c r="NRA684" s="412"/>
      <c r="NRB684" s="412"/>
      <c r="NRC684" s="412"/>
      <c r="NRD684" s="412"/>
      <c r="NRE684" s="412"/>
      <c r="NRF684" s="412"/>
      <c r="NRG684" s="412"/>
      <c r="NRH684" s="412"/>
      <c r="NRI684" s="412"/>
      <c r="NRJ684" s="412"/>
      <c r="NRK684" s="412"/>
      <c r="NRL684" s="412"/>
      <c r="NRM684" s="412"/>
      <c r="NRN684" s="412"/>
      <c r="NRO684" s="412"/>
      <c r="NRP684" s="412"/>
      <c r="NRQ684" s="412"/>
      <c r="NRR684" s="412"/>
      <c r="NRS684" s="412"/>
      <c r="NRT684" s="412"/>
      <c r="NRU684" s="412"/>
      <c r="NRV684" s="412"/>
      <c r="NRW684" s="412"/>
      <c r="NRX684" s="412"/>
      <c r="NRY684" s="412"/>
      <c r="NRZ684" s="413"/>
      <c r="NSA684" s="413"/>
      <c r="NSB684" s="413"/>
      <c r="NSC684" s="413"/>
      <c r="NSD684" s="413"/>
      <c r="NSE684" s="413"/>
      <c r="NSF684" s="413"/>
      <c r="NSG684" s="413"/>
      <c r="NSH684" s="413"/>
      <c r="NSI684" s="413"/>
      <c r="NSJ684" s="413"/>
      <c r="NSK684" s="413"/>
      <c r="NSL684" s="413"/>
      <c r="NSM684" s="413"/>
      <c r="NSN684" s="413"/>
      <c r="NSO684" s="413"/>
      <c r="NSP684" s="413"/>
      <c r="NSQ684" s="413"/>
      <c r="NSR684" s="413"/>
      <c r="NSS684" s="413"/>
      <c r="NST684" s="413"/>
      <c r="NSU684" s="413"/>
      <c r="NSV684" s="413"/>
      <c r="NSW684" s="413"/>
      <c r="NSX684" s="414"/>
      <c r="NSY684" s="414"/>
      <c r="NSZ684" s="414"/>
      <c r="NTA684" s="414"/>
      <c r="NTB684" s="414"/>
      <c r="NTC684" s="413"/>
      <c r="NTD684" s="413"/>
      <c r="NTE684" s="414"/>
      <c r="NTF684" s="414"/>
      <c r="NTG684" s="413"/>
      <c r="NTH684" s="413"/>
      <c r="NTI684" s="414"/>
      <c r="NTJ684" s="414"/>
      <c r="NTK684" s="413"/>
      <c r="NTL684" s="413"/>
      <c r="NTM684" s="413"/>
      <c r="NTN684" s="413"/>
      <c r="NTO684" s="413"/>
      <c r="NTP684" s="413"/>
      <c r="NTQ684" s="413"/>
      <c r="NTR684" s="414"/>
      <c r="NTS684" s="414"/>
      <c r="NTT684" s="413"/>
      <c r="NTU684" s="413"/>
      <c r="NTV684" s="414"/>
      <c r="NTW684" s="414"/>
      <c r="NTX684" s="413"/>
      <c r="NTY684" s="413"/>
      <c r="NTZ684" s="413"/>
      <c r="NUA684" s="413"/>
      <c r="NUB684" s="413"/>
      <c r="NUC684" s="407"/>
      <c r="NUD684" s="439"/>
      <c r="NUE684" s="413"/>
      <c r="NUF684" s="413"/>
      <c r="NUG684" s="413"/>
      <c r="NUH684" s="413"/>
      <c r="NUI684" s="413"/>
      <c r="NUJ684" s="413"/>
      <c r="NUK684" s="413"/>
      <c r="NUL684" s="412"/>
      <c r="NUM684" s="412"/>
      <c r="NUN684" s="412"/>
      <c r="NUO684" s="412"/>
      <c r="NUP684" s="412"/>
      <c r="NUQ684" s="412"/>
      <c r="NUR684" s="412"/>
      <c r="NUS684" s="412"/>
      <c r="NUT684" s="412"/>
      <c r="NUU684" s="412"/>
      <c r="NUV684" s="412"/>
      <c r="NUW684" s="412"/>
      <c r="NUX684" s="412"/>
      <c r="NUY684" s="412"/>
      <c r="NUZ684" s="412"/>
      <c r="NVA684" s="412"/>
      <c r="NVB684" s="412"/>
      <c r="NVC684" s="412"/>
      <c r="NVD684" s="412"/>
      <c r="NVE684" s="412"/>
      <c r="NVF684" s="412"/>
      <c r="NVG684" s="412"/>
      <c r="NVH684" s="412"/>
      <c r="NVI684" s="412"/>
      <c r="NVJ684" s="412"/>
      <c r="NVK684" s="412"/>
      <c r="NVL684" s="412"/>
      <c r="NVM684" s="412"/>
      <c r="NVN684" s="412"/>
      <c r="NVO684" s="412"/>
      <c r="NVP684" s="412"/>
      <c r="NVQ684" s="412"/>
      <c r="NVR684" s="412"/>
      <c r="NVS684" s="412"/>
      <c r="NVT684" s="412"/>
      <c r="NVU684" s="412"/>
      <c r="NVV684" s="412"/>
      <c r="NVW684" s="412"/>
      <c r="NVX684" s="412"/>
      <c r="NVY684" s="412"/>
      <c r="NVZ684" s="412"/>
      <c r="NWA684" s="412"/>
      <c r="NWB684" s="412"/>
      <c r="NWC684" s="412"/>
      <c r="NWD684" s="413"/>
      <c r="NWE684" s="413"/>
      <c r="NWF684" s="413"/>
      <c r="NWG684" s="413"/>
      <c r="NWH684" s="413"/>
      <c r="NWI684" s="413"/>
      <c r="NWJ684" s="413"/>
      <c r="NWK684" s="413"/>
      <c r="NWL684" s="413"/>
      <c r="NWM684" s="413"/>
      <c r="NWN684" s="413"/>
      <c r="NWO684" s="413"/>
      <c r="NWP684" s="413"/>
      <c r="NWQ684" s="413"/>
      <c r="NWR684" s="413"/>
      <c r="NWS684" s="413"/>
      <c r="NWT684" s="413"/>
      <c r="NWU684" s="413"/>
      <c r="NWV684" s="413"/>
      <c r="NWW684" s="413"/>
      <c r="NWX684" s="413"/>
      <c r="NWY684" s="413"/>
      <c r="NWZ684" s="413"/>
      <c r="NXA684" s="413"/>
      <c r="NXB684" s="414"/>
      <c r="NXC684" s="414"/>
      <c r="NXD684" s="414"/>
      <c r="NXE684" s="414"/>
      <c r="NXF684" s="414"/>
      <c r="NXG684" s="413"/>
      <c r="NXH684" s="413"/>
      <c r="NXI684" s="414"/>
      <c r="NXJ684" s="414"/>
      <c r="NXK684" s="413"/>
      <c r="NXL684" s="413"/>
      <c r="NXM684" s="414"/>
      <c r="NXN684" s="414"/>
      <c r="NXO684" s="413"/>
      <c r="NXP684" s="413"/>
      <c r="NXQ684" s="413"/>
      <c r="NXR684" s="413"/>
      <c r="NXS684" s="413"/>
      <c r="NXT684" s="413"/>
      <c r="NXU684" s="413"/>
      <c r="NXV684" s="414"/>
      <c r="NXW684" s="414"/>
      <c r="NXX684" s="413"/>
      <c r="NXY684" s="413"/>
      <c r="NXZ684" s="414"/>
      <c r="NYA684" s="414"/>
      <c r="NYB684" s="413"/>
      <c r="NYC684" s="413"/>
      <c r="NYD684" s="413"/>
      <c r="NYE684" s="413"/>
      <c r="NYF684" s="413"/>
      <c r="NYG684" s="407"/>
      <c r="NYH684" s="439"/>
      <c r="NYI684" s="413"/>
      <c r="NYJ684" s="413"/>
      <c r="NYK684" s="413"/>
      <c r="NYL684" s="413"/>
      <c r="NYM684" s="413"/>
      <c r="NYN684" s="413"/>
      <c r="NYO684" s="413"/>
      <c r="NYP684" s="412"/>
      <c r="NYQ684" s="412"/>
      <c r="NYR684" s="412"/>
      <c r="NYS684" s="412"/>
      <c r="NYT684" s="412"/>
      <c r="NYU684" s="412"/>
      <c r="NYV684" s="412"/>
      <c r="NYW684" s="412"/>
      <c r="NYX684" s="412"/>
      <c r="NYY684" s="412"/>
      <c r="NYZ684" s="412"/>
      <c r="NZA684" s="412"/>
      <c r="NZB684" s="412"/>
      <c r="NZC684" s="412"/>
      <c r="NZD684" s="412"/>
      <c r="NZE684" s="412"/>
      <c r="NZF684" s="412"/>
      <c r="NZG684" s="412"/>
      <c r="NZH684" s="412"/>
      <c r="NZI684" s="412"/>
      <c r="NZJ684" s="412"/>
      <c r="NZK684" s="412"/>
      <c r="NZL684" s="412"/>
      <c r="NZM684" s="412"/>
      <c r="NZN684" s="412"/>
      <c r="NZO684" s="412"/>
      <c r="NZP684" s="412"/>
      <c r="NZQ684" s="412"/>
      <c r="NZR684" s="412"/>
      <c r="NZS684" s="412"/>
      <c r="NZT684" s="412"/>
      <c r="NZU684" s="412"/>
      <c r="NZV684" s="412"/>
      <c r="NZW684" s="412"/>
      <c r="NZX684" s="412"/>
      <c r="NZY684" s="412"/>
      <c r="NZZ684" s="412"/>
      <c r="OAA684" s="412"/>
      <c r="OAB684" s="412"/>
      <c r="OAC684" s="412"/>
      <c r="OAD684" s="412"/>
      <c r="OAE684" s="412"/>
      <c r="OAF684" s="412"/>
      <c r="OAG684" s="412"/>
      <c r="OAH684" s="413"/>
      <c r="OAI684" s="413"/>
      <c r="OAJ684" s="413"/>
      <c r="OAK684" s="413"/>
      <c r="OAL684" s="413"/>
      <c r="OAM684" s="413"/>
      <c r="OAN684" s="413"/>
      <c r="OAO684" s="413"/>
      <c r="OAP684" s="413"/>
      <c r="OAQ684" s="413"/>
      <c r="OAR684" s="413"/>
      <c r="OAS684" s="413"/>
      <c r="OAT684" s="413"/>
      <c r="OAU684" s="413"/>
      <c r="OAV684" s="413"/>
      <c r="OAW684" s="413"/>
      <c r="OAX684" s="413"/>
      <c r="OAY684" s="413"/>
      <c r="OAZ684" s="413"/>
      <c r="OBA684" s="413"/>
      <c r="OBB684" s="413"/>
      <c r="OBC684" s="413"/>
      <c r="OBD684" s="413"/>
      <c r="OBE684" s="413"/>
      <c r="OBF684" s="414"/>
      <c r="OBG684" s="414"/>
      <c r="OBH684" s="414"/>
      <c r="OBI684" s="414"/>
      <c r="OBJ684" s="414"/>
      <c r="OBK684" s="413"/>
      <c r="OBL684" s="413"/>
      <c r="OBM684" s="414"/>
      <c r="OBN684" s="414"/>
      <c r="OBO684" s="413"/>
      <c r="OBP684" s="413"/>
      <c r="OBQ684" s="414"/>
      <c r="OBR684" s="414"/>
      <c r="OBS684" s="413"/>
      <c r="OBT684" s="413"/>
      <c r="OBU684" s="413"/>
      <c r="OBV684" s="413"/>
      <c r="OBW684" s="413"/>
      <c r="OBX684" s="413"/>
      <c r="OBY684" s="413"/>
      <c r="OBZ684" s="414"/>
      <c r="OCA684" s="414"/>
      <c r="OCB684" s="413"/>
      <c r="OCC684" s="413"/>
      <c r="OCD684" s="414"/>
      <c r="OCE684" s="414"/>
      <c r="OCF684" s="413"/>
      <c r="OCG684" s="413"/>
      <c r="OCH684" s="413"/>
      <c r="OCI684" s="413"/>
      <c r="OCJ684" s="413"/>
      <c r="OCK684" s="407"/>
      <c r="OCL684" s="439"/>
      <c r="OCM684" s="413"/>
      <c r="OCN684" s="413"/>
      <c r="OCO684" s="413"/>
      <c r="OCP684" s="413"/>
      <c r="OCQ684" s="413"/>
      <c r="OCR684" s="413"/>
      <c r="OCS684" s="413"/>
      <c r="OCT684" s="412"/>
      <c r="OCU684" s="412"/>
      <c r="OCV684" s="412"/>
      <c r="OCW684" s="412"/>
      <c r="OCX684" s="412"/>
      <c r="OCY684" s="412"/>
      <c r="OCZ684" s="412"/>
      <c r="ODA684" s="412"/>
      <c r="ODB684" s="412"/>
      <c r="ODC684" s="412"/>
      <c r="ODD684" s="412"/>
      <c r="ODE684" s="412"/>
      <c r="ODF684" s="412"/>
      <c r="ODG684" s="412"/>
      <c r="ODH684" s="412"/>
      <c r="ODI684" s="412"/>
      <c r="ODJ684" s="412"/>
      <c r="ODK684" s="412"/>
      <c r="ODL684" s="412"/>
      <c r="ODM684" s="412"/>
      <c r="ODN684" s="412"/>
      <c r="ODO684" s="412"/>
      <c r="ODP684" s="412"/>
      <c r="ODQ684" s="412"/>
      <c r="ODR684" s="412"/>
      <c r="ODS684" s="412"/>
      <c r="ODT684" s="412"/>
      <c r="ODU684" s="412"/>
      <c r="ODV684" s="412"/>
      <c r="ODW684" s="412"/>
      <c r="ODX684" s="412"/>
      <c r="ODY684" s="412"/>
      <c r="ODZ684" s="412"/>
      <c r="OEA684" s="412"/>
      <c r="OEB684" s="412"/>
      <c r="OEC684" s="412"/>
      <c r="OED684" s="412"/>
      <c r="OEE684" s="412"/>
      <c r="OEF684" s="412"/>
      <c r="OEG684" s="412"/>
      <c r="OEH684" s="412"/>
      <c r="OEI684" s="412"/>
      <c r="OEJ684" s="412"/>
      <c r="OEK684" s="412"/>
      <c r="OEL684" s="413"/>
      <c r="OEM684" s="413"/>
      <c r="OEN684" s="413"/>
      <c r="OEO684" s="413"/>
      <c r="OEP684" s="413"/>
      <c r="OEQ684" s="413"/>
      <c r="OER684" s="413"/>
      <c r="OES684" s="413"/>
      <c r="OET684" s="413"/>
      <c r="OEU684" s="413"/>
      <c r="OEV684" s="413"/>
      <c r="OEW684" s="413"/>
      <c r="OEX684" s="413"/>
      <c r="OEY684" s="413"/>
      <c r="OEZ684" s="413"/>
      <c r="OFA684" s="413"/>
      <c r="OFB684" s="413"/>
      <c r="OFC684" s="413"/>
      <c r="OFD684" s="413"/>
      <c r="OFE684" s="413"/>
      <c r="OFF684" s="413"/>
      <c r="OFG684" s="413"/>
      <c r="OFH684" s="413"/>
      <c r="OFI684" s="413"/>
      <c r="OFJ684" s="414"/>
      <c r="OFK684" s="414"/>
      <c r="OFL684" s="414"/>
      <c r="OFM684" s="414"/>
      <c r="OFN684" s="414"/>
      <c r="OFO684" s="413"/>
      <c r="OFP684" s="413"/>
      <c r="OFQ684" s="414"/>
      <c r="OFR684" s="414"/>
      <c r="OFS684" s="413"/>
      <c r="OFT684" s="413"/>
      <c r="OFU684" s="414"/>
      <c r="OFV684" s="414"/>
      <c r="OFW684" s="413"/>
      <c r="OFX684" s="413"/>
      <c r="OFY684" s="413"/>
      <c r="OFZ684" s="413"/>
      <c r="OGA684" s="413"/>
      <c r="OGB684" s="413"/>
      <c r="OGC684" s="413"/>
      <c r="OGD684" s="414"/>
      <c r="OGE684" s="414"/>
      <c r="OGF684" s="413"/>
      <c r="OGG684" s="413"/>
      <c r="OGH684" s="414"/>
      <c r="OGI684" s="414"/>
      <c r="OGJ684" s="413"/>
      <c r="OGK684" s="413"/>
      <c r="OGL684" s="413"/>
      <c r="OGM684" s="413"/>
      <c r="OGN684" s="413"/>
      <c r="OGO684" s="407"/>
      <c r="OGP684" s="439"/>
      <c r="OGQ684" s="413"/>
      <c r="OGR684" s="413"/>
      <c r="OGS684" s="413"/>
      <c r="OGT684" s="413"/>
      <c r="OGU684" s="413"/>
      <c r="OGV684" s="413"/>
      <c r="OGW684" s="413"/>
      <c r="OGX684" s="412"/>
      <c r="OGY684" s="412"/>
      <c r="OGZ684" s="412"/>
      <c r="OHA684" s="412"/>
      <c r="OHB684" s="412"/>
      <c r="OHC684" s="412"/>
      <c r="OHD684" s="412"/>
      <c r="OHE684" s="412"/>
      <c r="OHF684" s="412"/>
      <c r="OHG684" s="412"/>
      <c r="OHH684" s="412"/>
      <c r="OHI684" s="412"/>
      <c r="OHJ684" s="412"/>
      <c r="OHK684" s="412"/>
      <c r="OHL684" s="412"/>
      <c r="OHM684" s="412"/>
      <c r="OHN684" s="412"/>
      <c r="OHO684" s="412"/>
      <c r="OHP684" s="412"/>
      <c r="OHQ684" s="412"/>
      <c r="OHR684" s="412"/>
      <c r="OHS684" s="412"/>
      <c r="OHT684" s="412"/>
      <c r="OHU684" s="412"/>
      <c r="OHV684" s="412"/>
      <c r="OHW684" s="412"/>
      <c r="OHX684" s="412"/>
      <c r="OHY684" s="412"/>
      <c r="OHZ684" s="412"/>
      <c r="OIA684" s="412"/>
      <c r="OIB684" s="412"/>
      <c r="OIC684" s="412"/>
      <c r="OID684" s="412"/>
      <c r="OIE684" s="412"/>
      <c r="OIF684" s="412"/>
      <c r="OIG684" s="412"/>
      <c r="OIH684" s="412"/>
      <c r="OII684" s="412"/>
      <c r="OIJ684" s="412"/>
      <c r="OIK684" s="412"/>
      <c r="OIL684" s="412"/>
      <c r="OIM684" s="412"/>
      <c r="OIN684" s="412"/>
      <c r="OIO684" s="412"/>
      <c r="OIP684" s="413"/>
      <c r="OIQ684" s="413"/>
      <c r="OIR684" s="413"/>
      <c r="OIS684" s="413"/>
      <c r="OIT684" s="413"/>
      <c r="OIU684" s="413"/>
      <c r="OIV684" s="413"/>
      <c r="OIW684" s="413"/>
      <c r="OIX684" s="413"/>
      <c r="OIY684" s="413"/>
      <c r="OIZ684" s="413"/>
      <c r="OJA684" s="413"/>
      <c r="OJB684" s="413"/>
      <c r="OJC684" s="413"/>
      <c r="OJD684" s="413"/>
      <c r="OJE684" s="413"/>
      <c r="OJF684" s="413"/>
      <c r="OJG684" s="413"/>
      <c r="OJH684" s="413"/>
      <c r="OJI684" s="413"/>
      <c r="OJJ684" s="413"/>
      <c r="OJK684" s="413"/>
      <c r="OJL684" s="413"/>
      <c r="OJM684" s="413"/>
      <c r="OJN684" s="414"/>
      <c r="OJO684" s="414"/>
      <c r="OJP684" s="414"/>
      <c r="OJQ684" s="414"/>
      <c r="OJR684" s="414"/>
      <c r="OJS684" s="413"/>
      <c r="OJT684" s="413"/>
      <c r="OJU684" s="414"/>
      <c r="OJV684" s="414"/>
      <c r="OJW684" s="413"/>
      <c r="OJX684" s="413"/>
      <c r="OJY684" s="414"/>
      <c r="OJZ684" s="414"/>
      <c r="OKA684" s="413"/>
      <c r="OKB684" s="413"/>
      <c r="OKC684" s="413"/>
      <c r="OKD684" s="413"/>
      <c r="OKE684" s="413"/>
      <c r="OKF684" s="413"/>
      <c r="OKG684" s="413"/>
      <c r="OKH684" s="414"/>
      <c r="OKI684" s="414"/>
      <c r="OKJ684" s="413"/>
      <c r="OKK684" s="413"/>
      <c r="OKL684" s="414"/>
      <c r="OKM684" s="414"/>
      <c r="OKN684" s="413"/>
      <c r="OKO684" s="413"/>
      <c r="OKP684" s="413"/>
      <c r="OKQ684" s="413"/>
      <c r="OKR684" s="413"/>
      <c r="OKS684" s="407"/>
      <c r="OKT684" s="439"/>
      <c r="OKU684" s="413"/>
      <c r="OKV684" s="413"/>
      <c r="OKW684" s="413"/>
      <c r="OKX684" s="413"/>
      <c r="OKY684" s="413"/>
      <c r="OKZ684" s="413"/>
      <c r="OLA684" s="413"/>
      <c r="OLB684" s="412"/>
      <c r="OLC684" s="412"/>
      <c r="OLD684" s="412"/>
      <c r="OLE684" s="412"/>
      <c r="OLF684" s="412"/>
      <c r="OLG684" s="412"/>
      <c r="OLH684" s="412"/>
      <c r="OLI684" s="412"/>
      <c r="OLJ684" s="412"/>
      <c r="OLK684" s="412"/>
      <c r="OLL684" s="412"/>
      <c r="OLM684" s="412"/>
      <c r="OLN684" s="412"/>
      <c r="OLO684" s="412"/>
      <c r="OLP684" s="412"/>
      <c r="OLQ684" s="412"/>
      <c r="OLR684" s="412"/>
      <c r="OLS684" s="412"/>
      <c r="OLT684" s="412"/>
      <c r="OLU684" s="412"/>
      <c r="OLV684" s="412"/>
      <c r="OLW684" s="412"/>
      <c r="OLX684" s="412"/>
      <c r="OLY684" s="412"/>
      <c r="OLZ684" s="412"/>
      <c r="OMA684" s="412"/>
      <c r="OMB684" s="412"/>
      <c r="OMC684" s="412"/>
      <c r="OMD684" s="412"/>
      <c r="OME684" s="412"/>
      <c r="OMF684" s="412"/>
      <c r="OMG684" s="412"/>
      <c r="OMH684" s="412"/>
      <c r="OMI684" s="412"/>
      <c r="OMJ684" s="412"/>
      <c r="OMK684" s="412"/>
      <c r="OML684" s="412"/>
      <c r="OMM684" s="412"/>
      <c r="OMN684" s="412"/>
      <c r="OMO684" s="412"/>
      <c r="OMP684" s="412"/>
      <c r="OMQ684" s="412"/>
      <c r="OMR684" s="412"/>
      <c r="OMS684" s="412"/>
      <c r="OMT684" s="413"/>
      <c r="OMU684" s="413"/>
      <c r="OMV684" s="413"/>
      <c r="OMW684" s="413"/>
      <c r="OMX684" s="413"/>
      <c r="OMY684" s="413"/>
      <c r="OMZ684" s="413"/>
      <c r="ONA684" s="413"/>
      <c r="ONB684" s="413"/>
      <c r="ONC684" s="413"/>
      <c r="OND684" s="413"/>
      <c r="ONE684" s="413"/>
      <c r="ONF684" s="413"/>
      <c r="ONG684" s="413"/>
      <c r="ONH684" s="413"/>
      <c r="ONI684" s="413"/>
      <c r="ONJ684" s="413"/>
      <c r="ONK684" s="413"/>
      <c r="ONL684" s="413"/>
      <c r="ONM684" s="413"/>
      <c r="ONN684" s="413"/>
      <c r="ONO684" s="413"/>
      <c r="ONP684" s="413"/>
      <c r="ONQ684" s="413"/>
      <c r="ONR684" s="414"/>
      <c r="ONS684" s="414"/>
      <c r="ONT684" s="414"/>
      <c r="ONU684" s="414"/>
      <c r="ONV684" s="414"/>
      <c r="ONW684" s="413"/>
      <c r="ONX684" s="413"/>
      <c r="ONY684" s="414"/>
      <c r="ONZ684" s="414"/>
      <c r="OOA684" s="413"/>
      <c r="OOB684" s="413"/>
      <c r="OOC684" s="414"/>
      <c r="OOD684" s="414"/>
      <c r="OOE684" s="413"/>
      <c r="OOF684" s="413"/>
      <c r="OOG684" s="413"/>
      <c r="OOH684" s="413"/>
      <c r="OOI684" s="413"/>
      <c r="OOJ684" s="413"/>
      <c r="OOK684" s="413"/>
      <c r="OOL684" s="414"/>
      <c r="OOM684" s="414"/>
      <c r="OON684" s="413"/>
      <c r="OOO684" s="413"/>
      <c r="OOP684" s="414"/>
      <c r="OOQ684" s="414"/>
      <c r="OOR684" s="413"/>
      <c r="OOS684" s="413"/>
      <c r="OOT684" s="413"/>
      <c r="OOU684" s="413"/>
      <c r="OOV684" s="413"/>
      <c r="OOW684" s="407"/>
      <c r="OOX684" s="439"/>
      <c r="OOY684" s="413"/>
      <c r="OOZ684" s="413"/>
      <c r="OPA684" s="413"/>
      <c r="OPB684" s="413"/>
      <c r="OPC684" s="413"/>
      <c r="OPD684" s="413"/>
      <c r="OPE684" s="413"/>
      <c r="OPF684" s="412"/>
      <c r="OPG684" s="412"/>
      <c r="OPH684" s="412"/>
      <c r="OPI684" s="412"/>
      <c r="OPJ684" s="412"/>
      <c r="OPK684" s="412"/>
      <c r="OPL684" s="412"/>
      <c r="OPM684" s="412"/>
      <c r="OPN684" s="412"/>
      <c r="OPO684" s="412"/>
      <c r="OPP684" s="412"/>
      <c r="OPQ684" s="412"/>
      <c r="OPR684" s="412"/>
      <c r="OPS684" s="412"/>
      <c r="OPT684" s="412"/>
      <c r="OPU684" s="412"/>
      <c r="OPV684" s="412"/>
      <c r="OPW684" s="412"/>
      <c r="OPX684" s="412"/>
      <c r="OPY684" s="412"/>
      <c r="OPZ684" s="412"/>
      <c r="OQA684" s="412"/>
      <c r="OQB684" s="412"/>
      <c r="OQC684" s="412"/>
      <c r="OQD684" s="412"/>
      <c r="OQE684" s="412"/>
      <c r="OQF684" s="412"/>
      <c r="OQG684" s="412"/>
      <c r="OQH684" s="412"/>
      <c r="OQI684" s="412"/>
      <c r="OQJ684" s="412"/>
      <c r="OQK684" s="412"/>
      <c r="OQL684" s="412"/>
      <c r="OQM684" s="412"/>
      <c r="OQN684" s="412"/>
      <c r="OQO684" s="412"/>
      <c r="OQP684" s="412"/>
      <c r="OQQ684" s="412"/>
      <c r="OQR684" s="412"/>
      <c r="OQS684" s="412"/>
      <c r="OQT684" s="412"/>
      <c r="OQU684" s="412"/>
      <c r="OQV684" s="412"/>
      <c r="OQW684" s="412"/>
      <c r="OQX684" s="413"/>
      <c r="OQY684" s="413"/>
      <c r="OQZ684" s="413"/>
      <c r="ORA684" s="413"/>
      <c r="ORB684" s="413"/>
      <c r="ORC684" s="413"/>
      <c r="ORD684" s="413"/>
      <c r="ORE684" s="413"/>
      <c r="ORF684" s="413"/>
      <c r="ORG684" s="413"/>
      <c r="ORH684" s="413"/>
      <c r="ORI684" s="413"/>
      <c r="ORJ684" s="413"/>
      <c r="ORK684" s="413"/>
      <c r="ORL684" s="413"/>
      <c r="ORM684" s="413"/>
      <c r="ORN684" s="413"/>
      <c r="ORO684" s="413"/>
      <c r="ORP684" s="413"/>
      <c r="ORQ684" s="413"/>
      <c r="ORR684" s="413"/>
      <c r="ORS684" s="413"/>
      <c r="ORT684" s="413"/>
      <c r="ORU684" s="413"/>
      <c r="ORV684" s="414"/>
      <c r="ORW684" s="414"/>
      <c r="ORX684" s="414"/>
      <c r="ORY684" s="414"/>
      <c r="ORZ684" s="414"/>
      <c r="OSA684" s="413"/>
      <c r="OSB684" s="413"/>
      <c r="OSC684" s="414"/>
      <c r="OSD684" s="414"/>
      <c r="OSE684" s="413"/>
      <c r="OSF684" s="413"/>
      <c r="OSG684" s="414"/>
      <c r="OSH684" s="414"/>
      <c r="OSI684" s="413"/>
      <c r="OSJ684" s="413"/>
      <c r="OSK684" s="413"/>
      <c r="OSL684" s="413"/>
      <c r="OSM684" s="413"/>
      <c r="OSN684" s="413"/>
      <c r="OSO684" s="413"/>
      <c r="OSP684" s="414"/>
      <c r="OSQ684" s="414"/>
      <c r="OSR684" s="413"/>
      <c r="OSS684" s="413"/>
      <c r="OST684" s="414"/>
      <c r="OSU684" s="414"/>
      <c r="OSV684" s="413"/>
      <c r="OSW684" s="413"/>
      <c r="OSX684" s="413"/>
      <c r="OSY684" s="413"/>
      <c r="OSZ684" s="413"/>
      <c r="OTA684" s="407"/>
      <c r="OTB684" s="439"/>
      <c r="OTC684" s="413"/>
      <c r="OTD684" s="413"/>
      <c r="OTE684" s="413"/>
      <c r="OTF684" s="413"/>
      <c r="OTG684" s="413"/>
      <c r="OTH684" s="413"/>
      <c r="OTI684" s="413"/>
      <c r="OTJ684" s="412"/>
      <c r="OTK684" s="412"/>
      <c r="OTL684" s="412"/>
      <c r="OTM684" s="412"/>
      <c r="OTN684" s="412"/>
      <c r="OTO684" s="412"/>
      <c r="OTP684" s="412"/>
      <c r="OTQ684" s="412"/>
      <c r="OTR684" s="412"/>
      <c r="OTS684" s="412"/>
      <c r="OTT684" s="412"/>
      <c r="OTU684" s="412"/>
      <c r="OTV684" s="412"/>
      <c r="OTW684" s="412"/>
      <c r="OTX684" s="412"/>
      <c r="OTY684" s="412"/>
      <c r="OTZ684" s="412"/>
      <c r="OUA684" s="412"/>
      <c r="OUB684" s="412"/>
      <c r="OUC684" s="412"/>
      <c r="OUD684" s="412"/>
      <c r="OUE684" s="412"/>
      <c r="OUF684" s="412"/>
      <c r="OUG684" s="412"/>
      <c r="OUH684" s="412"/>
      <c r="OUI684" s="412"/>
      <c r="OUJ684" s="412"/>
      <c r="OUK684" s="412"/>
      <c r="OUL684" s="412"/>
      <c r="OUM684" s="412"/>
      <c r="OUN684" s="412"/>
      <c r="OUO684" s="412"/>
      <c r="OUP684" s="412"/>
      <c r="OUQ684" s="412"/>
      <c r="OUR684" s="412"/>
      <c r="OUS684" s="412"/>
      <c r="OUT684" s="412"/>
      <c r="OUU684" s="412"/>
      <c r="OUV684" s="412"/>
      <c r="OUW684" s="412"/>
      <c r="OUX684" s="412"/>
      <c r="OUY684" s="412"/>
      <c r="OUZ684" s="412"/>
      <c r="OVA684" s="412"/>
      <c r="OVB684" s="413"/>
      <c r="OVC684" s="413"/>
      <c r="OVD684" s="413"/>
      <c r="OVE684" s="413"/>
      <c r="OVF684" s="413"/>
      <c r="OVG684" s="413"/>
      <c r="OVH684" s="413"/>
      <c r="OVI684" s="413"/>
      <c r="OVJ684" s="413"/>
      <c r="OVK684" s="413"/>
      <c r="OVL684" s="413"/>
      <c r="OVM684" s="413"/>
      <c r="OVN684" s="413"/>
      <c r="OVO684" s="413"/>
      <c r="OVP684" s="413"/>
      <c r="OVQ684" s="413"/>
      <c r="OVR684" s="413"/>
      <c r="OVS684" s="413"/>
      <c r="OVT684" s="413"/>
      <c r="OVU684" s="413"/>
      <c r="OVV684" s="413"/>
      <c r="OVW684" s="413"/>
      <c r="OVX684" s="413"/>
      <c r="OVY684" s="413"/>
      <c r="OVZ684" s="414"/>
      <c r="OWA684" s="414"/>
      <c r="OWB684" s="414"/>
      <c r="OWC684" s="414"/>
      <c r="OWD684" s="414"/>
      <c r="OWE684" s="413"/>
      <c r="OWF684" s="413"/>
      <c r="OWG684" s="414"/>
      <c r="OWH684" s="414"/>
      <c r="OWI684" s="413"/>
      <c r="OWJ684" s="413"/>
      <c r="OWK684" s="414"/>
      <c r="OWL684" s="414"/>
      <c r="OWM684" s="413"/>
      <c r="OWN684" s="413"/>
      <c r="OWO684" s="413"/>
      <c r="OWP684" s="413"/>
      <c r="OWQ684" s="413"/>
      <c r="OWR684" s="413"/>
      <c r="OWS684" s="413"/>
      <c r="OWT684" s="414"/>
      <c r="OWU684" s="414"/>
      <c r="OWV684" s="413"/>
      <c r="OWW684" s="413"/>
      <c r="OWX684" s="414"/>
      <c r="OWY684" s="414"/>
      <c r="OWZ684" s="413"/>
      <c r="OXA684" s="413"/>
      <c r="OXB684" s="413"/>
      <c r="OXC684" s="413"/>
      <c r="OXD684" s="413"/>
      <c r="OXE684" s="407"/>
      <c r="OXF684" s="439"/>
      <c r="OXG684" s="413"/>
      <c r="OXH684" s="413"/>
      <c r="OXI684" s="413"/>
      <c r="OXJ684" s="413"/>
      <c r="OXK684" s="413"/>
      <c r="OXL684" s="413"/>
      <c r="OXM684" s="413"/>
      <c r="OXN684" s="412"/>
      <c r="OXO684" s="412"/>
      <c r="OXP684" s="412"/>
      <c r="OXQ684" s="412"/>
      <c r="OXR684" s="412"/>
      <c r="OXS684" s="412"/>
      <c r="OXT684" s="412"/>
      <c r="OXU684" s="412"/>
      <c r="OXV684" s="412"/>
      <c r="OXW684" s="412"/>
      <c r="OXX684" s="412"/>
      <c r="OXY684" s="412"/>
      <c r="OXZ684" s="412"/>
      <c r="OYA684" s="412"/>
      <c r="OYB684" s="412"/>
      <c r="OYC684" s="412"/>
      <c r="OYD684" s="412"/>
      <c r="OYE684" s="412"/>
      <c r="OYF684" s="412"/>
      <c r="OYG684" s="412"/>
      <c r="OYH684" s="412"/>
      <c r="OYI684" s="412"/>
      <c r="OYJ684" s="412"/>
      <c r="OYK684" s="412"/>
      <c r="OYL684" s="412"/>
      <c r="OYM684" s="412"/>
      <c r="OYN684" s="412"/>
      <c r="OYO684" s="412"/>
      <c r="OYP684" s="412"/>
      <c r="OYQ684" s="412"/>
      <c r="OYR684" s="412"/>
      <c r="OYS684" s="412"/>
      <c r="OYT684" s="412"/>
      <c r="OYU684" s="412"/>
      <c r="OYV684" s="412"/>
      <c r="OYW684" s="412"/>
      <c r="OYX684" s="412"/>
      <c r="OYY684" s="412"/>
      <c r="OYZ684" s="412"/>
      <c r="OZA684" s="412"/>
      <c r="OZB684" s="412"/>
      <c r="OZC684" s="412"/>
      <c r="OZD684" s="412"/>
      <c r="OZE684" s="412"/>
      <c r="OZF684" s="413"/>
      <c r="OZG684" s="413"/>
      <c r="OZH684" s="413"/>
      <c r="OZI684" s="413"/>
      <c r="OZJ684" s="413"/>
      <c r="OZK684" s="413"/>
      <c r="OZL684" s="413"/>
      <c r="OZM684" s="413"/>
      <c r="OZN684" s="413"/>
      <c r="OZO684" s="413"/>
      <c r="OZP684" s="413"/>
      <c r="OZQ684" s="413"/>
      <c r="OZR684" s="413"/>
      <c r="OZS684" s="413"/>
      <c r="OZT684" s="413"/>
      <c r="OZU684" s="413"/>
      <c r="OZV684" s="413"/>
      <c r="OZW684" s="413"/>
      <c r="OZX684" s="413"/>
      <c r="OZY684" s="413"/>
      <c r="OZZ684" s="413"/>
      <c r="PAA684" s="413"/>
      <c r="PAB684" s="413"/>
      <c r="PAC684" s="413"/>
      <c r="PAD684" s="414"/>
      <c r="PAE684" s="414"/>
      <c r="PAF684" s="414"/>
      <c r="PAG684" s="414"/>
      <c r="PAH684" s="414"/>
      <c r="PAI684" s="413"/>
      <c r="PAJ684" s="413"/>
      <c r="PAK684" s="414"/>
      <c r="PAL684" s="414"/>
      <c r="PAM684" s="413"/>
      <c r="PAN684" s="413"/>
      <c r="PAO684" s="414"/>
      <c r="PAP684" s="414"/>
      <c r="PAQ684" s="413"/>
      <c r="PAR684" s="413"/>
      <c r="PAS684" s="413"/>
      <c r="PAT684" s="413"/>
      <c r="PAU684" s="413"/>
      <c r="PAV684" s="413"/>
      <c r="PAW684" s="413"/>
      <c r="PAX684" s="414"/>
      <c r="PAY684" s="414"/>
      <c r="PAZ684" s="413"/>
      <c r="PBA684" s="413"/>
      <c r="PBB684" s="414"/>
      <c r="PBC684" s="414"/>
      <c r="PBD684" s="413"/>
      <c r="PBE684" s="413"/>
      <c r="PBF684" s="413"/>
      <c r="PBG684" s="413"/>
      <c r="PBH684" s="413"/>
      <c r="PBI684" s="407"/>
      <c r="PBJ684" s="439"/>
      <c r="PBK684" s="413"/>
      <c r="PBL684" s="413"/>
      <c r="PBM684" s="413"/>
      <c r="PBN684" s="413"/>
      <c r="PBO684" s="413"/>
      <c r="PBP684" s="413"/>
      <c r="PBQ684" s="413"/>
      <c r="PBR684" s="412"/>
      <c r="PBS684" s="412"/>
      <c r="PBT684" s="412"/>
      <c r="PBU684" s="412"/>
      <c r="PBV684" s="412"/>
      <c r="PBW684" s="412"/>
      <c r="PBX684" s="412"/>
      <c r="PBY684" s="412"/>
      <c r="PBZ684" s="412"/>
      <c r="PCA684" s="412"/>
      <c r="PCB684" s="412"/>
      <c r="PCC684" s="412"/>
      <c r="PCD684" s="412"/>
      <c r="PCE684" s="412"/>
      <c r="PCF684" s="412"/>
      <c r="PCG684" s="412"/>
      <c r="PCH684" s="412"/>
      <c r="PCI684" s="412"/>
      <c r="PCJ684" s="412"/>
      <c r="PCK684" s="412"/>
      <c r="PCL684" s="412"/>
      <c r="PCM684" s="412"/>
      <c r="PCN684" s="412"/>
      <c r="PCO684" s="412"/>
      <c r="PCP684" s="412"/>
      <c r="PCQ684" s="412"/>
      <c r="PCR684" s="412"/>
      <c r="PCS684" s="412"/>
      <c r="PCT684" s="412"/>
      <c r="PCU684" s="412"/>
      <c r="PCV684" s="412"/>
      <c r="PCW684" s="412"/>
      <c r="PCX684" s="412"/>
      <c r="PCY684" s="412"/>
      <c r="PCZ684" s="412"/>
      <c r="PDA684" s="412"/>
      <c r="PDB684" s="412"/>
      <c r="PDC684" s="412"/>
      <c r="PDD684" s="412"/>
      <c r="PDE684" s="412"/>
      <c r="PDF684" s="412"/>
      <c r="PDG684" s="412"/>
      <c r="PDH684" s="412"/>
      <c r="PDI684" s="412"/>
      <c r="PDJ684" s="413"/>
      <c r="PDK684" s="413"/>
      <c r="PDL684" s="413"/>
      <c r="PDM684" s="413"/>
      <c r="PDN684" s="413"/>
      <c r="PDO684" s="413"/>
      <c r="PDP684" s="413"/>
      <c r="PDQ684" s="413"/>
      <c r="PDR684" s="413"/>
      <c r="PDS684" s="413"/>
      <c r="PDT684" s="413"/>
      <c r="PDU684" s="413"/>
      <c r="PDV684" s="413"/>
      <c r="PDW684" s="413"/>
      <c r="PDX684" s="413"/>
      <c r="PDY684" s="413"/>
      <c r="PDZ684" s="413"/>
      <c r="PEA684" s="413"/>
      <c r="PEB684" s="413"/>
      <c r="PEC684" s="413"/>
      <c r="PED684" s="413"/>
      <c r="PEE684" s="413"/>
      <c r="PEF684" s="413"/>
      <c r="PEG684" s="413"/>
      <c r="PEH684" s="414"/>
      <c r="PEI684" s="414"/>
      <c r="PEJ684" s="414"/>
      <c r="PEK684" s="414"/>
      <c r="PEL684" s="414"/>
      <c r="PEM684" s="413"/>
      <c r="PEN684" s="413"/>
      <c r="PEO684" s="414"/>
      <c r="PEP684" s="414"/>
      <c r="PEQ684" s="413"/>
      <c r="PER684" s="413"/>
      <c r="PES684" s="414"/>
      <c r="PET684" s="414"/>
      <c r="PEU684" s="413"/>
      <c r="PEV684" s="413"/>
      <c r="PEW684" s="413"/>
      <c r="PEX684" s="413"/>
      <c r="PEY684" s="413"/>
      <c r="PEZ684" s="413"/>
      <c r="PFA684" s="413"/>
      <c r="PFB684" s="414"/>
      <c r="PFC684" s="414"/>
      <c r="PFD684" s="413"/>
      <c r="PFE684" s="413"/>
      <c r="PFF684" s="414"/>
      <c r="PFG684" s="414"/>
      <c r="PFH684" s="413"/>
      <c r="PFI684" s="413"/>
      <c r="PFJ684" s="413"/>
      <c r="PFK684" s="413"/>
      <c r="PFL684" s="413"/>
      <c r="PFM684" s="407"/>
      <c r="PFN684" s="439"/>
      <c r="PFO684" s="413"/>
      <c r="PFP684" s="413"/>
      <c r="PFQ684" s="413"/>
      <c r="PFR684" s="413"/>
      <c r="PFS684" s="413"/>
      <c r="PFT684" s="413"/>
      <c r="PFU684" s="413"/>
      <c r="PFV684" s="412"/>
      <c r="PFW684" s="412"/>
      <c r="PFX684" s="412"/>
      <c r="PFY684" s="412"/>
      <c r="PFZ684" s="412"/>
      <c r="PGA684" s="412"/>
      <c r="PGB684" s="412"/>
      <c r="PGC684" s="412"/>
      <c r="PGD684" s="412"/>
      <c r="PGE684" s="412"/>
      <c r="PGF684" s="412"/>
      <c r="PGG684" s="412"/>
      <c r="PGH684" s="412"/>
      <c r="PGI684" s="412"/>
      <c r="PGJ684" s="412"/>
      <c r="PGK684" s="412"/>
      <c r="PGL684" s="412"/>
      <c r="PGM684" s="412"/>
      <c r="PGN684" s="412"/>
      <c r="PGO684" s="412"/>
      <c r="PGP684" s="412"/>
      <c r="PGQ684" s="412"/>
      <c r="PGR684" s="412"/>
      <c r="PGS684" s="412"/>
      <c r="PGT684" s="412"/>
      <c r="PGU684" s="412"/>
      <c r="PGV684" s="412"/>
      <c r="PGW684" s="412"/>
      <c r="PGX684" s="412"/>
      <c r="PGY684" s="412"/>
      <c r="PGZ684" s="412"/>
      <c r="PHA684" s="412"/>
      <c r="PHB684" s="412"/>
      <c r="PHC684" s="412"/>
      <c r="PHD684" s="412"/>
      <c r="PHE684" s="412"/>
      <c r="PHF684" s="412"/>
      <c r="PHG684" s="412"/>
      <c r="PHH684" s="412"/>
      <c r="PHI684" s="412"/>
      <c r="PHJ684" s="412"/>
      <c r="PHK684" s="412"/>
      <c r="PHL684" s="412"/>
      <c r="PHM684" s="412"/>
      <c r="PHN684" s="413"/>
      <c r="PHO684" s="413"/>
      <c r="PHP684" s="413"/>
      <c r="PHQ684" s="413"/>
      <c r="PHR684" s="413"/>
      <c r="PHS684" s="413"/>
      <c r="PHT684" s="413"/>
      <c r="PHU684" s="413"/>
      <c r="PHV684" s="413"/>
      <c r="PHW684" s="413"/>
      <c r="PHX684" s="413"/>
      <c r="PHY684" s="413"/>
      <c r="PHZ684" s="413"/>
      <c r="PIA684" s="413"/>
      <c r="PIB684" s="413"/>
      <c r="PIC684" s="413"/>
      <c r="PID684" s="413"/>
      <c r="PIE684" s="413"/>
      <c r="PIF684" s="413"/>
      <c r="PIG684" s="413"/>
      <c r="PIH684" s="413"/>
      <c r="PII684" s="413"/>
      <c r="PIJ684" s="413"/>
      <c r="PIK684" s="413"/>
      <c r="PIL684" s="414"/>
      <c r="PIM684" s="414"/>
      <c r="PIN684" s="414"/>
      <c r="PIO684" s="414"/>
      <c r="PIP684" s="414"/>
      <c r="PIQ684" s="413"/>
      <c r="PIR684" s="413"/>
      <c r="PIS684" s="414"/>
      <c r="PIT684" s="414"/>
      <c r="PIU684" s="413"/>
      <c r="PIV684" s="413"/>
      <c r="PIW684" s="414"/>
      <c r="PIX684" s="414"/>
      <c r="PIY684" s="413"/>
      <c r="PIZ684" s="413"/>
      <c r="PJA684" s="413"/>
      <c r="PJB684" s="413"/>
      <c r="PJC684" s="413"/>
      <c r="PJD684" s="413"/>
      <c r="PJE684" s="413"/>
      <c r="PJF684" s="414"/>
      <c r="PJG684" s="414"/>
      <c r="PJH684" s="413"/>
      <c r="PJI684" s="413"/>
      <c r="PJJ684" s="414"/>
      <c r="PJK684" s="414"/>
      <c r="PJL684" s="413"/>
      <c r="PJM684" s="413"/>
      <c r="PJN684" s="413"/>
      <c r="PJO684" s="413"/>
      <c r="PJP684" s="413"/>
      <c r="PJQ684" s="407"/>
      <c r="PJR684" s="439"/>
      <c r="PJS684" s="413"/>
      <c r="PJT684" s="413"/>
      <c r="PJU684" s="413"/>
      <c r="PJV684" s="413"/>
      <c r="PJW684" s="413"/>
      <c r="PJX684" s="413"/>
      <c r="PJY684" s="413"/>
      <c r="PJZ684" s="412"/>
      <c r="PKA684" s="412"/>
      <c r="PKB684" s="412"/>
      <c r="PKC684" s="412"/>
      <c r="PKD684" s="412"/>
      <c r="PKE684" s="412"/>
      <c r="PKF684" s="412"/>
      <c r="PKG684" s="412"/>
      <c r="PKH684" s="412"/>
      <c r="PKI684" s="412"/>
      <c r="PKJ684" s="412"/>
      <c r="PKK684" s="412"/>
      <c r="PKL684" s="412"/>
      <c r="PKM684" s="412"/>
      <c r="PKN684" s="412"/>
      <c r="PKO684" s="412"/>
      <c r="PKP684" s="412"/>
      <c r="PKQ684" s="412"/>
      <c r="PKR684" s="412"/>
      <c r="PKS684" s="412"/>
      <c r="PKT684" s="412"/>
      <c r="PKU684" s="412"/>
      <c r="PKV684" s="412"/>
      <c r="PKW684" s="412"/>
      <c r="PKX684" s="412"/>
      <c r="PKY684" s="412"/>
      <c r="PKZ684" s="412"/>
      <c r="PLA684" s="412"/>
      <c r="PLB684" s="412"/>
      <c r="PLC684" s="412"/>
      <c r="PLD684" s="412"/>
      <c r="PLE684" s="412"/>
      <c r="PLF684" s="412"/>
      <c r="PLG684" s="412"/>
      <c r="PLH684" s="412"/>
      <c r="PLI684" s="412"/>
      <c r="PLJ684" s="412"/>
      <c r="PLK684" s="412"/>
      <c r="PLL684" s="412"/>
      <c r="PLM684" s="412"/>
      <c r="PLN684" s="412"/>
      <c r="PLO684" s="412"/>
      <c r="PLP684" s="412"/>
      <c r="PLQ684" s="412"/>
      <c r="PLR684" s="413"/>
      <c r="PLS684" s="413"/>
      <c r="PLT684" s="413"/>
      <c r="PLU684" s="413"/>
      <c r="PLV684" s="413"/>
      <c r="PLW684" s="413"/>
      <c r="PLX684" s="413"/>
      <c r="PLY684" s="413"/>
      <c r="PLZ684" s="413"/>
      <c r="PMA684" s="413"/>
      <c r="PMB684" s="413"/>
      <c r="PMC684" s="413"/>
      <c r="PMD684" s="413"/>
      <c r="PME684" s="413"/>
      <c r="PMF684" s="413"/>
      <c r="PMG684" s="413"/>
      <c r="PMH684" s="413"/>
      <c r="PMI684" s="413"/>
      <c r="PMJ684" s="413"/>
      <c r="PMK684" s="413"/>
      <c r="PML684" s="413"/>
      <c r="PMM684" s="413"/>
      <c r="PMN684" s="413"/>
      <c r="PMO684" s="413"/>
      <c r="PMP684" s="414"/>
      <c r="PMQ684" s="414"/>
      <c r="PMR684" s="414"/>
      <c r="PMS684" s="414"/>
      <c r="PMT684" s="414"/>
      <c r="PMU684" s="413"/>
      <c r="PMV684" s="413"/>
      <c r="PMW684" s="414"/>
      <c r="PMX684" s="414"/>
      <c r="PMY684" s="413"/>
      <c r="PMZ684" s="413"/>
      <c r="PNA684" s="414"/>
      <c r="PNB684" s="414"/>
      <c r="PNC684" s="413"/>
      <c r="PND684" s="413"/>
      <c r="PNE684" s="413"/>
      <c r="PNF684" s="413"/>
      <c r="PNG684" s="413"/>
      <c r="PNH684" s="413"/>
      <c r="PNI684" s="413"/>
      <c r="PNJ684" s="414"/>
      <c r="PNK684" s="414"/>
      <c r="PNL684" s="413"/>
      <c r="PNM684" s="413"/>
      <c r="PNN684" s="414"/>
      <c r="PNO684" s="414"/>
      <c r="PNP684" s="413"/>
      <c r="PNQ684" s="413"/>
      <c r="PNR684" s="413"/>
      <c r="PNS684" s="413"/>
      <c r="PNT684" s="413"/>
      <c r="PNU684" s="407"/>
      <c r="PNV684" s="439"/>
      <c r="PNW684" s="413"/>
      <c r="PNX684" s="413"/>
      <c r="PNY684" s="413"/>
      <c r="PNZ684" s="413"/>
      <c r="POA684" s="413"/>
      <c r="POB684" s="413"/>
      <c r="POC684" s="413"/>
      <c r="POD684" s="412"/>
      <c r="POE684" s="412"/>
      <c r="POF684" s="412"/>
      <c r="POG684" s="412"/>
      <c r="POH684" s="412"/>
      <c r="POI684" s="412"/>
      <c r="POJ684" s="412"/>
      <c r="POK684" s="412"/>
      <c r="POL684" s="412"/>
      <c r="POM684" s="412"/>
      <c r="PON684" s="412"/>
      <c r="POO684" s="412"/>
      <c r="POP684" s="412"/>
      <c r="POQ684" s="412"/>
      <c r="POR684" s="412"/>
      <c r="POS684" s="412"/>
      <c r="POT684" s="412"/>
      <c r="POU684" s="412"/>
      <c r="POV684" s="412"/>
      <c r="POW684" s="412"/>
      <c r="POX684" s="412"/>
      <c r="POY684" s="412"/>
      <c r="POZ684" s="412"/>
      <c r="PPA684" s="412"/>
      <c r="PPB684" s="412"/>
      <c r="PPC684" s="412"/>
      <c r="PPD684" s="412"/>
      <c r="PPE684" s="412"/>
      <c r="PPF684" s="412"/>
      <c r="PPG684" s="412"/>
      <c r="PPH684" s="412"/>
      <c r="PPI684" s="412"/>
      <c r="PPJ684" s="412"/>
      <c r="PPK684" s="412"/>
      <c r="PPL684" s="412"/>
      <c r="PPM684" s="412"/>
      <c r="PPN684" s="412"/>
      <c r="PPO684" s="412"/>
      <c r="PPP684" s="412"/>
      <c r="PPQ684" s="412"/>
      <c r="PPR684" s="412"/>
      <c r="PPS684" s="412"/>
      <c r="PPT684" s="412"/>
      <c r="PPU684" s="412"/>
      <c r="PPV684" s="413"/>
      <c r="PPW684" s="413"/>
      <c r="PPX684" s="413"/>
      <c r="PPY684" s="413"/>
      <c r="PPZ684" s="413"/>
      <c r="PQA684" s="413"/>
      <c r="PQB684" s="413"/>
      <c r="PQC684" s="413"/>
      <c r="PQD684" s="413"/>
      <c r="PQE684" s="413"/>
      <c r="PQF684" s="413"/>
      <c r="PQG684" s="413"/>
      <c r="PQH684" s="413"/>
      <c r="PQI684" s="413"/>
      <c r="PQJ684" s="413"/>
      <c r="PQK684" s="413"/>
      <c r="PQL684" s="413"/>
      <c r="PQM684" s="413"/>
      <c r="PQN684" s="413"/>
      <c r="PQO684" s="413"/>
      <c r="PQP684" s="413"/>
      <c r="PQQ684" s="413"/>
      <c r="PQR684" s="413"/>
      <c r="PQS684" s="413"/>
      <c r="PQT684" s="414"/>
      <c r="PQU684" s="414"/>
      <c r="PQV684" s="414"/>
      <c r="PQW684" s="414"/>
      <c r="PQX684" s="414"/>
      <c r="PQY684" s="413"/>
      <c r="PQZ684" s="413"/>
      <c r="PRA684" s="414"/>
      <c r="PRB684" s="414"/>
      <c r="PRC684" s="413"/>
      <c r="PRD684" s="413"/>
      <c r="PRE684" s="414"/>
      <c r="PRF684" s="414"/>
      <c r="PRG684" s="413"/>
      <c r="PRH684" s="413"/>
      <c r="PRI684" s="413"/>
      <c r="PRJ684" s="413"/>
      <c r="PRK684" s="413"/>
      <c r="PRL684" s="413"/>
      <c r="PRM684" s="413"/>
      <c r="PRN684" s="414"/>
      <c r="PRO684" s="414"/>
      <c r="PRP684" s="413"/>
      <c r="PRQ684" s="413"/>
      <c r="PRR684" s="414"/>
      <c r="PRS684" s="414"/>
      <c r="PRT684" s="413"/>
      <c r="PRU684" s="413"/>
      <c r="PRV684" s="413"/>
      <c r="PRW684" s="413"/>
      <c r="PRX684" s="413"/>
      <c r="PRY684" s="407"/>
      <c r="PRZ684" s="439"/>
      <c r="PSA684" s="413"/>
      <c r="PSB684" s="413"/>
      <c r="PSC684" s="413"/>
      <c r="PSD684" s="413"/>
      <c r="PSE684" s="413"/>
      <c r="PSF684" s="413"/>
      <c r="PSG684" s="413"/>
      <c r="PSH684" s="412"/>
      <c r="PSI684" s="412"/>
      <c r="PSJ684" s="412"/>
      <c r="PSK684" s="412"/>
      <c r="PSL684" s="412"/>
      <c r="PSM684" s="412"/>
      <c r="PSN684" s="412"/>
      <c r="PSO684" s="412"/>
      <c r="PSP684" s="412"/>
      <c r="PSQ684" s="412"/>
      <c r="PSR684" s="412"/>
      <c r="PSS684" s="412"/>
      <c r="PST684" s="412"/>
      <c r="PSU684" s="412"/>
      <c r="PSV684" s="412"/>
      <c r="PSW684" s="412"/>
      <c r="PSX684" s="412"/>
      <c r="PSY684" s="412"/>
      <c r="PSZ684" s="412"/>
      <c r="PTA684" s="412"/>
      <c r="PTB684" s="412"/>
      <c r="PTC684" s="412"/>
      <c r="PTD684" s="412"/>
      <c r="PTE684" s="412"/>
      <c r="PTF684" s="412"/>
      <c r="PTG684" s="412"/>
      <c r="PTH684" s="412"/>
      <c r="PTI684" s="412"/>
      <c r="PTJ684" s="412"/>
      <c r="PTK684" s="412"/>
      <c r="PTL684" s="412"/>
      <c r="PTM684" s="412"/>
      <c r="PTN684" s="412"/>
      <c r="PTO684" s="412"/>
      <c r="PTP684" s="412"/>
      <c r="PTQ684" s="412"/>
      <c r="PTR684" s="412"/>
      <c r="PTS684" s="412"/>
      <c r="PTT684" s="412"/>
      <c r="PTU684" s="412"/>
      <c r="PTV684" s="412"/>
      <c r="PTW684" s="412"/>
      <c r="PTX684" s="412"/>
      <c r="PTY684" s="412"/>
      <c r="PTZ684" s="413"/>
      <c r="PUA684" s="413"/>
      <c r="PUB684" s="413"/>
      <c r="PUC684" s="413"/>
      <c r="PUD684" s="413"/>
      <c r="PUE684" s="413"/>
      <c r="PUF684" s="413"/>
      <c r="PUG684" s="413"/>
      <c r="PUH684" s="413"/>
      <c r="PUI684" s="413"/>
      <c r="PUJ684" s="413"/>
      <c r="PUK684" s="413"/>
      <c r="PUL684" s="413"/>
      <c r="PUM684" s="413"/>
      <c r="PUN684" s="413"/>
      <c r="PUO684" s="413"/>
      <c r="PUP684" s="413"/>
      <c r="PUQ684" s="413"/>
      <c r="PUR684" s="413"/>
      <c r="PUS684" s="413"/>
      <c r="PUT684" s="413"/>
      <c r="PUU684" s="413"/>
      <c r="PUV684" s="413"/>
      <c r="PUW684" s="413"/>
      <c r="PUX684" s="414"/>
      <c r="PUY684" s="414"/>
      <c r="PUZ684" s="414"/>
      <c r="PVA684" s="414"/>
      <c r="PVB684" s="414"/>
      <c r="PVC684" s="413"/>
      <c r="PVD684" s="413"/>
      <c r="PVE684" s="414"/>
      <c r="PVF684" s="414"/>
      <c r="PVG684" s="413"/>
      <c r="PVH684" s="413"/>
      <c r="PVI684" s="414"/>
      <c r="PVJ684" s="414"/>
      <c r="PVK684" s="413"/>
      <c r="PVL684" s="413"/>
      <c r="PVM684" s="413"/>
      <c r="PVN684" s="413"/>
      <c r="PVO684" s="413"/>
      <c r="PVP684" s="413"/>
      <c r="PVQ684" s="413"/>
      <c r="PVR684" s="414"/>
      <c r="PVS684" s="414"/>
      <c r="PVT684" s="413"/>
      <c r="PVU684" s="413"/>
      <c r="PVV684" s="414"/>
      <c r="PVW684" s="414"/>
      <c r="PVX684" s="413"/>
      <c r="PVY684" s="413"/>
      <c r="PVZ684" s="413"/>
      <c r="PWA684" s="413"/>
      <c r="PWB684" s="413"/>
      <c r="PWC684" s="407"/>
      <c r="PWD684" s="439"/>
      <c r="PWE684" s="413"/>
      <c r="PWF684" s="413"/>
      <c r="PWG684" s="413"/>
      <c r="PWH684" s="413"/>
      <c r="PWI684" s="413"/>
      <c r="PWJ684" s="413"/>
      <c r="PWK684" s="413"/>
      <c r="PWL684" s="412"/>
      <c r="PWM684" s="412"/>
      <c r="PWN684" s="412"/>
      <c r="PWO684" s="412"/>
      <c r="PWP684" s="412"/>
      <c r="PWQ684" s="412"/>
      <c r="PWR684" s="412"/>
      <c r="PWS684" s="412"/>
      <c r="PWT684" s="412"/>
      <c r="PWU684" s="412"/>
      <c r="PWV684" s="412"/>
      <c r="PWW684" s="412"/>
      <c r="PWX684" s="412"/>
      <c r="PWY684" s="412"/>
      <c r="PWZ684" s="412"/>
      <c r="PXA684" s="412"/>
      <c r="PXB684" s="412"/>
      <c r="PXC684" s="412"/>
      <c r="PXD684" s="412"/>
      <c r="PXE684" s="412"/>
      <c r="PXF684" s="412"/>
      <c r="PXG684" s="412"/>
      <c r="PXH684" s="412"/>
      <c r="PXI684" s="412"/>
      <c r="PXJ684" s="412"/>
      <c r="PXK684" s="412"/>
      <c r="PXL684" s="412"/>
      <c r="PXM684" s="412"/>
      <c r="PXN684" s="412"/>
      <c r="PXO684" s="412"/>
      <c r="PXP684" s="412"/>
      <c r="PXQ684" s="412"/>
      <c r="PXR684" s="412"/>
      <c r="PXS684" s="412"/>
      <c r="PXT684" s="412"/>
      <c r="PXU684" s="412"/>
      <c r="PXV684" s="412"/>
      <c r="PXW684" s="412"/>
      <c r="PXX684" s="412"/>
      <c r="PXY684" s="412"/>
      <c r="PXZ684" s="412"/>
      <c r="PYA684" s="412"/>
      <c r="PYB684" s="412"/>
      <c r="PYC684" s="412"/>
      <c r="PYD684" s="413"/>
      <c r="PYE684" s="413"/>
      <c r="PYF684" s="413"/>
      <c r="PYG684" s="413"/>
      <c r="PYH684" s="413"/>
      <c r="PYI684" s="413"/>
      <c r="PYJ684" s="413"/>
      <c r="PYK684" s="413"/>
      <c r="PYL684" s="413"/>
      <c r="PYM684" s="413"/>
      <c r="PYN684" s="413"/>
      <c r="PYO684" s="413"/>
      <c r="PYP684" s="413"/>
      <c r="PYQ684" s="413"/>
      <c r="PYR684" s="413"/>
      <c r="PYS684" s="413"/>
      <c r="PYT684" s="413"/>
      <c r="PYU684" s="413"/>
      <c r="PYV684" s="413"/>
      <c r="PYW684" s="413"/>
      <c r="PYX684" s="413"/>
      <c r="PYY684" s="413"/>
      <c r="PYZ684" s="413"/>
      <c r="PZA684" s="413"/>
      <c r="PZB684" s="414"/>
      <c r="PZC684" s="414"/>
      <c r="PZD684" s="414"/>
      <c r="PZE684" s="414"/>
      <c r="PZF684" s="414"/>
      <c r="PZG684" s="413"/>
      <c r="PZH684" s="413"/>
      <c r="PZI684" s="414"/>
      <c r="PZJ684" s="414"/>
      <c r="PZK684" s="413"/>
      <c r="PZL684" s="413"/>
      <c r="PZM684" s="414"/>
      <c r="PZN684" s="414"/>
      <c r="PZO684" s="413"/>
      <c r="PZP684" s="413"/>
      <c r="PZQ684" s="413"/>
      <c r="PZR684" s="413"/>
      <c r="PZS684" s="413"/>
      <c r="PZT684" s="413"/>
      <c r="PZU684" s="413"/>
      <c r="PZV684" s="414"/>
      <c r="PZW684" s="414"/>
      <c r="PZX684" s="413"/>
      <c r="PZY684" s="413"/>
      <c r="PZZ684" s="414"/>
      <c r="QAA684" s="414"/>
      <c r="QAB684" s="413"/>
      <c r="QAC684" s="413"/>
      <c r="QAD684" s="413"/>
      <c r="QAE684" s="413"/>
      <c r="QAF684" s="413"/>
      <c r="QAG684" s="407"/>
      <c r="QAH684" s="439"/>
      <c r="QAI684" s="413"/>
      <c r="QAJ684" s="413"/>
      <c r="QAK684" s="413"/>
      <c r="QAL684" s="413"/>
      <c r="QAM684" s="413"/>
      <c r="QAN684" s="413"/>
      <c r="QAO684" s="413"/>
      <c r="QAP684" s="412"/>
      <c r="QAQ684" s="412"/>
      <c r="QAR684" s="412"/>
      <c r="QAS684" s="412"/>
      <c r="QAT684" s="412"/>
      <c r="QAU684" s="412"/>
      <c r="QAV684" s="412"/>
      <c r="QAW684" s="412"/>
      <c r="QAX684" s="412"/>
      <c r="QAY684" s="412"/>
      <c r="QAZ684" s="412"/>
      <c r="QBA684" s="412"/>
      <c r="QBB684" s="412"/>
      <c r="QBC684" s="412"/>
      <c r="QBD684" s="412"/>
      <c r="QBE684" s="412"/>
      <c r="QBF684" s="412"/>
      <c r="QBG684" s="412"/>
      <c r="QBH684" s="412"/>
      <c r="QBI684" s="412"/>
      <c r="QBJ684" s="412"/>
      <c r="QBK684" s="412"/>
      <c r="QBL684" s="412"/>
      <c r="QBM684" s="412"/>
      <c r="QBN684" s="412"/>
      <c r="QBO684" s="412"/>
      <c r="QBP684" s="412"/>
      <c r="QBQ684" s="412"/>
      <c r="QBR684" s="412"/>
      <c r="QBS684" s="412"/>
      <c r="QBT684" s="412"/>
      <c r="QBU684" s="412"/>
      <c r="QBV684" s="412"/>
      <c r="QBW684" s="412"/>
      <c r="QBX684" s="412"/>
      <c r="QBY684" s="412"/>
      <c r="QBZ684" s="412"/>
      <c r="QCA684" s="412"/>
      <c r="QCB684" s="412"/>
      <c r="QCC684" s="412"/>
      <c r="QCD684" s="412"/>
      <c r="QCE684" s="412"/>
      <c r="QCF684" s="412"/>
      <c r="QCG684" s="412"/>
      <c r="QCH684" s="413"/>
      <c r="QCI684" s="413"/>
      <c r="QCJ684" s="413"/>
      <c r="QCK684" s="413"/>
      <c r="QCL684" s="413"/>
      <c r="QCM684" s="413"/>
      <c r="QCN684" s="413"/>
      <c r="QCO684" s="413"/>
      <c r="QCP684" s="413"/>
      <c r="QCQ684" s="413"/>
      <c r="QCR684" s="413"/>
      <c r="QCS684" s="413"/>
      <c r="QCT684" s="413"/>
      <c r="QCU684" s="413"/>
      <c r="QCV684" s="413"/>
      <c r="QCW684" s="413"/>
      <c r="QCX684" s="413"/>
      <c r="QCY684" s="413"/>
      <c r="QCZ684" s="413"/>
      <c r="QDA684" s="413"/>
      <c r="QDB684" s="413"/>
      <c r="QDC684" s="413"/>
      <c r="QDD684" s="413"/>
      <c r="QDE684" s="413"/>
      <c r="QDF684" s="414"/>
      <c r="QDG684" s="414"/>
      <c r="QDH684" s="414"/>
      <c r="QDI684" s="414"/>
      <c r="QDJ684" s="414"/>
      <c r="QDK684" s="413"/>
      <c r="QDL684" s="413"/>
      <c r="QDM684" s="414"/>
      <c r="QDN684" s="414"/>
      <c r="QDO684" s="413"/>
      <c r="QDP684" s="413"/>
      <c r="QDQ684" s="414"/>
      <c r="QDR684" s="414"/>
      <c r="QDS684" s="413"/>
      <c r="QDT684" s="413"/>
      <c r="QDU684" s="413"/>
      <c r="QDV684" s="413"/>
      <c r="QDW684" s="413"/>
      <c r="QDX684" s="413"/>
      <c r="QDY684" s="413"/>
      <c r="QDZ684" s="414"/>
      <c r="QEA684" s="414"/>
      <c r="QEB684" s="413"/>
      <c r="QEC684" s="413"/>
      <c r="QED684" s="414"/>
      <c r="QEE684" s="414"/>
      <c r="QEF684" s="413"/>
      <c r="QEG684" s="413"/>
      <c r="QEH684" s="413"/>
      <c r="QEI684" s="413"/>
      <c r="QEJ684" s="413"/>
      <c r="QEK684" s="407"/>
      <c r="QEL684" s="439"/>
      <c r="QEM684" s="413"/>
      <c r="QEN684" s="413"/>
      <c r="QEO684" s="413"/>
      <c r="QEP684" s="413"/>
      <c r="QEQ684" s="413"/>
      <c r="QER684" s="413"/>
      <c r="QES684" s="413"/>
      <c r="QET684" s="412"/>
      <c r="QEU684" s="412"/>
      <c r="QEV684" s="412"/>
      <c r="QEW684" s="412"/>
      <c r="QEX684" s="412"/>
      <c r="QEY684" s="412"/>
      <c r="QEZ684" s="412"/>
      <c r="QFA684" s="412"/>
      <c r="QFB684" s="412"/>
      <c r="QFC684" s="412"/>
      <c r="QFD684" s="412"/>
      <c r="QFE684" s="412"/>
      <c r="QFF684" s="412"/>
      <c r="QFG684" s="412"/>
      <c r="QFH684" s="412"/>
      <c r="QFI684" s="412"/>
      <c r="QFJ684" s="412"/>
      <c r="QFK684" s="412"/>
      <c r="QFL684" s="412"/>
      <c r="QFM684" s="412"/>
      <c r="QFN684" s="412"/>
      <c r="QFO684" s="412"/>
      <c r="QFP684" s="412"/>
      <c r="QFQ684" s="412"/>
      <c r="QFR684" s="412"/>
      <c r="QFS684" s="412"/>
      <c r="QFT684" s="412"/>
      <c r="QFU684" s="412"/>
      <c r="QFV684" s="412"/>
      <c r="QFW684" s="412"/>
      <c r="QFX684" s="412"/>
      <c r="QFY684" s="412"/>
      <c r="QFZ684" s="412"/>
      <c r="QGA684" s="412"/>
      <c r="QGB684" s="412"/>
      <c r="QGC684" s="412"/>
      <c r="QGD684" s="412"/>
      <c r="QGE684" s="412"/>
      <c r="QGF684" s="412"/>
      <c r="QGG684" s="412"/>
      <c r="QGH684" s="412"/>
      <c r="QGI684" s="412"/>
      <c r="QGJ684" s="412"/>
      <c r="QGK684" s="412"/>
      <c r="QGL684" s="413"/>
      <c r="QGM684" s="413"/>
      <c r="QGN684" s="413"/>
      <c r="QGO684" s="413"/>
      <c r="QGP684" s="413"/>
      <c r="QGQ684" s="413"/>
      <c r="QGR684" s="413"/>
      <c r="QGS684" s="413"/>
      <c r="QGT684" s="413"/>
      <c r="QGU684" s="413"/>
      <c r="QGV684" s="413"/>
      <c r="QGW684" s="413"/>
      <c r="QGX684" s="413"/>
      <c r="QGY684" s="413"/>
      <c r="QGZ684" s="413"/>
      <c r="QHA684" s="413"/>
      <c r="QHB684" s="413"/>
      <c r="QHC684" s="413"/>
      <c r="QHD684" s="413"/>
      <c r="QHE684" s="413"/>
      <c r="QHF684" s="413"/>
      <c r="QHG684" s="413"/>
      <c r="QHH684" s="413"/>
      <c r="QHI684" s="413"/>
      <c r="QHJ684" s="414"/>
      <c r="QHK684" s="414"/>
      <c r="QHL684" s="414"/>
      <c r="QHM684" s="414"/>
      <c r="QHN684" s="414"/>
      <c r="QHO684" s="413"/>
      <c r="QHP684" s="413"/>
      <c r="QHQ684" s="414"/>
      <c r="QHR684" s="414"/>
      <c r="QHS684" s="413"/>
      <c r="QHT684" s="413"/>
      <c r="QHU684" s="414"/>
      <c r="QHV684" s="414"/>
      <c r="QHW684" s="413"/>
      <c r="QHX684" s="413"/>
      <c r="QHY684" s="413"/>
      <c r="QHZ684" s="413"/>
      <c r="QIA684" s="413"/>
      <c r="QIB684" s="413"/>
      <c r="QIC684" s="413"/>
      <c r="QID684" s="414"/>
      <c r="QIE684" s="414"/>
      <c r="QIF684" s="413"/>
      <c r="QIG684" s="413"/>
      <c r="QIH684" s="414"/>
      <c r="QII684" s="414"/>
      <c r="QIJ684" s="413"/>
      <c r="QIK684" s="413"/>
      <c r="QIL684" s="413"/>
      <c r="QIM684" s="413"/>
      <c r="QIN684" s="413"/>
      <c r="QIO684" s="407"/>
      <c r="QIP684" s="439"/>
      <c r="QIQ684" s="413"/>
      <c r="QIR684" s="413"/>
      <c r="QIS684" s="413"/>
      <c r="QIT684" s="413"/>
      <c r="QIU684" s="413"/>
      <c r="QIV684" s="413"/>
      <c r="QIW684" s="413"/>
      <c r="QIX684" s="412"/>
      <c r="QIY684" s="412"/>
      <c r="QIZ684" s="412"/>
      <c r="QJA684" s="412"/>
      <c r="QJB684" s="412"/>
      <c r="QJC684" s="412"/>
      <c r="QJD684" s="412"/>
      <c r="QJE684" s="412"/>
      <c r="QJF684" s="412"/>
      <c r="QJG684" s="412"/>
      <c r="QJH684" s="412"/>
      <c r="QJI684" s="412"/>
      <c r="QJJ684" s="412"/>
      <c r="QJK684" s="412"/>
      <c r="QJL684" s="412"/>
      <c r="QJM684" s="412"/>
      <c r="QJN684" s="412"/>
      <c r="QJO684" s="412"/>
      <c r="QJP684" s="412"/>
      <c r="QJQ684" s="412"/>
      <c r="QJR684" s="412"/>
      <c r="QJS684" s="412"/>
      <c r="QJT684" s="412"/>
      <c r="QJU684" s="412"/>
      <c r="QJV684" s="412"/>
      <c r="QJW684" s="412"/>
      <c r="QJX684" s="412"/>
      <c r="QJY684" s="412"/>
      <c r="QJZ684" s="412"/>
      <c r="QKA684" s="412"/>
      <c r="QKB684" s="412"/>
      <c r="QKC684" s="412"/>
      <c r="QKD684" s="412"/>
      <c r="QKE684" s="412"/>
      <c r="QKF684" s="412"/>
      <c r="QKG684" s="412"/>
      <c r="QKH684" s="412"/>
      <c r="QKI684" s="412"/>
      <c r="QKJ684" s="412"/>
      <c r="QKK684" s="412"/>
      <c r="QKL684" s="412"/>
      <c r="QKM684" s="412"/>
      <c r="QKN684" s="412"/>
      <c r="QKO684" s="412"/>
      <c r="QKP684" s="413"/>
      <c r="QKQ684" s="413"/>
      <c r="QKR684" s="413"/>
      <c r="QKS684" s="413"/>
      <c r="QKT684" s="413"/>
      <c r="QKU684" s="413"/>
      <c r="QKV684" s="413"/>
      <c r="QKW684" s="413"/>
      <c r="QKX684" s="413"/>
      <c r="QKY684" s="413"/>
      <c r="QKZ684" s="413"/>
      <c r="QLA684" s="413"/>
      <c r="QLB684" s="413"/>
      <c r="QLC684" s="413"/>
      <c r="QLD684" s="413"/>
      <c r="QLE684" s="413"/>
      <c r="QLF684" s="413"/>
      <c r="QLG684" s="413"/>
      <c r="QLH684" s="413"/>
      <c r="QLI684" s="413"/>
      <c r="QLJ684" s="413"/>
      <c r="QLK684" s="413"/>
      <c r="QLL684" s="413"/>
      <c r="QLM684" s="413"/>
      <c r="QLN684" s="414"/>
      <c r="QLO684" s="414"/>
      <c r="QLP684" s="414"/>
      <c r="QLQ684" s="414"/>
      <c r="QLR684" s="414"/>
      <c r="QLS684" s="413"/>
      <c r="QLT684" s="413"/>
      <c r="QLU684" s="414"/>
      <c r="QLV684" s="414"/>
      <c r="QLW684" s="413"/>
      <c r="QLX684" s="413"/>
      <c r="QLY684" s="414"/>
      <c r="QLZ684" s="414"/>
      <c r="QMA684" s="413"/>
      <c r="QMB684" s="413"/>
      <c r="QMC684" s="413"/>
      <c r="QMD684" s="413"/>
      <c r="QME684" s="413"/>
      <c r="QMF684" s="413"/>
      <c r="QMG684" s="413"/>
      <c r="QMH684" s="414"/>
      <c r="QMI684" s="414"/>
      <c r="QMJ684" s="413"/>
      <c r="QMK684" s="413"/>
      <c r="QML684" s="414"/>
      <c r="QMM684" s="414"/>
      <c r="QMN684" s="413"/>
      <c r="QMO684" s="413"/>
      <c r="QMP684" s="413"/>
      <c r="QMQ684" s="413"/>
      <c r="QMR684" s="413"/>
      <c r="QMS684" s="407"/>
      <c r="QMT684" s="439"/>
      <c r="QMU684" s="413"/>
      <c r="QMV684" s="413"/>
      <c r="QMW684" s="413"/>
      <c r="QMX684" s="413"/>
      <c r="QMY684" s="413"/>
      <c r="QMZ684" s="413"/>
      <c r="QNA684" s="413"/>
      <c r="QNB684" s="412"/>
      <c r="QNC684" s="412"/>
      <c r="QND684" s="412"/>
      <c r="QNE684" s="412"/>
      <c r="QNF684" s="412"/>
      <c r="QNG684" s="412"/>
      <c r="QNH684" s="412"/>
      <c r="QNI684" s="412"/>
      <c r="QNJ684" s="412"/>
      <c r="QNK684" s="412"/>
      <c r="QNL684" s="412"/>
      <c r="QNM684" s="412"/>
      <c r="QNN684" s="412"/>
      <c r="QNO684" s="412"/>
      <c r="QNP684" s="412"/>
      <c r="QNQ684" s="412"/>
      <c r="QNR684" s="412"/>
      <c r="QNS684" s="412"/>
      <c r="QNT684" s="412"/>
      <c r="QNU684" s="412"/>
      <c r="QNV684" s="412"/>
      <c r="QNW684" s="412"/>
      <c r="QNX684" s="412"/>
      <c r="QNY684" s="412"/>
      <c r="QNZ684" s="412"/>
      <c r="QOA684" s="412"/>
      <c r="QOB684" s="412"/>
      <c r="QOC684" s="412"/>
      <c r="QOD684" s="412"/>
      <c r="QOE684" s="412"/>
      <c r="QOF684" s="412"/>
      <c r="QOG684" s="412"/>
      <c r="QOH684" s="412"/>
      <c r="QOI684" s="412"/>
      <c r="QOJ684" s="412"/>
      <c r="QOK684" s="412"/>
      <c r="QOL684" s="412"/>
      <c r="QOM684" s="412"/>
      <c r="QON684" s="412"/>
      <c r="QOO684" s="412"/>
      <c r="QOP684" s="412"/>
      <c r="QOQ684" s="412"/>
      <c r="QOR684" s="412"/>
      <c r="QOS684" s="412"/>
      <c r="QOT684" s="413"/>
      <c r="QOU684" s="413"/>
      <c r="QOV684" s="413"/>
      <c r="QOW684" s="413"/>
      <c r="QOX684" s="413"/>
      <c r="QOY684" s="413"/>
      <c r="QOZ684" s="413"/>
      <c r="QPA684" s="413"/>
      <c r="QPB684" s="413"/>
      <c r="QPC684" s="413"/>
      <c r="QPD684" s="413"/>
      <c r="QPE684" s="413"/>
      <c r="QPF684" s="413"/>
      <c r="QPG684" s="413"/>
      <c r="QPH684" s="413"/>
      <c r="QPI684" s="413"/>
      <c r="QPJ684" s="413"/>
      <c r="QPK684" s="413"/>
      <c r="QPL684" s="413"/>
      <c r="QPM684" s="413"/>
      <c r="QPN684" s="413"/>
      <c r="QPO684" s="413"/>
      <c r="QPP684" s="413"/>
      <c r="QPQ684" s="413"/>
      <c r="QPR684" s="414"/>
      <c r="QPS684" s="414"/>
      <c r="QPT684" s="414"/>
      <c r="QPU684" s="414"/>
      <c r="QPV684" s="414"/>
      <c r="QPW684" s="413"/>
      <c r="QPX684" s="413"/>
      <c r="QPY684" s="414"/>
      <c r="QPZ684" s="414"/>
      <c r="QQA684" s="413"/>
      <c r="QQB684" s="413"/>
      <c r="QQC684" s="414"/>
      <c r="QQD684" s="414"/>
      <c r="QQE684" s="413"/>
      <c r="QQF684" s="413"/>
      <c r="QQG684" s="413"/>
      <c r="QQH684" s="413"/>
      <c r="QQI684" s="413"/>
      <c r="QQJ684" s="413"/>
      <c r="QQK684" s="413"/>
      <c r="QQL684" s="414"/>
      <c r="QQM684" s="414"/>
      <c r="QQN684" s="413"/>
      <c r="QQO684" s="413"/>
      <c r="QQP684" s="414"/>
      <c r="QQQ684" s="414"/>
      <c r="QQR684" s="413"/>
      <c r="QQS684" s="413"/>
      <c r="QQT684" s="413"/>
      <c r="QQU684" s="413"/>
      <c r="QQV684" s="413"/>
      <c r="QQW684" s="407"/>
      <c r="QQX684" s="439"/>
      <c r="QQY684" s="413"/>
      <c r="QQZ684" s="413"/>
      <c r="QRA684" s="413"/>
      <c r="QRB684" s="413"/>
      <c r="QRC684" s="413"/>
      <c r="QRD684" s="413"/>
      <c r="QRE684" s="413"/>
      <c r="QRF684" s="412"/>
      <c r="QRG684" s="412"/>
      <c r="QRH684" s="412"/>
      <c r="QRI684" s="412"/>
      <c r="QRJ684" s="412"/>
      <c r="QRK684" s="412"/>
      <c r="QRL684" s="412"/>
      <c r="QRM684" s="412"/>
      <c r="QRN684" s="412"/>
      <c r="QRO684" s="412"/>
      <c r="QRP684" s="412"/>
      <c r="QRQ684" s="412"/>
      <c r="QRR684" s="412"/>
      <c r="QRS684" s="412"/>
      <c r="QRT684" s="412"/>
      <c r="QRU684" s="412"/>
      <c r="QRV684" s="412"/>
      <c r="QRW684" s="412"/>
      <c r="QRX684" s="412"/>
      <c r="QRY684" s="412"/>
      <c r="QRZ684" s="412"/>
      <c r="QSA684" s="412"/>
      <c r="QSB684" s="412"/>
      <c r="QSC684" s="412"/>
      <c r="QSD684" s="412"/>
      <c r="QSE684" s="412"/>
      <c r="QSF684" s="412"/>
      <c r="QSG684" s="412"/>
      <c r="QSH684" s="412"/>
      <c r="QSI684" s="412"/>
      <c r="QSJ684" s="412"/>
      <c r="QSK684" s="412"/>
      <c r="QSL684" s="412"/>
      <c r="QSM684" s="412"/>
      <c r="QSN684" s="412"/>
      <c r="QSO684" s="412"/>
      <c r="QSP684" s="412"/>
      <c r="QSQ684" s="412"/>
      <c r="QSR684" s="412"/>
      <c r="QSS684" s="412"/>
      <c r="QST684" s="412"/>
      <c r="QSU684" s="412"/>
      <c r="QSV684" s="412"/>
      <c r="QSW684" s="412"/>
      <c r="QSX684" s="413"/>
      <c r="QSY684" s="413"/>
      <c r="QSZ684" s="413"/>
      <c r="QTA684" s="413"/>
      <c r="QTB684" s="413"/>
      <c r="QTC684" s="413"/>
      <c r="QTD684" s="413"/>
      <c r="QTE684" s="413"/>
      <c r="QTF684" s="413"/>
      <c r="QTG684" s="413"/>
      <c r="QTH684" s="413"/>
      <c r="QTI684" s="413"/>
      <c r="QTJ684" s="413"/>
      <c r="QTK684" s="413"/>
      <c r="QTL684" s="413"/>
      <c r="QTM684" s="413"/>
      <c r="QTN684" s="413"/>
      <c r="QTO684" s="413"/>
      <c r="QTP684" s="413"/>
      <c r="QTQ684" s="413"/>
      <c r="QTR684" s="413"/>
      <c r="QTS684" s="413"/>
      <c r="QTT684" s="413"/>
      <c r="QTU684" s="413"/>
      <c r="QTV684" s="414"/>
      <c r="QTW684" s="414"/>
      <c r="QTX684" s="414"/>
      <c r="QTY684" s="414"/>
      <c r="QTZ684" s="414"/>
      <c r="QUA684" s="413"/>
      <c r="QUB684" s="413"/>
      <c r="QUC684" s="414"/>
      <c r="QUD684" s="414"/>
      <c r="QUE684" s="413"/>
      <c r="QUF684" s="413"/>
      <c r="QUG684" s="414"/>
      <c r="QUH684" s="414"/>
      <c r="QUI684" s="413"/>
      <c r="QUJ684" s="413"/>
      <c r="QUK684" s="413"/>
      <c r="QUL684" s="413"/>
      <c r="QUM684" s="413"/>
      <c r="QUN684" s="413"/>
      <c r="QUO684" s="413"/>
      <c r="QUP684" s="414"/>
      <c r="QUQ684" s="414"/>
      <c r="QUR684" s="413"/>
      <c r="QUS684" s="413"/>
      <c r="QUT684" s="414"/>
      <c r="QUU684" s="414"/>
      <c r="QUV684" s="413"/>
      <c r="QUW684" s="413"/>
      <c r="QUX684" s="413"/>
      <c r="QUY684" s="413"/>
      <c r="QUZ684" s="413"/>
      <c r="QVA684" s="407"/>
      <c r="QVB684" s="439"/>
      <c r="QVC684" s="413"/>
      <c r="QVD684" s="413"/>
      <c r="QVE684" s="413"/>
      <c r="QVF684" s="413"/>
      <c r="QVG684" s="413"/>
      <c r="QVH684" s="413"/>
      <c r="QVI684" s="413"/>
      <c r="QVJ684" s="412"/>
      <c r="QVK684" s="412"/>
      <c r="QVL684" s="412"/>
      <c r="QVM684" s="412"/>
      <c r="QVN684" s="412"/>
      <c r="QVO684" s="412"/>
      <c r="QVP684" s="412"/>
      <c r="QVQ684" s="412"/>
      <c r="QVR684" s="412"/>
      <c r="QVS684" s="412"/>
      <c r="QVT684" s="412"/>
      <c r="QVU684" s="412"/>
      <c r="QVV684" s="412"/>
      <c r="QVW684" s="412"/>
      <c r="QVX684" s="412"/>
      <c r="QVY684" s="412"/>
      <c r="QVZ684" s="412"/>
      <c r="QWA684" s="412"/>
      <c r="QWB684" s="412"/>
      <c r="QWC684" s="412"/>
      <c r="QWD684" s="412"/>
      <c r="QWE684" s="412"/>
      <c r="QWF684" s="412"/>
      <c r="QWG684" s="412"/>
      <c r="QWH684" s="412"/>
      <c r="QWI684" s="412"/>
      <c r="QWJ684" s="412"/>
      <c r="QWK684" s="412"/>
      <c r="QWL684" s="412"/>
      <c r="QWM684" s="412"/>
      <c r="QWN684" s="412"/>
      <c r="QWO684" s="412"/>
      <c r="QWP684" s="412"/>
      <c r="QWQ684" s="412"/>
      <c r="QWR684" s="412"/>
      <c r="QWS684" s="412"/>
      <c r="QWT684" s="412"/>
      <c r="QWU684" s="412"/>
      <c r="QWV684" s="412"/>
      <c r="QWW684" s="412"/>
      <c r="QWX684" s="412"/>
      <c r="QWY684" s="412"/>
      <c r="QWZ684" s="412"/>
      <c r="QXA684" s="412"/>
      <c r="QXB684" s="413"/>
      <c r="QXC684" s="413"/>
      <c r="QXD684" s="413"/>
      <c r="QXE684" s="413"/>
      <c r="QXF684" s="413"/>
      <c r="QXG684" s="413"/>
      <c r="QXH684" s="413"/>
      <c r="QXI684" s="413"/>
      <c r="QXJ684" s="413"/>
      <c r="QXK684" s="413"/>
      <c r="QXL684" s="413"/>
      <c r="QXM684" s="413"/>
      <c r="QXN684" s="413"/>
      <c r="QXO684" s="413"/>
      <c r="QXP684" s="413"/>
      <c r="QXQ684" s="413"/>
      <c r="QXR684" s="413"/>
      <c r="QXS684" s="413"/>
      <c r="QXT684" s="413"/>
      <c r="QXU684" s="413"/>
      <c r="QXV684" s="413"/>
      <c r="QXW684" s="413"/>
      <c r="QXX684" s="413"/>
      <c r="QXY684" s="413"/>
      <c r="QXZ684" s="414"/>
      <c r="QYA684" s="414"/>
      <c r="QYB684" s="414"/>
      <c r="QYC684" s="414"/>
      <c r="QYD684" s="414"/>
      <c r="QYE684" s="413"/>
      <c r="QYF684" s="413"/>
      <c r="QYG684" s="414"/>
      <c r="QYH684" s="414"/>
      <c r="QYI684" s="413"/>
      <c r="QYJ684" s="413"/>
      <c r="QYK684" s="414"/>
      <c r="QYL684" s="414"/>
      <c r="QYM684" s="413"/>
      <c r="QYN684" s="413"/>
      <c r="QYO684" s="413"/>
      <c r="QYP684" s="413"/>
      <c r="QYQ684" s="413"/>
      <c r="QYR684" s="413"/>
      <c r="QYS684" s="413"/>
      <c r="QYT684" s="414"/>
      <c r="QYU684" s="414"/>
      <c r="QYV684" s="413"/>
      <c r="QYW684" s="413"/>
      <c r="QYX684" s="414"/>
      <c r="QYY684" s="414"/>
      <c r="QYZ684" s="413"/>
      <c r="QZA684" s="413"/>
      <c r="QZB684" s="413"/>
      <c r="QZC684" s="413"/>
      <c r="QZD684" s="413"/>
      <c r="QZE684" s="407"/>
      <c r="QZF684" s="439"/>
      <c r="QZG684" s="413"/>
      <c r="QZH684" s="413"/>
      <c r="QZI684" s="413"/>
      <c r="QZJ684" s="413"/>
      <c r="QZK684" s="413"/>
      <c r="QZL684" s="413"/>
      <c r="QZM684" s="413"/>
      <c r="QZN684" s="412"/>
      <c r="QZO684" s="412"/>
      <c r="QZP684" s="412"/>
      <c r="QZQ684" s="412"/>
      <c r="QZR684" s="412"/>
      <c r="QZS684" s="412"/>
      <c r="QZT684" s="412"/>
      <c r="QZU684" s="412"/>
      <c r="QZV684" s="412"/>
      <c r="QZW684" s="412"/>
      <c r="QZX684" s="412"/>
      <c r="QZY684" s="412"/>
      <c r="QZZ684" s="412"/>
      <c r="RAA684" s="412"/>
      <c r="RAB684" s="412"/>
      <c r="RAC684" s="412"/>
      <c r="RAD684" s="412"/>
      <c r="RAE684" s="412"/>
      <c r="RAF684" s="412"/>
      <c r="RAG684" s="412"/>
      <c r="RAH684" s="412"/>
      <c r="RAI684" s="412"/>
      <c r="RAJ684" s="412"/>
      <c r="RAK684" s="412"/>
      <c r="RAL684" s="412"/>
      <c r="RAM684" s="412"/>
      <c r="RAN684" s="412"/>
      <c r="RAO684" s="412"/>
      <c r="RAP684" s="412"/>
      <c r="RAQ684" s="412"/>
      <c r="RAR684" s="412"/>
      <c r="RAS684" s="412"/>
      <c r="RAT684" s="412"/>
      <c r="RAU684" s="412"/>
      <c r="RAV684" s="412"/>
      <c r="RAW684" s="412"/>
      <c r="RAX684" s="412"/>
      <c r="RAY684" s="412"/>
      <c r="RAZ684" s="412"/>
      <c r="RBA684" s="412"/>
      <c r="RBB684" s="412"/>
      <c r="RBC684" s="412"/>
      <c r="RBD684" s="412"/>
      <c r="RBE684" s="412"/>
      <c r="RBF684" s="413"/>
      <c r="RBG684" s="413"/>
      <c r="RBH684" s="413"/>
      <c r="RBI684" s="413"/>
      <c r="RBJ684" s="413"/>
      <c r="RBK684" s="413"/>
      <c r="RBL684" s="413"/>
      <c r="RBM684" s="413"/>
      <c r="RBN684" s="413"/>
      <c r="RBO684" s="413"/>
      <c r="RBP684" s="413"/>
      <c r="RBQ684" s="413"/>
      <c r="RBR684" s="413"/>
      <c r="RBS684" s="413"/>
      <c r="RBT684" s="413"/>
      <c r="RBU684" s="413"/>
      <c r="RBV684" s="413"/>
      <c r="RBW684" s="413"/>
      <c r="RBX684" s="413"/>
      <c r="RBY684" s="413"/>
      <c r="RBZ684" s="413"/>
      <c r="RCA684" s="413"/>
      <c r="RCB684" s="413"/>
    </row>
    <row r="685" spans="1:12248" s="397" customFormat="1" ht="59.25" hidden="1" customHeight="1" x14ac:dyDescent="0.3">
      <c r="B685" s="499" t="s">
        <v>21</v>
      </c>
      <c r="C685" s="649" t="s">
        <v>298</v>
      </c>
      <c r="D685" s="546"/>
      <c r="E685" s="393"/>
      <c r="F685" s="393"/>
      <c r="G685" s="393"/>
      <c r="H685" s="393"/>
      <c r="I685" s="393"/>
      <c r="J685" s="570" t="e">
        <f t="shared" ref="J685:J690" si="1653">I685/D685</f>
        <v>#DIV/0!</v>
      </c>
      <c r="K685" s="546"/>
      <c r="L685" s="546"/>
      <c r="M685" s="546"/>
      <c r="N685" s="546"/>
      <c r="O685" s="546"/>
      <c r="P685" s="546"/>
      <c r="Q685" s="546"/>
      <c r="R685" s="570" t="e">
        <f t="shared" ref="R685:R690" si="1654">Q685/H685</f>
        <v>#DIV/0!</v>
      </c>
      <c r="S685" s="412">
        <f t="shared" ref="S685:S690" si="1655">AA685</f>
        <v>0</v>
      </c>
      <c r="T685" s="570" t="e">
        <f t="shared" si="1613"/>
        <v>#DIV/0!</v>
      </c>
      <c r="U685" s="392"/>
      <c r="V685" s="546"/>
      <c r="W685" s="546"/>
      <c r="X685" s="546"/>
      <c r="Y685" s="546"/>
      <c r="Z685" s="546"/>
      <c r="AA685" s="546"/>
      <c r="AB685" s="570" t="e">
        <f t="shared" ref="AB685:AB690" si="1656">AA685/D685</f>
        <v>#DIV/0!</v>
      </c>
      <c r="AC685" s="546">
        <f t="shared" ref="AC685:AC708" si="1657">AK685</f>
        <v>0</v>
      </c>
      <c r="AD685" s="570" t="e">
        <f t="shared" ref="AD685:AD711" si="1658">AC685/D685</f>
        <v>#DIV/0!</v>
      </c>
      <c r="AE685" s="392"/>
      <c r="AF685" s="546"/>
      <c r="AG685" s="546"/>
      <c r="AH685" s="570"/>
      <c r="AI685" s="546"/>
      <c r="AJ685" s="546"/>
      <c r="AK685" s="546"/>
      <c r="AL685" s="570" t="e">
        <f t="shared" ref="AL685:AL690" si="1659">AK685/D685</f>
        <v>#DIV/0!</v>
      </c>
      <c r="AM685" s="546"/>
      <c r="AN685" s="546"/>
      <c r="AO685" s="546"/>
      <c r="AP685" s="546"/>
      <c r="AQ685" s="546"/>
      <c r="AR685" s="546"/>
      <c r="AS685" s="546"/>
      <c r="AT685" s="546"/>
      <c r="AU685" s="392"/>
      <c r="AV685" s="646"/>
      <c r="AW685" s="392"/>
      <c r="AX685" s="392"/>
      <c r="AY685" s="392"/>
      <c r="AZ685" s="392"/>
      <c r="BA685" s="394">
        <f t="shared" si="1621"/>
        <v>0</v>
      </c>
      <c r="BB685" s="394"/>
      <c r="BC685" s="394"/>
      <c r="BD685" s="394"/>
      <c r="BE685" s="394">
        <f t="shared" si="1622"/>
        <v>0</v>
      </c>
      <c r="BF685" s="394">
        <f>E685</f>
        <v>0</v>
      </c>
      <c r="BG685" s="394"/>
      <c r="BH685" s="394"/>
      <c r="BI685" s="394"/>
      <c r="BJ685" s="395"/>
      <c r="BK685" s="395"/>
      <c r="BL685" s="395"/>
      <c r="BM685" s="395"/>
      <c r="BN685" s="396">
        <f t="shared" ref="BN685:BN705" si="1660">BO685+BP685+BQ685</f>
        <v>0</v>
      </c>
      <c r="BO685" s="394"/>
      <c r="BP685" s="395"/>
      <c r="BQ685" s="395"/>
      <c r="BR685" s="395"/>
      <c r="BS685" s="395"/>
      <c r="BT685" s="393">
        <f t="shared" si="1605"/>
        <v>0</v>
      </c>
      <c r="BU685" s="393">
        <f t="shared" si="1606"/>
        <v>0</v>
      </c>
      <c r="BV685" s="394"/>
      <c r="BW685" s="395"/>
      <c r="BX685" s="395"/>
      <c r="BY685" s="395"/>
      <c r="BZ685" s="395"/>
      <c r="CA685" s="396">
        <f t="shared" si="1608"/>
        <v>0</v>
      </c>
      <c r="CB685" s="394"/>
      <c r="CC685" s="394"/>
      <c r="CD685" s="394"/>
      <c r="CE685" s="394">
        <f t="shared" si="1623"/>
        <v>0</v>
      </c>
      <c r="CF685" s="393">
        <f t="shared" si="1652"/>
        <v>0</v>
      </c>
      <c r="CG685" s="393"/>
      <c r="CH685" s="393">
        <f t="shared" si="1609"/>
        <v>0</v>
      </c>
      <c r="CI685" s="395"/>
      <c r="CJ685" s="396"/>
      <c r="CK685" s="394"/>
      <c r="CL685" s="395"/>
      <c r="CM685" s="395"/>
      <c r="CN685" s="395"/>
      <c r="CO685" s="395"/>
    </row>
    <row r="686" spans="1:12248" s="650" customFormat="1" ht="49.5" hidden="1" customHeight="1" x14ac:dyDescent="0.3">
      <c r="B686" s="499"/>
      <c r="C686" s="651" t="s">
        <v>297</v>
      </c>
      <c r="D686" s="652"/>
      <c r="E686" s="619"/>
      <c r="F686" s="619"/>
      <c r="G686" s="619"/>
      <c r="H686" s="619"/>
      <c r="I686" s="619"/>
      <c r="J686" s="570" t="e">
        <f t="shared" si="1653"/>
        <v>#DIV/0!</v>
      </c>
      <c r="K686" s="652"/>
      <c r="L686" s="652"/>
      <c r="M686" s="652"/>
      <c r="N686" s="652"/>
      <c r="O686" s="652"/>
      <c r="P686" s="652"/>
      <c r="Q686" s="652"/>
      <c r="R686" s="570" t="e">
        <f t="shared" si="1654"/>
        <v>#DIV/0!</v>
      </c>
      <c r="S686" s="412">
        <f t="shared" si="1655"/>
        <v>0</v>
      </c>
      <c r="T686" s="570" t="e">
        <f t="shared" si="1613"/>
        <v>#DIV/0!</v>
      </c>
      <c r="U686" s="646"/>
      <c r="V686" s="652"/>
      <c r="W686" s="652"/>
      <c r="X686" s="652"/>
      <c r="Y686" s="652"/>
      <c r="Z686" s="652"/>
      <c r="AA686" s="652"/>
      <c r="AB686" s="570" t="e">
        <f t="shared" si="1656"/>
        <v>#DIV/0!</v>
      </c>
      <c r="AC686" s="652">
        <f t="shared" si="1657"/>
        <v>0</v>
      </c>
      <c r="AD686" s="570" t="e">
        <f t="shared" si="1658"/>
        <v>#DIV/0!</v>
      </c>
      <c r="AE686" s="646"/>
      <c r="AF686" s="652"/>
      <c r="AG686" s="652"/>
      <c r="AH686" s="570"/>
      <c r="AI686" s="652"/>
      <c r="AJ686" s="652"/>
      <c r="AK686" s="652"/>
      <c r="AL686" s="570" t="e">
        <f t="shared" si="1659"/>
        <v>#DIV/0!</v>
      </c>
      <c r="AM686" s="652"/>
      <c r="AN686" s="652"/>
      <c r="AO686" s="652"/>
      <c r="AP686" s="652"/>
      <c r="AQ686" s="652"/>
      <c r="AR686" s="652"/>
      <c r="AS686" s="652"/>
      <c r="AT686" s="652"/>
      <c r="AU686" s="646"/>
      <c r="AV686" s="646"/>
      <c r="AW686" s="646"/>
      <c r="AX686" s="646"/>
      <c r="AY686" s="646"/>
      <c r="AZ686" s="646"/>
      <c r="BA686" s="394">
        <f t="shared" si="1621"/>
        <v>0</v>
      </c>
      <c r="BB686" s="394"/>
      <c r="BC686" s="394"/>
      <c r="BD686" s="394"/>
      <c r="BE686" s="394">
        <f t="shared" si="1622"/>
        <v>0</v>
      </c>
      <c r="BF686" s="394">
        <f>E686</f>
        <v>0</v>
      </c>
      <c r="BG686" s="394"/>
      <c r="BH686" s="394"/>
      <c r="BI686" s="394"/>
      <c r="BJ686" s="395"/>
      <c r="BK686" s="395"/>
      <c r="BL686" s="395"/>
      <c r="BM686" s="395"/>
      <c r="BN686" s="396">
        <f t="shared" si="1660"/>
        <v>0</v>
      </c>
      <c r="BO686" s="394"/>
      <c r="BP686" s="395"/>
      <c r="BQ686" s="395"/>
      <c r="BR686" s="395"/>
      <c r="BS686" s="395"/>
      <c r="BT686" s="619">
        <f t="shared" si="1605"/>
        <v>0</v>
      </c>
      <c r="BU686" s="619">
        <f t="shared" si="1606"/>
        <v>0</v>
      </c>
      <c r="BV686" s="394"/>
      <c r="BW686" s="395"/>
      <c r="BX686" s="395"/>
      <c r="BY686" s="395"/>
      <c r="BZ686" s="395"/>
      <c r="CA686" s="396">
        <f t="shared" si="1608"/>
        <v>0</v>
      </c>
      <c r="CB686" s="394"/>
      <c r="CC686" s="394"/>
      <c r="CD686" s="394"/>
      <c r="CE686" s="394">
        <f t="shared" si="1623"/>
        <v>0</v>
      </c>
      <c r="CF686" s="619">
        <f t="shared" si="1652"/>
        <v>0</v>
      </c>
      <c r="CG686" s="619"/>
      <c r="CH686" s="619">
        <f t="shared" si="1609"/>
        <v>0</v>
      </c>
      <c r="CI686" s="395"/>
      <c r="CJ686" s="396"/>
      <c r="CK686" s="394"/>
      <c r="CL686" s="395"/>
      <c r="CM686" s="395"/>
      <c r="CN686" s="395"/>
      <c r="CO686" s="395"/>
    </row>
    <row r="687" spans="1:12248" s="397" customFormat="1" ht="54" hidden="1" customHeight="1" x14ac:dyDescent="0.3">
      <c r="B687" s="499" t="s">
        <v>22</v>
      </c>
      <c r="C687" s="649" t="s">
        <v>246</v>
      </c>
      <c r="D687" s="546"/>
      <c r="E687" s="393"/>
      <c r="F687" s="393"/>
      <c r="G687" s="393"/>
      <c r="H687" s="393"/>
      <c r="I687" s="393"/>
      <c r="J687" s="570" t="e">
        <f t="shared" si="1653"/>
        <v>#DIV/0!</v>
      </c>
      <c r="K687" s="546"/>
      <c r="L687" s="546"/>
      <c r="M687" s="546"/>
      <c r="N687" s="546"/>
      <c r="O687" s="546"/>
      <c r="P687" s="546"/>
      <c r="Q687" s="546"/>
      <c r="R687" s="570" t="e">
        <f t="shared" si="1654"/>
        <v>#DIV/0!</v>
      </c>
      <c r="S687" s="412">
        <f t="shared" si="1655"/>
        <v>0</v>
      </c>
      <c r="T687" s="570" t="e">
        <f t="shared" si="1613"/>
        <v>#DIV/0!</v>
      </c>
      <c r="U687" s="392"/>
      <c r="V687" s="546"/>
      <c r="W687" s="546"/>
      <c r="X687" s="546"/>
      <c r="Y687" s="546"/>
      <c r="Z687" s="546"/>
      <c r="AA687" s="546"/>
      <c r="AB687" s="570" t="e">
        <f t="shared" si="1656"/>
        <v>#DIV/0!</v>
      </c>
      <c r="AC687" s="546">
        <f t="shared" si="1657"/>
        <v>0</v>
      </c>
      <c r="AD687" s="570" t="e">
        <f t="shared" si="1658"/>
        <v>#DIV/0!</v>
      </c>
      <c r="AE687" s="392"/>
      <c r="AF687" s="546"/>
      <c r="AG687" s="546"/>
      <c r="AH687" s="570"/>
      <c r="AI687" s="546"/>
      <c r="AJ687" s="546"/>
      <c r="AK687" s="546"/>
      <c r="AL687" s="570" t="e">
        <f t="shared" si="1659"/>
        <v>#DIV/0!</v>
      </c>
      <c r="AM687" s="546"/>
      <c r="AN687" s="546"/>
      <c r="AO687" s="546"/>
      <c r="AP687" s="546"/>
      <c r="AQ687" s="546"/>
      <c r="AR687" s="546"/>
      <c r="AS687" s="546"/>
      <c r="AT687" s="546"/>
      <c r="AU687" s="392"/>
      <c r="AV687" s="646"/>
      <c r="AW687" s="392"/>
      <c r="AX687" s="392"/>
      <c r="AY687" s="392"/>
      <c r="AZ687" s="392"/>
      <c r="BA687" s="394">
        <f t="shared" si="1621"/>
        <v>0</v>
      </c>
      <c r="BB687" s="394"/>
      <c r="BC687" s="394"/>
      <c r="BD687" s="394"/>
      <c r="BE687" s="394">
        <f t="shared" si="1622"/>
        <v>0</v>
      </c>
      <c r="BF687" s="394">
        <f>E687</f>
        <v>0</v>
      </c>
      <c r="BG687" s="394"/>
      <c r="BH687" s="394"/>
      <c r="BI687" s="394"/>
      <c r="BJ687" s="395"/>
      <c r="BK687" s="395"/>
      <c r="BL687" s="395"/>
      <c r="BM687" s="395"/>
      <c r="BN687" s="396">
        <f t="shared" si="1660"/>
        <v>0</v>
      </c>
      <c r="BO687" s="394"/>
      <c r="BP687" s="395"/>
      <c r="BQ687" s="395"/>
      <c r="BR687" s="395"/>
      <c r="BS687" s="395"/>
      <c r="BT687" s="393">
        <f t="shared" si="1605"/>
        <v>0</v>
      </c>
      <c r="BU687" s="393">
        <f t="shared" si="1606"/>
        <v>0</v>
      </c>
      <c r="BV687" s="394"/>
      <c r="BW687" s="395"/>
      <c r="BX687" s="395"/>
      <c r="BY687" s="395"/>
      <c r="BZ687" s="395"/>
      <c r="CA687" s="396">
        <f t="shared" si="1608"/>
        <v>0</v>
      </c>
      <c r="CB687" s="394"/>
      <c r="CC687" s="394"/>
      <c r="CD687" s="394"/>
      <c r="CE687" s="394">
        <f t="shared" si="1623"/>
        <v>0</v>
      </c>
      <c r="CF687" s="393">
        <f t="shared" si="1652"/>
        <v>0</v>
      </c>
      <c r="CG687" s="393"/>
      <c r="CH687" s="393">
        <f t="shared" si="1609"/>
        <v>0</v>
      </c>
      <c r="CI687" s="395"/>
      <c r="CJ687" s="396"/>
      <c r="CK687" s="394"/>
      <c r="CL687" s="395"/>
      <c r="CM687" s="395"/>
      <c r="CN687" s="395"/>
      <c r="CO687" s="395"/>
    </row>
    <row r="688" spans="1:12248" s="397" customFormat="1" ht="54" hidden="1" customHeight="1" x14ac:dyDescent="0.3">
      <c r="B688" s="499" t="s">
        <v>10</v>
      </c>
      <c r="C688" s="373" t="s">
        <v>340</v>
      </c>
      <c r="D688" s="546">
        <f t="shared" ref="D688:D693" si="1661">E688</f>
        <v>45300</v>
      </c>
      <c r="E688" s="388">
        <f>E689</f>
        <v>45300</v>
      </c>
      <c r="F688" s="388"/>
      <c r="G688" s="393"/>
      <c r="H688" s="393"/>
      <c r="I688" s="393"/>
      <c r="J688" s="570">
        <f t="shared" si="1653"/>
        <v>0</v>
      </c>
      <c r="K688" s="546"/>
      <c r="L688" s="546"/>
      <c r="M688" s="546"/>
      <c r="N688" s="546"/>
      <c r="O688" s="546"/>
      <c r="P688" s="546"/>
      <c r="Q688" s="546"/>
      <c r="R688" s="570" t="e">
        <f t="shared" si="1654"/>
        <v>#DIV/0!</v>
      </c>
      <c r="S688" s="412">
        <f t="shared" si="1655"/>
        <v>0</v>
      </c>
      <c r="T688" s="570">
        <f t="shared" si="1613"/>
        <v>0</v>
      </c>
      <c r="U688" s="387">
        <f>U689</f>
        <v>0</v>
      </c>
      <c r="V688" s="546"/>
      <c r="W688" s="546"/>
      <c r="X688" s="546"/>
      <c r="Y688" s="546"/>
      <c r="Z688" s="546"/>
      <c r="AA688" s="546"/>
      <c r="AB688" s="570">
        <f t="shared" si="1656"/>
        <v>0</v>
      </c>
      <c r="AC688" s="546">
        <f t="shared" si="1657"/>
        <v>0</v>
      </c>
      <c r="AD688" s="570">
        <f t="shared" si="1658"/>
        <v>0</v>
      </c>
      <c r="AE688" s="387">
        <f>AE689</f>
        <v>38759</v>
      </c>
      <c r="AF688" s="546"/>
      <c r="AG688" s="546"/>
      <c r="AH688" s="570"/>
      <c r="AI688" s="546"/>
      <c r="AJ688" s="546"/>
      <c r="AK688" s="546"/>
      <c r="AL688" s="570">
        <f t="shared" si="1659"/>
        <v>0</v>
      </c>
      <c r="AM688" s="546"/>
      <c r="AN688" s="546"/>
      <c r="AO688" s="546"/>
      <c r="AP688" s="546"/>
      <c r="AQ688" s="546"/>
      <c r="AR688" s="546"/>
      <c r="AS688" s="546"/>
      <c r="AT688" s="546"/>
      <c r="AU688" s="392"/>
      <c r="AV688" s="646">
        <f t="shared" ref="AV688:AV693" si="1662">AW688</f>
        <v>45300</v>
      </c>
      <c r="AW688" s="387">
        <f>AW689</f>
        <v>45300</v>
      </c>
      <c r="AX688" s="387"/>
      <c r="AY688" s="392"/>
      <c r="AZ688" s="392"/>
      <c r="BA688" s="394"/>
      <c r="BB688" s="394"/>
      <c r="BC688" s="394"/>
      <c r="BD688" s="394"/>
      <c r="BE688" s="394"/>
      <c r="BF688" s="394"/>
      <c r="BG688" s="394"/>
      <c r="BH688" s="394"/>
      <c r="BI688" s="387">
        <f t="shared" ref="BI688:BI698" si="1663">BJ688</f>
        <v>10000</v>
      </c>
      <c r="BJ688" s="387">
        <f>BJ689</f>
        <v>10000</v>
      </c>
      <c r="BK688" s="387"/>
      <c r="BL688" s="395"/>
      <c r="BM688" s="395"/>
      <c r="BN688" s="396"/>
      <c r="BO688" s="387">
        <f t="shared" ref="BO688:BO693" si="1664">BP688</f>
        <v>10000</v>
      </c>
      <c r="BP688" s="387">
        <f>BP689</f>
        <v>10000</v>
      </c>
      <c r="BQ688" s="387"/>
      <c r="BR688" s="395"/>
      <c r="BS688" s="395"/>
      <c r="BT688" s="393"/>
      <c r="BU688" s="393"/>
      <c r="BV688" s="387">
        <f t="shared" ref="BV688:BV698" si="1665">BW688</f>
        <v>0</v>
      </c>
      <c r="BW688" s="387">
        <f>BW689</f>
        <v>0</v>
      </c>
      <c r="BX688" s="387"/>
      <c r="BY688" s="395"/>
      <c r="BZ688" s="395"/>
      <c r="CA688" s="396"/>
      <c r="CB688" s="394"/>
      <c r="CC688" s="394"/>
      <c r="CD688" s="394"/>
      <c r="CE688" s="394"/>
      <c r="CF688" s="393"/>
      <c r="CG688" s="393"/>
      <c r="CH688" s="393"/>
      <c r="CI688" s="395"/>
      <c r="CJ688" s="396"/>
      <c r="CK688" s="387">
        <f t="shared" ref="CK688:CK698" si="1666">CL688</f>
        <v>0</v>
      </c>
      <c r="CL688" s="387">
        <f>CL689</f>
        <v>0</v>
      </c>
      <c r="CM688" s="387"/>
      <c r="CN688" s="395"/>
      <c r="CO688" s="395"/>
    </row>
    <row r="689" spans="1:12248" s="653" customFormat="1" ht="54" hidden="1" customHeight="1" x14ac:dyDescent="0.25">
      <c r="B689" s="499"/>
      <c r="C689" s="654" t="s">
        <v>31</v>
      </c>
      <c r="D689" s="655">
        <f t="shared" si="1661"/>
        <v>45300</v>
      </c>
      <c r="E689" s="451">
        <f>E691</f>
        <v>45300</v>
      </c>
      <c r="F689" s="451"/>
      <c r="G689" s="451"/>
      <c r="H689" s="451"/>
      <c r="I689" s="451"/>
      <c r="J689" s="570">
        <f t="shared" si="1653"/>
        <v>0</v>
      </c>
      <c r="K689" s="655"/>
      <c r="L689" s="655"/>
      <c r="M689" s="655"/>
      <c r="N689" s="655"/>
      <c r="O689" s="655"/>
      <c r="P689" s="655"/>
      <c r="Q689" s="655"/>
      <c r="R689" s="570" t="e">
        <f t="shared" si="1654"/>
        <v>#DIV/0!</v>
      </c>
      <c r="S689" s="412">
        <f t="shared" si="1655"/>
        <v>0</v>
      </c>
      <c r="T689" s="570">
        <f t="shared" si="1613"/>
        <v>0</v>
      </c>
      <c r="U689" s="465">
        <f>U691</f>
        <v>0</v>
      </c>
      <c r="V689" s="655"/>
      <c r="W689" s="655"/>
      <c r="X689" s="655"/>
      <c r="Y689" s="655"/>
      <c r="Z689" s="655"/>
      <c r="AA689" s="655"/>
      <c r="AB689" s="570">
        <f t="shared" si="1656"/>
        <v>0</v>
      </c>
      <c r="AC689" s="655">
        <f t="shared" si="1657"/>
        <v>0</v>
      </c>
      <c r="AD689" s="570">
        <f t="shared" si="1658"/>
        <v>0</v>
      </c>
      <c r="AE689" s="465">
        <f>AE691</f>
        <v>38759</v>
      </c>
      <c r="AF689" s="655"/>
      <c r="AG689" s="655"/>
      <c r="AH689" s="570"/>
      <c r="AI689" s="655"/>
      <c r="AJ689" s="655"/>
      <c r="AK689" s="655"/>
      <c r="AL689" s="570">
        <f t="shared" si="1659"/>
        <v>0</v>
      </c>
      <c r="AM689" s="655"/>
      <c r="AN689" s="655"/>
      <c r="AO689" s="655"/>
      <c r="AP689" s="655"/>
      <c r="AQ689" s="655"/>
      <c r="AR689" s="655"/>
      <c r="AS689" s="655"/>
      <c r="AT689" s="655"/>
      <c r="AU689" s="465">
        <f>AV689+AW689+AX689</f>
        <v>90600</v>
      </c>
      <c r="AV689" s="465">
        <f t="shared" si="1662"/>
        <v>45300</v>
      </c>
      <c r="AW689" s="465">
        <f>AW691</f>
        <v>45300</v>
      </c>
      <c r="AX689" s="465"/>
      <c r="AY689" s="465"/>
      <c r="AZ689" s="465"/>
      <c r="BA689" s="465" t="e">
        <f t="shared" ref="BA689" si="1667">BB689+BC689+BD689</f>
        <v>#REF!</v>
      </c>
      <c r="BB689" s="465" t="e">
        <f>BB480+BB647+#REF!</f>
        <v>#REF!</v>
      </c>
      <c r="BC689" s="465"/>
      <c r="BD689" s="465"/>
      <c r="BE689" s="465" t="e">
        <f t="shared" ref="BE689" si="1668">BF689+BG689</f>
        <v>#REF!</v>
      </c>
      <c r="BF689" s="465" t="e">
        <f>BF480+BF647+#REF!</f>
        <v>#REF!</v>
      </c>
      <c r="BG689" s="465">
        <f>G689</f>
        <v>0</v>
      </c>
      <c r="BH689" s="465"/>
      <c r="BI689" s="465">
        <f t="shared" si="1663"/>
        <v>10000</v>
      </c>
      <c r="BJ689" s="465">
        <f>BJ691</f>
        <v>10000</v>
      </c>
      <c r="BK689" s="465"/>
      <c r="BL689" s="465"/>
      <c r="BM689" s="465"/>
      <c r="BN689" s="465">
        <f t="shared" ref="BN689" si="1669">BO689+BP689+BQ689</f>
        <v>20000</v>
      </c>
      <c r="BO689" s="465">
        <f t="shared" si="1664"/>
        <v>10000</v>
      </c>
      <c r="BP689" s="465">
        <f>BP691</f>
        <v>10000</v>
      </c>
      <c r="BQ689" s="465"/>
      <c r="BR689" s="465"/>
      <c r="BS689" s="465"/>
      <c r="BT689" s="451"/>
      <c r="BU689" s="451"/>
      <c r="BV689" s="465">
        <f t="shared" si="1665"/>
        <v>0</v>
      </c>
      <c r="BW689" s="465">
        <f>BW691</f>
        <v>0</v>
      </c>
      <c r="BX689" s="465"/>
      <c r="BY689" s="465"/>
      <c r="BZ689" s="465"/>
      <c r="CA689" s="465" t="e">
        <f t="shared" ref="CA689" si="1670">CB689+CC689+CD689</f>
        <v>#REF!</v>
      </c>
      <c r="CB689" s="465" t="e">
        <f>CB480+CB647+#REF!</f>
        <v>#REF!</v>
      </c>
      <c r="CC689" s="451"/>
      <c r="CD689" s="451"/>
      <c r="CE689" s="465" t="e">
        <f t="shared" ref="CE689" si="1671">CF689+CH689+CI689</f>
        <v>#REF!</v>
      </c>
      <c r="CF689" s="465" t="e">
        <f>CF480+CF647+#REF!</f>
        <v>#REF!</v>
      </c>
      <c r="CG689" s="465"/>
      <c r="CH689" s="451"/>
      <c r="CI689" s="465"/>
      <c r="CJ689" s="465"/>
      <c r="CK689" s="465">
        <f t="shared" si="1666"/>
        <v>0</v>
      </c>
      <c r="CL689" s="465">
        <f>CL691</f>
        <v>0</v>
      </c>
      <c r="CM689" s="465"/>
      <c r="CN689" s="465"/>
      <c r="CO689" s="465"/>
    </row>
    <row r="690" spans="1:12248" s="645" customFormat="1" ht="159" customHeight="1" x14ac:dyDescent="0.3">
      <c r="A690" s="407"/>
      <c r="B690" s="499" t="s">
        <v>11</v>
      </c>
      <c r="C690" s="440" t="s">
        <v>416</v>
      </c>
      <c r="D690" s="412">
        <f>H690</f>
        <v>130210.94</v>
      </c>
      <c r="E690" s="412"/>
      <c r="F690" s="412"/>
      <c r="G690" s="412"/>
      <c r="H690" s="412">
        <f>[6]Лист1!$B$58</f>
        <v>130210.94</v>
      </c>
      <c r="I690" s="412">
        <f>Q690</f>
        <v>14792.33311</v>
      </c>
      <c r="J690" s="570">
        <f t="shared" si="1653"/>
        <v>0.11360284404674445</v>
      </c>
      <c r="K690" s="412"/>
      <c r="L690" s="412"/>
      <c r="M690" s="412"/>
      <c r="N690" s="412"/>
      <c r="O690" s="412"/>
      <c r="P690" s="412"/>
      <c r="Q690" s="412">
        <v>14792.33311</v>
      </c>
      <c r="R690" s="570">
        <f t="shared" si="1654"/>
        <v>0.11360284404674445</v>
      </c>
      <c r="S690" s="412">
        <f t="shared" si="1655"/>
        <v>14792.33311</v>
      </c>
      <c r="T690" s="570">
        <f t="shared" si="1613"/>
        <v>0.11360284404674445</v>
      </c>
      <c r="U690" s="413"/>
      <c r="V690" s="412"/>
      <c r="W690" s="412"/>
      <c r="X690" s="412"/>
      <c r="Y690" s="412"/>
      <c r="Z690" s="412"/>
      <c r="AA690" s="412">
        <v>14792.33311</v>
      </c>
      <c r="AB690" s="570">
        <f t="shared" si="1656"/>
        <v>0.11360284404674445</v>
      </c>
      <c r="AC690" s="412">
        <f t="shared" si="1657"/>
        <v>130210.94</v>
      </c>
      <c r="AD690" s="570">
        <f t="shared" si="1658"/>
        <v>1</v>
      </c>
      <c r="AE690" s="413"/>
      <c r="AF690" s="412"/>
      <c r="AG690" s="412"/>
      <c r="AH690" s="570"/>
      <c r="AI690" s="412"/>
      <c r="AJ690" s="412"/>
      <c r="AK690" s="412">
        <f>'[13]Дорожный фонд'!$Y$260</f>
        <v>130210.94</v>
      </c>
      <c r="AL690" s="570">
        <f t="shared" si="1659"/>
        <v>1</v>
      </c>
      <c r="AM690" s="412"/>
      <c r="AN690" s="412"/>
      <c r="AO690" s="412"/>
      <c r="AP690" s="412"/>
      <c r="AQ690" s="412"/>
      <c r="AR690" s="412"/>
      <c r="AS690" s="412"/>
      <c r="AT690" s="412"/>
      <c r="AU690" s="413">
        <f>AZ690-H690</f>
        <v>0</v>
      </c>
      <c r="AV690" s="413">
        <f>AZ690</f>
        <v>130210.94</v>
      </c>
      <c r="AW690" s="413"/>
      <c r="AX690" s="413"/>
      <c r="AY690" s="413"/>
      <c r="AZ690" s="413">
        <f>[6]Лист1!$B$58</f>
        <v>130210.94</v>
      </c>
      <c r="BA690" s="413"/>
      <c r="BB690" s="413"/>
      <c r="BC690" s="413"/>
      <c r="BD690" s="413"/>
      <c r="BE690" s="413"/>
      <c r="BF690" s="413"/>
      <c r="BG690" s="413"/>
      <c r="BH690" s="413"/>
      <c r="BI690" s="413">
        <f>BM690</f>
        <v>107000</v>
      </c>
      <c r="BJ690" s="413"/>
      <c r="BK690" s="413"/>
      <c r="BL690" s="413"/>
      <c r="BM690" s="413">
        <f>[6]Лист1!$C$58</f>
        <v>107000</v>
      </c>
      <c r="BN690" s="413">
        <f>BS690-BI690</f>
        <v>0</v>
      </c>
      <c r="BO690" s="413">
        <f>BS690</f>
        <v>107000</v>
      </c>
      <c r="BP690" s="413"/>
      <c r="BQ690" s="413"/>
      <c r="BR690" s="413"/>
      <c r="BS690" s="413">
        <f>[6]Лист1!$C$58</f>
        <v>107000</v>
      </c>
      <c r="BT690" s="413"/>
      <c r="BU690" s="413"/>
      <c r="BV690" s="413">
        <v>0</v>
      </c>
      <c r="BW690" s="413"/>
      <c r="BX690" s="413"/>
      <c r="BY690" s="413"/>
      <c r="BZ690" s="413"/>
      <c r="CA690" s="413"/>
      <c r="CB690" s="413"/>
      <c r="CC690" s="413"/>
      <c r="CD690" s="413"/>
      <c r="CE690" s="413">
        <f>CI690</f>
        <v>109000</v>
      </c>
      <c r="CF690" s="413"/>
      <c r="CG690" s="413"/>
      <c r="CH690" s="413"/>
      <c r="CI690" s="413">
        <f>[6]Лист1!$D$58</f>
        <v>109000</v>
      </c>
      <c r="CJ690" s="413">
        <v>0</v>
      </c>
      <c r="CK690" s="413">
        <f>CO690</f>
        <v>109000</v>
      </c>
      <c r="CL690" s="413"/>
      <c r="CM690" s="413"/>
      <c r="CN690" s="413"/>
      <c r="CO690" s="413">
        <f>[6]Лист1!$D$58</f>
        <v>109000</v>
      </c>
      <c r="CP690" s="413"/>
      <c r="CQ690" s="413"/>
      <c r="CR690" s="413"/>
      <c r="CS690" s="413"/>
      <c r="CT690" s="413"/>
      <c r="CU690" s="413"/>
      <c r="CV690" s="413"/>
      <c r="CW690" s="413"/>
      <c r="CX690" s="413"/>
      <c r="CY690" s="413"/>
      <c r="CZ690" s="413"/>
      <c r="DA690" s="413"/>
      <c r="DB690" s="413"/>
      <c r="DC690" s="414"/>
      <c r="DD690" s="414"/>
      <c r="DE690" s="414"/>
      <c r="DF690" s="414"/>
      <c r="DG690" s="412"/>
      <c r="DH690" s="412"/>
      <c r="DI690" s="412"/>
      <c r="DJ690" s="412"/>
      <c r="DK690" s="412"/>
      <c r="DL690" s="412"/>
      <c r="DM690" s="412"/>
      <c r="DN690" s="412"/>
      <c r="DO690" s="412"/>
      <c r="DP690" s="412"/>
      <c r="DQ690" s="412"/>
      <c r="DR690" s="412"/>
      <c r="DS690" s="412"/>
      <c r="DT690" s="412"/>
      <c r="DU690" s="412"/>
      <c r="DV690" s="412"/>
      <c r="DW690" s="412"/>
      <c r="DX690" s="412"/>
      <c r="DY690" s="412"/>
      <c r="DZ690" s="413"/>
      <c r="EA690" s="413"/>
      <c r="EB690" s="413"/>
      <c r="EC690" s="413"/>
      <c r="ED690" s="413"/>
      <c r="EE690" s="413"/>
      <c r="EF690" s="413"/>
      <c r="EG690" s="413"/>
      <c r="EH690" s="413"/>
      <c r="EI690" s="413"/>
      <c r="EJ690" s="413"/>
      <c r="EK690" s="413"/>
      <c r="EL690" s="413"/>
      <c r="EM690" s="413"/>
      <c r="EN690" s="413"/>
      <c r="EO690" s="413"/>
      <c r="EP690" s="413"/>
      <c r="EQ690" s="413"/>
      <c r="ER690" s="413"/>
      <c r="ES690" s="413"/>
      <c r="ET690" s="413"/>
      <c r="EU690" s="413"/>
      <c r="EV690" s="413"/>
      <c r="EW690" s="413"/>
      <c r="EX690" s="414"/>
      <c r="EY690" s="414"/>
      <c r="EZ690" s="414"/>
      <c r="FA690" s="414"/>
      <c r="FB690" s="414"/>
      <c r="FC690" s="413"/>
      <c r="FD690" s="413"/>
      <c r="FE690" s="414"/>
      <c r="FF690" s="414"/>
      <c r="FG690" s="413"/>
      <c r="FH690" s="413"/>
      <c r="FI690" s="414"/>
      <c r="FJ690" s="414"/>
      <c r="FK690" s="413"/>
      <c r="FL690" s="413"/>
      <c r="FM690" s="413"/>
      <c r="FN690" s="413"/>
      <c r="FO690" s="413"/>
      <c r="FP690" s="413"/>
      <c r="FQ690" s="413"/>
      <c r="FR690" s="414"/>
      <c r="FS690" s="414"/>
      <c r="FT690" s="413"/>
      <c r="FU690" s="413"/>
      <c r="FV690" s="414"/>
      <c r="FW690" s="414"/>
      <c r="FX690" s="413"/>
      <c r="FY690" s="413"/>
      <c r="FZ690" s="413"/>
      <c r="GA690" s="413"/>
      <c r="GB690" s="413"/>
      <c r="GC690" s="407"/>
      <c r="GD690" s="439"/>
      <c r="GE690" s="413"/>
      <c r="GF690" s="413"/>
      <c r="GG690" s="413"/>
      <c r="GH690" s="413"/>
      <c r="GI690" s="413"/>
      <c r="GJ690" s="413"/>
      <c r="GK690" s="413"/>
      <c r="GL690" s="412"/>
      <c r="GM690" s="412"/>
      <c r="GN690" s="412"/>
      <c r="GO690" s="412"/>
      <c r="GP690" s="412"/>
      <c r="GQ690" s="412"/>
      <c r="GR690" s="412"/>
      <c r="GS690" s="412"/>
      <c r="GT690" s="412"/>
      <c r="GU690" s="412"/>
      <c r="GV690" s="412"/>
      <c r="GW690" s="412"/>
      <c r="GX690" s="412"/>
      <c r="GY690" s="412"/>
      <c r="GZ690" s="412"/>
      <c r="HA690" s="412"/>
      <c r="HB690" s="412"/>
      <c r="HC690" s="412"/>
      <c r="HD690" s="412"/>
      <c r="HE690" s="412"/>
      <c r="HF690" s="412"/>
      <c r="HG690" s="412"/>
      <c r="HH690" s="412"/>
      <c r="HI690" s="412"/>
      <c r="HJ690" s="412"/>
      <c r="HK690" s="412"/>
      <c r="HL690" s="412"/>
      <c r="HM690" s="412"/>
      <c r="HN690" s="412"/>
      <c r="HO690" s="412"/>
      <c r="HP690" s="412"/>
      <c r="HQ690" s="412"/>
      <c r="HR690" s="412"/>
      <c r="HS690" s="412"/>
      <c r="HT690" s="412"/>
      <c r="HU690" s="412"/>
      <c r="HV690" s="412"/>
      <c r="HW690" s="412"/>
      <c r="HX690" s="412"/>
      <c r="HY690" s="412"/>
      <c r="HZ690" s="412"/>
      <c r="IA690" s="412"/>
      <c r="IB690" s="412"/>
      <c r="IC690" s="412"/>
      <c r="ID690" s="413"/>
      <c r="IE690" s="413"/>
      <c r="IF690" s="413"/>
      <c r="IG690" s="413"/>
      <c r="IH690" s="413"/>
      <c r="II690" s="413"/>
      <c r="IJ690" s="413"/>
      <c r="IK690" s="413"/>
      <c r="IL690" s="413"/>
      <c r="IM690" s="413"/>
      <c r="IN690" s="413"/>
      <c r="IO690" s="413"/>
      <c r="IP690" s="413"/>
      <c r="IQ690" s="413"/>
      <c r="IR690" s="413"/>
      <c r="IS690" s="413"/>
      <c r="IT690" s="413"/>
      <c r="IU690" s="413"/>
      <c r="IV690" s="413"/>
      <c r="IW690" s="413"/>
      <c r="IX690" s="413"/>
      <c r="IY690" s="413"/>
      <c r="IZ690" s="413"/>
      <c r="JA690" s="413"/>
      <c r="JB690" s="414"/>
      <c r="JC690" s="414"/>
      <c r="JD690" s="414"/>
      <c r="JE690" s="414"/>
      <c r="JF690" s="414"/>
      <c r="JG690" s="413"/>
      <c r="JH690" s="413"/>
      <c r="JI690" s="414"/>
      <c r="JJ690" s="414"/>
      <c r="JK690" s="413"/>
      <c r="JL690" s="413"/>
      <c r="JM690" s="414"/>
      <c r="JN690" s="414"/>
      <c r="JO690" s="413"/>
      <c r="JP690" s="413"/>
      <c r="JQ690" s="413"/>
      <c r="JR690" s="413"/>
      <c r="JS690" s="413"/>
      <c r="JT690" s="413"/>
      <c r="JU690" s="413"/>
      <c r="JV690" s="414"/>
      <c r="JW690" s="414"/>
      <c r="JX690" s="413"/>
      <c r="JY690" s="413"/>
      <c r="JZ690" s="414"/>
      <c r="KA690" s="414"/>
      <c r="KB690" s="413"/>
      <c r="KC690" s="413"/>
      <c r="KD690" s="413"/>
      <c r="KE690" s="413"/>
      <c r="KF690" s="413"/>
      <c r="KG690" s="407"/>
      <c r="KH690" s="439"/>
      <c r="KI690" s="413"/>
      <c r="KJ690" s="413"/>
      <c r="KK690" s="413"/>
      <c r="KL690" s="413"/>
      <c r="KM690" s="413"/>
      <c r="KN690" s="413"/>
      <c r="KO690" s="413"/>
      <c r="KP690" s="412"/>
      <c r="KQ690" s="412"/>
      <c r="KR690" s="412"/>
      <c r="KS690" s="412"/>
      <c r="KT690" s="412"/>
      <c r="KU690" s="412"/>
      <c r="KV690" s="412"/>
      <c r="KW690" s="412"/>
      <c r="KX690" s="412"/>
      <c r="KY690" s="412"/>
      <c r="KZ690" s="412"/>
      <c r="LA690" s="412"/>
      <c r="LB690" s="412"/>
      <c r="LC690" s="412"/>
      <c r="LD690" s="412"/>
      <c r="LE690" s="412"/>
      <c r="LF690" s="412"/>
      <c r="LG690" s="412"/>
      <c r="LH690" s="412"/>
      <c r="LI690" s="412"/>
      <c r="LJ690" s="412"/>
      <c r="LK690" s="412"/>
      <c r="LL690" s="412"/>
      <c r="LM690" s="412"/>
      <c r="LN690" s="412"/>
      <c r="LO690" s="412"/>
      <c r="LP690" s="412"/>
      <c r="LQ690" s="412"/>
      <c r="LR690" s="412"/>
      <c r="LS690" s="412"/>
      <c r="LT690" s="412"/>
      <c r="LU690" s="412"/>
      <c r="LV690" s="412"/>
      <c r="LW690" s="412"/>
      <c r="LX690" s="412"/>
      <c r="LY690" s="412"/>
      <c r="LZ690" s="412"/>
      <c r="MA690" s="412"/>
      <c r="MB690" s="412"/>
      <c r="MC690" s="412"/>
      <c r="MD690" s="412"/>
      <c r="ME690" s="412"/>
      <c r="MF690" s="412"/>
      <c r="MG690" s="412"/>
      <c r="MH690" s="413"/>
      <c r="MI690" s="413"/>
      <c r="MJ690" s="413"/>
      <c r="MK690" s="413"/>
      <c r="ML690" s="413"/>
      <c r="MM690" s="413"/>
      <c r="MN690" s="413"/>
      <c r="MO690" s="413"/>
      <c r="MP690" s="413"/>
      <c r="MQ690" s="413"/>
      <c r="MR690" s="413"/>
      <c r="MS690" s="413"/>
      <c r="MT690" s="413"/>
      <c r="MU690" s="413"/>
      <c r="MV690" s="413"/>
      <c r="MW690" s="413"/>
      <c r="MX690" s="413"/>
      <c r="MY690" s="413"/>
      <c r="MZ690" s="413"/>
      <c r="NA690" s="413"/>
      <c r="NB690" s="413"/>
      <c r="NC690" s="413"/>
      <c r="ND690" s="413"/>
      <c r="NE690" s="413"/>
      <c r="NF690" s="414"/>
      <c r="NG690" s="414"/>
      <c r="NH690" s="414"/>
      <c r="NI690" s="414"/>
      <c r="NJ690" s="414"/>
      <c r="NK690" s="413"/>
      <c r="NL690" s="413"/>
      <c r="NM690" s="414"/>
      <c r="NN690" s="414"/>
      <c r="NO690" s="413"/>
      <c r="NP690" s="413"/>
      <c r="NQ690" s="414"/>
      <c r="NR690" s="414"/>
      <c r="NS690" s="413"/>
      <c r="NT690" s="413"/>
      <c r="NU690" s="413"/>
      <c r="NV690" s="413"/>
      <c r="NW690" s="413"/>
      <c r="NX690" s="413"/>
      <c r="NY690" s="413"/>
      <c r="NZ690" s="414"/>
      <c r="OA690" s="414"/>
      <c r="OB690" s="413"/>
      <c r="OC690" s="413"/>
      <c r="OD690" s="414"/>
      <c r="OE690" s="414"/>
      <c r="OF690" s="413"/>
      <c r="OG690" s="413"/>
      <c r="OH690" s="413"/>
      <c r="OI690" s="413"/>
      <c r="OJ690" s="413"/>
      <c r="OK690" s="407"/>
      <c r="OL690" s="439"/>
      <c r="OM690" s="413"/>
      <c r="ON690" s="413"/>
      <c r="OO690" s="413"/>
      <c r="OP690" s="413"/>
      <c r="OQ690" s="413"/>
      <c r="OR690" s="413"/>
      <c r="OS690" s="413"/>
      <c r="OT690" s="412"/>
      <c r="OU690" s="412"/>
      <c r="OV690" s="412"/>
      <c r="OW690" s="412"/>
      <c r="OX690" s="412"/>
      <c r="OY690" s="412"/>
      <c r="OZ690" s="412"/>
      <c r="PA690" s="412"/>
      <c r="PB690" s="412"/>
      <c r="PC690" s="412"/>
      <c r="PD690" s="412"/>
      <c r="PE690" s="412"/>
      <c r="PF690" s="412"/>
      <c r="PG690" s="412"/>
      <c r="PH690" s="412"/>
      <c r="PI690" s="412"/>
      <c r="PJ690" s="412"/>
      <c r="PK690" s="412"/>
      <c r="PL690" s="412"/>
      <c r="PM690" s="412"/>
      <c r="PN690" s="412"/>
      <c r="PO690" s="412"/>
      <c r="PP690" s="412"/>
      <c r="PQ690" s="412"/>
      <c r="PR690" s="412"/>
      <c r="PS690" s="412"/>
      <c r="PT690" s="412"/>
      <c r="PU690" s="412"/>
      <c r="PV690" s="412"/>
      <c r="PW690" s="412"/>
      <c r="PX690" s="412"/>
      <c r="PY690" s="412"/>
      <c r="PZ690" s="412"/>
      <c r="QA690" s="412"/>
      <c r="QB690" s="412"/>
      <c r="QC690" s="412"/>
      <c r="QD690" s="412"/>
      <c r="QE690" s="412"/>
      <c r="QF690" s="412"/>
      <c r="QG690" s="412"/>
      <c r="QH690" s="412"/>
      <c r="QI690" s="412"/>
      <c r="QJ690" s="412"/>
      <c r="QK690" s="412"/>
      <c r="QL690" s="413"/>
      <c r="QM690" s="413"/>
      <c r="QN690" s="413"/>
      <c r="QO690" s="413"/>
      <c r="QP690" s="413"/>
      <c r="QQ690" s="413"/>
      <c r="QR690" s="413"/>
      <c r="QS690" s="413"/>
      <c r="QT690" s="413"/>
      <c r="QU690" s="413"/>
      <c r="QV690" s="413"/>
      <c r="QW690" s="413"/>
      <c r="QX690" s="413"/>
      <c r="QY690" s="413"/>
      <c r="QZ690" s="413"/>
      <c r="RA690" s="413"/>
      <c r="RB690" s="413"/>
      <c r="RC690" s="413"/>
      <c r="RD690" s="413"/>
      <c r="RE690" s="413"/>
      <c r="RF690" s="413"/>
      <c r="RG690" s="413"/>
      <c r="RH690" s="413"/>
      <c r="RI690" s="413"/>
      <c r="RJ690" s="414"/>
      <c r="RK690" s="414"/>
      <c r="RL690" s="414"/>
      <c r="RM690" s="414"/>
      <c r="RN690" s="414"/>
      <c r="RO690" s="413"/>
      <c r="RP690" s="413"/>
      <c r="RQ690" s="414"/>
      <c r="RR690" s="414"/>
      <c r="RS690" s="413"/>
      <c r="RT690" s="413"/>
      <c r="RU690" s="414"/>
      <c r="RV690" s="414"/>
      <c r="RW690" s="413"/>
      <c r="RX690" s="413"/>
      <c r="RY690" s="413"/>
      <c r="RZ690" s="413"/>
      <c r="SA690" s="413"/>
      <c r="SB690" s="413"/>
      <c r="SC690" s="413"/>
      <c r="SD690" s="414"/>
      <c r="SE690" s="414"/>
      <c r="SF690" s="413"/>
      <c r="SG690" s="413"/>
      <c r="SH690" s="414"/>
      <c r="SI690" s="414"/>
      <c r="SJ690" s="413"/>
      <c r="SK690" s="413"/>
      <c r="SL690" s="413"/>
      <c r="SM690" s="413"/>
      <c r="SN690" s="413"/>
      <c r="SO690" s="407"/>
      <c r="SP690" s="439"/>
      <c r="SQ690" s="413"/>
      <c r="SR690" s="413"/>
      <c r="SS690" s="413"/>
      <c r="ST690" s="413"/>
      <c r="SU690" s="413"/>
      <c r="SV690" s="413"/>
      <c r="SW690" s="413"/>
      <c r="SX690" s="412"/>
      <c r="SY690" s="412"/>
      <c r="SZ690" s="412"/>
      <c r="TA690" s="412"/>
      <c r="TB690" s="412"/>
      <c r="TC690" s="412"/>
      <c r="TD690" s="412"/>
      <c r="TE690" s="412"/>
      <c r="TF690" s="412"/>
      <c r="TG690" s="412"/>
      <c r="TH690" s="412"/>
      <c r="TI690" s="412"/>
      <c r="TJ690" s="412"/>
      <c r="TK690" s="412"/>
      <c r="TL690" s="412"/>
      <c r="TM690" s="412"/>
      <c r="TN690" s="412"/>
      <c r="TO690" s="412"/>
      <c r="TP690" s="412"/>
      <c r="TQ690" s="412"/>
      <c r="TR690" s="412"/>
      <c r="TS690" s="412"/>
      <c r="TT690" s="412"/>
      <c r="TU690" s="412"/>
      <c r="TV690" s="412"/>
      <c r="TW690" s="412"/>
      <c r="TX690" s="412"/>
      <c r="TY690" s="412"/>
      <c r="TZ690" s="412"/>
      <c r="UA690" s="412"/>
      <c r="UB690" s="412"/>
      <c r="UC690" s="412"/>
      <c r="UD690" s="412"/>
      <c r="UE690" s="412"/>
      <c r="UF690" s="412"/>
      <c r="UG690" s="412"/>
      <c r="UH690" s="412"/>
      <c r="UI690" s="412"/>
      <c r="UJ690" s="412"/>
      <c r="UK690" s="412"/>
      <c r="UL690" s="412"/>
      <c r="UM690" s="412"/>
      <c r="UN690" s="412"/>
      <c r="UO690" s="412"/>
      <c r="UP690" s="413"/>
      <c r="UQ690" s="413"/>
      <c r="UR690" s="413"/>
      <c r="US690" s="413"/>
      <c r="UT690" s="413"/>
      <c r="UU690" s="413"/>
      <c r="UV690" s="413"/>
      <c r="UW690" s="413"/>
      <c r="UX690" s="413"/>
      <c r="UY690" s="413"/>
      <c r="UZ690" s="413"/>
      <c r="VA690" s="413"/>
      <c r="VB690" s="413"/>
      <c r="VC690" s="413"/>
      <c r="VD690" s="413"/>
      <c r="VE690" s="413"/>
      <c r="VF690" s="413"/>
      <c r="VG690" s="413"/>
      <c r="VH690" s="413"/>
      <c r="VI690" s="413"/>
      <c r="VJ690" s="413"/>
      <c r="VK690" s="413"/>
      <c r="VL690" s="413"/>
      <c r="VM690" s="413"/>
      <c r="VN690" s="414"/>
      <c r="VO690" s="414"/>
      <c r="VP690" s="414"/>
      <c r="VQ690" s="414"/>
      <c r="VR690" s="414"/>
      <c r="VS690" s="413"/>
      <c r="VT690" s="413"/>
      <c r="VU690" s="414"/>
      <c r="VV690" s="414"/>
      <c r="VW690" s="413"/>
      <c r="VX690" s="413"/>
      <c r="VY690" s="414"/>
      <c r="VZ690" s="414"/>
      <c r="WA690" s="413"/>
      <c r="WB690" s="413"/>
      <c r="WC690" s="413"/>
      <c r="WD690" s="413"/>
      <c r="WE690" s="413"/>
      <c r="WF690" s="413"/>
      <c r="WG690" s="413"/>
      <c r="WH690" s="414"/>
      <c r="WI690" s="414"/>
      <c r="WJ690" s="413"/>
      <c r="WK690" s="413"/>
      <c r="WL690" s="414"/>
      <c r="WM690" s="414"/>
      <c r="WN690" s="413"/>
      <c r="WO690" s="413"/>
      <c r="WP690" s="413"/>
      <c r="WQ690" s="413"/>
      <c r="WR690" s="413"/>
      <c r="WS690" s="407"/>
      <c r="WT690" s="439"/>
      <c r="WU690" s="413"/>
      <c r="WV690" s="413"/>
      <c r="WW690" s="413"/>
      <c r="WX690" s="413"/>
      <c r="WY690" s="413"/>
      <c r="WZ690" s="413"/>
      <c r="XA690" s="413"/>
      <c r="XB690" s="412"/>
      <c r="XC690" s="412"/>
      <c r="XD690" s="412"/>
      <c r="XE690" s="412"/>
      <c r="XF690" s="412"/>
      <c r="XG690" s="412"/>
      <c r="XH690" s="412"/>
      <c r="XI690" s="412"/>
      <c r="XJ690" s="412"/>
      <c r="XK690" s="412"/>
      <c r="XL690" s="412"/>
      <c r="XM690" s="412"/>
      <c r="XN690" s="412"/>
      <c r="XO690" s="412"/>
      <c r="XP690" s="412"/>
      <c r="XQ690" s="412"/>
      <c r="XR690" s="412"/>
      <c r="XS690" s="412"/>
      <c r="XT690" s="412"/>
      <c r="XU690" s="412"/>
      <c r="XV690" s="412"/>
      <c r="XW690" s="412"/>
      <c r="XX690" s="412"/>
      <c r="XY690" s="412"/>
      <c r="XZ690" s="412"/>
      <c r="YA690" s="412"/>
      <c r="YB690" s="412"/>
      <c r="YC690" s="412"/>
      <c r="YD690" s="412"/>
      <c r="YE690" s="412"/>
      <c r="YF690" s="412"/>
      <c r="YG690" s="412"/>
      <c r="YH690" s="412"/>
      <c r="YI690" s="412"/>
      <c r="YJ690" s="412"/>
      <c r="YK690" s="412"/>
      <c r="YL690" s="412"/>
      <c r="YM690" s="412"/>
      <c r="YN690" s="412"/>
      <c r="YO690" s="412"/>
      <c r="YP690" s="412"/>
      <c r="YQ690" s="412"/>
      <c r="YR690" s="412"/>
      <c r="YS690" s="412"/>
      <c r="YT690" s="413"/>
      <c r="YU690" s="413"/>
      <c r="YV690" s="413"/>
      <c r="YW690" s="413"/>
      <c r="YX690" s="413"/>
      <c r="YY690" s="413"/>
      <c r="YZ690" s="413"/>
      <c r="ZA690" s="413"/>
      <c r="ZB690" s="413"/>
      <c r="ZC690" s="413"/>
      <c r="ZD690" s="413"/>
      <c r="ZE690" s="413"/>
      <c r="ZF690" s="413"/>
      <c r="ZG690" s="413"/>
      <c r="ZH690" s="413"/>
      <c r="ZI690" s="413"/>
      <c r="ZJ690" s="413"/>
      <c r="ZK690" s="413"/>
      <c r="ZL690" s="413"/>
      <c r="ZM690" s="413"/>
      <c r="ZN690" s="413"/>
      <c r="ZO690" s="413"/>
      <c r="ZP690" s="413"/>
      <c r="ZQ690" s="413"/>
      <c r="ZR690" s="414"/>
      <c r="ZS690" s="414"/>
      <c r="ZT690" s="414"/>
      <c r="ZU690" s="414"/>
      <c r="ZV690" s="414"/>
      <c r="ZW690" s="413"/>
      <c r="ZX690" s="413"/>
      <c r="ZY690" s="414"/>
      <c r="ZZ690" s="414"/>
      <c r="AAA690" s="413"/>
      <c r="AAB690" s="413"/>
      <c r="AAC690" s="414"/>
      <c r="AAD690" s="414"/>
      <c r="AAE690" s="413"/>
      <c r="AAF690" s="413"/>
      <c r="AAG690" s="413"/>
      <c r="AAH690" s="413"/>
      <c r="AAI690" s="413"/>
      <c r="AAJ690" s="413"/>
      <c r="AAK690" s="413"/>
      <c r="AAL690" s="414"/>
      <c r="AAM690" s="414"/>
      <c r="AAN690" s="413"/>
      <c r="AAO690" s="413"/>
      <c r="AAP690" s="414"/>
      <c r="AAQ690" s="414"/>
      <c r="AAR690" s="413"/>
      <c r="AAS690" s="413"/>
      <c r="AAT690" s="413"/>
      <c r="AAU690" s="413"/>
      <c r="AAV690" s="413"/>
      <c r="AAW690" s="407"/>
      <c r="AAX690" s="439"/>
      <c r="AAY690" s="413"/>
      <c r="AAZ690" s="413"/>
      <c r="ABA690" s="413"/>
      <c r="ABB690" s="413"/>
      <c r="ABC690" s="413"/>
      <c r="ABD690" s="413"/>
      <c r="ABE690" s="413"/>
      <c r="ABF690" s="412"/>
      <c r="ABG690" s="412"/>
      <c r="ABH690" s="412"/>
      <c r="ABI690" s="412"/>
      <c r="ABJ690" s="412"/>
      <c r="ABK690" s="412"/>
      <c r="ABL690" s="412"/>
      <c r="ABM690" s="412"/>
      <c r="ABN690" s="412"/>
      <c r="ABO690" s="412"/>
      <c r="ABP690" s="412"/>
      <c r="ABQ690" s="412"/>
      <c r="ABR690" s="412"/>
      <c r="ABS690" s="412"/>
      <c r="ABT690" s="412"/>
      <c r="ABU690" s="412"/>
      <c r="ABV690" s="412"/>
      <c r="ABW690" s="412"/>
      <c r="ABX690" s="412"/>
      <c r="ABY690" s="412"/>
      <c r="ABZ690" s="412"/>
      <c r="ACA690" s="412"/>
      <c r="ACB690" s="412"/>
      <c r="ACC690" s="412"/>
      <c r="ACD690" s="412"/>
      <c r="ACE690" s="412"/>
      <c r="ACF690" s="412"/>
      <c r="ACG690" s="412"/>
      <c r="ACH690" s="412"/>
      <c r="ACI690" s="412"/>
      <c r="ACJ690" s="412"/>
      <c r="ACK690" s="412"/>
      <c r="ACL690" s="412"/>
      <c r="ACM690" s="412"/>
      <c r="ACN690" s="412"/>
      <c r="ACO690" s="412"/>
      <c r="ACP690" s="412"/>
      <c r="ACQ690" s="412"/>
      <c r="ACR690" s="412"/>
      <c r="ACS690" s="412"/>
      <c r="ACT690" s="412"/>
      <c r="ACU690" s="412"/>
      <c r="ACV690" s="412"/>
      <c r="ACW690" s="412"/>
      <c r="ACX690" s="413"/>
      <c r="ACY690" s="413"/>
      <c r="ACZ690" s="413"/>
      <c r="ADA690" s="413"/>
      <c r="ADB690" s="413"/>
      <c r="ADC690" s="413"/>
      <c r="ADD690" s="413"/>
      <c r="ADE690" s="413"/>
      <c r="ADF690" s="413"/>
      <c r="ADG690" s="413"/>
      <c r="ADH690" s="413"/>
      <c r="ADI690" s="413"/>
      <c r="ADJ690" s="413"/>
      <c r="ADK690" s="413"/>
      <c r="ADL690" s="413"/>
      <c r="ADM690" s="413"/>
      <c r="ADN690" s="413"/>
      <c r="ADO690" s="413"/>
      <c r="ADP690" s="413"/>
      <c r="ADQ690" s="413"/>
      <c r="ADR690" s="413"/>
      <c r="ADS690" s="413"/>
      <c r="ADT690" s="413"/>
      <c r="ADU690" s="413"/>
      <c r="ADV690" s="414"/>
      <c r="ADW690" s="414"/>
      <c r="ADX690" s="414"/>
      <c r="ADY690" s="414"/>
      <c r="ADZ690" s="414"/>
      <c r="AEA690" s="413"/>
      <c r="AEB690" s="413"/>
      <c r="AEC690" s="414"/>
      <c r="AED690" s="414"/>
      <c r="AEE690" s="413"/>
      <c r="AEF690" s="413"/>
      <c r="AEG690" s="414"/>
      <c r="AEH690" s="414"/>
      <c r="AEI690" s="413"/>
      <c r="AEJ690" s="413"/>
      <c r="AEK690" s="413"/>
      <c r="AEL690" s="413"/>
      <c r="AEM690" s="413"/>
      <c r="AEN690" s="413"/>
      <c r="AEO690" s="413"/>
      <c r="AEP690" s="414"/>
      <c r="AEQ690" s="414"/>
      <c r="AER690" s="413"/>
      <c r="AES690" s="413"/>
      <c r="AET690" s="414"/>
      <c r="AEU690" s="414"/>
      <c r="AEV690" s="413"/>
      <c r="AEW690" s="413"/>
      <c r="AEX690" s="413"/>
      <c r="AEY690" s="413"/>
      <c r="AEZ690" s="413"/>
      <c r="AFA690" s="407"/>
      <c r="AFB690" s="439"/>
      <c r="AFC690" s="413"/>
      <c r="AFD690" s="413"/>
      <c r="AFE690" s="413"/>
      <c r="AFF690" s="413"/>
      <c r="AFG690" s="413"/>
      <c r="AFH690" s="413"/>
      <c r="AFI690" s="413"/>
      <c r="AFJ690" s="412"/>
      <c r="AFK690" s="412"/>
      <c r="AFL690" s="412"/>
      <c r="AFM690" s="412"/>
      <c r="AFN690" s="412"/>
      <c r="AFO690" s="412"/>
      <c r="AFP690" s="412"/>
      <c r="AFQ690" s="412"/>
      <c r="AFR690" s="412"/>
      <c r="AFS690" s="412"/>
      <c r="AFT690" s="412"/>
      <c r="AFU690" s="412"/>
      <c r="AFV690" s="412"/>
      <c r="AFW690" s="412"/>
      <c r="AFX690" s="412"/>
      <c r="AFY690" s="412"/>
      <c r="AFZ690" s="412"/>
      <c r="AGA690" s="412"/>
      <c r="AGB690" s="412"/>
      <c r="AGC690" s="412"/>
      <c r="AGD690" s="412"/>
      <c r="AGE690" s="412"/>
      <c r="AGF690" s="412"/>
      <c r="AGG690" s="412"/>
      <c r="AGH690" s="412"/>
      <c r="AGI690" s="412"/>
      <c r="AGJ690" s="412"/>
      <c r="AGK690" s="412"/>
      <c r="AGL690" s="412"/>
      <c r="AGM690" s="412"/>
      <c r="AGN690" s="412"/>
      <c r="AGO690" s="412"/>
      <c r="AGP690" s="412"/>
      <c r="AGQ690" s="412"/>
      <c r="AGR690" s="412"/>
      <c r="AGS690" s="412"/>
      <c r="AGT690" s="412"/>
      <c r="AGU690" s="412"/>
      <c r="AGV690" s="412"/>
      <c r="AGW690" s="412"/>
      <c r="AGX690" s="412"/>
      <c r="AGY690" s="412"/>
      <c r="AGZ690" s="412"/>
      <c r="AHA690" s="412"/>
      <c r="AHB690" s="413"/>
      <c r="AHC690" s="413"/>
      <c r="AHD690" s="413"/>
      <c r="AHE690" s="413"/>
      <c r="AHF690" s="413"/>
      <c r="AHG690" s="413"/>
      <c r="AHH690" s="413"/>
      <c r="AHI690" s="413"/>
      <c r="AHJ690" s="413"/>
      <c r="AHK690" s="413"/>
      <c r="AHL690" s="413"/>
      <c r="AHM690" s="413"/>
      <c r="AHN690" s="413"/>
      <c r="AHO690" s="413"/>
      <c r="AHP690" s="413"/>
      <c r="AHQ690" s="413"/>
      <c r="AHR690" s="413"/>
      <c r="AHS690" s="413"/>
      <c r="AHT690" s="413"/>
      <c r="AHU690" s="413"/>
      <c r="AHV690" s="413"/>
      <c r="AHW690" s="413"/>
      <c r="AHX690" s="413"/>
      <c r="AHY690" s="413"/>
      <c r="AHZ690" s="414"/>
      <c r="AIA690" s="414"/>
      <c r="AIB690" s="414"/>
      <c r="AIC690" s="414"/>
      <c r="AID690" s="414"/>
      <c r="AIE690" s="413"/>
      <c r="AIF690" s="413"/>
      <c r="AIG690" s="414"/>
      <c r="AIH690" s="414"/>
      <c r="AII690" s="413"/>
      <c r="AIJ690" s="413"/>
      <c r="AIK690" s="414"/>
      <c r="AIL690" s="414"/>
      <c r="AIM690" s="413"/>
      <c r="AIN690" s="413"/>
      <c r="AIO690" s="413"/>
      <c r="AIP690" s="413"/>
      <c r="AIQ690" s="413"/>
      <c r="AIR690" s="413"/>
      <c r="AIS690" s="413"/>
      <c r="AIT690" s="414"/>
      <c r="AIU690" s="414"/>
      <c r="AIV690" s="413"/>
      <c r="AIW690" s="413"/>
      <c r="AIX690" s="414"/>
      <c r="AIY690" s="414"/>
      <c r="AIZ690" s="413"/>
      <c r="AJA690" s="413"/>
      <c r="AJB690" s="413"/>
      <c r="AJC690" s="413"/>
      <c r="AJD690" s="413"/>
      <c r="AJE690" s="407"/>
      <c r="AJF690" s="439"/>
      <c r="AJG690" s="413"/>
      <c r="AJH690" s="413"/>
      <c r="AJI690" s="413"/>
      <c r="AJJ690" s="413"/>
      <c r="AJK690" s="413"/>
      <c r="AJL690" s="413"/>
      <c r="AJM690" s="413"/>
      <c r="AJN690" s="412"/>
      <c r="AJO690" s="412"/>
      <c r="AJP690" s="412"/>
      <c r="AJQ690" s="412"/>
      <c r="AJR690" s="412"/>
      <c r="AJS690" s="412"/>
      <c r="AJT690" s="412"/>
      <c r="AJU690" s="412"/>
      <c r="AJV690" s="412"/>
      <c r="AJW690" s="412"/>
      <c r="AJX690" s="412"/>
      <c r="AJY690" s="412"/>
      <c r="AJZ690" s="412"/>
      <c r="AKA690" s="412"/>
      <c r="AKB690" s="412"/>
      <c r="AKC690" s="412"/>
      <c r="AKD690" s="412"/>
      <c r="AKE690" s="412"/>
      <c r="AKF690" s="412"/>
      <c r="AKG690" s="412"/>
      <c r="AKH690" s="412"/>
      <c r="AKI690" s="412"/>
      <c r="AKJ690" s="412"/>
      <c r="AKK690" s="412"/>
      <c r="AKL690" s="412"/>
      <c r="AKM690" s="412"/>
      <c r="AKN690" s="412"/>
      <c r="AKO690" s="412"/>
      <c r="AKP690" s="412"/>
      <c r="AKQ690" s="412"/>
      <c r="AKR690" s="412"/>
      <c r="AKS690" s="412"/>
      <c r="AKT690" s="412"/>
      <c r="AKU690" s="412"/>
      <c r="AKV690" s="412"/>
      <c r="AKW690" s="412"/>
      <c r="AKX690" s="412"/>
      <c r="AKY690" s="412"/>
      <c r="AKZ690" s="412"/>
      <c r="ALA690" s="412"/>
      <c r="ALB690" s="412"/>
      <c r="ALC690" s="412"/>
      <c r="ALD690" s="412"/>
      <c r="ALE690" s="412"/>
      <c r="ALF690" s="413"/>
      <c r="ALG690" s="413"/>
      <c r="ALH690" s="413"/>
      <c r="ALI690" s="413"/>
      <c r="ALJ690" s="413"/>
      <c r="ALK690" s="413"/>
      <c r="ALL690" s="413"/>
      <c r="ALM690" s="413"/>
      <c r="ALN690" s="413"/>
      <c r="ALO690" s="413"/>
      <c r="ALP690" s="413"/>
      <c r="ALQ690" s="413"/>
      <c r="ALR690" s="413"/>
      <c r="ALS690" s="413"/>
      <c r="ALT690" s="413"/>
      <c r="ALU690" s="413"/>
      <c r="ALV690" s="413"/>
      <c r="ALW690" s="413"/>
      <c r="ALX690" s="413"/>
      <c r="ALY690" s="413"/>
      <c r="ALZ690" s="413"/>
      <c r="AMA690" s="413"/>
      <c r="AMB690" s="413"/>
      <c r="AMC690" s="413"/>
      <c r="AMD690" s="414"/>
      <c r="AME690" s="414"/>
      <c r="AMF690" s="414"/>
      <c r="AMG690" s="414"/>
      <c r="AMH690" s="414"/>
      <c r="AMI690" s="413"/>
      <c r="AMJ690" s="413"/>
      <c r="AMK690" s="414"/>
      <c r="AML690" s="414"/>
      <c r="AMM690" s="413"/>
      <c r="AMN690" s="413"/>
      <c r="AMO690" s="414"/>
      <c r="AMP690" s="414"/>
      <c r="AMQ690" s="413"/>
      <c r="AMR690" s="413"/>
      <c r="AMS690" s="413"/>
      <c r="AMT690" s="413"/>
      <c r="AMU690" s="413"/>
      <c r="AMV690" s="413"/>
      <c r="AMW690" s="413"/>
      <c r="AMX690" s="414"/>
      <c r="AMY690" s="414"/>
      <c r="AMZ690" s="413"/>
      <c r="ANA690" s="413"/>
      <c r="ANB690" s="414"/>
      <c r="ANC690" s="414"/>
      <c r="AND690" s="413"/>
      <c r="ANE690" s="413"/>
      <c r="ANF690" s="413"/>
      <c r="ANG690" s="413"/>
      <c r="ANH690" s="413"/>
      <c r="ANI690" s="407"/>
      <c r="ANJ690" s="439"/>
      <c r="ANK690" s="413"/>
      <c r="ANL690" s="413"/>
      <c r="ANM690" s="413"/>
      <c r="ANN690" s="413"/>
      <c r="ANO690" s="413"/>
      <c r="ANP690" s="413"/>
      <c r="ANQ690" s="413"/>
      <c r="ANR690" s="412"/>
      <c r="ANS690" s="412"/>
      <c r="ANT690" s="412"/>
      <c r="ANU690" s="412"/>
      <c r="ANV690" s="412"/>
      <c r="ANW690" s="412"/>
      <c r="ANX690" s="412"/>
      <c r="ANY690" s="412"/>
      <c r="ANZ690" s="412"/>
      <c r="AOA690" s="412"/>
      <c r="AOB690" s="412"/>
      <c r="AOC690" s="412"/>
      <c r="AOD690" s="412"/>
      <c r="AOE690" s="412"/>
      <c r="AOF690" s="412"/>
      <c r="AOG690" s="412"/>
      <c r="AOH690" s="412"/>
      <c r="AOI690" s="412"/>
      <c r="AOJ690" s="412"/>
      <c r="AOK690" s="412"/>
      <c r="AOL690" s="412"/>
      <c r="AOM690" s="412"/>
      <c r="AON690" s="412"/>
      <c r="AOO690" s="412"/>
      <c r="AOP690" s="412"/>
      <c r="AOQ690" s="412"/>
      <c r="AOR690" s="412"/>
      <c r="AOS690" s="412"/>
      <c r="AOT690" s="412"/>
      <c r="AOU690" s="412"/>
      <c r="AOV690" s="412"/>
      <c r="AOW690" s="412"/>
      <c r="AOX690" s="412"/>
      <c r="AOY690" s="412"/>
      <c r="AOZ690" s="412"/>
      <c r="APA690" s="412"/>
      <c r="APB690" s="412"/>
      <c r="APC690" s="412"/>
      <c r="APD690" s="412"/>
      <c r="APE690" s="412"/>
      <c r="APF690" s="412"/>
      <c r="APG690" s="412"/>
      <c r="APH690" s="412"/>
      <c r="API690" s="412"/>
      <c r="APJ690" s="413"/>
      <c r="APK690" s="413"/>
      <c r="APL690" s="413"/>
      <c r="APM690" s="413"/>
      <c r="APN690" s="413"/>
      <c r="APO690" s="413"/>
      <c r="APP690" s="413"/>
      <c r="APQ690" s="413"/>
      <c r="APR690" s="413"/>
      <c r="APS690" s="413"/>
      <c r="APT690" s="413"/>
      <c r="APU690" s="413"/>
      <c r="APV690" s="413"/>
      <c r="APW690" s="413"/>
      <c r="APX690" s="413"/>
      <c r="APY690" s="413"/>
      <c r="APZ690" s="413"/>
      <c r="AQA690" s="413"/>
      <c r="AQB690" s="413"/>
      <c r="AQC690" s="413"/>
      <c r="AQD690" s="413"/>
      <c r="AQE690" s="413"/>
      <c r="AQF690" s="413"/>
      <c r="AQG690" s="413"/>
      <c r="AQH690" s="414"/>
      <c r="AQI690" s="414"/>
      <c r="AQJ690" s="414"/>
      <c r="AQK690" s="414"/>
      <c r="AQL690" s="414"/>
      <c r="AQM690" s="413"/>
      <c r="AQN690" s="413"/>
      <c r="AQO690" s="414"/>
      <c r="AQP690" s="414"/>
      <c r="AQQ690" s="413"/>
      <c r="AQR690" s="413"/>
      <c r="AQS690" s="414"/>
      <c r="AQT690" s="414"/>
      <c r="AQU690" s="413"/>
      <c r="AQV690" s="413"/>
      <c r="AQW690" s="413"/>
      <c r="AQX690" s="413"/>
      <c r="AQY690" s="413"/>
      <c r="AQZ690" s="413"/>
      <c r="ARA690" s="413"/>
      <c r="ARB690" s="414"/>
      <c r="ARC690" s="414"/>
      <c r="ARD690" s="413"/>
      <c r="ARE690" s="413"/>
      <c r="ARF690" s="414"/>
      <c r="ARG690" s="414"/>
      <c r="ARH690" s="413"/>
      <c r="ARI690" s="413"/>
      <c r="ARJ690" s="413"/>
      <c r="ARK690" s="413"/>
      <c r="ARL690" s="413"/>
      <c r="ARM690" s="407"/>
      <c r="ARN690" s="439"/>
      <c r="ARO690" s="413"/>
      <c r="ARP690" s="413"/>
      <c r="ARQ690" s="413"/>
      <c r="ARR690" s="413"/>
      <c r="ARS690" s="413"/>
      <c r="ART690" s="413"/>
      <c r="ARU690" s="413"/>
      <c r="ARV690" s="412"/>
      <c r="ARW690" s="412"/>
      <c r="ARX690" s="412"/>
      <c r="ARY690" s="412"/>
      <c r="ARZ690" s="412"/>
      <c r="ASA690" s="412"/>
      <c r="ASB690" s="412"/>
      <c r="ASC690" s="412"/>
      <c r="ASD690" s="412"/>
      <c r="ASE690" s="412"/>
      <c r="ASF690" s="412"/>
      <c r="ASG690" s="412"/>
      <c r="ASH690" s="412"/>
      <c r="ASI690" s="412"/>
      <c r="ASJ690" s="412"/>
      <c r="ASK690" s="412"/>
      <c r="ASL690" s="412"/>
      <c r="ASM690" s="412"/>
      <c r="ASN690" s="412"/>
      <c r="ASO690" s="412"/>
      <c r="ASP690" s="412"/>
      <c r="ASQ690" s="412"/>
      <c r="ASR690" s="412"/>
      <c r="ASS690" s="412"/>
      <c r="AST690" s="412"/>
      <c r="ASU690" s="412"/>
      <c r="ASV690" s="412"/>
      <c r="ASW690" s="412"/>
      <c r="ASX690" s="412"/>
      <c r="ASY690" s="412"/>
      <c r="ASZ690" s="412"/>
      <c r="ATA690" s="412"/>
      <c r="ATB690" s="412"/>
      <c r="ATC690" s="412"/>
      <c r="ATD690" s="412"/>
      <c r="ATE690" s="412"/>
      <c r="ATF690" s="412"/>
      <c r="ATG690" s="412"/>
      <c r="ATH690" s="412"/>
      <c r="ATI690" s="412"/>
      <c r="ATJ690" s="412"/>
      <c r="ATK690" s="412"/>
      <c r="ATL690" s="412"/>
      <c r="ATM690" s="412"/>
      <c r="ATN690" s="413"/>
      <c r="ATO690" s="413"/>
      <c r="ATP690" s="413"/>
      <c r="ATQ690" s="413"/>
      <c r="ATR690" s="413"/>
      <c r="ATS690" s="413"/>
      <c r="ATT690" s="413"/>
      <c r="ATU690" s="413"/>
      <c r="ATV690" s="413"/>
      <c r="ATW690" s="413"/>
      <c r="ATX690" s="413"/>
      <c r="ATY690" s="413"/>
      <c r="ATZ690" s="413"/>
      <c r="AUA690" s="413"/>
      <c r="AUB690" s="413"/>
      <c r="AUC690" s="413"/>
      <c r="AUD690" s="413"/>
      <c r="AUE690" s="413"/>
      <c r="AUF690" s="413"/>
      <c r="AUG690" s="413"/>
      <c r="AUH690" s="413"/>
      <c r="AUI690" s="413"/>
      <c r="AUJ690" s="413"/>
      <c r="AUK690" s="413"/>
      <c r="AUL690" s="414"/>
      <c r="AUM690" s="414"/>
      <c r="AUN690" s="414"/>
      <c r="AUO690" s="414"/>
      <c r="AUP690" s="414"/>
      <c r="AUQ690" s="413"/>
      <c r="AUR690" s="413"/>
      <c r="AUS690" s="414"/>
      <c r="AUT690" s="414"/>
      <c r="AUU690" s="413"/>
      <c r="AUV690" s="413"/>
      <c r="AUW690" s="414"/>
      <c r="AUX690" s="414"/>
      <c r="AUY690" s="413"/>
      <c r="AUZ690" s="413"/>
      <c r="AVA690" s="413"/>
      <c r="AVB690" s="413"/>
      <c r="AVC690" s="413"/>
      <c r="AVD690" s="413"/>
      <c r="AVE690" s="413"/>
      <c r="AVF690" s="414"/>
      <c r="AVG690" s="414"/>
      <c r="AVH690" s="413"/>
      <c r="AVI690" s="413"/>
      <c r="AVJ690" s="414"/>
      <c r="AVK690" s="414"/>
      <c r="AVL690" s="413"/>
      <c r="AVM690" s="413"/>
      <c r="AVN690" s="413"/>
      <c r="AVO690" s="413"/>
      <c r="AVP690" s="413"/>
      <c r="AVQ690" s="407"/>
      <c r="AVR690" s="439"/>
      <c r="AVS690" s="413"/>
      <c r="AVT690" s="413"/>
      <c r="AVU690" s="413"/>
      <c r="AVV690" s="413"/>
      <c r="AVW690" s="413"/>
      <c r="AVX690" s="413"/>
      <c r="AVY690" s="413"/>
      <c r="AVZ690" s="412"/>
      <c r="AWA690" s="412"/>
      <c r="AWB690" s="412"/>
      <c r="AWC690" s="412"/>
      <c r="AWD690" s="412"/>
      <c r="AWE690" s="412"/>
      <c r="AWF690" s="412"/>
      <c r="AWG690" s="412"/>
      <c r="AWH690" s="412"/>
      <c r="AWI690" s="412"/>
      <c r="AWJ690" s="412"/>
      <c r="AWK690" s="412"/>
      <c r="AWL690" s="412"/>
      <c r="AWM690" s="412"/>
      <c r="AWN690" s="412"/>
      <c r="AWO690" s="412"/>
      <c r="AWP690" s="412"/>
      <c r="AWQ690" s="412"/>
      <c r="AWR690" s="412"/>
      <c r="AWS690" s="412"/>
      <c r="AWT690" s="412"/>
      <c r="AWU690" s="412"/>
      <c r="AWV690" s="412"/>
      <c r="AWW690" s="412"/>
      <c r="AWX690" s="412"/>
      <c r="AWY690" s="412"/>
      <c r="AWZ690" s="412"/>
      <c r="AXA690" s="412"/>
      <c r="AXB690" s="412"/>
      <c r="AXC690" s="412"/>
      <c r="AXD690" s="412"/>
      <c r="AXE690" s="412"/>
      <c r="AXF690" s="412"/>
      <c r="AXG690" s="412"/>
      <c r="AXH690" s="412"/>
      <c r="AXI690" s="412"/>
      <c r="AXJ690" s="412"/>
      <c r="AXK690" s="412"/>
      <c r="AXL690" s="412"/>
      <c r="AXM690" s="412"/>
      <c r="AXN690" s="412"/>
      <c r="AXO690" s="412"/>
      <c r="AXP690" s="412"/>
      <c r="AXQ690" s="412"/>
      <c r="AXR690" s="413"/>
      <c r="AXS690" s="413"/>
      <c r="AXT690" s="413"/>
      <c r="AXU690" s="413"/>
      <c r="AXV690" s="413"/>
      <c r="AXW690" s="413"/>
      <c r="AXX690" s="413"/>
      <c r="AXY690" s="413"/>
      <c r="AXZ690" s="413"/>
      <c r="AYA690" s="413"/>
      <c r="AYB690" s="413"/>
      <c r="AYC690" s="413"/>
      <c r="AYD690" s="413"/>
      <c r="AYE690" s="413"/>
      <c r="AYF690" s="413"/>
      <c r="AYG690" s="413"/>
      <c r="AYH690" s="413"/>
      <c r="AYI690" s="413"/>
      <c r="AYJ690" s="413"/>
      <c r="AYK690" s="413"/>
      <c r="AYL690" s="413"/>
      <c r="AYM690" s="413"/>
      <c r="AYN690" s="413"/>
      <c r="AYO690" s="413"/>
      <c r="AYP690" s="414"/>
      <c r="AYQ690" s="414"/>
      <c r="AYR690" s="414"/>
      <c r="AYS690" s="414"/>
      <c r="AYT690" s="414"/>
      <c r="AYU690" s="413"/>
      <c r="AYV690" s="413"/>
      <c r="AYW690" s="414"/>
      <c r="AYX690" s="414"/>
      <c r="AYY690" s="413"/>
      <c r="AYZ690" s="413"/>
      <c r="AZA690" s="414"/>
      <c r="AZB690" s="414"/>
      <c r="AZC690" s="413"/>
      <c r="AZD690" s="413"/>
      <c r="AZE690" s="413"/>
      <c r="AZF690" s="413"/>
      <c r="AZG690" s="413"/>
      <c r="AZH690" s="413"/>
      <c r="AZI690" s="413"/>
      <c r="AZJ690" s="414"/>
      <c r="AZK690" s="414"/>
      <c r="AZL690" s="413"/>
      <c r="AZM690" s="413"/>
      <c r="AZN690" s="414"/>
      <c r="AZO690" s="414"/>
      <c r="AZP690" s="413"/>
      <c r="AZQ690" s="413"/>
      <c r="AZR690" s="413"/>
      <c r="AZS690" s="413"/>
      <c r="AZT690" s="413"/>
      <c r="AZU690" s="407"/>
      <c r="AZV690" s="439"/>
      <c r="AZW690" s="413"/>
      <c r="AZX690" s="413"/>
      <c r="AZY690" s="413"/>
      <c r="AZZ690" s="413"/>
      <c r="BAA690" s="413"/>
      <c r="BAB690" s="413"/>
      <c r="BAC690" s="413"/>
      <c r="BAD690" s="412"/>
      <c r="BAE690" s="412"/>
      <c r="BAF690" s="412"/>
      <c r="BAG690" s="412"/>
      <c r="BAH690" s="412"/>
      <c r="BAI690" s="412"/>
      <c r="BAJ690" s="412"/>
      <c r="BAK690" s="412"/>
      <c r="BAL690" s="412"/>
      <c r="BAM690" s="412"/>
      <c r="BAN690" s="412"/>
      <c r="BAO690" s="412"/>
      <c r="BAP690" s="412"/>
      <c r="BAQ690" s="412"/>
      <c r="BAR690" s="412"/>
      <c r="BAS690" s="412"/>
      <c r="BAT690" s="412"/>
      <c r="BAU690" s="412"/>
      <c r="BAV690" s="412"/>
      <c r="BAW690" s="412"/>
      <c r="BAX690" s="412"/>
      <c r="BAY690" s="412"/>
      <c r="BAZ690" s="412"/>
      <c r="BBA690" s="412"/>
      <c r="BBB690" s="412"/>
      <c r="BBC690" s="412"/>
      <c r="BBD690" s="412"/>
      <c r="BBE690" s="412"/>
      <c r="BBF690" s="412"/>
      <c r="BBG690" s="412"/>
      <c r="BBH690" s="412"/>
      <c r="BBI690" s="412"/>
      <c r="BBJ690" s="412"/>
      <c r="BBK690" s="412"/>
      <c r="BBL690" s="412"/>
      <c r="BBM690" s="412"/>
      <c r="BBN690" s="412"/>
      <c r="BBO690" s="412"/>
      <c r="BBP690" s="412"/>
      <c r="BBQ690" s="412"/>
      <c r="BBR690" s="412"/>
      <c r="BBS690" s="412"/>
      <c r="BBT690" s="412"/>
      <c r="BBU690" s="412"/>
      <c r="BBV690" s="413"/>
      <c r="BBW690" s="413"/>
      <c r="BBX690" s="413"/>
      <c r="BBY690" s="413"/>
      <c r="BBZ690" s="413"/>
      <c r="BCA690" s="413"/>
      <c r="BCB690" s="413"/>
      <c r="BCC690" s="413"/>
      <c r="BCD690" s="413"/>
      <c r="BCE690" s="413"/>
      <c r="BCF690" s="413"/>
      <c r="BCG690" s="413"/>
      <c r="BCH690" s="413"/>
      <c r="BCI690" s="413"/>
      <c r="BCJ690" s="413"/>
      <c r="BCK690" s="413"/>
      <c r="BCL690" s="413"/>
      <c r="BCM690" s="413"/>
      <c r="BCN690" s="413"/>
      <c r="BCO690" s="413"/>
      <c r="BCP690" s="413"/>
      <c r="BCQ690" s="413"/>
      <c r="BCR690" s="413"/>
      <c r="BCS690" s="413"/>
      <c r="BCT690" s="414"/>
      <c r="BCU690" s="414"/>
      <c r="BCV690" s="414"/>
      <c r="BCW690" s="414"/>
      <c r="BCX690" s="414"/>
      <c r="BCY690" s="413"/>
      <c r="BCZ690" s="413"/>
      <c r="BDA690" s="414"/>
      <c r="BDB690" s="414"/>
      <c r="BDC690" s="413"/>
      <c r="BDD690" s="413"/>
      <c r="BDE690" s="414"/>
      <c r="BDF690" s="414"/>
      <c r="BDG690" s="413"/>
      <c r="BDH690" s="413"/>
      <c r="BDI690" s="413"/>
      <c r="BDJ690" s="413"/>
      <c r="BDK690" s="413"/>
      <c r="BDL690" s="413"/>
      <c r="BDM690" s="413"/>
      <c r="BDN690" s="414"/>
      <c r="BDO690" s="414"/>
      <c r="BDP690" s="413"/>
      <c r="BDQ690" s="413"/>
      <c r="BDR690" s="414"/>
      <c r="BDS690" s="414"/>
      <c r="BDT690" s="413"/>
      <c r="BDU690" s="413"/>
      <c r="BDV690" s="413"/>
      <c r="BDW690" s="413"/>
      <c r="BDX690" s="413"/>
      <c r="BDY690" s="407"/>
      <c r="BDZ690" s="439"/>
      <c r="BEA690" s="413"/>
      <c r="BEB690" s="413"/>
      <c r="BEC690" s="413"/>
      <c r="BED690" s="413"/>
      <c r="BEE690" s="413"/>
      <c r="BEF690" s="413"/>
      <c r="BEG690" s="413"/>
      <c r="BEH690" s="412"/>
      <c r="BEI690" s="412"/>
      <c r="BEJ690" s="412"/>
      <c r="BEK690" s="412"/>
      <c r="BEL690" s="412"/>
      <c r="BEM690" s="412"/>
      <c r="BEN690" s="412"/>
      <c r="BEO690" s="412"/>
      <c r="BEP690" s="412"/>
      <c r="BEQ690" s="412"/>
      <c r="BER690" s="412"/>
      <c r="BES690" s="412"/>
      <c r="BET690" s="412"/>
      <c r="BEU690" s="412"/>
      <c r="BEV690" s="412"/>
      <c r="BEW690" s="412"/>
      <c r="BEX690" s="412"/>
      <c r="BEY690" s="412"/>
      <c r="BEZ690" s="412"/>
      <c r="BFA690" s="412"/>
      <c r="BFB690" s="412"/>
      <c r="BFC690" s="412"/>
      <c r="BFD690" s="412"/>
      <c r="BFE690" s="412"/>
      <c r="BFF690" s="412"/>
      <c r="BFG690" s="412"/>
      <c r="BFH690" s="412"/>
      <c r="BFI690" s="412"/>
      <c r="BFJ690" s="412"/>
      <c r="BFK690" s="412"/>
      <c r="BFL690" s="412"/>
      <c r="BFM690" s="412"/>
      <c r="BFN690" s="412"/>
      <c r="BFO690" s="412"/>
      <c r="BFP690" s="412"/>
      <c r="BFQ690" s="412"/>
      <c r="BFR690" s="412"/>
      <c r="BFS690" s="412"/>
      <c r="BFT690" s="412"/>
      <c r="BFU690" s="412"/>
      <c r="BFV690" s="412"/>
      <c r="BFW690" s="412"/>
      <c r="BFX690" s="412"/>
      <c r="BFY690" s="412"/>
      <c r="BFZ690" s="413"/>
      <c r="BGA690" s="413"/>
      <c r="BGB690" s="413"/>
      <c r="BGC690" s="413"/>
      <c r="BGD690" s="413"/>
      <c r="BGE690" s="413"/>
      <c r="BGF690" s="413"/>
      <c r="BGG690" s="413"/>
      <c r="BGH690" s="413"/>
      <c r="BGI690" s="413"/>
      <c r="BGJ690" s="413"/>
      <c r="BGK690" s="413"/>
      <c r="BGL690" s="413"/>
      <c r="BGM690" s="413"/>
      <c r="BGN690" s="413"/>
      <c r="BGO690" s="413"/>
      <c r="BGP690" s="413"/>
      <c r="BGQ690" s="413"/>
      <c r="BGR690" s="413"/>
      <c r="BGS690" s="413"/>
      <c r="BGT690" s="413"/>
      <c r="BGU690" s="413"/>
      <c r="BGV690" s="413"/>
      <c r="BGW690" s="413"/>
      <c r="BGX690" s="414"/>
      <c r="BGY690" s="414"/>
      <c r="BGZ690" s="414"/>
      <c r="BHA690" s="414"/>
      <c r="BHB690" s="414"/>
      <c r="BHC690" s="413"/>
      <c r="BHD690" s="413"/>
      <c r="BHE690" s="414"/>
      <c r="BHF690" s="414"/>
      <c r="BHG690" s="413"/>
      <c r="BHH690" s="413"/>
      <c r="BHI690" s="414"/>
      <c r="BHJ690" s="414"/>
      <c r="BHK690" s="413"/>
      <c r="BHL690" s="413"/>
      <c r="BHM690" s="413"/>
      <c r="BHN690" s="413"/>
      <c r="BHO690" s="413"/>
      <c r="BHP690" s="413"/>
      <c r="BHQ690" s="413"/>
      <c r="BHR690" s="414"/>
      <c r="BHS690" s="414"/>
      <c r="BHT690" s="413"/>
      <c r="BHU690" s="413"/>
      <c r="BHV690" s="414"/>
      <c r="BHW690" s="414"/>
      <c r="BHX690" s="413"/>
      <c r="BHY690" s="413"/>
      <c r="BHZ690" s="413"/>
      <c r="BIA690" s="413"/>
      <c r="BIB690" s="413"/>
      <c r="BIC690" s="407"/>
      <c r="BID690" s="439"/>
      <c r="BIE690" s="413"/>
      <c r="BIF690" s="413"/>
      <c r="BIG690" s="413"/>
      <c r="BIH690" s="413"/>
      <c r="BII690" s="413"/>
      <c r="BIJ690" s="413"/>
      <c r="BIK690" s="413"/>
      <c r="BIL690" s="412"/>
      <c r="BIM690" s="412"/>
      <c r="BIN690" s="412"/>
      <c r="BIO690" s="412"/>
      <c r="BIP690" s="412"/>
      <c r="BIQ690" s="412"/>
      <c r="BIR690" s="412"/>
      <c r="BIS690" s="412"/>
      <c r="BIT690" s="412"/>
      <c r="BIU690" s="412"/>
      <c r="BIV690" s="412"/>
      <c r="BIW690" s="412"/>
      <c r="BIX690" s="412"/>
      <c r="BIY690" s="412"/>
      <c r="BIZ690" s="412"/>
      <c r="BJA690" s="412"/>
      <c r="BJB690" s="412"/>
      <c r="BJC690" s="412"/>
      <c r="BJD690" s="412"/>
      <c r="BJE690" s="412"/>
      <c r="BJF690" s="412"/>
      <c r="BJG690" s="412"/>
      <c r="BJH690" s="412"/>
      <c r="BJI690" s="412"/>
      <c r="BJJ690" s="412"/>
      <c r="BJK690" s="412"/>
      <c r="BJL690" s="412"/>
      <c r="BJM690" s="412"/>
      <c r="BJN690" s="412"/>
      <c r="BJO690" s="412"/>
      <c r="BJP690" s="412"/>
      <c r="BJQ690" s="412"/>
      <c r="BJR690" s="412"/>
      <c r="BJS690" s="412"/>
      <c r="BJT690" s="412"/>
      <c r="BJU690" s="412"/>
      <c r="BJV690" s="412"/>
      <c r="BJW690" s="412"/>
      <c r="BJX690" s="412"/>
      <c r="BJY690" s="412"/>
      <c r="BJZ690" s="412"/>
      <c r="BKA690" s="412"/>
      <c r="BKB690" s="412"/>
      <c r="BKC690" s="412"/>
      <c r="BKD690" s="413"/>
      <c r="BKE690" s="413"/>
      <c r="BKF690" s="413"/>
      <c r="BKG690" s="413"/>
      <c r="BKH690" s="413"/>
      <c r="BKI690" s="413"/>
      <c r="BKJ690" s="413"/>
      <c r="BKK690" s="413"/>
      <c r="BKL690" s="413"/>
      <c r="BKM690" s="413"/>
      <c r="BKN690" s="413"/>
      <c r="BKO690" s="413"/>
      <c r="BKP690" s="413"/>
      <c r="BKQ690" s="413"/>
      <c r="BKR690" s="413"/>
      <c r="BKS690" s="413"/>
      <c r="BKT690" s="413"/>
      <c r="BKU690" s="413"/>
      <c r="BKV690" s="413"/>
      <c r="BKW690" s="413"/>
      <c r="BKX690" s="413"/>
      <c r="BKY690" s="413"/>
      <c r="BKZ690" s="413"/>
      <c r="BLA690" s="413"/>
      <c r="BLB690" s="414"/>
      <c r="BLC690" s="414"/>
      <c r="BLD690" s="414"/>
      <c r="BLE690" s="414"/>
      <c r="BLF690" s="414"/>
      <c r="BLG690" s="413"/>
      <c r="BLH690" s="413"/>
      <c r="BLI690" s="414"/>
      <c r="BLJ690" s="414"/>
      <c r="BLK690" s="413"/>
      <c r="BLL690" s="413"/>
      <c r="BLM690" s="414"/>
      <c r="BLN690" s="414"/>
      <c r="BLO690" s="413"/>
      <c r="BLP690" s="413"/>
      <c r="BLQ690" s="413"/>
      <c r="BLR690" s="413"/>
      <c r="BLS690" s="413"/>
      <c r="BLT690" s="413"/>
      <c r="BLU690" s="413"/>
      <c r="BLV690" s="414"/>
      <c r="BLW690" s="414"/>
      <c r="BLX690" s="413"/>
      <c r="BLY690" s="413"/>
      <c r="BLZ690" s="414"/>
      <c r="BMA690" s="414"/>
      <c r="BMB690" s="413"/>
      <c r="BMC690" s="413"/>
      <c r="BMD690" s="413"/>
      <c r="BME690" s="413"/>
      <c r="BMF690" s="413"/>
      <c r="BMG690" s="407"/>
      <c r="BMH690" s="439"/>
      <c r="BMI690" s="413"/>
      <c r="BMJ690" s="413"/>
      <c r="BMK690" s="413"/>
      <c r="BML690" s="413"/>
      <c r="BMM690" s="413"/>
      <c r="BMN690" s="413"/>
      <c r="BMO690" s="413"/>
      <c r="BMP690" s="412"/>
      <c r="BMQ690" s="412"/>
      <c r="BMR690" s="412"/>
      <c r="BMS690" s="412"/>
      <c r="BMT690" s="412"/>
      <c r="BMU690" s="412"/>
      <c r="BMV690" s="412"/>
      <c r="BMW690" s="412"/>
      <c r="BMX690" s="412"/>
      <c r="BMY690" s="412"/>
      <c r="BMZ690" s="412"/>
      <c r="BNA690" s="412"/>
      <c r="BNB690" s="412"/>
      <c r="BNC690" s="412"/>
      <c r="BND690" s="412"/>
      <c r="BNE690" s="412"/>
      <c r="BNF690" s="412"/>
      <c r="BNG690" s="412"/>
      <c r="BNH690" s="412"/>
      <c r="BNI690" s="412"/>
      <c r="BNJ690" s="412"/>
      <c r="BNK690" s="412"/>
      <c r="BNL690" s="412"/>
      <c r="BNM690" s="412"/>
      <c r="BNN690" s="412"/>
      <c r="BNO690" s="412"/>
      <c r="BNP690" s="412"/>
      <c r="BNQ690" s="412"/>
      <c r="BNR690" s="412"/>
      <c r="BNS690" s="412"/>
      <c r="BNT690" s="412"/>
      <c r="BNU690" s="412"/>
      <c r="BNV690" s="412"/>
      <c r="BNW690" s="412"/>
      <c r="BNX690" s="412"/>
      <c r="BNY690" s="412"/>
      <c r="BNZ690" s="412"/>
      <c r="BOA690" s="412"/>
      <c r="BOB690" s="412"/>
      <c r="BOC690" s="412"/>
      <c r="BOD690" s="412"/>
      <c r="BOE690" s="412"/>
      <c r="BOF690" s="412"/>
      <c r="BOG690" s="412"/>
      <c r="BOH690" s="413"/>
      <c r="BOI690" s="413"/>
      <c r="BOJ690" s="413"/>
      <c r="BOK690" s="413"/>
      <c r="BOL690" s="413"/>
      <c r="BOM690" s="413"/>
      <c r="BON690" s="413"/>
      <c r="BOO690" s="413"/>
      <c r="BOP690" s="413"/>
      <c r="BOQ690" s="413"/>
      <c r="BOR690" s="413"/>
      <c r="BOS690" s="413"/>
      <c r="BOT690" s="413"/>
      <c r="BOU690" s="413"/>
      <c r="BOV690" s="413"/>
      <c r="BOW690" s="413"/>
      <c r="BOX690" s="413"/>
      <c r="BOY690" s="413"/>
      <c r="BOZ690" s="413"/>
      <c r="BPA690" s="413"/>
      <c r="BPB690" s="413"/>
      <c r="BPC690" s="413"/>
      <c r="BPD690" s="413"/>
      <c r="BPE690" s="413"/>
      <c r="BPF690" s="414"/>
      <c r="BPG690" s="414"/>
      <c r="BPH690" s="414"/>
      <c r="BPI690" s="414"/>
      <c r="BPJ690" s="414"/>
      <c r="BPK690" s="413"/>
      <c r="BPL690" s="413"/>
      <c r="BPM690" s="414"/>
      <c r="BPN690" s="414"/>
      <c r="BPO690" s="413"/>
      <c r="BPP690" s="413"/>
      <c r="BPQ690" s="414"/>
      <c r="BPR690" s="414"/>
      <c r="BPS690" s="413"/>
      <c r="BPT690" s="413"/>
      <c r="BPU690" s="413"/>
      <c r="BPV690" s="413"/>
      <c r="BPW690" s="413"/>
      <c r="BPX690" s="413"/>
      <c r="BPY690" s="413"/>
      <c r="BPZ690" s="414"/>
      <c r="BQA690" s="414"/>
      <c r="BQB690" s="413"/>
      <c r="BQC690" s="413"/>
      <c r="BQD690" s="414"/>
      <c r="BQE690" s="414"/>
      <c r="BQF690" s="413"/>
      <c r="BQG690" s="413"/>
      <c r="BQH690" s="413"/>
      <c r="BQI690" s="413"/>
      <c r="BQJ690" s="413"/>
      <c r="BQK690" s="407"/>
      <c r="BQL690" s="439"/>
      <c r="BQM690" s="413"/>
      <c r="BQN690" s="413"/>
      <c r="BQO690" s="413"/>
      <c r="BQP690" s="413"/>
      <c r="BQQ690" s="413"/>
      <c r="BQR690" s="413"/>
      <c r="BQS690" s="413"/>
      <c r="BQT690" s="412"/>
      <c r="BQU690" s="412"/>
      <c r="BQV690" s="412"/>
      <c r="BQW690" s="412"/>
      <c r="BQX690" s="412"/>
      <c r="BQY690" s="412"/>
      <c r="BQZ690" s="412"/>
      <c r="BRA690" s="412"/>
      <c r="BRB690" s="412"/>
      <c r="BRC690" s="412"/>
      <c r="BRD690" s="412"/>
      <c r="BRE690" s="412"/>
      <c r="BRF690" s="412"/>
      <c r="BRG690" s="412"/>
      <c r="BRH690" s="412"/>
      <c r="BRI690" s="412"/>
      <c r="BRJ690" s="412"/>
      <c r="BRK690" s="412"/>
      <c r="BRL690" s="412"/>
      <c r="BRM690" s="412"/>
      <c r="BRN690" s="412"/>
      <c r="BRO690" s="412"/>
      <c r="BRP690" s="412"/>
      <c r="BRQ690" s="412"/>
      <c r="BRR690" s="412"/>
      <c r="BRS690" s="412"/>
      <c r="BRT690" s="412"/>
      <c r="BRU690" s="412"/>
      <c r="BRV690" s="412"/>
      <c r="BRW690" s="412"/>
      <c r="BRX690" s="412"/>
      <c r="BRY690" s="412"/>
      <c r="BRZ690" s="412"/>
      <c r="BSA690" s="412"/>
      <c r="BSB690" s="412"/>
      <c r="BSC690" s="412"/>
      <c r="BSD690" s="412"/>
      <c r="BSE690" s="412"/>
      <c r="BSF690" s="412"/>
      <c r="BSG690" s="412"/>
      <c r="BSH690" s="412"/>
      <c r="BSI690" s="412"/>
      <c r="BSJ690" s="412"/>
      <c r="BSK690" s="412"/>
      <c r="BSL690" s="413"/>
      <c r="BSM690" s="413"/>
      <c r="BSN690" s="413"/>
      <c r="BSO690" s="413"/>
      <c r="BSP690" s="413"/>
      <c r="BSQ690" s="413"/>
      <c r="BSR690" s="413"/>
      <c r="BSS690" s="413"/>
      <c r="BST690" s="413"/>
      <c r="BSU690" s="413"/>
      <c r="BSV690" s="413"/>
      <c r="BSW690" s="413"/>
      <c r="BSX690" s="413"/>
      <c r="BSY690" s="413"/>
      <c r="BSZ690" s="413"/>
      <c r="BTA690" s="413"/>
      <c r="BTB690" s="413"/>
      <c r="BTC690" s="413"/>
      <c r="BTD690" s="413"/>
      <c r="BTE690" s="413"/>
      <c r="BTF690" s="413"/>
      <c r="BTG690" s="413"/>
      <c r="BTH690" s="413"/>
      <c r="BTI690" s="413"/>
      <c r="BTJ690" s="414"/>
      <c r="BTK690" s="414"/>
      <c r="BTL690" s="414"/>
      <c r="BTM690" s="414"/>
      <c r="BTN690" s="414"/>
      <c r="BTO690" s="413"/>
      <c r="BTP690" s="413"/>
      <c r="BTQ690" s="414"/>
      <c r="BTR690" s="414"/>
      <c r="BTS690" s="413"/>
      <c r="BTT690" s="413"/>
      <c r="BTU690" s="414"/>
      <c r="BTV690" s="414"/>
      <c r="BTW690" s="413"/>
      <c r="BTX690" s="413"/>
      <c r="BTY690" s="413"/>
      <c r="BTZ690" s="413"/>
      <c r="BUA690" s="413"/>
      <c r="BUB690" s="413"/>
      <c r="BUC690" s="413"/>
      <c r="BUD690" s="414"/>
      <c r="BUE690" s="414"/>
      <c r="BUF690" s="413"/>
      <c r="BUG690" s="413"/>
      <c r="BUH690" s="414"/>
      <c r="BUI690" s="414"/>
      <c r="BUJ690" s="413"/>
      <c r="BUK690" s="413"/>
      <c r="BUL690" s="413"/>
      <c r="BUM690" s="413"/>
      <c r="BUN690" s="413"/>
      <c r="BUO690" s="407"/>
      <c r="BUP690" s="439"/>
      <c r="BUQ690" s="413"/>
      <c r="BUR690" s="413"/>
      <c r="BUS690" s="413"/>
      <c r="BUT690" s="413"/>
      <c r="BUU690" s="413"/>
      <c r="BUV690" s="413"/>
      <c r="BUW690" s="413"/>
      <c r="BUX690" s="412"/>
      <c r="BUY690" s="412"/>
      <c r="BUZ690" s="412"/>
      <c r="BVA690" s="412"/>
      <c r="BVB690" s="412"/>
      <c r="BVC690" s="412"/>
      <c r="BVD690" s="412"/>
      <c r="BVE690" s="412"/>
      <c r="BVF690" s="412"/>
      <c r="BVG690" s="412"/>
      <c r="BVH690" s="412"/>
      <c r="BVI690" s="412"/>
      <c r="BVJ690" s="412"/>
      <c r="BVK690" s="412"/>
      <c r="BVL690" s="412"/>
      <c r="BVM690" s="412"/>
      <c r="BVN690" s="412"/>
      <c r="BVO690" s="412"/>
      <c r="BVP690" s="412"/>
      <c r="BVQ690" s="412"/>
      <c r="BVR690" s="412"/>
      <c r="BVS690" s="412"/>
      <c r="BVT690" s="412"/>
      <c r="BVU690" s="412"/>
      <c r="BVV690" s="412"/>
      <c r="BVW690" s="412"/>
      <c r="BVX690" s="412"/>
      <c r="BVY690" s="412"/>
      <c r="BVZ690" s="412"/>
      <c r="BWA690" s="412"/>
      <c r="BWB690" s="412"/>
      <c r="BWC690" s="412"/>
      <c r="BWD690" s="412"/>
      <c r="BWE690" s="412"/>
      <c r="BWF690" s="412"/>
      <c r="BWG690" s="412"/>
      <c r="BWH690" s="412"/>
      <c r="BWI690" s="412"/>
      <c r="BWJ690" s="412"/>
      <c r="BWK690" s="412"/>
      <c r="BWL690" s="412"/>
      <c r="BWM690" s="412"/>
      <c r="BWN690" s="412"/>
      <c r="BWO690" s="412"/>
      <c r="BWP690" s="413"/>
      <c r="BWQ690" s="413"/>
      <c r="BWR690" s="413"/>
      <c r="BWS690" s="413"/>
      <c r="BWT690" s="413"/>
      <c r="BWU690" s="413"/>
      <c r="BWV690" s="413"/>
      <c r="BWW690" s="413"/>
      <c r="BWX690" s="413"/>
      <c r="BWY690" s="413"/>
      <c r="BWZ690" s="413"/>
      <c r="BXA690" s="413"/>
      <c r="BXB690" s="413"/>
      <c r="BXC690" s="413"/>
      <c r="BXD690" s="413"/>
      <c r="BXE690" s="413"/>
      <c r="BXF690" s="413"/>
      <c r="BXG690" s="413"/>
      <c r="BXH690" s="413"/>
      <c r="BXI690" s="413"/>
      <c r="BXJ690" s="413"/>
      <c r="BXK690" s="413"/>
      <c r="BXL690" s="413"/>
      <c r="BXM690" s="413"/>
      <c r="BXN690" s="414"/>
      <c r="BXO690" s="414"/>
      <c r="BXP690" s="414"/>
      <c r="BXQ690" s="414"/>
      <c r="BXR690" s="414"/>
      <c r="BXS690" s="413"/>
      <c r="BXT690" s="413"/>
      <c r="BXU690" s="414"/>
      <c r="BXV690" s="414"/>
      <c r="BXW690" s="413"/>
      <c r="BXX690" s="413"/>
      <c r="BXY690" s="414"/>
      <c r="BXZ690" s="414"/>
      <c r="BYA690" s="413"/>
      <c r="BYB690" s="413"/>
      <c r="BYC690" s="413"/>
      <c r="BYD690" s="413"/>
      <c r="BYE690" s="413"/>
      <c r="BYF690" s="413"/>
      <c r="BYG690" s="413"/>
      <c r="BYH690" s="414"/>
      <c r="BYI690" s="414"/>
      <c r="BYJ690" s="413"/>
      <c r="BYK690" s="413"/>
      <c r="BYL690" s="414"/>
      <c r="BYM690" s="414"/>
      <c r="BYN690" s="413"/>
      <c r="BYO690" s="413"/>
      <c r="BYP690" s="413"/>
      <c r="BYQ690" s="413"/>
      <c r="BYR690" s="413"/>
      <c r="BYS690" s="407"/>
      <c r="BYT690" s="439"/>
      <c r="BYU690" s="413"/>
      <c r="BYV690" s="413"/>
      <c r="BYW690" s="413"/>
      <c r="BYX690" s="413"/>
      <c r="BYY690" s="413"/>
      <c r="BYZ690" s="413"/>
      <c r="BZA690" s="413"/>
      <c r="BZB690" s="412"/>
      <c r="BZC690" s="412"/>
      <c r="BZD690" s="412"/>
      <c r="BZE690" s="412"/>
      <c r="BZF690" s="412"/>
      <c r="BZG690" s="412"/>
      <c r="BZH690" s="412"/>
      <c r="BZI690" s="412"/>
      <c r="BZJ690" s="412"/>
      <c r="BZK690" s="412"/>
      <c r="BZL690" s="412"/>
      <c r="BZM690" s="412"/>
      <c r="BZN690" s="412"/>
      <c r="BZO690" s="412"/>
      <c r="BZP690" s="412"/>
      <c r="BZQ690" s="412"/>
      <c r="BZR690" s="412"/>
      <c r="BZS690" s="412"/>
      <c r="BZT690" s="412"/>
      <c r="BZU690" s="412"/>
      <c r="BZV690" s="412"/>
      <c r="BZW690" s="412"/>
      <c r="BZX690" s="412"/>
      <c r="BZY690" s="412"/>
      <c r="BZZ690" s="412"/>
      <c r="CAA690" s="412"/>
      <c r="CAB690" s="412"/>
      <c r="CAC690" s="412"/>
      <c r="CAD690" s="412"/>
      <c r="CAE690" s="412"/>
      <c r="CAF690" s="412"/>
      <c r="CAG690" s="412"/>
      <c r="CAH690" s="412"/>
      <c r="CAI690" s="412"/>
      <c r="CAJ690" s="412"/>
      <c r="CAK690" s="412"/>
      <c r="CAL690" s="412"/>
      <c r="CAM690" s="412"/>
      <c r="CAN690" s="412"/>
      <c r="CAO690" s="412"/>
      <c r="CAP690" s="412"/>
      <c r="CAQ690" s="412"/>
      <c r="CAR690" s="412"/>
      <c r="CAS690" s="412"/>
      <c r="CAT690" s="413"/>
      <c r="CAU690" s="413"/>
      <c r="CAV690" s="413"/>
      <c r="CAW690" s="413"/>
      <c r="CAX690" s="413"/>
      <c r="CAY690" s="413"/>
      <c r="CAZ690" s="413"/>
      <c r="CBA690" s="413"/>
      <c r="CBB690" s="413"/>
      <c r="CBC690" s="413"/>
      <c r="CBD690" s="413"/>
      <c r="CBE690" s="413"/>
      <c r="CBF690" s="413"/>
      <c r="CBG690" s="413"/>
      <c r="CBH690" s="413"/>
      <c r="CBI690" s="413"/>
      <c r="CBJ690" s="413"/>
      <c r="CBK690" s="413"/>
      <c r="CBL690" s="413"/>
      <c r="CBM690" s="413"/>
      <c r="CBN690" s="413"/>
      <c r="CBO690" s="413"/>
      <c r="CBP690" s="413"/>
      <c r="CBQ690" s="413"/>
      <c r="CBR690" s="414"/>
      <c r="CBS690" s="414"/>
      <c r="CBT690" s="414"/>
      <c r="CBU690" s="414"/>
      <c r="CBV690" s="414"/>
      <c r="CBW690" s="413"/>
      <c r="CBX690" s="413"/>
      <c r="CBY690" s="414"/>
      <c r="CBZ690" s="414"/>
      <c r="CCA690" s="413"/>
      <c r="CCB690" s="413"/>
      <c r="CCC690" s="414"/>
      <c r="CCD690" s="414"/>
      <c r="CCE690" s="413"/>
      <c r="CCF690" s="413"/>
      <c r="CCG690" s="413"/>
      <c r="CCH690" s="413"/>
      <c r="CCI690" s="413"/>
      <c r="CCJ690" s="413"/>
      <c r="CCK690" s="413"/>
      <c r="CCL690" s="414"/>
      <c r="CCM690" s="414"/>
      <c r="CCN690" s="413"/>
      <c r="CCO690" s="413"/>
      <c r="CCP690" s="414"/>
      <c r="CCQ690" s="414"/>
      <c r="CCR690" s="413"/>
      <c r="CCS690" s="413"/>
      <c r="CCT690" s="413"/>
      <c r="CCU690" s="413"/>
      <c r="CCV690" s="413"/>
      <c r="CCW690" s="407"/>
      <c r="CCX690" s="439"/>
      <c r="CCY690" s="413"/>
      <c r="CCZ690" s="413"/>
      <c r="CDA690" s="413"/>
      <c r="CDB690" s="413"/>
      <c r="CDC690" s="413"/>
      <c r="CDD690" s="413"/>
      <c r="CDE690" s="413"/>
      <c r="CDF690" s="412"/>
      <c r="CDG690" s="412"/>
      <c r="CDH690" s="412"/>
      <c r="CDI690" s="412"/>
      <c r="CDJ690" s="412"/>
      <c r="CDK690" s="412"/>
      <c r="CDL690" s="412"/>
      <c r="CDM690" s="412"/>
      <c r="CDN690" s="412"/>
      <c r="CDO690" s="412"/>
      <c r="CDP690" s="412"/>
      <c r="CDQ690" s="412"/>
      <c r="CDR690" s="412"/>
      <c r="CDS690" s="412"/>
      <c r="CDT690" s="412"/>
      <c r="CDU690" s="412"/>
      <c r="CDV690" s="412"/>
      <c r="CDW690" s="412"/>
      <c r="CDX690" s="412"/>
      <c r="CDY690" s="412"/>
      <c r="CDZ690" s="412"/>
      <c r="CEA690" s="412"/>
      <c r="CEB690" s="412"/>
      <c r="CEC690" s="412"/>
      <c r="CED690" s="412"/>
      <c r="CEE690" s="412"/>
      <c r="CEF690" s="412"/>
      <c r="CEG690" s="412"/>
      <c r="CEH690" s="412"/>
      <c r="CEI690" s="412"/>
      <c r="CEJ690" s="412"/>
      <c r="CEK690" s="412"/>
      <c r="CEL690" s="412"/>
      <c r="CEM690" s="412"/>
      <c r="CEN690" s="412"/>
      <c r="CEO690" s="412"/>
      <c r="CEP690" s="412"/>
      <c r="CEQ690" s="412"/>
      <c r="CER690" s="412"/>
      <c r="CES690" s="412"/>
      <c r="CET690" s="412"/>
      <c r="CEU690" s="412"/>
      <c r="CEV690" s="412"/>
      <c r="CEW690" s="412"/>
      <c r="CEX690" s="413"/>
      <c r="CEY690" s="413"/>
      <c r="CEZ690" s="413"/>
      <c r="CFA690" s="413"/>
      <c r="CFB690" s="413"/>
      <c r="CFC690" s="413"/>
      <c r="CFD690" s="413"/>
      <c r="CFE690" s="413"/>
      <c r="CFF690" s="413"/>
      <c r="CFG690" s="413"/>
      <c r="CFH690" s="413"/>
      <c r="CFI690" s="413"/>
      <c r="CFJ690" s="413"/>
      <c r="CFK690" s="413"/>
      <c r="CFL690" s="413"/>
      <c r="CFM690" s="413"/>
      <c r="CFN690" s="413"/>
      <c r="CFO690" s="413"/>
      <c r="CFP690" s="413"/>
      <c r="CFQ690" s="413"/>
      <c r="CFR690" s="413"/>
      <c r="CFS690" s="413"/>
      <c r="CFT690" s="413"/>
      <c r="CFU690" s="413"/>
      <c r="CFV690" s="414"/>
      <c r="CFW690" s="414"/>
      <c r="CFX690" s="414"/>
      <c r="CFY690" s="414"/>
      <c r="CFZ690" s="414"/>
      <c r="CGA690" s="413"/>
      <c r="CGB690" s="413"/>
      <c r="CGC690" s="414"/>
      <c r="CGD690" s="414"/>
      <c r="CGE690" s="413"/>
      <c r="CGF690" s="413"/>
      <c r="CGG690" s="414"/>
      <c r="CGH690" s="414"/>
      <c r="CGI690" s="413"/>
      <c r="CGJ690" s="413"/>
      <c r="CGK690" s="413"/>
      <c r="CGL690" s="413"/>
      <c r="CGM690" s="413"/>
      <c r="CGN690" s="413"/>
      <c r="CGO690" s="413"/>
      <c r="CGP690" s="414"/>
      <c r="CGQ690" s="414"/>
      <c r="CGR690" s="413"/>
      <c r="CGS690" s="413"/>
      <c r="CGT690" s="414"/>
      <c r="CGU690" s="414"/>
      <c r="CGV690" s="413"/>
      <c r="CGW690" s="413"/>
      <c r="CGX690" s="413"/>
      <c r="CGY690" s="413"/>
      <c r="CGZ690" s="413"/>
      <c r="CHA690" s="407"/>
      <c r="CHB690" s="439"/>
      <c r="CHC690" s="413"/>
      <c r="CHD690" s="413"/>
      <c r="CHE690" s="413"/>
      <c r="CHF690" s="413"/>
      <c r="CHG690" s="413"/>
      <c r="CHH690" s="413"/>
      <c r="CHI690" s="413"/>
      <c r="CHJ690" s="412"/>
      <c r="CHK690" s="412"/>
      <c r="CHL690" s="412"/>
      <c r="CHM690" s="412"/>
      <c r="CHN690" s="412"/>
      <c r="CHO690" s="412"/>
      <c r="CHP690" s="412"/>
      <c r="CHQ690" s="412"/>
      <c r="CHR690" s="412"/>
      <c r="CHS690" s="412"/>
      <c r="CHT690" s="412"/>
      <c r="CHU690" s="412"/>
      <c r="CHV690" s="412"/>
      <c r="CHW690" s="412"/>
      <c r="CHX690" s="412"/>
      <c r="CHY690" s="412"/>
      <c r="CHZ690" s="412"/>
      <c r="CIA690" s="412"/>
      <c r="CIB690" s="412"/>
      <c r="CIC690" s="412"/>
      <c r="CID690" s="412"/>
      <c r="CIE690" s="412"/>
      <c r="CIF690" s="412"/>
      <c r="CIG690" s="412"/>
      <c r="CIH690" s="412"/>
      <c r="CII690" s="412"/>
      <c r="CIJ690" s="412"/>
      <c r="CIK690" s="412"/>
      <c r="CIL690" s="412"/>
      <c r="CIM690" s="412"/>
      <c r="CIN690" s="412"/>
      <c r="CIO690" s="412"/>
      <c r="CIP690" s="412"/>
      <c r="CIQ690" s="412"/>
      <c r="CIR690" s="412"/>
      <c r="CIS690" s="412"/>
      <c r="CIT690" s="412"/>
      <c r="CIU690" s="412"/>
      <c r="CIV690" s="412"/>
      <c r="CIW690" s="412"/>
      <c r="CIX690" s="412"/>
      <c r="CIY690" s="412"/>
      <c r="CIZ690" s="412"/>
      <c r="CJA690" s="412"/>
      <c r="CJB690" s="413"/>
      <c r="CJC690" s="413"/>
      <c r="CJD690" s="413"/>
      <c r="CJE690" s="413"/>
      <c r="CJF690" s="413"/>
      <c r="CJG690" s="413"/>
      <c r="CJH690" s="413"/>
      <c r="CJI690" s="413"/>
      <c r="CJJ690" s="413"/>
      <c r="CJK690" s="413"/>
      <c r="CJL690" s="413"/>
      <c r="CJM690" s="413"/>
      <c r="CJN690" s="413"/>
      <c r="CJO690" s="413"/>
      <c r="CJP690" s="413"/>
      <c r="CJQ690" s="413"/>
      <c r="CJR690" s="413"/>
      <c r="CJS690" s="413"/>
      <c r="CJT690" s="413"/>
      <c r="CJU690" s="413"/>
      <c r="CJV690" s="413"/>
      <c r="CJW690" s="413"/>
      <c r="CJX690" s="413"/>
      <c r="CJY690" s="413"/>
      <c r="CJZ690" s="414"/>
      <c r="CKA690" s="414"/>
      <c r="CKB690" s="414"/>
      <c r="CKC690" s="414"/>
      <c r="CKD690" s="414"/>
      <c r="CKE690" s="413"/>
      <c r="CKF690" s="413"/>
      <c r="CKG690" s="414"/>
      <c r="CKH690" s="414"/>
      <c r="CKI690" s="413"/>
      <c r="CKJ690" s="413"/>
      <c r="CKK690" s="414"/>
      <c r="CKL690" s="414"/>
      <c r="CKM690" s="413"/>
      <c r="CKN690" s="413"/>
      <c r="CKO690" s="413"/>
      <c r="CKP690" s="413"/>
      <c r="CKQ690" s="413"/>
      <c r="CKR690" s="413"/>
      <c r="CKS690" s="413"/>
      <c r="CKT690" s="414"/>
      <c r="CKU690" s="414"/>
      <c r="CKV690" s="413"/>
      <c r="CKW690" s="413"/>
      <c r="CKX690" s="414"/>
      <c r="CKY690" s="414"/>
      <c r="CKZ690" s="413"/>
      <c r="CLA690" s="413"/>
      <c r="CLB690" s="413"/>
      <c r="CLC690" s="413"/>
      <c r="CLD690" s="413"/>
      <c r="CLE690" s="407"/>
      <c r="CLF690" s="439"/>
      <c r="CLG690" s="413"/>
      <c r="CLH690" s="413"/>
      <c r="CLI690" s="413"/>
      <c r="CLJ690" s="413"/>
      <c r="CLK690" s="413"/>
      <c r="CLL690" s="413"/>
      <c r="CLM690" s="413"/>
      <c r="CLN690" s="412"/>
      <c r="CLO690" s="412"/>
      <c r="CLP690" s="412"/>
      <c r="CLQ690" s="412"/>
      <c r="CLR690" s="412"/>
      <c r="CLS690" s="412"/>
      <c r="CLT690" s="412"/>
      <c r="CLU690" s="412"/>
      <c r="CLV690" s="412"/>
      <c r="CLW690" s="412"/>
      <c r="CLX690" s="412"/>
      <c r="CLY690" s="412"/>
      <c r="CLZ690" s="412"/>
      <c r="CMA690" s="412"/>
      <c r="CMB690" s="412"/>
      <c r="CMC690" s="412"/>
      <c r="CMD690" s="412"/>
      <c r="CME690" s="412"/>
      <c r="CMF690" s="412"/>
      <c r="CMG690" s="412"/>
      <c r="CMH690" s="412"/>
      <c r="CMI690" s="412"/>
      <c r="CMJ690" s="412"/>
      <c r="CMK690" s="412"/>
      <c r="CML690" s="412"/>
      <c r="CMM690" s="412"/>
      <c r="CMN690" s="412"/>
      <c r="CMO690" s="412"/>
      <c r="CMP690" s="412"/>
      <c r="CMQ690" s="412"/>
      <c r="CMR690" s="412"/>
      <c r="CMS690" s="412"/>
      <c r="CMT690" s="412"/>
      <c r="CMU690" s="412"/>
      <c r="CMV690" s="412"/>
      <c r="CMW690" s="412"/>
      <c r="CMX690" s="412"/>
      <c r="CMY690" s="412"/>
      <c r="CMZ690" s="412"/>
      <c r="CNA690" s="412"/>
      <c r="CNB690" s="412"/>
      <c r="CNC690" s="412"/>
      <c r="CND690" s="412"/>
      <c r="CNE690" s="412"/>
      <c r="CNF690" s="413"/>
      <c r="CNG690" s="413"/>
      <c r="CNH690" s="413"/>
      <c r="CNI690" s="413"/>
      <c r="CNJ690" s="413"/>
      <c r="CNK690" s="413"/>
      <c r="CNL690" s="413"/>
      <c r="CNM690" s="413"/>
      <c r="CNN690" s="413"/>
      <c r="CNO690" s="413"/>
      <c r="CNP690" s="413"/>
      <c r="CNQ690" s="413"/>
      <c r="CNR690" s="413"/>
      <c r="CNS690" s="413"/>
      <c r="CNT690" s="413"/>
      <c r="CNU690" s="413"/>
      <c r="CNV690" s="413"/>
      <c r="CNW690" s="413"/>
      <c r="CNX690" s="413"/>
      <c r="CNY690" s="413"/>
      <c r="CNZ690" s="413"/>
      <c r="COA690" s="413"/>
      <c r="COB690" s="413"/>
      <c r="COC690" s="413"/>
      <c r="COD690" s="414"/>
      <c r="COE690" s="414"/>
      <c r="COF690" s="414"/>
      <c r="COG690" s="414"/>
      <c r="COH690" s="414"/>
      <c r="COI690" s="413"/>
      <c r="COJ690" s="413"/>
      <c r="COK690" s="414"/>
      <c r="COL690" s="414"/>
      <c r="COM690" s="413"/>
      <c r="CON690" s="413"/>
      <c r="COO690" s="414"/>
      <c r="COP690" s="414"/>
      <c r="COQ690" s="413"/>
      <c r="COR690" s="413"/>
      <c r="COS690" s="413"/>
      <c r="COT690" s="413"/>
      <c r="COU690" s="413"/>
      <c r="COV690" s="413"/>
      <c r="COW690" s="413"/>
      <c r="COX690" s="414"/>
      <c r="COY690" s="414"/>
      <c r="COZ690" s="413"/>
      <c r="CPA690" s="413"/>
      <c r="CPB690" s="414"/>
      <c r="CPC690" s="414"/>
      <c r="CPD690" s="413"/>
      <c r="CPE690" s="413"/>
      <c r="CPF690" s="413"/>
      <c r="CPG690" s="413"/>
      <c r="CPH690" s="413"/>
      <c r="CPI690" s="407"/>
      <c r="CPJ690" s="439"/>
      <c r="CPK690" s="413"/>
      <c r="CPL690" s="413"/>
      <c r="CPM690" s="413"/>
      <c r="CPN690" s="413"/>
      <c r="CPO690" s="413"/>
      <c r="CPP690" s="413"/>
      <c r="CPQ690" s="413"/>
      <c r="CPR690" s="412"/>
      <c r="CPS690" s="412"/>
      <c r="CPT690" s="412"/>
      <c r="CPU690" s="412"/>
      <c r="CPV690" s="412"/>
      <c r="CPW690" s="412"/>
      <c r="CPX690" s="412"/>
      <c r="CPY690" s="412"/>
      <c r="CPZ690" s="412"/>
      <c r="CQA690" s="412"/>
      <c r="CQB690" s="412"/>
      <c r="CQC690" s="412"/>
      <c r="CQD690" s="412"/>
      <c r="CQE690" s="412"/>
      <c r="CQF690" s="412"/>
      <c r="CQG690" s="412"/>
      <c r="CQH690" s="412"/>
      <c r="CQI690" s="412"/>
      <c r="CQJ690" s="412"/>
      <c r="CQK690" s="412"/>
      <c r="CQL690" s="412"/>
      <c r="CQM690" s="412"/>
      <c r="CQN690" s="412"/>
      <c r="CQO690" s="412"/>
      <c r="CQP690" s="412"/>
      <c r="CQQ690" s="412"/>
      <c r="CQR690" s="412"/>
      <c r="CQS690" s="412"/>
      <c r="CQT690" s="412"/>
      <c r="CQU690" s="412"/>
      <c r="CQV690" s="412"/>
      <c r="CQW690" s="412"/>
      <c r="CQX690" s="412"/>
      <c r="CQY690" s="412"/>
      <c r="CQZ690" s="412"/>
      <c r="CRA690" s="412"/>
      <c r="CRB690" s="412"/>
      <c r="CRC690" s="412"/>
      <c r="CRD690" s="412"/>
      <c r="CRE690" s="412"/>
      <c r="CRF690" s="412"/>
      <c r="CRG690" s="412"/>
      <c r="CRH690" s="412"/>
      <c r="CRI690" s="412"/>
      <c r="CRJ690" s="413"/>
      <c r="CRK690" s="413"/>
      <c r="CRL690" s="413"/>
      <c r="CRM690" s="413"/>
      <c r="CRN690" s="413"/>
      <c r="CRO690" s="413"/>
      <c r="CRP690" s="413"/>
      <c r="CRQ690" s="413"/>
      <c r="CRR690" s="413"/>
      <c r="CRS690" s="413"/>
      <c r="CRT690" s="413"/>
      <c r="CRU690" s="413"/>
      <c r="CRV690" s="413"/>
      <c r="CRW690" s="413"/>
      <c r="CRX690" s="413"/>
      <c r="CRY690" s="413"/>
      <c r="CRZ690" s="413"/>
      <c r="CSA690" s="413"/>
      <c r="CSB690" s="413"/>
      <c r="CSC690" s="413"/>
      <c r="CSD690" s="413"/>
      <c r="CSE690" s="413"/>
      <c r="CSF690" s="413"/>
      <c r="CSG690" s="413"/>
      <c r="CSH690" s="414"/>
      <c r="CSI690" s="414"/>
      <c r="CSJ690" s="414"/>
      <c r="CSK690" s="414"/>
      <c r="CSL690" s="414"/>
      <c r="CSM690" s="413"/>
      <c r="CSN690" s="413"/>
      <c r="CSO690" s="414"/>
      <c r="CSP690" s="414"/>
      <c r="CSQ690" s="413"/>
      <c r="CSR690" s="413"/>
      <c r="CSS690" s="414"/>
      <c r="CST690" s="414"/>
      <c r="CSU690" s="413"/>
      <c r="CSV690" s="413"/>
      <c r="CSW690" s="413"/>
      <c r="CSX690" s="413"/>
      <c r="CSY690" s="413"/>
      <c r="CSZ690" s="413"/>
      <c r="CTA690" s="413"/>
      <c r="CTB690" s="414"/>
      <c r="CTC690" s="414"/>
      <c r="CTD690" s="413"/>
      <c r="CTE690" s="413"/>
      <c r="CTF690" s="414"/>
      <c r="CTG690" s="414"/>
      <c r="CTH690" s="413"/>
      <c r="CTI690" s="413"/>
      <c r="CTJ690" s="413"/>
      <c r="CTK690" s="413"/>
      <c r="CTL690" s="413"/>
      <c r="CTM690" s="407"/>
      <c r="CTN690" s="439"/>
      <c r="CTO690" s="413"/>
      <c r="CTP690" s="413"/>
      <c r="CTQ690" s="413"/>
      <c r="CTR690" s="413"/>
      <c r="CTS690" s="413"/>
      <c r="CTT690" s="413"/>
      <c r="CTU690" s="413"/>
      <c r="CTV690" s="412"/>
      <c r="CTW690" s="412"/>
      <c r="CTX690" s="412"/>
      <c r="CTY690" s="412"/>
      <c r="CTZ690" s="412"/>
      <c r="CUA690" s="412"/>
      <c r="CUB690" s="412"/>
      <c r="CUC690" s="412"/>
      <c r="CUD690" s="412"/>
      <c r="CUE690" s="412"/>
      <c r="CUF690" s="412"/>
      <c r="CUG690" s="412"/>
      <c r="CUH690" s="412"/>
      <c r="CUI690" s="412"/>
      <c r="CUJ690" s="412"/>
      <c r="CUK690" s="412"/>
      <c r="CUL690" s="412"/>
      <c r="CUM690" s="412"/>
      <c r="CUN690" s="412"/>
      <c r="CUO690" s="412"/>
      <c r="CUP690" s="412"/>
      <c r="CUQ690" s="412"/>
      <c r="CUR690" s="412"/>
      <c r="CUS690" s="412"/>
      <c r="CUT690" s="412"/>
      <c r="CUU690" s="412"/>
      <c r="CUV690" s="412"/>
      <c r="CUW690" s="412"/>
      <c r="CUX690" s="412"/>
      <c r="CUY690" s="412"/>
      <c r="CUZ690" s="412"/>
      <c r="CVA690" s="412"/>
      <c r="CVB690" s="412"/>
      <c r="CVC690" s="412"/>
      <c r="CVD690" s="412"/>
      <c r="CVE690" s="412"/>
      <c r="CVF690" s="412"/>
      <c r="CVG690" s="412"/>
      <c r="CVH690" s="412"/>
      <c r="CVI690" s="412"/>
      <c r="CVJ690" s="412"/>
      <c r="CVK690" s="412"/>
      <c r="CVL690" s="412"/>
      <c r="CVM690" s="412"/>
      <c r="CVN690" s="413"/>
      <c r="CVO690" s="413"/>
      <c r="CVP690" s="413"/>
      <c r="CVQ690" s="413"/>
      <c r="CVR690" s="413"/>
      <c r="CVS690" s="413"/>
      <c r="CVT690" s="413"/>
      <c r="CVU690" s="413"/>
      <c r="CVV690" s="413"/>
      <c r="CVW690" s="413"/>
      <c r="CVX690" s="413"/>
      <c r="CVY690" s="413"/>
      <c r="CVZ690" s="413"/>
      <c r="CWA690" s="413"/>
      <c r="CWB690" s="413"/>
      <c r="CWC690" s="413"/>
      <c r="CWD690" s="413"/>
      <c r="CWE690" s="413"/>
      <c r="CWF690" s="413"/>
      <c r="CWG690" s="413"/>
      <c r="CWH690" s="413"/>
      <c r="CWI690" s="413"/>
      <c r="CWJ690" s="413"/>
      <c r="CWK690" s="413"/>
      <c r="CWL690" s="414"/>
      <c r="CWM690" s="414"/>
      <c r="CWN690" s="414"/>
      <c r="CWO690" s="414"/>
      <c r="CWP690" s="414"/>
      <c r="CWQ690" s="413"/>
      <c r="CWR690" s="413"/>
      <c r="CWS690" s="414"/>
      <c r="CWT690" s="414"/>
      <c r="CWU690" s="413"/>
      <c r="CWV690" s="413"/>
      <c r="CWW690" s="414"/>
      <c r="CWX690" s="414"/>
      <c r="CWY690" s="413"/>
      <c r="CWZ690" s="413"/>
      <c r="CXA690" s="413"/>
      <c r="CXB690" s="413"/>
      <c r="CXC690" s="413"/>
      <c r="CXD690" s="413"/>
      <c r="CXE690" s="413"/>
      <c r="CXF690" s="414"/>
      <c r="CXG690" s="414"/>
      <c r="CXH690" s="413"/>
      <c r="CXI690" s="413"/>
      <c r="CXJ690" s="414"/>
      <c r="CXK690" s="414"/>
      <c r="CXL690" s="413"/>
      <c r="CXM690" s="413"/>
      <c r="CXN690" s="413"/>
      <c r="CXO690" s="413"/>
      <c r="CXP690" s="413"/>
      <c r="CXQ690" s="407"/>
      <c r="CXR690" s="439"/>
      <c r="CXS690" s="413"/>
      <c r="CXT690" s="413"/>
      <c r="CXU690" s="413"/>
      <c r="CXV690" s="413"/>
      <c r="CXW690" s="413"/>
      <c r="CXX690" s="413"/>
      <c r="CXY690" s="413"/>
      <c r="CXZ690" s="412"/>
      <c r="CYA690" s="412"/>
      <c r="CYB690" s="412"/>
      <c r="CYC690" s="412"/>
      <c r="CYD690" s="412"/>
      <c r="CYE690" s="412"/>
      <c r="CYF690" s="412"/>
      <c r="CYG690" s="412"/>
      <c r="CYH690" s="412"/>
      <c r="CYI690" s="412"/>
      <c r="CYJ690" s="412"/>
      <c r="CYK690" s="412"/>
      <c r="CYL690" s="412"/>
      <c r="CYM690" s="412"/>
      <c r="CYN690" s="412"/>
      <c r="CYO690" s="412"/>
      <c r="CYP690" s="412"/>
      <c r="CYQ690" s="412"/>
      <c r="CYR690" s="412"/>
      <c r="CYS690" s="412"/>
      <c r="CYT690" s="412"/>
      <c r="CYU690" s="412"/>
      <c r="CYV690" s="412"/>
      <c r="CYW690" s="412"/>
      <c r="CYX690" s="412"/>
      <c r="CYY690" s="412"/>
      <c r="CYZ690" s="412"/>
      <c r="CZA690" s="412"/>
      <c r="CZB690" s="412"/>
      <c r="CZC690" s="412"/>
      <c r="CZD690" s="412"/>
      <c r="CZE690" s="412"/>
      <c r="CZF690" s="412"/>
      <c r="CZG690" s="412"/>
      <c r="CZH690" s="412"/>
      <c r="CZI690" s="412"/>
      <c r="CZJ690" s="412"/>
      <c r="CZK690" s="412"/>
      <c r="CZL690" s="412"/>
      <c r="CZM690" s="412"/>
      <c r="CZN690" s="412"/>
      <c r="CZO690" s="412"/>
      <c r="CZP690" s="412"/>
      <c r="CZQ690" s="412"/>
      <c r="CZR690" s="413"/>
      <c r="CZS690" s="413"/>
      <c r="CZT690" s="413"/>
      <c r="CZU690" s="413"/>
      <c r="CZV690" s="413"/>
      <c r="CZW690" s="413"/>
      <c r="CZX690" s="413"/>
      <c r="CZY690" s="413"/>
      <c r="CZZ690" s="413"/>
      <c r="DAA690" s="413"/>
      <c r="DAB690" s="413"/>
      <c r="DAC690" s="413"/>
      <c r="DAD690" s="413"/>
      <c r="DAE690" s="413"/>
      <c r="DAF690" s="413"/>
      <c r="DAG690" s="413"/>
      <c r="DAH690" s="413"/>
      <c r="DAI690" s="413"/>
      <c r="DAJ690" s="413"/>
      <c r="DAK690" s="413"/>
      <c r="DAL690" s="413"/>
      <c r="DAM690" s="413"/>
      <c r="DAN690" s="413"/>
      <c r="DAO690" s="413"/>
      <c r="DAP690" s="414"/>
      <c r="DAQ690" s="414"/>
      <c r="DAR690" s="414"/>
      <c r="DAS690" s="414"/>
      <c r="DAT690" s="414"/>
      <c r="DAU690" s="413"/>
      <c r="DAV690" s="413"/>
      <c r="DAW690" s="414"/>
      <c r="DAX690" s="414"/>
      <c r="DAY690" s="413"/>
      <c r="DAZ690" s="413"/>
      <c r="DBA690" s="414"/>
      <c r="DBB690" s="414"/>
      <c r="DBC690" s="413"/>
      <c r="DBD690" s="413"/>
      <c r="DBE690" s="413"/>
      <c r="DBF690" s="413"/>
      <c r="DBG690" s="413"/>
      <c r="DBH690" s="413"/>
      <c r="DBI690" s="413"/>
      <c r="DBJ690" s="414"/>
      <c r="DBK690" s="414"/>
      <c r="DBL690" s="413"/>
      <c r="DBM690" s="413"/>
      <c r="DBN690" s="414"/>
      <c r="DBO690" s="414"/>
      <c r="DBP690" s="413"/>
      <c r="DBQ690" s="413"/>
      <c r="DBR690" s="413"/>
      <c r="DBS690" s="413"/>
      <c r="DBT690" s="413"/>
      <c r="DBU690" s="407"/>
      <c r="DBV690" s="439"/>
      <c r="DBW690" s="413"/>
      <c r="DBX690" s="413"/>
      <c r="DBY690" s="413"/>
      <c r="DBZ690" s="413"/>
      <c r="DCA690" s="413"/>
      <c r="DCB690" s="413"/>
      <c r="DCC690" s="413"/>
      <c r="DCD690" s="412"/>
      <c r="DCE690" s="412"/>
      <c r="DCF690" s="412"/>
      <c r="DCG690" s="412"/>
      <c r="DCH690" s="412"/>
      <c r="DCI690" s="412"/>
      <c r="DCJ690" s="412"/>
      <c r="DCK690" s="412"/>
      <c r="DCL690" s="412"/>
      <c r="DCM690" s="412"/>
      <c r="DCN690" s="412"/>
      <c r="DCO690" s="412"/>
      <c r="DCP690" s="412"/>
      <c r="DCQ690" s="412"/>
      <c r="DCR690" s="412"/>
      <c r="DCS690" s="412"/>
      <c r="DCT690" s="412"/>
      <c r="DCU690" s="412"/>
      <c r="DCV690" s="412"/>
      <c r="DCW690" s="412"/>
      <c r="DCX690" s="412"/>
      <c r="DCY690" s="412"/>
      <c r="DCZ690" s="412"/>
      <c r="DDA690" s="412"/>
      <c r="DDB690" s="412"/>
      <c r="DDC690" s="412"/>
      <c r="DDD690" s="412"/>
      <c r="DDE690" s="412"/>
      <c r="DDF690" s="412"/>
      <c r="DDG690" s="412"/>
      <c r="DDH690" s="412"/>
      <c r="DDI690" s="412"/>
      <c r="DDJ690" s="412"/>
      <c r="DDK690" s="412"/>
      <c r="DDL690" s="412"/>
      <c r="DDM690" s="412"/>
      <c r="DDN690" s="412"/>
      <c r="DDO690" s="412"/>
      <c r="DDP690" s="412"/>
      <c r="DDQ690" s="412"/>
      <c r="DDR690" s="412"/>
      <c r="DDS690" s="412"/>
      <c r="DDT690" s="412"/>
      <c r="DDU690" s="412"/>
      <c r="DDV690" s="413"/>
      <c r="DDW690" s="413"/>
      <c r="DDX690" s="413"/>
      <c r="DDY690" s="413"/>
      <c r="DDZ690" s="413"/>
      <c r="DEA690" s="413"/>
      <c r="DEB690" s="413"/>
      <c r="DEC690" s="413"/>
      <c r="DED690" s="413"/>
      <c r="DEE690" s="413"/>
      <c r="DEF690" s="413"/>
      <c r="DEG690" s="413"/>
      <c r="DEH690" s="413"/>
      <c r="DEI690" s="413"/>
      <c r="DEJ690" s="413"/>
      <c r="DEK690" s="413"/>
      <c r="DEL690" s="413"/>
      <c r="DEM690" s="413"/>
      <c r="DEN690" s="413"/>
      <c r="DEO690" s="413"/>
      <c r="DEP690" s="413"/>
      <c r="DEQ690" s="413"/>
      <c r="DER690" s="413"/>
      <c r="DES690" s="413"/>
      <c r="DET690" s="414"/>
      <c r="DEU690" s="414"/>
      <c r="DEV690" s="414"/>
      <c r="DEW690" s="414"/>
      <c r="DEX690" s="414"/>
      <c r="DEY690" s="413"/>
      <c r="DEZ690" s="413"/>
      <c r="DFA690" s="414"/>
      <c r="DFB690" s="414"/>
      <c r="DFC690" s="413"/>
      <c r="DFD690" s="413"/>
      <c r="DFE690" s="414"/>
      <c r="DFF690" s="414"/>
      <c r="DFG690" s="413"/>
      <c r="DFH690" s="413"/>
      <c r="DFI690" s="413"/>
      <c r="DFJ690" s="413"/>
      <c r="DFK690" s="413"/>
      <c r="DFL690" s="413"/>
      <c r="DFM690" s="413"/>
      <c r="DFN690" s="414"/>
      <c r="DFO690" s="414"/>
      <c r="DFP690" s="413"/>
      <c r="DFQ690" s="413"/>
      <c r="DFR690" s="414"/>
      <c r="DFS690" s="414"/>
      <c r="DFT690" s="413"/>
      <c r="DFU690" s="413"/>
      <c r="DFV690" s="413"/>
      <c r="DFW690" s="413"/>
      <c r="DFX690" s="413"/>
      <c r="DFY690" s="407"/>
      <c r="DFZ690" s="439"/>
      <c r="DGA690" s="413"/>
      <c r="DGB690" s="413"/>
      <c r="DGC690" s="413"/>
      <c r="DGD690" s="413"/>
      <c r="DGE690" s="413"/>
      <c r="DGF690" s="413"/>
      <c r="DGG690" s="413"/>
      <c r="DGH690" s="412"/>
      <c r="DGI690" s="412"/>
      <c r="DGJ690" s="412"/>
      <c r="DGK690" s="412"/>
      <c r="DGL690" s="412"/>
      <c r="DGM690" s="412"/>
      <c r="DGN690" s="412"/>
      <c r="DGO690" s="412"/>
      <c r="DGP690" s="412"/>
      <c r="DGQ690" s="412"/>
      <c r="DGR690" s="412"/>
      <c r="DGS690" s="412"/>
      <c r="DGT690" s="412"/>
      <c r="DGU690" s="412"/>
      <c r="DGV690" s="412"/>
      <c r="DGW690" s="412"/>
      <c r="DGX690" s="412"/>
      <c r="DGY690" s="412"/>
      <c r="DGZ690" s="412"/>
      <c r="DHA690" s="412"/>
      <c r="DHB690" s="412"/>
      <c r="DHC690" s="412"/>
      <c r="DHD690" s="412"/>
      <c r="DHE690" s="412"/>
      <c r="DHF690" s="412"/>
      <c r="DHG690" s="412"/>
      <c r="DHH690" s="412"/>
      <c r="DHI690" s="412"/>
      <c r="DHJ690" s="412"/>
      <c r="DHK690" s="412"/>
      <c r="DHL690" s="412"/>
      <c r="DHM690" s="412"/>
      <c r="DHN690" s="412"/>
      <c r="DHO690" s="412"/>
      <c r="DHP690" s="412"/>
      <c r="DHQ690" s="412"/>
      <c r="DHR690" s="412"/>
      <c r="DHS690" s="412"/>
      <c r="DHT690" s="412"/>
      <c r="DHU690" s="412"/>
      <c r="DHV690" s="412"/>
      <c r="DHW690" s="412"/>
      <c r="DHX690" s="412"/>
      <c r="DHY690" s="412"/>
      <c r="DHZ690" s="413"/>
      <c r="DIA690" s="413"/>
      <c r="DIB690" s="413"/>
      <c r="DIC690" s="413"/>
      <c r="DID690" s="413"/>
      <c r="DIE690" s="413"/>
      <c r="DIF690" s="413"/>
      <c r="DIG690" s="413"/>
      <c r="DIH690" s="413"/>
      <c r="DII690" s="413"/>
      <c r="DIJ690" s="413"/>
      <c r="DIK690" s="413"/>
      <c r="DIL690" s="413"/>
      <c r="DIM690" s="413"/>
      <c r="DIN690" s="413"/>
      <c r="DIO690" s="413"/>
      <c r="DIP690" s="413"/>
      <c r="DIQ690" s="413"/>
      <c r="DIR690" s="413"/>
      <c r="DIS690" s="413"/>
      <c r="DIT690" s="413"/>
      <c r="DIU690" s="413"/>
      <c r="DIV690" s="413"/>
      <c r="DIW690" s="413"/>
      <c r="DIX690" s="414"/>
      <c r="DIY690" s="414"/>
      <c r="DIZ690" s="414"/>
      <c r="DJA690" s="414"/>
      <c r="DJB690" s="414"/>
      <c r="DJC690" s="413"/>
      <c r="DJD690" s="413"/>
      <c r="DJE690" s="414"/>
      <c r="DJF690" s="414"/>
      <c r="DJG690" s="413"/>
      <c r="DJH690" s="413"/>
      <c r="DJI690" s="414"/>
      <c r="DJJ690" s="414"/>
      <c r="DJK690" s="413"/>
      <c r="DJL690" s="413"/>
      <c r="DJM690" s="413"/>
      <c r="DJN690" s="413"/>
      <c r="DJO690" s="413"/>
      <c r="DJP690" s="413"/>
      <c r="DJQ690" s="413"/>
      <c r="DJR690" s="414"/>
      <c r="DJS690" s="414"/>
      <c r="DJT690" s="413"/>
      <c r="DJU690" s="413"/>
      <c r="DJV690" s="414"/>
      <c r="DJW690" s="414"/>
      <c r="DJX690" s="413"/>
      <c r="DJY690" s="413"/>
      <c r="DJZ690" s="413"/>
      <c r="DKA690" s="413"/>
      <c r="DKB690" s="413"/>
      <c r="DKC690" s="407"/>
      <c r="DKD690" s="439"/>
      <c r="DKE690" s="413"/>
      <c r="DKF690" s="413"/>
      <c r="DKG690" s="413"/>
      <c r="DKH690" s="413"/>
      <c r="DKI690" s="413"/>
      <c r="DKJ690" s="413"/>
      <c r="DKK690" s="413"/>
      <c r="DKL690" s="412"/>
      <c r="DKM690" s="412"/>
      <c r="DKN690" s="412"/>
      <c r="DKO690" s="412"/>
      <c r="DKP690" s="412"/>
      <c r="DKQ690" s="412"/>
      <c r="DKR690" s="412"/>
      <c r="DKS690" s="412"/>
      <c r="DKT690" s="412"/>
      <c r="DKU690" s="412"/>
      <c r="DKV690" s="412"/>
      <c r="DKW690" s="412"/>
      <c r="DKX690" s="412"/>
      <c r="DKY690" s="412"/>
      <c r="DKZ690" s="412"/>
      <c r="DLA690" s="412"/>
      <c r="DLB690" s="412"/>
      <c r="DLC690" s="412"/>
      <c r="DLD690" s="412"/>
      <c r="DLE690" s="412"/>
      <c r="DLF690" s="412"/>
      <c r="DLG690" s="412"/>
      <c r="DLH690" s="412"/>
      <c r="DLI690" s="412"/>
      <c r="DLJ690" s="412"/>
      <c r="DLK690" s="412"/>
      <c r="DLL690" s="412"/>
      <c r="DLM690" s="412"/>
      <c r="DLN690" s="412"/>
      <c r="DLO690" s="412"/>
      <c r="DLP690" s="412"/>
      <c r="DLQ690" s="412"/>
      <c r="DLR690" s="412"/>
      <c r="DLS690" s="412"/>
      <c r="DLT690" s="412"/>
      <c r="DLU690" s="412"/>
      <c r="DLV690" s="412"/>
      <c r="DLW690" s="412"/>
      <c r="DLX690" s="412"/>
      <c r="DLY690" s="412"/>
      <c r="DLZ690" s="412"/>
      <c r="DMA690" s="412"/>
      <c r="DMB690" s="412"/>
      <c r="DMC690" s="412"/>
      <c r="DMD690" s="413"/>
      <c r="DME690" s="413"/>
      <c r="DMF690" s="413"/>
      <c r="DMG690" s="413"/>
      <c r="DMH690" s="413"/>
      <c r="DMI690" s="413"/>
      <c r="DMJ690" s="413"/>
      <c r="DMK690" s="413"/>
      <c r="DML690" s="413"/>
      <c r="DMM690" s="413"/>
      <c r="DMN690" s="413"/>
      <c r="DMO690" s="413"/>
      <c r="DMP690" s="413"/>
      <c r="DMQ690" s="413"/>
      <c r="DMR690" s="413"/>
      <c r="DMS690" s="413"/>
      <c r="DMT690" s="413"/>
      <c r="DMU690" s="413"/>
      <c r="DMV690" s="413"/>
      <c r="DMW690" s="413"/>
      <c r="DMX690" s="413"/>
      <c r="DMY690" s="413"/>
      <c r="DMZ690" s="413"/>
      <c r="DNA690" s="413"/>
      <c r="DNB690" s="414"/>
      <c r="DNC690" s="414"/>
      <c r="DND690" s="414"/>
      <c r="DNE690" s="414"/>
      <c r="DNF690" s="414"/>
      <c r="DNG690" s="413"/>
      <c r="DNH690" s="413"/>
      <c r="DNI690" s="414"/>
      <c r="DNJ690" s="414"/>
      <c r="DNK690" s="413"/>
      <c r="DNL690" s="413"/>
      <c r="DNM690" s="414"/>
      <c r="DNN690" s="414"/>
      <c r="DNO690" s="413"/>
      <c r="DNP690" s="413"/>
      <c r="DNQ690" s="413"/>
      <c r="DNR690" s="413"/>
      <c r="DNS690" s="413"/>
      <c r="DNT690" s="413"/>
      <c r="DNU690" s="413"/>
      <c r="DNV690" s="414"/>
      <c r="DNW690" s="414"/>
      <c r="DNX690" s="413"/>
      <c r="DNY690" s="413"/>
      <c r="DNZ690" s="414"/>
      <c r="DOA690" s="414"/>
      <c r="DOB690" s="413"/>
      <c r="DOC690" s="413"/>
      <c r="DOD690" s="413"/>
      <c r="DOE690" s="413"/>
      <c r="DOF690" s="413"/>
      <c r="DOG690" s="407"/>
      <c r="DOH690" s="439"/>
      <c r="DOI690" s="413"/>
      <c r="DOJ690" s="413"/>
      <c r="DOK690" s="413"/>
      <c r="DOL690" s="413"/>
      <c r="DOM690" s="413"/>
      <c r="DON690" s="413"/>
      <c r="DOO690" s="413"/>
      <c r="DOP690" s="412"/>
      <c r="DOQ690" s="412"/>
      <c r="DOR690" s="412"/>
      <c r="DOS690" s="412"/>
      <c r="DOT690" s="412"/>
      <c r="DOU690" s="412"/>
      <c r="DOV690" s="412"/>
      <c r="DOW690" s="412"/>
      <c r="DOX690" s="412"/>
      <c r="DOY690" s="412"/>
      <c r="DOZ690" s="412"/>
      <c r="DPA690" s="412"/>
      <c r="DPB690" s="412"/>
      <c r="DPC690" s="412"/>
      <c r="DPD690" s="412"/>
      <c r="DPE690" s="412"/>
      <c r="DPF690" s="412"/>
      <c r="DPG690" s="412"/>
      <c r="DPH690" s="412"/>
      <c r="DPI690" s="412"/>
      <c r="DPJ690" s="412"/>
      <c r="DPK690" s="412"/>
      <c r="DPL690" s="412"/>
      <c r="DPM690" s="412"/>
      <c r="DPN690" s="412"/>
      <c r="DPO690" s="412"/>
      <c r="DPP690" s="412"/>
      <c r="DPQ690" s="412"/>
      <c r="DPR690" s="412"/>
      <c r="DPS690" s="412"/>
      <c r="DPT690" s="412"/>
      <c r="DPU690" s="412"/>
      <c r="DPV690" s="412"/>
      <c r="DPW690" s="412"/>
      <c r="DPX690" s="412"/>
      <c r="DPY690" s="412"/>
      <c r="DPZ690" s="412"/>
      <c r="DQA690" s="412"/>
      <c r="DQB690" s="412"/>
      <c r="DQC690" s="412"/>
      <c r="DQD690" s="412"/>
      <c r="DQE690" s="412"/>
      <c r="DQF690" s="412"/>
      <c r="DQG690" s="412"/>
      <c r="DQH690" s="413"/>
      <c r="DQI690" s="413"/>
      <c r="DQJ690" s="413"/>
      <c r="DQK690" s="413"/>
      <c r="DQL690" s="413"/>
      <c r="DQM690" s="413"/>
      <c r="DQN690" s="413"/>
      <c r="DQO690" s="413"/>
      <c r="DQP690" s="413"/>
      <c r="DQQ690" s="413"/>
      <c r="DQR690" s="413"/>
      <c r="DQS690" s="413"/>
      <c r="DQT690" s="413"/>
      <c r="DQU690" s="413"/>
      <c r="DQV690" s="413"/>
      <c r="DQW690" s="413"/>
      <c r="DQX690" s="413"/>
      <c r="DQY690" s="413"/>
      <c r="DQZ690" s="413"/>
      <c r="DRA690" s="413"/>
      <c r="DRB690" s="413"/>
      <c r="DRC690" s="413"/>
      <c r="DRD690" s="413"/>
      <c r="DRE690" s="413"/>
      <c r="DRF690" s="414"/>
      <c r="DRG690" s="414"/>
      <c r="DRH690" s="414"/>
      <c r="DRI690" s="414"/>
      <c r="DRJ690" s="414"/>
      <c r="DRK690" s="413"/>
      <c r="DRL690" s="413"/>
      <c r="DRM690" s="414"/>
      <c r="DRN690" s="414"/>
      <c r="DRO690" s="413"/>
      <c r="DRP690" s="413"/>
      <c r="DRQ690" s="414"/>
      <c r="DRR690" s="414"/>
      <c r="DRS690" s="413"/>
      <c r="DRT690" s="413"/>
      <c r="DRU690" s="413"/>
      <c r="DRV690" s="413"/>
      <c r="DRW690" s="413"/>
      <c r="DRX690" s="413"/>
      <c r="DRY690" s="413"/>
      <c r="DRZ690" s="414"/>
      <c r="DSA690" s="414"/>
      <c r="DSB690" s="413"/>
      <c r="DSC690" s="413"/>
      <c r="DSD690" s="414"/>
      <c r="DSE690" s="414"/>
      <c r="DSF690" s="413"/>
      <c r="DSG690" s="413"/>
      <c r="DSH690" s="413"/>
      <c r="DSI690" s="413"/>
      <c r="DSJ690" s="413"/>
      <c r="DSK690" s="407"/>
      <c r="DSL690" s="439"/>
      <c r="DSM690" s="413"/>
      <c r="DSN690" s="413"/>
      <c r="DSO690" s="413"/>
      <c r="DSP690" s="413"/>
      <c r="DSQ690" s="413"/>
      <c r="DSR690" s="413"/>
      <c r="DSS690" s="413"/>
      <c r="DST690" s="412"/>
      <c r="DSU690" s="412"/>
      <c r="DSV690" s="412"/>
      <c r="DSW690" s="412"/>
      <c r="DSX690" s="412"/>
      <c r="DSY690" s="412"/>
      <c r="DSZ690" s="412"/>
      <c r="DTA690" s="412"/>
      <c r="DTB690" s="412"/>
      <c r="DTC690" s="412"/>
      <c r="DTD690" s="412"/>
      <c r="DTE690" s="412"/>
      <c r="DTF690" s="412"/>
      <c r="DTG690" s="412"/>
      <c r="DTH690" s="412"/>
      <c r="DTI690" s="412"/>
      <c r="DTJ690" s="412"/>
      <c r="DTK690" s="412"/>
      <c r="DTL690" s="412"/>
      <c r="DTM690" s="412"/>
      <c r="DTN690" s="412"/>
      <c r="DTO690" s="412"/>
      <c r="DTP690" s="412"/>
      <c r="DTQ690" s="412"/>
      <c r="DTR690" s="412"/>
      <c r="DTS690" s="412"/>
      <c r="DTT690" s="412"/>
      <c r="DTU690" s="412"/>
      <c r="DTV690" s="412"/>
      <c r="DTW690" s="412"/>
      <c r="DTX690" s="412"/>
      <c r="DTY690" s="412"/>
      <c r="DTZ690" s="412"/>
      <c r="DUA690" s="412"/>
      <c r="DUB690" s="412"/>
      <c r="DUC690" s="412"/>
      <c r="DUD690" s="412"/>
      <c r="DUE690" s="412"/>
      <c r="DUF690" s="412"/>
      <c r="DUG690" s="412"/>
      <c r="DUH690" s="412"/>
      <c r="DUI690" s="412"/>
      <c r="DUJ690" s="412"/>
      <c r="DUK690" s="412"/>
      <c r="DUL690" s="413"/>
      <c r="DUM690" s="413"/>
      <c r="DUN690" s="413"/>
      <c r="DUO690" s="413"/>
      <c r="DUP690" s="413"/>
      <c r="DUQ690" s="413"/>
      <c r="DUR690" s="413"/>
      <c r="DUS690" s="413"/>
      <c r="DUT690" s="413"/>
      <c r="DUU690" s="413"/>
      <c r="DUV690" s="413"/>
      <c r="DUW690" s="413"/>
      <c r="DUX690" s="413"/>
      <c r="DUY690" s="413"/>
      <c r="DUZ690" s="413"/>
      <c r="DVA690" s="413"/>
      <c r="DVB690" s="413"/>
      <c r="DVC690" s="413"/>
      <c r="DVD690" s="413"/>
      <c r="DVE690" s="413"/>
      <c r="DVF690" s="413"/>
      <c r="DVG690" s="413"/>
      <c r="DVH690" s="413"/>
      <c r="DVI690" s="413"/>
      <c r="DVJ690" s="414"/>
      <c r="DVK690" s="414"/>
      <c r="DVL690" s="414"/>
      <c r="DVM690" s="414"/>
      <c r="DVN690" s="414"/>
      <c r="DVO690" s="413"/>
      <c r="DVP690" s="413"/>
      <c r="DVQ690" s="414"/>
      <c r="DVR690" s="414"/>
      <c r="DVS690" s="413"/>
      <c r="DVT690" s="413"/>
      <c r="DVU690" s="414"/>
      <c r="DVV690" s="414"/>
      <c r="DVW690" s="413"/>
      <c r="DVX690" s="413"/>
      <c r="DVY690" s="413"/>
      <c r="DVZ690" s="413"/>
      <c r="DWA690" s="413"/>
      <c r="DWB690" s="413"/>
      <c r="DWC690" s="413"/>
      <c r="DWD690" s="414"/>
      <c r="DWE690" s="414"/>
      <c r="DWF690" s="413"/>
      <c r="DWG690" s="413"/>
      <c r="DWH690" s="414"/>
      <c r="DWI690" s="414"/>
      <c r="DWJ690" s="413"/>
      <c r="DWK690" s="413"/>
      <c r="DWL690" s="413"/>
      <c r="DWM690" s="413"/>
      <c r="DWN690" s="413"/>
      <c r="DWO690" s="407"/>
      <c r="DWP690" s="439"/>
      <c r="DWQ690" s="413"/>
      <c r="DWR690" s="413"/>
      <c r="DWS690" s="413"/>
      <c r="DWT690" s="413"/>
      <c r="DWU690" s="413"/>
      <c r="DWV690" s="413"/>
      <c r="DWW690" s="413"/>
      <c r="DWX690" s="412"/>
      <c r="DWY690" s="412"/>
      <c r="DWZ690" s="412"/>
      <c r="DXA690" s="412"/>
      <c r="DXB690" s="412"/>
      <c r="DXC690" s="412"/>
      <c r="DXD690" s="412"/>
      <c r="DXE690" s="412"/>
      <c r="DXF690" s="412"/>
      <c r="DXG690" s="412"/>
      <c r="DXH690" s="412"/>
      <c r="DXI690" s="412"/>
      <c r="DXJ690" s="412"/>
      <c r="DXK690" s="412"/>
      <c r="DXL690" s="412"/>
      <c r="DXM690" s="412"/>
      <c r="DXN690" s="412"/>
      <c r="DXO690" s="412"/>
      <c r="DXP690" s="412"/>
      <c r="DXQ690" s="412"/>
      <c r="DXR690" s="412"/>
      <c r="DXS690" s="412"/>
      <c r="DXT690" s="412"/>
      <c r="DXU690" s="412"/>
      <c r="DXV690" s="412"/>
      <c r="DXW690" s="412"/>
      <c r="DXX690" s="412"/>
      <c r="DXY690" s="412"/>
      <c r="DXZ690" s="412"/>
      <c r="DYA690" s="412"/>
      <c r="DYB690" s="412"/>
      <c r="DYC690" s="412"/>
      <c r="DYD690" s="412"/>
      <c r="DYE690" s="412"/>
      <c r="DYF690" s="412"/>
      <c r="DYG690" s="412"/>
      <c r="DYH690" s="412"/>
      <c r="DYI690" s="412"/>
      <c r="DYJ690" s="412"/>
      <c r="DYK690" s="412"/>
      <c r="DYL690" s="412"/>
      <c r="DYM690" s="412"/>
      <c r="DYN690" s="412"/>
      <c r="DYO690" s="412"/>
      <c r="DYP690" s="413"/>
      <c r="DYQ690" s="413"/>
      <c r="DYR690" s="413"/>
      <c r="DYS690" s="413"/>
      <c r="DYT690" s="413"/>
      <c r="DYU690" s="413"/>
      <c r="DYV690" s="413"/>
      <c r="DYW690" s="413"/>
      <c r="DYX690" s="413"/>
      <c r="DYY690" s="413"/>
      <c r="DYZ690" s="413"/>
      <c r="DZA690" s="413"/>
      <c r="DZB690" s="413"/>
      <c r="DZC690" s="413"/>
      <c r="DZD690" s="413"/>
      <c r="DZE690" s="413"/>
      <c r="DZF690" s="413"/>
      <c r="DZG690" s="413"/>
      <c r="DZH690" s="413"/>
      <c r="DZI690" s="413"/>
      <c r="DZJ690" s="413"/>
      <c r="DZK690" s="413"/>
      <c r="DZL690" s="413"/>
      <c r="DZM690" s="413"/>
      <c r="DZN690" s="414"/>
      <c r="DZO690" s="414"/>
      <c r="DZP690" s="414"/>
      <c r="DZQ690" s="414"/>
      <c r="DZR690" s="414"/>
      <c r="DZS690" s="413"/>
      <c r="DZT690" s="413"/>
      <c r="DZU690" s="414"/>
      <c r="DZV690" s="414"/>
      <c r="DZW690" s="413"/>
      <c r="DZX690" s="413"/>
      <c r="DZY690" s="414"/>
      <c r="DZZ690" s="414"/>
      <c r="EAA690" s="413"/>
      <c r="EAB690" s="413"/>
      <c r="EAC690" s="413"/>
      <c r="EAD690" s="413"/>
      <c r="EAE690" s="413"/>
      <c r="EAF690" s="413"/>
      <c r="EAG690" s="413"/>
      <c r="EAH690" s="414"/>
      <c r="EAI690" s="414"/>
      <c r="EAJ690" s="413"/>
      <c r="EAK690" s="413"/>
      <c r="EAL690" s="414"/>
      <c r="EAM690" s="414"/>
      <c r="EAN690" s="413"/>
      <c r="EAO690" s="413"/>
      <c r="EAP690" s="413"/>
      <c r="EAQ690" s="413"/>
      <c r="EAR690" s="413"/>
      <c r="EAS690" s="407"/>
      <c r="EAT690" s="439"/>
      <c r="EAU690" s="413"/>
      <c r="EAV690" s="413"/>
      <c r="EAW690" s="413"/>
      <c r="EAX690" s="413"/>
      <c r="EAY690" s="413"/>
      <c r="EAZ690" s="413"/>
      <c r="EBA690" s="413"/>
      <c r="EBB690" s="412"/>
      <c r="EBC690" s="412"/>
      <c r="EBD690" s="412"/>
      <c r="EBE690" s="412"/>
      <c r="EBF690" s="412"/>
      <c r="EBG690" s="412"/>
      <c r="EBH690" s="412"/>
      <c r="EBI690" s="412"/>
      <c r="EBJ690" s="412"/>
      <c r="EBK690" s="412"/>
      <c r="EBL690" s="412"/>
      <c r="EBM690" s="412"/>
      <c r="EBN690" s="412"/>
      <c r="EBO690" s="412"/>
      <c r="EBP690" s="412"/>
      <c r="EBQ690" s="412"/>
      <c r="EBR690" s="412"/>
      <c r="EBS690" s="412"/>
      <c r="EBT690" s="412"/>
      <c r="EBU690" s="412"/>
      <c r="EBV690" s="412"/>
      <c r="EBW690" s="412"/>
      <c r="EBX690" s="412"/>
      <c r="EBY690" s="412"/>
      <c r="EBZ690" s="412"/>
      <c r="ECA690" s="412"/>
      <c r="ECB690" s="412"/>
      <c r="ECC690" s="412"/>
      <c r="ECD690" s="412"/>
      <c r="ECE690" s="412"/>
      <c r="ECF690" s="412"/>
      <c r="ECG690" s="412"/>
      <c r="ECH690" s="412"/>
      <c r="ECI690" s="412"/>
      <c r="ECJ690" s="412"/>
      <c r="ECK690" s="412"/>
      <c r="ECL690" s="412"/>
      <c r="ECM690" s="412"/>
      <c r="ECN690" s="412"/>
      <c r="ECO690" s="412"/>
      <c r="ECP690" s="412"/>
      <c r="ECQ690" s="412"/>
      <c r="ECR690" s="412"/>
      <c r="ECS690" s="412"/>
      <c r="ECT690" s="413"/>
      <c r="ECU690" s="413"/>
      <c r="ECV690" s="413"/>
      <c r="ECW690" s="413"/>
      <c r="ECX690" s="413"/>
      <c r="ECY690" s="413"/>
      <c r="ECZ690" s="413"/>
      <c r="EDA690" s="413"/>
      <c r="EDB690" s="413"/>
      <c r="EDC690" s="413"/>
      <c r="EDD690" s="413"/>
      <c r="EDE690" s="413"/>
      <c r="EDF690" s="413"/>
      <c r="EDG690" s="413"/>
      <c r="EDH690" s="413"/>
      <c r="EDI690" s="413"/>
      <c r="EDJ690" s="413"/>
      <c r="EDK690" s="413"/>
      <c r="EDL690" s="413"/>
      <c r="EDM690" s="413"/>
      <c r="EDN690" s="413"/>
      <c r="EDO690" s="413"/>
      <c r="EDP690" s="413"/>
      <c r="EDQ690" s="413"/>
      <c r="EDR690" s="414"/>
      <c r="EDS690" s="414"/>
      <c r="EDT690" s="414"/>
      <c r="EDU690" s="414"/>
      <c r="EDV690" s="414"/>
      <c r="EDW690" s="413"/>
      <c r="EDX690" s="413"/>
      <c r="EDY690" s="414"/>
      <c r="EDZ690" s="414"/>
      <c r="EEA690" s="413"/>
      <c r="EEB690" s="413"/>
      <c r="EEC690" s="414"/>
      <c r="EED690" s="414"/>
      <c r="EEE690" s="413"/>
      <c r="EEF690" s="413"/>
      <c r="EEG690" s="413"/>
      <c r="EEH690" s="413"/>
      <c r="EEI690" s="413"/>
      <c r="EEJ690" s="413"/>
      <c r="EEK690" s="413"/>
      <c r="EEL690" s="414"/>
      <c r="EEM690" s="414"/>
      <c r="EEN690" s="413"/>
      <c r="EEO690" s="413"/>
      <c r="EEP690" s="414"/>
      <c r="EEQ690" s="414"/>
      <c r="EER690" s="413"/>
      <c r="EES690" s="413"/>
      <c r="EET690" s="413"/>
      <c r="EEU690" s="413"/>
      <c r="EEV690" s="413"/>
      <c r="EEW690" s="407"/>
      <c r="EEX690" s="439"/>
      <c r="EEY690" s="413"/>
      <c r="EEZ690" s="413"/>
      <c r="EFA690" s="413"/>
      <c r="EFB690" s="413"/>
      <c r="EFC690" s="413"/>
      <c r="EFD690" s="413"/>
      <c r="EFE690" s="413"/>
      <c r="EFF690" s="412"/>
      <c r="EFG690" s="412"/>
      <c r="EFH690" s="412"/>
      <c r="EFI690" s="412"/>
      <c r="EFJ690" s="412"/>
      <c r="EFK690" s="412"/>
      <c r="EFL690" s="412"/>
      <c r="EFM690" s="412"/>
      <c r="EFN690" s="412"/>
      <c r="EFO690" s="412"/>
      <c r="EFP690" s="412"/>
      <c r="EFQ690" s="412"/>
      <c r="EFR690" s="412"/>
      <c r="EFS690" s="412"/>
      <c r="EFT690" s="412"/>
      <c r="EFU690" s="412"/>
      <c r="EFV690" s="412"/>
      <c r="EFW690" s="412"/>
      <c r="EFX690" s="412"/>
      <c r="EFY690" s="412"/>
      <c r="EFZ690" s="412"/>
      <c r="EGA690" s="412"/>
      <c r="EGB690" s="412"/>
      <c r="EGC690" s="412"/>
      <c r="EGD690" s="412"/>
      <c r="EGE690" s="412"/>
      <c r="EGF690" s="412"/>
      <c r="EGG690" s="412"/>
      <c r="EGH690" s="412"/>
      <c r="EGI690" s="412"/>
      <c r="EGJ690" s="412"/>
      <c r="EGK690" s="412"/>
      <c r="EGL690" s="412"/>
      <c r="EGM690" s="412"/>
      <c r="EGN690" s="412"/>
      <c r="EGO690" s="412"/>
      <c r="EGP690" s="412"/>
      <c r="EGQ690" s="412"/>
      <c r="EGR690" s="412"/>
      <c r="EGS690" s="412"/>
      <c r="EGT690" s="412"/>
      <c r="EGU690" s="412"/>
      <c r="EGV690" s="412"/>
      <c r="EGW690" s="412"/>
      <c r="EGX690" s="413"/>
      <c r="EGY690" s="413"/>
      <c r="EGZ690" s="413"/>
      <c r="EHA690" s="413"/>
      <c r="EHB690" s="413"/>
      <c r="EHC690" s="413"/>
      <c r="EHD690" s="413"/>
      <c r="EHE690" s="413"/>
      <c r="EHF690" s="413"/>
      <c r="EHG690" s="413"/>
      <c r="EHH690" s="413"/>
      <c r="EHI690" s="413"/>
      <c r="EHJ690" s="413"/>
      <c r="EHK690" s="413"/>
      <c r="EHL690" s="413"/>
      <c r="EHM690" s="413"/>
      <c r="EHN690" s="413"/>
      <c r="EHO690" s="413"/>
      <c r="EHP690" s="413"/>
      <c r="EHQ690" s="413"/>
      <c r="EHR690" s="413"/>
      <c r="EHS690" s="413"/>
      <c r="EHT690" s="413"/>
      <c r="EHU690" s="413"/>
      <c r="EHV690" s="414"/>
      <c r="EHW690" s="414"/>
      <c r="EHX690" s="414"/>
      <c r="EHY690" s="414"/>
      <c r="EHZ690" s="414"/>
      <c r="EIA690" s="413"/>
      <c r="EIB690" s="413"/>
      <c r="EIC690" s="414"/>
      <c r="EID690" s="414"/>
      <c r="EIE690" s="413"/>
      <c r="EIF690" s="413"/>
      <c r="EIG690" s="414"/>
      <c r="EIH690" s="414"/>
      <c r="EII690" s="413"/>
      <c r="EIJ690" s="413"/>
      <c r="EIK690" s="413"/>
      <c r="EIL690" s="413"/>
      <c r="EIM690" s="413"/>
      <c r="EIN690" s="413"/>
      <c r="EIO690" s="413"/>
      <c r="EIP690" s="414"/>
      <c r="EIQ690" s="414"/>
      <c r="EIR690" s="413"/>
      <c r="EIS690" s="413"/>
      <c r="EIT690" s="414"/>
      <c r="EIU690" s="414"/>
      <c r="EIV690" s="413"/>
      <c r="EIW690" s="413"/>
      <c r="EIX690" s="413"/>
      <c r="EIY690" s="413"/>
      <c r="EIZ690" s="413"/>
      <c r="EJA690" s="407"/>
      <c r="EJB690" s="439"/>
      <c r="EJC690" s="413"/>
      <c r="EJD690" s="413"/>
      <c r="EJE690" s="413"/>
      <c r="EJF690" s="413"/>
      <c r="EJG690" s="413"/>
      <c r="EJH690" s="413"/>
      <c r="EJI690" s="413"/>
      <c r="EJJ690" s="412"/>
      <c r="EJK690" s="412"/>
      <c r="EJL690" s="412"/>
      <c r="EJM690" s="412"/>
      <c r="EJN690" s="412"/>
      <c r="EJO690" s="412"/>
      <c r="EJP690" s="412"/>
      <c r="EJQ690" s="412"/>
      <c r="EJR690" s="412"/>
      <c r="EJS690" s="412"/>
      <c r="EJT690" s="412"/>
      <c r="EJU690" s="412"/>
      <c r="EJV690" s="412"/>
      <c r="EJW690" s="412"/>
      <c r="EJX690" s="412"/>
      <c r="EJY690" s="412"/>
      <c r="EJZ690" s="412"/>
      <c r="EKA690" s="412"/>
      <c r="EKB690" s="412"/>
      <c r="EKC690" s="412"/>
      <c r="EKD690" s="412"/>
      <c r="EKE690" s="412"/>
      <c r="EKF690" s="412"/>
      <c r="EKG690" s="412"/>
      <c r="EKH690" s="412"/>
      <c r="EKI690" s="412"/>
      <c r="EKJ690" s="412"/>
      <c r="EKK690" s="412"/>
      <c r="EKL690" s="412"/>
      <c r="EKM690" s="412"/>
      <c r="EKN690" s="412"/>
      <c r="EKO690" s="412"/>
      <c r="EKP690" s="412"/>
      <c r="EKQ690" s="412"/>
      <c r="EKR690" s="412"/>
      <c r="EKS690" s="412"/>
      <c r="EKT690" s="412"/>
      <c r="EKU690" s="412"/>
      <c r="EKV690" s="412"/>
      <c r="EKW690" s="412"/>
      <c r="EKX690" s="412"/>
      <c r="EKY690" s="412"/>
      <c r="EKZ690" s="412"/>
      <c r="ELA690" s="412"/>
      <c r="ELB690" s="413"/>
      <c r="ELC690" s="413"/>
      <c r="ELD690" s="413"/>
      <c r="ELE690" s="413"/>
      <c r="ELF690" s="413"/>
      <c r="ELG690" s="413"/>
      <c r="ELH690" s="413"/>
      <c r="ELI690" s="413"/>
      <c r="ELJ690" s="413"/>
      <c r="ELK690" s="413"/>
      <c r="ELL690" s="413"/>
      <c r="ELM690" s="413"/>
      <c r="ELN690" s="413"/>
      <c r="ELO690" s="413"/>
      <c r="ELP690" s="413"/>
      <c r="ELQ690" s="413"/>
      <c r="ELR690" s="413"/>
      <c r="ELS690" s="413"/>
      <c r="ELT690" s="413"/>
      <c r="ELU690" s="413"/>
      <c r="ELV690" s="413"/>
      <c r="ELW690" s="413"/>
      <c r="ELX690" s="413"/>
      <c r="ELY690" s="413"/>
      <c r="ELZ690" s="414"/>
      <c r="EMA690" s="414"/>
      <c r="EMB690" s="414"/>
      <c r="EMC690" s="414"/>
      <c r="EMD690" s="414"/>
      <c r="EME690" s="413"/>
      <c r="EMF690" s="413"/>
      <c r="EMG690" s="414"/>
      <c r="EMH690" s="414"/>
      <c r="EMI690" s="413"/>
      <c r="EMJ690" s="413"/>
      <c r="EMK690" s="414"/>
      <c r="EML690" s="414"/>
      <c r="EMM690" s="413"/>
      <c r="EMN690" s="413"/>
      <c r="EMO690" s="413"/>
      <c r="EMP690" s="413"/>
      <c r="EMQ690" s="413"/>
      <c r="EMR690" s="413"/>
      <c r="EMS690" s="413"/>
      <c r="EMT690" s="414"/>
      <c r="EMU690" s="414"/>
      <c r="EMV690" s="413"/>
      <c r="EMW690" s="413"/>
      <c r="EMX690" s="414"/>
      <c r="EMY690" s="414"/>
      <c r="EMZ690" s="413"/>
      <c r="ENA690" s="413"/>
      <c r="ENB690" s="413"/>
      <c r="ENC690" s="413"/>
      <c r="END690" s="413"/>
      <c r="ENE690" s="407"/>
      <c r="ENF690" s="439"/>
      <c r="ENG690" s="413"/>
      <c r="ENH690" s="413"/>
      <c r="ENI690" s="413"/>
      <c r="ENJ690" s="413"/>
      <c r="ENK690" s="413"/>
      <c r="ENL690" s="413"/>
      <c r="ENM690" s="413"/>
      <c r="ENN690" s="412"/>
      <c r="ENO690" s="412"/>
      <c r="ENP690" s="412"/>
      <c r="ENQ690" s="412"/>
      <c r="ENR690" s="412"/>
      <c r="ENS690" s="412"/>
      <c r="ENT690" s="412"/>
      <c r="ENU690" s="412"/>
      <c r="ENV690" s="412"/>
      <c r="ENW690" s="412"/>
      <c r="ENX690" s="412"/>
      <c r="ENY690" s="412"/>
      <c r="ENZ690" s="412"/>
      <c r="EOA690" s="412"/>
      <c r="EOB690" s="412"/>
      <c r="EOC690" s="412"/>
      <c r="EOD690" s="412"/>
      <c r="EOE690" s="412"/>
      <c r="EOF690" s="412"/>
      <c r="EOG690" s="412"/>
      <c r="EOH690" s="412"/>
      <c r="EOI690" s="412"/>
      <c r="EOJ690" s="412"/>
      <c r="EOK690" s="412"/>
      <c r="EOL690" s="412"/>
      <c r="EOM690" s="412"/>
      <c r="EON690" s="412"/>
      <c r="EOO690" s="412"/>
      <c r="EOP690" s="412"/>
      <c r="EOQ690" s="412"/>
      <c r="EOR690" s="412"/>
      <c r="EOS690" s="412"/>
      <c r="EOT690" s="412"/>
      <c r="EOU690" s="412"/>
      <c r="EOV690" s="412"/>
      <c r="EOW690" s="412"/>
      <c r="EOX690" s="412"/>
      <c r="EOY690" s="412"/>
      <c r="EOZ690" s="412"/>
      <c r="EPA690" s="412"/>
      <c r="EPB690" s="412"/>
      <c r="EPC690" s="412"/>
      <c r="EPD690" s="412"/>
      <c r="EPE690" s="412"/>
      <c r="EPF690" s="413"/>
      <c r="EPG690" s="413"/>
      <c r="EPH690" s="413"/>
      <c r="EPI690" s="413"/>
      <c r="EPJ690" s="413"/>
      <c r="EPK690" s="413"/>
      <c r="EPL690" s="413"/>
      <c r="EPM690" s="413"/>
      <c r="EPN690" s="413"/>
      <c r="EPO690" s="413"/>
      <c r="EPP690" s="413"/>
      <c r="EPQ690" s="413"/>
      <c r="EPR690" s="413"/>
      <c r="EPS690" s="413"/>
      <c r="EPT690" s="413"/>
      <c r="EPU690" s="413"/>
      <c r="EPV690" s="413"/>
      <c r="EPW690" s="413"/>
      <c r="EPX690" s="413"/>
      <c r="EPY690" s="413"/>
      <c r="EPZ690" s="413"/>
      <c r="EQA690" s="413"/>
      <c r="EQB690" s="413"/>
      <c r="EQC690" s="413"/>
      <c r="EQD690" s="414"/>
      <c r="EQE690" s="414"/>
      <c r="EQF690" s="414"/>
      <c r="EQG690" s="414"/>
      <c r="EQH690" s="414"/>
      <c r="EQI690" s="413"/>
      <c r="EQJ690" s="413"/>
      <c r="EQK690" s="414"/>
      <c r="EQL690" s="414"/>
      <c r="EQM690" s="413"/>
      <c r="EQN690" s="413"/>
      <c r="EQO690" s="414"/>
      <c r="EQP690" s="414"/>
      <c r="EQQ690" s="413"/>
      <c r="EQR690" s="413"/>
      <c r="EQS690" s="413"/>
      <c r="EQT690" s="413"/>
      <c r="EQU690" s="413"/>
      <c r="EQV690" s="413"/>
      <c r="EQW690" s="413"/>
      <c r="EQX690" s="414"/>
      <c r="EQY690" s="414"/>
      <c r="EQZ690" s="413"/>
      <c r="ERA690" s="413"/>
      <c r="ERB690" s="414"/>
      <c r="ERC690" s="414"/>
      <c r="ERD690" s="413"/>
      <c r="ERE690" s="413"/>
      <c r="ERF690" s="413"/>
      <c r="ERG690" s="413"/>
      <c r="ERH690" s="413"/>
      <c r="ERI690" s="407"/>
      <c r="ERJ690" s="439"/>
      <c r="ERK690" s="413"/>
      <c r="ERL690" s="413"/>
      <c r="ERM690" s="413"/>
      <c r="ERN690" s="413"/>
      <c r="ERO690" s="413"/>
      <c r="ERP690" s="413"/>
      <c r="ERQ690" s="413"/>
      <c r="ERR690" s="412"/>
      <c r="ERS690" s="412"/>
      <c r="ERT690" s="412"/>
      <c r="ERU690" s="412"/>
      <c r="ERV690" s="412"/>
      <c r="ERW690" s="412"/>
      <c r="ERX690" s="412"/>
      <c r="ERY690" s="412"/>
      <c r="ERZ690" s="412"/>
      <c r="ESA690" s="412"/>
      <c r="ESB690" s="412"/>
      <c r="ESC690" s="412"/>
      <c r="ESD690" s="412"/>
      <c r="ESE690" s="412"/>
      <c r="ESF690" s="412"/>
      <c r="ESG690" s="412"/>
      <c r="ESH690" s="412"/>
      <c r="ESI690" s="412"/>
      <c r="ESJ690" s="412"/>
      <c r="ESK690" s="412"/>
      <c r="ESL690" s="412"/>
      <c r="ESM690" s="412"/>
      <c r="ESN690" s="412"/>
      <c r="ESO690" s="412"/>
      <c r="ESP690" s="412"/>
      <c r="ESQ690" s="412"/>
      <c r="ESR690" s="412"/>
      <c r="ESS690" s="412"/>
      <c r="EST690" s="412"/>
      <c r="ESU690" s="412"/>
      <c r="ESV690" s="412"/>
      <c r="ESW690" s="412"/>
      <c r="ESX690" s="412"/>
      <c r="ESY690" s="412"/>
      <c r="ESZ690" s="412"/>
      <c r="ETA690" s="412"/>
      <c r="ETB690" s="412"/>
      <c r="ETC690" s="412"/>
      <c r="ETD690" s="412"/>
      <c r="ETE690" s="412"/>
      <c r="ETF690" s="412"/>
      <c r="ETG690" s="412"/>
      <c r="ETH690" s="412"/>
      <c r="ETI690" s="412"/>
      <c r="ETJ690" s="413"/>
      <c r="ETK690" s="413"/>
      <c r="ETL690" s="413"/>
      <c r="ETM690" s="413"/>
      <c r="ETN690" s="413"/>
      <c r="ETO690" s="413"/>
      <c r="ETP690" s="413"/>
      <c r="ETQ690" s="413"/>
      <c r="ETR690" s="413"/>
      <c r="ETS690" s="413"/>
      <c r="ETT690" s="413"/>
      <c r="ETU690" s="413"/>
      <c r="ETV690" s="413"/>
      <c r="ETW690" s="413"/>
      <c r="ETX690" s="413"/>
      <c r="ETY690" s="413"/>
      <c r="ETZ690" s="413"/>
      <c r="EUA690" s="413"/>
      <c r="EUB690" s="413"/>
      <c r="EUC690" s="413"/>
      <c r="EUD690" s="413"/>
      <c r="EUE690" s="413"/>
      <c r="EUF690" s="413"/>
      <c r="EUG690" s="413"/>
      <c r="EUH690" s="414"/>
      <c r="EUI690" s="414"/>
      <c r="EUJ690" s="414"/>
      <c r="EUK690" s="414"/>
      <c r="EUL690" s="414"/>
      <c r="EUM690" s="413"/>
      <c r="EUN690" s="413"/>
      <c r="EUO690" s="414"/>
      <c r="EUP690" s="414"/>
      <c r="EUQ690" s="413"/>
      <c r="EUR690" s="413"/>
      <c r="EUS690" s="414"/>
      <c r="EUT690" s="414"/>
      <c r="EUU690" s="413"/>
      <c r="EUV690" s="413"/>
      <c r="EUW690" s="413"/>
      <c r="EUX690" s="413"/>
      <c r="EUY690" s="413"/>
      <c r="EUZ690" s="413"/>
      <c r="EVA690" s="413"/>
      <c r="EVB690" s="414"/>
      <c r="EVC690" s="414"/>
      <c r="EVD690" s="413"/>
      <c r="EVE690" s="413"/>
      <c r="EVF690" s="414"/>
      <c r="EVG690" s="414"/>
      <c r="EVH690" s="413"/>
      <c r="EVI690" s="413"/>
      <c r="EVJ690" s="413"/>
      <c r="EVK690" s="413"/>
      <c r="EVL690" s="413"/>
      <c r="EVM690" s="407"/>
      <c r="EVN690" s="439"/>
      <c r="EVO690" s="413"/>
      <c r="EVP690" s="413"/>
      <c r="EVQ690" s="413"/>
      <c r="EVR690" s="413"/>
      <c r="EVS690" s="413"/>
      <c r="EVT690" s="413"/>
      <c r="EVU690" s="413"/>
      <c r="EVV690" s="412"/>
      <c r="EVW690" s="412"/>
      <c r="EVX690" s="412"/>
      <c r="EVY690" s="412"/>
      <c r="EVZ690" s="412"/>
      <c r="EWA690" s="412"/>
      <c r="EWB690" s="412"/>
      <c r="EWC690" s="412"/>
      <c r="EWD690" s="412"/>
      <c r="EWE690" s="412"/>
      <c r="EWF690" s="412"/>
      <c r="EWG690" s="412"/>
      <c r="EWH690" s="412"/>
      <c r="EWI690" s="412"/>
      <c r="EWJ690" s="412"/>
      <c r="EWK690" s="412"/>
      <c r="EWL690" s="412"/>
      <c r="EWM690" s="412"/>
      <c r="EWN690" s="412"/>
      <c r="EWO690" s="412"/>
      <c r="EWP690" s="412"/>
      <c r="EWQ690" s="412"/>
      <c r="EWR690" s="412"/>
      <c r="EWS690" s="412"/>
      <c r="EWT690" s="412"/>
      <c r="EWU690" s="412"/>
      <c r="EWV690" s="412"/>
      <c r="EWW690" s="412"/>
      <c r="EWX690" s="412"/>
      <c r="EWY690" s="412"/>
      <c r="EWZ690" s="412"/>
      <c r="EXA690" s="412"/>
      <c r="EXB690" s="412"/>
      <c r="EXC690" s="412"/>
      <c r="EXD690" s="412"/>
      <c r="EXE690" s="412"/>
      <c r="EXF690" s="412"/>
      <c r="EXG690" s="412"/>
      <c r="EXH690" s="412"/>
      <c r="EXI690" s="412"/>
      <c r="EXJ690" s="412"/>
      <c r="EXK690" s="412"/>
      <c r="EXL690" s="412"/>
      <c r="EXM690" s="412"/>
      <c r="EXN690" s="413"/>
      <c r="EXO690" s="413"/>
      <c r="EXP690" s="413"/>
      <c r="EXQ690" s="413"/>
      <c r="EXR690" s="413"/>
      <c r="EXS690" s="413"/>
      <c r="EXT690" s="413"/>
      <c r="EXU690" s="413"/>
      <c r="EXV690" s="413"/>
      <c r="EXW690" s="413"/>
      <c r="EXX690" s="413"/>
      <c r="EXY690" s="413"/>
      <c r="EXZ690" s="413"/>
      <c r="EYA690" s="413"/>
      <c r="EYB690" s="413"/>
      <c r="EYC690" s="413"/>
      <c r="EYD690" s="413"/>
      <c r="EYE690" s="413"/>
      <c r="EYF690" s="413"/>
      <c r="EYG690" s="413"/>
      <c r="EYH690" s="413"/>
      <c r="EYI690" s="413"/>
      <c r="EYJ690" s="413"/>
      <c r="EYK690" s="413"/>
      <c r="EYL690" s="414"/>
      <c r="EYM690" s="414"/>
      <c r="EYN690" s="414"/>
      <c r="EYO690" s="414"/>
      <c r="EYP690" s="414"/>
      <c r="EYQ690" s="413"/>
      <c r="EYR690" s="413"/>
      <c r="EYS690" s="414"/>
      <c r="EYT690" s="414"/>
      <c r="EYU690" s="413"/>
      <c r="EYV690" s="413"/>
      <c r="EYW690" s="414"/>
      <c r="EYX690" s="414"/>
      <c r="EYY690" s="413"/>
      <c r="EYZ690" s="413"/>
      <c r="EZA690" s="413"/>
      <c r="EZB690" s="413"/>
      <c r="EZC690" s="413"/>
      <c r="EZD690" s="413"/>
      <c r="EZE690" s="413"/>
      <c r="EZF690" s="414"/>
      <c r="EZG690" s="414"/>
      <c r="EZH690" s="413"/>
      <c r="EZI690" s="413"/>
      <c r="EZJ690" s="414"/>
      <c r="EZK690" s="414"/>
      <c r="EZL690" s="413"/>
      <c r="EZM690" s="413"/>
      <c r="EZN690" s="413"/>
      <c r="EZO690" s="413"/>
      <c r="EZP690" s="413"/>
      <c r="EZQ690" s="407"/>
      <c r="EZR690" s="439"/>
      <c r="EZS690" s="413"/>
      <c r="EZT690" s="413"/>
      <c r="EZU690" s="413"/>
      <c r="EZV690" s="413"/>
      <c r="EZW690" s="413"/>
      <c r="EZX690" s="413"/>
      <c r="EZY690" s="413"/>
      <c r="EZZ690" s="412"/>
      <c r="FAA690" s="412"/>
      <c r="FAB690" s="412"/>
      <c r="FAC690" s="412"/>
      <c r="FAD690" s="412"/>
      <c r="FAE690" s="412"/>
      <c r="FAF690" s="412"/>
      <c r="FAG690" s="412"/>
      <c r="FAH690" s="412"/>
      <c r="FAI690" s="412"/>
      <c r="FAJ690" s="412"/>
      <c r="FAK690" s="412"/>
      <c r="FAL690" s="412"/>
      <c r="FAM690" s="412"/>
      <c r="FAN690" s="412"/>
      <c r="FAO690" s="412"/>
      <c r="FAP690" s="412"/>
      <c r="FAQ690" s="412"/>
      <c r="FAR690" s="412"/>
      <c r="FAS690" s="412"/>
      <c r="FAT690" s="412"/>
      <c r="FAU690" s="412"/>
      <c r="FAV690" s="412"/>
      <c r="FAW690" s="412"/>
      <c r="FAX690" s="412"/>
      <c r="FAY690" s="412"/>
      <c r="FAZ690" s="412"/>
      <c r="FBA690" s="412"/>
      <c r="FBB690" s="412"/>
      <c r="FBC690" s="412"/>
      <c r="FBD690" s="412"/>
      <c r="FBE690" s="412"/>
      <c r="FBF690" s="412"/>
      <c r="FBG690" s="412"/>
      <c r="FBH690" s="412"/>
      <c r="FBI690" s="412"/>
      <c r="FBJ690" s="412"/>
      <c r="FBK690" s="412"/>
      <c r="FBL690" s="412"/>
      <c r="FBM690" s="412"/>
      <c r="FBN690" s="412"/>
      <c r="FBO690" s="412"/>
      <c r="FBP690" s="412"/>
      <c r="FBQ690" s="412"/>
      <c r="FBR690" s="413"/>
      <c r="FBS690" s="413"/>
      <c r="FBT690" s="413"/>
      <c r="FBU690" s="413"/>
      <c r="FBV690" s="413"/>
      <c r="FBW690" s="413"/>
      <c r="FBX690" s="413"/>
      <c r="FBY690" s="413"/>
      <c r="FBZ690" s="413"/>
      <c r="FCA690" s="413"/>
      <c r="FCB690" s="413"/>
      <c r="FCC690" s="413"/>
      <c r="FCD690" s="413"/>
      <c r="FCE690" s="413"/>
      <c r="FCF690" s="413"/>
      <c r="FCG690" s="413"/>
      <c r="FCH690" s="413"/>
      <c r="FCI690" s="413"/>
      <c r="FCJ690" s="413"/>
      <c r="FCK690" s="413"/>
      <c r="FCL690" s="413"/>
      <c r="FCM690" s="413"/>
      <c r="FCN690" s="413"/>
      <c r="FCO690" s="413"/>
      <c r="FCP690" s="414"/>
      <c r="FCQ690" s="414"/>
      <c r="FCR690" s="414"/>
      <c r="FCS690" s="414"/>
      <c r="FCT690" s="414"/>
      <c r="FCU690" s="413"/>
      <c r="FCV690" s="413"/>
      <c r="FCW690" s="414"/>
      <c r="FCX690" s="414"/>
      <c r="FCY690" s="413"/>
      <c r="FCZ690" s="413"/>
      <c r="FDA690" s="414"/>
      <c r="FDB690" s="414"/>
      <c r="FDC690" s="413"/>
      <c r="FDD690" s="413"/>
      <c r="FDE690" s="413"/>
      <c r="FDF690" s="413"/>
      <c r="FDG690" s="413"/>
      <c r="FDH690" s="413"/>
      <c r="FDI690" s="413"/>
      <c r="FDJ690" s="414"/>
      <c r="FDK690" s="414"/>
      <c r="FDL690" s="413"/>
      <c r="FDM690" s="413"/>
      <c r="FDN690" s="414"/>
      <c r="FDO690" s="414"/>
      <c r="FDP690" s="413"/>
      <c r="FDQ690" s="413"/>
      <c r="FDR690" s="413"/>
      <c r="FDS690" s="413"/>
      <c r="FDT690" s="413"/>
      <c r="FDU690" s="407"/>
      <c r="FDV690" s="439"/>
      <c r="FDW690" s="413"/>
      <c r="FDX690" s="413"/>
      <c r="FDY690" s="413"/>
      <c r="FDZ690" s="413"/>
      <c r="FEA690" s="413"/>
      <c r="FEB690" s="413"/>
      <c r="FEC690" s="413"/>
      <c r="FED690" s="412"/>
      <c r="FEE690" s="412"/>
      <c r="FEF690" s="412"/>
      <c r="FEG690" s="412"/>
      <c r="FEH690" s="412"/>
      <c r="FEI690" s="412"/>
      <c r="FEJ690" s="412"/>
      <c r="FEK690" s="412"/>
      <c r="FEL690" s="412"/>
      <c r="FEM690" s="412"/>
      <c r="FEN690" s="412"/>
      <c r="FEO690" s="412"/>
      <c r="FEP690" s="412"/>
      <c r="FEQ690" s="412"/>
      <c r="FER690" s="412"/>
      <c r="FES690" s="412"/>
      <c r="FET690" s="412"/>
      <c r="FEU690" s="412"/>
      <c r="FEV690" s="412"/>
      <c r="FEW690" s="412"/>
      <c r="FEX690" s="412"/>
      <c r="FEY690" s="412"/>
      <c r="FEZ690" s="412"/>
      <c r="FFA690" s="412"/>
      <c r="FFB690" s="412"/>
      <c r="FFC690" s="412"/>
      <c r="FFD690" s="412"/>
      <c r="FFE690" s="412"/>
      <c r="FFF690" s="412"/>
      <c r="FFG690" s="412"/>
      <c r="FFH690" s="412"/>
      <c r="FFI690" s="412"/>
      <c r="FFJ690" s="412"/>
      <c r="FFK690" s="412"/>
      <c r="FFL690" s="412"/>
      <c r="FFM690" s="412"/>
      <c r="FFN690" s="412"/>
      <c r="FFO690" s="412"/>
      <c r="FFP690" s="412"/>
      <c r="FFQ690" s="412"/>
      <c r="FFR690" s="412"/>
      <c r="FFS690" s="412"/>
      <c r="FFT690" s="412"/>
      <c r="FFU690" s="412"/>
      <c r="FFV690" s="413"/>
      <c r="FFW690" s="413"/>
      <c r="FFX690" s="413"/>
      <c r="FFY690" s="413"/>
      <c r="FFZ690" s="413"/>
      <c r="FGA690" s="413"/>
      <c r="FGB690" s="413"/>
      <c r="FGC690" s="413"/>
      <c r="FGD690" s="413"/>
      <c r="FGE690" s="413"/>
      <c r="FGF690" s="413"/>
      <c r="FGG690" s="413"/>
      <c r="FGH690" s="413"/>
      <c r="FGI690" s="413"/>
      <c r="FGJ690" s="413"/>
      <c r="FGK690" s="413"/>
      <c r="FGL690" s="413"/>
      <c r="FGM690" s="413"/>
      <c r="FGN690" s="413"/>
      <c r="FGO690" s="413"/>
      <c r="FGP690" s="413"/>
      <c r="FGQ690" s="413"/>
      <c r="FGR690" s="413"/>
      <c r="FGS690" s="413"/>
      <c r="FGT690" s="414"/>
      <c r="FGU690" s="414"/>
      <c r="FGV690" s="414"/>
      <c r="FGW690" s="414"/>
      <c r="FGX690" s="414"/>
      <c r="FGY690" s="413"/>
      <c r="FGZ690" s="413"/>
      <c r="FHA690" s="414"/>
      <c r="FHB690" s="414"/>
      <c r="FHC690" s="413"/>
      <c r="FHD690" s="413"/>
      <c r="FHE690" s="414"/>
      <c r="FHF690" s="414"/>
      <c r="FHG690" s="413"/>
      <c r="FHH690" s="413"/>
      <c r="FHI690" s="413"/>
      <c r="FHJ690" s="413"/>
      <c r="FHK690" s="413"/>
      <c r="FHL690" s="413"/>
      <c r="FHM690" s="413"/>
      <c r="FHN690" s="414"/>
      <c r="FHO690" s="414"/>
      <c r="FHP690" s="413"/>
      <c r="FHQ690" s="413"/>
      <c r="FHR690" s="414"/>
      <c r="FHS690" s="414"/>
      <c r="FHT690" s="413"/>
      <c r="FHU690" s="413"/>
      <c r="FHV690" s="413"/>
      <c r="FHW690" s="413"/>
      <c r="FHX690" s="413"/>
      <c r="FHY690" s="407"/>
      <c r="FHZ690" s="439"/>
      <c r="FIA690" s="413"/>
      <c r="FIB690" s="413"/>
      <c r="FIC690" s="413"/>
      <c r="FID690" s="413"/>
      <c r="FIE690" s="413"/>
      <c r="FIF690" s="413"/>
      <c r="FIG690" s="413"/>
      <c r="FIH690" s="412"/>
      <c r="FII690" s="412"/>
      <c r="FIJ690" s="412"/>
      <c r="FIK690" s="412"/>
      <c r="FIL690" s="412"/>
      <c r="FIM690" s="412"/>
      <c r="FIN690" s="412"/>
      <c r="FIO690" s="412"/>
      <c r="FIP690" s="412"/>
      <c r="FIQ690" s="412"/>
      <c r="FIR690" s="412"/>
      <c r="FIS690" s="412"/>
      <c r="FIT690" s="412"/>
      <c r="FIU690" s="412"/>
      <c r="FIV690" s="412"/>
      <c r="FIW690" s="412"/>
      <c r="FIX690" s="412"/>
      <c r="FIY690" s="412"/>
      <c r="FIZ690" s="412"/>
      <c r="FJA690" s="412"/>
      <c r="FJB690" s="412"/>
      <c r="FJC690" s="412"/>
      <c r="FJD690" s="412"/>
      <c r="FJE690" s="412"/>
      <c r="FJF690" s="412"/>
      <c r="FJG690" s="412"/>
      <c r="FJH690" s="412"/>
      <c r="FJI690" s="412"/>
      <c r="FJJ690" s="412"/>
      <c r="FJK690" s="412"/>
      <c r="FJL690" s="412"/>
      <c r="FJM690" s="412"/>
      <c r="FJN690" s="412"/>
      <c r="FJO690" s="412"/>
      <c r="FJP690" s="412"/>
      <c r="FJQ690" s="412"/>
      <c r="FJR690" s="412"/>
      <c r="FJS690" s="412"/>
      <c r="FJT690" s="412"/>
      <c r="FJU690" s="412"/>
      <c r="FJV690" s="412"/>
      <c r="FJW690" s="412"/>
      <c r="FJX690" s="412"/>
      <c r="FJY690" s="412"/>
      <c r="FJZ690" s="413"/>
      <c r="FKA690" s="413"/>
      <c r="FKB690" s="413"/>
      <c r="FKC690" s="413"/>
      <c r="FKD690" s="413"/>
      <c r="FKE690" s="413"/>
      <c r="FKF690" s="413"/>
      <c r="FKG690" s="413"/>
      <c r="FKH690" s="413"/>
      <c r="FKI690" s="413"/>
      <c r="FKJ690" s="413"/>
      <c r="FKK690" s="413"/>
      <c r="FKL690" s="413"/>
      <c r="FKM690" s="413"/>
      <c r="FKN690" s="413"/>
      <c r="FKO690" s="413"/>
      <c r="FKP690" s="413"/>
      <c r="FKQ690" s="413"/>
      <c r="FKR690" s="413"/>
      <c r="FKS690" s="413"/>
      <c r="FKT690" s="413"/>
      <c r="FKU690" s="413"/>
      <c r="FKV690" s="413"/>
      <c r="FKW690" s="413"/>
      <c r="FKX690" s="414"/>
      <c r="FKY690" s="414"/>
      <c r="FKZ690" s="414"/>
      <c r="FLA690" s="414"/>
      <c r="FLB690" s="414"/>
      <c r="FLC690" s="413"/>
      <c r="FLD690" s="413"/>
      <c r="FLE690" s="414"/>
      <c r="FLF690" s="414"/>
      <c r="FLG690" s="413"/>
      <c r="FLH690" s="413"/>
      <c r="FLI690" s="414"/>
      <c r="FLJ690" s="414"/>
      <c r="FLK690" s="413"/>
      <c r="FLL690" s="413"/>
      <c r="FLM690" s="413"/>
      <c r="FLN690" s="413"/>
      <c r="FLO690" s="413"/>
      <c r="FLP690" s="413"/>
      <c r="FLQ690" s="413"/>
      <c r="FLR690" s="414"/>
      <c r="FLS690" s="414"/>
      <c r="FLT690" s="413"/>
      <c r="FLU690" s="413"/>
      <c r="FLV690" s="414"/>
      <c r="FLW690" s="414"/>
      <c r="FLX690" s="413"/>
      <c r="FLY690" s="413"/>
      <c r="FLZ690" s="413"/>
      <c r="FMA690" s="413"/>
      <c r="FMB690" s="413"/>
      <c r="FMC690" s="407"/>
      <c r="FMD690" s="439"/>
      <c r="FME690" s="413"/>
      <c r="FMF690" s="413"/>
      <c r="FMG690" s="413"/>
      <c r="FMH690" s="413"/>
      <c r="FMI690" s="413"/>
      <c r="FMJ690" s="413"/>
      <c r="FMK690" s="413"/>
      <c r="FML690" s="412"/>
      <c r="FMM690" s="412"/>
      <c r="FMN690" s="412"/>
      <c r="FMO690" s="412"/>
      <c r="FMP690" s="412"/>
      <c r="FMQ690" s="412"/>
      <c r="FMR690" s="412"/>
      <c r="FMS690" s="412"/>
      <c r="FMT690" s="412"/>
      <c r="FMU690" s="412"/>
      <c r="FMV690" s="412"/>
      <c r="FMW690" s="412"/>
      <c r="FMX690" s="412"/>
      <c r="FMY690" s="412"/>
      <c r="FMZ690" s="412"/>
      <c r="FNA690" s="412"/>
      <c r="FNB690" s="412"/>
      <c r="FNC690" s="412"/>
      <c r="FND690" s="412"/>
      <c r="FNE690" s="412"/>
      <c r="FNF690" s="412"/>
      <c r="FNG690" s="412"/>
      <c r="FNH690" s="412"/>
      <c r="FNI690" s="412"/>
      <c r="FNJ690" s="412"/>
      <c r="FNK690" s="412"/>
      <c r="FNL690" s="412"/>
      <c r="FNM690" s="412"/>
      <c r="FNN690" s="412"/>
      <c r="FNO690" s="412"/>
      <c r="FNP690" s="412"/>
      <c r="FNQ690" s="412"/>
      <c r="FNR690" s="412"/>
      <c r="FNS690" s="412"/>
      <c r="FNT690" s="412"/>
      <c r="FNU690" s="412"/>
      <c r="FNV690" s="412"/>
      <c r="FNW690" s="412"/>
      <c r="FNX690" s="412"/>
      <c r="FNY690" s="412"/>
      <c r="FNZ690" s="412"/>
      <c r="FOA690" s="412"/>
      <c r="FOB690" s="412"/>
      <c r="FOC690" s="412"/>
      <c r="FOD690" s="413"/>
      <c r="FOE690" s="413"/>
      <c r="FOF690" s="413"/>
      <c r="FOG690" s="413"/>
      <c r="FOH690" s="413"/>
      <c r="FOI690" s="413"/>
      <c r="FOJ690" s="413"/>
      <c r="FOK690" s="413"/>
      <c r="FOL690" s="413"/>
      <c r="FOM690" s="413"/>
      <c r="FON690" s="413"/>
      <c r="FOO690" s="413"/>
      <c r="FOP690" s="413"/>
      <c r="FOQ690" s="413"/>
      <c r="FOR690" s="413"/>
      <c r="FOS690" s="413"/>
      <c r="FOT690" s="413"/>
      <c r="FOU690" s="413"/>
      <c r="FOV690" s="413"/>
      <c r="FOW690" s="413"/>
      <c r="FOX690" s="413"/>
      <c r="FOY690" s="413"/>
      <c r="FOZ690" s="413"/>
      <c r="FPA690" s="413"/>
      <c r="FPB690" s="414"/>
      <c r="FPC690" s="414"/>
      <c r="FPD690" s="414"/>
      <c r="FPE690" s="414"/>
      <c r="FPF690" s="414"/>
      <c r="FPG690" s="413"/>
      <c r="FPH690" s="413"/>
      <c r="FPI690" s="414"/>
      <c r="FPJ690" s="414"/>
      <c r="FPK690" s="413"/>
      <c r="FPL690" s="413"/>
      <c r="FPM690" s="414"/>
      <c r="FPN690" s="414"/>
      <c r="FPO690" s="413"/>
      <c r="FPP690" s="413"/>
      <c r="FPQ690" s="413"/>
      <c r="FPR690" s="413"/>
      <c r="FPS690" s="413"/>
      <c r="FPT690" s="413"/>
      <c r="FPU690" s="413"/>
      <c r="FPV690" s="414"/>
      <c r="FPW690" s="414"/>
      <c r="FPX690" s="413"/>
      <c r="FPY690" s="413"/>
      <c r="FPZ690" s="414"/>
      <c r="FQA690" s="414"/>
      <c r="FQB690" s="413"/>
      <c r="FQC690" s="413"/>
      <c r="FQD690" s="413"/>
      <c r="FQE690" s="413"/>
      <c r="FQF690" s="413"/>
      <c r="FQG690" s="407"/>
      <c r="FQH690" s="439"/>
      <c r="FQI690" s="413"/>
      <c r="FQJ690" s="413"/>
      <c r="FQK690" s="413"/>
      <c r="FQL690" s="413"/>
      <c r="FQM690" s="413"/>
      <c r="FQN690" s="413"/>
      <c r="FQO690" s="413"/>
      <c r="FQP690" s="412"/>
      <c r="FQQ690" s="412"/>
      <c r="FQR690" s="412"/>
      <c r="FQS690" s="412"/>
      <c r="FQT690" s="412"/>
      <c r="FQU690" s="412"/>
      <c r="FQV690" s="412"/>
      <c r="FQW690" s="412"/>
      <c r="FQX690" s="412"/>
      <c r="FQY690" s="412"/>
      <c r="FQZ690" s="412"/>
      <c r="FRA690" s="412"/>
      <c r="FRB690" s="412"/>
      <c r="FRC690" s="412"/>
      <c r="FRD690" s="412"/>
      <c r="FRE690" s="412"/>
      <c r="FRF690" s="412"/>
      <c r="FRG690" s="412"/>
      <c r="FRH690" s="412"/>
      <c r="FRI690" s="412"/>
      <c r="FRJ690" s="412"/>
      <c r="FRK690" s="412"/>
      <c r="FRL690" s="412"/>
      <c r="FRM690" s="412"/>
      <c r="FRN690" s="412"/>
      <c r="FRO690" s="412"/>
      <c r="FRP690" s="412"/>
      <c r="FRQ690" s="412"/>
      <c r="FRR690" s="412"/>
      <c r="FRS690" s="412"/>
      <c r="FRT690" s="412"/>
      <c r="FRU690" s="412"/>
      <c r="FRV690" s="412"/>
      <c r="FRW690" s="412"/>
      <c r="FRX690" s="412"/>
      <c r="FRY690" s="412"/>
      <c r="FRZ690" s="412"/>
      <c r="FSA690" s="412"/>
      <c r="FSB690" s="412"/>
      <c r="FSC690" s="412"/>
      <c r="FSD690" s="412"/>
      <c r="FSE690" s="412"/>
      <c r="FSF690" s="412"/>
      <c r="FSG690" s="412"/>
      <c r="FSH690" s="413"/>
      <c r="FSI690" s="413"/>
      <c r="FSJ690" s="413"/>
      <c r="FSK690" s="413"/>
      <c r="FSL690" s="413"/>
      <c r="FSM690" s="413"/>
      <c r="FSN690" s="413"/>
      <c r="FSO690" s="413"/>
      <c r="FSP690" s="413"/>
      <c r="FSQ690" s="413"/>
      <c r="FSR690" s="413"/>
      <c r="FSS690" s="413"/>
      <c r="FST690" s="413"/>
      <c r="FSU690" s="413"/>
      <c r="FSV690" s="413"/>
      <c r="FSW690" s="413"/>
      <c r="FSX690" s="413"/>
      <c r="FSY690" s="413"/>
      <c r="FSZ690" s="413"/>
      <c r="FTA690" s="413"/>
      <c r="FTB690" s="413"/>
      <c r="FTC690" s="413"/>
      <c r="FTD690" s="413"/>
      <c r="FTE690" s="413"/>
      <c r="FTF690" s="414"/>
      <c r="FTG690" s="414"/>
      <c r="FTH690" s="414"/>
      <c r="FTI690" s="414"/>
      <c r="FTJ690" s="414"/>
      <c r="FTK690" s="413"/>
      <c r="FTL690" s="413"/>
      <c r="FTM690" s="414"/>
      <c r="FTN690" s="414"/>
      <c r="FTO690" s="413"/>
      <c r="FTP690" s="413"/>
      <c r="FTQ690" s="414"/>
      <c r="FTR690" s="414"/>
      <c r="FTS690" s="413"/>
      <c r="FTT690" s="413"/>
      <c r="FTU690" s="413"/>
      <c r="FTV690" s="413"/>
      <c r="FTW690" s="413"/>
      <c r="FTX690" s="413"/>
      <c r="FTY690" s="413"/>
      <c r="FTZ690" s="414"/>
      <c r="FUA690" s="414"/>
      <c r="FUB690" s="413"/>
      <c r="FUC690" s="413"/>
      <c r="FUD690" s="414"/>
      <c r="FUE690" s="414"/>
      <c r="FUF690" s="413"/>
      <c r="FUG690" s="413"/>
      <c r="FUH690" s="413"/>
      <c r="FUI690" s="413"/>
      <c r="FUJ690" s="413"/>
      <c r="FUK690" s="407"/>
      <c r="FUL690" s="439"/>
      <c r="FUM690" s="413"/>
      <c r="FUN690" s="413"/>
      <c r="FUO690" s="413"/>
      <c r="FUP690" s="413"/>
      <c r="FUQ690" s="413"/>
      <c r="FUR690" s="413"/>
      <c r="FUS690" s="413"/>
      <c r="FUT690" s="412"/>
      <c r="FUU690" s="412"/>
      <c r="FUV690" s="412"/>
      <c r="FUW690" s="412"/>
      <c r="FUX690" s="412"/>
      <c r="FUY690" s="412"/>
      <c r="FUZ690" s="412"/>
      <c r="FVA690" s="412"/>
      <c r="FVB690" s="412"/>
      <c r="FVC690" s="412"/>
      <c r="FVD690" s="412"/>
      <c r="FVE690" s="412"/>
      <c r="FVF690" s="412"/>
      <c r="FVG690" s="412"/>
      <c r="FVH690" s="412"/>
      <c r="FVI690" s="412"/>
      <c r="FVJ690" s="412"/>
      <c r="FVK690" s="412"/>
      <c r="FVL690" s="412"/>
      <c r="FVM690" s="412"/>
      <c r="FVN690" s="412"/>
      <c r="FVO690" s="412"/>
      <c r="FVP690" s="412"/>
      <c r="FVQ690" s="412"/>
      <c r="FVR690" s="412"/>
      <c r="FVS690" s="412"/>
      <c r="FVT690" s="412"/>
      <c r="FVU690" s="412"/>
      <c r="FVV690" s="412"/>
      <c r="FVW690" s="412"/>
      <c r="FVX690" s="412"/>
      <c r="FVY690" s="412"/>
      <c r="FVZ690" s="412"/>
      <c r="FWA690" s="412"/>
      <c r="FWB690" s="412"/>
      <c r="FWC690" s="412"/>
      <c r="FWD690" s="412"/>
      <c r="FWE690" s="412"/>
      <c r="FWF690" s="412"/>
      <c r="FWG690" s="412"/>
      <c r="FWH690" s="412"/>
      <c r="FWI690" s="412"/>
      <c r="FWJ690" s="412"/>
      <c r="FWK690" s="412"/>
      <c r="FWL690" s="413"/>
      <c r="FWM690" s="413"/>
      <c r="FWN690" s="413"/>
      <c r="FWO690" s="413"/>
      <c r="FWP690" s="413"/>
      <c r="FWQ690" s="413"/>
      <c r="FWR690" s="413"/>
      <c r="FWS690" s="413"/>
      <c r="FWT690" s="413"/>
      <c r="FWU690" s="413"/>
      <c r="FWV690" s="413"/>
      <c r="FWW690" s="413"/>
      <c r="FWX690" s="413"/>
      <c r="FWY690" s="413"/>
      <c r="FWZ690" s="413"/>
      <c r="FXA690" s="413"/>
      <c r="FXB690" s="413"/>
      <c r="FXC690" s="413"/>
      <c r="FXD690" s="413"/>
      <c r="FXE690" s="413"/>
      <c r="FXF690" s="413"/>
      <c r="FXG690" s="413"/>
      <c r="FXH690" s="413"/>
      <c r="FXI690" s="413"/>
      <c r="FXJ690" s="414"/>
      <c r="FXK690" s="414"/>
      <c r="FXL690" s="414"/>
      <c r="FXM690" s="414"/>
      <c r="FXN690" s="414"/>
      <c r="FXO690" s="413"/>
      <c r="FXP690" s="413"/>
      <c r="FXQ690" s="414"/>
      <c r="FXR690" s="414"/>
      <c r="FXS690" s="413"/>
      <c r="FXT690" s="413"/>
      <c r="FXU690" s="414"/>
      <c r="FXV690" s="414"/>
      <c r="FXW690" s="413"/>
      <c r="FXX690" s="413"/>
      <c r="FXY690" s="413"/>
      <c r="FXZ690" s="413"/>
      <c r="FYA690" s="413"/>
      <c r="FYB690" s="413"/>
      <c r="FYC690" s="413"/>
      <c r="FYD690" s="414"/>
      <c r="FYE690" s="414"/>
      <c r="FYF690" s="413"/>
      <c r="FYG690" s="413"/>
      <c r="FYH690" s="414"/>
      <c r="FYI690" s="414"/>
      <c r="FYJ690" s="413"/>
      <c r="FYK690" s="413"/>
      <c r="FYL690" s="413"/>
      <c r="FYM690" s="413"/>
      <c r="FYN690" s="413"/>
      <c r="FYO690" s="407"/>
      <c r="FYP690" s="439"/>
      <c r="FYQ690" s="413"/>
      <c r="FYR690" s="413"/>
      <c r="FYS690" s="413"/>
      <c r="FYT690" s="413"/>
      <c r="FYU690" s="413"/>
      <c r="FYV690" s="413"/>
      <c r="FYW690" s="413"/>
      <c r="FYX690" s="412"/>
      <c r="FYY690" s="412"/>
      <c r="FYZ690" s="412"/>
      <c r="FZA690" s="412"/>
      <c r="FZB690" s="412"/>
      <c r="FZC690" s="412"/>
      <c r="FZD690" s="412"/>
      <c r="FZE690" s="412"/>
      <c r="FZF690" s="412"/>
      <c r="FZG690" s="412"/>
      <c r="FZH690" s="412"/>
      <c r="FZI690" s="412"/>
      <c r="FZJ690" s="412"/>
      <c r="FZK690" s="412"/>
      <c r="FZL690" s="412"/>
      <c r="FZM690" s="412"/>
      <c r="FZN690" s="412"/>
      <c r="FZO690" s="412"/>
      <c r="FZP690" s="412"/>
      <c r="FZQ690" s="412"/>
      <c r="FZR690" s="412"/>
      <c r="FZS690" s="412"/>
      <c r="FZT690" s="412"/>
      <c r="FZU690" s="412"/>
      <c r="FZV690" s="412"/>
      <c r="FZW690" s="412"/>
      <c r="FZX690" s="412"/>
      <c r="FZY690" s="412"/>
      <c r="FZZ690" s="412"/>
      <c r="GAA690" s="412"/>
      <c r="GAB690" s="412"/>
      <c r="GAC690" s="412"/>
      <c r="GAD690" s="412"/>
      <c r="GAE690" s="412"/>
      <c r="GAF690" s="412"/>
      <c r="GAG690" s="412"/>
      <c r="GAH690" s="412"/>
      <c r="GAI690" s="412"/>
      <c r="GAJ690" s="412"/>
      <c r="GAK690" s="412"/>
      <c r="GAL690" s="412"/>
      <c r="GAM690" s="412"/>
      <c r="GAN690" s="412"/>
      <c r="GAO690" s="412"/>
      <c r="GAP690" s="413"/>
      <c r="GAQ690" s="413"/>
      <c r="GAR690" s="413"/>
      <c r="GAS690" s="413"/>
      <c r="GAT690" s="413"/>
      <c r="GAU690" s="413"/>
      <c r="GAV690" s="413"/>
      <c r="GAW690" s="413"/>
      <c r="GAX690" s="413"/>
      <c r="GAY690" s="413"/>
      <c r="GAZ690" s="413"/>
      <c r="GBA690" s="413"/>
      <c r="GBB690" s="413"/>
      <c r="GBC690" s="413"/>
      <c r="GBD690" s="413"/>
      <c r="GBE690" s="413"/>
      <c r="GBF690" s="413"/>
      <c r="GBG690" s="413"/>
      <c r="GBH690" s="413"/>
      <c r="GBI690" s="413"/>
      <c r="GBJ690" s="413"/>
      <c r="GBK690" s="413"/>
      <c r="GBL690" s="413"/>
      <c r="GBM690" s="413"/>
      <c r="GBN690" s="414"/>
      <c r="GBO690" s="414"/>
      <c r="GBP690" s="414"/>
      <c r="GBQ690" s="414"/>
      <c r="GBR690" s="414"/>
      <c r="GBS690" s="413"/>
      <c r="GBT690" s="413"/>
      <c r="GBU690" s="414"/>
      <c r="GBV690" s="414"/>
      <c r="GBW690" s="413"/>
      <c r="GBX690" s="413"/>
      <c r="GBY690" s="414"/>
      <c r="GBZ690" s="414"/>
      <c r="GCA690" s="413"/>
      <c r="GCB690" s="413"/>
      <c r="GCC690" s="413"/>
      <c r="GCD690" s="413"/>
      <c r="GCE690" s="413"/>
      <c r="GCF690" s="413"/>
      <c r="GCG690" s="413"/>
      <c r="GCH690" s="414"/>
      <c r="GCI690" s="414"/>
      <c r="GCJ690" s="413"/>
      <c r="GCK690" s="413"/>
      <c r="GCL690" s="414"/>
      <c r="GCM690" s="414"/>
      <c r="GCN690" s="413"/>
      <c r="GCO690" s="413"/>
      <c r="GCP690" s="413"/>
      <c r="GCQ690" s="413"/>
      <c r="GCR690" s="413"/>
      <c r="GCS690" s="407"/>
      <c r="GCT690" s="439"/>
      <c r="GCU690" s="413"/>
      <c r="GCV690" s="413"/>
      <c r="GCW690" s="413"/>
      <c r="GCX690" s="413"/>
      <c r="GCY690" s="413"/>
      <c r="GCZ690" s="413"/>
      <c r="GDA690" s="413"/>
      <c r="GDB690" s="412"/>
      <c r="GDC690" s="412"/>
      <c r="GDD690" s="412"/>
      <c r="GDE690" s="412"/>
      <c r="GDF690" s="412"/>
      <c r="GDG690" s="412"/>
      <c r="GDH690" s="412"/>
      <c r="GDI690" s="412"/>
      <c r="GDJ690" s="412"/>
      <c r="GDK690" s="412"/>
      <c r="GDL690" s="412"/>
      <c r="GDM690" s="412"/>
      <c r="GDN690" s="412"/>
      <c r="GDO690" s="412"/>
      <c r="GDP690" s="412"/>
      <c r="GDQ690" s="412"/>
      <c r="GDR690" s="412"/>
      <c r="GDS690" s="412"/>
      <c r="GDT690" s="412"/>
      <c r="GDU690" s="412"/>
      <c r="GDV690" s="412"/>
      <c r="GDW690" s="412"/>
      <c r="GDX690" s="412"/>
      <c r="GDY690" s="412"/>
      <c r="GDZ690" s="412"/>
      <c r="GEA690" s="412"/>
      <c r="GEB690" s="412"/>
      <c r="GEC690" s="412"/>
      <c r="GED690" s="412"/>
      <c r="GEE690" s="412"/>
      <c r="GEF690" s="412"/>
      <c r="GEG690" s="412"/>
      <c r="GEH690" s="412"/>
      <c r="GEI690" s="412"/>
      <c r="GEJ690" s="412"/>
      <c r="GEK690" s="412"/>
      <c r="GEL690" s="412"/>
      <c r="GEM690" s="412"/>
      <c r="GEN690" s="412"/>
      <c r="GEO690" s="412"/>
      <c r="GEP690" s="412"/>
      <c r="GEQ690" s="412"/>
      <c r="GER690" s="412"/>
      <c r="GES690" s="412"/>
      <c r="GET690" s="413"/>
      <c r="GEU690" s="413"/>
      <c r="GEV690" s="413"/>
      <c r="GEW690" s="413"/>
      <c r="GEX690" s="413"/>
      <c r="GEY690" s="413"/>
      <c r="GEZ690" s="413"/>
      <c r="GFA690" s="413"/>
      <c r="GFB690" s="413"/>
      <c r="GFC690" s="413"/>
      <c r="GFD690" s="413"/>
      <c r="GFE690" s="413"/>
      <c r="GFF690" s="413"/>
      <c r="GFG690" s="413"/>
      <c r="GFH690" s="413"/>
      <c r="GFI690" s="413"/>
      <c r="GFJ690" s="413"/>
      <c r="GFK690" s="413"/>
      <c r="GFL690" s="413"/>
      <c r="GFM690" s="413"/>
      <c r="GFN690" s="413"/>
      <c r="GFO690" s="413"/>
      <c r="GFP690" s="413"/>
      <c r="GFQ690" s="413"/>
      <c r="GFR690" s="414"/>
      <c r="GFS690" s="414"/>
      <c r="GFT690" s="414"/>
      <c r="GFU690" s="414"/>
      <c r="GFV690" s="414"/>
      <c r="GFW690" s="413"/>
      <c r="GFX690" s="413"/>
      <c r="GFY690" s="414"/>
      <c r="GFZ690" s="414"/>
      <c r="GGA690" s="413"/>
      <c r="GGB690" s="413"/>
      <c r="GGC690" s="414"/>
      <c r="GGD690" s="414"/>
      <c r="GGE690" s="413"/>
      <c r="GGF690" s="413"/>
      <c r="GGG690" s="413"/>
      <c r="GGH690" s="413"/>
      <c r="GGI690" s="413"/>
      <c r="GGJ690" s="413"/>
      <c r="GGK690" s="413"/>
      <c r="GGL690" s="414"/>
      <c r="GGM690" s="414"/>
      <c r="GGN690" s="413"/>
      <c r="GGO690" s="413"/>
      <c r="GGP690" s="414"/>
      <c r="GGQ690" s="414"/>
      <c r="GGR690" s="413"/>
      <c r="GGS690" s="413"/>
      <c r="GGT690" s="413"/>
      <c r="GGU690" s="413"/>
      <c r="GGV690" s="413"/>
      <c r="GGW690" s="407"/>
      <c r="GGX690" s="439"/>
      <c r="GGY690" s="413"/>
      <c r="GGZ690" s="413"/>
      <c r="GHA690" s="413"/>
      <c r="GHB690" s="413"/>
      <c r="GHC690" s="413"/>
      <c r="GHD690" s="413"/>
      <c r="GHE690" s="413"/>
      <c r="GHF690" s="412"/>
      <c r="GHG690" s="412"/>
      <c r="GHH690" s="412"/>
      <c r="GHI690" s="412"/>
      <c r="GHJ690" s="412"/>
      <c r="GHK690" s="412"/>
      <c r="GHL690" s="412"/>
      <c r="GHM690" s="412"/>
      <c r="GHN690" s="412"/>
      <c r="GHO690" s="412"/>
      <c r="GHP690" s="412"/>
      <c r="GHQ690" s="412"/>
      <c r="GHR690" s="412"/>
      <c r="GHS690" s="412"/>
      <c r="GHT690" s="412"/>
      <c r="GHU690" s="412"/>
      <c r="GHV690" s="412"/>
      <c r="GHW690" s="412"/>
      <c r="GHX690" s="412"/>
      <c r="GHY690" s="412"/>
      <c r="GHZ690" s="412"/>
      <c r="GIA690" s="412"/>
      <c r="GIB690" s="412"/>
      <c r="GIC690" s="412"/>
      <c r="GID690" s="412"/>
      <c r="GIE690" s="412"/>
      <c r="GIF690" s="412"/>
      <c r="GIG690" s="412"/>
      <c r="GIH690" s="412"/>
      <c r="GII690" s="412"/>
      <c r="GIJ690" s="412"/>
      <c r="GIK690" s="412"/>
      <c r="GIL690" s="412"/>
      <c r="GIM690" s="412"/>
      <c r="GIN690" s="412"/>
      <c r="GIO690" s="412"/>
      <c r="GIP690" s="412"/>
      <c r="GIQ690" s="412"/>
      <c r="GIR690" s="412"/>
      <c r="GIS690" s="412"/>
      <c r="GIT690" s="412"/>
      <c r="GIU690" s="412"/>
      <c r="GIV690" s="412"/>
      <c r="GIW690" s="412"/>
      <c r="GIX690" s="413"/>
      <c r="GIY690" s="413"/>
      <c r="GIZ690" s="413"/>
      <c r="GJA690" s="413"/>
      <c r="GJB690" s="413"/>
      <c r="GJC690" s="413"/>
      <c r="GJD690" s="413"/>
      <c r="GJE690" s="413"/>
      <c r="GJF690" s="413"/>
      <c r="GJG690" s="413"/>
      <c r="GJH690" s="413"/>
      <c r="GJI690" s="413"/>
      <c r="GJJ690" s="413"/>
      <c r="GJK690" s="413"/>
      <c r="GJL690" s="413"/>
      <c r="GJM690" s="413"/>
      <c r="GJN690" s="413"/>
      <c r="GJO690" s="413"/>
      <c r="GJP690" s="413"/>
      <c r="GJQ690" s="413"/>
      <c r="GJR690" s="413"/>
      <c r="GJS690" s="413"/>
      <c r="GJT690" s="413"/>
      <c r="GJU690" s="413"/>
      <c r="GJV690" s="414"/>
      <c r="GJW690" s="414"/>
      <c r="GJX690" s="414"/>
      <c r="GJY690" s="414"/>
      <c r="GJZ690" s="414"/>
      <c r="GKA690" s="413"/>
      <c r="GKB690" s="413"/>
      <c r="GKC690" s="414"/>
      <c r="GKD690" s="414"/>
      <c r="GKE690" s="413"/>
      <c r="GKF690" s="413"/>
      <c r="GKG690" s="414"/>
      <c r="GKH690" s="414"/>
      <c r="GKI690" s="413"/>
      <c r="GKJ690" s="413"/>
      <c r="GKK690" s="413"/>
      <c r="GKL690" s="413"/>
      <c r="GKM690" s="413"/>
      <c r="GKN690" s="413"/>
      <c r="GKO690" s="413"/>
      <c r="GKP690" s="414"/>
      <c r="GKQ690" s="414"/>
      <c r="GKR690" s="413"/>
      <c r="GKS690" s="413"/>
      <c r="GKT690" s="414"/>
      <c r="GKU690" s="414"/>
      <c r="GKV690" s="413"/>
      <c r="GKW690" s="413"/>
      <c r="GKX690" s="413"/>
      <c r="GKY690" s="413"/>
      <c r="GKZ690" s="413"/>
      <c r="GLA690" s="407"/>
      <c r="GLB690" s="439"/>
      <c r="GLC690" s="413"/>
      <c r="GLD690" s="413"/>
      <c r="GLE690" s="413"/>
      <c r="GLF690" s="413"/>
      <c r="GLG690" s="413"/>
      <c r="GLH690" s="413"/>
      <c r="GLI690" s="413"/>
      <c r="GLJ690" s="412"/>
      <c r="GLK690" s="412"/>
      <c r="GLL690" s="412"/>
      <c r="GLM690" s="412"/>
      <c r="GLN690" s="412"/>
      <c r="GLO690" s="412"/>
      <c r="GLP690" s="412"/>
      <c r="GLQ690" s="412"/>
      <c r="GLR690" s="412"/>
      <c r="GLS690" s="412"/>
      <c r="GLT690" s="412"/>
      <c r="GLU690" s="412"/>
      <c r="GLV690" s="412"/>
      <c r="GLW690" s="412"/>
      <c r="GLX690" s="412"/>
      <c r="GLY690" s="412"/>
      <c r="GLZ690" s="412"/>
      <c r="GMA690" s="412"/>
      <c r="GMB690" s="412"/>
      <c r="GMC690" s="412"/>
      <c r="GMD690" s="412"/>
      <c r="GME690" s="412"/>
      <c r="GMF690" s="412"/>
      <c r="GMG690" s="412"/>
      <c r="GMH690" s="412"/>
      <c r="GMI690" s="412"/>
      <c r="GMJ690" s="412"/>
      <c r="GMK690" s="412"/>
      <c r="GML690" s="412"/>
      <c r="GMM690" s="412"/>
      <c r="GMN690" s="412"/>
      <c r="GMO690" s="412"/>
      <c r="GMP690" s="412"/>
      <c r="GMQ690" s="412"/>
      <c r="GMR690" s="412"/>
      <c r="GMS690" s="412"/>
      <c r="GMT690" s="412"/>
      <c r="GMU690" s="412"/>
      <c r="GMV690" s="412"/>
      <c r="GMW690" s="412"/>
      <c r="GMX690" s="412"/>
      <c r="GMY690" s="412"/>
      <c r="GMZ690" s="412"/>
      <c r="GNA690" s="412"/>
      <c r="GNB690" s="413"/>
      <c r="GNC690" s="413"/>
      <c r="GND690" s="413"/>
      <c r="GNE690" s="413"/>
      <c r="GNF690" s="413"/>
      <c r="GNG690" s="413"/>
      <c r="GNH690" s="413"/>
      <c r="GNI690" s="413"/>
      <c r="GNJ690" s="413"/>
      <c r="GNK690" s="413"/>
      <c r="GNL690" s="413"/>
      <c r="GNM690" s="413"/>
      <c r="GNN690" s="413"/>
      <c r="GNO690" s="413"/>
      <c r="GNP690" s="413"/>
      <c r="GNQ690" s="413"/>
      <c r="GNR690" s="413"/>
      <c r="GNS690" s="413"/>
      <c r="GNT690" s="413"/>
      <c r="GNU690" s="413"/>
      <c r="GNV690" s="413"/>
      <c r="GNW690" s="413"/>
      <c r="GNX690" s="413"/>
      <c r="GNY690" s="413"/>
      <c r="GNZ690" s="414"/>
      <c r="GOA690" s="414"/>
      <c r="GOB690" s="414"/>
      <c r="GOC690" s="414"/>
      <c r="GOD690" s="414"/>
      <c r="GOE690" s="413"/>
      <c r="GOF690" s="413"/>
      <c r="GOG690" s="414"/>
      <c r="GOH690" s="414"/>
      <c r="GOI690" s="413"/>
      <c r="GOJ690" s="413"/>
      <c r="GOK690" s="414"/>
      <c r="GOL690" s="414"/>
      <c r="GOM690" s="413"/>
      <c r="GON690" s="413"/>
      <c r="GOO690" s="413"/>
      <c r="GOP690" s="413"/>
      <c r="GOQ690" s="413"/>
      <c r="GOR690" s="413"/>
      <c r="GOS690" s="413"/>
      <c r="GOT690" s="414"/>
      <c r="GOU690" s="414"/>
      <c r="GOV690" s="413"/>
      <c r="GOW690" s="413"/>
      <c r="GOX690" s="414"/>
      <c r="GOY690" s="414"/>
      <c r="GOZ690" s="413"/>
      <c r="GPA690" s="413"/>
      <c r="GPB690" s="413"/>
      <c r="GPC690" s="413"/>
      <c r="GPD690" s="413"/>
      <c r="GPE690" s="407"/>
      <c r="GPF690" s="439"/>
      <c r="GPG690" s="413"/>
      <c r="GPH690" s="413"/>
      <c r="GPI690" s="413"/>
      <c r="GPJ690" s="413"/>
      <c r="GPK690" s="413"/>
      <c r="GPL690" s="413"/>
      <c r="GPM690" s="413"/>
      <c r="GPN690" s="412"/>
      <c r="GPO690" s="412"/>
      <c r="GPP690" s="412"/>
      <c r="GPQ690" s="412"/>
      <c r="GPR690" s="412"/>
      <c r="GPS690" s="412"/>
      <c r="GPT690" s="412"/>
      <c r="GPU690" s="412"/>
      <c r="GPV690" s="412"/>
      <c r="GPW690" s="412"/>
      <c r="GPX690" s="412"/>
      <c r="GPY690" s="412"/>
      <c r="GPZ690" s="412"/>
      <c r="GQA690" s="412"/>
      <c r="GQB690" s="412"/>
      <c r="GQC690" s="412"/>
      <c r="GQD690" s="412"/>
      <c r="GQE690" s="412"/>
      <c r="GQF690" s="412"/>
      <c r="GQG690" s="412"/>
      <c r="GQH690" s="412"/>
      <c r="GQI690" s="412"/>
      <c r="GQJ690" s="412"/>
      <c r="GQK690" s="412"/>
      <c r="GQL690" s="412"/>
      <c r="GQM690" s="412"/>
      <c r="GQN690" s="412"/>
      <c r="GQO690" s="412"/>
      <c r="GQP690" s="412"/>
      <c r="GQQ690" s="412"/>
      <c r="GQR690" s="412"/>
      <c r="GQS690" s="412"/>
      <c r="GQT690" s="412"/>
      <c r="GQU690" s="412"/>
      <c r="GQV690" s="412"/>
      <c r="GQW690" s="412"/>
      <c r="GQX690" s="412"/>
      <c r="GQY690" s="412"/>
      <c r="GQZ690" s="412"/>
      <c r="GRA690" s="412"/>
      <c r="GRB690" s="412"/>
      <c r="GRC690" s="412"/>
      <c r="GRD690" s="412"/>
      <c r="GRE690" s="412"/>
      <c r="GRF690" s="413"/>
      <c r="GRG690" s="413"/>
      <c r="GRH690" s="413"/>
      <c r="GRI690" s="413"/>
      <c r="GRJ690" s="413"/>
      <c r="GRK690" s="413"/>
      <c r="GRL690" s="413"/>
      <c r="GRM690" s="413"/>
      <c r="GRN690" s="413"/>
      <c r="GRO690" s="413"/>
      <c r="GRP690" s="413"/>
      <c r="GRQ690" s="413"/>
      <c r="GRR690" s="413"/>
      <c r="GRS690" s="413"/>
      <c r="GRT690" s="413"/>
      <c r="GRU690" s="413"/>
      <c r="GRV690" s="413"/>
      <c r="GRW690" s="413"/>
      <c r="GRX690" s="413"/>
      <c r="GRY690" s="413"/>
      <c r="GRZ690" s="413"/>
      <c r="GSA690" s="413"/>
      <c r="GSB690" s="413"/>
      <c r="GSC690" s="413"/>
      <c r="GSD690" s="414"/>
      <c r="GSE690" s="414"/>
      <c r="GSF690" s="414"/>
      <c r="GSG690" s="414"/>
      <c r="GSH690" s="414"/>
      <c r="GSI690" s="413"/>
      <c r="GSJ690" s="413"/>
      <c r="GSK690" s="414"/>
      <c r="GSL690" s="414"/>
      <c r="GSM690" s="413"/>
      <c r="GSN690" s="413"/>
      <c r="GSO690" s="414"/>
      <c r="GSP690" s="414"/>
      <c r="GSQ690" s="413"/>
      <c r="GSR690" s="413"/>
      <c r="GSS690" s="413"/>
      <c r="GST690" s="413"/>
      <c r="GSU690" s="413"/>
      <c r="GSV690" s="413"/>
      <c r="GSW690" s="413"/>
      <c r="GSX690" s="414"/>
      <c r="GSY690" s="414"/>
      <c r="GSZ690" s="413"/>
      <c r="GTA690" s="413"/>
      <c r="GTB690" s="414"/>
      <c r="GTC690" s="414"/>
      <c r="GTD690" s="413"/>
      <c r="GTE690" s="413"/>
      <c r="GTF690" s="413"/>
      <c r="GTG690" s="413"/>
      <c r="GTH690" s="413"/>
      <c r="GTI690" s="407"/>
      <c r="GTJ690" s="439"/>
      <c r="GTK690" s="413"/>
      <c r="GTL690" s="413"/>
      <c r="GTM690" s="413"/>
      <c r="GTN690" s="413"/>
      <c r="GTO690" s="413"/>
      <c r="GTP690" s="413"/>
      <c r="GTQ690" s="413"/>
      <c r="GTR690" s="412"/>
      <c r="GTS690" s="412"/>
      <c r="GTT690" s="412"/>
      <c r="GTU690" s="412"/>
      <c r="GTV690" s="412"/>
      <c r="GTW690" s="412"/>
      <c r="GTX690" s="412"/>
      <c r="GTY690" s="412"/>
      <c r="GTZ690" s="412"/>
      <c r="GUA690" s="412"/>
      <c r="GUB690" s="412"/>
      <c r="GUC690" s="412"/>
      <c r="GUD690" s="412"/>
      <c r="GUE690" s="412"/>
      <c r="GUF690" s="412"/>
      <c r="GUG690" s="412"/>
      <c r="GUH690" s="412"/>
      <c r="GUI690" s="412"/>
      <c r="GUJ690" s="412"/>
      <c r="GUK690" s="412"/>
      <c r="GUL690" s="412"/>
      <c r="GUM690" s="412"/>
      <c r="GUN690" s="412"/>
      <c r="GUO690" s="412"/>
      <c r="GUP690" s="412"/>
      <c r="GUQ690" s="412"/>
      <c r="GUR690" s="412"/>
      <c r="GUS690" s="412"/>
      <c r="GUT690" s="412"/>
      <c r="GUU690" s="412"/>
      <c r="GUV690" s="412"/>
      <c r="GUW690" s="412"/>
      <c r="GUX690" s="412"/>
      <c r="GUY690" s="412"/>
      <c r="GUZ690" s="412"/>
      <c r="GVA690" s="412"/>
      <c r="GVB690" s="412"/>
      <c r="GVC690" s="412"/>
      <c r="GVD690" s="412"/>
      <c r="GVE690" s="412"/>
      <c r="GVF690" s="412"/>
      <c r="GVG690" s="412"/>
      <c r="GVH690" s="412"/>
      <c r="GVI690" s="412"/>
      <c r="GVJ690" s="413"/>
      <c r="GVK690" s="413"/>
      <c r="GVL690" s="413"/>
      <c r="GVM690" s="413"/>
      <c r="GVN690" s="413"/>
      <c r="GVO690" s="413"/>
      <c r="GVP690" s="413"/>
      <c r="GVQ690" s="413"/>
      <c r="GVR690" s="413"/>
      <c r="GVS690" s="413"/>
      <c r="GVT690" s="413"/>
      <c r="GVU690" s="413"/>
      <c r="GVV690" s="413"/>
      <c r="GVW690" s="413"/>
      <c r="GVX690" s="413"/>
      <c r="GVY690" s="413"/>
      <c r="GVZ690" s="413"/>
      <c r="GWA690" s="413"/>
      <c r="GWB690" s="413"/>
      <c r="GWC690" s="413"/>
      <c r="GWD690" s="413"/>
      <c r="GWE690" s="413"/>
      <c r="GWF690" s="413"/>
      <c r="GWG690" s="413"/>
      <c r="GWH690" s="414"/>
      <c r="GWI690" s="414"/>
      <c r="GWJ690" s="414"/>
      <c r="GWK690" s="414"/>
      <c r="GWL690" s="414"/>
      <c r="GWM690" s="413"/>
      <c r="GWN690" s="413"/>
      <c r="GWO690" s="414"/>
      <c r="GWP690" s="414"/>
      <c r="GWQ690" s="413"/>
      <c r="GWR690" s="413"/>
      <c r="GWS690" s="414"/>
      <c r="GWT690" s="414"/>
      <c r="GWU690" s="413"/>
      <c r="GWV690" s="413"/>
      <c r="GWW690" s="413"/>
      <c r="GWX690" s="413"/>
      <c r="GWY690" s="413"/>
      <c r="GWZ690" s="413"/>
      <c r="GXA690" s="413"/>
      <c r="GXB690" s="414"/>
      <c r="GXC690" s="414"/>
      <c r="GXD690" s="413"/>
      <c r="GXE690" s="413"/>
      <c r="GXF690" s="414"/>
      <c r="GXG690" s="414"/>
      <c r="GXH690" s="413"/>
      <c r="GXI690" s="413"/>
      <c r="GXJ690" s="413"/>
      <c r="GXK690" s="413"/>
      <c r="GXL690" s="413"/>
      <c r="GXM690" s="407"/>
      <c r="GXN690" s="439"/>
      <c r="GXO690" s="413"/>
      <c r="GXP690" s="413"/>
      <c r="GXQ690" s="413"/>
      <c r="GXR690" s="413"/>
      <c r="GXS690" s="413"/>
      <c r="GXT690" s="413"/>
      <c r="GXU690" s="413"/>
      <c r="GXV690" s="412"/>
      <c r="GXW690" s="412"/>
      <c r="GXX690" s="412"/>
      <c r="GXY690" s="412"/>
      <c r="GXZ690" s="412"/>
      <c r="GYA690" s="412"/>
      <c r="GYB690" s="412"/>
      <c r="GYC690" s="412"/>
      <c r="GYD690" s="412"/>
      <c r="GYE690" s="412"/>
      <c r="GYF690" s="412"/>
      <c r="GYG690" s="412"/>
      <c r="GYH690" s="412"/>
      <c r="GYI690" s="412"/>
      <c r="GYJ690" s="412"/>
      <c r="GYK690" s="412"/>
      <c r="GYL690" s="412"/>
      <c r="GYM690" s="412"/>
      <c r="GYN690" s="412"/>
      <c r="GYO690" s="412"/>
      <c r="GYP690" s="412"/>
      <c r="GYQ690" s="412"/>
      <c r="GYR690" s="412"/>
      <c r="GYS690" s="412"/>
      <c r="GYT690" s="412"/>
      <c r="GYU690" s="412"/>
      <c r="GYV690" s="412"/>
      <c r="GYW690" s="412"/>
      <c r="GYX690" s="412"/>
      <c r="GYY690" s="412"/>
      <c r="GYZ690" s="412"/>
      <c r="GZA690" s="412"/>
      <c r="GZB690" s="412"/>
      <c r="GZC690" s="412"/>
      <c r="GZD690" s="412"/>
      <c r="GZE690" s="412"/>
      <c r="GZF690" s="412"/>
      <c r="GZG690" s="412"/>
      <c r="GZH690" s="412"/>
      <c r="GZI690" s="412"/>
      <c r="GZJ690" s="412"/>
      <c r="GZK690" s="412"/>
      <c r="GZL690" s="412"/>
      <c r="GZM690" s="412"/>
      <c r="GZN690" s="413"/>
      <c r="GZO690" s="413"/>
      <c r="GZP690" s="413"/>
      <c r="GZQ690" s="413"/>
      <c r="GZR690" s="413"/>
      <c r="GZS690" s="413"/>
      <c r="GZT690" s="413"/>
      <c r="GZU690" s="413"/>
      <c r="GZV690" s="413"/>
      <c r="GZW690" s="413"/>
      <c r="GZX690" s="413"/>
      <c r="GZY690" s="413"/>
      <c r="GZZ690" s="413"/>
      <c r="HAA690" s="413"/>
      <c r="HAB690" s="413"/>
      <c r="HAC690" s="413"/>
      <c r="HAD690" s="413"/>
      <c r="HAE690" s="413"/>
      <c r="HAF690" s="413"/>
      <c r="HAG690" s="413"/>
      <c r="HAH690" s="413"/>
      <c r="HAI690" s="413"/>
      <c r="HAJ690" s="413"/>
      <c r="HAK690" s="413"/>
      <c r="HAL690" s="414"/>
      <c r="HAM690" s="414"/>
      <c r="HAN690" s="414"/>
      <c r="HAO690" s="414"/>
      <c r="HAP690" s="414"/>
      <c r="HAQ690" s="413"/>
      <c r="HAR690" s="413"/>
      <c r="HAS690" s="414"/>
      <c r="HAT690" s="414"/>
      <c r="HAU690" s="413"/>
      <c r="HAV690" s="413"/>
      <c r="HAW690" s="414"/>
      <c r="HAX690" s="414"/>
      <c r="HAY690" s="413"/>
      <c r="HAZ690" s="413"/>
      <c r="HBA690" s="413"/>
      <c r="HBB690" s="413"/>
      <c r="HBC690" s="413"/>
      <c r="HBD690" s="413"/>
      <c r="HBE690" s="413"/>
      <c r="HBF690" s="414"/>
      <c r="HBG690" s="414"/>
      <c r="HBH690" s="413"/>
      <c r="HBI690" s="413"/>
      <c r="HBJ690" s="414"/>
      <c r="HBK690" s="414"/>
      <c r="HBL690" s="413"/>
      <c r="HBM690" s="413"/>
      <c r="HBN690" s="413"/>
      <c r="HBO690" s="413"/>
      <c r="HBP690" s="413"/>
      <c r="HBQ690" s="407"/>
      <c r="HBR690" s="439"/>
      <c r="HBS690" s="413"/>
      <c r="HBT690" s="413"/>
      <c r="HBU690" s="413"/>
      <c r="HBV690" s="413"/>
      <c r="HBW690" s="413"/>
      <c r="HBX690" s="413"/>
      <c r="HBY690" s="413"/>
      <c r="HBZ690" s="412"/>
      <c r="HCA690" s="412"/>
      <c r="HCB690" s="412"/>
      <c r="HCC690" s="412"/>
      <c r="HCD690" s="412"/>
      <c r="HCE690" s="412"/>
      <c r="HCF690" s="412"/>
      <c r="HCG690" s="412"/>
      <c r="HCH690" s="412"/>
      <c r="HCI690" s="412"/>
      <c r="HCJ690" s="412"/>
      <c r="HCK690" s="412"/>
      <c r="HCL690" s="412"/>
      <c r="HCM690" s="412"/>
      <c r="HCN690" s="412"/>
      <c r="HCO690" s="412"/>
      <c r="HCP690" s="412"/>
      <c r="HCQ690" s="412"/>
      <c r="HCR690" s="412"/>
      <c r="HCS690" s="412"/>
      <c r="HCT690" s="412"/>
      <c r="HCU690" s="412"/>
      <c r="HCV690" s="412"/>
      <c r="HCW690" s="412"/>
      <c r="HCX690" s="412"/>
      <c r="HCY690" s="412"/>
      <c r="HCZ690" s="412"/>
      <c r="HDA690" s="412"/>
      <c r="HDB690" s="412"/>
      <c r="HDC690" s="412"/>
      <c r="HDD690" s="412"/>
      <c r="HDE690" s="412"/>
      <c r="HDF690" s="412"/>
      <c r="HDG690" s="412"/>
      <c r="HDH690" s="412"/>
      <c r="HDI690" s="412"/>
      <c r="HDJ690" s="412"/>
      <c r="HDK690" s="412"/>
      <c r="HDL690" s="412"/>
      <c r="HDM690" s="412"/>
      <c r="HDN690" s="412"/>
      <c r="HDO690" s="412"/>
      <c r="HDP690" s="412"/>
      <c r="HDQ690" s="412"/>
      <c r="HDR690" s="413"/>
      <c r="HDS690" s="413"/>
      <c r="HDT690" s="413"/>
      <c r="HDU690" s="413"/>
      <c r="HDV690" s="413"/>
      <c r="HDW690" s="413"/>
      <c r="HDX690" s="413"/>
      <c r="HDY690" s="413"/>
      <c r="HDZ690" s="413"/>
      <c r="HEA690" s="413"/>
      <c r="HEB690" s="413"/>
      <c r="HEC690" s="413"/>
      <c r="HED690" s="413"/>
      <c r="HEE690" s="413"/>
      <c r="HEF690" s="413"/>
      <c r="HEG690" s="413"/>
      <c r="HEH690" s="413"/>
      <c r="HEI690" s="413"/>
      <c r="HEJ690" s="413"/>
      <c r="HEK690" s="413"/>
      <c r="HEL690" s="413"/>
      <c r="HEM690" s="413"/>
      <c r="HEN690" s="413"/>
      <c r="HEO690" s="413"/>
      <c r="HEP690" s="414"/>
      <c r="HEQ690" s="414"/>
      <c r="HER690" s="414"/>
      <c r="HES690" s="414"/>
      <c r="HET690" s="414"/>
      <c r="HEU690" s="413"/>
      <c r="HEV690" s="413"/>
      <c r="HEW690" s="414"/>
      <c r="HEX690" s="414"/>
      <c r="HEY690" s="413"/>
      <c r="HEZ690" s="413"/>
      <c r="HFA690" s="414"/>
      <c r="HFB690" s="414"/>
      <c r="HFC690" s="413"/>
      <c r="HFD690" s="413"/>
      <c r="HFE690" s="413"/>
      <c r="HFF690" s="413"/>
      <c r="HFG690" s="413"/>
      <c r="HFH690" s="413"/>
      <c r="HFI690" s="413"/>
      <c r="HFJ690" s="414"/>
      <c r="HFK690" s="414"/>
      <c r="HFL690" s="413"/>
      <c r="HFM690" s="413"/>
      <c r="HFN690" s="414"/>
      <c r="HFO690" s="414"/>
      <c r="HFP690" s="413"/>
      <c r="HFQ690" s="413"/>
      <c r="HFR690" s="413"/>
      <c r="HFS690" s="413"/>
      <c r="HFT690" s="413"/>
      <c r="HFU690" s="407"/>
      <c r="HFV690" s="439"/>
      <c r="HFW690" s="413"/>
      <c r="HFX690" s="413"/>
      <c r="HFY690" s="413"/>
      <c r="HFZ690" s="413"/>
      <c r="HGA690" s="413"/>
      <c r="HGB690" s="413"/>
      <c r="HGC690" s="413"/>
      <c r="HGD690" s="412"/>
      <c r="HGE690" s="412"/>
      <c r="HGF690" s="412"/>
      <c r="HGG690" s="412"/>
      <c r="HGH690" s="412"/>
      <c r="HGI690" s="412"/>
      <c r="HGJ690" s="412"/>
      <c r="HGK690" s="412"/>
      <c r="HGL690" s="412"/>
      <c r="HGM690" s="412"/>
      <c r="HGN690" s="412"/>
      <c r="HGO690" s="412"/>
      <c r="HGP690" s="412"/>
      <c r="HGQ690" s="412"/>
      <c r="HGR690" s="412"/>
      <c r="HGS690" s="412"/>
      <c r="HGT690" s="412"/>
      <c r="HGU690" s="412"/>
      <c r="HGV690" s="412"/>
      <c r="HGW690" s="412"/>
      <c r="HGX690" s="412"/>
      <c r="HGY690" s="412"/>
      <c r="HGZ690" s="412"/>
      <c r="HHA690" s="412"/>
      <c r="HHB690" s="412"/>
      <c r="HHC690" s="412"/>
      <c r="HHD690" s="412"/>
      <c r="HHE690" s="412"/>
      <c r="HHF690" s="412"/>
      <c r="HHG690" s="412"/>
      <c r="HHH690" s="412"/>
      <c r="HHI690" s="412"/>
      <c r="HHJ690" s="412"/>
      <c r="HHK690" s="412"/>
      <c r="HHL690" s="412"/>
      <c r="HHM690" s="412"/>
      <c r="HHN690" s="412"/>
      <c r="HHO690" s="412"/>
      <c r="HHP690" s="412"/>
      <c r="HHQ690" s="412"/>
      <c r="HHR690" s="412"/>
      <c r="HHS690" s="412"/>
      <c r="HHT690" s="412"/>
      <c r="HHU690" s="412"/>
      <c r="HHV690" s="413"/>
      <c r="HHW690" s="413"/>
      <c r="HHX690" s="413"/>
      <c r="HHY690" s="413"/>
      <c r="HHZ690" s="413"/>
      <c r="HIA690" s="413"/>
      <c r="HIB690" s="413"/>
      <c r="HIC690" s="413"/>
      <c r="HID690" s="413"/>
      <c r="HIE690" s="413"/>
      <c r="HIF690" s="413"/>
      <c r="HIG690" s="413"/>
      <c r="HIH690" s="413"/>
      <c r="HII690" s="413"/>
      <c r="HIJ690" s="413"/>
      <c r="HIK690" s="413"/>
      <c r="HIL690" s="413"/>
      <c r="HIM690" s="413"/>
      <c r="HIN690" s="413"/>
      <c r="HIO690" s="413"/>
      <c r="HIP690" s="413"/>
      <c r="HIQ690" s="413"/>
      <c r="HIR690" s="413"/>
      <c r="HIS690" s="413"/>
      <c r="HIT690" s="414"/>
      <c r="HIU690" s="414"/>
      <c r="HIV690" s="414"/>
      <c r="HIW690" s="414"/>
      <c r="HIX690" s="414"/>
      <c r="HIY690" s="413"/>
      <c r="HIZ690" s="413"/>
      <c r="HJA690" s="414"/>
      <c r="HJB690" s="414"/>
      <c r="HJC690" s="413"/>
      <c r="HJD690" s="413"/>
      <c r="HJE690" s="414"/>
      <c r="HJF690" s="414"/>
      <c r="HJG690" s="413"/>
      <c r="HJH690" s="413"/>
      <c r="HJI690" s="413"/>
      <c r="HJJ690" s="413"/>
      <c r="HJK690" s="413"/>
      <c r="HJL690" s="413"/>
      <c r="HJM690" s="413"/>
      <c r="HJN690" s="414"/>
      <c r="HJO690" s="414"/>
      <c r="HJP690" s="413"/>
      <c r="HJQ690" s="413"/>
      <c r="HJR690" s="414"/>
      <c r="HJS690" s="414"/>
      <c r="HJT690" s="413"/>
      <c r="HJU690" s="413"/>
      <c r="HJV690" s="413"/>
      <c r="HJW690" s="413"/>
      <c r="HJX690" s="413"/>
      <c r="HJY690" s="407"/>
      <c r="HJZ690" s="439"/>
      <c r="HKA690" s="413"/>
      <c r="HKB690" s="413"/>
      <c r="HKC690" s="413"/>
      <c r="HKD690" s="413"/>
      <c r="HKE690" s="413"/>
      <c r="HKF690" s="413"/>
      <c r="HKG690" s="413"/>
      <c r="HKH690" s="412"/>
      <c r="HKI690" s="412"/>
      <c r="HKJ690" s="412"/>
      <c r="HKK690" s="412"/>
      <c r="HKL690" s="412"/>
      <c r="HKM690" s="412"/>
      <c r="HKN690" s="412"/>
      <c r="HKO690" s="412"/>
      <c r="HKP690" s="412"/>
      <c r="HKQ690" s="412"/>
      <c r="HKR690" s="412"/>
      <c r="HKS690" s="412"/>
      <c r="HKT690" s="412"/>
      <c r="HKU690" s="412"/>
      <c r="HKV690" s="412"/>
      <c r="HKW690" s="412"/>
      <c r="HKX690" s="412"/>
      <c r="HKY690" s="412"/>
      <c r="HKZ690" s="412"/>
      <c r="HLA690" s="412"/>
      <c r="HLB690" s="412"/>
      <c r="HLC690" s="412"/>
      <c r="HLD690" s="412"/>
      <c r="HLE690" s="412"/>
      <c r="HLF690" s="412"/>
      <c r="HLG690" s="412"/>
      <c r="HLH690" s="412"/>
      <c r="HLI690" s="412"/>
      <c r="HLJ690" s="412"/>
      <c r="HLK690" s="412"/>
      <c r="HLL690" s="412"/>
      <c r="HLM690" s="412"/>
      <c r="HLN690" s="412"/>
      <c r="HLO690" s="412"/>
      <c r="HLP690" s="412"/>
      <c r="HLQ690" s="412"/>
      <c r="HLR690" s="412"/>
      <c r="HLS690" s="412"/>
      <c r="HLT690" s="412"/>
      <c r="HLU690" s="412"/>
      <c r="HLV690" s="412"/>
      <c r="HLW690" s="412"/>
      <c r="HLX690" s="412"/>
      <c r="HLY690" s="412"/>
      <c r="HLZ690" s="413"/>
      <c r="HMA690" s="413"/>
      <c r="HMB690" s="413"/>
      <c r="HMC690" s="413"/>
      <c r="HMD690" s="413"/>
      <c r="HME690" s="413"/>
      <c r="HMF690" s="413"/>
      <c r="HMG690" s="413"/>
      <c r="HMH690" s="413"/>
      <c r="HMI690" s="413"/>
      <c r="HMJ690" s="413"/>
      <c r="HMK690" s="413"/>
      <c r="HML690" s="413"/>
      <c r="HMM690" s="413"/>
      <c r="HMN690" s="413"/>
      <c r="HMO690" s="413"/>
      <c r="HMP690" s="413"/>
      <c r="HMQ690" s="413"/>
      <c r="HMR690" s="413"/>
      <c r="HMS690" s="413"/>
      <c r="HMT690" s="413"/>
      <c r="HMU690" s="413"/>
      <c r="HMV690" s="413"/>
      <c r="HMW690" s="413"/>
      <c r="HMX690" s="414"/>
      <c r="HMY690" s="414"/>
      <c r="HMZ690" s="414"/>
      <c r="HNA690" s="414"/>
      <c r="HNB690" s="414"/>
      <c r="HNC690" s="413"/>
      <c r="HND690" s="413"/>
      <c r="HNE690" s="414"/>
      <c r="HNF690" s="414"/>
      <c r="HNG690" s="413"/>
      <c r="HNH690" s="413"/>
      <c r="HNI690" s="414"/>
      <c r="HNJ690" s="414"/>
      <c r="HNK690" s="413"/>
      <c r="HNL690" s="413"/>
      <c r="HNM690" s="413"/>
      <c r="HNN690" s="413"/>
      <c r="HNO690" s="413"/>
      <c r="HNP690" s="413"/>
      <c r="HNQ690" s="413"/>
      <c r="HNR690" s="414"/>
      <c r="HNS690" s="414"/>
      <c r="HNT690" s="413"/>
      <c r="HNU690" s="413"/>
      <c r="HNV690" s="414"/>
      <c r="HNW690" s="414"/>
      <c r="HNX690" s="413"/>
      <c r="HNY690" s="413"/>
      <c r="HNZ690" s="413"/>
      <c r="HOA690" s="413"/>
      <c r="HOB690" s="413"/>
      <c r="HOC690" s="407"/>
      <c r="HOD690" s="439"/>
      <c r="HOE690" s="413"/>
      <c r="HOF690" s="413"/>
      <c r="HOG690" s="413"/>
      <c r="HOH690" s="413"/>
      <c r="HOI690" s="413"/>
      <c r="HOJ690" s="413"/>
      <c r="HOK690" s="413"/>
      <c r="HOL690" s="412"/>
      <c r="HOM690" s="412"/>
      <c r="HON690" s="412"/>
      <c r="HOO690" s="412"/>
      <c r="HOP690" s="412"/>
      <c r="HOQ690" s="412"/>
      <c r="HOR690" s="412"/>
      <c r="HOS690" s="412"/>
      <c r="HOT690" s="412"/>
      <c r="HOU690" s="412"/>
      <c r="HOV690" s="412"/>
      <c r="HOW690" s="412"/>
      <c r="HOX690" s="412"/>
      <c r="HOY690" s="412"/>
      <c r="HOZ690" s="412"/>
      <c r="HPA690" s="412"/>
      <c r="HPB690" s="412"/>
      <c r="HPC690" s="412"/>
      <c r="HPD690" s="412"/>
      <c r="HPE690" s="412"/>
      <c r="HPF690" s="412"/>
      <c r="HPG690" s="412"/>
      <c r="HPH690" s="412"/>
      <c r="HPI690" s="412"/>
      <c r="HPJ690" s="412"/>
      <c r="HPK690" s="412"/>
      <c r="HPL690" s="412"/>
      <c r="HPM690" s="412"/>
      <c r="HPN690" s="412"/>
      <c r="HPO690" s="412"/>
      <c r="HPP690" s="412"/>
      <c r="HPQ690" s="412"/>
      <c r="HPR690" s="412"/>
      <c r="HPS690" s="412"/>
      <c r="HPT690" s="412"/>
      <c r="HPU690" s="412"/>
      <c r="HPV690" s="412"/>
      <c r="HPW690" s="412"/>
      <c r="HPX690" s="412"/>
      <c r="HPY690" s="412"/>
      <c r="HPZ690" s="412"/>
      <c r="HQA690" s="412"/>
      <c r="HQB690" s="412"/>
      <c r="HQC690" s="412"/>
      <c r="HQD690" s="413"/>
      <c r="HQE690" s="413"/>
      <c r="HQF690" s="413"/>
      <c r="HQG690" s="413"/>
      <c r="HQH690" s="413"/>
      <c r="HQI690" s="413"/>
      <c r="HQJ690" s="413"/>
      <c r="HQK690" s="413"/>
      <c r="HQL690" s="413"/>
      <c r="HQM690" s="413"/>
      <c r="HQN690" s="413"/>
      <c r="HQO690" s="413"/>
      <c r="HQP690" s="413"/>
      <c r="HQQ690" s="413"/>
      <c r="HQR690" s="413"/>
      <c r="HQS690" s="413"/>
      <c r="HQT690" s="413"/>
      <c r="HQU690" s="413"/>
      <c r="HQV690" s="413"/>
      <c r="HQW690" s="413"/>
      <c r="HQX690" s="413"/>
      <c r="HQY690" s="413"/>
      <c r="HQZ690" s="413"/>
      <c r="HRA690" s="413"/>
      <c r="HRB690" s="414"/>
      <c r="HRC690" s="414"/>
      <c r="HRD690" s="414"/>
      <c r="HRE690" s="414"/>
      <c r="HRF690" s="414"/>
      <c r="HRG690" s="413"/>
      <c r="HRH690" s="413"/>
      <c r="HRI690" s="414"/>
      <c r="HRJ690" s="414"/>
      <c r="HRK690" s="413"/>
      <c r="HRL690" s="413"/>
      <c r="HRM690" s="414"/>
      <c r="HRN690" s="414"/>
      <c r="HRO690" s="413"/>
      <c r="HRP690" s="413"/>
      <c r="HRQ690" s="413"/>
      <c r="HRR690" s="413"/>
      <c r="HRS690" s="413"/>
      <c r="HRT690" s="413"/>
      <c r="HRU690" s="413"/>
      <c r="HRV690" s="414"/>
      <c r="HRW690" s="414"/>
      <c r="HRX690" s="413"/>
      <c r="HRY690" s="413"/>
      <c r="HRZ690" s="414"/>
      <c r="HSA690" s="414"/>
      <c r="HSB690" s="413"/>
      <c r="HSC690" s="413"/>
      <c r="HSD690" s="413"/>
      <c r="HSE690" s="413"/>
      <c r="HSF690" s="413"/>
      <c r="HSG690" s="407"/>
      <c r="HSH690" s="439"/>
      <c r="HSI690" s="413"/>
      <c r="HSJ690" s="413"/>
      <c r="HSK690" s="413"/>
      <c r="HSL690" s="413"/>
      <c r="HSM690" s="413"/>
      <c r="HSN690" s="413"/>
      <c r="HSO690" s="413"/>
      <c r="HSP690" s="412"/>
      <c r="HSQ690" s="412"/>
      <c r="HSR690" s="412"/>
      <c r="HSS690" s="412"/>
      <c r="HST690" s="412"/>
      <c r="HSU690" s="412"/>
      <c r="HSV690" s="412"/>
      <c r="HSW690" s="412"/>
      <c r="HSX690" s="412"/>
      <c r="HSY690" s="412"/>
      <c r="HSZ690" s="412"/>
      <c r="HTA690" s="412"/>
      <c r="HTB690" s="412"/>
      <c r="HTC690" s="412"/>
      <c r="HTD690" s="412"/>
      <c r="HTE690" s="412"/>
      <c r="HTF690" s="412"/>
      <c r="HTG690" s="412"/>
      <c r="HTH690" s="412"/>
      <c r="HTI690" s="412"/>
      <c r="HTJ690" s="412"/>
      <c r="HTK690" s="412"/>
      <c r="HTL690" s="412"/>
      <c r="HTM690" s="412"/>
      <c r="HTN690" s="412"/>
      <c r="HTO690" s="412"/>
      <c r="HTP690" s="412"/>
      <c r="HTQ690" s="412"/>
      <c r="HTR690" s="412"/>
      <c r="HTS690" s="412"/>
      <c r="HTT690" s="412"/>
      <c r="HTU690" s="412"/>
      <c r="HTV690" s="412"/>
      <c r="HTW690" s="412"/>
      <c r="HTX690" s="412"/>
      <c r="HTY690" s="412"/>
      <c r="HTZ690" s="412"/>
      <c r="HUA690" s="412"/>
      <c r="HUB690" s="412"/>
      <c r="HUC690" s="412"/>
      <c r="HUD690" s="412"/>
      <c r="HUE690" s="412"/>
      <c r="HUF690" s="412"/>
      <c r="HUG690" s="412"/>
      <c r="HUH690" s="413"/>
      <c r="HUI690" s="413"/>
      <c r="HUJ690" s="413"/>
      <c r="HUK690" s="413"/>
      <c r="HUL690" s="413"/>
      <c r="HUM690" s="413"/>
      <c r="HUN690" s="413"/>
      <c r="HUO690" s="413"/>
      <c r="HUP690" s="413"/>
      <c r="HUQ690" s="413"/>
      <c r="HUR690" s="413"/>
      <c r="HUS690" s="413"/>
      <c r="HUT690" s="413"/>
      <c r="HUU690" s="413"/>
      <c r="HUV690" s="413"/>
      <c r="HUW690" s="413"/>
      <c r="HUX690" s="413"/>
      <c r="HUY690" s="413"/>
      <c r="HUZ690" s="413"/>
      <c r="HVA690" s="413"/>
      <c r="HVB690" s="413"/>
      <c r="HVC690" s="413"/>
      <c r="HVD690" s="413"/>
      <c r="HVE690" s="413"/>
      <c r="HVF690" s="414"/>
      <c r="HVG690" s="414"/>
      <c r="HVH690" s="414"/>
      <c r="HVI690" s="414"/>
      <c r="HVJ690" s="414"/>
      <c r="HVK690" s="413"/>
      <c r="HVL690" s="413"/>
      <c r="HVM690" s="414"/>
      <c r="HVN690" s="414"/>
      <c r="HVO690" s="413"/>
      <c r="HVP690" s="413"/>
      <c r="HVQ690" s="414"/>
      <c r="HVR690" s="414"/>
      <c r="HVS690" s="413"/>
      <c r="HVT690" s="413"/>
      <c r="HVU690" s="413"/>
      <c r="HVV690" s="413"/>
      <c r="HVW690" s="413"/>
      <c r="HVX690" s="413"/>
      <c r="HVY690" s="413"/>
      <c r="HVZ690" s="414"/>
      <c r="HWA690" s="414"/>
      <c r="HWB690" s="413"/>
      <c r="HWC690" s="413"/>
      <c r="HWD690" s="414"/>
      <c r="HWE690" s="414"/>
      <c r="HWF690" s="413"/>
      <c r="HWG690" s="413"/>
      <c r="HWH690" s="413"/>
      <c r="HWI690" s="413"/>
      <c r="HWJ690" s="413"/>
      <c r="HWK690" s="407"/>
      <c r="HWL690" s="439"/>
      <c r="HWM690" s="413"/>
      <c r="HWN690" s="413"/>
      <c r="HWO690" s="413"/>
      <c r="HWP690" s="413"/>
      <c r="HWQ690" s="413"/>
      <c r="HWR690" s="413"/>
      <c r="HWS690" s="413"/>
      <c r="HWT690" s="412"/>
      <c r="HWU690" s="412"/>
      <c r="HWV690" s="412"/>
      <c r="HWW690" s="412"/>
      <c r="HWX690" s="412"/>
      <c r="HWY690" s="412"/>
      <c r="HWZ690" s="412"/>
      <c r="HXA690" s="412"/>
      <c r="HXB690" s="412"/>
      <c r="HXC690" s="412"/>
      <c r="HXD690" s="412"/>
      <c r="HXE690" s="412"/>
      <c r="HXF690" s="412"/>
      <c r="HXG690" s="412"/>
      <c r="HXH690" s="412"/>
      <c r="HXI690" s="412"/>
      <c r="HXJ690" s="412"/>
      <c r="HXK690" s="412"/>
      <c r="HXL690" s="412"/>
      <c r="HXM690" s="412"/>
      <c r="HXN690" s="412"/>
      <c r="HXO690" s="412"/>
      <c r="HXP690" s="412"/>
      <c r="HXQ690" s="412"/>
      <c r="HXR690" s="412"/>
      <c r="HXS690" s="412"/>
      <c r="HXT690" s="412"/>
      <c r="HXU690" s="412"/>
      <c r="HXV690" s="412"/>
      <c r="HXW690" s="412"/>
      <c r="HXX690" s="412"/>
      <c r="HXY690" s="412"/>
      <c r="HXZ690" s="412"/>
      <c r="HYA690" s="412"/>
      <c r="HYB690" s="412"/>
      <c r="HYC690" s="412"/>
      <c r="HYD690" s="412"/>
      <c r="HYE690" s="412"/>
      <c r="HYF690" s="412"/>
      <c r="HYG690" s="412"/>
      <c r="HYH690" s="412"/>
      <c r="HYI690" s="412"/>
      <c r="HYJ690" s="412"/>
      <c r="HYK690" s="412"/>
      <c r="HYL690" s="413"/>
      <c r="HYM690" s="413"/>
      <c r="HYN690" s="413"/>
      <c r="HYO690" s="413"/>
      <c r="HYP690" s="413"/>
      <c r="HYQ690" s="413"/>
      <c r="HYR690" s="413"/>
      <c r="HYS690" s="413"/>
      <c r="HYT690" s="413"/>
      <c r="HYU690" s="413"/>
      <c r="HYV690" s="413"/>
      <c r="HYW690" s="413"/>
      <c r="HYX690" s="413"/>
      <c r="HYY690" s="413"/>
      <c r="HYZ690" s="413"/>
      <c r="HZA690" s="413"/>
      <c r="HZB690" s="413"/>
      <c r="HZC690" s="413"/>
      <c r="HZD690" s="413"/>
      <c r="HZE690" s="413"/>
      <c r="HZF690" s="413"/>
      <c r="HZG690" s="413"/>
      <c r="HZH690" s="413"/>
      <c r="HZI690" s="413"/>
      <c r="HZJ690" s="414"/>
      <c r="HZK690" s="414"/>
      <c r="HZL690" s="414"/>
      <c r="HZM690" s="414"/>
      <c r="HZN690" s="414"/>
      <c r="HZO690" s="413"/>
      <c r="HZP690" s="413"/>
      <c r="HZQ690" s="414"/>
      <c r="HZR690" s="414"/>
      <c r="HZS690" s="413"/>
      <c r="HZT690" s="413"/>
      <c r="HZU690" s="414"/>
      <c r="HZV690" s="414"/>
      <c r="HZW690" s="413"/>
      <c r="HZX690" s="413"/>
      <c r="HZY690" s="413"/>
      <c r="HZZ690" s="413"/>
      <c r="IAA690" s="413"/>
      <c r="IAB690" s="413"/>
      <c r="IAC690" s="413"/>
      <c r="IAD690" s="414"/>
      <c r="IAE690" s="414"/>
      <c r="IAF690" s="413"/>
      <c r="IAG690" s="413"/>
      <c r="IAH690" s="414"/>
      <c r="IAI690" s="414"/>
      <c r="IAJ690" s="413"/>
      <c r="IAK690" s="413"/>
      <c r="IAL690" s="413"/>
      <c r="IAM690" s="413"/>
      <c r="IAN690" s="413"/>
      <c r="IAO690" s="407"/>
      <c r="IAP690" s="439"/>
      <c r="IAQ690" s="413"/>
      <c r="IAR690" s="413"/>
      <c r="IAS690" s="413"/>
      <c r="IAT690" s="413"/>
      <c r="IAU690" s="413"/>
      <c r="IAV690" s="413"/>
      <c r="IAW690" s="413"/>
      <c r="IAX690" s="412"/>
      <c r="IAY690" s="412"/>
      <c r="IAZ690" s="412"/>
      <c r="IBA690" s="412"/>
      <c r="IBB690" s="412"/>
      <c r="IBC690" s="412"/>
      <c r="IBD690" s="412"/>
      <c r="IBE690" s="412"/>
      <c r="IBF690" s="412"/>
      <c r="IBG690" s="412"/>
      <c r="IBH690" s="412"/>
      <c r="IBI690" s="412"/>
      <c r="IBJ690" s="412"/>
      <c r="IBK690" s="412"/>
      <c r="IBL690" s="412"/>
      <c r="IBM690" s="412"/>
      <c r="IBN690" s="412"/>
      <c r="IBO690" s="412"/>
      <c r="IBP690" s="412"/>
      <c r="IBQ690" s="412"/>
      <c r="IBR690" s="412"/>
      <c r="IBS690" s="412"/>
      <c r="IBT690" s="412"/>
      <c r="IBU690" s="412"/>
      <c r="IBV690" s="412"/>
      <c r="IBW690" s="412"/>
      <c r="IBX690" s="412"/>
      <c r="IBY690" s="412"/>
      <c r="IBZ690" s="412"/>
      <c r="ICA690" s="412"/>
      <c r="ICB690" s="412"/>
      <c r="ICC690" s="412"/>
      <c r="ICD690" s="412"/>
      <c r="ICE690" s="412"/>
      <c r="ICF690" s="412"/>
      <c r="ICG690" s="412"/>
      <c r="ICH690" s="412"/>
      <c r="ICI690" s="412"/>
      <c r="ICJ690" s="412"/>
      <c r="ICK690" s="412"/>
      <c r="ICL690" s="412"/>
      <c r="ICM690" s="412"/>
      <c r="ICN690" s="412"/>
      <c r="ICO690" s="412"/>
      <c r="ICP690" s="413"/>
      <c r="ICQ690" s="413"/>
      <c r="ICR690" s="413"/>
      <c r="ICS690" s="413"/>
      <c r="ICT690" s="413"/>
      <c r="ICU690" s="413"/>
      <c r="ICV690" s="413"/>
      <c r="ICW690" s="413"/>
      <c r="ICX690" s="413"/>
      <c r="ICY690" s="413"/>
      <c r="ICZ690" s="413"/>
      <c r="IDA690" s="413"/>
      <c r="IDB690" s="413"/>
      <c r="IDC690" s="413"/>
      <c r="IDD690" s="413"/>
      <c r="IDE690" s="413"/>
      <c r="IDF690" s="413"/>
      <c r="IDG690" s="413"/>
      <c r="IDH690" s="413"/>
      <c r="IDI690" s="413"/>
      <c r="IDJ690" s="413"/>
      <c r="IDK690" s="413"/>
      <c r="IDL690" s="413"/>
      <c r="IDM690" s="413"/>
      <c r="IDN690" s="414"/>
      <c r="IDO690" s="414"/>
      <c r="IDP690" s="414"/>
      <c r="IDQ690" s="414"/>
      <c r="IDR690" s="414"/>
      <c r="IDS690" s="413"/>
      <c r="IDT690" s="413"/>
      <c r="IDU690" s="414"/>
      <c r="IDV690" s="414"/>
      <c r="IDW690" s="413"/>
      <c r="IDX690" s="413"/>
      <c r="IDY690" s="414"/>
      <c r="IDZ690" s="414"/>
      <c r="IEA690" s="413"/>
      <c r="IEB690" s="413"/>
      <c r="IEC690" s="413"/>
      <c r="IED690" s="413"/>
      <c r="IEE690" s="413"/>
      <c r="IEF690" s="413"/>
      <c r="IEG690" s="413"/>
      <c r="IEH690" s="414"/>
      <c r="IEI690" s="414"/>
      <c r="IEJ690" s="413"/>
      <c r="IEK690" s="413"/>
      <c r="IEL690" s="414"/>
      <c r="IEM690" s="414"/>
      <c r="IEN690" s="413"/>
      <c r="IEO690" s="413"/>
      <c r="IEP690" s="413"/>
      <c r="IEQ690" s="413"/>
      <c r="IER690" s="413"/>
      <c r="IES690" s="407"/>
      <c r="IET690" s="439"/>
      <c r="IEU690" s="413"/>
      <c r="IEV690" s="413"/>
      <c r="IEW690" s="413"/>
      <c r="IEX690" s="413"/>
      <c r="IEY690" s="413"/>
      <c r="IEZ690" s="413"/>
      <c r="IFA690" s="413"/>
      <c r="IFB690" s="412"/>
      <c r="IFC690" s="412"/>
      <c r="IFD690" s="412"/>
      <c r="IFE690" s="412"/>
      <c r="IFF690" s="412"/>
      <c r="IFG690" s="412"/>
      <c r="IFH690" s="412"/>
      <c r="IFI690" s="412"/>
      <c r="IFJ690" s="412"/>
      <c r="IFK690" s="412"/>
      <c r="IFL690" s="412"/>
      <c r="IFM690" s="412"/>
      <c r="IFN690" s="412"/>
      <c r="IFO690" s="412"/>
      <c r="IFP690" s="412"/>
      <c r="IFQ690" s="412"/>
      <c r="IFR690" s="412"/>
      <c r="IFS690" s="412"/>
      <c r="IFT690" s="412"/>
      <c r="IFU690" s="412"/>
      <c r="IFV690" s="412"/>
      <c r="IFW690" s="412"/>
      <c r="IFX690" s="412"/>
      <c r="IFY690" s="412"/>
      <c r="IFZ690" s="412"/>
      <c r="IGA690" s="412"/>
      <c r="IGB690" s="412"/>
      <c r="IGC690" s="412"/>
      <c r="IGD690" s="412"/>
      <c r="IGE690" s="412"/>
      <c r="IGF690" s="412"/>
      <c r="IGG690" s="412"/>
      <c r="IGH690" s="412"/>
      <c r="IGI690" s="412"/>
      <c r="IGJ690" s="412"/>
      <c r="IGK690" s="412"/>
      <c r="IGL690" s="412"/>
      <c r="IGM690" s="412"/>
      <c r="IGN690" s="412"/>
      <c r="IGO690" s="412"/>
      <c r="IGP690" s="412"/>
      <c r="IGQ690" s="412"/>
      <c r="IGR690" s="412"/>
      <c r="IGS690" s="412"/>
      <c r="IGT690" s="413"/>
      <c r="IGU690" s="413"/>
      <c r="IGV690" s="413"/>
      <c r="IGW690" s="413"/>
      <c r="IGX690" s="413"/>
      <c r="IGY690" s="413"/>
      <c r="IGZ690" s="413"/>
      <c r="IHA690" s="413"/>
      <c r="IHB690" s="413"/>
      <c r="IHC690" s="413"/>
      <c r="IHD690" s="413"/>
      <c r="IHE690" s="413"/>
      <c r="IHF690" s="413"/>
      <c r="IHG690" s="413"/>
      <c r="IHH690" s="413"/>
      <c r="IHI690" s="413"/>
      <c r="IHJ690" s="413"/>
      <c r="IHK690" s="413"/>
      <c r="IHL690" s="413"/>
      <c r="IHM690" s="413"/>
      <c r="IHN690" s="413"/>
      <c r="IHO690" s="413"/>
      <c r="IHP690" s="413"/>
      <c r="IHQ690" s="413"/>
      <c r="IHR690" s="414"/>
      <c r="IHS690" s="414"/>
      <c r="IHT690" s="414"/>
      <c r="IHU690" s="414"/>
      <c r="IHV690" s="414"/>
      <c r="IHW690" s="413"/>
      <c r="IHX690" s="413"/>
      <c r="IHY690" s="414"/>
      <c r="IHZ690" s="414"/>
      <c r="IIA690" s="413"/>
      <c r="IIB690" s="413"/>
      <c r="IIC690" s="414"/>
      <c r="IID690" s="414"/>
      <c r="IIE690" s="413"/>
      <c r="IIF690" s="413"/>
      <c r="IIG690" s="413"/>
      <c r="IIH690" s="413"/>
      <c r="III690" s="413"/>
      <c r="IIJ690" s="413"/>
      <c r="IIK690" s="413"/>
      <c r="IIL690" s="414"/>
      <c r="IIM690" s="414"/>
      <c r="IIN690" s="413"/>
      <c r="IIO690" s="413"/>
      <c r="IIP690" s="414"/>
      <c r="IIQ690" s="414"/>
      <c r="IIR690" s="413"/>
      <c r="IIS690" s="413"/>
      <c r="IIT690" s="413"/>
      <c r="IIU690" s="413"/>
      <c r="IIV690" s="413"/>
      <c r="IIW690" s="407"/>
      <c r="IIX690" s="439"/>
      <c r="IIY690" s="413"/>
      <c r="IIZ690" s="413"/>
      <c r="IJA690" s="413"/>
      <c r="IJB690" s="413"/>
      <c r="IJC690" s="413"/>
      <c r="IJD690" s="413"/>
      <c r="IJE690" s="413"/>
      <c r="IJF690" s="412"/>
      <c r="IJG690" s="412"/>
      <c r="IJH690" s="412"/>
      <c r="IJI690" s="412"/>
      <c r="IJJ690" s="412"/>
      <c r="IJK690" s="412"/>
      <c r="IJL690" s="412"/>
      <c r="IJM690" s="412"/>
      <c r="IJN690" s="412"/>
      <c r="IJO690" s="412"/>
      <c r="IJP690" s="412"/>
      <c r="IJQ690" s="412"/>
      <c r="IJR690" s="412"/>
      <c r="IJS690" s="412"/>
      <c r="IJT690" s="412"/>
      <c r="IJU690" s="412"/>
      <c r="IJV690" s="412"/>
      <c r="IJW690" s="412"/>
      <c r="IJX690" s="412"/>
      <c r="IJY690" s="412"/>
      <c r="IJZ690" s="412"/>
      <c r="IKA690" s="412"/>
      <c r="IKB690" s="412"/>
      <c r="IKC690" s="412"/>
      <c r="IKD690" s="412"/>
      <c r="IKE690" s="412"/>
      <c r="IKF690" s="412"/>
      <c r="IKG690" s="412"/>
      <c r="IKH690" s="412"/>
      <c r="IKI690" s="412"/>
      <c r="IKJ690" s="412"/>
      <c r="IKK690" s="412"/>
      <c r="IKL690" s="412"/>
      <c r="IKM690" s="412"/>
      <c r="IKN690" s="412"/>
      <c r="IKO690" s="412"/>
      <c r="IKP690" s="412"/>
      <c r="IKQ690" s="412"/>
      <c r="IKR690" s="412"/>
      <c r="IKS690" s="412"/>
      <c r="IKT690" s="412"/>
      <c r="IKU690" s="412"/>
      <c r="IKV690" s="412"/>
      <c r="IKW690" s="412"/>
      <c r="IKX690" s="413"/>
      <c r="IKY690" s="413"/>
      <c r="IKZ690" s="413"/>
      <c r="ILA690" s="413"/>
      <c r="ILB690" s="413"/>
      <c r="ILC690" s="413"/>
      <c r="ILD690" s="413"/>
      <c r="ILE690" s="413"/>
      <c r="ILF690" s="413"/>
      <c r="ILG690" s="413"/>
      <c r="ILH690" s="413"/>
      <c r="ILI690" s="413"/>
      <c r="ILJ690" s="413"/>
      <c r="ILK690" s="413"/>
      <c r="ILL690" s="413"/>
      <c r="ILM690" s="413"/>
      <c r="ILN690" s="413"/>
      <c r="ILO690" s="413"/>
      <c r="ILP690" s="413"/>
      <c r="ILQ690" s="413"/>
      <c r="ILR690" s="413"/>
      <c r="ILS690" s="413"/>
      <c r="ILT690" s="413"/>
      <c r="ILU690" s="413"/>
      <c r="ILV690" s="414"/>
      <c r="ILW690" s="414"/>
      <c r="ILX690" s="414"/>
      <c r="ILY690" s="414"/>
      <c r="ILZ690" s="414"/>
      <c r="IMA690" s="413"/>
      <c r="IMB690" s="413"/>
      <c r="IMC690" s="414"/>
      <c r="IMD690" s="414"/>
      <c r="IME690" s="413"/>
      <c r="IMF690" s="413"/>
      <c r="IMG690" s="414"/>
      <c r="IMH690" s="414"/>
      <c r="IMI690" s="413"/>
      <c r="IMJ690" s="413"/>
      <c r="IMK690" s="413"/>
      <c r="IML690" s="413"/>
      <c r="IMM690" s="413"/>
      <c r="IMN690" s="413"/>
      <c r="IMO690" s="413"/>
      <c r="IMP690" s="414"/>
      <c r="IMQ690" s="414"/>
      <c r="IMR690" s="413"/>
      <c r="IMS690" s="413"/>
      <c r="IMT690" s="414"/>
      <c r="IMU690" s="414"/>
      <c r="IMV690" s="413"/>
      <c r="IMW690" s="413"/>
      <c r="IMX690" s="413"/>
      <c r="IMY690" s="413"/>
      <c r="IMZ690" s="413"/>
      <c r="INA690" s="407"/>
      <c r="INB690" s="439"/>
      <c r="INC690" s="413"/>
      <c r="IND690" s="413"/>
      <c r="INE690" s="413"/>
      <c r="INF690" s="413"/>
      <c r="ING690" s="413"/>
      <c r="INH690" s="413"/>
      <c r="INI690" s="413"/>
      <c r="INJ690" s="412"/>
      <c r="INK690" s="412"/>
      <c r="INL690" s="412"/>
      <c r="INM690" s="412"/>
      <c r="INN690" s="412"/>
      <c r="INO690" s="412"/>
      <c r="INP690" s="412"/>
      <c r="INQ690" s="412"/>
      <c r="INR690" s="412"/>
      <c r="INS690" s="412"/>
      <c r="INT690" s="412"/>
      <c r="INU690" s="412"/>
      <c r="INV690" s="412"/>
      <c r="INW690" s="412"/>
      <c r="INX690" s="412"/>
      <c r="INY690" s="412"/>
      <c r="INZ690" s="412"/>
      <c r="IOA690" s="412"/>
      <c r="IOB690" s="412"/>
      <c r="IOC690" s="412"/>
      <c r="IOD690" s="412"/>
      <c r="IOE690" s="412"/>
      <c r="IOF690" s="412"/>
      <c r="IOG690" s="412"/>
      <c r="IOH690" s="412"/>
      <c r="IOI690" s="412"/>
      <c r="IOJ690" s="412"/>
      <c r="IOK690" s="412"/>
      <c r="IOL690" s="412"/>
      <c r="IOM690" s="412"/>
      <c r="ION690" s="412"/>
      <c r="IOO690" s="412"/>
      <c r="IOP690" s="412"/>
      <c r="IOQ690" s="412"/>
      <c r="IOR690" s="412"/>
      <c r="IOS690" s="412"/>
      <c r="IOT690" s="412"/>
      <c r="IOU690" s="412"/>
      <c r="IOV690" s="412"/>
      <c r="IOW690" s="412"/>
      <c r="IOX690" s="412"/>
      <c r="IOY690" s="412"/>
      <c r="IOZ690" s="412"/>
      <c r="IPA690" s="412"/>
      <c r="IPB690" s="413"/>
      <c r="IPC690" s="413"/>
      <c r="IPD690" s="413"/>
      <c r="IPE690" s="413"/>
      <c r="IPF690" s="413"/>
      <c r="IPG690" s="413"/>
      <c r="IPH690" s="413"/>
      <c r="IPI690" s="413"/>
      <c r="IPJ690" s="413"/>
      <c r="IPK690" s="413"/>
      <c r="IPL690" s="413"/>
      <c r="IPM690" s="413"/>
      <c r="IPN690" s="413"/>
      <c r="IPO690" s="413"/>
      <c r="IPP690" s="413"/>
      <c r="IPQ690" s="413"/>
      <c r="IPR690" s="413"/>
      <c r="IPS690" s="413"/>
      <c r="IPT690" s="413"/>
      <c r="IPU690" s="413"/>
      <c r="IPV690" s="413"/>
      <c r="IPW690" s="413"/>
      <c r="IPX690" s="413"/>
      <c r="IPY690" s="413"/>
      <c r="IPZ690" s="414"/>
      <c r="IQA690" s="414"/>
      <c r="IQB690" s="414"/>
      <c r="IQC690" s="414"/>
      <c r="IQD690" s="414"/>
      <c r="IQE690" s="413"/>
      <c r="IQF690" s="413"/>
      <c r="IQG690" s="414"/>
      <c r="IQH690" s="414"/>
      <c r="IQI690" s="413"/>
      <c r="IQJ690" s="413"/>
      <c r="IQK690" s="414"/>
      <c r="IQL690" s="414"/>
      <c r="IQM690" s="413"/>
      <c r="IQN690" s="413"/>
      <c r="IQO690" s="413"/>
      <c r="IQP690" s="413"/>
      <c r="IQQ690" s="413"/>
      <c r="IQR690" s="413"/>
      <c r="IQS690" s="413"/>
      <c r="IQT690" s="414"/>
      <c r="IQU690" s="414"/>
      <c r="IQV690" s="413"/>
      <c r="IQW690" s="413"/>
      <c r="IQX690" s="414"/>
      <c r="IQY690" s="414"/>
      <c r="IQZ690" s="413"/>
      <c r="IRA690" s="413"/>
      <c r="IRB690" s="413"/>
      <c r="IRC690" s="413"/>
      <c r="IRD690" s="413"/>
      <c r="IRE690" s="407"/>
      <c r="IRF690" s="439"/>
      <c r="IRG690" s="413"/>
      <c r="IRH690" s="413"/>
      <c r="IRI690" s="413"/>
      <c r="IRJ690" s="413"/>
      <c r="IRK690" s="413"/>
      <c r="IRL690" s="413"/>
      <c r="IRM690" s="413"/>
      <c r="IRN690" s="412"/>
      <c r="IRO690" s="412"/>
      <c r="IRP690" s="412"/>
      <c r="IRQ690" s="412"/>
      <c r="IRR690" s="412"/>
      <c r="IRS690" s="412"/>
      <c r="IRT690" s="412"/>
      <c r="IRU690" s="412"/>
      <c r="IRV690" s="412"/>
      <c r="IRW690" s="412"/>
      <c r="IRX690" s="412"/>
      <c r="IRY690" s="412"/>
      <c r="IRZ690" s="412"/>
      <c r="ISA690" s="412"/>
      <c r="ISB690" s="412"/>
      <c r="ISC690" s="412"/>
      <c r="ISD690" s="412"/>
      <c r="ISE690" s="412"/>
      <c r="ISF690" s="412"/>
      <c r="ISG690" s="412"/>
      <c r="ISH690" s="412"/>
      <c r="ISI690" s="412"/>
      <c r="ISJ690" s="412"/>
      <c r="ISK690" s="412"/>
      <c r="ISL690" s="412"/>
      <c r="ISM690" s="412"/>
      <c r="ISN690" s="412"/>
      <c r="ISO690" s="412"/>
      <c r="ISP690" s="412"/>
      <c r="ISQ690" s="412"/>
      <c r="ISR690" s="412"/>
      <c r="ISS690" s="412"/>
      <c r="IST690" s="412"/>
      <c r="ISU690" s="412"/>
      <c r="ISV690" s="412"/>
      <c r="ISW690" s="412"/>
      <c r="ISX690" s="412"/>
      <c r="ISY690" s="412"/>
      <c r="ISZ690" s="412"/>
      <c r="ITA690" s="412"/>
      <c r="ITB690" s="412"/>
      <c r="ITC690" s="412"/>
      <c r="ITD690" s="412"/>
      <c r="ITE690" s="412"/>
      <c r="ITF690" s="413"/>
      <c r="ITG690" s="413"/>
      <c r="ITH690" s="413"/>
      <c r="ITI690" s="413"/>
      <c r="ITJ690" s="413"/>
      <c r="ITK690" s="413"/>
      <c r="ITL690" s="413"/>
      <c r="ITM690" s="413"/>
      <c r="ITN690" s="413"/>
      <c r="ITO690" s="413"/>
      <c r="ITP690" s="413"/>
      <c r="ITQ690" s="413"/>
      <c r="ITR690" s="413"/>
      <c r="ITS690" s="413"/>
      <c r="ITT690" s="413"/>
      <c r="ITU690" s="413"/>
      <c r="ITV690" s="413"/>
      <c r="ITW690" s="413"/>
      <c r="ITX690" s="413"/>
      <c r="ITY690" s="413"/>
      <c r="ITZ690" s="413"/>
      <c r="IUA690" s="413"/>
      <c r="IUB690" s="413"/>
      <c r="IUC690" s="413"/>
      <c r="IUD690" s="414"/>
      <c r="IUE690" s="414"/>
      <c r="IUF690" s="414"/>
      <c r="IUG690" s="414"/>
      <c r="IUH690" s="414"/>
      <c r="IUI690" s="413"/>
      <c r="IUJ690" s="413"/>
      <c r="IUK690" s="414"/>
      <c r="IUL690" s="414"/>
      <c r="IUM690" s="413"/>
      <c r="IUN690" s="413"/>
      <c r="IUO690" s="414"/>
      <c r="IUP690" s="414"/>
      <c r="IUQ690" s="413"/>
      <c r="IUR690" s="413"/>
      <c r="IUS690" s="413"/>
      <c r="IUT690" s="413"/>
      <c r="IUU690" s="413"/>
      <c r="IUV690" s="413"/>
      <c r="IUW690" s="413"/>
      <c r="IUX690" s="414"/>
      <c r="IUY690" s="414"/>
      <c r="IUZ690" s="413"/>
      <c r="IVA690" s="413"/>
      <c r="IVB690" s="414"/>
      <c r="IVC690" s="414"/>
      <c r="IVD690" s="413"/>
      <c r="IVE690" s="413"/>
      <c r="IVF690" s="413"/>
      <c r="IVG690" s="413"/>
      <c r="IVH690" s="413"/>
      <c r="IVI690" s="407"/>
      <c r="IVJ690" s="439"/>
      <c r="IVK690" s="413"/>
      <c r="IVL690" s="413"/>
      <c r="IVM690" s="413"/>
      <c r="IVN690" s="413"/>
      <c r="IVO690" s="413"/>
      <c r="IVP690" s="413"/>
      <c r="IVQ690" s="413"/>
      <c r="IVR690" s="412"/>
      <c r="IVS690" s="412"/>
      <c r="IVT690" s="412"/>
      <c r="IVU690" s="412"/>
      <c r="IVV690" s="412"/>
      <c r="IVW690" s="412"/>
      <c r="IVX690" s="412"/>
      <c r="IVY690" s="412"/>
      <c r="IVZ690" s="412"/>
      <c r="IWA690" s="412"/>
      <c r="IWB690" s="412"/>
      <c r="IWC690" s="412"/>
      <c r="IWD690" s="412"/>
      <c r="IWE690" s="412"/>
      <c r="IWF690" s="412"/>
      <c r="IWG690" s="412"/>
      <c r="IWH690" s="412"/>
      <c r="IWI690" s="412"/>
      <c r="IWJ690" s="412"/>
      <c r="IWK690" s="412"/>
      <c r="IWL690" s="412"/>
      <c r="IWM690" s="412"/>
      <c r="IWN690" s="412"/>
      <c r="IWO690" s="412"/>
      <c r="IWP690" s="412"/>
      <c r="IWQ690" s="412"/>
      <c r="IWR690" s="412"/>
      <c r="IWS690" s="412"/>
      <c r="IWT690" s="412"/>
      <c r="IWU690" s="412"/>
      <c r="IWV690" s="412"/>
      <c r="IWW690" s="412"/>
      <c r="IWX690" s="412"/>
      <c r="IWY690" s="412"/>
      <c r="IWZ690" s="412"/>
      <c r="IXA690" s="412"/>
      <c r="IXB690" s="412"/>
      <c r="IXC690" s="412"/>
      <c r="IXD690" s="412"/>
      <c r="IXE690" s="412"/>
      <c r="IXF690" s="412"/>
      <c r="IXG690" s="412"/>
      <c r="IXH690" s="412"/>
      <c r="IXI690" s="412"/>
      <c r="IXJ690" s="413"/>
      <c r="IXK690" s="413"/>
      <c r="IXL690" s="413"/>
      <c r="IXM690" s="413"/>
      <c r="IXN690" s="413"/>
      <c r="IXO690" s="413"/>
      <c r="IXP690" s="413"/>
      <c r="IXQ690" s="413"/>
      <c r="IXR690" s="413"/>
      <c r="IXS690" s="413"/>
      <c r="IXT690" s="413"/>
      <c r="IXU690" s="413"/>
      <c r="IXV690" s="413"/>
      <c r="IXW690" s="413"/>
      <c r="IXX690" s="413"/>
      <c r="IXY690" s="413"/>
      <c r="IXZ690" s="413"/>
      <c r="IYA690" s="413"/>
      <c r="IYB690" s="413"/>
      <c r="IYC690" s="413"/>
      <c r="IYD690" s="413"/>
      <c r="IYE690" s="413"/>
      <c r="IYF690" s="413"/>
      <c r="IYG690" s="413"/>
      <c r="IYH690" s="414"/>
      <c r="IYI690" s="414"/>
      <c r="IYJ690" s="414"/>
      <c r="IYK690" s="414"/>
      <c r="IYL690" s="414"/>
      <c r="IYM690" s="413"/>
      <c r="IYN690" s="413"/>
      <c r="IYO690" s="414"/>
      <c r="IYP690" s="414"/>
      <c r="IYQ690" s="413"/>
      <c r="IYR690" s="413"/>
      <c r="IYS690" s="414"/>
      <c r="IYT690" s="414"/>
      <c r="IYU690" s="413"/>
      <c r="IYV690" s="413"/>
      <c r="IYW690" s="413"/>
      <c r="IYX690" s="413"/>
      <c r="IYY690" s="413"/>
      <c r="IYZ690" s="413"/>
      <c r="IZA690" s="413"/>
      <c r="IZB690" s="414"/>
      <c r="IZC690" s="414"/>
      <c r="IZD690" s="413"/>
      <c r="IZE690" s="413"/>
      <c r="IZF690" s="414"/>
      <c r="IZG690" s="414"/>
      <c r="IZH690" s="413"/>
      <c r="IZI690" s="413"/>
      <c r="IZJ690" s="413"/>
      <c r="IZK690" s="413"/>
      <c r="IZL690" s="413"/>
      <c r="IZM690" s="407"/>
      <c r="IZN690" s="439"/>
      <c r="IZO690" s="413"/>
      <c r="IZP690" s="413"/>
      <c r="IZQ690" s="413"/>
      <c r="IZR690" s="413"/>
      <c r="IZS690" s="413"/>
      <c r="IZT690" s="413"/>
      <c r="IZU690" s="413"/>
      <c r="IZV690" s="412"/>
      <c r="IZW690" s="412"/>
      <c r="IZX690" s="412"/>
      <c r="IZY690" s="412"/>
      <c r="IZZ690" s="412"/>
      <c r="JAA690" s="412"/>
      <c r="JAB690" s="412"/>
      <c r="JAC690" s="412"/>
      <c r="JAD690" s="412"/>
      <c r="JAE690" s="412"/>
      <c r="JAF690" s="412"/>
      <c r="JAG690" s="412"/>
      <c r="JAH690" s="412"/>
      <c r="JAI690" s="412"/>
      <c r="JAJ690" s="412"/>
      <c r="JAK690" s="412"/>
      <c r="JAL690" s="412"/>
      <c r="JAM690" s="412"/>
      <c r="JAN690" s="412"/>
      <c r="JAO690" s="412"/>
      <c r="JAP690" s="412"/>
      <c r="JAQ690" s="412"/>
      <c r="JAR690" s="412"/>
      <c r="JAS690" s="412"/>
      <c r="JAT690" s="412"/>
      <c r="JAU690" s="412"/>
      <c r="JAV690" s="412"/>
      <c r="JAW690" s="412"/>
      <c r="JAX690" s="412"/>
      <c r="JAY690" s="412"/>
      <c r="JAZ690" s="412"/>
      <c r="JBA690" s="412"/>
      <c r="JBB690" s="412"/>
      <c r="JBC690" s="412"/>
      <c r="JBD690" s="412"/>
      <c r="JBE690" s="412"/>
      <c r="JBF690" s="412"/>
      <c r="JBG690" s="412"/>
      <c r="JBH690" s="412"/>
      <c r="JBI690" s="412"/>
      <c r="JBJ690" s="412"/>
      <c r="JBK690" s="412"/>
      <c r="JBL690" s="412"/>
      <c r="JBM690" s="412"/>
      <c r="JBN690" s="413"/>
      <c r="JBO690" s="413"/>
      <c r="JBP690" s="413"/>
      <c r="JBQ690" s="413"/>
      <c r="JBR690" s="413"/>
      <c r="JBS690" s="413"/>
      <c r="JBT690" s="413"/>
      <c r="JBU690" s="413"/>
      <c r="JBV690" s="413"/>
      <c r="JBW690" s="413"/>
      <c r="JBX690" s="413"/>
      <c r="JBY690" s="413"/>
      <c r="JBZ690" s="413"/>
      <c r="JCA690" s="413"/>
      <c r="JCB690" s="413"/>
      <c r="JCC690" s="413"/>
      <c r="JCD690" s="413"/>
      <c r="JCE690" s="413"/>
      <c r="JCF690" s="413"/>
      <c r="JCG690" s="413"/>
      <c r="JCH690" s="413"/>
      <c r="JCI690" s="413"/>
      <c r="JCJ690" s="413"/>
      <c r="JCK690" s="413"/>
      <c r="JCL690" s="414"/>
      <c r="JCM690" s="414"/>
      <c r="JCN690" s="414"/>
      <c r="JCO690" s="414"/>
      <c r="JCP690" s="414"/>
      <c r="JCQ690" s="413"/>
      <c r="JCR690" s="413"/>
      <c r="JCS690" s="414"/>
      <c r="JCT690" s="414"/>
      <c r="JCU690" s="413"/>
      <c r="JCV690" s="413"/>
      <c r="JCW690" s="414"/>
      <c r="JCX690" s="414"/>
      <c r="JCY690" s="413"/>
      <c r="JCZ690" s="413"/>
      <c r="JDA690" s="413"/>
      <c r="JDB690" s="413"/>
      <c r="JDC690" s="413"/>
      <c r="JDD690" s="413"/>
      <c r="JDE690" s="413"/>
      <c r="JDF690" s="414"/>
      <c r="JDG690" s="414"/>
      <c r="JDH690" s="413"/>
      <c r="JDI690" s="413"/>
      <c r="JDJ690" s="414"/>
      <c r="JDK690" s="414"/>
      <c r="JDL690" s="413"/>
      <c r="JDM690" s="413"/>
      <c r="JDN690" s="413"/>
      <c r="JDO690" s="413"/>
      <c r="JDP690" s="413"/>
      <c r="JDQ690" s="407"/>
      <c r="JDR690" s="439"/>
      <c r="JDS690" s="413"/>
      <c r="JDT690" s="413"/>
      <c r="JDU690" s="413"/>
      <c r="JDV690" s="413"/>
      <c r="JDW690" s="413"/>
      <c r="JDX690" s="413"/>
      <c r="JDY690" s="413"/>
      <c r="JDZ690" s="412"/>
      <c r="JEA690" s="412"/>
      <c r="JEB690" s="412"/>
      <c r="JEC690" s="412"/>
      <c r="JED690" s="412"/>
      <c r="JEE690" s="412"/>
      <c r="JEF690" s="412"/>
      <c r="JEG690" s="412"/>
      <c r="JEH690" s="412"/>
      <c r="JEI690" s="412"/>
      <c r="JEJ690" s="412"/>
      <c r="JEK690" s="412"/>
      <c r="JEL690" s="412"/>
      <c r="JEM690" s="412"/>
      <c r="JEN690" s="412"/>
      <c r="JEO690" s="412"/>
      <c r="JEP690" s="412"/>
      <c r="JEQ690" s="412"/>
      <c r="JER690" s="412"/>
      <c r="JES690" s="412"/>
      <c r="JET690" s="412"/>
      <c r="JEU690" s="412"/>
      <c r="JEV690" s="412"/>
      <c r="JEW690" s="412"/>
      <c r="JEX690" s="412"/>
      <c r="JEY690" s="412"/>
      <c r="JEZ690" s="412"/>
      <c r="JFA690" s="412"/>
      <c r="JFB690" s="412"/>
      <c r="JFC690" s="412"/>
      <c r="JFD690" s="412"/>
      <c r="JFE690" s="412"/>
      <c r="JFF690" s="412"/>
      <c r="JFG690" s="412"/>
      <c r="JFH690" s="412"/>
      <c r="JFI690" s="412"/>
      <c r="JFJ690" s="412"/>
      <c r="JFK690" s="412"/>
      <c r="JFL690" s="412"/>
      <c r="JFM690" s="412"/>
      <c r="JFN690" s="412"/>
      <c r="JFO690" s="412"/>
      <c r="JFP690" s="412"/>
      <c r="JFQ690" s="412"/>
      <c r="JFR690" s="413"/>
      <c r="JFS690" s="413"/>
      <c r="JFT690" s="413"/>
      <c r="JFU690" s="413"/>
      <c r="JFV690" s="413"/>
      <c r="JFW690" s="413"/>
      <c r="JFX690" s="413"/>
      <c r="JFY690" s="413"/>
      <c r="JFZ690" s="413"/>
      <c r="JGA690" s="413"/>
      <c r="JGB690" s="413"/>
      <c r="JGC690" s="413"/>
      <c r="JGD690" s="413"/>
      <c r="JGE690" s="413"/>
      <c r="JGF690" s="413"/>
      <c r="JGG690" s="413"/>
      <c r="JGH690" s="413"/>
      <c r="JGI690" s="413"/>
      <c r="JGJ690" s="413"/>
      <c r="JGK690" s="413"/>
      <c r="JGL690" s="413"/>
      <c r="JGM690" s="413"/>
      <c r="JGN690" s="413"/>
      <c r="JGO690" s="413"/>
      <c r="JGP690" s="414"/>
      <c r="JGQ690" s="414"/>
      <c r="JGR690" s="414"/>
      <c r="JGS690" s="414"/>
      <c r="JGT690" s="414"/>
      <c r="JGU690" s="413"/>
      <c r="JGV690" s="413"/>
      <c r="JGW690" s="414"/>
      <c r="JGX690" s="414"/>
      <c r="JGY690" s="413"/>
      <c r="JGZ690" s="413"/>
      <c r="JHA690" s="414"/>
      <c r="JHB690" s="414"/>
      <c r="JHC690" s="413"/>
      <c r="JHD690" s="413"/>
      <c r="JHE690" s="413"/>
      <c r="JHF690" s="413"/>
      <c r="JHG690" s="413"/>
      <c r="JHH690" s="413"/>
      <c r="JHI690" s="413"/>
      <c r="JHJ690" s="414"/>
      <c r="JHK690" s="414"/>
      <c r="JHL690" s="413"/>
      <c r="JHM690" s="413"/>
      <c r="JHN690" s="414"/>
      <c r="JHO690" s="414"/>
      <c r="JHP690" s="413"/>
      <c r="JHQ690" s="413"/>
      <c r="JHR690" s="413"/>
      <c r="JHS690" s="413"/>
      <c r="JHT690" s="413"/>
      <c r="JHU690" s="407"/>
      <c r="JHV690" s="439"/>
      <c r="JHW690" s="413"/>
      <c r="JHX690" s="413"/>
      <c r="JHY690" s="413"/>
      <c r="JHZ690" s="413"/>
      <c r="JIA690" s="413"/>
      <c r="JIB690" s="413"/>
      <c r="JIC690" s="413"/>
      <c r="JID690" s="412"/>
      <c r="JIE690" s="412"/>
      <c r="JIF690" s="412"/>
      <c r="JIG690" s="412"/>
      <c r="JIH690" s="412"/>
      <c r="JII690" s="412"/>
      <c r="JIJ690" s="412"/>
      <c r="JIK690" s="412"/>
      <c r="JIL690" s="412"/>
      <c r="JIM690" s="412"/>
      <c r="JIN690" s="412"/>
      <c r="JIO690" s="412"/>
      <c r="JIP690" s="412"/>
      <c r="JIQ690" s="412"/>
      <c r="JIR690" s="412"/>
      <c r="JIS690" s="412"/>
      <c r="JIT690" s="412"/>
      <c r="JIU690" s="412"/>
      <c r="JIV690" s="412"/>
      <c r="JIW690" s="412"/>
      <c r="JIX690" s="412"/>
      <c r="JIY690" s="412"/>
      <c r="JIZ690" s="412"/>
      <c r="JJA690" s="412"/>
      <c r="JJB690" s="412"/>
      <c r="JJC690" s="412"/>
      <c r="JJD690" s="412"/>
      <c r="JJE690" s="412"/>
      <c r="JJF690" s="412"/>
      <c r="JJG690" s="412"/>
      <c r="JJH690" s="412"/>
      <c r="JJI690" s="412"/>
      <c r="JJJ690" s="412"/>
      <c r="JJK690" s="412"/>
      <c r="JJL690" s="412"/>
      <c r="JJM690" s="412"/>
      <c r="JJN690" s="412"/>
      <c r="JJO690" s="412"/>
      <c r="JJP690" s="412"/>
      <c r="JJQ690" s="412"/>
      <c r="JJR690" s="412"/>
      <c r="JJS690" s="412"/>
      <c r="JJT690" s="412"/>
      <c r="JJU690" s="412"/>
      <c r="JJV690" s="413"/>
      <c r="JJW690" s="413"/>
      <c r="JJX690" s="413"/>
      <c r="JJY690" s="413"/>
      <c r="JJZ690" s="413"/>
      <c r="JKA690" s="413"/>
      <c r="JKB690" s="413"/>
      <c r="JKC690" s="413"/>
      <c r="JKD690" s="413"/>
      <c r="JKE690" s="413"/>
      <c r="JKF690" s="413"/>
      <c r="JKG690" s="413"/>
      <c r="JKH690" s="413"/>
      <c r="JKI690" s="413"/>
      <c r="JKJ690" s="413"/>
      <c r="JKK690" s="413"/>
      <c r="JKL690" s="413"/>
      <c r="JKM690" s="413"/>
      <c r="JKN690" s="413"/>
      <c r="JKO690" s="413"/>
      <c r="JKP690" s="413"/>
      <c r="JKQ690" s="413"/>
      <c r="JKR690" s="413"/>
      <c r="JKS690" s="413"/>
      <c r="JKT690" s="414"/>
      <c r="JKU690" s="414"/>
      <c r="JKV690" s="414"/>
      <c r="JKW690" s="414"/>
      <c r="JKX690" s="414"/>
      <c r="JKY690" s="413"/>
      <c r="JKZ690" s="413"/>
      <c r="JLA690" s="414"/>
      <c r="JLB690" s="414"/>
      <c r="JLC690" s="413"/>
      <c r="JLD690" s="413"/>
      <c r="JLE690" s="414"/>
      <c r="JLF690" s="414"/>
      <c r="JLG690" s="413"/>
      <c r="JLH690" s="413"/>
      <c r="JLI690" s="413"/>
      <c r="JLJ690" s="413"/>
      <c r="JLK690" s="413"/>
      <c r="JLL690" s="413"/>
      <c r="JLM690" s="413"/>
      <c r="JLN690" s="414"/>
      <c r="JLO690" s="414"/>
      <c r="JLP690" s="413"/>
      <c r="JLQ690" s="413"/>
      <c r="JLR690" s="414"/>
      <c r="JLS690" s="414"/>
      <c r="JLT690" s="413"/>
      <c r="JLU690" s="413"/>
      <c r="JLV690" s="413"/>
      <c r="JLW690" s="413"/>
      <c r="JLX690" s="413"/>
      <c r="JLY690" s="407"/>
      <c r="JLZ690" s="439"/>
      <c r="JMA690" s="413"/>
      <c r="JMB690" s="413"/>
      <c r="JMC690" s="413"/>
      <c r="JMD690" s="413"/>
      <c r="JME690" s="413"/>
      <c r="JMF690" s="413"/>
      <c r="JMG690" s="413"/>
      <c r="JMH690" s="412"/>
      <c r="JMI690" s="412"/>
      <c r="JMJ690" s="412"/>
      <c r="JMK690" s="412"/>
      <c r="JML690" s="412"/>
      <c r="JMM690" s="412"/>
      <c r="JMN690" s="412"/>
      <c r="JMO690" s="412"/>
      <c r="JMP690" s="412"/>
      <c r="JMQ690" s="412"/>
      <c r="JMR690" s="412"/>
      <c r="JMS690" s="412"/>
      <c r="JMT690" s="412"/>
      <c r="JMU690" s="412"/>
      <c r="JMV690" s="412"/>
      <c r="JMW690" s="412"/>
      <c r="JMX690" s="412"/>
      <c r="JMY690" s="412"/>
      <c r="JMZ690" s="412"/>
      <c r="JNA690" s="412"/>
      <c r="JNB690" s="412"/>
      <c r="JNC690" s="412"/>
      <c r="JND690" s="412"/>
      <c r="JNE690" s="412"/>
      <c r="JNF690" s="412"/>
      <c r="JNG690" s="412"/>
      <c r="JNH690" s="412"/>
      <c r="JNI690" s="412"/>
      <c r="JNJ690" s="412"/>
      <c r="JNK690" s="412"/>
      <c r="JNL690" s="412"/>
      <c r="JNM690" s="412"/>
      <c r="JNN690" s="412"/>
      <c r="JNO690" s="412"/>
      <c r="JNP690" s="412"/>
      <c r="JNQ690" s="412"/>
      <c r="JNR690" s="412"/>
      <c r="JNS690" s="412"/>
      <c r="JNT690" s="412"/>
      <c r="JNU690" s="412"/>
      <c r="JNV690" s="412"/>
      <c r="JNW690" s="412"/>
      <c r="JNX690" s="412"/>
      <c r="JNY690" s="412"/>
      <c r="JNZ690" s="413"/>
      <c r="JOA690" s="413"/>
      <c r="JOB690" s="413"/>
      <c r="JOC690" s="413"/>
      <c r="JOD690" s="413"/>
      <c r="JOE690" s="413"/>
      <c r="JOF690" s="413"/>
      <c r="JOG690" s="413"/>
      <c r="JOH690" s="413"/>
      <c r="JOI690" s="413"/>
      <c r="JOJ690" s="413"/>
      <c r="JOK690" s="413"/>
      <c r="JOL690" s="413"/>
      <c r="JOM690" s="413"/>
      <c r="JON690" s="413"/>
      <c r="JOO690" s="413"/>
      <c r="JOP690" s="413"/>
      <c r="JOQ690" s="413"/>
      <c r="JOR690" s="413"/>
      <c r="JOS690" s="413"/>
      <c r="JOT690" s="413"/>
      <c r="JOU690" s="413"/>
      <c r="JOV690" s="413"/>
      <c r="JOW690" s="413"/>
      <c r="JOX690" s="414"/>
      <c r="JOY690" s="414"/>
      <c r="JOZ690" s="414"/>
      <c r="JPA690" s="414"/>
      <c r="JPB690" s="414"/>
      <c r="JPC690" s="413"/>
      <c r="JPD690" s="413"/>
      <c r="JPE690" s="414"/>
      <c r="JPF690" s="414"/>
      <c r="JPG690" s="413"/>
      <c r="JPH690" s="413"/>
      <c r="JPI690" s="414"/>
      <c r="JPJ690" s="414"/>
      <c r="JPK690" s="413"/>
      <c r="JPL690" s="413"/>
      <c r="JPM690" s="413"/>
      <c r="JPN690" s="413"/>
      <c r="JPO690" s="413"/>
      <c r="JPP690" s="413"/>
      <c r="JPQ690" s="413"/>
      <c r="JPR690" s="414"/>
      <c r="JPS690" s="414"/>
      <c r="JPT690" s="413"/>
      <c r="JPU690" s="413"/>
      <c r="JPV690" s="414"/>
      <c r="JPW690" s="414"/>
      <c r="JPX690" s="413"/>
      <c r="JPY690" s="413"/>
      <c r="JPZ690" s="413"/>
      <c r="JQA690" s="413"/>
      <c r="JQB690" s="413"/>
      <c r="JQC690" s="407"/>
      <c r="JQD690" s="439"/>
      <c r="JQE690" s="413"/>
      <c r="JQF690" s="413"/>
      <c r="JQG690" s="413"/>
      <c r="JQH690" s="413"/>
      <c r="JQI690" s="413"/>
      <c r="JQJ690" s="413"/>
      <c r="JQK690" s="413"/>
      <c r="JQL690" s="412"/>
      <c r="JQM690" s="412"/>
      <c r="JQN690" s="412"/>
      <c r="JQO690" s="412"/>
      <c r="JQP690" s="412"/>
      <c r="JQQ690" s="412"/>
      <c r="JQR690" s="412"/>
      <c r="JQS690" s="412"/>
      <c r="JQT690" s="412"/>
      <c r="JQU690" s="412"/>
      <c r="JQV690" s="412"/>
      <c r="JQW690" s="412"/>
      <c r="JQX690" s="412"/>
      <c r="JQY690" s="412"/>
      <c r="JQZ690" s="412"/>
      <c r="JRA690" s="412"/>
      <c r="JRB690" s="412"/>
      <c r="JRC690" s="412"/>
      <c r="JRD690" s="412"/>
      <c r="JRE690" s="412"/>
      <c r="JRF690" s="412"/>
      <c r="JRG690" s="412"/>
      <c r="JRH690" s="412"/>
      <c r="JRI690" s="412"/>
      <c r="JRJ690" s="412"/>
      <c r="JRK690" s="412"/>
      <c r="JRL690" s="412"/>
      <c r="JRM690" s="412"/>
      <c r="JRN690" s="412"/>
      <c r="JRO690" s="412"/>
      <c r="JRP690" s="412"/>
      <c r="JRQ690" s="412"/>
      <c r="JRR690" s="412"/>
      <c r="JRS690" s="412"/>
      <c r="JRT690" s="412"/>
      <c r="JRU690" s="412"/>
      <c r="JRV690" s="412"/>
      <c r="JRW690" s="412"/>
      <c r="JRX690" s="412"/>
      <c r="JRY690" s="412"/>
      <c r="JRZ690" s="412"/>
      <c r="JSA690" s="412"/>
      <c r="JSB690" s="412"/>
      <c r="JSC690" s="412"/>
      <c r="JSD690" s="413"/>
      <c r="JSE690" s="413"/>
      <c r="JSF690" s="413"/>
      <c r="JSG690" s="413"/>
      <c r="JSH690" s="413"/>
      <c r="JSI690" s="413"/>
      <c r="JSJ690" s="413"/>
      <c r="JSK690" s="413"/>
      <c r="JSL690" s="413"/>
      <c r="JSM690" s="413"/>
      <c r="JSN690" s="413"/>
      <c r="JSO690" s="413"/>
      <c r="JSP690" s="413"/>
      <c r="JSQ690" s="413"/>
      <c r="JSR690" s="413"/>
      <c r="JSS690" s="413"/>
      <c r="JST690" s="413"/>
      <c r="JSU690" s="413"/>
      <c r="JSV690" s="413"/>
      <c r="JSW690" s="413"/>
      <c r="JSX690" s="413"/>
      <c r="JSY690" s="413"/>
      <c r="JSZ690" s="413"/>
      <c r="JTA690" s="413"/>
      <c r="JTB690" s="414"/>
      <c r="JTC690" s="414"/>
      <c r="JTD690" s="414"/>
      <c r="JTE690" s="414"/>
      <c r="JTF690" s="414"/>
      <c r="JTG690" s="413"/>
      <c r="JTH690" s="413"/>
      <c r="JTI690" s="414"/>
      <c r="JTJ690" s="414"/>
      <c r="JTK690" s="413"/>
      <c r="JTL690" s="413"/>
      <c r="JTM690" s="414"/>
      <c r="JTN690" s="414"/>
      <c r="JTO690" s="413"/>
      <c r="JTP690" s="413"/>
      <c r="JTQ690" s="413"/>
      <c r="JTR690" s="413"/>
      <c r="JTS690" s="413"/>
      <c r="JTT690" s="413"/>
      <c r="JTU690" s="413"/>
      <c r="JTV690" s="414"/>
      <c r="JTW690" s="414"/>
      <c r="JTX690" s="413"/>
      <c r="JTY690" s="413"/>
      <c r="JTZ690" s="414"/>
      <c r="JUA690" s="414"/>
      <c r="JUB690" s="413"/>
      <c r="JUC690" s="413"/>
      <c r="JUD690" s="413"/>
      <c r="JUE690" s="413"/>
      <c r="JUF690" s="413"/>
      <c r="JUG690" s="407"/>
      <c r="JUH690" s="439"/>
      <c r="JUI690" s="413"/>
      <c r="JUJ690" s="413"/>
      <c r="JUK690" s="413"/>
      <c r="JUL690" s="413"/>
      <c r="JUM690" s="413"/>
      <c r="JUN690" s="413"/>
      <c r="JUO690" s="413"/>
      <c r="JUP690" s="412"/>
      <c r="JUQ690" s="412"/>
      <c r="JUR690" s="412"/>
      <c r="JUS690" s="412"/>
      <c r="JUT690" s="412"/>
      <c r="JUU690" s="412"/>
      <c r="JUV690" s="412"/>
      <c r="JUW690" s="412"/>
      <c r="JUX690" s="412"/>
      <c r="JUY690" s="412"/>
      <c r="JUZ690" s="412"/>
      <c r="JVA690" s="412"/>
      <c r="JVB690" s="412"/>
      <c r="JVC690" s="412"/>
      <c r="JVD690" s="412"/>
      <c r="JVE690" s="412"/>
      <c r="JVF690" s="412"/>
      <c r="JVG690" s="412"/>
      <c r="JVH690" s="412"/>
      <c r="JVI690" s="412"/>
      <c r="JVJ690" s="412"/>
      <c r="JVK690" s="412"/>
      <c r="JVL690" s="412"/>
      <c r="JVM690" s="412"/>
      <c r="JVN690" s="412"/>
      <c r="JVO690" s="412"/>
      <c r="JVP690" s="412"/>
      <c r="JVQ690" s="412"/>
      <c r="JVR690" s="412"/>
      <c r="JVS690" s="412"/>
      <c r="JVT690" s="412"/>
      <c r="JVU690" s="412"/>
      <c r="JVV690" s="412"/>
      <c r="JVW690" s="412"/>
      <c r="JVX690" s="412"/>
      <c r="JVY690" s="412"/>
      <c r="JVZ690" s="412"/>
      <c r="JWA690" s="412"/>
      <c r="JWB690" s="412"/>
      <c r="JWC690" s="412"/>
      <c r="JWD690" s="412"/>
      <c r="JWE690" s="412"/>
      <c r="JWF690" s="412"/>
      <c r="JWG690" s="412"/>
      <c r="JWH690" s="413"/>
      <c r="JWI690" s="413"/>
      <c r="JWJ690" s="413"/>
      <c r="JWK690" s="413"/>
      <c r="JWL690" s="413"/>
      <c r="JWM690" s="413"/>
      <c r="JWN690" s="413"/>
      <c r="JWO690" s="413"/>
      <c r="JWP690" s="413"/>
      <c r="JWQ690" s="413"/>
      <c r="JWR690" s="413"/>
      <c r="JWS690" s="413"/>
      <c r="JWT690" s="413"/>
      <c r="JWU690" s="413"/>
      <c r="JWV690" s="413"/>
      <c r="JWW690" s="413"/>
      <c r="JWX690" s="413"/>
      <c r="JWY690" s="413"/>
      <c r="JWZ690" s="413"/>
      <c r="JXA690" s="413"/>
      <c r="JXB690" s="413"/>
      <c r="JXC690" s="413"/>
      <c r="JXD690" s="413"/>
      <c r="JXE690" s="413"/>
      <c r="JXF690" s="414"/>
      <c r="JXG690" s="414"/>
      <c r="JXH690" s="414"/>
      <c r="JXI690" s="414"/>
      <c r="JXJ690" s="414"/>
      <c r="JXK690" s="413"/>
      <c r="JXL690" s="413"/>
      <c r="JXM690" s="414"/>
      <c r="JXN690" s="414"/>
      <c r="JXO690" s="413"/>
      <c r="JXP690" s="413"/>
      <c r="JXQ690" s="414"/>
      <c r="JXR690" s="414"/>
      <c r="JXS690" s="413"/>
      <c r="JXT690" s="413"/>
      <c r="JXU690" s="413"/>
      <c r="JXV690" s="413"/>
      <c r="JXW690" s="413"/>
      <c r="JXX690" s="413"/>
      <c r="JXY690" s="413"/>
      <c r="JXZ690" s="414"/>
      <c r="JYA690" s="414"/>
      <c r="JYB690" s="413"/>
      <c r="JYC690" s="413"/>
      <c r="JYD690" s="414"/>
      <c r="JYE690" s="414"/>
      <c r="JYF690" s="413"/>
      <c r="JYG690" s="413"/>
      <c r="JYH690" s="413"/>
      <c r="JYI690" s="413"/>
      <c r="JYJ690" s="413"/>
      <c r="JYK690" s="407"/>
      <c r="JYL690" s="439"/>
      <c r="JYM690" s="413"/>
      <c r="JYN690" s="413"/>
      <c r="JYO690" s="413"/>
      <c r="JYP690" s="413"/>
      <c r="JYQ690" s="413"/>
      <c r="JYR690" s="413"/>
      <c r="JYS690" s="413"/>
      <c r="JYT690" s="412"/>
      <c r="JYU690" s="412"/>
      <c r="JYV690" s="412"/>
      <c r="JYW690" s="412"/>
      <c r="JYX690" s="412"/>
      <c r="JYY690" s="412"/>
      <c r="JYZ690" s="412"/>
      <c r="JZA690" s="412"/>
      <c r="JZB690" s="412"/>
      <c r="JZC690" s="412"/>
      <c r="JZD690" s="412"/>
      <c r="JZE690" s="412"/>
      <c r="JZF690" s="412"/>
      <c r="JZG690" s="412"/>
      <c r="JZH690" s="412"/>
      <c r="JZI690" s="412"/>
      <c r="JZJ690" s="412"/>
      <c r="JZK690" s="412"/>
      <c r="JZL690" s="412"/>
      <c r="JZM690" s="412"/>
      <c r="JZN690" s="412"/>
      <c r="JZO690" s="412"/>
      <c r="JZP690" s="412"/>
      <c r="JZQ690" s="412"/>
      <c r="JZR690" s="412"/>
      <c r="JZS690" s="412"/>
      <c r="JZT690" s="412"/>
      <c r="JZU690" s="412"/>
      <c r="JZV690" s="412"/>
      <c r="JZW690" s="412"/>
      <c r="JZX690" s="412"/>
      <c r="JZY690" s="412"/>
      <c r="JZZ690" s="412"/>
      <c r="KAA690" s="412"/>
      <c r="KAB690" s="412"/>
      <c r="KAC690" s="412"/>
      <c r="KAD690" s="412"/>
      <c r="KAE690" s="412"/>
      <c r="KAF690" s="412"/>
      <c r="KAG690" s="412"/>
      <c r="KAH690" s="412"/>
      <c r="KAI690" s="412"/>
      <c r="KAJ690" s="412"/>
      <c r="KAK690" s="412"/>
      <c r="KAL690" s="413"/>
      <c r="KAM690" s="413"/>
      <c r="KAN690" s="413"/>
      <c r="KAO690" s="413"/>
      <c r="KAP690" s="413"/>
      <c r="KAQ690" s="413"/>
      <c r="KAR690" s="413"/>
      <c r="KAS690" s="413"/>
      <c r="KAT690" s="413"/>
      <c r="KAU690" s="413"/>
      <c r="KAV690" s="413"/>
      <c r="KAW690" s="413"/>
      <c r="KAX690" s="413"/>
      <c r="KAY690" s="413"/>
      <c r="KAZ690" s="413"/>
      <c r="KBA690" s="413"/>
      <c r="KBB690" s="413"/>
      <c r="KBC690" s="413"/>
      <c r="KBD690" s="413"/>
      <c r="KBE690" s="413"/>
      <c r="KBF690" s="413"/>
      <c r="KBG690" s="413"/>
      <c r="KBH690" s="413"/>
      <c r="KBI690" s="413"/>
      <c r="KBJ690" s="414"/>
      <c r="KBK690" s="414"/>
      <c r="KBL690" s="414"/>
      <c r="KBM690" s="414"/>
      <c r="KBN690" s="414"/>
      <c r="KBO690" s="413"/>
      <c r="KBP690" s="413"/>
      <c r="KBQ690" s="414"/>
      <c r="KBR690" s="414"/>
      <c r="KBS690" s="413"/>
      <c r="KBT690" s="413"/>
      <c r="KBU690" s="414"/>
      <c r="KBV690" s="414"/>
      <c r="KBW690" s="413"/>
      <c r="KBX690" s="413"/>
      <c r="KBY690" s="413"/>
      <c r="KBZ690" s="413"/>
      <c r="KCA690" s="413"/>
      <c r="KCB690" s="413"/>
      <c r="KCC690" s="413"/>
      <c r="KCD690" s="414"/>
      <c r="KCE690" s="414"/>
      <c r="KCF690" s="413"/>
      <c r="KCG690" s="413"/>
      <c r="KCH690" s="414"/>
      <c r="KCI690" s="414"/>
      <c r="KCJ690" s="413"/>
      <c r="KCK690" s="413"/>
      <c r="KCL690" s="413"/>
      <c r="KCM690" s="413"/>
      <c r="KCN690" s="413"/>
      <c r="KCO690" s="407"/>
      <c r="KCP690" s="439"/>
      <c r="KCQ690" s="413"/>
      <c r="KCR690" s="413"/>
      <c r="KCS690" s="413"/>
      <c r="KCT690" s="413"/>
      <c r="KCU690" s="413"/>
      <c r="KCV690" s="413"/>
      <c r="KCW690" s="413"/>
      <c r="KCX690" s="412"/>
      <c r="KCY690" s="412"/>
      <c r="KCZ690" s="412"/>
      <c r="KDA690" s="412"/>
      <c r="KDB690" s="412"/>
      <c r="KDC690" s="412"/>
      <c r="KDD690" s="412"/>
      <c r="KDE690" s="412"/>
      <c r="KDF690" s="412"/>
      <c r="KDG690" s="412"/>
      <c r="KDH690" s="412"/>
      <c r="KDI690" s="412"/>
      <c r="KDJ690" s="412"/>
      <c r="KDK690" s="412"/>
      <c r="KDL690" s="412"/>
      <c r="KDM690" s="412"/>
      <c r="KDN690" s="412"/>
      <c r="KDO690" s="412"/>
      <c r="KDP690" s="412"/>
      <c r="KDQ690" s="412"/>
      <c r="KDR690" s="412"/>
      <c r="KDS690" s="412"/>
      <c r="KDT690" s="412"/>
      <c r="KDU690" s="412"/>
      <c r="KDV690" s="412"/>
      <c r="KDW690" s="412"/>
      <c r="KDX690" s="412"/>
      <c r="KDY690" s="412"/>
      <c r="KDZ690" s="412"/>
      <c r="KEA690" s="412"/>
      <c r="KEB690" s="412"/>
      <c r="KEC690" s="412"/>
      <c r="KED690" s="412"/>
      <c r="KEE690" s="412"/>
      <c r="KEF690" s="412"/>
      <c r="KEG690" s="412"/>
      <c r="KEH690" s="412"/>
      <c r="KEI690" s="412"/>
      <c r="KEJ690" s="412"/>
      <c r="KEK690" s="412"/>
      <c r="KEL690" s="412"/>
      <c r="KEM690" s="412"/>
      <c r="KEN690" s="412"/>
      <c r="KEO690" s="412"/>
      <c r="KEP690" s="413"/>
      <c r="KEQ690" s="413"/>
      <c r="KER690" s="413"/>
      <c r="KES690" s="413"/>
      <c r="KET690" s="413"/>
      <c r="KEU690" s="413"/>
      <c r="KEV690" s="413"/>
      <c r="KEW690" s="413"/>
      <c r="KEX690" s="413"/>
      <c r="KEY690" s="413"/>
      <c r="KEZ690" s="413"/>
      <c r="KFA690" s="413"/>
      <c r="KFB690" s="413"/>
      <c r="KFC690" s="413"/>
      <c r="KFD690" s="413"/>
      <c r="KFE690" s="413"/>
      <c r="KFF690" s="413"/>
      <c r="KFG690" s="413"/>
      <c r="KFH690" s="413"/>
      <c r="KFI690" s="413"/>
      <c r="KFJ690" s="413"/>
      <c r="KFK690" s="413"/>
      <c r="KFL690" s="413"/>
      <c r="KFM690" s="413"/>
      <c r="KFN690" s="414"/>
      <c r="KFO690" s="414"/>
      <c r="KFP690" s="414"/>
      <c r="KFQ690" s="414"/>
      <c r="KFR690" s="414"/>
      <c r="KFS690" s="413"/>
      <c r="KFT690" s="413"/>
      <c r="KFU690" s="414"/>
      <c r="KFV690" s="414"/>
      <c r="KFW690" s="413"/>
      <c r="KFX690" s="413"/>
      <c r="KFY690" s="414"/>
      <c r="KFZ690" s="414"/>
      <c r="KGA690" s="413"/>
      <c r="KGB690" s="413"/>
      <c r="KGC690" s="413"/>
      <c r="KGD690" s="413"/>
      <c r="KGE690" s="413"/>
      <c r="KGF690" s="413"/>
      <c r="KGG690" s="413"/>
      <c r="KGH690" s="414"/>
      <c r="KGI690" s="414"/>
      <c r="KGJ690" s="413"/>
      <c r="KGK690" s="413"/>
      <c r="KGL690" s="414"/>
      <c r="KGM690" s="414"/>
      <c r="KGN690" s="413"/>
      <c r="KGO690" s="413"/>
      <c r="KGP690" s="413"/>
      <c r="KGQ690" s="413"/>
      <c r="KGR690" s="413"/>
      <c r="KGS690" s="407"/>
      <c r="KGT690" s="439"/>
      <c r="KGU690" s="413"/>
      <c r="KGV690" s="413"/>
      <c r="KGW690" s="413"/>
      <c r="KGX690" s="413"/>
      <c r="KGY690" s="413"/>
      <c r="KGZ690" s="413"/>
      <c r="KHA690" s="413"/>
      <c r="KHB690" s="412"/>
      <c r="KHC690" s="412"/>
      <c r="KHD690" s="412"/>
      <c r="KHE690" s="412"/>
      <c r="KHF690" s="412"/>
      <c r="KHG690" s="412"/>
      <c r="KHH690" s="412"/>
      <c r="KHI690" s="412"/>
      <c r="KHJ690" s="412"/>
      <c r="KHK690" s="412"/>
      <c r="KHL690" s="412"/>
      <c r="KHM690" s="412"/>
      <c r="KHN690" s="412"/>
      <c r="KHO690" s="412"/>
      <c r="KHP690" s="412"/>
      <c r="KHQ690" s="412"/>
      <c r="KHR690" s="412"/>
      <c r="KHS690" s="412"/>
      <c r="KHT690" s="412"/>
      <c r="KHU690" s="412"/>
      <c r="KHV690" s="412"/>
      <c r="KHW690" s="412"/>
      <c r="KHX690" s="412"/>
      <c r="KHY690" s="412"/>
      <c r="KHZ690" s="412"/>
      <c r="KIA690" s="412"/>
      <c r="KIB690" s="412"/>
      <c r="KIC690" s="412"/>
      <c r="KID690" s="412"/>
      <c r="KIE690" s="412"/>
      <c r="KIF690" s="412"/>
      <c r="KIG690" s="412"/>
      <c r="KIH690" s="412"/>
      <c r="KII690" s="412"/>
      <c r="KIJ690" s="412"/>
      <c r="KIK690" s="412"/>
      <c r="KIL690" s="412"/>
      <c r="KIM690" s="412"/>
      <c r="KIN690" s="412"/>
      <c r="KIO690" s="412"/>
      <c r="KIP690" s="412"/>
      <c r="KIQ690" s="412"/>
      <c r="KIR690" s="412"/>
      <c r="KIS690" s="412"/>
      <c r="KIT690" s="413"/>
      <c r="KIU690" s="413"/>
      <c r="KIV690" s="413"/>
      <c r="KIW690" s="413"/>
      <c r="KIX690" s="413"/>
      <c r="KIY690" s="413"/>
      <c r="KIZ690" s="413"/>
      <c r="KJA690" s="413"/>
      <c r="KJB690" s="413"/>
      <c r="KJC690" s="413"/>
      <c r="KJD690" s="413"/>
      <c r="KJE690" s="413"/>
      <c r="KJF690" s="413"/>
      <c r="KJG690" s="413"/>
      <c r="KJH690" s="413"/>
      <c r="KJI690" s="413"/>
      <c r="KJJ690" s="413"/>
      <c r="KJK690" s="413"/>
      <c r="KJL690" s="413"/>
      <c r="KJM690" s="413"/>
      <c r="KJN690" s="413"/>
      <c r="KJO690" s="413"/>
      <c r="KJP690" s="413"/>
      <c r="KJQ690" s="413"/>
      <c r="KJR690" s="414"/>
      <c r="KJS690" s="414"/>
      <c r="KJT690" s="414"/>
      <c r="KJU690" s="414"/>
      <c r="KJV690" s="414"/>
      <c r="KJW690" s="413"/>
      <c r="KJX690" s="413"/>
      <c r="KJY690" s="414"/>
      <c r="KJZ690" s="414"/>
      <c r="KKA690" s="413"/>
      <c r="KKB690" s="413"/>
      <c r="KKC690" s="414"/>
      <c r="KKD690" s="414"/>
      <c r="KKE690" s="413"/>
      <c r="KKF690" s="413"/>
      <c r="KKG690" s="413"/>
      <c r="KKH690" s="413"/>
      <c r="KKI690" s="413"/>
      <c r="KKJ690" s="413"/>
      <c r="KKK690" s="413"/>
      <c r="KKL690" s="414"/>
      <c r="KKM690" s="414"/>
      <c r="KKN690" s="413"/>
      <c r="KKO690" s="413"/>
      <c r="KKP690" s="414"/>
      <c r="KKQ690" s="414"/>
      <c r="KKR690" s="413"/>
      <c r="KKS690" s="413"/>
      <c r="KKT690" s="413"/>
      <c r="KKU690" s="413"/>
      <c r="KKV690" s="413"/>
      <c r="KKW690" s="407"/>
      <c r="KKX690" s="439"/>
      <c r="KKY690" s="413"/>
      <c r="KKZ690" s="413"/>
      <c r="KLA690" s="413"/>
      <c r="KLB690" s="413"/>
      <c r="KLC690" s="413"/>
      <c r="KLD690" s="413"/>
      <c r="KLE690" s="413"/>
      <c r="KLF690" s="412"/>
      <c r="KLG690" s="412"/>
      <c r="KLH690" s="412"/>
      <c r="KLI690" s="412"/>
      <c r="KLJ690" s="412"/>
      <c r="KLK690" s="412"/>
      <c r="KLL690" s="412"/>
      <c r="KLM690" s="412"/>
      <c r="KLN690" s="412"/>
      <c r="KLO690" s="412"/>
      <c r="KLP690" s="412"/>
      <c r="KLQ690" s="412"/>
      <c r="KLR690" s="412"/>
      <c r="KLS690" s="412"/>
      <c r="KLT690" s="412"/>
      <c r="KLU690" s="412"/>
      <c r="KLV690" s="412"/>
      <c r="KLW690" s="412"/>
      <c r="KLX690" s="412"/>
      <c r="KLY690" s="412"/>
      <c r="KLZ690" s="412"/>
      <c r="KMA690" s="412"/>
      <c r="KMB690" s="412"/>
      <c r="KMC690" s="412"/>
      <c r="KMD690" s="412"/>
      <c r="KME690" s="412"/>
      <c r="KMF690" s="412"/>
      <c r="KMG690" s="412"/>
      <c r="KMH690" s="412"/>
      <c r="KMI690" s="412"/>
      <c r="KMJ690" s="412"/>
      <c r="KMK690" s="412"/>
      <c r="KML690" s="412"/>
      <c r="KMM690" s="412"/>
      <c r="KMN690" s="412"/>
      <c r="KMO690" s="412"/>
      <c r="KMP690" s="412"/>
      <c r="KMQ690" s="412"/>
      <c r="KMR690" s="412"/>
      <c r="KMS690" s="412"/>
      <c r="KMT690" s="412"/>
      <c r="KMU690" s="412"/>
      <c r="KMV690" s="412"/>
      <c r="KMW690" s="412"/>
      <c r="KMX690" s="413"/>
      <c r="KMY690" s="413"/>
      <c r="KMZ690" s="413"/>
      <c r="KNA690" s="413"/>
      <c r="KNB690" s="413"/>
      <c r="KNC690" s="413"/>
      <c r="KND690" s="413"/>
      <c r="KNE690" s="413"/>
      <c r="KNF690" s="413"/>
      <c r="KNG690" s="413"/>
      <c r="KNH690" s="413"/>
      <c r="KNI690" s="413"/>
      <c r="KNJ690" s="413"/>
      <c r="KNK690" s="413"/>
      <c r="KNL690" s="413"/>
      <c r="KNM690" s="413"/>
      <c r="KNN690" s="413"/>
      <c r="KNO690" s="413"/>
      <c r="KNP690" s="413"/>
      <c r="KNQ690" s="413"/>
      <c r="KNR690" s="413"/>
      <c r="KNS690" s="413"/>
      <c r="KNT690" s="413"/>
      <c r="KNU690" s="413"/>
      <c r="KNV690" s="414"/>
      <c r="KNW690" s="414"/>
      <c r="KNX690" s="414"/>
      <c r="KNY690" s="414"/>
      <c r="KNZ690" s="414"/>
      <c r="KOA690" s="413"/>
      <c r="KOB690" s="413"/>
      <c r="KOC690" s="414"/>
      <c r="KOD690" s="414"/>
      <c r="KOE690" s="413"/>
      <c r="KOF690" s="413"/>
      <c r="KOG690" s="414"/>
      <c r="KOH690" s="414"/>
      <c r="KOI690" s="413"/>
      <c r="KOJ690" s="413"/>
      <c r="KOK690" s="413"/>
      <c r="KOL690" s="413"/>
      <c r="KOM690" s="413"/>
      <c r="KON690" s="413"/>
      <c r="KOO690" s="413"/>
      <c r="KOP690" s="414"/>
      <c r="KOQ690" s="414"/>
      <c r="KOR690" s="413"/>
      <c r="KOS690" s="413"/>
      <c r="KOT690" s="414"/>
      <c r="KOU690" s="414"/>
      <c r="KOV690" s="413"/>
      <c r="KOW690" s="413"/>
      <c r="KOX690" s="413"/>
      <c r="KOY690" s="413"/>
      <c r="KOZ690" s="413"/>
      <c r="KPA690" s="407"/>
      <c r="KPB690" s="439"/>
      <c r="KPC690" s="413"/>
      <c r="KPD690" s="413"/>
      <c r="KPE690" s="413"/>
      <c r="KPF690" s="413"/>
      <c r="KPG690" s="413"/>
      <c r="KPH690" s="413"/>
      <c r="KPI690" s="413"/>
      <c r="KPJ690" s="412"/>
      <c r="KPK690" s="412"/>
      <c r="KPL690" s="412"/>
      <c r="KPM690" s="412"/>
      <c r="KPN690" s="412"/>
      <c r="KPO690" s="412"/>
      <c r="KPP690" s="412"/>
      <c r="KPQ690" s="412"/>
      <c r="KPR690" s="412"/>
      <c r="KPS690" s="412"/>
      <c r="KPT690" s="412"/>
      <c r="KPU690" s="412"/>
      <c r="KPV690" s="412"/>
      <c r="KPW690" s="412"/>
      <c r="KPX690" s="412"/>
      <c r="KPY690" s="412"/>
      <c r="KPZ690" s="412"/>
      <c r="KQA690" s="412"/>
      <c r="KQB690" s="412"/>
      <c r="KQC690" s="412"/>
      <c r="KQD690" s="412"/>
      <c r="KQE690" s="412"/>
      <c r="KQF690" s="412"/>
      <c r="KQG690" s="412"/>
      <c r="KQH690" s="412"/>
      <c r="KQI690" s="412"/>
      <c r="KQJ690" s="412"/>
      <c r="KQK690" s="412"/>
      <c r="KQL690" s="412"/>
      <c r="KQM690" s="412"/>
      <c r="KQN690" s="412"/>
      <c r="KQO690" s="412"/>
      <c r="KQP690" s="412"/>
      <c r="KQQ690" s="412"/>
      <c r="KQR690" s="412"/>
      <c r="KQS690" s="412"/>
      <c r="KQT690" s="412"/>
      <c r="KQU690" s="412"/>
      <c r="KQV690" s="412"/>
      <c r="KQW690" s="412"/>
      <c r="KQX690" s="412"/>
      <c r="KQY690" s="412"/>
      <c r="KQZ690" s="412"/>
      <c r="KRA690" s="412"/>
      <c r="KRB690" s="413"/>
      <c r="KRC690" s="413"/>
      <c r="KRD690" s="413"/>
      <c r="KRE690" s="413"/>
      <c r="KRF690" s="413"/>
      <c r="KRG690" s="413"/>
      <c r="KRH690" s="413"/>
      <c r="KRI690" s="413"/>
      <c r="KRJ690" s="413"/>
      <c r="KRK690" s="413"/>
      <c r="KRL690" s="413"/>
      <c r="KRM690" s="413"/>
      <c r="KRN690" s="413"/>
      <c r="KRO690" s="413"/>
      <c r="KRP690" s="413"/>
      <c r="KRQ690" s="413"/>
      <c r="KRR690" s="413"/>
      <c r="KRS690" s="413"/>
      <c r="KRT690" s="413"/>
      <c r="KRU690" s="413"/>
      <c r="KRV690" s="413"/>
      <c r="KRW690" s="413"/>
      <c r="KRX690" s="413"/>
      <c r="KRY690" s="413"/>
      <c r="KRZ690" s="414"/>
      <c r="KSA690" s="414"/>
      <c r="KSB690" s="414"/>
      <c r="KSC690" s="414"/>
      <c r="KSD690" s="414"/>
      <c r="KSE690" s="413"/>
      <c r="KSF690" s="413"/>
      <c r="KSG690" s="414"/>
      <c r="KSH690" s="414"/>
      <c r="KSI690" s="413"/>
      <c r="KSJ690" s="413"/>
      <c r="KSK690" s="414"/>
      <c r="KSL690" s="414"/>
      <c r="KSM690" s="413"/>
      <c r="KSN690" s="413"/>
      <c r="KSO690" s="413"/>
      <c r="KSP690" s="413"/>
      <c r="KSQ690" s="413"/>
      <c r="KSR690" s="413"/>
      <c r="KSS690" s="413"/>
      <c r="KST690" s="414"/>
      <c r="KSU690" s="414"/>
      <c r="KSV690" s="413"/>
      <c r="KSW690" s="413"/>
      <c r="KSX690" s="414"/>
      <c r="KSY690" s="414"/>
      <c r="KSZ690" s="413"/>
      <c r="KTA690" s="413"/>
      <c r="KTB690" s="413"/>
      <c r="KTC690" s="413"/>
      <c r="KTD690" s="413"/>
      <c r="KTE690" s="407"/>
      <c r="KTF690" s="439"/>
      <c r="KTG690" s="413"/>
      <c r="KTH690" s="413"/>
      <c r="KTI690" s="413"/>
      <c r="KTJ690" s="413"/>
      <c r="KTK690" s="413"/>
      <c r="KTL690" s="413"/>
      <c r="KTM690" s="413"/>
      <c r="KTN690" s="412"/>
      <c r="KTO690" s="412"/>
      <c r="KTP690" s="412"/>
      <c r="KTQ690" s="412"/>
      <c r="KTR690" s="412"/>
      <c r="KTS690" s="412"/>
      <c r="KTT690" s="412"/>
      <c r="KTU690" s="412"/>
      <c r="KTV690" s="412"/>
      <c r="KTW690" s="412"/>
      <c r="KTX690" s="412"/>
      <c r="KTY690" s="412"/>
      <c r="KTZ690" s="412"/>
      <c r="KUA690" s="412"/>
      <c r="KUB690" s="412"/>
      <c r="KUC690" s="412"/>
      <c r="KUD690" s="412"/>
      <c r="KUE690" s="412"/>
      <c r="KUF690" s="412"/>
      <c r="KUG690" s="412"/>
      <c r="KUH690" s="412"/>
      <c r="KUI690" s="412"/>
      <c r="KUJ690" s="412"/>
      <c r="KUK690" s="412"/>
      <c r="KUL690" s="412"/>
      <c r="KUM690" s="412"/>
      <c r="KUN690" s="412"/>
      <c r="KUO690" s="412"/>
      <c r="KUP690" s="412"/>
      <c r="KUQ690" s="412"/>
      <c r="KUR690" s="412"/>
      <c r="KUS690" s="412"/>
      <c r="KUT690" s="412"/>
      <c r="KUU690" s="412"/>
      <c r="KUV690" s="412"/>
      <c r="KUW690" s="412"/>
      <c r="KUX690" s="412"/>
      <c r="KUY690" s="412"/>
      <c r="KUZ690" s="412"/>
      <c r="KVA690" s="412"/>
      <c r="KVB690" s="412"/>
      <c r="KVC690" s="412"/>
      <c r="KVD690" s="412"/>
      <c r="KVE690" s="412"/>
      <c r="KVF690" s="413"/>
      <c r="KVG690" s="413"/>
      <c r="KVH690" s="413"/>
      <c r="KVI690" s="413"/>
      <c r="KVJ690" s="413"/>
      <c r="KVK690" s="413"/>
      <c r="KVL690" s="413"/>
      <c r="KVM690" s="413"/>
      <c r="KVN690" s="413"/>
      <c r="KVO690" s="413"/>
      <c r="KVP690" s="413"/>
      <c r="KVQ690" s="413"/>
      <c r="KVR690" s="413"/>
      <c r="KVS690" s="413"/>
      <c r="KVT690" s="413"/>
      <c r="KVU690" s="413"/>
      <c r="KVV690" s="413"/>
      <c r="KVW690" s="413"/>
      <c r="KVX690" s="413"/>
      <c r="KVY690" s="413"/>
      <c r="KVZ690" s="413"/>
      <c r="KWA690" s="413"/>
      <c r="KWB690" s="413"/>
      <c r="KWC690" s="413"/>
      <c r="KWD690" s="414"/>
      <c r="KWE690" s="414"/>
      <c r="KWF690" s="414"/>
      <c r="KWG690" s="414"/>
      <c r="KWH690" s="414"/>
      <c r="KWI690" s="413"/>
      <c r="KWJ690" s="413"/>
      <c r="KWK690" s="414"/>
      <c r="KWL690" s="414"/>
      <c r="KWM690" s="413"/>
      <c r="KWN690" s="413"/>
      <c r="KWO690" s="414"/>
      <c r="KWP690" s="414"/>
      <c r="KWQ690" s="413"/>
      <c r="KWR690" s="413"/>
      <c r="KWS690" s="413"/>
      <c r="KWT690" s="413"/>
      <c r="KWU690" s="413"/>
      <c r="KWV690" s="413"/>
      <c r="KWW690" s="413"/>
      <c r="KWX690" s="414"/>
      <c r="KWY690" s="414"/>
      <c r="KWZ690" s="413"/>
      <c r="KXA690" s="413"/>
      <c r="KXB690" s="414"/>
      <c r="KXC690" s="414"/>
      <c r="KXD690" s="413"/>
      <c r="KXE690" s="413"/>
      <c r="KXF690" s="413"/>
      <c r="KXG690" s="413"/>
      <c r="KXH690" s="413"/>
      <c r="KXI690" s="407"/>
      <c r="KXJ690" s="439"/>
      <c r="KXK690" s="413"/>
      <c r="KXL690" s="413"/>
      <c r="KXM690" s="413"/>
      <c r="KXN690" s="413"/>
      <c r="KXO690" s="413"/>
      <c r="KXP690" s="413"/>
      <c r="KXQ690" s="413"/>
      <c r="KXR690" s="412"/>
      <c r="KXS690" s="412"/>
      <c r="KXT690" s="412"/>
      <c r="KXU690" s="412"/>
      <c r="KXV690" s="412"/>
      <c r="KXW690" s="412"/>
      <c r="KXX690" s="412"/>
      <c r="KXY690" s="412"/>
      <c r="KXZ690" s="412"/>
      <c r="KYA690" s="412"/>
      <c r="KYB690" s="412"/>
      <c r="KYC690" s="412"/>
      <c r="KYD690" s="412"/>
      <c r="KYE690" s="412"/>
      <c r="KYF690" s="412"/>
      <c r="KYG690" s="412"/>
      <c r="KYH690" s="412"/>
      <c r="KYI690" s="412"/>
      <c r="KYJ690" s="412"/>
      <c r="KYK690" s="412"/>
      <c r="KYL690" s="412"/>
      <c r="KYM690" s="412"/>
      <c r="KYN690" s="412"/>
      <c r="KYO690" s="412"/>
      <c r="KYP690" s="412"/>
      <c r="KYQ690" s="412"/>
      <c r="KYR690" s="412"/>
      <c r="KYS690" s="412"/>
      <c r="KYT690" s="412"/>
      <c r="KYU690" s="412"/>
      <c r="KYV690" s="412"/>
      <c r="KYW690" s="412"/>
      <c r="KYX690" s="412"/>
      <c r="KYY690" s="412"/>
      <c r="KYZ690" s="412"/>
      <c r="KZA690" s="412"/>
      <c r="KZB690" s="412"/>
      <c r="KZC690" s="412"/>
      <c r="KZD690" s="412"/>
      <c r="KZE690" s="412"/>
      <c r="KZF690" s="412"/>
      <c r="KZG690" s="412"/>
      <c r="KZH690" s="412"/>
      <c r="KZI690" s="412"/>
      <c r="KZJ690" s="413"/>
      <c r="KZK690" s="413"/>
      <c r="KZL690" s="413"/>
      <c r="KZM690" s="413"/>
      <c r="KZN690" s="413"/>
      <c r="KZO690" s="413"/>
      <c r="KZP690" s="413"/>
      <c r="KZQ690" s="413"/>
      <c r="KZR690" s="413"/>
      <c r="KZS690" s="413"/>
      <c r="KZT690" s="413"/>
      <c r="KZU690" s="413"/>
      <c r="KZV690" s="413"/>
      <c r="KZW690" s="413"/>
      <c r="KZX690" s="413"/>
      <c r="KZY690" s="413"/>
      <c r="KZZ690" s="413"/>
      <c r="LAA690" s="413"/>
      <c r="LAB690" s="413"/>
      <c r="LAC690" s="413"/>
      <c r="LAD690" s="413"/>
      <c r="LAE690" s="413"/>
      <c r="LAF690" s="413"/>
      <c r="LAG690" s="413"/>
      <c r="LAH690" s="414"/>
      <c r="LAI690" s="414"/>
      <c r="LAJ690" s="414"/>
      <c r="LAK690" s="414"/>
      <c r="LAL690" s="414"/>
      <c r="LAM690" s="413"/>
      <c r="LAN690" s="413"/>
      <c r="LAO690" s="414"/>
      <c r="LAP690" s="414"/>
      <c r="LAQ690" s="413"/>
      <c r="LAR690" s="413"/>
      <c r="LAS690" s="414"/>
      <c r="LAT690" s="414"/>
      <c r="LAU690" s="413"/>
      <c r="LAV690" s="413"/>
      <c r="LAW690" s="413"/>
      <c r="LAX690" s="413"/>
      <c r="LAY690" s="413"/>
      <c r="LAZ690" s="413"/>
      <c r="LBA690" s="413"/>
      <c r="LBB690" s="414"/>
      <c r="LBC690" s="414"/>
      <c r="LBD690" s="413"/>
      <c r="LBE690" s="413"/>
      <c r="LBF690" s="414"/>
      <c r="LBG690" s="414"/>
      <c r="LBH690" s="413"/>
      <c r="LBI690" s="413"/>
      <c r="LBJ690" s="413"/>
      <c r="LBK690" s="413"/>
      <c r="LBL690" s="413"/>
      <c r="LBM690" s="407"/>
      <c r="LBN690" s="439"/>
      <c r="LBO690" s="413"/>
      <c r="LBP690" s="413"/>
      <c r="LBQ690" s="413"/>
      <c r="LBR690" s="413"/>
      <c r="LBS690" s="413"/>
      <c r="LBT690" s="413"/>
      <c r="LBU690" s="413"/>
      <c r="LBV690" s="412"/>
      <c r="LBW690" s="412"/>
      <c r="LBX690" s="412"/>
      <c r="LBY690" s="412"/>
      <c r="LBZ690" s="412"/>
      <c r="LCA690" s="412"/>
      <c r="LCB690" s="412"/>
      <c r="LCC690" s="412"/>
      <c r="LCD690" s="412"/>
      <c r="LCE690" s="412"/>
      <c r="LCF690" s="412"/>
      <c r="LCG690" s="412"/>
      <c r="LCH690" s="412"/>
      <c r="LCI690" s="412"/>
      <c r="LCJ690" s="412"/>
      <c r="LCK690" s="412"/>
      <c r="LCL690" s="412"/>
      <c r="LCM690" s="412"/>
      <c r="LCN690" s="412"/>
      <c r="LCO690" s="412"/>
      <c r="LCP690" s="412"/>
      <c r="LCQ690" s="412"/>
      <c r="LCR690" s="412"/>
      <c r="LCS690" s="412"/>
      <c r="LCT690" s="412"/>
      <c r="LCU690" s="412"/>
      <c r="LCV690" s="412"/>
      <c r="LCW690" s="412"/>
      <c r="LCX690" s="412"/>
      <c r="LCY690" s="412"/>
      <c r="LCZ690" s="412"/>
      <c r="LDA690" s="412"/>
      <c r="LDB690" s="412"/>
      <c r="LDC690" s="412"/>
      <c r="LDD690" s="412"/>
      <c r="LDE690" s="412"/>
      <c r="LDF690" s="412"/>
      <c r="LDG690" s="412"/>
      <c r="LDH690" s="412"/>
      <c r="LDI690" s="412"/>
      <c r="LDJ690" s="412"/>
      <c r="LDK690" s="412"/>
      <c r="LDL690" s="412"/>
      <c r="LDM690" s="412"/>
      <c r="LDN690" s="413"/>
      <c r="LDO690" s="413"/>
      <c r="LDP690" s="413"/>
      <c r="LDQ690" s="413"/>
      <c r="LDR690" s="413"/>
      <c r="LDS690" s="413"/>
      <c r="LDT690" s="413"/>
      <c r="LDU690" s="413"/>
      <c r="LDV690" s="413"/>
      <c r="LDW690" s="413"/>
      <c r="LDX690" s="413"/>
      <c r="LDY690" s="413"/>
      <c r="LDZ690" s="413"/>
      <c r="LEA690" s="413"/>
      <c r="LEB690" s="413"/>
      <c r="LEC690" s="413"/>
      <c r="LED690" s="413"/>
      <c r="LEE690" s="413"/>
      <c r="LEF690" s="413"/>
      <c r="LEG690" s="413"/>
      <c r="LEH690" s="413"/>
      <c r="LEI690" s="413"/>
      <c r="LEJ690" s="413"/>
      <c r="LEK690" s="413"/>
      <c r="LEL690" s="414"/>
      <c r="LEM690" s="414"/>
      <c r="LEN690" s="414"/>
      <c r="LEO690" s="414"/>
      <c r="LEP690" s="414"/>
      <c r="LEQ690" s="413"/>
      <c r="LER690" s="413"/>
      <c r="LES690" s="414"/>
      <c r="LET690" s="414"/>
      <c r="LEU690" s="413"/>
      <c r="LEV690" s="413"/>
      <c r="LEW690" s="414"/>
      <c r="LEX690" s="414"/>
      <c r="LEY690" s="413"/>
      <c r="LEZ690" s="413"/>
      <c r="LFA690" s="413"/>
      <c r="LFB690" s="413"/>
      <c r="LFC690" s="413"/>
      <c r="LFD690" s="413"/>
      <c r="LFE690" s="413"/>
      <c r="LFF690" s="414"/>
      <c r="LFG690" s="414"/>
      <c r="LFH690" s="413"/>
      <c r="LFI690" s="413"/>
      <c r="LFJ690" s="414"/>
      <c r="LFK690" s="414"/>
      <c r="LFL690" s="413"/>
      <c r="LFM690" s="413"/>
      <c r="LFN690" s="413"/>
      <c r="LFO690" s="413"/>
      <c r="LFP690" s="413"/>
      <c r="LFQ690" s="407"/>
      <c r="LFR690" s="439"/>
      <c r="LFS690" s="413"/>
      <c r="LFT690" s="413"/>
      <c r="LFU690" s="413"/>
      <c r="LFV690" s="413"/>
      <c r="LFW690" s="413"/>
      <c r="LFX690" s="413"/>
      <c r="LFY690" s="413"/>
      <c r="LFZ690" s="412"/>
      <c r="LGA690" s="412"/>
      <c r="LGB690" s="412"/>
      <c r="LGC690" s="412"/>
      <c r="LGD690" s="412"/>
      <c r="LGE690" s="412"/>
      <c r="LGF690" s="412"/>
      <c r="LGG690" s="412"/>
      <c r="LGH690" s="412"/>
      <c r="LGI690" s="412"/>
      <c r="LGJ690" s="412"/>
      <c r="LGK690" s="412"/>
      <c r="LGL690" s="412"/>
      <c r="LGM690" s="412"/>
      <c r="LGN690" s="412"/>
      <c r="LGO690" s="412"/>
      <c r="LGP690" s="412"/>
      <c r="LGQ690" s="412"/>
      <c r="LGR690" s="412"/>
      <c r="LGS690" s="412"/>
      <c r="LGT690" s="412"/>
      <c r="LGU690" s="412"/>
      <c r="LGV690" s="412"/>
      <c r="LGW690" s="412"/>
      <c r="LGX690" s="412"/>
      <c r="LGY690" s="412"/>
      <c r="LGZ690" s="412"/>
      <c r="LHA690" s="412"/>
      <c r="LHB690" s="412"/>
      <c r="LHC690" s="412"/>
      <c r="LHD690" s="412"/>
      <c r="LHE690" s="412"/>
      <c r="LHF690" s="412"/>
      <c r="LHG690" s="412"/>
      <c r="LHH690" s="412"/>
      <c r="LHI690" s="412"/>
      <c r="LHJ690" s="412"/>
      <c r="LHK690" s="412"/>
      <c r="LHL690" s="412"/>
      <c r="LHM690" s="412"/>
      <c r="LHN690" s="412"/>
      <c r="LHO690" s="412"/>
      <c r="LHP690" s="412"/>
      <c r="LHQ690" s="412"/>
      <c r="LHR690" s="413"/>
      <c r="LHS690" s="413"/>
      <c r="LHT690" s="413"/>
      <c r="LHU690" s="413"/>
      <c r="LHV690" s="413"/>
      <c r="LHW690" s="413"/>
      <c r="LHX690" s="413"/>
      <c r="LHY690" s="413"/>
      <c r="LHZ690" s="413"/>
      <c r="LIA690" s="413"/>
      <c r="LIB690" s="413"/>
      <c r="LIC690" s="413"/>
      <c r="LID690" s="413"/>
      <c r="LIE690" s="413"/>
      <c r="LIF690" s="413"/>
      <c r="LIG690" s="413"/>
      <c r="LIH690" s="413"/>
      <c r="LII690" s="413"/>
      <c r="LIJ690" s="413"/>
      <c r="LIK690" s="413"/>
      <c r="LIL690" s="413"/>
      <c r="LIM690" s="413"/>
      <c r="LIN690" s="413"/>
      <c r="LIO690" s="413"/>
      <c r="LIP690" s="414"/>
      <c r="LIQ690" s="414"/>
      <c r="LIR690" s="414"/>
      <c r="LIS690" s="414"/>
      <c r="LIT690" s="414"/>
      <c r="LIU690" s="413"/>
      <c r="LIV690" s="413"/>
      <c r="LIW690" s="414"/>
      <c r="LIX690" s="414"/>
      <c r="LIY690" s="413"/>
      <c r="LIZ690" s="413"/>
      <c r="LJA690" s="414"/>
      <c r="LJB690" s="414"/>
      <c r="LJC690" s="413"/>
      <c r="LJD690" s="413"/>
      <c r="LJE690" s="413"/>
      <c r="LJF690" s="413"/>
      <c r="LJG690" s="413"/>
      <c r="LJH690" s="413"/>
      <c r="LJI690" s="413"/>
      <c r="LJJ690" s="414"/>
      <c r="LJK690" s="414"/>
      <c r="LJL690" s="413"/>
      <c r="LJM690" s="413"/>
      <c r="LJN690" s="414"/>
      <c r="LJO690" s="414"/>
      <c r="LJP690" s="413"/>
      <c r="LJQ690" s="413"/>
      <c r="LJR690" s="413"/>
      <c r="LJS690" s="413"/>
      <c r="LJT690" s="413"/>
      <c r="LJU690" s="407"/>
      <c r="LJV690" s="439"/>
      <c r="LJW690" s="413"/>
      <c r="LJX690" s="413"/>
      <c r="LJY690" s="413"/>
      <c r="LJZ690" s="413"/>
      <c r="LKA690" s="413"/>
      <c r="LKB690" s="413"/>
      <c r="LKC690" s="413"/>
      <c r="LKD690" s="412"/>
      <c r="LKE690" s="412"/>
      <c r="LKF690" s="412"/>
      <c r="LKG690" s="412"/>
      <c r="LKH690" s="412"/>
      <c r="LKI690" s="412"/>
      <c r="LKJ690" s="412"/>
      <c r="LKK690" s="412"/>
      <c r="LKL690" s="412"/>
      <c r="LKM690" s="412"/>
      <c r="LKN690" s="412"/>
      <c r="LKO690" s="412"/>
      <c r="LKP690" s="412"/>
      <c r="LKQ690" s="412"/>
      <c r="LKR690" s="412"/>
      <c r="LKS690" s="412"/>
      <c r="LKT690" s="412"/>
      <c r="LKU690" s="412"/>
      <c r="LKV690" s="412"/>
      <c r="LKW690" s="412"/>
      <c r="LKX690" s="412"/>
      <c r="LKY690" s="412"/>
      <c r="LKZ690" s="412"/>
      <c r="LLA690" s="412"/>
      <c r="LLB690" s="412"/>
      <c r="LLC690" s="412"/>
      <c r="LLD690" s="412"/>
      <c r="LLE690" s="412"/>
      <c r="LLF690" s="412"/>
      <c r="LLG690" s="412"/>
      <c r="LLH690" s="412"/>
      <c r="LLI690" s="412"/>
      <c r="LLJ690" s="412"/>
      <c r="LLK690" s="412"/>
      <c r="LLL690" s="412"/>
      <c r="LLM690" s="412"/>
      <c r="LLN690" s="412"/>
      <c r="LLO690" s="412"/>
      <c r="LLP690" s="412"/>
      <c r="LLQ690" s="412"/>
      <c r="LLR690" s="412"/>
      <c r="LLS690" s="412"/>
      <c r="LLT690" s="412"/>
      <c r="LLU690" s="412"/>
      <c r="LLV690" s="413"/>
      <c r="LLW690" s="413"/>
      <c r="LLX690" s="413"/>
      <c r="LLY690" s="413"/>
      <c r="LLZ690" s="413"/>
      <c r="LMA690" s="413"/>
      <c r="LMB690" s="413"/>
      <c r="LMC690" s="413"/>
      <c r="LMD690" s="413"/>
      <c r="LME690" s="413"/>
      <c r="LMF690" s="413"/>
      <c r="LMG690" s="413"/>
      <c r="LMH690" s="413"/>
      <c r="LMI690" s="413"/>
      <c r="LMJ690" s="413"/>
      <c r="LMK690" s="413"/>
      <c r="LML690" s="413"/>
      <c r="LMM690" s="413"/>
      <c r="LMN690" s="413"/>
      <c r="LMO690" s="413"/>
      <c r="LMP690" s="413"/>
      <c r="LMQ690" s="413"/>
      <c r="LMR690" s="413"/>
      <c r="LMS690" s="413"/>
      <c r="LMT690" s="414"/>
      <c r="LMU690" s="414"/>
      <c r="LMV690" s="414"/>
      <c r="LMW690" s="414"/>
      <c r="LMX690" s="414"/>
      <c r="LMY690" s="413"/>
      <c r="LMZ690" s="413"/>
      <c r="LNA690" s="414"/>
      <c r="LNB690" s="414"/>
      <c r="LNC690" s="413"/>
      <c r="LND690" s="413"/>
      <c r="LNE690" s="414"/>
      <c r="LNF690" s="414"/>
      <c r="LNG690" s="413"/>
      <c r="LNH690" s="413"/>
      <c r="LNI690" s="413"/>
      <c r="LNJ690" s="413"/>
      <c r="LNK690" s="413"/>
      <c r="LNL690" s="413"/>
      <c r="LNM690" s="413"/>
      <c r="LNN690" s="414"/>
      <c r="LNO690" s="414"/>
      <c r="LNP690" s="413"/>
      <c r="LNQ690" s="413"/>
      <c r="LNR690" s="414"/>
      <c r="LNS690" s="414"/>
      <c r="LNT690" s="413"/>
      <c r="LNU690" s="413"/>
      <c r="LNV690" s="413"/>
      <c r="LNW690" s="413"/>
      <c r="LNX690" s="413"/>
      <c r="LNY690" s="407"/>
      <c r="LNZ690" s="439"/>
      <c r="LOA690" s="413"/>
      <c r="LOB690" s="413"/>
      <c r="LOC690" s="413"/>
      <c r="LOD690" s="413"/>
      <c r="LOE690" s="413"/>
      <c r="LOF690" s="413"/>
      <c r="LOG690" s="413"/>
      <c r="LOH690" s="412"/>
      <c r="LOI690" s="412"/>
      <c r="LOJ690" s="412"/>
      <c r="LOK690" s="412"/>
      <c r="LOL690" s="412"/>
      <c r="LOM690" s="412"/>
      <c r="LON690" s="412"/>
      <c r="LOO690" s="412"/>
      <c r="LOP690" s="412"/>
      <c r="LOQ690" s="412"/>
      <c r="LOR690" s="412"/>
      <c r="LOS690" s="412"/>
      <c r="LOT690" s="412"/>
      <c r="LOU690" s="412"/>
      <c r="LOV690" s="412"/>
      <c r="LOW690" s="412"/>
      <c r="LOX690" s="412"/>
      <c r="LOY690" s="412"/>
      <c r="LOZ690" s="412"/>
      <c r="LPA690" s="412"/>
      <c r="LPB690" s="412"/>
      <c r="LPC690" s="412"/>
      <c r="LPD690" s="412"/>
      <c r="LPE690" s="412"/>
      <c r="LPF690" s="412"/>
      <c r="LPG690" s="412"/>
      <c r="LPH690" s="412"/>
      <c r="LPI690" s="412"/>
      <c r="LPJ690" s="412"/>
      <c r="LPK690" s="412"/>
      <c r="LPL690" s="412"/>
      <c r="LPM690" s="412"/>
      <c r="LPN690" s="412"/>
      <c r="LPO690" s="412"/>
      <c r="LPP690" s="412"/>
      <c r="LPQ690" s="412"/>
      <c r="LPR690" s="412"/>
      <c r="LPS690" s="412"/>
      <c r="LPT690" s="412"/>
      <c r="LPU690" s="412"/>
      <c r="LPV690" s="412"/>
      <c r="LPW690" s="412"/>
      <c r="LPX690" s="412"/>
      <c r="LPY690" s="412"/>
      <c r="LPZ690" s="413"/>
      <c r="LQA690" s="413"/>
      <c r="LQB690" s="413"/>
      <c r="LQC690" s="413"/>
      <c r="LQD690" s="413"/>
      <c r="LQE690" s="413"/>
      <c r="LQF690" s="413"/>
      <c r="LQG690" s="413"/>
      <c r="LQH690" s="413"/>
      <c r="LQI690" s="413"/>
      <c r="LQJ690" s="413"/>
      <c r="LQK690" s="413"/>
      <c r="LQL690" s="413"/>
      <c r="LQM690" s="413"/>
      <c r="LQN690" s="413"/>
      <c r="LQO690" s="413"/>
      <c r="LQP690" s="413"/>
      <c r="LQQ690" s="413"/>
      <c r="LQR690" s="413"/>
      <c r="LQS690" s="413"/>
      <c r="LQT690" s="413"/>
      <c r="LQU690" s="413"/>
      <c r="LQV690" s="413"/>
      <c r="LQW690" s="413"/>
      <c r="LQX690" s="414"/>
      <c r="LQY690" s="414"/>
      <c r="LQZ690" s="414"/>
      <c r="LRA690" s="414"/>
      <c r="LRB690" s="414"/>
      <c r="LRC690" s="413"/>
      <c r="LRD690" s="413"/>
      <c r="LRE690" s="414"/>
      <c r="LRF690" s="414"/>
      <c r="LRG690" s="413"/>
      <c r="LRH690" s="413"/>
      <c r="LRI690" s="414"/>
      <c r="LRJ690" s="414"/>
      <c r="LRK690" s="413"/>
      <c r="LRL690" s="413"/>
      <c r="LRM690" s="413"/>
      <c r="LRN690" s="413"/>
      <c r="LRO690" s="413"/>
      <c r="LRP690" s="413"/>
      <c r="LRQ690" s="413"/>
      <c r="LRR690" s="414"/>
      <c r="LRS690" s="414"/>
      <c r="LRT690" s="413"/>
      <c r="LRU690" s="413"/>
      <c r="LRV690" s="414"/>
      <c r="LRW690" s="414"/>
      <c r="LRX690" s="413"/>
      <c r="LRY690" s="413"/>
      <c r="LRZ690" s="413"/>
      <c r="LSA690" s="413"/>
      <c r="LSB690" s="413"/>
      <c r="LSC690" s="407"/>
      <c r="LSD690" s="439"/>
      <c r="LSE690" s="413"/>
      <c r="LSF690" s="413"/>
      <c r="LSG690" s="413"/>
      <c r="LSH690" s="413"/>
      <c r="LSI690" s="413"/>
      <c r="LSJ690" s="413"/>
      <c r="LSK690" s="413"/>
      <c r="LSL690" s="412"/>
      <c r="LSM690" s="412"/>
      <c r="LSN690" s="412"/>
      <c r="LSO690" s="412"/>
      <c r="LSP690" s="412"/>
      <c r="LSQ690" s="412"/>
      <c r="LSR690" s="412"/>
      <c r="LSS690" s="412"/>
      <c r="LST690" s="412"/>
      <c r="LSU690" s="412"/>
      <c r="LSV690" s="412"/>
      <c r="LSW690" s="412"/>
      <c r="LSX690" s="412"/>
      <c r="LSY690" s="412"/>
      <c r="LSZ690" s="412"/>
      <c r="LTA690" s="412"/>
      <c r="LTB690" s="412"/>
      <c r="LTC690" s="412"/>
      <c r="LTD690" s="412"/>
      <c r="LTE690" s="412"/>
      <c r="LTF690" s="412"/>
      <c r="LTG690" s="412"/>
      <c r="LTH690" s="412"/>
      <c r="LTI690" s="412"/>
      <c r="LTJ690" s="412"/>
      <c r="LTK690" s="412"/>
      <c r="LTL690" s="412"/>
      <c r="LTM690" s="412"/>
      <c r="LTN690" s="412"/>
      <c r="LTO690" s="412"/>
      <c r="LTP690" s="412"/>
      <c r="LTQ690" s="412"/>
      <c r="LTR690" s="412"/>
      <c r="LTS690" s="412"/>
      <c r="LTT690" s="412"/>
      <c r="LTU690" s="412"/>
      <c r="LTV690" s="412"/>
      <c r="LTW690" s="412"/>
      <c r="LTX690" s="412"/>
      <c r="LTY690" s="412"/>
      <c r="LTZ690" s="412"/>
      <c r="LUA690" s="412"/>
      <c r="LUB690" s="412"/>
      <c r="LUC690" s="412"/>
      <c r="LUD690" s="413"/>
      <c r="LUE690" s="413"/>
      <c r="LUF690" s="413"/>
      <c r="LUG690" s="413"/>
      <c r="LUH690" s="413"/>
      <c r="LUI690" s="413"/>
      <c r="LUJ690" s="413"/>
      <c r="LUK690" s="413"/>
      <c r="LUL690" s="413"/>
      <c r="LUM690" s="413"/>
      <c r="LUN690" s="413"/>
      <c r="LUO690" s="413"/>
      <c r="LUP690" s="413"/>
      <c r="LUQ690" s="413"/>
      <c r="LUR690" s="413"/>
      <c r="LUS690" s="413"/>
      <c r="LUT690" s="413"/>
      <c r="LUU690" s="413"/>
      <c r="LUV690" s="413"/>
      <c r="LUW690" s="413"/>
      <c r="LUX690" s="413"/>
      <c r="LUY690" s="413"/>
      <c r="LUZ690" s="413"/>
      <c r="LVA690" s="413"/>
      <c r="LVB690" s="414"/>
      <c r="LVC690" s="414"/>
      <c r="LVD690" s="414"/>
      <c r="LVE690" s="414"/>
      <c r="LVF690" s="414"/>
      <c r="LVG690" s="413"/>
      <c r="LVH690" s="413"/>
      <c r="LVI690" s="414"/>
      <c r="LVJ690" s="414"/>
      <c r="LVK690" s="413"/>
      <c r="LVL690" s="413"/>
      <c r="LVM690" s="414"/>
      <c r="LVN690" s="414"/>
      <c r="LVO690" s="413"/>
      <c r="LVP690" s="413"/>
      <c r="LVQ690" s="413"/>
      <c r="LVR690" s="413"/>
      <c r="LVS690" s="413"/>
      <c r="LVT690" s="413"/>
      <c r="LVU690" s="413"/>
      <c r="LVV690" s="414"/>
      <c r="LVW690" s="414"/>
      <c r="LVX690" s="413"/>
      <c r="LVY690" s="413"/>
      <c r="LVZ690" s="414"/>
      <c r="LWA690" s="414"/>
      <c r="LWB690" s="413"/>
      <c r="LWC690" s="413"/>
      <c r="LWD690" s="413"/>
      <c r="LWE690" s="413"/>
      <c r="LWF690" s="413"/>
      <c r="LWG690" s="407"/>
      <c r="LWH690" s="439"/>
      <c r="LWI690" s="413"/>
      <c r="LWJ690" s="413"/>
      <c r="LWK690" s="413"/>
      <c r="LWL690" s="413"/>
      <c r="LWM690" s="413"/>
      <c r="LWN690" s="413"/>
      <c r="LWO690" s="413"/>
      <c r="LWP690" s="412"/>
      <c r="LWQ690" s="412"/>
      <c r="LWR690" s="412"/>
      <c r="LWS690" s="412"/>
      <c r="LWT690" s="412"/>
      <c r="LWU690" s="412"/>
      <c r="LWV690" s="412"/>
      <c r="LWW690" s="412"/>
      <c r="LWX690" s="412"/>
      <c r="LWY690" s="412"/>
      <c r="LWZ690" s="412"/>
      <c r="LXA690" s="412"/>
      <c r="LXB690" s="412"/>
      <c r="LXC690" s="412"/>
      <c r="LXD690" s="412"/>
      <c r="LXE690" s="412"/>
      <c r="LXF690" s="412"/>
      <c r="LXG690" s="412"/>
      <c r="LXH690" s="412"/>
      <c r="LXI690" s="412"/>
      <c r="LXJ690" s="412"/>
      <c r="LXK690" s="412"/>
      <c r="LXL690" s="412"/>
      <c r="LXM690" s="412"/>
      <c r="LXN690" s="412"/>
      <c r="LXO690" s="412"/>
      <c r="LXP690" s="412"/>
      <c r="LXQ690" s="412"/>
      <c r="LXR690" s="412"/>
      <c r="LXS690" s="412"/>
      <c r="LXT690" s="412"/>
      <c r="LXU690" s="412"/>
      <c r="LXV690" s="412"/>
      <c r="LXW690" s="412"/>
      <c r="LXX690" s="412"/>
      <c r="LXY690" s="412"/>
      <c r="LXZ690" s="412"/>
      <c r="LYA690" s="412"/>
      <c r="LYB690" s="412"/>
      <c r="LYC690" s="412"/>
      <c r="LYD690" s="412"/>
      <c r="LYE690" s="412"/>
      <c r="LYF690" s="412"/>
      <c r="LYG690" s="412"/>
      <c r="LYH690" s="413"/>
      <c r="LYI690" s="413"/>
      <c r="LYJ690" s="413"/>
      <c r="LYK690" s="413"/>
      <c r="LYL690" s="413"/>
      <c r="LYM690" s="413"/>
      <c r="LYN690" s="413"/>
      <c r="LYO690" s="413"/>
      <c r="LYP690" s="413"/>
      <c r="LYQ690" s="413"/>
      <c r="LYR690" s="413"/>
      <c r="LYS690" s="413"/>
      <c r="LYT690" s="413"/>
      <c r="LYU690" s="413"/>
      <c r="LYV690" s="413"/>
      <c r="LYW690" s="413"/>
      <c r="LYX690" s="413"/>
      <c r="LYY690" s="413"/>
      <c r="LYZ690" s="413"/>
      <c r="LZA690" s="413"/>
      <c r="LZB690" s="413"/>
      <c r="LZC690" s="413"/>
      <c r="LZD690" s="413"/>
      <c r="LZE690" s="413"/>
      <c r="LZF690" s="414"/>
      <c r="LZG690" s="414"/>
      <c r="LZH690" s="414"/>
      <c r="LZI690" s="414"/>
      <c r="LZJ690" s="414"/>
      <c r="LZK690" s="413"/>
      <c r="LZL690" s="413"/>
      <c r="LZM690" s="414"/>
      <c r="LZN690" s="414"/>
      <c r="LZO690" s="413"/>
      <c r="LZP690" s="413"/>
      <c r="LZQ690" s="414"/>
      <c r="LZR690" s="414"/>
      <c r="LZS690" s="413"/>
      <c r="LZT690" s="413"/>
      <c r="LZU690" s="413"/>
      <c r="LZV690" s="413"/>
      <c r="LZW690" s="413"/>
      <c r="LZX690" s="413"/>
      <c r="LZY690" s="413"/>
      <c r="LZZ690" s="414"/>
      <c r="MAA690" s="414"/>
      <c r="MAB690" s="413"/>
      <c r="MAC690" s="413"/>
      <c r="MAD690" s="414"/>
      <c r="MAE690" s="414"/>
      <c r="MAF690" s="413"/>
      <c r="MAG690" s="413"/>
      <c r="MAH690" s="413"/>
      <c r="MAI690" s="413"/>
      <c r="MAJ690" s="413"/>
      <c r="MAK690" s="407"/>
      <c r="MAL690" s="439"/>
      <c r="MAM690" s="413"/>
      <c r="MAN690" s="413"/>
      <c r="MAO690" s="413"/>
      <c r="MAP690" s="413"/>
      <c r="MAQ690" s="413"/>
      <c r="MAR690" s="413"/>
      <c r="MAS690" s="413"/>
      <c r="MAT690" s="412"/>
      <c r="MAU690" s="412"/>
      <c r="MAV690" s="412"/>
      <c r="MAW690" s="412"/>
      <c r="MAX690" s="412"/>
      <c r="MAY690" s="412"/>
      <c r="MAZ690" s="412"/>
      <c r="MBA690" s="412"/>
      <c r="MBB690" s="412"/>
      <c r="MBC690" s="412"/>
      <c r="MBD690" s="412"/>
      <c r="MBE690" s="412"/>
      <c r="MBF690" s="412"/>
      <c r="MBG690" s="412"/>
      <c r="MBH690" s="412"/>
      <c r="MBI690" s="412"/>
      <c r="MBJ690" s="412"/>
      <c r="MBK690" s="412"/>
      <c r="MBL690" s="412"/>
      <c r="MBM690" s="412"/>
      <c r="MBN690" s="412"/>
      <c r="MBO690" s="412"/>
      <c r="MBP690" s="412"/>
      <c r="MBQ690" s="412"/>
      <c r="MBR690" s="412"/>
      <c r="MBS690" s="412"/>
      <c r="MBT690" s="412"/>
      <c r="MBU690" s="412"/>
      <c r="MBV690" s="412"/>
      <c r="MBW690" s="412"/>
      <c r="MBX690" s="412"/>
      <c r="MBY690" s="412"/>
      <c r="MBZ690" s="412"/>
      <c r="MCA690" s="412"/>
      <c r="MCB690" s="412"/>
      <c r="MCC690" s="412"/>
      <c r="MCD690" s="412"/>
      <c r="MCE690" s="412"/>
      <c r="MCF690" s="412"/>
      <c r="MCG690" s="412"/>
      <c r="MCH690" s="412"/>
      <c r="MCI690" s="412"/>
      <c r="MCJ690" s="412"/>
      <c r="MCK690" s="412"/>
      <c r="MCL690" s="413"/>
      <c r="MCM690" s="413"/>
      <c r="MCN690" s="413"/>
      <c r="MCO690" s="413"/>
      <c r="MCP690" s="413"/>
      <c r="MCQ690" s="413"/>
      <c r="MCR690" s="413"/>
      <c r="MCS690" s="413"/>
      <c r="MCT690" s="413"/>
      <c r="MCU690" s="413"/>
      <c r="MCV690" s="413"/>
      <c r="MCW690" s="413"/>
      <c r="MCX690" s="413"/>
      <c r="MCY690" s="413"/>
      <c r="MCZ690" s="413"/>
      <c r="MDA690" s="413"/>
      <c r="MDB690" s="413"/>
      <c r="MDC690" s="413"/>
      <c r="MDD690" s="413"/>
      <c r="MDE690" s="413"/>
      <c r="MDF690" s="413"/>
      <c r="MDG690" s="413"/>
      <c r="MDH690" s="413"/>
      <c r="MDI690" s="413"/>
      <c r="MDJ690" s="414"/>
      <c r="MDK690" s="414"/>
      <c r="MDL690" s="414"/>
      <c r="MDM690" s="414"/>
      <c r="MDN690" s="414"/>
      <c r="MDO690" s="413"/>
      <c r="MDP690" s="413"/>
      <c r="MDQ690" s="414"/>
      <c r="MDR690" s="414"/>
      <c r="MDS690" s="413"/>
      <c r="MDT690" s="413"/>
      <c r="MDU690" s="414"/>
      <c r="MDV690" s="414"/>
      <c r="MDW690" s="413"/>
      <c r="MDX690" s="413"/>
      <c r="MDY690" s="413"/>
      <c r="MDZ690" s="413"/>
      <c r="MEA690" s="413"/>
      <c r="MEB690" s="413"/>
      <c r="MEC690" s="413"/>
      <c r="MED690" s="414"/>
      <c r="MEE690" s="414"/>
      <c r="MEF690" s="413"/>
      <c r="MEG690" s="413"/>
      <c r="MEH690" s="414"/>
      <c r="MEI690" s="414"/>
      <c r="MEJ690" s="413"/>
      <c r="MEK690" s="413"/>
      <c r="MEL690" s="413"/>
      <c r="MEM690" s="413"/>
      <c r="MEN690" s="413"/>
      <c r="MEO690" s="407"/>
      <c r="MEP690" s="439"/>
      <c r="MEQ690" s="413"/>
      <c r="MER690" s="413"/>
      <c r="MES690" s="413"/>
      <c r="MET690" s="413"/>
      <c r="MEU690" s="413"/>
      <c r="MEV690" s="413"/>
      <c r="MEW690" s="413"/>
      <c r="MEX690" s="412"/>
      <c r="MEY690" s="412"/>
      <c r="MEZ690" s="412"/>
      <c r="MFA690" s="412"/>
      <c r="MFB690" s="412"/>
      <c r="MFC690" s="412"/>
      <c r="MFD690" s="412"/>
      <c r="MFE690" s="412"/>
      <c r="MFF690" s="412"/>
      <c r="MFG690" s="412"/>
      <c r="MFH690" s="412"/>
      <c r="MFI690" s="412"/>
      <c r="MFJ690" s="412"/>
      <c r="MFK690" s="412"/>
      <c r="MFL690" s="412"/>
      <c r="MFM690" s="412"/>
      <c r="MFN690" s="412"/>
      <c r="MFO690" s="412"/>
      <c r="MFP690" s="412"/>
      <c r="MFQ690" s="412"/>
      <c r="MFR690" s="412"/>
      <c r="MFS690" s="412"/>
      <c r="MFT690" s="412"/>
      <c r="MFU690" s="412"/>
      <c r="MFV690" s="412"/>
      <c r="MFW690" s="412"/>
      <c r="MFX690" s="412"/>
      <c r="MFY690" s="412"/>
      <c r="MFZ690" s="412"/>
      <c r="MGA690" s="412"/>
      <c r="MGB690" s="412"/>
      <c r="MGC690" s="412"/>
      <c r="MGD690" s="412"/>
      <c r="MGE690" s="412"/>
      <c r="MGF690" s="412"/>
      <c r="MGG690" s="412"/>
      <c r="MGH690" s="412"/>
      <c r="MGI690" s="412"/>
      <c r="MGJ690" s="412"/>
      <c r="MGK690" s="412"/>
      <c r="MGL690" s="412"/>
      <c r="MGM690" s="412"/>
      <c r="MGN690" s="412"/>
      <c r="MGO690" s="412"/>
      <c r="MGP690" s="413"/>
      <c r="MGQ690" s="413"/>
      <c r="MGR690" s="413"/>
      <c r="MGS690" s="413"/>
      <c r="MGT690" s="413"/>
      <c r="MGU690" s="413"/>
      <c r="MGV690" s="413"/>
      <c r="MGW690" s="413"/>
      <c r="MGX690" s="413"/>
      <c r="MGY690" s="413"/>
      <c r="MGZ690" s="413"/>
      <c r="MHA690" s="413"/>
      <c r="MHB690" s="413"/>
      <c r="MHC690" s="413"/>
      <c r="MHD690" s="413"/>
      <c r="MHE690" s="413"/>
      <c r="MHF690" s="413"/>
      <c r="MHG690" s="413"/>
      <c r="MHH690" s="413"/>
      <c r="MHI690" s="413"/>
      <c r="MHJ690" s="413"/>
      <c r="MHK690" s="413"/>
      <c r="MHL690" s="413"/>
      <c r="MHM690" s="413"/>
      <c r="MHN690" s="414"/>
      <c r="MHO690" s="414"/>
      <c r="MHP690" s="414"/>
      <c r="MHQ690" s="414"/>
      <c r="MHR690" s="414"/>
      <c r="MHS690" s="413"/>
      <c r="MHT690" s="413"/>
      <c r="MHU690" s="414"/>
      <c r="MHV690" s="414"/>
      <c r="MHW690" s="413"/>
      <c r="MHX690" s="413"/>
      <c r="MHY690" s="414"/>
      <c r="MHZ690" s="414"/>
      <c r="MIA690" s="413"/>
      <c r="MIB690" s="413"/>
      <c r="MIC690" s="413"/>
      <c r="MID690" s="413"/>
      <c r="MIE690" s="413"/>
      <c r="MIF690" s="413"/>
      <c r="MIG690" s="413"/>
      <c r="MIH690" s="414"/>
      <c r="MII690" s="414"/>
      <c r="MIJ690" s="413"/>
      <c r="MIK690" s="413"/>
      <c r="MIL690" s="414"/>
      <c r="MIM690" s="414"/>
      <c r="MIN690" s="413"/>
      <c r="MIO690" s="413"/>
      <c r="MIP690" s="413"/>
      <c r="MIQ690" s="413"/>
      <c r="MIR690" s="413"/>
      <c r="MIS690" s="407"/>
      <c r="MIT690" s="439"/>
      <c r="MIU690" s="413"/>
      <c r="MIV690" s="413"/>
      <c r="MIW690" s="413"/>
      <c r="MIX690" s="413"/>
      <c r="MIY690" s="413"/>
      <c r="MIZ690" s="413"/>
      <c r="MJA690" s="413"/>
      <c r="MJB690" s="412"/>
      <c r="MJC690" s="412"/>
      <c r="MJD690" s="412"/>
      <c r="MJE690" s="412"/>
      <c r="MJF690" s="412"/>
      <c r="MJG690" s="412"/>
      <c r="MJH690" s="412"/>
      <c r="MJI690" s="412"/>
      <c r="MJJ690" s="412"/>
      <c r="MJK690" s="412"/>
      <c r="MJL690" s="412"/>
      <c r="MJM690" s="412"/>
      <c r="MJN690" s="412"/>
      <c r="MJO690" s="412"/>
      <c r="MJP690" s="412"/>
      <c r="MJQ690" s="412"/>
      <c r="MJR690" s="412"/>
      <c r="MJS690" s="412"/>
      <c r="MJT690" s="412"/>
      <c r="MJU690" s="412"/>
      <c r="MJV690" s="412"/>
      <c r="MJW690" s="412"/>
      <c r="MJX690" s="412"/>
      <c r="MJY690" s="412"/>
      <c r="MJZ690" s="412"/>
      <c r="MKA690" s="412"/>
      <c r="MKB690" s="412"/>
      <c r="MKC690" s="412"/>
      <c r="MKD690" s="412"/>
      <c r="MKE690" s="412"/>
      <c r="MKF690" s="412"/>
      <c r="MKG690" s="412"/>
      <c r="MKH690" s="412"/>
      <c r="MKI690" s="412"/>
      <c r="MKJ690" s="412"/>
      <c r="MKK690" s="412"/>
      <c r="MKL690" s="412"/>
      <c r="MKM690" s="412"/>
      <c r="MKN690" s="412"/>
      <c r="MKO690" s="412"/>
      <c r="MKP690" s="412"/>
      <c r="MKQ690" s="412"/>
      <c r="MKR690" s="412"/>
      <c r="MKS690" s="412"/>
      <c r="MKT690" s="413"/>
      <c r="MKU690" s="413"/>
      <c r="MKV690" s="413"/>
      <c r="MKW690" s="413"/>
      <c r="MKX690" s="413"/>
      <c r="MKY690" s="413"/>
      <c r="MKZ690" s="413"/>
      <c r="MLA690" s="413"/>
      <c r="MLB690" s="413"/>
      <c r="MLC690" s="413"/>
      <c r="MLD690" s="413"/>
      <c r="MLE690" s="413"/>
      <c r="MLF690" s="413"/>
      <c r="MLG690" s="413"/>
      <c r="MLH690" s="413"/>
      <c r="MLI690" s="413"/>
      <c r="MLJ690" s="413"/>
      <c r="MLK690" s="413"/>
      <c r="MLL690" s="413"/>
      <c r="MLM690" s="413"/>
      <c r="MLN690" s="413"/>
      <c r="MLO690" s="413"/>
      <c r="MLP690" s="413"/>
      <c r="MLQ690" s="413"/>
      <c r="MLR690" s="414"/>
      <c r="MLS690" s="414"/>
      <c r="MLT690" s="414"/>
      <c r="MLU690" s="414"/>
      <c r="MLV690" s="414"/>
      <c r="MLW690" s="413"/>
      <c r="MLX690" s="413"/>
      <c r="MLY690" s="414"/>
      <c r="MLZ690" s="414"/>
      <c r="MMA690" s="413"/>
      <c r="MMB690" s="413"/>
      <c r="MMC690" s="414"/>
      <c r="MMD690" s="414"/>
      <c r="MME690" s="413"/>
      <c r="MMF690" s="413"/>
      <c r="MMG690" s="413"/>
      <c r="MMH690" s="413"/>
      <c r="MMI690" s="413"/>
      <c r="MMJ690" s="413"/>
      <c r="MMK690" s="413"/>
      <c r="MML690" s="414"/>
      <c r="MMM690" s="414"/>
      <c r="MMN690" s="413"/>
      <c r="MMO690" s="413"/>
      <c r="MMP690" s="414"/>
      <c r="MMQ690" s="414"/>
      <c r="MMR690" s="413"/>
      <c r="MMS690" s="413"/>
      <c r="MMT690" s="413"/>
      <c r="MMU690" s="413"/>
      <c r="MMV690" s="413"/>
      <c r="MMW690" s="407"/>
      <c r="MMX690" s="439"/>
      <c r="MMY690" s="413"/>
      <c r="MMZ690" s="413"/>
      <c r="MNA690" s="413"/>
      <c r="MNB690" s="413"/>
      <c r="MNC690" s="413"/>
      <c r="MND690" s="413"/>
      <c r="MNE690" s="413"/>
      <c r="MNF690" s="412"/>
      <c r="MNG690" s="412"/>
      <c r="MNH690" s="412"/>
      <c r="MNI690" s="412"/>
      <c r="MNJ690" s="412"/>
      <c r="MNK690" s="412"/>
      <c r="MNL690" s="412"/>
      <c r="MNM690" s="412"/>
      <c r="MNN690" s="412"/>
      <c r="MNO690" s="412"/>
      <c r="MNP690" s="412"/>
      <c r="MNQ690" s="412"/>
      <c r="MNR690" s="412"/>
      <c r="MNS690" s="412"/>
      <c r="MNT690" s="412"/>
      <c r="MNU690" s="412"/>
      <c r="MNV690" s="412"/>
      <c r="MNW690" s="412"/>
      <c r="MNX690" s="412"/>
      <c r="MNY690" s="412"/>
      <c r="MNZ690" s="412"/>
      <c r="MOA690" s="412"/>
      <c r="MOB690" s="412"/>
      <c r="MOC690" s="412"/>
      <c r="MOD690" s="412"/>
      <c r="MOE690" s="412"/>
      <c r="MOF690" s="412"/>
      <c r="MOG690" s="412"/>
      <c r="MOH690" s="412"/>
      <c r="MOI690" s="412"/>
      <c r="MOJ690" s="412"/>
      <c r="MOK690" s="412"/>
      <c r="MOL690" s="412"/>
      <c r="MOM690" s="412"/>
      <c r="MON690" s="412"/>
      <c r="MOO690" s="412"/>
      <c r="MOP690" s="412"/>
      <c r="MOQ690" s="412"/>
      <c r="MOR690" s="412"/>
      <c r="MOS690" s="412"/>
      <c r="MOT690" s="412"/>
      <c r="MOU690" s="412"/>
      <c r="MOV690" s="412"/>
      <c r="MOW690" s="412"/>
      <c r="MOX690" s="413"/>
      <c r="MOY690" s="413"/>
      <c r="MOZ690" s="413"/>
      <c r="MPA690" s="413"/>
      <c r="MPB690" s="413"/>
      <c r="MPC690" s="413"/>
      <c r="MPD690" s="413"/>
      <c r="MPE690" s="413"/>
      <c r="MPF690" s="413"/>
      <c r="MPG690" s="413"/>
      <c r="MPH690" s="413"/>
      <c r="MPI690" s="413"/>
      <c r="MPJ690" s="413"/>
      <c r="MPK690" s="413"/>
      <c r="MPL690" s="413"/>
      <c r="MPM690" s="413"/>
      <c r="MPN690" s="413"/>
      <c r="MPO690" s="413"/>
      <c r="MPP690" s="413"/>
      <c r="MPQ690" s="413"/>
      <c r="MPR690" s="413"/>
      <c r="MPS690" s="413"/>
      <c r="MPT690" s="413"/>
      <c r="MPU690" s="413"/>
      <c r="MPV690" s="414"/>
      <c r="MPW690" s="414"/>
      <c r="MPX690" s="414"/>
      <c r="MPY690" s="414"/>
      <c r="MPZ690" s="414"/>
      <c r="MQA690" s="413"/>
      <c r="MQB690" s="413"/>
      <c r="MQC690" s="414"/>
      <c r="MQD690" s="414"/>
      <c r="MQE690" s="413"/>
      <c r="MQF690" s="413"/>
      <c r="MQG690" s="414"/>
      <c r="MQH690" s="414"/>
      <c r="MQI690" s="413"/>
      <c r="MQJ690" s="413"/>
      <c r="MQK690" s="413"/>
      <c r="MQL690" s="413"/>
      <c r="MQM690" s="413"/>
      <c r="MQN690" s="413"/>
      <c r="MQO690" s="413"/>
      <c r="MQP690" s="414"/>
      <c r="MQQ690" s="414"/>
      <c r="MQR690" s="413"/>
      <c r="MQS690" s="413"/>
      <c r="MQT690" s="414"/>
      <c r="MQU690" s="414"/>
      <c r="MQV690" s="413"/>
      <c r="MQW690" s="413"/>
      <c r="MQX690" s="413"/>
      <c r="MQY690" s="413"/>
      <c r="MQZ690" s="413"/>
      <c r="MRA690" s="407"/>
      <c r="MRB690" s="439"/>
      <c r="MRC690" s="413"/>
      <c r="MRD690" s="413"/>
      <c r="MRE690" s="413"/>
      <c r="MRF690" s="413"/>
      <c r="MRG690" s="413"/>
      <c r="MRH690" s="413"/>
      <c r="MRI690" s="413"/>
      <c r="MRJ690" s="412"/>
      <c r="MRK690" s="412"/>
      <c r="MRL690" s="412"/>
      <c r="MRM690" s="412"/>
      <c r="MRN690" s="412"/>
      <c r="MRO690" s="412"/>
      <c r="MRP690" s="412"/>
      <c r="MRQ690" s="412"/>
      <c r="MRR690" s="412"/>
      <c r="MRS690" s="412"/>
      <c r="MRT690" s="412"/>
      <c r="MRU690" s="412"/>
      <c r="MRV690" s="412"/>
      <c r="MRW690" s="412"/>
      <c r="MRX690" s="412"/>
      <c r="MRY690" s="412"/>
      <c r="MRZ690" s="412"/>
      <c r="MSA690" s="412"/>
      <c r="MSB690" s="412"/>
      <c r="MSC690" s="412"/>
      <c r="MSD690" s="412"/>
      <c r="MSE690" s="412"/>
      <c r="MSF690" s="412"/>
      <c r="MSG690" s="412"/>
      <c r="MSH690" s="412"/>
      <c r="MSI690" s="412"/>
      <c r="MSJ690" s="412"/>
      <c r="MSK690" s="412"/>
      <c r="MSL690" s="412"/>
      <c r="MSM690" s="412"/>
      <c r="MSN690" s="412"/>
      <c r="MSO690" s="412"/>
      <c r="MSP690" s="412"/>
      <c r="MSQ690" s="412"/>
      <c r="MSR690" s="412"/>
      <c r="MSS690" s="412"/>
      <c r="MST690" s="412"/>
      <c r="MSU690" s="412"/>
      <c r="MSV690" s="412"/>
      <c r="MSW690" s="412"/>
      <c r="MSX690" s="412"/>
      <c r="MSY690" s="412"/>
      <c r="MSZ690" s="412"/>
      <c r="MTA690" s="412"/>
      <c r="MTB690" s="413"/>
      <c r="MTC690" s="413"/>
      <c r="MTD690" s="413"/>
      <c r="MTE690" s="413"/>
      <c r="MTF690" s="413"/>
      <c r="MTG690" s="413"/>
      <c r="MTH690" s="413"/>
      <c r="MTI690" s="413"/>
      <c r="MTJ690" s="413"/>
      <c r="MTK690" s="413"/>
      <c r="MTL690" s="413"/>
      <c r="MTM690" s="413"/>
      <c r="MTN690" s="413"/>
      <c r="MTO690" s="413"/>
      <c r="MTP690" s="413"/>
      <c r="MTQ690" s="413"/>
      <c r="MTR690" s="413"/>
      <c r="MTS690" s="413"/>
      <c r="MTT690" s="413"/>
      <c r="MTU690" s="413"/>
      <c r="MTV690" s="413"/>
      <c r="MTW690" s="413"/>
      <c r="MTX690" s="413"/>
      <c r="MTY690" s="413"/>
      <c r="MTZ690" s="414"/>
      <c r="MUA690" s="414"/>
      <c r="MUB690" s="414"/>
      <c r="MUC690" s="414"/>
      <c r="MUD690" s="414"/>
      <c r="MUE690" s="413"/>
      <c r="MUF690" s="413"/>
      <c r="MUG690" s="414"/>
      <c r="MUH690" s="414"/>
      <c r="MUI690" s="413"/>
      <c r="MUJ690" s="413"/>
      <c r="MUK690" s="414"/>
      <c r="MUL690" s="414"/>
      <c r="MUM690" s="413"/>
      <c r="MUN690" s="413"/>
      <c r="MUO690" s="413"/>
      <c r="MUP690" s="413"/>
      <c r="MUQ690" s="413"/>
      <c r="MUR690" s="413"/>
      <c r="MUS690" s="413"/>
      <c r="MUT690" s="414"/>
      <c r="MUU690" s="414"/>
      <c r="MUV690" s="413"/>
      <c r="MUW690" s="413"/>
      <c r="MUX690" s="414"/>
      <c r="MUY690" s="414"/>
      <c r="MUZ690" s="413"/>
      <c r="MVA690" s="413"/>
      <c r="MVB690" s="413"/>
      <c r="MVC690" s="413"/>
      <c r="MVD690" s="413"/>
      <c r="MVE690" s="407"/>
      <c r="MVF690" s="439"/>
      <c r="MVG690" s="413"/>
      <c r="MVH690" s="413"/>
      <c r="MVI690" s="413"/>
      <c r="MVJ690" s="413"/>
      <c r="MVK690" s="413"/>
      <c r="MVL690" s="413"/>
      <c r="MVM690" s="413"/>
      <c r="MVN690" s="412"/>
      <c r="MVO690" s="412"/>
      <c r="MVP690" s="412"/>
      <c r="MVQ690" s="412"/>
      <c r="MVR690" s="412"/>
      <c r="MVS690" s="412"/>
      <c r="MVT690" s="412"/>
      <c r="MVU690" s="412"/>
      <c r="MVV690" s="412"/>
      <c r="MVW690" s="412"/>
      <c r="MVX690" s="412"/>
      <c r="MVY690" s="412"/>
      <c r="MVZ690" s="412"/>
      <c r="MWA690" s="412"/>
      <c r="MWB690" s="412"/>
      <c r="MWC690" s="412"/>
      <c r="MWD690" s="412"/>
      <c r="MWE690" s="412"/>
      <c r="MWF690" s="412"/>
      <c r="MWG690" s="412"/>
      <c r="MWH690" s="412"/>
      <c r="MWI690" s="412"/>
      <c r="MWJ690" s="412"/>
      <c r="MWK690" s="412"/>
      <c r="MWL690" s="412"/>
      <c r="MWM690" s="412"/>
      <c r="MWN690" s="412"/>
      <c r="MWO690" s="412"/>
      <c r="MWP690" s="412"/>
      <c r="MWQ690" s="412"/>
      <c r="MWR690" s="412"/>
      <c r="MWS690" s="412"/>
      <c r="MWT690" s="412"/>
      <c r="MWU690" s="412"/>
      <c r="MWV690" s="412"/>
      <c r="MWW690" s="412"/>
      <c r="MWX690" s="412"/>
      <c r="MWY690" s="412"/>
      <c r="MWZ690" s="412"/>
      <c r="MXA690" s="412"/>
      <c r="MXB690" s="412"/>
      <c r="MXC690" s="412"/>
      <c r="MXD690" s="412"/>
      <c r="MXE690" s="412"/>
      <c r="MXF690" s="413"/>
      <c r="MXG690" s="413"/>
      <c r="MXH690" s="413"/>
      <c r="MXI690" s="413"/>
      <c r="MXJ690" s="413"/>
      <c r="MXK690" s="413"/>
      <c r="MXL690" s="413"/>
      <c r="MXM690" s="413"/>
      <c r="MXN690" s="413"/>
      <c r="MXO690" s="413"/>
      <c r="MXP690" s="413"/>
      <c r="MXQ690" s="413"/>
      <c r="MXR690" s="413"/>
      <c r="MXS690" s="413"/>
      <c r="MXT690" s="413"/>
      <c r="MXU690" s="413"/>
      <c r="MXV690" s="413"/>
      <c r="MXW690" s="413"/>
      <c r="MXX690" s="413"/>
      <c r="MXY690" s="413"/>
      <c r="MXZ690" s="413"/>
      <c r="MYA690" s="413"/>
      <c r="MYB690" s="413"/>
      <c r="MYC690" s="413"/>
      <c r="MYD690" s="414"/>
      <c r="MYE690" s="414"/>
      <c r="MYF690" s="414"/>
      <c r="MYG690" s="414"/>
      <c r="MYH690" s="414"/>
      <c r="MYI690" s="413"/>
      <c r="MYJ690" s="413"/>
      <c r="MYK690" s="414"/>
      <c r="MYL690" s="414"/>
      <c r="MYM690" s="413"/>
      <c r="MYN690" s="413"/>
      <c r="MYO690" s="414"/>
      <c r="MYP690" s="414"/>
      <c r="MYQ690" s="413"/>
      <c r="MYR690" s="413"/>
      <c r="MYS690" s="413"/>
      <c r="MYT690" s="413"/>
      <c r="MYU690" s="413"/>
      <c r="MYV690" s="413"/>
      <c r="MYW690" s="413"/>
      <c r="MYX690" s="414"/>
      <c r="MYY690" s="414"/>
      <c r="MYZ690" s="413"/>
      <c r="MZA690" s="413"/>
      <c r="MZB690" s="414"/>
      <c r="MZC690" s="414"/>
      <c r="MZD690" s="413"/>
      <c r="MZE690" s="413"/>
      <c r="MZF690" s="413"/>
      <c r="MZG690" s="413"/>
      <c r="MZH690" s="413"/>
      <c r="MZI690" s="407"/>
      <c r="MZJ690" s="439"/>
      <c r="MZK690" s="413"/>
      <c r="MZL690" s="413"/>
      <c r="MZM690" s="413"/>
      <c r="MZN690" s="413"/>
      <c r="MZO690" s="413"/>
      <c r="MZP690" s="413"/>
      <c r="MZQ690" s="413"/>
      <c r="MZR690" s="412"/>
      <c r="MZS690" s="412"/>
      <c r="MZT690" s="412"/>
      <c r="MZU690" s="412"/>
      <c r="MZV690" s="412"/>
      <c r="MZW690" s="412"/>
      <c r="MZX690" s="412"/>
      <c r="MZY690" s="412"/>
      <c r="MZZ690" s="412"/>
      <c r="NAA690" s="412"/>
      <c r="NAB690" s="412"/>
      <c r="NAC690" s="412"/>
      <c r="NAD690" s="412"/>
      <c r="NAE690" s="412"/>
      <c r="NAF690" s="412"/>
      <c r="NAG690" s="412"/>
      <c r="NAH690" s="412"/>
      <c r="NAI690" s="412"/>
      <c r="NAJ690" s="412"/>
      <c r="NAK690" s="412"/>
      <c r="NAL690" s="412"/>
      <c r="NAM690" s="412"/>
      <c r="NAN690" s="412"/>
      <c r="NAO690" s="412"/>
      <c r="NAP690" s="412"/>
      <c r="NAQ690" s="412"/>
      <c r="NAR690" s="412"/>
      <c r="NAS690" s="412"/>
      <c r="NAT690" s="412"/>
      <c r="NAU690" s="412"/>
      <c r="NAV690" s="412"/>
      <c r="NAW690" s="412"/>
      <c r="NAX690" s="412"/>
      <c r="NAY690" s="412"/>
      <c r="NAZ690" s="412"/>
      <c r="NBA690" s="412"/>
      <c r="NBB690" s="412"/>
      <c r="NBC690" s="412"/>
      <c r="NBD690" s="412"/>
      <c r="NBE690" s="412"/>
      <c r="NBF690" s="412"/>
      <c r="NBG690" s="412"/>
      <c r="NBH690" s="412"/>
      <c r="NBI690" s="412"/>
      <c r="NBJ690" s="413"/>
      <c r="NBK690" s="413"/>
      <c r="NBL690" s="413"/>
      <c r="NBM690" s="413"/>
      <c r="NBN690" s="413"/>
      <c r="NBO690" s="413"/>
      <c r="NBP690" s="413"/>
      <c r="NBQ690" s="413"/>
      <c r="NBR690" s="413"/>
      <c r="NBS690" s="413"/>
      <c r="NBT690" s="413"/>
      <c r="NBU690" s="413"/>
      <c r="NBV690" s="413"/>
      <c r="NBW690" s="413"/>
      <c r="NBX690" s="413"/>
      <c r="NBY690" s="413"/>
      <c r="NBZ690" s="413"/>
      <c r="NCA690" s="413"/>
      <c r="NCB690" s="413"/>
      <c r="NCC690" s="413"/>
      <c r="NCD690" s="413"/>
      <c r="NCE690" s="413"/>
      <c r="NCF690" s="413"/>
      <c r="NCG690" s="413"/>
      <c r="NCH690" s="414"/>
      <c r="NCI690" s="414"/>
      <c r="NCJ690" s="414"/>
      <c r="NCK690" s="414"/>
      <c r="NCL690" s="414"/>
      <c r="NCM690" s="413"/>
      <c r="NCN690" s="413"/>
      <c r="NCO690" s="414"/>
      <c r="NCP690" s="414"/>
      <c r="NCQ690" s="413"/>
      <c r="NCR690" s="413"/>
      <c r="NCS690" s="414"/>
      <c r="NCT690" s="414"/>
      <c r="NCU690" s="413"/>
      <c r="NCV690" s="413"/>
      <c r="NCW690" s="413"/>
      <c r="NCX690" s="413"/>
      <c r="NCY690" s="413"/>
      <c r="NCZ690" s="413"/>
      <c r="NDA690" s="413"/>
      <c r="NDB690" s="414"/>
      <c r="NDC690" s="414"/>
      <c r="NDD690" s="413"/>
      <c r="NDE690" s="413"/>
      <c r="NDF690" s="414"/>
      <c r="NDG690" s="414"/>
      <c r="NDH690" s="413"/>
      <c r="NDI690" s="413"/>
      <c r="NDJ690" s="413"/>
      <c r="NDK690" s="413"/>
      <c r="NDL690" s="413"/>
      <c r="NDM690" s="407"/>
      <c r="NDN690" s="439"/>
      <c r="NDO690" s="413"/>
      <c r="NDP690" s="413"/>
      <c r="NDQ690" s="413"/>
      <c r="NDR690" s="413"/>
      <c r="NDS690" s="413"/>
      <c r="NDT690" s="413"/>
      <c r="NDU690" s="413"/>
      <c r="NDV690" s="412"/>
      <c r="NDW690" s="412"/>
      <c r="NDX690" s="412"/>
      <c r="NDY690" s="412"/>
      <c r="NDZ690" s="412"/>
      <c r="NEA690" s="412"/>
      <c r="NEB690" s="412"/>
      <c r="NEC690" s="412"/>
      <c r="NED690" s="412"/>
      <c r="NEE690" s="412"/>
      <c r="NEF690" s="412"/>
      <c r="NEG690" s="412"/>
      <c r="NEH690" s="412"/>
      <c r="NEI690" s="412"/>
      <c r="NEJ690" s="412"/>
      <c r="NEK690" s="412"/>
      <c r="NEL690" s="412"/>
      <c r="NEM690" s="412"/>
      <c r="NEN690" s="412"/>
      <c r="NEO690" s="412"/>
      <c r="NEP690" s="412"/>
      <c r="NEQ690" s="412"/>
      <c r="NER690" s="412"/>
      <c r="NES690" s="412"/>
      <c r="NET690" s="412"/>
      <c r="NEU690" s="412"/>
      <c r="NEV690" s="412"/>
      <c r="NEW690" s="412"/>
      <c r="NEX690" s="412"/>
      <c r="NEY690" s="412"/>
      <c r="NEZ690" s="412"/>
      <c r="NFA690" s="412"/>
      <c r="NFB690" s="412"/>
      <c r="NFC690" s="412"/>
      <c r="NFD690" s="412"/>
      <c r="NFE690" s="412"/>
      <c r="NFF690" s="412"/>
      <c r="NFG690" s="412"/>
      <c r="NFH690" s="412"/>
      <c r="NFI690" s="412"/>
      <c r="NFJ690" s="412"/>
      <c r="NFK690" s="412"/>
      <c r="NFL690" s="412"/>
      <c r="NFM690" s="412"/>
      <c r="NFN690" s="413"/>
      <c r="NFO690" s="413"/>
      <c r="NFP690" s="413"/>
      <c r="NFQ690" s="413"/>
      <c r="NFR690" s="413"/>
      <c r="NFS690" s="413"/>
      <c r="NFT690" s="413"/>
      <c r="NFU690" s="413"/>
      <c r="NFV690" s="413"/>
      <c r="NFW690" s="413"/>
      <c r="NFX690" s="413"/>
      <c r="NFY690" s="413"/>
      <c r="NFZ690" s="413"/>
      <c r="NGA690" s="413"/>
      <c r="NGB690" s="413"/>
      <c r="NGC690" s="413"/>
      <c r="NGD690" s="413"/>
      <c r="NGE690" s="413"/>
      <c r="NGF690" s="413"/>
      <c r="NGG690" s="413"/>
      <c r="NGH690" s="413"/>
      <c r="NGI690" s="413"/>
      <c r="NGJ690" s="413"/>
      <c r="NGK690" s="413"/>
      <c r="NGL690" s="414"/>
      <c r="NGM690" s="414"/>
      <c r="NGN690" s="414"/>
      <c r="NGO690" s="414"/>
      <c r="NGP690" s="414"/>
      <c r="NGQ690" s="413"/>
      <c r="NGR690" s="413"/>
      <c r="NGS690" s="414"/>
      <c r="NGT690" s="414"/>
      <c r="NGU690" s="413"/>
      <c r="NGV690" s="413"/>
      <c r="NGW690" s="414"/>
      <c r="NGX690" s="414"/>
      <c r="NGY690" s="413"/>
      <c r="NGZ690" s="413"/>
      <c r="NHA690" s="413"/>
      <c r="NHB690" s="413"/>
      <c r="NHC690" s="413"/>
      <c r="NHD690" s="413"/>
      <c r="NHE690" s="413"/>
      <c r="NHF690" s="414"/>
      <c r="NHG690" s="414"/>
      <c r="NHH690" s="413"/>
      <c r="NHI690" s="413"/>
      <c r="NHJ690" s="414"/>
      <c r="NHK690" s="414"/>
      <c r="NHL690" s="413"/>
      <c r="NHM690" s="413"/>
      <c r="NHN690" s="413"/>
      <c r="NHO690" s="413"/>
      <c r="NHP690" s="413"/>
      <c r="NHQ690" s="407"/>
      <c r="NHR690" s="439"/>
      <c r="NHS690" s="413"/>
      <c r="NHT690" s="413"/>
      <c r="NHU690" s="413"/>
      <c r="NHV690" s="413"/>
      <c r="NHW690" s="413"/>
      <c r="NHX690" s="413"/>
      <c r="NHY690" s="413"/>
      <c r="NHZ690" s="412"/>
      <c r="NIA690" s="412"/>
      <c r="NIB690" s="412"/>
      <c r="NIC690" s="412"/>
      <c r="NID690" s="412"/>
      <c r="NIE690" s="412"/>
      <c r="NIF690" s="412"/>
      <c r="NIG690" s="412"/>
      <c r="NIH690" s="412"/>
      <c r="NII690" s="412"/>
      <c r="NIJ690" s="412"/>
      <c r="NIK690" s="412"/>
      <c r="NIL690" s="412"/>
      <c r="NIM690" s="412"/>
      <c r="NIN690" s="412"/>
      <c r="NIO690" s="412"/>
      <c r="NIP690" s="412"/>
      <c r="NIQ690" s="412"/>
      <c r="NIR690" s="412"/>
      <c r="NIS690" s="412"/>
      <c r="NIT690" s="412"/>
      <c r="NIU690" s="412"/>
      <c r="NIV690" s="412"/>
      <c r="NIW690" s="412"/>
      <c r="NIX690" s="412"/>
      <c r="NIY690" s="412"/>
      <c r="NIZ690" s="412"/>
      <c r="NJA690" s="412"/>
      <c r="NJB690" s="412"/>
      <c r="NJC690" s="412"/>
      <c r="NJD690" s="412"/>
      <c r="NJE690" s="412"/>
      <c r="NJF690" s="412"/>
      <c r="NJG690" s="412"/>
      <c r="NJH690" s="412"/>
      <c r="NJI690" s="412"/>
      <c r="NJJ690" s="412"/>
      <c r="NJK690" s="412"/>
      <c r="NJL690" s="412"/>
      <c r="NJM690" s="412"/>
      <c r="NJN690" s="412"/>
      <c r="NJO690" s="412"/>
      <c r="NJP690" s="412"/>
      <c r="NJQ690" s="412"/>
      <c r="NJR690" s="413"/>
      <c r="NJS690" s="413"/>
      <c r="NJT690" s="413"/>
      <c r="NJU690" s="413"/>
      <c r="NJV690" s="413"/>
      <c r="NJW690" s="413"/>
      <c r="NJX690" s="413"/>
      <c r="NJY690" s="413"/>
      <c r="NJZ690" s="413"/>
      <c r="NKA690" s="413"/>
      <c r="NKB690" s="413"/>
      <c r="NKC690" s="413"/>
      <c r="NKD690" s="413"/>
      <c r="NKE690" s="413"/>
      <c r="NKF690" s="413"/>
      <c r="NKG690" s="413"/>
      <c r="NKH690" s="413"/>
      <c r="NKI690" s="413"/>
      <c r="NKJ690" s="413"/>
      <c r="NKK690" s="413"/>
      <c r="NKL690" s="413"/>
      <c r="NKM690" s="413"/>
      <c r="NKN690" s="413"/>
      <c r="NKO690" s="413"/>
      <c r="NKP690" s="414"/>
      <c r="NKQ690" s="414"/>
      <c r="NKR690" s="414"/>
      <c r="NKS690" s="414"/>
      <c r="NKT690" s="414"/>
      <c r="NKU690" s="413"/>
      <c r="NKV690" s="413"/>
      <c r="NKW690" s="414"/>
      <c r="NKX690" s="414"/>
      <c r="NKY690" s="413"/>
      <c r="NKZ690" s="413"/>
      <c r="NLA690" s="414"/>
      <c r="NLB690" s="414"/>
      <c r="NLC690" s="413"/>
      <c r="NLD690" s="413"/>
      <c r="NLE690" s="413"/>
      <c r="NLF690" s="413"/>
      <c r="NLG690" s="413"/>
      <c r="NLH690" s="413"/>
      <c r="NLI690" s="413"/>
      <c r="NLJ690" s="414"/>
      <c r="NLK690" s="414"/>
      <c r="NLL690" s="413"/>
      <c r="NLM690" s="413"/>
      <c r="NLN690" s="414"/>
      <c r="NLO690" s="414"/>
      <c r="NLP690" s="413"/>
      <c r="NLQ690" s="413"/>
      <c r="NLR690" s="413"/>
      <c r="NLS690" s="413"/>
      <c r="NLT690" s="413"/>
      <c r="NLU690" s="407"/>
      <c r="NLV690" s="439"/>
      <c r="NLW690" s="413"/>
      <c r="NLX690" s="413"/>
      <c r="NLY690" s="413"/>
      <c r="NLZ690" s="413"/>
      <c r="NMA690" s="413"/>
      <c r="NMB690" s="413"/>
      <c r="NMC690" s="413"/>
      <c r="NMD690" s="412"/>
      <c r="NME690" s="412"/>
      <c r="NMF690" s="412"/>
      <c r="NMG690" s="412"/>
      <c r="NMH690" s="412"/>
      <c r="NMI690" s="412"/>
      <c r="NMJ690" s="412"/>
      <c r="NMK690" s="412"/>
      <c r="NML690" s="412"/>
      <c r="NMM690" s="412"/>
      <c r="NMN690" s="412"/>
      <c r="NMO690" s="412"/>
      <c r="NMP690" s="412"/>
      <c r="NMQ690" s="412"/>
      <c r="NMR690" s="412"/>
      <c r="NMS690" s="412"/>
      <c r="NMT690" s="412"/>
      <c r="NMU690" s="412"/>
      <c r="NMV690" s="412"/>
      <c r="NMW690" s="412"/>
      <c r="NMX690" s="412"/>
      <c r="NMY690" s="412"/>
      <c r="NMZ690" s="412"/>
      <c r="NNA690" s="412"/>
      <c r="NNB690" s="412"/>
      <c r="NNC690" s="412"/>
      <c r="NND690" s="412"/>
      <c r="NNE690" s="412"/>
      <c r="NNF690" s="412"/>
      <c r="NNG690" s="412"/>
      <c r="NNH690" s="412"/>
      <c r="NNI690" s="412"/>
      <c r="NNJ690" s="412"/>
      <c r="NNK690" s="412"/>
      <c r="NNL690" s="412"/>
      <c r="NNM690" s="412"/>
      <c r="NNN690" s="412"/>
      <c r="NNO690" s="412"/>
      <c r="NNP690" s="412"/>
      <c r="NNQ690" s="412"/>
      <c r="NNR690" s="412"/>
      <c r="NNS690" s="412"/>
      <c r="NNT690" s="412"/>
      <c r="NNU690" s="412"/>
      <c r="NNV690" s="413"/>
      <c r="NNW690" s="413"/>
      <c r="NNX690" s="413"/>
      <c r="NNY690" s="413"/>
      <c r="NNZ690" s="413"/>
      <c r="NOA690" s="413"/>
      <c r="NOB690" s="413"/>
      <c r="NOC690" s="413"/>
      <c r="NOD690" s="413"/>
      <c r="NOE690" s="413"/>
      <c r="NOF690" s="413"/>
      <c r="NOG690" s="413"/>
      <c r="NOH690" s="413"/>
      <c r="NOI690" s="413"/>
      <c r="NOJ690" s="413"/>
      <c r="NOK690" s="413"/>
      <c r="NOL690" s="413"/>
      <c r="NOM690" s="413"/>
      <c r="NON690" s="413"/>
      <c r="NOO690" s="413"/>
      <c r="NOP690" s="413"/>
      <c r="NOQ690" s="413"/>
      <c r="NOR690" s="413"/>
      <c r="NOS690" s="413"/>
      <c r="NOT690" s="414"/>
      <c r="NOU690" s="414"/>
      <c r="NOV690" s="414"/>
      <c r="NOW690" s="414"/>
      <c r="NOX690" s="414"/>
      <c r="NOY690" s="413"/>
      <c r="NOZ690" s="413"/>
      <c r="NPA690" s="414"/>
      <c r="NPB690" s="414"/>
      <c r="NPC690" s="413"/>
      <c r="NPD690" s="413"/>
      <c r="NPE690" s="414"/>
      <c r="NPF690" s="414"/>
      <c r="NPG690" s="413"/>
      <c r="NPH690" s="413"/>
      <c r="NPI690" s="413"/>
      <c r="NPJ690" s="413"/>
      <c r="NPK690" s="413"/>
      <c r="NPL690" s="413"/>
      <c r="NPM690" s="413"/>
      <c r="NPN690" s="414"/>
      <c r="NPO690" s="414"/>
      <c r="NPP690" s="413"/>
      <c r="NPQ690" s="413"/>
      <c r="NPR690" s="414"/>
      <c r="NPS690" s="414"/>
      <c r="NPT690" s="413"/>
      <c r="NPU690" s="413"/>
      <c r="NPV690" s="413"/>
      <c r="NPW690" s="413"/>
      <c r="NPX690" s="413"/>
      <c r="NPY690" s="407"/>
      <c r="NPZ690" s="439"/>
      <c r="NQA690" s="413"/>
      <c r="NQB690" s="413"/>
      <c r="NQC690" s="413"/>
      <c r="NQD690" s="413"/>
      <c r="NQE690" s="413"/>
      <c r="NQF690" s="413"/>
      <c r="NQG690" s="413"/>
      <c r="NQH690" s="412"/>
      <c r="NQI690" s="412"/>
      <c r="NQJ690" s="412"/>
      <c r="NQK690" s="412"/>
      <c r="NQL690" s="412"/>
      <c r="NQM690" s="412"/>
      <c r="NQN690" s="412"/>
      <c r="NQO690" s="412"/>
      <c r="NQP690" s="412"/>
      <c r="NQQ690" s="412"/>
      <c r="NQR690" s="412"/>
      <c r="NQS690" s="412"/>
      <c r="NQT690" s="412"/>
      <c r="NQU690" s="412"/>
      <c r="NQV690" s="412"/>
      <c r="NQW690" s="412"/>
      <c r="NQX690" s="412"/>
      <c r="NQY690" s="412"/>
      <c r="NQZ690" s="412"/>
      <c r="NRA690" s="412"/>
      <c r="NRB690" s="412"/>
      <c r="NRC690" s="412"/>
      <c r="NRD690" s="412"/>
      <c r="NRE690" s="412"/>
      <c r="NRF690" s="412"/>
      <c r="NRG690" s="412"/>
      <c r="NRH690" s="412"/>
      <c r="NRI690" s="412"/>
      <c r="NRJ690" s="412"/>
      <c r="NRK690" s="412"/>
      <c r="NRL690" s="412"/>
      <c r="NRM690" s="412"/>
      <c r="NRN690" s="412"/>
      <c r="NRO690" s="412"/>
      <c r="NRP690" s="412"/>
      <c r="NRQ690" s="412"/>
      <c r="NRR690" s="412"/>
      <c r="NRS690" s="412"/>
      <c r="NRT690" s="412"/>
      <c r="NRU690" s="412"/>
      <c r="NRV690" s="412"/>
      <c r="NRW690" s="412"/>
      <c r="NRX690" s="412"/>
      <c r="NRY690" s="412"/>
      <c r="NRZ690" s="413"/>
      <c r="NSA690" s="413"/>
      <c r="NSB690" s="413"/>
      <c r="NSC690" s="413"/>
      <c r="NSD690" s="413"/>
      <c r="NSE690" s="413"/>
      <c r="NSF690" s="413"/>
      <c r="NSG690" s="413"/>
      <c r="NSH690" s="413"/>
      <c r="NSI690" s="413"/>
      <c r="NSJ690" s="413"/>
      <c r="NSK690" s="413"/>
      <c r="NSL690" s="413"/>
      <c r="NSM690" s="413"/>
      <c r="NSN690" s="413"/>
      <c r="NSO690" s="413"/>
      <c r="NSP690" s="413"/>
      <c r="NSQ690" s="413"/>
      <c r="NSR690" s="413"/>
      <c r="NSS690" s="413"/>
      <c r="NST690" s="413"/>
      <c r="NSU690" s="413"/>
      <c r="NSV690" s="413"/>
      <c r="NSW690" s="413"/>
      <c r="NSX690" s="414"/>
      <c r="NSY690" s="414"/>
      <c r="NSZ690" s="414"/>
      <c r="NTA690" s="414"/>
      <c r="NTB690" s="414"/>
      <c r="NTC690" s="413"/>
      <c r="NTD690" s="413"/>
      <c r="NTE690" s="414"/>
      <c r="NTF690" s="414"/>
      <c r="NTG690" s="413"/>
      <c r="NTH690" s="413"/>
      <c r="NTI690" s="414"/>
      <c r="NTJ690" s="414"/>
      <c r="NTK690" s="413"/>
      <c r="NTL690" s="413"/>
      <c r="NTM690" s="413"/>
      <c r="NTN690" s="413"/>
      <c r="NTO690" s="413"/>
      <c r="NTP690" s="413"/>
      <c r="NTQ690" s="413"/>
      <c r="NTR690" s="414"/>
      <c r="NTS690" s="414"/>
      <c r="NTT690" s="413"/>
      <c r="NTU690" s="413"/>
      <c r="NTV690" s="414"/>
      <c r="NTW690" s="414"/>
      <c r="NTX690" s="413"/>
      <c r="NTY690" s="413"/>
      <c r="NTZ690" s="413"/>
      <c r="NUA690" s="413"/>
      <c r="NUB690" s="413"/>
      <c r="NUC690" s="407"/>
      <c r="NUD690" s="439"/>
      <c r="NUE690" s="413"/>
      <c r="NUF690" s="413"/>
      <c r="NUG690" s="413"/>
      <c r="NUH690" s="413"/>
      <c r="NUI690" s="413"/>
      <c r="NUJ690" s="413"/>
      <c r="NUK690" s="413"/>
      <c r="NUL690" s="412"/>
      <c r="NUM690" s="412"/>
      <c r="NUN690" s="412"/>
      <c r="NUO690" s="412"/>
      <c r="NUP690" s="412"/>
      <c r="NUQ690" s="412"/>
      <c r="NUR690" s="412"/>
      <c r="NUS690" s="412"/>
      <c r="NUT690" s="412"/>
      <c r="NUU690" s="412"/>
      <c r="NUV690" s="412"/>
      <c r="NUW690" s="412"/>
      <c r="NUX690" s="412"/>
      <c r="NUY690" s="412"/>
      <c r="NUZ690" s="412"/>
      <c r="NVA690" s="412"/>
      <c r="NVB690" s="412"/>
      <c r="NVC690" s="412"/>
      <c r="NVD690" s="412"/>
      <c r="NVE690" s="412"/>
      <c r="NVF690" s="412"/>
      <c r="NVG690" s="412"/>
      <c r="NVH690" s="412"/>
      <c r="NVI690" s="412"/>
      <c r="NVJ690" s="412"/>
      <c r="NVK690" s="412"/>
      <c r="NVL690" s="412"/>
      <c r="NVM690" s="412"/>
      <c r="NVN690" s="412"/>
      <c r="NVO690" s="412"/>
      <c r="NVP690" s="412"/>
      <c r="NVQ690" s="412"/>
      <c r="NVR690" s="412"/>
      <c r="NVS690" s="412"/>
      <c r="NVT690" s="412"/>
      <c r="NVU690" s="412"/>
      <c r="NVV690" s="412"/>
      <c r="NVW690" s="412"/>
      <c r="NVX690" s="412"/>
      <c r="NVY690" s="412"/>
      <c r="NVZ690" s="412"/>
      <c r="NWA690" s="412"/>
      <c r="NWB690" s="412"/>
      <c r="NWC690" s="412"/>
      <c r="NWD690" s="413"/>
      <c r="NWE690" s="413"/>
      <c r="NWF690" s="413"/>
      <c r="NWG690" s="413"/>
      <c r="NWH690" s="413"/>
      <c r="NWI690" s="413"/>
      <c r="NWJ690" s="413"/>
      <c r="NWK690" s="413"/>
      <c r="NWL690" s="413"/>
      <c r="NWM690" s="413"/>
      <c r="NWN690" s="413"/>
      <c r="NWO690" s="413"/>
      <c r="NWP690" s="413"/>
      <c r="NWQ690" s="413"/>
      <c r="NWR690" s="413"/>
      <c r="NWS690" s="413"/>
      <c r="NWT690" s="413"/>
      <c r="NWU690" s="413"/>
      <c r="NWV690" s="413"/>
      <c r="NWW690" s="413"/>
      <c r="NWX690" s="413"/>
      <c r="NWY690" s="413"/>
      <c r="NWZ690" s="413"/>
      <c r="NXA690" s="413"/>
      <c r="NXB690" s="414"/>
      <c r="NXC690" s="414"/>
      <c r="NXD690" s="414"/>
      <c r="NXE690" s="414"/>
      <c r="NXF690" s="414"/>
      <c r="NXG690" s="413"/>
      <c r="NXH690" s="413"/>
      <c r="NXI690" s="414"/>
      <c r="NXJ690" s="414"/>
      <c r="NXK690" s="413"/>
      <c r="NXL690" s="413"/>
      <c r="NXM690" s="414"/>
      <c r="NXN690" s="414"/>
      <c r="NXO690" s="413"/>
      <c r="NXP690" s="413"/>
      <c r="NXQ690" s="413"/>
      <c r="NXR690" s="413"/>
      <c r="NXS690" s="413"/>
      <c r="NXT690" s="413"/>
      <c r="NXU690" s="413"/>
      <c r="NXV690" s="414"/>
      <c r="NXW690" s="414"/>
      <c r="NXX690" s="413"/>
      <c r="NXY690" s="413"/>
      <c r="NXZ690" s="414"/>
      <c r="NYA690" s="414"/>
      <c r="NYB690" s="413"/>
      <c r="NYC690" s="413"/>
      <c r="NYD690" s="413"/>
      <c r="NYE690" s="413"/>
      <c r="NYF690" s="413"/>
      <c r="NYG690" s="407"/>
      <c r="NYH690" s="439"/>
      <c r="NYI690" s="413"/>
      <c r="NYJ690" s="413"/>
      <c r="NYK690" s="413"/>
      <c r="NYL690" s="413"/>
      <c r="NYM690" s="413"/>
      <c r="NYN690" s="413"/>
      <c r="NYO690" s="413"/>
      <c r="NYP690" s="412"/>
      <c r="NYQ690" s="412"/>
      <c r="NYR690" s="412"/>
      <c r="NYS690" s="412"/>
      <c r="NYT690" s="412"/>
      <c r="NYU690" s="412"/>
      <c r="NYV690" s="412"/>
      <c r="NYW690" s="412"/>
      <c r="NYX690" s="412"/>
      <c r="NYY690" s="412"/>
      <c r="NYZ690" s="412"/>
      <c r="NZA690" s="412"/>
      <c r="NZB690" s="412"/>
      <c r="NZC690" s="412"/>
      <c r="NZD690" s="412"/>
      <c r="NZE690" s="412"/>
      <c r="NZF690" s="412"/>
      <c r="NZG690" s="412"/>
      <c r="NZH690" s="412"/>
      <c r="NZI690" s="412"/>
      <c r="NZJ690" s="412"/>
      <c r="NZK690" s="412"/>
      <c r="NZL690" s="412"/>
      <c r="NZM690" s="412"/>
      <c r="NZN690" s="412"/>
      <c r="NZO690" s="412"/>
      <c r="NZP690" s="412"/>
      <c r="NZQ690" s="412"/>
      <c r="NZR690" s="412"/>
      <c r="NZS690" s="412"/>
      <c r="NZT690" s="412"/>
      <c r="NZU690" s="412"/>
      <c r="NZV690" s="412"/>
      <c r="NZW690" s="412"/>
      <c r="NZX690" s="412"/>
      <c r="NZY690" s="412"/>
      <c r="NZZ690" s="412"/>
      <c r="OAA690" s="412"/>
      <c r="OAB690" s="412"/>
      <c r="OAC690" s="412"/>
      <c r="OAD690" s="412"/>
      <c r="OAE690" s="412"/>
      <c r="OAF690" s="412"/>
      <c r="OAG690" s="412"/>
      <c r="OAH690" s="413"/>
      <c r="OAI690" s="413"/>
      <c r="OAJ690" s="413"/>
      <c r="OAK690" s="413"/>
      <c r="OAL690" s="413"/>
      <c r="OAM690" s="413"/>
      <c r="OAN690" s="413"/>
      <c r="OAO690" s="413"/>
      <c r="OAP690" s="413"/>
      <c r="OAQ690" s="413"/>
      <c r="OAR690" s="413"/>
      <c r="OAS690" s="413"/>
      <c r="OAT690" s="413"/>
      <c r="OAU690" s="413"/>
      <c r="OAV690" s="413"/>
      <c r="OAW690" s="413"/>
      <c r="OAX690" s="413"/>
      <c r="OAY690" s="413"/>
      <c r="OAZ690" s="413"/>
      <c r="OBA690" s="413"/>
      <c r="OBB690" s="413"/>
      <c r="OBC690" s="413"/>
      <c r="OBD690" s="413"/>
      <c r="OBE690" s="413"/>
      <c r="OBF690" s="414"/>
      <c r="OBG690" s="414"/>
      <c r="OBH690" s="414"/>
      <c r="OBI690" s="414"/>
      <c r="OBJ690" s="414"/>
      <c r="OBK690" s="413"/>
      <c r="OBL690" s="413"/>
      <c r="OBM690" s="414"/>
      <c r="OBN690" s="414"/>
      <c r="OBO690" s="413"/>
      <c r="OBP690" s="413"/>
      <c r="OBQ690" s="414"/>
      <c r="OBR690" s="414"/>
      <c r="OBS690" s="413"/>
      <c r="OBT690" s="413"/>
      <c r="OBU690" s="413"/>
      <c r="OBV690" s="413"/>
      <c r="OBW690" s="413"/>
      <c r="OBX690" s="413"/>
      <c r="OBY690" s="413"/>
      <c r="OBZ690" s="414"/>
      <c r="OCA690" s="414"/>
      <c r="OCB690" s="413"/>
      <c r="OCC690" s="413"/>
      <c r="OCD690" s="414"/>
      <c r="OCE690" s="414"/>
      <c r="OCF690" s="413"/>
      <c r="OCG690" s="413"/>
      <c r="OCH690" s="413"/>
      <c r="OCI690" s="413"/>
      <c r="OCJ690" s="413"/>
      <c r="OCK690" s="407"/>
      <c r="OCL690" s="439"/>
      <c r="OCM690" s="413"/>
      <c r="OCN690" s="413"/>
      <c r="OCO690" s="413"/>
      <c r="OCP690" s="413"/>
      <c r="OCQ690" s="413"/>
      <c r="OCR690" s="413"/>
      <c r="OCS690" s="413"/>
      <c r="OCT690" s="412"/>
      <c r="OCU690" s="412"/>
      <c r="OCV690" s="412"/>
      <c r="OCW690" s="412"/>
      <c r="OCX690" s="412"/>
      <c r="OCY690" s="412"/>
      <c r="OCZ690" s="412"/>
      <c r="ODA690" s="412"/>
      <c r="ODB690" s="412"/>
      <c r="ODC690" s="412"/>
      <c r="ODD690" s="412"/>
      <c r="ODE690" s="412"/>
      <c r="ODF690" s="412"/>
      <c r="ODG690" s="412"/>
      <c r="ODH690" s="412"/>
      <c r="ODI690" s="412"/>
      <c r="ODJ690" s="412"/>
      <c r="ODK690" s="412"/>
      <c r="ODL690" s="412"/>
      <c r="ODM690" s="412"/>
      <c r="ODN690" s="412"/>
      <c r="ODO690" s="412"/>
      <c r="ODP690" s="412"/>
      <c r="ODQ690" s="412"/>
      <c r="ODR690" s="412"/>
      <c r="ODS690" s="412"/>
      <c r="ODT690" s="412"/>
      <c r="ODU690" s="412"/>
      <c r="ODV690" s="412"/>
      <c r="ODW690" s="412"/>
      <c r="ODX690" s="412"/>
      <c r="ODY690" s="412"/>
      <c r="ODZ690" s="412"/>
      <c r="OEA690" s="412"/>
      <c r="OEB690" s="412"/>
      <c r="OEC690" s="412"/>
      <c r="OED690" s="412"/>
      <c r="OEE690" s="412"/>
      <c r="OEF690" s="412"/>
      <c r="OEG690" s="412"/>
      <c r="OEH690" s="412"/>
      <c r="OEI690" s="412"/>
      <c r="OEJ690" s="412"/>
      <c r="OEK690" s="412"/>
      <c r="OEL690" s="413"/>
      <c r="OEM690" s="413"/>
      <c r="OEN690" s="413"/>
      <c r="OEO690" s="413"/>
      <c r="OEP690" s="413"/>
      <c r="OEQ690" s="413"/>
      <c r="OER690" s="413"/>
      <c r="OES690" s="413"/>
      <c r="OET690" s="413"/>
      <c r="OEU690" s="413"/>
      <c r="OEV690" s="413"/>
      <c r="OEW690" s="413"/>
      <c r="OEX690" s="413"/>
      <c r="OEY690" s="413"/>
      <c r="OEZ690" s="413"/>
      <c r="OFA690" s="413"/>
      <c r="OFB690" s="413"/>
      <c r="OFC690" s="413"/>
      <c r="OFD690" s="413"/>
      <c r="OFE690" s="413"/>
      <c r="OFF690" s="413"/>
      <c r="OFG690" s="413"/>
      <c r="OFH690" s="413"/>
      <c r="OFI690" s="413"/>
      <c r="OFJ690" s="414"/>
      <c r="OFK690" s="414"/>
      <c r="OFL690" s="414"/>
      <c r="OFM690" s="414"/>
      <c r="OFN690" s="414"/>
      <c r="OFO690" s="413"/>
      <c r="OFP690" s="413"/>
      <c r="OFQ690" s="414"/>
      <c r="OFR690" s="414"/>
      <c r="OFS690" s="413"/>
      <c r="OFT690" s="413"/>
      <c r="OFU690" s="414"/>
      <c r="OFV690" s="414"/>
      <c r="OFW690" s="413"/>
      <c r="OFX690" s="413"/>
      <c r="OFY690" s="413"/>
      <c r="OFZ690" s="413"/>
      <c r="OGA690" s="413"/>
      <c r="OGB690" s="413"/>
      <c r="OGC690" s="413"/>
      <c r="OGD690" s="414"/>
      <c r="OGE690" s="414"/>
      <c r="OGF690" s="413"/>
      <c r="OGG690" s="413"/>
      <c r="OGH690" s="414"/>
      <c r="OGI690" s="414"/>
      <c r="OGJ690" s="413"/>
      <c r="OGK690" s="413"/>
      <c r="OGL690" s="413"/>
      <c r="OGM690" s="413"/>
      <c r="OGN690" s="413"/>
      <c r="OGO690" s="407"/>
      <c r="OGP690" s="439"/>
      <c r="OGQ690" s="413"/>
      <c r="OGR690" s="413"/>
      <c r="OGS690" s="413"/>
      <c r="OGT690" s="413"/>
      <c r="OGU690" s="413"/>
      <c r="OGV690" s="413"/>
      <c r="OGW690" s="413"/>
      <c r="OGX690" s="412"/>
      <c r="OGY690" s="412"/>
      <c r="OGZ690" s="412"/>
      <c r="OHA690" s="412"/>
      <c r="OHB690" s="412"/>
      <c r="OHC690" s="412"/>
      <c r="OHD690" s="412"/>
      <c r="OHE690" s="412"/>
      <c r="OHF690" s="412"/>
      <c r="OHG690" s="412"/>
      <c r="OHH690" s="412"/>
      <c r="OHI690" s="412"/>
      <c r="OHJ690" s="412"/>
      <c r="OHK690" s="412"/>
      <c r="OHL690" s="412"/>
      <c r="OHM690" s="412"/>
      <c r="OHN690" s="412"/>
      <c r="OHO690" s="412"/>
      <c r="OHP690" s="412"/>
      <c r="OHQ690" s="412"/>
      <c r="OHR690" s="412"/>
      <c r="OHS690" s="412"/>
      <c r="OHT690" s="412"/>
      <c r="OHU690" s="412"/>
      <c r="OHV690" s="412"/>
      <c r="OHW690" s="412"/>
      <c r="OHX690" s="412"/>
      <c r="OHY690" s="412"/>
      <c r="OHZ690" s="412"/>
      <c r="OIA690" s="412"/>
      <c r="OIB690" s="412"/>
      <c r="OIC690" s="412"/>
      <c r="OID690" s="412"/>
      <c r="OIE690" s="412"/>
      <c r="OIF690" s="412"/>
      <c r="OIG690" s="412"/>
      <c r="OIH690" s="412"/>
      <c r="OII690" s="412"/>
      <c r="OIJ690" s="412"/>
      <c r="OIK690" s="412"/>
      <c r="OIL690" s="412"/>
      <c r="OIM690" s="412"/>
      <c r="OIN690" s="412"/>
      <c r="OIO690" s="412"/>
      <c r="OIP690" s="413"/>
      <c r="OIQ690" s="413"/>
      <c r="OIR690" s="413"/>
      <c r="OIS690" s="413"/>
      <c r="OIT690" s="413"/>
      <c r="OIU690" s="413"/>
      <c r="OIV690" s="413"/>
      <c r="OIW690" s="413"/>
      <c r="OIX690" s="413"/>
      <c r="OIY690" s="413"/>
      <c r="OIZ690" s="413"/>
      <c r="OJA690" s="413"/>
      <c r="OJB690" s="413"/>
      <c r="OJC690" s="413"/>
      <c r="OJD690" s="413"/>
      <c r="OJE690" s="413"/>
      <c r="OJF690" s="413"/>
      <c r="OJG690" s="413"/>
      <c r="OJH690" s="413"/>
      <c r="OJI690" s="413"/>
      <c r="OJJ690" s="413"/>
      <c r="OJK690" s="413"/>
      <c r="OJL690" s="413"/>
      <c r="OJM690" s="413"/>
      <c r="OJN690" s="414"/>
      <c r="OJO690" s="414"/>
      <c r="OJP690" s="414"/>
      <c r="OJQ690" s="414"/>
      <c r="OJR690" s="414"/>
      <c r="OJS690" s="413"/>
      <c r="OJT690" s="413"/>
      <c r="OJU690" s="414"/>
      <c r="OJV690" s="414"/>
      <c r="OJW690" s="413"/>
      <c r="OJX690" s="413"/>
      <c r="OJY690" s="414"/>
      <c r="OJZ690" s="414"/>
      <c r="OKA690" s="413"/>
      <c r="OKB690" s="413"/>
      <c r="OKC690" s="413"/>
      <c r="OKD690" s="413"/>
      <c r="OKE690" s="413"/>
      <c r="OKF690" s="413"/>
      <c r="OKG690" s="413"/>
      <c r="OKH690" s="414"/>
      <c r="OKI690" s="414"/>
      <c r="OKJ690" s="413"/>
      <c r="OKK690" s="413"/>
      <c r="OKL690" s="414"/>
      <c r="OKM690" s="414"/>
      <c r="OKN690" s="413"/>
      <c r="OKO690" s="413"/>
      <c r="OKP690" s="413"/>
      <c r="OKQ690" s="413"/>
      <c r="OKR690" s="413"/>
      <c r="OKS690" s="407"/>
      <c r="OKT690" s="439"/>
      <c r="OKU690" s="413"/>
      <c r="OKV690" s="413"/>
      <c r="OKW690" s="413"/>
      <c r="OKX690" s="413"/>
      <c r="OKY690" s="413"/>
      <c r="OKZ690" s="413"/>
      <c r="OLA690" s="413"/>
      <c r="OLB690" s="412"/>
      <c r="OLC690" s="412"/>
      <c r="OLD690" s="412"/>
      <c r="OLE690" s="412"/>
      <c r="OLF690" s="412"/>
      <c r="OLG690" s="412"/>
      <c r="OLH690" s="412"/>
      <c r="OLI690" s="412"/>
      <c r="OLJ690" s="412"/>
      <c r="OLK690" s="412"/>
      <c r="OLL690" s="412"/>
      <c r="OLM690" s="412"/>
      <c r="OLN690" s="412"/>
      <c r="OLO690" s="412"/>
      <c r="OLP690" s="412"/>
      <c r="OLQ690" s="412"/>
      <c r="OLR690" s="412"/>
      <c r="OLS690" s="412"/>
      <c r="OLT690" s="412"/>
      <c r="OLU690" s="412"/>
      <c r="OLV690" s="412"/>
      <c r="OLW690" s="412"/>
      <c r="OLX690" s="412"/>
      <c r="OLY690" s="412"/>
      <c r="OLZ690" s="412"/>
      <c r="OMA690" s="412"/>
      <c r="OMB690" s="412"/>
      <c r="OMC690" s="412"/>
      <c r="OMD690" s="412"/>
      <c r="OME690" s="412"/>
      <c r="OMF690" s="412"/>
      <c r="OMG690" s="412"/>
      <c r="OMH690" s="412"/>
      <c r="OMI690" s="412"/>
      <c r="OMJ690" s="412"/>
      <c r="OMK690" s="412"/>
      <c r="OML690" s="412"/>
      <c r="OMM690" s="412"/>
      <c r="OMN690" s="412"/>
      <c r="OMO690" s="412"/>
      <c r="OMP690" s="412"/>
      <c r="OMQ690" s="412"/>
      <c r="OMR690" s="412"/>
      <c r="OMS690" s="412"/>
      <c r="OMT690" s="413"/>
      <c r="OMU690" s="413"/>
      <c r="OMV690" s="413"/>
      <c r="OMW690" s="413"/>
      <c r="OMX690" s="413"/>
      <c r="OMY690" s="413"/>
      <c r="OMZ690" s="413"/>
      <c r="ONA690" s="413"/>
      <c r="ONB690" s="413"/>
      <c r="ONC690" s="413"/>
      <c r="OND690" s="413"/>
      <c r="ONE690" s="413"/>
      <c r="ONF690" s="413"/>
      <c r="ONG690" s="413"/>
      <c r="ONH690" s="413"/>
      <c r="ONI690" s="413"/>
      <c r="ONJ690" s="413"/>
      <c r="ONK690" s="413"/>
      <c r="ONL690" s="413"/>
      <c r="ONM690" s="413"/>
      <c r="ONN690" s="413"/>
      <c r="ONO690" s="413"/>
      <c r="ONP690" s="413"/>
      <c r="ONQ690" s="413"/>
      <c r="ONR690" s="414"/>
      <c r="ONS690" s="414"/>
      <c r="ONT690" s="414"/>
      <c r="ONU690" s="414"/>
      <c r="ONV690" s="414"/>
      <c r="ONW690" s="413"/>
      <c r="ONX690" s="413"/>
      <c r="ONY690" s="414"/>
      <c r="ONZ690" s="414"/>
      <c r="OOA690" s="413"/>
      <c r="OOB690" s="413"/>
      <c r="OOC690" s="414"/>
      <c r="OOD690" s="414"/>
      <c r="OOE690" s="413"/>
      <c r="OOF690" s="413"/>
      <c r="OOG690" s="413"/>
      <c r="OOH690" s="413"/>
      <c r="OOI690" s="413"/>
      <c r="OOJ690" s="413"/>
      <c r="OOK690" s="413"/>
      <c r="OOL690" s="414"/>
      <c r="OOM690" s="414"/>
      <c r="OON690" s="413"/>
      <c r="OOO690" s="413"/>
      <c r="OOP690" s="414"/>
      <c r="OOQ690" s="414"/>
      <c r="OOR690" s="413"/>
      <c r="OOS690" s="413"/>
      <c r="OOT690" s="413"/>
      <c r="OOU690" s="413"/>
      <c r="OOV690" s="413"/>
      <c r="OOW690" s="407"/>
      <c r="OOX690" s="439"/>
      <c r="OOY690" s="413"/>
      <c r="OOZ690" s="413"/>
      <c r="OPA690" s="413"/>
      <c r="OPB690" s="413"/>
      <c r="OPC690" s="413"/>
      <c r="OPD690" s="413"/>
      <c r="OPE690" s="413"/>
      <c r="OPF690" s="412"/>
      <c r="OPG690" s="412"/>
      <c r="OPH690" s="412"/>
      <c r="OPI690" s="412"/>
      <c r="OPJ690" s="412"/>
      <c r="OPK690" s="412"/>
      <c r="OPL690" s="412"/>
      <c r="OPM690" s="412"/>
      <c r="OPN690" s="412"/>
      <c r="OPO690" s="412"/>
      <c r="OPP690" s="412"/>
      <c r="OPQ690" s="412"/>
      <c r="OPR690" s="412"/>
      <c r="OPS690" s="412"/>
      <c r="OPT690" s="412"/>
      <c r="OPU690" s="412"/>
      <c r="OPV690" s="412"/>
      <c r="OPW690" s="412"/>
      <c r="OPX690" s="412"/>
      <c r="OPY690" s="412"/>
      <c r="OPZ690" s="412"/>
      <c r="OQA690" s="412"/>
      <c r="OQB690" s="412"/>
      <c r="OQC690" s="412"/>
      <c r="OQD690" s="412"/>
      <c r="OQE690" s="412"/>
      <c r="OQF690" s="412"/>
      <c r="OQG690" s="412"/>
      <c r="OQH690" s="412"/>
      <c r="OQI690" s="412"/>
      <c r="OQJ690" s="412"/>
      <c r="OQK690" s="412"/>
      <c r="OQL690" s="412"/>
      <c r="OQM690" s="412"/>
      <c r="OQN690" s="412"/>
      <c r="OQO690" s="412"/>
      <c r="OQP690" s="412"/>
      <c r="OQQ690" s="412"/>
      <c r="OQR690" s="412"/>
      <c r="OQS690" s="412"/>
      <c r="OQT690" s="412"/>
      <c r="OQU690" s="412"/>
      <c r="OQV690" s="412"/>
      <c r="OQW690" s="412"/>
      <c r="OQX690" s="413"/>
      <c r="OQY690" s="413"/>
      <c r="OQZ690" s="413"/>
      <c r="ORA690" s="413"/>
      <c r="ORB690" s="413"/>
      <c r="ORC690" s="413"/>
      <c r="ORD690" s="413"/>
      <c r="ORE690" s="413"/>
      <c r="ORF690" s="413"/>
      <c r="ORG690" s="413"/>
      <c r="ORH690" s="413"/>
      <c r="ORI690" s="413"/>
      <c r="ORJ690" s="413"/>
      <c r="ORK690" s="413"/>
      <c r="ORL690" s="413"/>
      <c r="ORM690" s="413"/>
      <c r="ORN690" s="413"/>
      <c r="ORO690" s="413"/>
      <c r="ORP690" s="413"/>
      <c r="ORQ690" s="413"/>
      <c r="ORR690" s="413"/>
      <c r="ORS690" s="413"/>
      <c r="ORT690" s="413"/>
      <c r="ORU690" s="413"/>
      <c r="ORV690" s="414"/>
      <c r="ORW690" s="414"/>
      <c r="ORX690" s="414"/>
      <c r="ORY690" s="414"/>
      <c r="ORZ690" s="414"/>
      <c r="OSA690" s="413"/>
      <c r="OSB690" s="413"/>
      <c r="OSC690" s="414"/>
      <c r="OSD690" s="414"/>
      <c r="OSE690" s="413"/>
      <c r="OSF690" s="413"/>
      <c r="OSG690" s="414"/>
      <c r="OSH690" s="414"/>
      <c r="OSI690" s="413"/>
      <c r="OSJ690" s="413"/>
      <c r="OSK690" s="413"/>
      <c r="OSL690" s="413"/>
      <c r="OSM690" s="413"/>
      <c r="OSN690" s="413"/>
      <c r="OSO690" s="413"/>
      <c r="OSP690" s="414"/>
      <c r="OSQ690" s="414"/>
      <c r="OSR690" s="413"/>
      <c r="OSS690" s="413"/>
      <c r="OST690" s="414"/>
      <c r="OSU690" s="414"/>
      <c r="OSV690" s="413"/>
      <c r="OSW690" s="413"/>
      <c r="OSX690" s="413"/>
      <c r="OSY690" s="413"/>
      <c r="OSZ690" s="413"/>
      <c r="OTA690" s="407"/>
      <c r="OTB690" s="439"/>
      <c r="OTC690" s="413"/>
      <c r="OTD690" s="413"/>
      <c r="OTE690" s="413"/>
      <c r="OTF690" s="413"/>
      <c r="OTG690" s="413"/>
      <c r="OTH690" s="413"/>
      <c r="OTI690" s="413"/>
      <c r="OTJ690" s="412"/>
      <c r="OTK690" s="412"/>
      <c r="OTL690" s="412"/>
      <c r="OTM690" s="412"/>
      <c r="OTN690" s="412"/>
      <c r="OTO690" s="412"/>
      <c r="OTP690" s="412"/>
      <c r="OTQ690" s="412"/>
      <c r="OTR690" s="412"/>
      <c r="OTS690" s="412"/>
      <c r="OTT690" s="412"/>
      <c r="OTU690" s="412"/>
      <c r="OTV690" s="412"/>
      <c r="OTW690" s="412"/>
      <c r="OTX690" s="412"/>
      <c r="OTY690" s="412"/>
      <c r="OTZ690" s="412"/>
      <c r="OUA690" s="412"/>
      <c r="OUB690" s="412"/>
      <c r="OUC690" s="412"/>
      <c r="OUD690" s="412"/>
      <c r="OUE690" s="412"/>
      <c r="OUF690" s="412"/>
      <c r="OUG690" s="412"/>
      <c r="OUH690" s="412"/>
      <c r="OUI690" s="412"/>
      <c r="OUJ690" s="412"/>
      <c r="OUK690" s="412"/>
      <c r="OUL690" s="412"/>
      <c r="OUM690" s="412"/>
      <c r="OUN690" s="412"/>
      <c r="OUO690" s="412"/>
      <c r="OUP690" s="412"/>
      <c r="OUQ690" s="412"/>
      <c r="OUR690" s="412"/>
      <c r="OUS690" s="412"/>
      <c r="OUT690" s="412"/>
      <c r="OUU690" s="412"/>
      <c r="OUV690" s="412"/>
      <c r="OUW690" s="412"/>
      <c r="OUX690" s="412"/>
      <c r="OUY690" s="412"/>
      <c r="OUZ690" s="412"/>
      <c r="OVA690" s="412"/>
      <c r="OVB690" s="413"/>
      <c r="OVC690" s="413"/>
      <c r="OVD690" s="413"/>
      <c r="OVE690" s="413"/>
      <c r="OVF690" s="413"/>
      <c r="OVG690" s="413"/>
      <c r="OVH690" s="413"/>
      <c r="OVI690" s="413"/>
      <c r="OVJ690" s="413"/>
      <c r="OVK690" s="413"/>
      <c r="OVL690" s="413"/>
      <c r="OVM690" s="413"/>
      <c r="OVN690" s="413"/>
      <c r="OVO690" s="413"/>
      <c r="OVP690" s="413"/>
      <c r="OVQ690" s="413"/>
      <c r="OVR690" s="413"/>
      <c r="OVS690" s="413"/>
      <c r="OVT690" s="413"/>
      <c r="OVU690" s="413"/>
      <c r="OVV690" s="413"/>
      <c r="OVW690" s="413"/>
      <c r="OVX690" s="413"/>
      <c r="OVY690" s="413"/>
      <c r="OVZ690" s="414"/>
      <c r="OWA690" s="414"/>
      <c r="OWB690" s="414"/>
      <c r="OWC690" s="414"/>
      <c r="OWD690" s="414"/>
      <c r="OWE690" s="413"/>
      <c r="OWF690" s="413"/>
      <c r="OWG690" s="414"/>
      <c r="OWH690" s="414"/>
      <c r="OWI690" s="413"/>
      <c r="OWJ690" s="413"/>
      <c r="OWK690" s="414"/>
      <c r="OWL690" s="414"/>
      <c r="OWM690" s="413"/>
      <c r="OWN690" s="413"/>
      <c r="OWO690" s="413"/>
      <c r="OWP690" s="413"/>
      <c r="OWQ690" s="413"/>
      <c r="OWR690" s="413"/>
      <c r="OWS690" s="413"/>
      <c r="OWT690" s="414"/>
      <c r="OWU690" s="414"/>
      <c r="OWV690" s="413"/>
      <c r="OWW690" s="413"/>
      <c r="OWX690" s="414"/>
      <c r="OWY690" s="414"/>
      <c r="OWZ690" s="413"/>
      <c r="OXA690" s="413"/>
      <c r="OXB690" s="413"/>
      <c r="OXC690" s="413"/>
      <c r="OXD690" s="413"/>
      <c r="OXE690" s="407"/>
      <c r="OXF690" s="439"/>
      <c r="OXG690" s="413"/>
      <c r="OXH690" s="413"/>
      <c r="OXI690" s="413"/>
      <c r="OXJ690" s="413"/>
      <c r="OXK690" s="413"/>
      <c r="OXL690" s="413"/>
      <c r="OXM690" s="413"/>
      <c r="OXN690" s="412"/>
      <c r="OXO690" s="412"/>
      <c r="OXP690" s="412"/>
      <c r="OXQ690" s="412"/>
      <c r="OXR690" s="412"/>
      <c r="OXS690" s="412"/>
      <c r="OXT690" s="412"/>
      <c r="OXU690" s="412"/>
      <c r="OXV690" s="412"/>
      <c r="OXW690" s="412"/>
      <c r="OXX690" s="412"/>
      <c r="OXY690" s="412"/>
      <c r="OXZ690" s="412"/>
      <c r="OYA690" s="412"/>
      <c r="OYB690" s="412"/>
      <c r="OYC690" s="412"/>
      <c r="OYD690" s="412"/>
      <c r="OYE690" s="412"/>
      <c r="OYF690" s="412"/>
      <c r="OYG690" s="412"/>
      <c r="OYH690" s="412"/>
      <c r="OYI690" s="412"/>
      <c r="OYJ690" s="412"/>
      <c r="OYK690" s="412"/>
      <c r="OYL690" s="412"/>
      <c r="OYM690" s="412"/>
      <c r="OYN690" s="412"/>
      <c r="OYO690" s="412"/>
      <c r="OYP690" s="412"/>
      <c r="OYQ690" s="412"/>
      <c r="OYR690" s="412"/>
      <c r="OYS690" s="412"/>
      <c r="OYT690" s="412"/>
      <c r="OYU690" s="412"/>
      <c r="OYV690" s="412"/>
      <c r="OYW690" s="412"/>
      <c r="OYX690" s="412"/>
      <c r="OYY690" s="412"/>
      <c r="OYZ690" s="412"/>
      <c r="OZA690" s="412"/>
      <c r="OZB690" s="412"/>
      <c r="OZC690" s="412"/>
      <c r="OZD690" s="412"/>
      <c r="OZE690" s="412"/>
      <c r="OZF690" s="413"/>
      <c r="OZG690" s="413"/>
      <c r="OZH690" s="413"/>
      <c r="OZI690" s="413"/>
      <c r="OZJ690" s="413"/>
      <c r="OZK690" s="413"/>
      <c r="OZL690" s="413"/>
      <c r="OZM690" s="413"/>
      <c r="OZN690" s="413"/>
      <c r="OZO690" s="413"/>
      <c r="OZP690" s="413"/>
      <c r="OZQ690" s="413"/>
      <c r="OZR690" s="413"/>
      <c r="OZS690" s="413"/>
      <c r="OZT690" s="413"/>
      <c r="OZU690" s="413"/>
      <c r="OZV690" s="413"/>
      <c r="OZW690" s="413"/>
      <c r="OZX690" s="413"/>
      <c r="OZY690" s="413"/>
      <c r="OZZ690" s="413"/>
      <c r="PAA690" s="413"/>
      <c r="PAB690" s="413"/>
      <c r="PAC690" s="413"/>
      <c r="PAD690" s="414"/>
      <c r="PAE690" s="414"/>
      <c r="PAF690" s="414"/>
      <c r="PAG690" s="414"/>
      <c r="PAH690" s="414"/>
      <c r="PAI690" s="413"/>
      <c r="PAJ690" s="413"/>
      <c r="PAK690" s="414"/>
      <c r="PAL690" s="414"/>
      <c r="PAM690" s="413"/>
      <c r="PAN690" s="413"/>
      <c r="PAO690" s="414"/>
      <c r="PAP690" s="414"/>
      <c r="PAQ690" s="413"/>
      <c r="PAR690" s="413"/>
      <c r="PAS690" s="413"/>
      <c r="PAT690" s="413"/>
      <c r="PAU690" s="413"/>
      <c r="PAV690" s="413"/>
      <c r="PAW690" s="413"/>
      <c r="PAX690" s="414"/>
      <c r="PAY690" s="414"/>
      <c r="PAZ690" s="413"/>
      <c r="PBA690" s="413"/>
      <c r="PBB690" s="414"/>
      <c r="PBC690" s="414"/>
      <c r="PBD690" s="413"/>
      <c r="PBE690" s="413"/>
      <c r="PBF690" s="413"/>
      <c r="PBG690" s="413"/>
      <c r="PBH690" s="413"/>
      <c r="PBI690" s="407"/>
      <c r="PBJ690" s="439"/>
      <c r="PBK690" s="413"/>
      <c r="PBL690" s="413"/>
      <c r="PBM690" s="413"/>
      <c r="PBN690" s="413"/>
      <c r="PBO690" s="413"/>
      <c r="PBP690" s="413"/>
      <c r="PBQ690" s="413"/>
      <c r="PBR690" s="412"/>
      <c r="PBS690" s="412"/>
      <c r="PBT690" s="412"/>
      <c r="PBU690" s="412"/>
      <c r="PBV690" s="412"/>
      <c r="PBW690" s="412"/>
      <c r="PBX690" s="412"/>
      <c r="PBY690" s="412"/>
      <c r="PBZ690" s="412"/>
      <c r="PCA690" s="412"/>
      <c r="PCB690" s="412"/>
      <c r="PCC690" s="412"/>
      <c r="PCD690" s="412"/>
      <c r="PCE690" s="412"/>
      <c r="PCF690" s="412"/>
      <c r="PCG690" s="412"/>
      <c r="PCH690" s="412"/>
      <c r="PCI690" s="412"/>
      <c r="PCJ690" s="412"/>
      <c r="PCK690" s="412"/>
      <c r="PCL690" s="412"/>
      <c r="PCM690" s="412"/>
      <c r="PCN690" s="412"/>
      <c r="PCO690" s="412"/>
      <c r="PCP690" s="412"/>
      <c r="PCQ690" s="412"/>
      <c r="PCR690" s="412"/>
      <c r="PCS690" s="412"/>
      <c r="PCT690" s="412"/>
      <c r="PCU690" s="412"/>
      <c r="PCV690" s="412"/>
      <c r="PCW690" s="412"/>
      <c r="PCX690" s="412"/>
      <c r="PCY690" s="412"/>
      <c r="PCZ690" s="412"/>
      <c r="PDA690" s="412"/>
      <c r="PDB690" s="412"/>
      <c r="PDC690" s="412"/>
      <c r="PDD690" s="412"/>
      <c r="PDE690" s="412"/>
      <c r="PDF690" s="412"/>
      <c r="PDG690" s="412"/>
      <c r="PDH690" s="412"/>
      <c r="PDI690" s="412"/>
      <c r="PDJ690" s="413"/>
      <c r="PDK690" s="413"/>
      <c r="PDL690" s="413"/>
      <c r="PDM690" s="413"/>
      <c r="PDN690" s="413"/>
      <c r="PDO690" s="413"/>
      <c r="PDP690" s="413"/>
      <c r="PDQ690" s="413"/>
      <c r="PDR690" s="413"/>
      <c r="PDS690" s="413"/>
      <c r="PDT690" s="413"/>
      <c r="PDU690" s="413"/>
      <c r="PDV690" s="413"/>
      <c r="PDW690" s="413"/>
      <c r="PDX690" s="413"/>
      <c r="PDY690" s="413"/>
      <c r="PDZ690" s="413"/>
      <c r="PEA690" s="413"/>
      <c r="PEB690" s="413"/>
      <c r="PEC690" s="413"/>
      <c r="PED690" s="413"/>
      <c r="PEE690" s="413"/>
      <c r="PEF690" s="413"/>
      <c r="PEG690" s="413"/>
      <c r="PEH690" s="414"/>
      <c r="PEI690" s="414"/>
      <c r="PEJ690" s="414"/>
      <c r="PEK690" s="414"/>
      <c r="PEL690" s="414"/>
      <c r="PEM690" s="413"/>
      <c r="PEN690" s="413"/>
      <c r="PEO690" s="414"/>
      <c r="PEP690" s="414"/>
      <c r="PEQ690" s="413"/>
      <c r="PER690" s="413"/>
      <c r="PES690" s="414"/>
      <c r="PET690" s="414"/>
      <c r="PEU690" s="413"/>
      <c r="PEV690" s="413"/>
      <c r="PEW690" s="413"/>
      <c r="PEX690" s="413"/>
      <c r="PEY690" s="413"/>
      <c r="PEZ690" s="413"/>
      <c r="PFA690" s="413"/>
      <c r="PFB690" s="414"/>
      <c r="PFC690" s="414"/>
      <c r="PFD690" s="413"/>
      <c r="PFE690" s="413"/>
      <c r="PFF690" s="414"/>
      <c r="PFG690" s="414"/>
      <c r="PFH690" s="413"/>
      <c r="PFI690" s="413"/>
      <c r="PFJ690" s="413"/>
      <c r="PFK690" s="413"/>
      <c r="PFL690" s="413"/>
      <c r="PFM690" s="407"/>
      <c r="PFN690" s="439"/>
      <c r="PFO690" s="413"/>
      <c r="PFP690" s="413"/>
      <c r="PFQ690" s="413"/>
      <c r="PFR690" s="413"/>
      <c r="PFS690" s="413"/>
      <c r="PFT690" s="413"/>
      <c r="PFU690" s="413"/>
      <c r="PFV690" s="412"/>
      <c r="PFW690" s="412"/>
      <c r="PFX690" s="412"/>
      <c r="PFY690" s="412"/>
      <c r="PFZ690" s="412"/>
      <c r="PGA690" s="412"/>
      <c r="PGB690" s="412"/>
      <c r="PGC690" s="412"/>
      <c r="PGD690" s="412"/>
      <c r="PGE690" s="412"/>
      <c r="PGF690" s="412"/>
      <c r="PGG690" s="412"/>
      <c r="PGH690" s="412"/>
      <c r="PGI690" s="412"/>
      <c r="PGJ690" s="412"/>
      <c r="PGK690" s="412"/>
      <c r="PGL690" s="412"/>
      <c r="PGM690" s="412"/>
      <c r="PGN690" s="412"/>
      <c r="PGO690" s="412"/>
      <c r="PGP690" s="412"/>
      <c r="PGQ690" s="412"/>
      <c r="PGR690" s="412"/>
      <c r="PGS690" s="412"/>
      <c r="PGT690" s="412"/>
      <c r="PGU690" s="412"/>
      <c r="PGV690" s="412"/>
      <c r="PGW690" s="412"/>
      <c r="PGX690" s="412"/>
      <c r="PGY690" s="412"/>
      <c r="PGZ690" s="412"/>
      <c r="PHA690" s="412"/>
      <c r="PHB690" s="412"/>
      <c r="PHC690" s="412"/>
      <c r="PHD690" s="412"/>
      <c r="PHE690" s="412"/>
      <c r="PHF690" s="412"/>
      <c r="PHG690" s="412"/>
      <c r="PHH690" s="412"/>
      <c r="PHI690" s="412"/>
      <c r="PHJ690" s="412"/>
      <c r="PHK690" s="412"/>
      <c r="PHL690" s="412"/>
      <c r="PHM690" s="412"/>
      <c r="PHN690" s="413"/>
      <c r="PHO690" s="413"/>
      <c r="PHP690" s="413"/>
      <c r="PHQ690" s="413"/>
      <c r="PHR690" s="413"/>
      <c r="PHS690" s="413"/>
      <c r="PHT690" s="413"/>
      <c r="PHU690" s="413"/>
      <c r="PHV690" s="413"/>
      <c r="PHW690" s="413"/>
      <c r="PHX690" s="413"/>
      <c r="PHY690" s="413"/>
      <c r="PHZ690" s="413"/>
      <c r="PIA690" s="413"/>
      <c r="PIB690" s="413"/>
      <c r="PIC690" s="413"/>
      <c r="PID690" s="413"/>
      <c r="PIE690" s="413"/>
      <c r="PIF690" s="413"/>
      <c r="PIG690" s="413"/>
      <c r="PIH690" s="413"/>
      <c r="PII690" s="413"/>
      <c r="PIJ690" s="413"/>
      <c r="PIK690" s="413"/>
      <c r="PIL690" s="414"/>
      <c r="PIM690" s="414"/>
      <c r="PIN690" s="414"/>
      <c r="PIO690" s="414"/>
      <c r="PIP690" s="414"/>
      <c r="PIQ690" s="413"/>
      <c r="PIR690" s="413"/>
      <c r="PIS690" s="414"/>
      <c r="PIT690" s="414"/>
      <c r="PIU690" s="413"/>
      <c r="PIV690" s="413"/>
      <c r="PIW690" s="414"/>
      <c r="PIX690" s="414"/>
      <c r="PIY690" s="413"/>
      <c r="PIZ690" s="413"/>
      <c r="PJA690" s="413"/>
      <c r="PJB690" s="413"/>
      <c r="PJC690" s="413"/>
      <c r="PJD690" s="413"/>
      <c r="PJE690" s="413"/>
      <c r="PJF690" s="414"/>
      <c r="PJG690" s="414"/>
      <c r="PJH690" s="413"/>
      <c r="PJI690" s="413"/>
      <c r="PJJ690" s="414"/>
      <c r="PJK690" s="414"/>
      <c r="PJL690" s="413"/>
      <c r="PJM690" s="413"/>
      <c r="PJN690" s="413"/>
      <c r="PJO690" s="413"/>
      <c r="PJP690" s="413"/>
      <c r="PJQ690" s="407"/>
      <c r="PJR690" s="439"/>
      <c r="PJS690" s="413"/>
      <c r="PJT690" s="413"/>
      <c r="PJU690" s="413"/>
      <c r="PJV690" s="413"/>
      <c r="PJW690" s="413"/>
      <c r="PJX690" s="413"/>
      <c r="PJY690" s="413"/>
      <c r="PJZ690" s="412"/>
      <c r="PKA690" s="412"/>
      <c r="PKB690" s="412"/>
      <c r="PKC690" s="412"/>
      <c r="PKD690" s="412"/>
      <c r="PKE690" s="412"/>
      <c r="PKF690" s="412"/>
      <c r="PKG690" s="412"/>
      <c r="PKH690" s="412"/>
      <c r="PKI690" s="412"/>
      <c r="PKJ690" s="412"/>
      <c r="PKK690" s="412"/>
      <c r="PKL690" s="412"/>
      <c r="PKM690" s="412"/>
      <c r="PKN690" s="412"/>
      <c r="PKO690" s="412"/>
      <c r="PKP690" s="412"/>
      <c r="PKQ690" s="412"/>
      <c r="PKR690" s="412"/>
      <c r="PKS690" s="412"/>
      <c r="PKT690" s="412"/>
      <c r="PKU690" s="412"/>
      <c r="PKV690" s="412"/>
      <c r="PKW690" s="412"/>
      <c r="PKX690" s="412"/>
      <c r="PKY690" s="412"/>
      <c r="PKZ690" s="412"/>
      <c r="PLA690" s="412"/>
      <c r="PLB690" s="412"/>
      <c r="PLC690" s="412"/>
      <c r="PLD690" s="412"/>
      <c r="PLE690" s="412"/>
      <c r="PLF690" s="412"/>
      <c r="PLG690" s="412"/>
      <c r="PLH690" s="412"/>
      <c r="PLI690" s="412"/>
      <c r="PLJ690" s="412"/>
      <c r="PLK690" s="412"/>
      <c r="PLL690" s="412"/>
      <c r="PLM690" s="412"/>
      <c r="PLN690" s="412"/>
      <c r="PLO690" s="412"/>
      <c r="PLP690" s="412"/>
      <c r="PLQ690" s="412"/>
      <c r="PLR690" s="413"/>
      <c r="PLS690" s="413"/>
      <c r="PLT690" s="413"/>
      <c r="PLU690" s="413"/>
      <c r="PLV690" s="413"/>
      <c r="PLW690" s="413"/>
      <c r="PLX690" s="413"/>
      <c r="PLY690" s="413"/>
      <c r="PLZ690" s="413"/>
      <c r="PMA690" s="413"/>
      <c r="PMB690" s="413"/>
      <c r="PMC690" s="413"/>
      <c r="PMD690" s="413"/>
      <c r="PME690" s="413"/>
      <c r="PMF690" s="413"/>
      <c r="PMG690" s="413"/>
      <c r="PMH690" s="413"/>
      <c r="PMI690" s="413"/>
      <c r="PMJ690" s="413"/>
      <c r="PMK690" s="413"/>
      <c r="PML690" s="413"/>
      <c r="PMM690" s="413"/>
      <c r="PMN690" s="413"/>
      <c r="PMO690" s="413"/>
      <c r="PMP690" s="414"/>
      <c r="PMQ690" s="414"/>
      <c r="PMR690" s="414"/>
      <c r="PMS690" s="414"/>
      <c r="PMT690" s="414"/>
      <c r="PMU690" s="413"/>
      <c r="PMV690" s="413"/>
      <c r="PMW690" s="414"/>
      <c r="PMX690" s="414"/>
      <c r="PMY690" s="413"/>
      <c r="PMZ690" s="413"/>
      <c r="PNA690" s="414"/>
      <c r="PNB690" s="414"/>
      <c r="PNC690" s="413"/>
      <c r="PND690" s="413"/>
      <c r="PNE690" s="413"/>
      <c r="PNF690" s="413"/>
      <c r="PNG690" s="413"/>
      <c r="PNH690" s="413"/>
      <c r="PNI690" s="413"/>
      <c r="PNJ690" s="414"/>
      <c r="PNK690" s="414"/>
      <c r="PNL690" s="413"/>
      <c r="PNM690" s="413"/>
      <c r="PNN690" s="414"/>
      <c r="PNO690" s="414"/>
      <c r="PNP690" s="413"/>
      <c r="PNQ690" s="413"/>
      <c r="PNR690" s="413"/>
      <c r="PNS690" s="413"/>
      <c r="PNT690" s="413"/>
      <c r="PNU690" s="407"/>
      <c r="PNV690" s="439"/>
      <c r="PNW690" s="413"/>
      <c r="PNX690" s="413"/>
      <c r="PNY690" s="413"/>
      <c r="PNZ690" s="413"/>
      <c r="POA690" s="413"/>
      <c r="POB690" s="413"/>
      <c r="POC690" s="413"/>
      <c r="POD690" s="412"/>
      <c r="POE690" s="412"/>
      <c r="POF690" s="412"/>
      <c r="POG690" s="412"/>
      <c r="POH690" s="412"/>
      <c r="POI690" s="412"/>
      <c r="POJ690" s="412"/>
      <c r="POK690" s="412"/>
      <c r="POL690" s="412"/>
      <c r="POM690" s="412"/>
      <c r="PON690" s="412"/>
      <c r="POO690" s="412"/>
      <c r="POP690" s="412"/>
      <c r="POQ690" s="412"/>
      <c r="POR690" s="412"/>
      <c r="POS690" s="412"/>
      <c r="POT690" s="412"/>
      <c r="POU690" s="412"/>
      <c r="POV690" s="412"/>
      <c r="POW690" s="412"/>
      <c r="POX690" s="412"/>
      <c r="POY690" s="412"/>
      <c r="POZ690" s="412"/>
      <c r="PPA690" s="412"/>
      <c r="PPB690" s="412"/>
      <c r="PPC690" s="412"/>
      <c r="PPD690" s="412"/>
      <c r="PPE690" s="412"/>
      <c r="PPF690" s="412"/>
      <c r="PPG690" s="412"/>
      <c r="PPH690" s="412"/>
      <c r="PPI690" s="412"/>
      <c r="PPJ690" s="412"/>
      <c r="PPK690" s="412"/>
      <c r="PPL690" s="412"/>
      <c r="PPM690" s="412"/>
      <c r="PPN690" s="412"/>
      <c r="PPO690" s="412"/>
      <c r="PPP690" s="412"/>
      <c r="PPQ690" s="412"/>
      <c r="PPR690" s="412"/>
      <c r="PPS690" s="412"/>
      <c r="PPT690" s="412"/>
      <c r="PPU690" s="412"/>
      <c r="PPV690" s="413"/>
      <c r="PPW690" s="413"/>
      <c r="PPX690" s="413"/>
      <c r="PPY690" s="413"/>
      <c r="PPZ690" s="413"/>
      <c r="PQA690" s="413"/>
      <c r="PQB690" s="413"/>
      <c r="PQC690" s="413"/>
      <c r="PQD690" s="413"/>
      <c r="PQE690" s="413"/>
      <c r="PQF690" s="413"/>
      <c r="PQG690" s="413"/>
      <c r="PQH690" s="413"/>
      <c r="PQI690" s="413"/>
      <c r="PQJ690" s="413"/>
      <c r="PQK690" s="413"/>
      <c r="PQL690" s="413"/>
      <c r="PQM690" s="413"/>
      <c r="PQN690" s="413"/>
      <c r="PQO690" s="413"/>
      <c r="PQP690" s="413"/>
      <c r="PQQ690" s="413"/>
      <c r="PQR690" s="413"/>
      <c r="PQS690" s="413"/>
      <c r="PQT690" s="414"/>
      <c r="PQU690" s="414"/>
      <c r="PQV690" s="414"/>
      <c r="PQW690" s="414"/>
      <c r="PQX690" s="414"/>
      <c r="PQY690" s="413"/>
      <c r="PQZ690" s="413"/>
      <c r="PRA690" s="414"/>
      <c r="PRB690" s="414"/>
      <c r="PRC690" s="413"/>
      <c r="PRD690" s="413"/>
      <c r="PRE690" s="414"/>
      <c r="PRF690" s="414"/>
      <c r="PRG690" s="413"/>
      <c r="PRH690" s="413"/>
      <c r="PRI690" s="413"/>
      <c r="PRJ690" s="413"/>
      <c r="PRK690" s="413"/>
      <c r="PRL690" s="413"/>
      <c r="PRM690" s="413"/>
      <c r="PRN690" s="414"/>
      <c r="PRO690" s="414"/>
      <c r="PRP690" s="413"/>
      <c r="PRQ690" s="413"/>
      <c r="PRR690" s="414"/>
      <c r="PRS690" s="414"/>
      <c r="PRT690" s="413"/>
      <c r="PRU690" s="413"/>
      <c r="PRV690" s="413"/>
      <c r="PRW690" s="413"/>
      <c r="PRX690" s="413"/>
      <c r="PRY690" s="407"/>
      <c r="PRZ690" s="439"/>
      <c r="PSA690" s="413"/>
      <c r="PSB690" s="413"/>
      <c r="PSC690" s="413"/>
      <c r="PSD690" s="413"/>
      <c r="PSE690" s="413"/>
      <c r="PSF690" s="413"/>
      <c r="PSG690" s="413"/>
      <c r="PSH690" s="412"/>
      <c r="PSI690" s="412"/>
      <c r="PSJ690" s="412"/>
      <c r="PSK690" s="412"/>
      <c r="PSL690" s="412"/>
      <c r="PSM690" s="412"/>
      <c r="PSN690" s="412"/>
      <c r="PSO690" s="412"/>
      <c r="PSP690" s="412"/>
      <c r="PSQ690" s="412"/>
      <c r="PSR690" s="412"/>
      <c r="PSS690" s="412"/>
      <c r="PST690" s="412"/>
      <c r="PSU690" s="412"/>
      <c r="PSV690" s="412"/>
      <c r="PSW690" s="412"/>
      <c r="PSX690" s="412"/>
      <c r="PSY690" s="412"/>
      <c r="PSZ690" s="412"/>
      <c r="PTA690" s="412"/>
      <c r="PTB690" s="412"/>
      <c r="PTC690" s="412"/>
      <c r="PTD690" s="412"/>
      <c r="PTE690" s="412"/>
      <c r="PTF690" s="412"/>
      <c r="PTG690" s="412"/>
      <c r="PTH690" s="412"/>
      <c r="PTI690" s="412"/>
      <c r="PTJ690" s="412"/>
      <c r="PTK690" s="412"/>
      <c r="PTL690" s="412"/>
      <c r="PTM690" s="412"/>
      <c r="PTN690" s="412"/>
      <c r="PTO690" s="412"/>
      <c r="PTP690" s="412"/>
      <c r="PTQ690" s="412"/>
      <c r="PTR690" s="412"/>
      <c r="PTS690" s="412"/>
      <c r="PTT690" s="412"/>
      <c r="PTU690" s="412"/>
      <c r="PTV690" s="412"/>
      <c r="PTW690" s="412"/>
      <c r="PTX690" s="412"/>
      <c r="PTY690" s="412"/>
      <c r="PTZ690" s="413"/>
      <c r="PUA690" s="413"/>
      <c r="PUB690" s="413"/>
      <c r="PUC690" s="413"/>
      <c r="PUD690" s="413"/>
      <c r="PUE690" s="413"/>
      <c r="PUF690" s="413"/>
      <c r="PUG690" s="413"/>
      <c r="PUH690" s="413"/>
      <c r="PUI690" s="413"/>
      <c r="PUJ690" s="413"/>
      <c r="PUK690" s="413"/>
      <c r="PUL690" s="413"/>
      <c r="PUM690" s="413"/>
      <c r="PUN690" s="413"/>
      <c r="PUO690" s="413"/>
      <c r="PUP690" s="413"/>
      <c r="PUQ690" s="413"/>
      <c r="PUR690" s="413"/>
      <c r="PUS690" s="413"/>
      <c r="PUT690" s="413"/>
      <c r="PUU690" s="413"/>
      <c r="PUV690" s="413"/>
      <c r="PUW690" s="413"/>
      <c r="PUX690" s="414"/>
      <c r="PUY690" s="414"/>
      <c r="PUZ690" s="414"/>
      <c r="PVA690" s="414"/>
      <c r="PVB690" s="414"/>
      <c r="PVC690" s="413"/>
      <c r="PVD690" s="413"/>
      <c r="PVE690" s="414"/>
      <c r="PVF690" s="414"/>
      <c r="PVG690" s="413"/>
      <c r="PVH690" s="413"/>
      <c r="PVI690" s="414"/>
      <c r="PVJ690" s="414"/>
      <c r="PVK690" s="413"/>
      <c r="PVL690" s="413"/>
      <c r="PVM690" s="413"/>
      <c r="PVN690" s="413"/>
      <c r="PVO690" s="413"/>
      <c r="PVP690" s="413"/>
      <c r="PVQ690" s="413"/>
      <c r="PVR690" s="414"/>
      <c r="PVS690" s="414"/>
      <c r="PVT690" s="413"/>
      <c r="PVU690" s="413"/>
      <c r="PVV690" s="414"/>
      <c r="PVW690" s="414"/>
      <c r="PVX690" s="413"/>
      <c r="PVY690" s="413"/>
      <c r="PVZ690" s="413"/>
      <c r="PWA690" s="413"/>
      <c r="PWB690" s="413"/>
      <c r="PWC690" s="407"/>
      <c r="PWD690" s="439"/>
      <c r="PWE690" s="413"/>
      <c r="PWF690" s="413"/>
      <c r="PWG690" s="413"/>
      <c r="PWH690" s="413"/>
      <c r="PWI690" s="413"/>
      <c r="PWJ690" s="413"/>
      <c r="PWK690" s="413"/>
      <c r="PWL690" s="412"/>
      <c r="PWM690" s="412"/>
      <c r="PWN690" s="412"/>
      <c r="PWO690" s="412"/>
      <c r="PWP690" s="412"/>
      <c r="PWQ690" s="412"/>
      <c r="PWR690" s="412"/>
      <c r="PWS690" s="412"/>
      <c r="PWT690" s="412"/>
      <c r="PWU690" s="412"/>
      <c r="PWV690" s="412"/>
      <c r="PWW690" s="412"/>
      <c r="PWX690" s="412"/>
      <c r="PWY690" s="412"/>
      <c r="PWZ690" s="412"/>
      <c r="PXA690" s="412"/>
      <c r="PXB690" s="412"/>
      <c r="PXC690" s="412"/>
      <c r="PXD690" s="412"/>
      <c r="PXE690" s="412"/>
      <c r="PXF690" s="412"/>
      <c r="PXG690" s="412"/>
      <c r="PXH690" s="412"/>
      <c r="PXI690" s="412"/>
      <c r="PXJ690" s="412"/>
      <c r="PXK690" s="412"/>
      <c r="PXL690" s="412"/>
      <c r="PXM690" s="412"/>
      <c r="PXN690" s="412"/>
      <c r="PXO690" s="412"/>
      <c r="PXP690" s="412"/>
      <c r="PXQ690" s="412"/>
      <c r="PXR690" s="412"/>
      <c r="PXS690" s="412"/>
      <c r="PXT690" s="412"/>
      <c r="PXU690" s="412"/>
      <c r="PXV690" s="412"/>
      <c r="PXW690" s="412"/>
      <c r="PXX690" s="412"/>
      <c r="PXY690" s="412"/>
      <c r="PXZ690" s="412"/>
      <c r="PYA690" s="412"/>
      <c r="PYB690" s="412"/>
      <c r="PYC690" s="412"/>
      <c r="PYD690" s="413"/>
      <c r="PYE690" s="413"/>
      <c r="PYF690" s="413"/>
      <c r="PYG690" s="413"/>
      <c r="PYH690" s="413"/>
      <c r="PYI690" s="413"/>
      <c r="PYJ690" s="413"/>
      <c r="PYK690" s="413"/>
      <c r="PYL690" s="413"/>
      <c r="PYM690" s="413"/>
      <c r="PYN690" s="413"/>
      <c r="PYO690" s="413"/>
      <c r="PYP690" s="413"/>
      <c r="PYQ690" s="413"/>
      <c r="PYR690" s="413"/>
      <c r="PYS690" s="413"/>
      <c r="PYT690" s="413"/>
      <c r="PYU690" s="413"/>
      <c r="PYV690" s="413"/>
      <c r="PYW690" s="413"/>
      <c r="PYX690" s="413"/>
      <c r="PYY690" s="413"/>
      <c r="PYZ690" s="413"/>
      <c r="PZA690" s="413"/>
      <c r="PZB690" s="414"/>
      <c r="PZC690" s="414"/>
      <c r="PZD690" s="414"/>
      <c r="PZE690" s="414"/>
      <c r="PZF690" s="414"/>
      <c r="PZG690" s="413"/>
      <c r="PZH690" s="413"/>
      <c r="PZI690" s="414"/>
      <c r="PZJ690" s="414"/>
      <c r="PZK690" s="413"/>
      <c r="PZL690" s="413"/>
      <c r="PZM690" s="414"/>
      <c r="PZN690" s="414"/>
      <c r="PZO690" s="413"/>
      <c r="PZP690" s="413"/>
      <c r="PZQ690" s="413"/>
      <c r="PZR690" s="413"/>
      <c r="PZS690" s="413"/>
      <c r="PZT690" s="413"/>
      <c r="PZU690" s="413"/>
      <c r="PZV690" s="414"/>
      <c r="PZW690" s="414"/>
      <c r="PZX690" s="413"/>
      <c r="PZY690" s="413"/>
      <c r="PZZ690" s="414"/>
      <c r="QAA690" s="414"/>
      <c r="QAB690" s="413"/>
      <c r="QAC690" s="413"/>
      <c r="QAD690" s="413"/>
      <c r="QAE690" s="413"/>
      <c r="QAF690" s="413"/>
      <c r="QAG690" s="407"/>
      <c r="QAH690" s="439"/>
      <c r="QAI690" s="413"/>
      <c r="QAJ690" s="413"/>
      <c r="QAK690" s="413"/>
      <c r="QAL690" s="413"/>
      <c r="QAM690" s="413"/>
      <c r="QAN690" s="413"/>
      <c r="QAO690" s="413"/>
      <c r="QAP690" s="412"/>
      <c r="QAQ690" s="412"/>
      <c r="QAR690" s="412"/>
      <c r="QAS690" s="412"/>
      <c r="QAT690" s="412"/>
      <c r="QAU690" s="412"/>
      <c r="QAV690" s="412"/>
      <c r="QAW690" s="412"/>
      <c r="QAX690" s="412"/>
      <c r="QAY690" s="412"/>
      <c r="QAZ690" s="412"/>
      <c r="QBA690" s="412"/>
      <c r="QBB690" s="412"/>
      <c r="QBC690" s="412"/>
      <c r="QBD690" s="412"/>
      <c r="QBE690" s="412"/>
      <c r="QBF690" s="412"/>
      <c r="QBG690" s="412"/>
      <c r="QBH690" s="412"/>
      <c r="QBI690" s="412"/>
      <c r="QBJ690" s="412"/>
      <c r="QBK690" s="412"/>
      <c r="QBL690" s="412"/>
      <c r="QBM690" s="412"/>
      <c r="QBN690" s="412"/>
      <c r="QBO690" s="412"/>
      <c r="QBP690" s="412"/>
      <c r="QBQ690" s="412"/>
      <c r="QBR690" s="412"/>
      <c r="QBS690" s="412"/>
      <c r="QBT690" s="412"/>
      <c r="QBU690" s="412"/>
      <c r="QBV690" s="412"/>
      <c r="QBW690" s="412"/>
      <c r="QBX690" s="412"/>
      <c r="QBY690" s="412"/>
      <c r="QBZ690" s="412"/>
      <c r="QCA690" s="412"/>
      <c r="QCB690" s="412"/>
      <c r="QCC690" s="412"/>
      <c r="QCD690" s="412"/>
      <c r="QCE690" s="412"/>
      <c r="QCF690" s="412"/>
      <c r="QCG690" s="412"/>
      <c r="QCH690" s="413"/>
      <c r="QCI690" s="413"/>
      <c r="QCJ690" s="413"/>
      <c r="QCK690" s="413"/>
      <c r="QCL690" s="413"/>
      <c r="QCM690" s="413"/>
      <c r="QCN690" s="413"/>
      <c r="QCO690" s="413"/>
      <c r="QCP690" s="413"/>
      <c r="QCQ690" s="413"/>
      <c r="QCR690" s="413"/>
      <c r="QCS690" s="413"/>
      <c r="QCT690" s="413"/>
      <c r="QCU690" s="413"/>
      <c r="QCV690" s="413"/>
      <c r="QCW690" s="413"/>
      <c r="QCX690" s="413"/>
      <c r="QCY690" s="413"/>
      <c r="QCZ690" s="413"/>
      <c r="QDA690" s="413"/>
      <c r="QDB690" s="413"/>
      <c r="QDC690" s="413"/>
      <c r="QDD690" s="413"/>
      <c r="QDE690" s="413"/>
      <c r="QDF690" s="414"/>
      <c r="QDG690" s="414"/>
      <c r="QDH690" s="414"/>
      <c r="QDI690" s="414"/>
      <c r="QDJ690" s="414"/>
      <c r="QDK690" s="413"/>
      <c r="QDL690" s="413"/>
      <c r="QDM690" s="414"/>
      <c r="QDN690" s="414"/>
      <c r="QDO690" s="413"/>
      <c r="QDP690" s="413"/>
      <c r="QDQ690" s="414"/>
      <c r="QDR690" s="414"/>
      <c r="QDS690" s="413"/>
      <c r="QDT690" s="413"/>
      <c r="QDU690" s="413"/>
      <c r="QDV690" s="413"/>
      <c r="QDW690" s="413"/>
      <c r="QDX690" s="413"/>
      <c r="QDY690" s="413"/>
      <c r="QDZ690" s="414"/>
      <c r="QEA690" s="414"/>
      <c r="QEB690" s="413"/>
      <c r="QEC690" s="413"/>
      <c r="QED690" s="414"/>
      <c r="QEE690" s="414"/>
      <c r="QEF690" s="413"/>
      <c r="QEG690" s="413"/>
      <c r="QEH690" s="413"/>
      <c r="QEI690" s="413"/>
      <c r="QEJ690" s="413"/>
      <c r="QEK690" s="407"/>
      <c r="QEL690" s="439"/>
      <c r="QEM690" s="413"/>
      <c r="QEN690" s="413"/>
      <c r="QEO690" s="413"/>
      <c r="QEP690" s="413"/>
      <c r="QEQ690" s="413"/>
      <c r="QER690" s="413"/>
      <c r="QES690" s="413"/>
      <c r="QET690" s="412"/>
      <c r="QEU690" s="412"/>
      <c r="QEV690" s="412"/>
      <c r="QEW690" s="412"/>
      <c r="QEX690" s="412"/>
      <c r="QEY690" s="412"/>
      <c r="QEZ690" s="412"/>
      <c r="QFA690" s="412"/>
      <c r="QFB690" s="412"/>
      <c r="QFC690" s="412"/>
      <c r="QFD690" s="412"/>
      <c r="QFE690" s="412"/>
      <c r="QFF690" s="412"/>
      <c r="QFG690" s="412"/>
      <c r="QFH690" s="412"/>
      <c r="QFI690" s="412"/>
      <c r="QFJ690" s="412"/>
      <c r="QFK690" s="412"/>
      <c r="QFL690" s="412"/>
      <c r="QFM690" s="412"/>
      <c r="QFN690" s="412"/>
      <c r="QFO690" s="412"/>
      <c r="QFP690" s="412"/>
      <c r="QFQ690" s="412"/>
      <c r="QFR690" s="412"/>
      <c r="QFS690" s="412"/>
      <c r="QFT690" s="412"/>
      <c r="QFU690" s="412"/>
      <c r="QFV690" s="412"/>
      <c r="QFW690" s="412"/>
      <c r="QFX690" s="412"/>
      <c r="QFY690" s="412"/>
      <c r="QFZ690" s="412"/>
      <c r="QGA690" s="412"/>
      <c r="QGB690" s="412"/>
      <c r="QGC690" s="412"/>
      <c r="QGD690" s="412"/>
      <c r="QGE690" s="412"/>
      <c r="QGF690" s="412"/>
      <c r="QGG690" s="412"/>
      <c r="QGH690" s="412"/>
      <c r="QGI690" s="412"/>
      <c r="QGJ690" s="412"/>
      <c r="QGK690" s="412"/>
      <c r="QGL690" s="413"/>
      <c r="QGM690" s="413"/>
      <c r="QGN690" s="413"/>
      <c r="QGO690" s="413"/>
      <c r="QGP690" s="413"/>
      <c r="QGQ690" s="413"/>
      <c r="QGR690" s="413"/>
      <c r="QGS690" s="413"/>
      <c r="QGT690" s="413"/>
      <c r="QGU690" s="413"/>
      <c r="QGV690" s="413"/>
      <c r="QGW690" s="413"/>
      <c r="QGX690" s="413"/>
      <c r="QGY690" s="413"/>
      <c r="QGZ690" s="413"/>
      <c r="QHA690" s="413"/>
      <c r="QHB690" s="413"/>
      <c r="QHC690" s="413"/>
      <c r="QHD690" s="413"/>
      <c r="QHE690" s="413"/>
      <c r="QHF690" s="413"/>
      <c r="QHG690" s="413"/>
      <c r="QHH690" s="413"/>
      <c r="QHI690" s="413"/>
      <c r="QHJ690" s="414"/>
      <c r="QHK690" s="414"/>
      <c r="QHL690" s="414"/>
      <c r="QHM690" s="414"/>
      <c r="QHN690" s="414"/>
      <c r="QHO690" s="413"/>
      <c r="QHP690" s="413"/>
      <c r="QHQ690" s="414"/>
      <c r="QHR690" s="414"/>
      <c r="QHS690" s="413"/>
      <c r="QHT690" s="413"/>
      <c r="QHU690" s="414"/>
      <c r="QHV690" s="414"/>
      <c r="QHW690" s="413"/>
      <c r="QHX690" s="413"/>
      <c r="QHY690" s="413"/>
      <c r="QHZ690" s="413"/>
      <c r="QIA690" s="413"/>
      <c r="QIB690" s="413"/>
      <c r="QIC690" s="413"/>
      <c r="QID690" s="414"/>
      <c r="QIE690" s="414"/>
      <c r="QIF690" s="413"/>
      <c r="QIG690" s="413"/>
      <c r="QIH690" s="414"/>
      <c r="QII690" s="414"/>
      <c r="QIJ690" s="413"/>
      <c r="QIK690" s="413"/>
      <c r="QIL690" s="413"/>
      <c r="QIM690" s="413"/>
      <c r="QIN690" s="413"/>
      <c r="QIO690" s="407"/>
      <c r="QIP690" s="439"/>
      <c r="QIQ690" s="413"/>
      <c r="QIR690" s="413"/>
      <c r="QIS690" s="413"/>
      <c r="QIT690" s="413"/>
      <c r="QIU690" s="413"/>
      <c r="QIV690" s="413"/>
      <c r="QIW690" s="413"/>
      <c r="QIX690" s="412"/>
      <c r="QIY690" s="412"/>
      <c r="QIZ690" s="412"/>
      <c r="QJA690" s="412"/>
      <c r="QJB690" s="412"/>
      <c r="QJC690" s="412"/>
      <c r="QJD690" s="412"/>
      <c r="QJE690" s="412"/>
      <c r="QJF690" s="412"/>
      <c r="QJG690" s="412"/>
      <c r="QJH690" s="412"/>
      <c r="QJI690" s="412"/>
      <c r="QJJ690" s="412"/>
      <c r="QJK690" s="412"/>
      <c r="QJL690" s="412"/>
      <c r="QJM690" s="412"/>
      <c r="QJN690" s="412"/>
      <c r="QJO690" s="412"/>
      <c r="QJP690" s="412"/>
      <c r="QJQ690" s="412"/>
      <c r="QJR690" s="412"/>
      <c r="QJS690" s="412"/>
      <c r="QJT690" s="412"/>
      <c r="QJU690" s="412"/>
      <c r="QJV690" s="412"/>
      <c r="QJW690" s="412"/>
      <c r="QJX690" s="412"/>
      <c r="QJY690" s="412"/>
      <c r="QJZ690" s="412"/>
      <c r="QKA690" s="412"/>
      <c r="QKB690" s="412"/>
      <c r="QKC690" s="412"/>
      <c r="QKD690" s="412"/>
      <c r="QKE690" s="412"/>
      <c r="QKF690" s="412"/>
      <c r="QKG690" s="412"/>
      <c r="QKH690" s="412"/>
      <c r="QKI690" s="412"/>
      <c r="QKJ690" s="412"/>
      <c r="QKK690" s="412"/>
      <c r="QKL690" s="412"/>
      <c r="QKM690" s="412"/>
      <c r="QKN690" s="412"/>
      <c r="QKO690" s="412"/>
      <c r="QKP690" s="413"/>
      <c r="QKQ690" s="413"/>
      <c r="QKR690" s="413"/>
      <c r="QKS690" s="413"/>
      <c r="QKT690" s="413"/>
      <c r="QKU690" s="413"/>
      <c r="QKV690" s="413"/>
      <c r="QKW690" s="413"/>
      <c r="QKX690" s="413"/>
      <c r="QKY690" s="413"/>
      <c r="QKZ690" s="413"/>
      <c r="QLA690" s="413"/>
      <c r="QLB690" s="413"/>
      <c r="QLC690" s="413"/>
      <c r="QLD690" s="413"/>
      <c r="QLE690" s="413"/>
      <c r="QLF690" s="413"/>
      <c r="QLG690" s="413"/>
      <c r="QLH690" s="413"/>
      <c r="QLI690" s="413"/>
      <c r="QLJ690" s="413"/>
      <c r="QLK690" s="413"/>
      <c r="QLL690" s="413"/>
      <c r="QLM690" s="413"/>
      <c r="QLN690" s="414"/>
      <c r="QLO690" s="414"/>
      <c r="QLP690" s="414"/>
      <c r="QLQ690" s="414"/>
      <c r="QLR690" s="414"/>
      <c r="QLS690" s="413"/>
      <c r="QLT690" s="413"/>
      <c r="QLU690" s="414"/>
      <c r="QLV690" s="414"/>
      <c r="QLW690" s="413"/>
      <c r="QLX690" s="413"/>
      <c r="QLY690" s="414"/>
      <c r="QLZ690" s="414"/>
      <c r="QMA690" s="413"/>
      <c r="QMB690" s="413"/>
      <c r="QMC690" s="413"/>
      <c r="QMD690" s="413"/>
      <c r="QME690" s="413"/>
      <c r="QMF690" s="413"/>
      <c r="QMG690" s="413"/>
      <c r="QMH690" s="414"/>
      <c r="QMI690" s="414"/>
      <c r="QMJ690" s="413"/>
      <c r="QMK690" s="413"/>
      <c r="QML690" s="414"/>
      <c r="QMM690" s="414"/>
      <c r="QMN690" s="413"/>
      <c r="QMO690" s="413"/>
      <c r="QMP690" s="413"/>
      <c r="QMQ690" s="413"/>
      <c r="QMR690" s="413"/>
      <c r="QMS690" s="407"/>
      <c r="QMT690" s="439"/>
      <c r="QMU690" s="413"/>
      <c r="QMV690" s="413"/>
      <c r="QMW690" s="413"/>
      <c r="QMX690" s="413"/>
      <c r="QMY690" s="413"/>
      <c r="QMZ690" s="413"/>
      <c r="QNA690" s="413"/>
      <c r="QNB690" s="412"/>
      <c r="QNC690" s="412"/>
      <c r="QND690" s="412"/>
      <c r="QNE690" s="412"/>
      <c r="QNF690" s="412"/>
      <c r="QNG690" s="412"/>
      <c r="QNH690" s="412"/>
      <c r="QNI690" s="412"/>
      <c r="QNJ690" s="412"/>
      <c r="QNK690" s="412"/>
      <c r="QNL690" s="412"/>
      <c r="QNM690" s="412"/>
      <c r="QNN690" s="412"/>
      <c r="QNO690" s="412"/>
      <c r="QNP690" s="412"/>
      <c r="QNQ690" s="412"/>
      <c r="QNR690" s="412"/>
      <c r="QNS690" s="412"/>
      <c r="QNT690" s="412"/>
      <c r="QNU690" s="412"/>
      <c r="QNV690" s="412"/>
      <c r="QNW690" s="412"/>
      <c r="QNX690" s="412"/>
      <c r="QNY690" s="412"/>
      <c r="QNZ690" s="412"/>
      <c r="QOA690" s="412"/>
      <c r="QOB690" s="412"/>
      <c r="QOC690" s="412"/>
      <c r="QOD690" s="412"/>
      <c r="QOE690" s="412"/>
      <c r="QOF690" s="412"/>
      <c r="QOG690" s="412"/>
      <c r="QOH690" s="412"/>
      <c r="QOI690" s="412"/>
      <c r="QOJ690" s="412"/>
      <c r="QOK690" s="412"/>
      <c r="QOL690" s="412"/>
      <c r="QOM690" s="412"/>
      <c r="QON690" s="412"/>
      <c r="QOO690" s="412"/>
      <c r="QOP690" s="412"/>
      <c r="QOQ690" s="412"/>
      <c r="QOR690" s="412"/>
      <c r="QOS690" s="412"/>
      <c r="QOT690" s="413"/>
      <c r="QOU690" s="413"/>
      <c r="QOV690" s="413"/>
      <c r="QOW690" s="413"/>
      <c r="QOX690" s="413"/>
      <c r="QOY690" s="413"/>
      <c r="QOZ690" s="413"/>
      <c r="QPA690" s="413"/>
      <c r="QPB690" s="413"/>
      <c r="QPC690" s="413"/>
      <c r="QPD690" s="413"/>
      <c r="QPE690" s="413"/>
      <c r="QPF690" s="413"/>
      <c r="QPG690" s="413"/>
      <c r="QPH690" s="413"/>
      <c r="QPI690" s="413"/>
      <c r="QPJ690" s="413"/>
      <c r="QPK690" s="413"/>
      <c r="QPL690" s="413"/>
      <c r="QPM690" s="413"/>
      <c r="QPN690" s="413"/>
      <c r="QPO690" s="413"/>
      <c r="QPP690" s="413"/>
      <c r="QPQ690" s="413"/>
      <c r="QPR690" s="414"/>
      <c r="QPS690" s="414"/>
      <c r="QPT690" s="414"/>
      <c r="QPU690" s="414"/>
      <c r="QPV690" s="414"/>
      <c r="QPW690" s="413"/>
      <c r="QPX690" s="413"/>
      <c r="QPY690" s="414"/>
      <c r="QPZ690" s="414"/>
      <c r="QQA690" s="413"/>
      <c r="QQB690" s="413"/>
      <c r="QQC690" s="414"/>
      <c r="QQD690" s="414"/>
      <c r="QQE690" s="413"/>
      <c r="QQF690" s="413"/>
      <c r="QQG690" s="413"/>
      <c r="QQH690" s="413"/>
      <c r="QQI690" s="413"/>
      <c r="QQJ690" s="413"/>
      <c r="QQK690" s="413"/>
      <c r="QQL690" s="414"/>
      <c r="QQM690" s="414"/>
      <c r="QQN690" s="413"/>
      <c r="QQO690" s="413"/>
      <c r="QQP690" s="414"/>
      <c r="QQQ690" s="414"/>
      <c r="QQR690" s="413"/>
      <c r="QQS690" s="413"/>
      <c r="QQT690" s="413"/>
      <c r="QQU690" s="413"/>
      <c r="QQV690" s="413"/>
      <c r="QQW690" s="407"/>
      <c r="QQX690" s="439"/>
      <c r="QQY690" s="413"/>
      <c r="QQZ690" s="413"/>
      <c r="QRA690" s="413"/>
      <c r="QRB690" s="413"/>
      <c r="QRC690" s="413"/>
      <c r="QRD690" s="413"/>
      <c r="QRE690" s="413"/>
      <c r="QRF690" s="412"/>
      <c r="QRG690" s="412"/>
      <c r="QRH690" s="412"/>
      <c r="QRI690" s="412"/>
      <c r="QRJ690" s="412"/>
      <c r="QRK690" s="412"/>
      <c r="QRL690" s="412"/>
      <c r="QRM690" s="412"/>
      <c r="QRN690" s="412"/>
      <c r="QRO690" s="412"/>
      <c r="QRP690" s="412"/>
      <c r="QRQ690" s="412"/>
      <c r="QRR690" s="412"/>
      <c r="QRS690" s="412"/>
      <c r="QRT690" s="412"/>
      <c r="QRU690" s="412"/>
      <c r="QRV690" s="412"/>
      <c r="QRW690" s="412"/>
      <c r="QRX690" s="412"/>
      <c r="QRY690" s="412"/>
      <c r="QRZ690" s="412"/>
      <c r="QSA690" s="412"/>
      <c r="QSB690" s="412"/>
      <c r="QSC690" s="412"/>
      <c r="QSD690" s="412"/>
      <c r="QSE690" s="412"/>
      <c r="QSF690" s="412"/>
      <c r="QSG690" s="412"/>
      <c r="QSH690" s="412"/>
      <c r="QSI690" s="412"/>
      <c r="QSJ690" s="412"/>
      <c r="QSK690" s="412"/>
      <c r="QSL690" s="412"/>
      <c r="QSM690" s="412"/>
      <c r="QSN690" s="412"/>
      <c r="QSO690" s="412"/>
      <c r="QSP690" s="412"/>
      <c r="QSQ690" s="412"/>
      <c r="QSR690" s="412"/>
      <c r="QSS690" s="412"/>
      <c r="QST690" s="412"/>
      <c r="QSU690" s="412"/>
      <c r="QSV690" s="412"/>
      <c r="QSW690" s="412"/>
      <c r="QSX690" s="413"/>
      <c r="QSY690" s="413"/>
      <c r="QSZ690" s="413"/>
      <c r="QTA690" s="413"/>
      <c r="QTB690" s="413"/>
      <c r="QTC690" s="413"/>
      <c r="QTD690" s="413"/>
      <c r="QTE690" s="413"/>
      <c r="QTF690" s="413"/>
      <c r="QTG690" s="413"/>
      <c r="QTH690" s="413"/>
      <c r="QTI690" s="413"/>
      <c r="QTJ690" s="413"/>
      <c r="QTK690" s="413"/>
      <c r="QTL690" s="413"/>
      <c r="QTM690" s="413"/>
      <c r="QTN690" s="413"/>
      <c r="QTO690" s="413"/>
      <c r="QTP690" s="413"/>
      <c r="QTQ690" s="413"/>
      <c r="QTR690" s="413"/>
      <c r="QTS690" s="413"/>
      <c r="QTT690" s="413"/>
      <c r="QTU690" s="413"/>
      <c r="QTV690" s="414"/>
      <c r="QTW690" s="414"/>
      <c r="QTX690" s="414"/>
      <c r="QTY690" s="414"/>
      <c r="QTZ690" s="414"/>
      <c r="QUA690" s="413"/>
      <c r="QUB690" s="413"/>
      <c r="QUC690" s="414"/>
      <c r="QUD690" s="414"/>
      <c r="QUE690" s="413"/>
      <c r="QUF690" s="413"/>
      <c r="QUG690" s="414"/>
      <c r="QUH690" s="414"/>
      <c r="QUI690" s="413"/>
      <c r="QUJ690" s="413"/>
      <c r="QUK690" s="413"/>
      <c r="QUL690" s="413"/>
      <c r="QUM690" s="413"/>
      <c r="QUN690" s="413"/>
      <c r="QUO690" s="413"/>
      <c r="QUP690" s="414"/>
      <c r="QUQ690" s="414"/>
      <c r="QUR690" s="413"/>
      <c r="QUS690" s="413"/>
      <c r="QUT690" s="414"/>
      <c r="QUU690" s="414"/>
      <c r="QUV690" s="413"/>
      <c r="QUW690" s="413"/>
      <c r="QUX690" s="413"/>
      <c r="QUY690" s="413"/>
      <c r="QUZ690" s="413"/>
      <c r="QVA690" s="407"/>
      <c r="QVB690" s="439"/>
      <c r="QVC690" s="413"/>
      <c r="QVD690" s="413"/>
      <c r="QVE690" s="413"/>
      <c r="QVF690" s="413"/>
      <c r="QVG690" s="413"/>
      <c r="QVH690" s="413"/>
      <c r="QVI690" s="413"/>
      <c r="QVJ690" s="412"/>
      <c r="QVK690" s="412"/>
      <c r="QVL690" s="412"/>
      <c r="QVM690" s="412"/>
      <c r="QVN690" s="412"/>
      <c r="QVO690" s="412"/>
      <c r="QVP690" s="412"/>
      <c r="QVQ690" s="412"/>
      <c r="QVR690" s="412"/>
      <c r="QVS690" s="412"/>
      <c r="QVT690" s="412"/>
      <c r="QVU690" s="412"/>
      <c r="QVV690" s="412"/>
      <c r="QVW690" s="412"/>
      <c r="QVX690" s="412"/>
      <c r="QVY690" s="412"/>
      <c r="QVZ690" s="412"/>
      <c r="QWA690" s="412"/>
      <c r="QWB690" s="412"/>
      <c r="QWC690" s="412"/>
      <c r="QWD690" s="412"/>
      <c r="QWE690" s="412"/>
      <c r="QWF690" s="412"/>
      <c r="QWG690" s="412"/>
      <c r="QWH690" s="412"/>
      <c r="QWI690" s="412"/>
      <c r="QWJ690" s="412"/>
      <c r="QWK690" s="412"/>
      <c r="QWL690" s="412"/>
      <c r="QWM690" s="412"/>
      <c r="QWN690" s="412"/>
      <c r="QWO690" s="412"/>
      <c r="QWP690" s="412"/>
      <c r="QWQ690" s="412"/>
      <c r="QWR690" s="412"/>
      <c r="QWS690" s="412"/>
      <c r="QWT690" s="412"/>
      <c r="QWU690" s="412"/>
      <c r="QWV690" s="412"/>
      <c r="QWW690" s="412"/>
      <c r="QWX690" s="412"/>
      <c r="QWY690" s="412"/>
      <c r="QWZ690" s="412"/>
      <c r="QXA690" s="412"/>
      <c r="QXB690" s="413"/>
      <c r="QXC690" s="413"/>
      <c r="QXD690" s="413"/>
      <c r="QXE690" s="413"/>
      <c r="QXF690" s="413"/>
      <c r="QXG690" s="413"/>
      <c r="QXH690" s="413"/>
      <c r="QXI690" s="413"/>
      <c r="QXJ690" s="413"/>
      <c r="QXK690" s="413"/>
      <c r="QXL690" s="413"/>
      <c r="QXM690" s="413"/>
      <c r="QXN690" s="413"/>
      <c r="QXO690" s="413"/>
      <c r="QXP690" s="413"/>
      <c r="QXQ690" s="413"/>
      <c r="QXR690" s="413"/>
      <c r="QXS690" s="413"/>
      <c r="QXT690" s="413"/>
      <c r="QXU690" s="413"/>
      <c r="QXV690" s="413"/>
      <c r="QXW690" s="413"/>
      <c r="QXX690" s="413"/>
      <c r="QXY690" s="413"/>
      <c r="QXZ690" s="414"/>
      <c r="QYA690" s="414"/>
      <c r="QYB690" s="414"/>
      <c r="QYC690" s="414"/>
      <c r="QYD690" s="414"/>
      <c r="QYE690" s="413"/>
      <c r="QYF690" s="413"/>
      <c r="QYG690" s="414"/>
      <c r="QYH690" s="414"/>
      <c r="QYI690" s="413"/>
      <c r="QYJ690" s="413"/>
      <c r="QYK690" s="414"/>
      <c r="QYL690" s="414"/>
      <c r="QYM690" s="413"/>
      <c r="QYN690" s="413"/>
      <c r="QYO690" s="413"/>
      <c r="QYP690" s="413"/>
      <c r="QYQ690" s="413"/>
      <c r="QYR690" s="413"/>
      <c r="QYS690" s="413"/>
      <c r="QYT690" s="414"/>
      <c r="QYU690" s="414"/>
      <c r="QYV690" s="413"/>
      <c r="QYW690" s="413"/>
      <c r="QYX690" s="414"/>
      <c r="QYY690" s="414"/>
      <c r="QYZ690" s="413"/>
      <c r="QZA690" s="413"/>
      <c r="QZB690" s="413"/>
      <c r="QZC690" s="413"/>
      <c r="QZD690" s="413"/>
      <c r="QZE690" s="407"/>
      <c r="QZF690" s="439"/>
      <c r="QZG690" s="413"/>
      <c r="QZH690" s="413"/>
      <c r="QZI690" s="413"/>
      <c r="QZJ690" s="413"/>
      <c r="QZK690" s="413"/>
      <c r="QZL690" s="413"/>
      <c r="QZM690" s="413"/>
      <c r="QZN690" s="412"/>
      <c r="QZO690" s="412"/>
      <c r="QZP690" s="412"/>
      <c r="QZQ690" s="412"/>
      <c r="QZR690" s="412"/>
      <c r="QZS690" s="412"/>
      <c r="QZT690" s="412"/>
      <c r="QZU690" s="412"/>
      <c r="QZV690" s="412"/>
      <c r="QZW690" s="412"/>
      <c r="QZX690" s="412"/>
      <c r="QZY690" s="412"/>
      <c r="QZZ690" s="412"/>
      <c r="RAA690" s="412"/>
      <c r="RAB690" s="412"/>
      <c r="RAC690" s="412"/>
      <c r="RAD690" s="412"/>
      <c r="RAE690" s="412"/>
      <c r="RAF690" s="412"/>
      <c r="RAG690" s="412"/>
      <c r="RAH690" s="412"/>
      <c r="RAI690" s="412"/>
      <c r="RAJ690" s="412"/>
      <c r="RAK690" s="412"/>
      <c r="RAL690" s="412"/>
      <c r="RAM690" s="412"/>
      <c r="RAN690" s="412"/>
      <c r="RAO690" s="412"/>
      <c r="RAP690" s="412"/>
      <c r="RAQ690" s="412"/>
      <c r="RAR690" s="412"/>
      <c r="RAS690" s="412"/>
      <c r="RAT690" s="412"/>
      <c r="RAU690" s="412"/>
      <c r="RAV690" s="412"/>
      <c r="RAW690" s="412"/>
      <c r="RAX690" s="412"/>
      <c r="RAY690" s="412"/>
      <c r="RAZ690" s="412"/>
      <c r="RBA690" s="412"/>
      <c r="RBB690" s="412"/>
      <c r="RBC690" s="412"/>
      <c r="RBD690" s="412"/>
      <c r="RBE690" s="412"/>
      <c r="RBF690" s="413"/>
      <c r="RBG690" s="413"/>
      <c r="RBH690" s="413"/>
      <c r="RBI690" s="413"/>
      <c r="RBJ690" s="413"/>
      <c r="RBK690" s="413"/>
      <c r="RBL690" s="413"/>
      <c r="RBM690" s="413"/>
      <c r="RBN690" s="413"/>
      <c r="RBO690" s="413"/>
      <c r="RBP690" s="413"/>
      <c r="RBQ690" s="413"/>
      <c r="RBR690" s="413"/>
      <c r="RBS690" s="413"/>
      <c r="RBT690" s="413"/>
      <c r="RBU690" s="413"/>
      <c r="RBV690" s="413"/>
      <c r="RBW690" s="413"/>
      <c r="RBX690" s="413"/>
      <c r="RBY690" s="413"/>
      <c r="RBZ690" s="413"/>
      <c r="RCA690" s="413"/>
      <c r="RCB690" s="413"/>
    </row>
    <row r="691" spans="1:12248" s="645" customFormat="1" ht="127.5" customHeight="1" x14ac:dyDescent="0.3">
      <c r="A691" s="407"/>
      <c r="B691" s="499" t="s">
        <v>15</v>
      </c>
      <c r="C691" s="440" t="s">
        <v>117</v>
      </c>
      <c r="D691" s="412">
        <f t="shared" si="1661"/>
        <v>45300</v>
      </c>
      <c r="E691" s="412">
        <f>5000+40300</f>
        <v>45300</v>
      </c>
      <c r="F691" s="412"/>
      <c r="G691" s="412"/>
      <c r="H691" s="412"/>
      <c r="I691" s="412">
        <f>K691</f>
        <v>0</v>
      </c>
      <c r="J691" s="412">
        <f>I691/D691</f>
        <v>0</v>
      </c>
      <c r="K691" s="412">
        <v>0</v>
      </c>
      <c r="L691" s="412">
        <f>K691/E691</f>
        <v>0</v>
      </c>
      <c r="M691" s="412"/>
      <c r="N691" s="412"/>
      <c r="O691" s="412"/>
      <c r="P691" s="412"/>
      <c r="Q691" s="412"/>
      <c r="R691" s="412"/>
      <c r="S691" s="412">
        <f>U691</f>
        <v>0</v>
      </c>
      <c r="T691" s="570">
        <f t="shared" si="1613"/>
        <v>0</v>
      </c>
      <c r="U691" s="413"/>
      <c r="V691" s="570">
        <f>U691/E691</f>
        <v>0</v>
      </c>
      <c r="W691" s="412"/>
      <c r="X691" s="412"/>
      <c r="Y691" s="412"/>
      <c r="Z691" s="412"/>
      <c r="AA691" s="412"/>
      <c r="AB691" s="412"/>
      <c r="AC691" s="412">
        <f>AE691</f>
        <v>38759</v>
      </c>
      <c r="AD691" s="570">
        <f t="shared" si="1658"/>
        <v>0.85560706401766007</v>
      </c>
      <c r="AE691" s="412">
        <f>69+38690</f>
        <v>38759</v>
      </c>
      <c r="AF691" s="570">
        <f t="shared" ref="AF691:AF756" si="1672">AE691/E691</f>
        <v>0.85560706401766007</v>
      </c>
      <c r="AG691" s="412"/>
      <c r="AH691" s="570"/>
      <c r="AI691" s="412"/>
      <c r="AJ691" s="412"/>
      <c r="AK691" s="412"/>
      <c r="AL691" s="570"/>
      <c r="AM691" s="412"/>
      <c r="AN691" s="412"/>
      <c r="AO691" s="412"/>
      <c r="AP691" s="412"/>
      <c r="AQ691" s="412"/>
      <c r="AR691" s="412"/>
      <c r="AS691" s="412"/>
      <c r="AT691" s="412"/>
      <c r="AU691" s="413">
        <v>0</v>
      </c>
      <c r="AV691" s="413">
        <f t="shared" si="1662"/>
        <v>45300</v>
      </c>
      <c r="AW691" s="413">
        <f>5000+40300</f>
        <v>45300</v>
      </c>
      <c r="AX691" s="413"/>
      <c r="AY691" s="413"/>
      <c r="AZ691" s="413"/>
      <c r="BA691" s="413">
        <f t="shared" si="1621"/>
        <v>0</v>
      </c>
      <c r="BB691" s="413"/>
      <c r="BC691" s="413"/>
      <c r="BD691" s="413"/>
      <c r="BE691" s="413">
        <f t="shared" si="1622"/>
        <v>45300</v>
      </c>
      <c r="BF691" s="413">
        <f>E691</f>
        <v>45300</v>
      </c>
      <c r="BG691" s="413"/>
      <c r="BH691" s="413"/>
      <c r="BI691" s="413">
        <f t="shared" si="1663"/>
        <v>10000</v>
      </c>
      <c r="BJ691" s="413">
        <v>10000</v>
      </c>
      <c r="BK691" s="413"/>
      <c r="BL691" s="413"/>
      <c r="BM691" s="413"/>
      <c r="BN691" s="413"/>
      <c r="BO691" s="413">
        <f t="shared" si="1664"/>
        <v>10000</v>
      </c>
      <c r="BP691" s="413">
        <v>10000</v>
      </c>
      <c r="BQ691" s="413"/>
      <c r="BR691" s="413"/>
      <c r="BS691" s="413"/>
      <c r="BT691" s="413">
        <f t="shared" si="1605"/>
        <v>0</v>
      </c>
      <c r="BU691" s="413">
        <f t="shared" si="1606"/>
        <v>0</v>
      </c>
      <c r="BV691" s="413">
        <f t="shared" si="1665"/>
        <v>0</v>
      </c>
      <c r="BW691" s="413">
        <v>0</v>
      </c>
      <c r="BX691" s="413"/>
      <c r="BY691" s="413"/>
      <c r="BZ691" s="413"/>
      <c r="CA691" s="413">
        <f t="shared" si="1608"/>
        <v>0</v>
      </c>
      <c r="CB691" s="413"/>
      <c r="CC691" s="413"/>
      <c r="CD691" s="413"/>
      <c r="CE691" s="413">
        <f t="shared" si="1623"/>
        <v>0</v>
      </c>
      <c r="CF691" s="413">
        <f t="shared" si="1652"/>
        <v>0</v>
      </c>
      <c r="CG691" s="413"/>
      <c r="CH691" s="413">
        <f t="shared" si="1609"/>
        <v>0</v>
      </c>
      <c r="CI691" s="413">
        <f t="shared" ref="CI691:CI705" si="1673">BZ691</f>
        <v>0</v>
      </c>
      <c r="CJ691" s="413"/>
      <c r="CK691" s="413">
        <f t="shared" si="1666"/>
        <v>0</v>
      </c>
      <c r="CL691" s="413">
        <v>0</v>
      </c>
      <c r="CM691" s="413"/>
      <c r="CN691" s="413"/>
      <c r="CO691" s="413"/>
      <c r="CP691" s="413"/>
      <c r="CQ691" s="413"/>
      <c r="CR691" s="413"/>
      <c r="CS691" s="413"/>
      <c r="CT691" s="413"/>
      <c r="CU691" s="413"/>
      <c r="CV691" s="413"/>
      <c r="CW691" s="413"/>
      <c r="CX691" s="413"/>
      <c r="CY691" s="413"/>
      <c r="CZ691" s="413"/>
      <c r="DA691" s="413"/>
      <c r="DB691" s="413"/>
      <c r="DC691" s="414"/>
      <c r="DD691" s="414"/>
      <c r="DE691" s="414"/>
      <c r="DF691" s="414"/>
      <c r="DG691" s="412"/>
      <c r="DH691" s="412"/>
      <c r="DI691" s="412"/>
      <c r="DJ691" s="412"/>
      <c r="DK691" s="412"/>
      <c r="DL691" s="412"/>
      <c r="DM691" s="412"/>
      <c r="DN691" s="412"/>
      <c r="DO691" s="412"/>
      <c r="DP691" s="412"/>
      <c r="DQ691" s="412"/>
      <c r="DR691" s="412"/>
      <c r="DS691" s="412"/>
      <c r="DT691" s="412"/>
      <c r="DU691" s="412"/>
      <c r="DV691" s="412"/>
      <c r="DW691" s="412"/>
      <c r="DX691" s="412"/>
      <c r="DY691" s="412"/>
      <c r="DZ691" s="413"/>
      <c r="EA691" s="413"/>
      <c r="EB691" s="413"/>
      <c r="EC691" s="413"/>
      <c r="ED691" s="413"/>
      <c r="EE691" s="413"/>
      <c r="EF691" s="413"/>
      <c r="EG691" s="413"/>
      <c r="EH691" s="413"/>
      <c r="EI691" s="413"/>
      <c r="EJ691" s="413"/>
      <c r="EK691" s="413"/>
      <c r="EL691" s="413"/>
      <c r="EM691" s="413"/>
      <c r="EN691" s="413"/>
      <c r="EO691" s="413"/>
      <c r="EP691" s="413"/>
      <c r="EQ691" s="413"/>
      <c r="ER691" s="413"/>
      <c r="ES691" s="413"/>
      <c r="ET691" s="413"/>
      <c r="EU691" s="413"/>
      <c r="EV691" s="413"/>
      <c r="EW691" s="413"/>
      <c r="EX691" s="414"/>
      <c r="EY691" s="414"/>
      <c r="EZ691" s="414"/>
      <c r="FA691" s="414"/>
      <c r="FB691" s="414"/>
      <c r="FC691" s="413"/>
      <c r="FD691" s="413"/>
      <c r="FE691" s="414"/>
      <c r="FF691" s="414"/>
      <c r="FG691" s="413"/>
      <c r="FH691" s="413"/>
      <c r="FI691" s="414"/>
      <c r="FJ691" s="414"/>
      <c r="FK691" s="413"/>
      <c r="FL691" s="413"/>
      <c r="FM691" s="413"/>
      <c r="FN691" s="413"/>
      <c r="FO691" s="413"/>
      <c r="FP691" s="413"/>
      <c r="FQ691" s="413"/>
      <c r="FR691" s="414"/>
      <c r="FS691" s="414"/>
      <c r="FT691" s="413"/>
      <c r="FU691" s="413"/>
      <c r="FV691" s="414"/>
      <c r="FW691" s="414"/>
      <c r="FX691" s="413"/>
      <c r="FY691" s="413"/>
      <c r="FZ691" s="413"/>
      <c r="GA691" s="413"/>
      <c r="GB691" s="413"/>
      <c r="GC691" s="407"/>
      <c r="GD691" s="439"/>
      <c r="GE691" s="413"/>
      <c r="GF691" s="413"/>
      <c r="GG691" s="413"/>
      <c r="GH691" s="413"/>
      <c r="GI691" s="413"/>
      <c r="GJ691" s="413"/>
      <c r="GK691" s="413"/>
      <c r="GL691" s="412"/>
      <c r="GM691" s="412"/>
      <c r="GN691" s="412"/>
      <c r="GO691" s="412"/>
      <c r="GP691" s="412"/>
      <c r="GQ691" s="412"/>
      <c r="GR691" s="412"/>
      <c r="GS691" s="412"/>
      <c r="GT691" s="412"/>
      <c r="GU691" s="412"/>
      <c r="GV691" s="412"/>
      <c r="GW691" s="412"/>
      <c r="GX691" s="412"/>
      <c r="GY691" s="412"/>
      <c r="GZ691" s="412"/>
      <c r="HA691" s="412"/>
      <c r="HB691" s="412"/>
      <c r="HC691" s="412"/>
      <c r="HD691" s="412"/>
      <c r="HE691" s="412"/>
      <c r="HF691" s="412"/>
      <c r="HG691" s="412"/>
      <c r="HH691" s="412"/>
      <c r="HI691" s="412"/>
      <c r="HJ691" s="412"/>
      <c r="HK691" s="412"/>
      <c r="HL691" s="412"/>
      <c r="HM691" s="412"/>
      <c r="HN691" s="412"/>
      <c r="HO691" s="412"/>
      <c r="HP691" s="412"/>
      <c r="HQ691" s="412"/>
      <c r="HR691" s="412"/>
      <c r="HS691" s="412"/>
      <c r="HT691" s="412"/>
      <c r="HU691" s="412"/>
      <c r="HV691" s="412"/>
      <c r="HW691" s="412"/>
      <c r="HX691" s="412"/>
      <c r="HY691" s="412"/>
      <c r="HZ691" s="412"/>
      <c r="IA691" s="412"/>
      <c r="IB691" s="412"/>
      <c r="IC691" s="412"/>
      <c r="ID691" s="413"/>
      <c r="IE691" s="413"/>
      <c r="IF691" s="413"/>
      <c r="IG691" s="413"/>
      <c r="IH691" s="413"/>
      <c r="II691" s="413"/>
      <c r="IJ691" s="413"/>
      <c r="IK691" s="413"/>
      <c r="IL691" s="413"/>
      <c r="IM691" s="413"/>
      <c r="IN691" s="413"/>
      <c r="IO691" s="413"/>
      <c r="IP691" s="413"/>
      <c r="IQ691" s="413"/>
      <c r="IR691" s="413"/>
      <c r="IS691" s="413"/>
      <c r="IT691" s="413"/>
      <c r="IU691" s="413"/>
      <c r="IV691" s="413"/>
      <c r="IW691" s="413"/>
      <c r="IX691" s="413"/>
      <c r="IY691" s="413"/>
      <c r="IZ691" s="413"/>
      <c r="JA691" s="413"/>
      <c r="JB691" s="414"/>
      <c r="JC691" s="414"/>
      <c r="JD691" s="414"/>
      <c r="JE691" s="414"/>
      <c r="JF691" s="414"/>
      <c r="JG691" s="413"/>
      <c r="JH691" s="413"/>
      <c r="JI691" s="414"/>
      <c r="JJ691" s="414"/>
      <c r="JK691" s="413"/>
      <c r="JL691" s="413"/>
      <c r="JM691" s="414"/>
      <c r="JN691" s="414"/>
      <c r="JO691" s="413"/>
      <c r="JP691" s="413"/>
      <c r="JQ691" s="413"/>
      <c r="JR691" s="413"/>
      <c r="JS691" s="413"/>
      <c r="JT691" s="413"/>
      <c r="JU691" s="413"/>
      <c r="JV691" s="414"/>
      <c r="JW691" s="414"/>
      <c r="JX691" s="413"/>
      <c r="JY691" s="413"/>
      <c r="JZ691" s="414"/>
      <c r="KA691" s="414"/>
      <c r="KB691" s="413"/>
      <c r="KC691" s="413"/>
      <c r="KD691" s="413"/>
      <c r="KE691" s="413"/>
      <c r="KF691" s="413"/>
      <c r="KG691" s="407"/>
      <c r="KH691" s="439"/>
      <c r="KI691" s="413"/>
      <c r="KJ691" s="413"/>
      <c r="KK691" s="413"/>
      <c r="KL691" s="413"/>
      <c r="KM691" s="413"/>
      <c r="KN691" s="413"/>
      <c r="KO691" s="413"/>
      <c r="KP691" s="412"/>
      <c r="KQ691" s="412"/>
      <c r="KR691" s="412"/>
      <c r="KS691" s="412"/>
      <c r="KT691" s="412"/>
      <c r="KU691" s="412"/>
      <c r="KV691" s="412"/>
      <c r="KW691" s="412"/>
      <c r="KX691" s="412"/>
      <c r="KY691" s="412"/>
      <c r="KZ691" s="412"/>
      <c r="LA691" s="412"/>
      <c r="LB691" s="412"/>
      <c r="LC691" s="412"/>
      <c r="LD691" s="412"/>
      <c r="LE691" s="412"/>
      <c r="LF691" s="412"/>
      <c r="LG691" s="412"/>
      <c r="LH691" s="412"/>
      <c r="LI691" s="412"/>
      <c r="LJ691" s="412"/>
      <c r="LK691" s="412"/>
      <c r="LL691" s="412"/>
      <c r="LM691" s="412"/>
      <c r="LN691" s="412"/>
      <c r="LO691" s="412"/>
      <c r="LP691" s="412"/>
      <c r="LQ691" s="412"/>
      <c r="LR691" s="412"/>
      <c r="LS691" s="412"/>
      <c r="LT691" s="412"/>
      <c r="LU691" s="412"/>
      <c r="LV691" s="412"/>
      <c r="LW691" s="412"/>
      <c r="LX691" s="412"/>
      <c r="LY691" s="412"/>
      <c r="LZ691" s="412"/>
      <c r="MA691" s="412"/>
      <c r="MB691" s="412"/>
      <c r="MC691" s="412"/>
      <c r="MD691" s="412"/>
      <c r="ME691" s="412"/>
      <c r="MF691" s="412"/>
      <c r="MG691" s="412"/>
      <c r="MH691" s="413"/>
      <c r="MI691" s="413"/>
      <c r="MJ691" s="413"/>
      <c r="MK691" s="413"/>
      <c r="ML691" s="413"/>
      <c r="MM691" s="413"/>
      <c r="MN691" s="413"/>
      <c r="MO691" s="413"/>
      <c r="MP691" s="413"/>
      <c r="MQ691" s="413"/>
      <c r="MR691" s="413"/>
      <c r="MS691" s="413"/>
      <c r="MT691" s="413"/>
      <c r="MU691" s="413"/>
      <c r="MV691" s="413"/>
      <c r="MW691" s="413"/>
      <c r="MX691" s="413"/>
      <c r="MY691" s="413"/>
      <c r="MZ691" s="413"/>
      <c r="NA691" s="413"/>
      <c r="NB691" s="413"/>
      <c r="NC691" s="413"/>
      <c r="ND691" s="413"/>
      <c r="NE691" s="413"/>
      <c r="NF691" s="414"/>
      <c r="NG691" s="414"/>
      <c r="NH691" s="414"/>
      <c r="NI691" s="414"/>
      <c r="NJ691" s="414"/>
      <c r="NK691" s="413"/>
      <c r="NL691" s="413"/>
      <c r="NM691" s="414"/>
      <c r="NN691" s="414"/>
      <c r="NO691" s="413"/>
      <c r="NP691" s="413"/>
      <c r="NQ691" s="414"/>
      <c r="NR691" s="414"/>
      <c r="NS691" s="413"/>
      <c r="NT691" s="413"/>
      <c r="NU691" s="413"/>
      <c r="NV691" s="413"/>
      <c r="NW691" s="413"/>
      <c r="NX691" s="413"/>
      <c r="NY691" s="413"/>
      <c r="NZ691" s="414"/>
      <c r="OA691" s="414"/>
      <c r="OB691" s="413"/>
      <c r="OC691" s="413"/>
      <c r="OD691" s="414"/>
      <c r="OE691" s="414"/>
      <c r="OF691" s="413"/>
      <c r="OG691" s="413"/>
      <c r="OH691" s="413"/>
      <c r="OI691" s="413"/>
      <c r="OJ691" s="413"/>
      <c r="OK691" s="407"/>
      <c r="OL691" s="439"/>
      <c r="OM691" s="413"/>
      <c r="ON691" s="413"/>
      <c r="OO691" s="413"/>
      <c r="OP691" s="413"/>
      <c r="OQ691" s="413"/>
      <c r="OR691" s="413"/>
      <c r="OS691" s="413"/>
      <c r="OT691" s="412"/>
      <c r="OU691" s="412"/>
      <c r="OV691" s="412"/>
      <c r="OW691" s="412"/>
      <c r="OX691" s="412"/>
      <c r="OY691" s="412"/>
      <c r="OZ691" s="412"/>
      <c r="PA691" s="412"/>
      <c r="PB691" s="412"/>
      <c r="PC691" s="412"/>
      <c r="PD691" s="412"/>
      <c r="PE691" s="412"/>
      <c r="PF691" s="412"/>
      <c r="PG691" s="412"/>
      <c r="PH691" s="412"/>
      <c r="PI691" s="412"/>
      <c r="PJ691" s="412"/>
      <c r="PK691" s="412"/>
      <c r="PL691" s="412"/>
      <c r="PM691" s="412"/>
      <c r="PN691" s="412"/>
      <c r="PO691" s="412"/>
      <c r="PP691" s="412"/>
      <c r="PQ691" s="412"/>
      <c r="PR691" s="412"/>
      <c r="PS691" s="412"/>
      <c r="PT691" s="412"/>
      <c r="PU691" s="412"/>
      <c r="PV691" s="412"/>
      <c r="PW691" s="412"/>
      <c r="PX691" s="412"/>
      <c r="PY691" s="412"/>
      <c r="PZ691" s="412"/>
      <c r="QA691" s="412"/>
      <c r="QB691" s="412"/>
      <c r="QC691" s="412"/>
      <c r="QD691" s="412"/>
      <c r="QE691" s="412"/>
      <c r="QF691" s="412"/>
      <c r="QG691" s="412"/>
      <c r="QH691" s="412"/>
      <c r="QI691" s="412"/>
      <c r="QJ691" s="412"/>
      <c r="QK691" s="412"/>
      <c r="QL691" s="413"/>
      <c r="QM691" s="413"/>
      <c r="QN691" s="413"/>
      <c r="QO691" s="413"/>
      <c r="QP691" s="413"/>
      <c r="QQ691" s="413"/>
      <c r="QR691" s="413"/>
      <c r="QS691" s="413"/>
      <c r="QT691" s="413"/>
      <c r="QU691" s="413"/>
      <c r="QV691" s="413"/>
      <c r="QW691" s="413"/>
      <c r="QX691" s="413"/>
      <c r="QY691" s="413"/>
      <c r="QZ691" s="413"/>
      <c r="RA691" s="413"/>
      <c r="RB691" s="413"/>
      <c r="RC691" s="413"/>
      <c r="RD691" s="413"/>
      <c r="RE691" s="413"/>
      <c r="RF691" s="413"/>
      <c r="RG691" s="413"/>
      <c r="RH691" s="413"/>
      <c r="RI691" s="413"/>
      <c r="RJ691" s="414"/>
      <c r="RK691" s="414"/>
      <c r="RL691" s="414"/>
      <c r="RM691" s="414"/>
      <c r="RN691" s="414"/>
      <c r="RO691" s="413"/>
      <c r="RP691" s="413"/>
      <c r="RQ691" s="414"/>
      <c r="RR691" s="414"/>
      <c r="RS691" s="413"/>
      <c r="RT691" s="413"/>
      <c r="RU691" s="414"/>
      <c r="RV691" s="414"/>
      <c r="RW691" s="413"/>
      <c r="RX691" s="413"/>
      <c r="RY691" s="413"/>
      <c r="RZ691" s="413"/>
      <c r="SA691" s="413"/>
      <c r="SB691" s="413"/>
      <c r="SC691" s="413"/>
      <c r="SD691" s="414"/>
      <c r="SE691" s="414"/>
      <c r="SF691" s="413"/>
      <c r="SG691" s="413"/>
      <c r="SH691" s="414"/>
      <c r="SI691" s="414"/>
      <c r="SJ691" s="413"/>
      <c r="SK691" s="413"/>
      <c r="SL691" s="413"/>
      <c r="SM691" s="413"/>
      <c r="SN691" s="413"/>
      <c r="SO691" s="407"/>
      <c r="SP691" s="439"/>
      <c r="SQ691" s="413"/>
      <c r="SR691" s="413"/>
      <c r="SS691" s="413"/>
      <c r="ST691" s="413"/>
      <c r="SU691" s="413"/>
      <c r="SV691" s="413"/>
      <c r="SW691" s="413"/>
      <c r="SX691" s="412"/>
      <c r="SY691" s="412"/>
      <c r="SZ691" s="412"/>
      <c r="TA691" s="412"/>
      <c r="TB691" s="412"/>
      <c r="TC691" s="412"/>
      <c r="TD691" s="412"/>
      <c r="TE691" s="412"/>
      <c r="TF691" s="412"/>
      <c r="TG691" s="412"/>
      <c r="TH691" s="412"/>
      <c r="TI691" s="412"/>
      <c r="TJ691" s="412"/>
      <c r="TK691" s="412"/>
      <c r="TL691" s="412"/>
      <c r="TM691" s="412"/>
      <c r="TN691" s="412"/>
      <c r="TO691" s="412"/>
      <c r="TP691" s="412"/>
      <c r="TQ691" s="412"/>
      <c r="TR691" s="412"/>
      <c r="TS691" s="412"/>
      <c r="TT691" s="412"/>
      <c r="TU691" s="412"/>
      <c r="TV691" s="412"/>
      <c r="TW691" s="412"/>
      <c r="TX691" s="412"/>
      <c r="TY691" s="412"/>
      <c r="TZ691" s="412"/>
      <c r="UA691" s="412"/>
      <c r="UB691" s="412"/>
      <c r="UC691" s="412"/>
      <c r="UD691" s="412"/>
      <c r="UE691" s="412"/>
      <c r="UF691" s="412"/>
      <c r="UG691" s="412"/>
      <c r="UH691" s="412"/>
      <c r="UI691" s="412"/>
      <c r="UJ691" s="412"/>
      <c r="UK691" s="412"/>
      <c r="UL691" s="412"/>
      <c r="UM691" s="412"/>
      <c r="UN691" s="412"/>
      <c r="UO691" s="412"/>
      <c r="UP691" s="413"/>
      <c r="UQ691" s="413"/>
      <c r="UR691" s="413"/>
      <c r="US691" s="413"/>
      <c r="UT691" s="413"/>
      <c r="UU691" s="413"/>
      <c r="UV691" s="413"/>
      <c r="UW691" s="413"/>
      <c r="UX691" s="413"/>
      <c r="UY691" s="413"/>
      <c r="UZ691" s="413"/>
      <c r="VA691" s="413"/>
      <c r="VB691" s="413"/>
      <c r="VC691" s="413"/>
      <c r="VD691" s="413"/>
      <c r="VE691" s="413"/>
      <c r="VF691" s="413"/>
      <c r="VG691" s="413"/>
      <c r="VH691" s="413"/>
      <c r="VI691" s="413"/>
      <c r="VJ691" s="413"/>
      <c r="VK691" s="413"/>
      <c r="VL691" s="413"/>
      <c r="VM691" s="413"/>
      <c r="VN691" s="414"/>
      <c r="VO691" s="414"/>
      <c r="VP691" s="414"/>
      <c r="VQ691" s="414"/>
      <c r="VR691" s="414"/>
      <c r="VS691" s="413"/>
      <c r="VT691" s="413"/>
      <c r="VU691" s="414"/>
      <c r="VV691" s="414"/>
      <c r="VW691" s="413"/>
      <c r="VX691" s="413"/>
      <c r="VY691" s="414"/>
      <c r="VZ691" s="414"/>
      <c r="WA691" s="413"/>
      <c r="WB691" s="413"/>
      <c r="WC691" s="413"/>
      <c r="WD691" s="413"/>
      <c r="WE691" s="413"/>
      <c r="WF691" s="413"/>
      <c r="WG691" s="413"/>
      <c r="WH691" s="414"/>
      <c r="WI691" s="414"/>
      <c r="WJ691" s="413"/>
      <c r="WK691" s="413"/>
      <c r="WL691" s="414"/>
      <c r="WM691" s="414"/>
      <c r="WN691" s="413"/>
      <c r="WO691" s="413"/>
      <c r="WP691" s="413"/>
      <c r="WQ691" s="413"/>
      <c r="WR691" s="413"/>
      <c r="WS691" s="407"/>
      <c r="WT691" s="439"/>
      <c r="WU691" s="413"/>
      <c r="WV691" s="413"/>
      <c r="WW691" s="413"/>
      <c r="WX691" s="413"/>
      <c r="WY691" s="413"/>
      <c r="WZ691" s="413"/>
      <c r="XA691" s="413"/>
      <c r="XB691" s="412"/>
      <c r="XC691" s="412"/>
      <c r="XD691" s="412"/>
      <c r="XE691" s="412"/>
      <c r="XF691" s="412"/>
      <c r="XG691" s="412"/>
      <c r="XH691" s="412"/>
      <c r="XI691" s="412"/>
      <c r="XJ691" s="412"/>
      <c r="XK691" s="412"/>
      <c r="XL691" s="412"/>
      <c r="XM691" s="412"/>
      <c r="XN691" s="412"/>
      <c r="XO691" s="412"/>
      <c r="XP691" s="412"/>
      <c r="XQ691" s="412"/>
      <c r="XR691" s="412"/>
      <c r="XS691" s="412"/>
      <c r="XT691" s="412"/>
      <c r="XU691" s="412"/>
      <c r="XV691" s="412"/>
      <c r="XW691" s="412"/>
      <c r="XX691" s="412"/>
      <c r="XY691" s="412"/>
      <c r="XZ691" s="412"/>
      <c r="YA691" s="412"/>
      <c r="YB691" s="412"/>
      <c r="YC691" s="412"/>
      <c r="YD691" s="412"/>
      <c r="YE691" s="412"/>
      <c r="YF691" s="412"/>
      <c r="YG691" s="412"/>
      <c r="YH691" s="412"/>
      <c r="YI691" s="412"/>
      <c r="YJ691" s="412"/>
      <c r="YK691" s="412"/>
      <c r="YL691" s="412"/>
      <c r="YM691" s="412"/>
      <c r="YN691" s="412"/>
      <c r="YO691" s="412"/>
      <c r="YP691" s="412"/>
      <c r="YQ691" s="412"/>
      <c r="YR691" s="412"/>
      <c r="YS691" s="412"/>
      <c r="YT691" s="413"/>
      <c r="YU691" s="413"/>
      <c r="YV691" s="413"/>
      <c r="YW691" s="413"/>
      <c r="YX691" s="413"/>
      <c r="YY691" s="413"/>
      <c r="YZ691" s="413"/>
      <c r="ZA691" s="413"/>
      <c r="ZB691" s="413"/>
      <c r="ZC691" s="413"/>
      <c r="ZD691" s="413"/>
      <c r="ZE691" s="413"/>
      <c r="ZF691" s="413"/>
      <c r="ZG691" s="413"/>
      <c r="ZH691" s="413"/>
      <c r="ZI691" s="413"/>
      <c r="ZJ691" s="413"/>
      <c r="ZK691" s="413"/>
      <c r="ZL691" s="413"/>
      <c r="ZM691" s="413"/>
      <c r="ZN691" s="413"/>
      <c r="ZO691" s="413"/>
      <c r="ZP691" s="413"/>
      <c r="ZQ691" s="413"/>
      <c r="ZR691" s="414"/>
      <c r="ZS691" s="414"/>
      <c r="ZT691" s="414"/>
      <c r="ZU691" s="414"/>
      <c r="ZV691" s="414"/>
      <c r="ZW691" s="413"/>
      <c r="ZX691" s="413"/>
      <c r="ZY691" s="414"/>
      <c r="ZZ691" s="414"/>
      <c r="AAA691" s="413"/>
      <c r="AAB691" s="413"/>
      <c r="AAC691" s="414"/>
      <c r="AAD691" s="414"/>
      <c r="AAE691" s="413"/>
      <c r="AAF691" s="413"/>
      <c r="AAG691" s="413"/>
      <c r="AAH691" s="413"/>
      <c r="AAI691" s="413"/>
      <c r="AAJ691" s="413"/>
      <c r="AAK691" s="413"/>
      <c r="AAL691" s="414"/>
      <c r="AAM691" s="414"/>
      <c r="AAN691" s="413"/>
      <c r="AAO691" s="413"/>
      <c r="AAP691" s="414"/>
      <c r="AAQ691" s="414"/>
      <c r="AAR691" s="413"/>
      <c r="AAS691" s="413"/>
      <c r="AAT691" s="413"/>
      <c r="AAU691" s="413"/>
      <c r="AAV691" s="413"/>
      <c r="AAW691" s="407"/>
      <c r="AAX691" s="439"/>
      <c r="AAY691" s="413"/>
      <c r="AAZ691" s="413"/>
      <c r="ABA691" s="413"/>
      <c r="ABB691" s="413"/>
      <c r="ABC691" s="413"/>
      <c r="ABD691" s="413"/>
      <c r="ABE691" s="413"/>
      <c r="ABF691" s="412"/>
      <c r="ABG691" s="412"/>
      <c r="ABH691" s="412"/>
      <c r="ABI691" s="412"/>
      <c r="ABJ691" s="412"/>
      <c r="ABK691" s="412"/>
      <c r="ABL691" s="412"/>
      <c r="ABM691" s="412"/>
      <c r="ABN691" s="412"/>
      <c r="ABO691" s="412"/>
      <c r="ABP691" s="412"/>
      <c r="ABQ691" s="412"/>
      <c r="ABR691" s="412"/>
      <c r="ABS691" s="412"/>
      <c r="ABT691" s="412"/>
      <c r="ABU691" s="412"/>
      <c r="ABV691" s="412"/>
      <c r="ABW691" s="412"/>
      <c r="ABX691" s="412"/>
      <c r="ABY691" s="412"/>
      <c r="ABZ691" s="412"/>
      <c r="ACA691" s="412"/>
      <c r="ACB691" s="412"/>
      <c r="ACC691" s="412"/>
      <c r="ACD691" s="412"/>
      <c r="ACE691" s="412"/>
      <c r="ACF691" s="412"/>
      <c r="ACG691" s="412"/>
      <c r="ACH691" s="412"/>
      <c r="ACI691" s="412"/>
      <c r="ACJ691" s="412"/>
      <c r="ACK691" s="412"/>
      <c r="ACL691" s="412"/>
      <c r="ACM691" s="412"/>
      <c r="ACN691" s="412"/>
      <c r="ACO691" s="412"/>
      <c r="ACP691" s="412"/>
      <c r="ACQ691" s="412"/>
      <c r="ACR691" s="412"/>
      <c r="ACS691" s="412"/>
      <c r="ACT691" s="412"/>
      <c r="ACU691" s="412"/>
      <c r="ACV691" s="412"/>
      <c r="ACW691" s="412"/>
      <c r="ACX691" s="413"/>
      <c r="ACY691" s="413"/>
      <c r="ACZ691" s="413"/>
      <c r="ADA691" s="413"/>
      <c r="ADB691" s="413"/>
      <c r="ADC691" s="413"/>
      <c r="ADD691" s="413"/>
      <c r="ADE691" s="413"/>
      <c r="ADF691" s="413"/>
      <c r="ADG691" s="413"/>
      <c r="ADH691" s="413"/>
      <c r="ADI691" s="413"/>
      <c r="ADJ691" s="413"/>
      <c r="ADK691" s="413"/>
      <c r="ADL691" s="413"/>
      <c r="ADM691" s="413"/>
      <c r="ADN691" s="413"/>
      <c r="ADO691" s="413"/>
      <c r="ADP691" s="413"/>
      <c r="ADQ691" s="413"/>
      <c r="ADR691" s="413"/>
      <c r="ADS691" s="413"/>
      <c r="ADT691" s="413"/>
      <c r="ADU691" s="413"/>
      <c r="ADV691" s="414"/>
      <c r="ADW691" s="414"/>
      <c r="ADX691" s="414"/>
      <c r="ADY691" s="414"/>
      <c r="ADZ691" s="414"/>
      <c r="AEA691" s="413"/>
      <c r="AEB691" s="413"/>
      <c r="AEC691" s="414"/>
      <c r="AED691" s="414"/>
      <c r="AEE691" s="413"/>
      <c r="AEF691" s="413"/>
      <c r="AEG691" s="414"/>
      <c r="AEH691" s="414"/>
      <c r="AEI691" s="413"/>
      <c r="AEJ691" s="413"/>
      <c r="AEK691" s="413"/>
      <c r="AEL691" s="413"/>
      <c r="AEM691" s="413"/>
      <c r="AEN691" s="413"/>
      <c r="AEO691" s="413"/>
      <c r="AEP691" s="414"/>
      <c r="AEQ691" s="414"/>
      <c r="AER691" s="413"/>
      <c r="AES691" s="413"/>
      <c r="AET691" s="414"/>
      <c r="AEU691" s="414"/>
      <c r="AEV691" s="413"/>
      <c r="AEW691" s="413"/>
      <c r="AEX691" s="413"/>
      <c r="AEY691" s="413"/>
      <c r="AEZ691" s="413"/>
      <c r="AFA691" s="407"/>
      <c r="AFB691" s="439"/>
      <c r="AFC691" s="413"/>
      <c r="AFD691" s="413"/>
      <c r="AFE691" s="413"/>
      <c r="AFF691" s="413"/>
      <c r="AFG691" s="413"/>
      <c r="AFH691" s="413"/>
      <c r="AFI691" s="413"/>
      <c r="AFJ691" s="412"/>
      <c r="AFK691" s="412"/>
      <c r="AFL691" s="412"/>
      <c r="AFM691" s="412"/>
      <c r="AFN691" s="412"/>
      <c r="AFO691" s="412"/>
      <c r="AFP691" s="412"/>
      <c r="AFQ691" s="412"/>
      <c r="AFR691" s="412"/>
      <c r="AFS691" s="412"/>
      <c r="AFT691" s="412"/>
      <c r="AFU691" s="412"/>
      <c r="AFV691" s="412"/>
      <c r="AFW691" s="412"/>
      <c r="AFX691" s="412"/>
      <c r="AFY691" s="412"/>
      <c r="AFZ691" s="412"/>
      <c r="AGA691" s="412"/>
      <c r="AGB691" s="412"/>
      <c r="AGC691" s="412"/>
      <c r="AGD691" s="412"/>
      <c r="AGE691" s="412"/>
      <c r="AGF691" s="412"/>
      <c r="AGG691" s="412"/>
      <c r="AGH691" s="412"/>
      <c r="AGI691" s="412"/>
      <c r="AGJ691" s="412"/>
      <c r="AGK691" s="412"/>
      <c r="AGL691" s="412"/>
      <c r="AGM691" s="412"/>
      <c r="AGN691" s="412"/>
      <c r="AGO691" s="412"/>
      <c r="AGP691" s="412"/>
      <c r="AGQ691" s="412"/>
      <c r="AGR691" s="412"/>
      <c r="AGS691" s="412"/>
      <c r="AGT691" s="412"/>
      <c r="AGU691" s="412"/>
      <c r="AGV691" s="412"/>
      <c r="AGW691" s="412"/>
      <c r="AGX691" s="412"/>
      <c r="AGY691" s="412"/>
      <c r="AGZ691" s="412"/>
      <c r="AHA691" s="412"/>
      <c r="AHB691" s="413"/>
      <c r="AHC691" s="413"/>
      <c r="AHD691" s="413"/>
      <c r="AHE691" s="413"/>
      <c r="AHF691" s="413"/>
      <c r="AHG691" s="413"/>
      <c r="AHH691" s="413"/>
      <c r="AHI691" s="413"/>
      <c r="AHJ691" s="413"/>
      <c r="AHK691" s="413"/>
      <c r="AHL691" s="413"/>
      <c r="AHM691" s="413"/>
      <c r="AHN691" s="413"/>
      <c r="AHO691" s="413"/>
      <c r="AHP691" s="413"/>
      <c r="AHQ691" s="413"/>
      <c r="AHR691" s="413"/>
      <c r="AHS691" s="413"/>
      <c r="AHT691" s="413"/>
      <c r="AHU691" s="413"/>
      <c r="AHV691" s="413"/>
      <c r="AHW691" s="413"/>
      <c r="AHX691" s="413"/>
      <c r="AHY691" s="413"/>
      <c r="AHZ691" s="414"/>
      <c r="AIA691" s="414"/>
      <c r="AIB691" s="414"/>
      <c r="AIC691" s="414"/>
      <c r="AID691" s="414"/>
      <c r="AIE691" s="413"/>
      <c r="AIF691" s="413"/>
      <c r="AIG691" s="414"/>
      <c r="AIH691" s="414"/>
      <c r="AII691" s="413"/>
      <c r="AIJ691" s="413"/>
      <c r="AIK691" s="414"/>
      <c r="AIL691" s="414"/>
      <c r="AIM691" s="413"/>
      <c r="AIN691" s="413"/>
      <c r="AIO691" s="413"/>
      <c r="AIP691" s="413"/>
      <c r="AIQ691" s="413"/>
      <c r="AIR691" s="413"/>
      <c r="AIS691" s="413"/>
      <c r="AIT691" s="414"/>
      <c r="AIU691" s="414"/>
      <c r="AIV691" s="413"/>
      <c r="AIW691" s="413"/>
      <c r="AIX691" s="414"/>
      <c r="AIY691" s="414"/>
      <c r="AIZ691" s="413"/>
      <c r="AJA691" s="413"/>
      <c r="AJB691" s="413"/>
      <c r="AJC691" s="413"/>
      <c r="AJD691" s="413"/>
      <c r="AJE691" s="407"/>
      <c r="AJF691" s="439"/>
      <c r="AJG691" s="413"/>
      <c r="AJH691" s="413"/>
      <c r="AJI691" s="413"/>
      <c r="AJJ691" s="413"/>
      <c r="AJK691" s="413"/>
      <c r="AJL691" s="413"/>
      <c r="AJM691" s="413"/>
      <c r="AJN691" s="412"/>
      <c r="AJO691" s="412"/>
      <c r="AJP691" s="412"/>
      <c r="AJQ691" s="412"/>
      <c r="AJR691" s="412"/>
      <c r="AJS691" s="412"/>
      <c r="AJT691" s="412"/>
      <c r="AJU691" s="412"/>
      <c r="AJV691" s="412"/>
      <c r="AJW691" s="412"/>
      <c r="AJX691" s="412"/>
      <c r="AJY691" s="412"/>
      <c r="AJZ691" s="412"/>
      <c r="AKA691" s="412"/>
      <c r="AKB691" s="412"/>
      <c r="AKC691" s="412"/>
      <c r="AKD691" s="412"/>
      <c r="AKE691" s="412"/>
      <c r="AKF691" s="412"/>
      <c r="AKG691" s="412"/>
      <c r="AKH691" s="412"/>
      <c r="AKI691" s="412"/>
      <c r="AKJ691" s="412"/>
      <c r="AKK691" s="412"/>
      <c r="AKL691" s="412"/>
      <c r="AKM691" s="412"/>
      <c r="AKN691" s="412"/>
      <c r="AKO691" s="412"/>
      <c r="AKP691" s="412"/>
      <c r="AKQ691" s="412"/>
      <c r="AKR691" s="412"/>
      <c r="AKS691" s="412"/>
      <c r="AKT691" s="412"/>
      <c r="AKU691" s="412"/>
      <c r="AKV691" s="412"/>
      <c r="AKW691" s="412"/>
      <c r="AKX691" s="412"/>
      <c r="AKY691" s="412"/>
      <c r="AKZ691" s="412"/>
      <c r="ALA691" s="412"/>
      <c r="ALB691" s="412"/>
      <c r="ALC691" s="412"/>
      <c r="ALD691" s="412"/>
      <c r="ALE691" s="412"/>
      <c r="ALF691" s="413"/>
      <c r="ALG691" s="413"/>
      <c r="ALH691" s="413"/>
      <c r="ALI691" s="413"/>
      <c r="ALJ691" s="413"/>
      <c r="ALK691" s="413"/>
      <c r="ALL691" s="413"/>
      <c r="ALM691" s="413"/>
      <c r="ALN691" s="413"/>
      <c r="ALO691" s="413"/>
      <c r="ALP691" s="413"/>
      <c r="ALQ691" s="413"/>
      <c r="ALR691" s="413"/>
      <c r="ALS691" s="413"/>
      <c r="ALT691" s="413"/>
      <c r="ALU691" s="413"/>
      <c r="ALV691" s="413"/>
      <c r="ALW691" s="413"/>
      <c r="ALX691" s="413"/>
      <c r="ALY691" s="413"/>
      <c r="ALZ691" s="413"/>
      <c r="AMA691" s="413"/>
      <c r="AMB691" s="413"/>
      <c r="AMC691" s="413"/>
      <c r="AMD691" s="414"/>
      <c r="AME691" s="414"/>
      <c r="AMF691" s="414"/>
      <c r="AMG691" s="414"/>
      <c r="AMH691" s="414"/>
      <c r="AMI691" s="413"/>
      <c r="AMJ691" s="413"/>
      <c r="AMK691" s="414"/>
      <c r="AML691" s="414"/>
      <c r="AMM691" s="413"/>
      <c r="AMN691" s="413"/>
      <c r="AMO691" s="414"/>
      <c r="AMP691" s="414"/>
      <c r="AMQ691" s="413"/>
      <c r="AMR691" s="413"/>
      <c r="AMS691" s="413"/>
      <c r="AMT691" s="413"/>
      <c r="AMU691" s="413"/>
      <c r="AMV691" s="413"/>
      <c r="AMW691" s="413"/>
      <c r="AMX691" s="414"/>
      <c r="AMY691" s="414"/>
      <c r="AMZ691" s="413"/>
      <c r="ANA691" s="413"/>
      <c r="ANB691" s="414"/>
      <c r="ANC691" s="414"/>
      <c r="AND691" s="413"/>
      <c r="ANE691" s="413"/>
      <c r="ANF691" s="413"/>
      <c r="ANG691" s="413"/>
      <c r="ANH691" s="413"/>
      <c r="ANI691" s="407"/>
      <c r="ANJ691" s="439"/>
      <c r="ANK691" s="413"/>
      <c r="ANL691" s="413"/>
      <c r="ANM691" s="413"/>
      <c r="ANN691" s="413"/>
      <c r="ANO691" s="413"/>
      <c r="ANP691" s="413"/>
      <c r="ANQ691" s="413"/>
      <c r="ANR691" s="412"/>
      <c r="ANS691" s="412"/>
      <c r="ANT691" s="412"/>
      <c r="ANU691" s="412"/>
      <c r="ANV691" s="412"/>
      <c r="ANW691" s="412"/>
      <c r="ANX691" s="412"/>
      <c r="ANY691" s="412"/>
      <c r="ANZ691" s="412"/>
      <c r="AOA691" s="412"/>
      <c r="AOB691" s="412"/>
      <c r="AOC691" s="412"/>
      <c r="AOD691" s="412"/>
      <c r="AOE691" s="412"/>
      <c r="AOF691" s="412"/>
      <c r="AOG691" s="412"/>
      <c r="AOH691" s="412"/>
      <c r="AOI691" s="412"/>
      <c r="AOJ691" s="412"/>
      <c r="AOK691" s="412"/>
      <c r="AOL691" s="412"/>
      <c r="AOM691" s="412"/>
      <c r="AON691" s="412"/>
      <c r="AOO691" s="412"/>
      <c r="AOP691" s="412"/>
      <c r="AOQ691" s="412"/>
      <c r="AOR691" s="412"/>
      <c r="AOS691" s="412"/>
      <c r="AOT691" s="412"/>
      <c r="AOU691" s="412"/>
      <c r="AOV691" s="412"/>
      <c r="AOW691" s="412"/>
      <c r="AOX691" s="412"/>
      <c r="AOY691" s="412"/>
      <c r="AOZ691" s="412"/>
      <c r="APA691" s="412"/>
      <c r="APB691" s="412"/>
      <c r="APC691" s="412"/>
      <c r="APD691" s="412"/>
      <c r="APE691" s="412"/>
      <c r="APF691" s="412"/>
      <c r="APG691" s="412"/>
      <c r="APH691" s="412"/>
      <c r="API691" s="412"/>
      <c r="APJ691" s="413"/>
      <c r="APK691" s="413"/>
      <c r="APL691" s="413"/>
      <c r="APM691" s="413"/>
      <c r="APN691" s="413"/>
      <c r="APO691" s="413"/>
      <c r="APP691" s="413"/>
      <c r="APQ691" s="413"/>
      <c r="APR691" s="413"/>
      <c r="APS691" s="413"/>
      <c r="APT691" s="413"/>
      <c r="APU691" s="413"/>
      <c r="APV691" s="413"/>
      <c r="APW691" s="413"/>
      <c r="APX691" s="413"/>
      <c r="APY691" s="413"/>
      <c r="APZ691" s="413"/>
      <c r="AQA691" s="413"/>
      <c r="AQB691" s="413"/>
      <c r="AQC691" s="413"/>
      <c r="AQD691" s="413"/>
      <c r="AQE691" s="413"/>
      <c r="AQF691" s="413"/>
      <c r="AQG691" s="413"/>
      <c r="AQH691" s="414"/>
      <c r="AQI691" s="414"/>
      <c r="AQJ691" s="414"/>
      <c r="AQK691" s="414"/>
      <c r="AQL691" s="414"/>
      <c r="AQM691" s="413"/>
      <c r="AQN691" s="413"/>
      <c r="AQO691" s="414"/>
      <c r="AQP691" s="414"/>
      <c r="AQQ691" s="413"/>
      <c r="AQR691" s="413"/>
      <c r="AQS691" s="414"/>
      <c r="AQT691" s="414"/>
      <c r="AQU691" s="413"/>
      <c r="AQV691" s="413"/>
      <c r="AQW691" s="413"/>
      <c r="AQX691" s="413"/>
      <c r="AQY691" s="413"/>
      <c r="AQZ691" s="413"/>
      <c r="ARA691" s="413"/>
      <c r="ARB691" s="414"/>
      <c r="ARC691" s="414"/>
      <c r="ARD691" s="413"/>
      <c r="ARE691" s="413"/>
      <c r="ARF691" s="414"/>
      <c r="ARG691" s="414"/>
      <c r="ARH691" s="413"/>
      <c r="ARI691" s="413"/>
      <c r="ARJ691" s="413"/>
      <c r="ARK691" s="413"/>
      <c r="ARL691" s="413"/>
      <c r="ARM691" s="407"/>
      <c r="ARN691" s="439"/>
      <c r="ARO691" s="413"/>
      <c r="ARP691" s="413"/>
      <c r="ARQ691" s="413"/>
      <c r="ARR691" s="413"/>
      <c r="ARS691" s="413"/>
      <c r="ART691" s="413"/>
      <c r="ARU691" s="413"/>
      <c r="ARV691" s="412"/>
      <c r="ARW691" s="412"/>
      <c r="ARX691" s="412"/>
      <c r="ARY691" s="412"/>
      <c r="ARZ691" s="412"/>
      <c r="ASA691" s="412"/>
      <c r="ASB691" s="412"/>
      <c r="ASC691" s="412"/>
      <c r="ASD691" s="412"/>
      <c r="ASE691" s="412"/>
      <c r="ASF691" s="412"/>
      <c r="ASG691" s="412"/>
      <c r="ASH691" s="412"/>
      <c r="ASI691" s="412"/>
      <c r="ASJ691" s="412"/>
      <c r="ASK691" s="412"/>
      <c r="ASL691" s="412"/>
      <c r="ASM691" s="412"/>
      <c r="ASN691" s="412"/>
      <c r="ASO691" s="412"/>
      <c r="ASP691" s="412"/>
      <c r="ASQ691" s="412"/>
      <c r="ASR691" s="412"/>
      <c r="ASS691" s="412"/>
      <c r="AST691" s="412"/>
      <c r="ASU691" s="412"/>
      <c r="ASV691" s="412"/>
      <c r="ASW691" s="412"/>
      <c r="ASX691" s="412"/>
      <c r="ASY691" s="412"/>
      <c r="ASZ691" s="412"/>
      <c r="ATA691" s="412"/>
      <c r="ATB691" s="412"/>
      <c r="ATC691" s="412"/>
      <c r="ATD691" s="412"/>
      <c r="ATE691" s="412"/>
      <c r="ATF691" s="412"/>
      <c r="ATG691" s="412"/>
      <c r="ATH691" s="412"/>
      <c r="ATI691" s="412"/>
      <c r="ATJ691" s="412"/>
      <c r="ATK691" s="412"/>
      <c r="ATL691" s="412"/>
      <c r="ATM691" s="412"/>
      <c r="ATN691" s="413"/>
      <c r="ATO691" s="413"/>
      <c r="ATP691" s="413"/>
      <c r="ATQ691" s="413"/>
      <c r="ATR691" s="413"/>
      <c r="ATS691" s="413"/>
      <c r="ATT691" s="413"/>
      <c r="ATU691" s="413"/>
      <c r="ATV691" s="413"/>
      <c r="ATW691" s="413"/>
      <c r="ATX691" s="413"/>
      <c r="ATY691" s="413"/>
      <c r="ATZ691" s="413"/>
      <c r="AUA691" s="413"/>
      <c r="AUB691" s="413"/>
      <c r="AUC691" s="413"/>
      <c r="AUD691" s="413"/>
      <c r="AUE691" s="413"/>
      <c r="AUF691" s="413"/>
      <c r="AUG691" s="413"/>
      <c r="AUH691" s="413"/>
      <c r="AUI691" s="413"/>
      <c r="AUJ691" s="413"/>
      <c r="AUK691" s="413"/>
      <c r="AUL691" s="414"/>
      <c r="AUM691" s="414"/>
      <c r="AUN691" s="414"/>
      <c r="AUO691" s="414"/>
      <c r="AUP691" s="414"/>
      <c r="AUQ691" s="413"/>
      <c r="AUR691" s="413"/>
      <c r="AUS691" s="414"/>
      <c r="AUT691" s="414"/>
      <c r="AUU691" s="413"/>
      <c r="AUV691" s="413"/>
      <c r="AUW691" s="414"/>
      <c r="AUX691" s="414"/>
      <c r="AUY691" s="413"/>
      <c r="AUZ691" s="413"/>
      <c r="AVA691" s="413"/>
      <c r="AVB691" s="413"/>
      <c r="AVC691" s="413"/>
      <c r="AVD691" s="413"/>
      <c r="AVE691" s="413"/>
      <c r="AVF691" s="414"/>
      <c r="AVG691" s="414"/>
      <c r="AVH691" s="413"/>
      <c r="AVI691" s="413"/>
      <c r="AVJ691" s="414"/>
      <c r="AVK691" s="414"/>
      <c r="AVL691" s="413"/>
      <c r="AVM691" s="413"/>
      <c r="AVN691" s="413"/>
      <c r="AVO691" s="413"/>
      <c r="AVP691" s="413"/>
      <c r="AVQ691" s="407"/>
      <c r="AVR691" s="439"/>
      <c r="AVS691" s="413"/>
      <c r="AVT691" s="413"/>
      <c r="AVU691" s="413"/>
      <c r="AVV691" s="413"/>
      <c r="AVW691" s="413"/>
      <c r="AVX691" s="413"/>
      <c r="AVY691" s="413"/>
      <c r="AVZ691" s="412"/>
      <c r="AWA691" s="412"/>
      <c r="AWB691" s="412"/>
      <c r="AWC691" s="412"/>
      <c r="AWD691" s="412"/>
      <c r="AWE691" s="412"/>
      <c r="AWF691" s="412"/>
      <c r="AWG691" s="412"/>
      <c r="AWH691" s="412"/>
      <c r="AWI691" s="412"/>
      <c r="AWJ691" s="412"/>
      <c r="AWK691" s="412"/>
      <c r="AWL691" s="412"/>
      <c r="AWM691" s="412"/>
      <c r="AWN691" s="412"/>
      <c r="AWO691" s="412"/>
      <c r="AWP691" s="412"/>
      <c r="AWQ691" s="412"/>
      <c r="AWR691" s="412"/>
      <c r="AWS691" s="412"/>
      <c r="AWT691" s="412"/>
      <c r="AWU691" s="412"/>
      <c r="AWV691" s="412"/>
      <c r="AWW691" s="412"/>
      <c r="AWX691" s="412"/>
      <c r="AWY691" s="412"/>
      <c r="AWZ691" s="412"/>
      <c r="AXA691" s="412"/>
      <c r="AXB691" s="412"/>
      <c r="AXC691" s="412"/>
      <c r="AXD691" s="412"/>
      <c r="AXE691" s="412"/>
      <c r="AXF691" s="412"/>
      <c r="AXG691" s="412"/>
      <c r="AXH691" s="412"/>
      <c r="AXI691" s="412"/>
      <c r="AXJ691" s="412"/>
      <c r="AXK691" s="412"/>
      <c r="AXL691" s="412"/>
      <c r="AXM691" s="412"/>
      <c r="AXN691" s="412"/>
      <c r="AXO691" s="412"/>
      <c r="AXP691" s="412"/>
      <c r="AXQ691" s="412"/>
      <c r="AXR691" s="413"/>
      <c r="AXS691" s="413"/>
      <c r="AXT691" s="413"/>
      <c r="AXU691" s="413"/>
      <c r="AXV691" s="413"/>
      <c r="AXW691" s="413"/>
      <c r="AXX691" s="413"/>
      <c r="AXY691" s="413"/>
      <c r="AXZ691" s="413"/>
      <c r="AYA691" s="413"/>
      <c r="AYB691" s="413"/>
      <c r="AYC691" s="413"/>
      <c r="AYD691" s="413"/>
      <c r="AYE691" s="413"/>
      <c r="AYF691" s="413"/>
      <c r="AYG691" s="413"/>
      <c r="AYH691" s="413"/>
      <c r="AYI691" s="413"/>
      <c r="AYJ691" s="413"/>
      <c r="AYK691" s="413"/>
      <c r="AYL691" s="413"/>
      <c r="AYM691" s="413"/>
      <c r="AYN691" s="413"/>
      <c r="AYO691" s="413"/>
      <c r="AYP691" s="414"/>
      <c r="AYQ691" s="414"/>
      <c r="AYR691" s="414"/>
      <c r="AYS691" s="414"/>
      <c r="AYT691" s="414"/>
      <c r="AYU691" s="413"/>
      <c r="AYV691" s="413"/>
      <c r="AYW691" s="414"/>
      <c r="AYX691" s="414"/>
      <c r="AYY691" s="413"/>
      <c r="AYZ691" s="413"/>
      <c r="AZA691" s="414"/>
      <c r="AZB691" s="414"/>
      <c r="AZC691" s="413"/>
      <c r="AZD691" s="413"/>
      <c r="AZE691" s="413"/>
      <c r="AZF691" s="413"/>
      <c r="AZG691" s="413"/>
      <c r="AZH691" s="413"/>
      <c r="AZI691" s="413"/>
      <c r="AZJ691" s="414"/>
      <c r="AZK691" s="414"/>
      <c r="AZL691" s="413"/>
      <c r="AZM691" s="413"/>
      <c r="AZN691" s="414"/>
      <c r="AZO691" s="414"/>
      <c r="AZP691" s="413"/>
      <c r="AZQ691" s="413"/>
      <c r="AZR691" s="413"/>
      <c r="AZS691" s="413"/>
      <c r="AZT691" s="413"/>
      <c r="AZU691" s="407"/>
      <c r="AZV691" s="439"/>
      <c r="AZW691" s="413"/>
      <c r="AZX691" s="413"/>
      <c r="AZY691" s="413"/>
      <c r="AZZ691" s="413"/>
      <c r="BAA691" s="413"/>
      <c r="BAB691" s="413"/>
      <c r="BAC691" s="413"/>
      <c r="BAD691" s="412"/>
      <c r="BAE691" s="412"/>
      <c r="BAF691" s="412"/>
      <c r="BAG691" s="412"/>
      <c r="BAH691" s="412"/>
      <c r="BAI691" s="412"/>
      <c r="BAJ691" s="412"/>
      <c r="BAK691" s="412"/>
      <c r="BAL691" s="412"/>
      <c r="BAM691" s="412"/>
      <c r="BAN691" s="412"/>
      <c r="BAO691" s="412"/>
      <c r="BAP691" s="412"/>
      <c r="BAQ691" s="412"/>
      <c r="BAR691" s="412"/>
      <c r="BAS691" s="412"/>
      <c r="BAT691" s="412"/>
      <c r="BAU691" s="412"/>
      <c r="BAV691" s="412"/>
      <c r="BAW691" s="412"/>
      <c r="BAX691" s="412"/>
      <c r="BAY691" s="412"/>
      <c r="BAZ691" s="412"/>
      <c r="BBA691" s="412"/>
      <c r="BBB691" s="412"/>
      <c r="BBC691" s="412"/>
      <c r="BBD691" s="412"/>
      <c r="BBE691" s="412"/>
      <c r="BBF691" s="412"/>
      <c r="BBG691" s="412"/>
      <c r="BBH691" s="412"/>
      <c r="BBI691" s="412"/>
      <c r="BBJ691" s="412"/>
      <c r="BBK691" s="412"/>
      <c r="BBL691" s="412"/>
      <c r="BBM691" s="412"/>
      <c r="BBN691" s="412"/>
      <c r="BBO691" s="412"/>
      <c r="BBP691" s="412"/>
      <c r="BBQ691" s="412"/>
      <c r="BBR691" s="412"/>
      <c r="BBS691" s="412"/>
      <c r="BBT691" s="412"/>
      <c r="BBU691" s="412"/>
      <c r="BBV691" s="413"/>
      <c r="BBW691" s="413"/>
      <c r="BBX691" s="413"/>
      <c r="BBY691" s="413"/>
      <c r="BBZ691" s="413"/>
      <c r="BCA691" s="413"/>
      <c r="BCB691" s="413"/>
      <c r="BCC691" s="413"/>
      <c r="BCD691" s="413"/>
      <c r="BCE691" s="413"/>
      <c r="BCF691" s="413"/>
      <c r="BCG691" s="413"/>
      <c r="BCH691" s="413"/>
      <c r="BCI691" s="413"/>
      <c r="BCJ691" s="413"/>
      <c r="BCK691" s="413"/>
      <c r="BCL691" s="413"/>
      <c r="BCM691" s="413"/>
      <c r="BCN691" s="413"/>
      <c r="BCO691" s="413"/>
      <c r="BCP691" s="413"/>
      <c r="BCQ691" s="413"/>
      <c r="BCR691" s="413"/>
      <c r="BCS691" s="413"/>
      <c r="BCT691" s="414"/>
      <c r="BCU691" s="414"/>
      <c r="BCV691" s="414"/>
      <c r="BCW691" s="414"/>
      <c r="BCX691" s="414"/>
      <c r="BCY691" s="413"/>
      <c r="BCZ691" s="413"/>
      <c r="BDA691" s="414"/>
      <c r="BDB691" s="414"/>
      <c r="BDC691" s="413"/>
      <c r="BDD691" s="413"/>
      <c r="BDE691" s="414"/>
      <c r="BDF691" s="414"/>
      <c r="BDG691" s="413"/>
      <c r="BDH691" s="413"/>
      <c r="BDI691" s="413"/>
      <c r="BDJ691" s="413"/>
      <c r="BDK691" s="413"/>
      <c r="BDL691" s="413"/>
      <c r="BDM691" s="413"/>
      <c r="BDN691" s="414"/>
      <c r="BDO691" s="414"/>
      <c r="BDP691" s="413"/>
      <c r="BDQ691" s="413"/>
      <c r="BDR691" s="414"/>
      <c r="BDS691" s="414"/>
      <c r="BDT691" s="413"/>
      <c r="BDU691" s="413"/>
      <c r="BDV691" s="413"/>
      <c r="BDW691" s="413"/>
      <c r="BDX691" s="413"/>
      <c r="BDY691" s="407"/>
      <c r="BDZ691" s="439"/>
      <c r="BEA691" s="413"/>
      <c r="BEB691" s="413"/>
      <c r="BEC691" s="413"/>
      <c r="BED691" s="413"/>
      <c r="BEE691" s="413"/>
      <c r="BEF691" s="413"/>
      <c r="BEG691" s="413"/>
      <c r="BEH691" s="412"/>
      <c r="BEI691" s="412"/>
      <c r="BEJ691" s="412"/>
      <c r="BEK691" s="412"/>
      <c r="BEL691" s="412"/>
      <c r="BEM691" s="412"/>
      <c r="BEN691" s="412"/>
      <c r="BEO691" s="412"/>
      <c r="BEP691" s="412"/>
      <c r="BEQ691" s="412"/>
      <c r="BER691" s="412"/>
      <c r="BES691" s="412"/>
      <c r="BET691" s="412"/>
      <c r="BEU691" s="412"/>
      <c r="BEV691" s="412"/>
      <c r="BEW691" s="412"/>
      <c r="BEX691" s="412"/>
      <c r="BEY691" s="412"/>
      <c r="BEZ691" s="412"/>
      <c r="BFA691" s="412"/>
      <c r="BFB691" s="412"/>
      <c r="BFC691" s="412"/>
      <c r="BFD691" s="412"/>
      <c r="BFE691" s="412"/>
      <c r="BFF691" s="412"/>
      <c r="BFG691" s="412"/>
      <c r="BFH691" s="412"/>
      <c r="BFI691" s="412"/>
      <c r="BFJ691" s="412"/>
      <c r="BFK691" s="412"/>
      <c r="BFL691" s="412"/>
      <c r="BFM691" s="412"/>
      <c r="BFN691" s="412"/>
      <c r="BFO691" s="412"/>
      <c r="BFP691" s="412"/>
      <c r="BFQ691" s="412"/>
      <c r="BFR691" s="412"/>
      <c r="BFS691" s="412"/>
      <c r="BFT691" s="412"/>
      <c r="BFU691" s="412"/>
      <c r="BFV691" s="412"/>
      <c r="BFW691" s="412"/>
      <c r="BFX691" s="412"/>
      <c r="BFY691" s="412"/>
      <c r="BFZ691" s="413"/>
      <c r="BGA691" s="413"/>
      <c r="BGB691" s="413"/>
      <c r="BGC691" s="413"/>
      <c r="BGD691" s="413"/>
      <c r="BGE691" s="413"/>
      <c r="BGF691" s="413"/>
      <c r="BGG691" s="413"/>
      <c r="BGH691" s="413"/>
      <c r="BGI691" s="413"/>
      <c r="BGJ691" s="413"/>
      <c r="BGK691" s="413"/>
      <c r="BGL691" s="413"/>
      <c r="BGM691" s="413"/>
      <c r="BGN691" s="413"/>
      <c r="BGO691" s="413"/>
      <c r="BGP691" s="413"/>
      <c r="BGQ691" s="413"/>
      <c r="BGR691" s="413"/>
      <c r="BGS691" s="413"/>
      <c r="BGT691" s="413"/>
      <c r="BGU691" s="413"/>
      <c r="BGV691" s="413"/>
      <c r="BGW691" s="413"/>
      <c r="BGX691" s="414"/>
      <c r="BGY691" s="414"/>
      <c r="BGZ691" s="414"/>
      <c r="BHA691" s="414"/>
      <c r="BHB691" s="414"/>
      <c r="BHC691" s="413"/>
      <c r="BHD691" s="413"/>
      <c r="BHE691" s="414"/>
      <c r="BHF691" s="414"/>
      <c r="BHG691" s="413"/>
      <c r="BHH691" s="413"/>
      <c r="BHI691" s="414"/>
      <c r="BHJ691" s="414"/>
      <c r="BHK691" s="413"/>
      <c r="BHL691" s="413"/>
      <c r="BHM691" s="413"/>
      <c r="BHN691" s="413"/>
      <c r="BHO691" s="413"/>
      <c r="BHP691" s="413"/>
      <c r="BHQ691" s="413"/>
      <c r="BHR691" s="414"/>
      <c r="BHS691" s="414"/>
      <c r="BHT691" s="413"/>
      <c r="BHU691" s="413"/>
      <c r="BHV691" s="414"/>
      <c r="BHW691" s="414"/>
      <c r="BHX691" s="413"/>
      <c r="BHY691" s="413"/>
      <c r="BHZ691" s="413"/>
      <c r="BIA691" s="413"/>
      <c r="BIB691" s="413"/>
      <c r="BIC691" s="407"/>
      <c r="BID691" s="439"/>
      <c r="BIE691" s="413"/>
      <c r="BIF691" s="413"/>
      <c r="BIG691" s="413"/>
      <c r="BIH691" s="413"/>
      <c r="BII691" s="413"/>
      <c r="BIJ691" s="413"/>
      <c r="BIK691" s="413"/>
      <c r="BIL691" s="412"/>
      <c r="BIM691" s="412"/>
      <c r="BIN691" s="412"/>
      <c r="BIO691" s="412"/>
      <c r="BIP691" s="412"/>
      <c r="BIQ691" s="412"/>
      <c r="BIR691" s="412"/>
      <c r="BIS691" s="412"/>
      <c r="BIT691" s="412"/>
      <c r="BIU691" s="412"/>
      <c r="BIV691" s="412"/>
      <c r="BIW691" s="412"/>
      <c r="BIX691" s="412"/>
      <c r="BIY691" s="412"/>
      <c r="BIZ691" s="412"/>
      <c r="BJA691" s="412"/>
      <c r="BJB691" s="412"/>
      <c r="BJC691" s="412"/>
      <c r="BJD691" s="412"/>
      <c r="BJE691" s="412"/>
      <c r="BJF691" s="412"/>
      <c r="BJG691" s="412"/>
      <c r="BJH691" s="412"/>
      <c r="BJI691" s="412"/>
      <c r="BJJ691" s="412"/>
      <c r="BJK691" s="412"/>
      <c r="BJL691" s="412"/>
      <c r="BJM691" s="412"/>
      <c r="BJN691" s="412"/>
      <c r="BJO691" s="412"/>
      <c r="BJP691" s="412"/>
      <c r="BJQ691" s="412"/>
      <c r="BJR691" s="412"/>
      <c r="BJS691" s="412"/>
      <c r="BJT691" s="412"/>
      <c r="BJU691" s="412"/>
      <c r="BJV691" s="412"/>
      <c r="BJW691" s="412"/>
      <c r="BJX691" s="412"/>
      <c r="BJY691" s="412"/>
      <c r="BJZ691" s="412"/>
      <c r="BKA691" s="412"/>
      <c r="BKB691" s="412"/>
      <c r="BKC691" s="412"/>
      <c r="BKD691" s="413"/>
      <c r="BKE691" s="413"/>
      <c r="BKF691" s="413"/>
      <c r="BKG691" s="413"/>
      <c r="BKH691" s="413"/>
      <c r="BKI691" s="413"/>
      <c r="BKJ691" s="413"/>
      <c r="BKK691" s="413"/>
      <c r="BKL691" s="413"/>
      <c r="BKM691" s="413"/>
      <c r="BKN691" s="413"/>
      <c r="BKO691" s="413"/>
      <c r="BKP691" s="413"/>
      <c r="BKQ691" s="413"/>
      <c r="BKR691" s="413"/>
      <c r="BKS691" s="413"/>
      <c r="BKT691" s="413"/>
      <c r="BKU691" s="413"/>
      <c r="BKV691" s="413"/>
      <c r="BKW691" s="413"/>
      <c r="BKX691" s="413"/>
      <c r="BKY691" s="413"/>
      <c r="BKZ691" s="413"/>
      <c r="BLA691" s="413"/>
      <c r="BLB691" s="414"/>
      <c r="BLC691" s="414"/>
      <c r="BLD691" s="414"/>
      <c r="BLE691" s="414"/>
      <c r="BLF691" s="414"/>
      <c r="BLG691" s="413"/>
      <c r="BLH691" s="413"/>
      <c r="BLI691" s="414"/>
      <c r="BLJ691" s="414"/>
      <c r="BLK691" s="413"/>
      <c r="BLL691" s="413"/>
      <c r="BLM691" s="414"/>
      <c r="BLN691" s="414"/>
      <c r="BLO691" s="413"/>
      <c r="BLP691" s="413"/>
      <c r="BLQ691" s="413"/>
      <c r="BLR691" s="413"/>
      <c r="BLS691" s="413"/>
      <c r="BLT691" s="413"/>
      <c r="BLU691" s="413"/>
      <c r="BLV691" s="414"/>
      <c r="BLW691" s="414"/>
      <c r="BLX691" s="413"/>
      <c r="BLY691" s="413"/>
      <c r="BLZ691" s="414"/>
      <c r="BMA691" s="414"/>
      <c r="BMB691" s="413"/>
      <c r="BMC691" s="413"/>
      <c r="BMD691" s="413"/>
      <c r="BME691" s="413"/>
      <c r="BMF691" s="413"/>
      <c r="BMG691" s="407"/>
      <c r="BMH691" s="439"/>
      <c r="BMI691" s="413"/>
      <c r="BMJ691" s="413"/>
      <c r="BMK691" s="413"/>
      <c r="BML691" s="413"/>
      <c r="BMM691" s="413"/>
      <c r="BMN691" s="413"/>
      <c r="BMO691" s="413"/>
      <c r="BMP691" s="412"/>
      <c r="BMQ691" s="412"/>
      <c r="BMR691" s="412"/>
      <c r="BMS691" s="412"/>
      <c r="BMT691" s="412"/>
      <c r="BMU691" s="412"/>
      <c r="BMV691" s="412"/>
      <c r="BMW691" s="412"/>
      <c r="BMX691" s="412"/>
      <c r="BMY691" s="412"/>
      <c r="BMZ691" s="412"/>
      <c r="BNA691" s="412"/>
      <c r="BNB691" s="412"/>
      <c r="BNC691" s="412"/>
      <c r="BND691" s="412"/>
      <c r="BNE691" s="412"/>
      <c r="BNF691" s="412"/>
      <c r="BNG691" s="412"/>
      <c r="BNH691" s="412"/>
      <c r="BNI691" s="412"/>
      <c r="BNJ691" s="412"/>
      <c r="BNK691" s="412"/>
      <c r="BNL691" s="412"/>
      <c r="BNM691" s="412"/>
      <c r="BNN691" s="412"/>
      <c r="BNO691" s="412"/>
      <c r="BNP691" s="412"/>
      <c r="BNQ691" s="412"/>
      <c r="BNR691" s="412"/>
      <c r="BNS691" s="412"/>
      <c r="BNT691" s="412"/>
      <c r="BNU691" s="412"/>
      <c r="BNV691" s="412"/>
      <c r="BNW691" s="412"/>
      <c r="BNX691" s="412"/>
      <c r="BNY691" s="412"/>
      <c r="BNZ691" s="412"/>
      <c r="BOA691" s="412"/>
      <c r="BOB691" s="412"/>
      <c r="BOC691" s="412"/>
      <c r="BOD691" s="412"/>
      <c r="BOE691" s="412"/>
      <c r="BOF691" s="412"/>
      <c r="BOG691" s="412"/>
      <c r="BOH691" s="413"/>
      <c r="BOI691" s="413"/>
      <c r="BOJ691" s="413"/>
      <c r="BOK691" s="413"/>
      <c r="BOL691" s="413"/>
      <c r="BOM691" s="413"/>
      <c r="BON691" s="413"/>
      <c r="BOO691" s="413"/>
      <c r="BOP691" s="413"/>
      <c r="BOQ691" s="413"/>
      <c r="BOR691" s="413"/>
      <c r="BOS691" s="413"/>
      <c r="BOT691" s="413"/>
      <c r="BOU691" s="413"/>
      <c r="BOV691" s="413"/>
      <c r="BOW691" s="413"/>
      <c r="BOX691" s="413"/>
      <c r="BOY691" s="413"/>
      <c r="BOZ691" s="413"/>
      <c r="BPA691" s="413"/>
      <c r="BPB691" s="413"/>
      <c r="BPC691" s="413"/>
      <c r="BPD691" s="413"/>
      <c r="BPE691" s="413"/>
      <c r="BPF691" s="414"/>
      <c r="BPG691" s="414"/>
      <c r="BPH691" s="414"/>
      <c r="BPI691" s="414"/>
      <c r="BPJ691" s="414"/>
      <c r="BPK691" s="413"/>
      <c r="BPL691" s="413"/>
      <c r="BPM691" s="414"/>
      <c r="BPN691" s="414"/>
      <c r="BPO691" s="413"/>
      <c r="BPP691" s="413"/>
      <c r="BPQ691" s="414"/>
      <c r="BPR691" s="414"/>
      <c r="BPS691" s="413"/>
      <c r="BPT691" s="413"/>
      <c r="BPU691" s="413"/>
      <c r="BPV691" s="413"/>
      <c r="BPW691" s="413"/>
      <c r="BPX691" s="413"/>
      <c r="BPY691" s="413"/>
      <c r="BPZ691" s="414"/>
      <c r="BQA691" s="414"/>
      <c r="BQB691" s="413"/>
      <c r="BQC691" s="413"/>
      <c r="BQD691" s="414"/>
      <c r="BQE691" s="414"/>
      <c r="BQF691" s="413"/>
      <c r="BQG691" s="413"/>
      <c r="BQH691" s="413"/>
      <c r="BQI691" s="413"/>
      <c r="BQJ691" s="413"/>
      <c r="BQK691" s="407"/>
      <c r="BQL691" s="439"/>
      <c r="BQM691" s="413"/>
      <c r="BQN691" s="413"/>
      <c r="BQO691" s="413"/>
      <c r="BQP691" s="413"/>
      <c r="BQQ691" s="413"/>
      <c r="BQR691" s="413"/>
      <c r="BQS691" s="413"/>
      <c r="BQT691" s="412"/>
      <c r="BQU691" s="412"/>
      <c r="BQV691" s="412"/>
      <c r="BQW691" s="412"/>
      <c r="BQX691" s="412"/>
      <c r="BQY691" s="412"/>
      <c r="BQZ691" s="412"/>
      <c r="BRA691" s="412"/>
      <c r="BRB691" s="412"/>
      <c r="BRC691" s="412"/>
      <c r="BRD691" s="412"/>
      <c r="BRE691" s="412"/>
      <c r="BRF691" s="412"/>
      <c r="BRG691" s="412"/>
      <c r="BRH691" s="412"/>
      <c r="BRI691" s="412"/>
      <c r="BRJ691" s="412"/>
      <c r="BRK691" s="412"/>
      <c r="BRL691" s="412"/>
      <c r="BRM691" s="412"/>
      <c r="BRN691" s="412"/>
      <c r="BRO691" s="412"/>
      <c r="BRP691" s="412"/>
      <c r="BRQ691" s="412"/>
      <c r="BRR691" s="412"/>
      <c r="BRS691" s="412"/>
      <c r="BRT691" s="412"/>
      <c r="BRU691" s="412"/>
      <c r="BRV691" s="412"/>
      <c r="BRW691" s="412"/>
      <c r="BRX691" s="412"/>
      <c r="BRY691" s="412"/>
      <c r="BRZ691" s="412"/>
      <c r="BSA691" s="412"/>
      <c r="BSB691" s="412"/>
      <c r="BSC691" s="412"/>
      <c r="BSD691" s="412"/>
      <c r="BSE691" s="412"/>
      <c r="BSF691" s="412"/>
      <c r="BSG691" s="412"/>
      <c r="BSH691" s="412"/>
      <c r="BSI691" s="412"/>
      <c r="BSJ691" s="412"/>
      <c r="BSK691" s="412"/>
      <c r="BSL691" s="413"/>
      <c r="BSM691" s="413"/>
      <c r="BSN691" s="413"/>
      <c r="BSO691" s="413"/>
      <c r="BSP691" s="413"/>
      <c r="BSQ691" s="413"/>
      <c r="BSR691" s="413"/>
      <c r="BSS691" s="413"/>
      <c r="BST691" s="413"/>
      <c r="BSU691" s="413"/>
      <c r="BSV691" s="413"/>
      <c r="BSW691" s="413"/>
      <c r="BSX691" s="413"/>
      <c r="BSY691" s="413"/>
      <c r="BSZ691" s="413"/>
      <c r="BTA691" s="413"/>
      <c r="BTB691" s="413"/>
      <c r="BTC691" s="413"/>
      <c r="BTD691" s="413"/>
      <c r="BTE691" s="413"/>
      <c r="BTF691" s="413"/>
      <c r="BTG691" s="413"/>
      <c r="BTH691" s="413"/>
      <c r="BTI691" s="413"/>
      <c r="BTJ691" s="414"/>
      <c r="BTK691" s="414"/>
      <c r="BTL691" s="414"/>
      <c r="BTM691" s="414"/>
      <c r="BTN691" s="414"/>
      <c r="BTO691" s="413"/>
      <c r="BTP691" s="413"/>
      <c r="BTQ691" s="414"/>
      <c r="BTR691" s="414"/>
      <c r="BTS691" s="413"/>
      <c r="BTT691" s="413"/>
      <c r="BTU691" s="414"/>
      <c r="BTV691" s="414"/>
      <c r="BTW691" s="413"/>
      <c r="BTX691" s="413"/>
      <c r="BTY691" s="413"/>
      <c r="BTZ691" s="413"/>
      <c r="BUA691" s="413"/>
      <c r="BUB691" s="413"/>
      <c r="BUC691" s="413"/>
      <c r="BUD691" s="414"/>
      <c r="BUE691" s="414"/>
      <c r="BUF691" s="413"/>
      <c r="BUG691" s="413"/>
      <c r="BUH691" s="414"/>
      <c r="BUI691" s="414"/>
      <c r="BUJ691" s="413"/>
      <c r="BUK691" s="413"/>
      <c r="BUL691" s="413"/>
      <c r="BUM691" s="413"/>
      <c r="BUN691" s="413"/>
      <c r="BUO691" s="407"/>
      <c r="BUP691" s="439"/>
      <c r="BUQ691" s="413"/>
      <c r="BUR691" s="413"/>
      <c r="BUS691" s="413"/>
      <c r="BUT691" s="413"/>
      <c r="BUU691" s="413"/>
      <c r="BUV691" s="413"/>
      <c r="BUW691" s="413"/>
      <c r="BUX691" s="412"/>
      <c r="BUY691" s="412"/>
      <c r="BUZ691" s="412"/>
      <c r="BVA691" s="412"/>
      <c r="BVB691" s="412"/>
      <c r="BVC691" s="412"/>
      <c r="BVD691" s="412"/>
      <c r="BVE691" s="412"/>
      <c r="BVF691" s="412"/>
      <c r="BVG691" s="412"/>
      <c r="BVH691" s="412"/>
      <c r="BVI691" s="412"/>
      <c r="BVJ691" s="412"/>
      <c r="BVK691" s="412"/>
      <c r="BVL691" s="412"/>
      <c r="BVM691" s="412"/>
      <c r="BVN691" s="412"/>
      <c r="BVO691" s="412"/>
      <c r="BVP691" s="412"/>
      <c r="BVQ691" s="412"/>
      <c r="BVR691" s="412"/>
      <c r="BVS691" s="412"/>
      <c r="BVT691" s="412"/>
      <c r="BVU691" s="412"/>
      <c r="BVV691" s="412"/>
      <c r="BVW691" s="412"/>
      <c r="BVX691" s="412"/>
      <c r="BVY691" s="412"/>
      <c r="BVZ691" s="412"/>
      <c r="BWA691" s="412"/>
      <c r="BWB691" s="412"/>
      <c r="BWC691" s="412"/>
      <c r="BWD691" s="412"/>
      <c r="BWE691" s="412"/>
      <c r="BWF691" s="412"/>
      <c r="BWG691" s="412"/>
      <c r="BWH691" s="412"/>
      <c r="BWI691" s="412"/>
      <c r="BWJ691" s="412"/>
      <c r="BWK691" s="412"/>
      <c r="BWL691" s="412"/>
      <c r="BWM691" s="412"/>
      <c r="BWN691" s="412"/>
      <c r="BWO691" s="412"/>
      <c r="BWP691" s="413"/>
      <c r="BWQ691" s="413"/>
      <c r="BWR691" s="413"/>
      <c r="BWS691" s="413"/>
      <c r="BWT691" s="413"/>
      <c r="BWU691" s="413"/>
      <c r="BWV691" s="413"/>
      <c r="BWW691" s="413"/>
      <c r="BWX691" s="413"/>
      <c r="BWY691" s="413"/>
      <c r="BWZ691" s="413"/>
      <c r="BXA691" s="413"/>
      <c r="BXB691" s="413"/>
      <c r="BXC691" s="413"/>
      <c r="BXD691" s="413"/>
      <c r="BXE691" s="413"/>
      <c r="BXF691" s="413"/>
      <c r="BXG691" s="413"/>
      <c r="BXH691" s="413"/>
      <c r="BXI691" s="413"/>
      <c r="BXJ691" s="413"/>
      <c r="BXK691" s="413"/>
      <c r="BXL691" s="413"/>
      <c r="BXM691" s="413"/>
      <c r="BXN691" s="414"/>
      <c r="BXO691" s="414"/>
      <c r="BXP691" s="414"/>
      <c r="BXQ691" s="414"/>
      <c r="BXR691" s="414"/>
      <c r="BXS691" s="413"/>
      <c r="BXT691" s="413"/>
      <c r="BXU691" s="414"/>
      <c r="BXV691" s="414"/>
      <c r="BXW691" s="413"/>
      <c r="BXX691" s="413"/>
      <c r="BXY691" s="414"/>
      <c r="BXZ691" s="414"/>
      <c r="BYA691" s="413"/>
      <c r="BYB691" s="413"/>
      <c r="BYC691" s="413"/>
      <c r="BYD691" s="413"/>
      <c r="BYE691" s="413"/>
      <c r="BYF691" s="413"/>
      <c r="BYG691" s="413"/>
      <c r="BYH691" s="414"/>
      <c r="BYI691" s="414"/>
      <c r="BYJ691" s="413"/>
      <c r="BYK691" s="413"/>
      <c r="BYL691" s="414"/>
      <c r="BYM691" s="414"/>
      <c r="BYN691" s="413"/>
      <c r="BYO691" s="413"/>
      <c r="BYP691" s="413"/>
      <c r="BYQ691" s="413"/>
      <c r="BYR691" s="413"/>
      <c r="BYS691" s="407"/>
      <c r="BYT691" s="439"/>
      <c r="BYU691" s="413"/>
      <c r="BYV691" s="413"/>
      <c r="BYW691" s="413"/>
      <c r="BYX691" s="413"/>
      <c r="BYY691" s="413"/>
      <c r="BYZ691" s="413"/>
      <c r="BZA691" s="413"/>
      <c r="BZB691" s="412"/>
      <c r="BZC691" s="412"/>
      <c r="BZD691" s="412"/>
      <c r="BZE691" s="412"/>
      <c r="BZF691" s="412"/>
      <c r="BZG691" s="412"/>
      <c r="BZH691" s="412"/>
      <c r="BZI691" s="412"/>
      <c r="BZJ691" s="412"/>
      <c r="BZK691" s="412"/>
      <c r="BZL691" s="412"/>
      <c r="BZM691" s="412"/>
      <c r="BZN691" s="412"/>
      <c r="BZO691" s="412"/>
      <c r="BZP691" s="412"/>
      <c r="BZQ691" s="412"/>
      <c r="BZR691" s="412"/>
      <c r="BZS691" s="412"/>
      <c r="BZT691" s="412"/>
      <c r="BZU691" s="412"/>
      <c r="BZV691" s="412"/>
      <c r="BZW691" s="412"/>
      <c r="BZX691" s="412"/>
      <c r="BZY691" s="412"/>
      <c r="BZZ691" s="412"/>
      <c r="CAA691" s="412"/>
      <c r="CAB691" s="412"/>
      <c r="CAC691" s="412"/>
      <c r="CAD691" s="412"/>
      <c r="CAE691" s="412"/>
      <c r="CAF691" s="412"/>
      <c r="CAG691" s="412"/>
      <c r="CAH691" s="412"/>
      <c r="CAI691" s="412"/>
      <c r="CAJ691" s="412"/>
      <c r="CAK691" s="412"/>
      <c r="CAL691" s="412"/>
      <c r="CAM691" s="412"/>
      <c r="CAN691" s="412"/>
      <c r="CAO691" s="412"/>
      <c r="CAP691" s="412"/>
      <c r="CAQ691" s="412"/>
      <c r="CAR691" s="412"/>
      <c r="CAS691" s="412"/>
      <c r="CAT691" s="413"/>
      <c r="CAU691" s="413"/>
      <c r="CAV691" s="413"/>
      <c r="CAW691" s="413"/>
      <c r="CAX691" s="413"/>
      <c r="CAY691" s="413"/>
      <c r="CAZ691" s="413"/>
      <c r="CBA691" s="413"/>
      <c r="CBB691" s="413"/>
      <c r="CBC691" s="413"/>
      <c r="CBD691" s="413"/>
      <c r="CBE691" s="413"/>
      <c r="CBF691" s="413"/>
      <c r="CBG691" s="413"/>
      <c r="CBH691" s="413"/>
      <c r="CBI691" s="413"/>
      <c r="CBJ691" s="413"/>
      <c r="CBK691" s="413"/>
      <c r="CBL691" s="413"/>
      <c r="CBM691" s="413"/>
      <c r="CBN691" s="413"/>
      <c r="CBO691" s="413"/>
      <c r="CBP691" s="413"/>
      <c r="CBQ691" s="413"/>
      <c r="CBR691" s="414"/>
      <c r="CBS691" s="414"/>
      <c r="CBT691" s="414"/>
      <c r="CBU691" s="414"/>
      <c r="CBV691" s="414"/>
      <c r="CBW691" s="413"/>
      <c r="CBX691" s="413"/>
      <c r="CBY691" s="414"/>
      <c r="CBZ691" s="414"/>
      <c r="CCA691" s="413"/>
      <c r="CCB691" s="413"/>
      <c r="CCC691" s="414"/>
      <c r="CCD691" s="414"/>
      <c r="CCE691" s="413"/>
      <c r="CCF691" s="413"/>
      <c r="CCG691" s="413"/>
      <c r="CCH691" s="413"/>
      <c r="CCI691" s="413"/>
      <c r="CCJ691" s="413"/>
      <c r="CCK691" s="413"/>
      <c r="CCL691" s="414"/>
      <c r="CCM691" s="414"/>
      <c r="CCN691" s="413"/>
      <c r="CCO691" s="413"/>
      <c r="CCP691" s="414"/>
      <c r="CCQ691" s="414"/>
      <c r="CCR691" s="413"/>
      <c r="CCS691" s="413"/>
      <c r="CCT691" s="413"/>
      <c r="CCU691" s="413"/>
      <c r="CCV691" s="413"/>
      <c r="CCW691" s="407"/>
      <c r="CCX691" s="439"/>
      <c r="CCY691" s="413"/>
      <c r="CCZ691" s="413"/>
      <c r="CDA691" s="413"/>
      <c r="CDB691" s="413"/>
      <c r="CDC691" s="413"/>
      <c r="CDD691" s="413"/>
      <c r="CDE691" s="413"/>
      <c r="CDF691" s="412"/>
      <c r="CDG691" s="412"/>
      <c r="CDH691" s="412"/>
      <c r="CDI691" s="412"/>
      <c r="CDJ691" s="412"/>
      <c r="CDK691" s="412"/>
      <c r="CDL691" s="412"/>
      <c r="CDM691" s="412"/>
      <c r="CDN691" s="412"/>
      <c r="CDO691" s="412"/>
      <c r="CDP691" s="412"/>
      <c r="CDQ691" s="412"/>
      <c r="CDR691" s="412"/>
      <c r="CDS691" s="412"/>
      <c r="CDT691" s="412"/>
      <c r="CDU691" s="412"/>
      <c r="CDV691" s="412"/>
      <c r="CDW691" s="412"/>
      <c r="CDX691" s="412"/>
      <c r="CDY691" s="412"/>
      <c r="CDZ691" s="412"/>
      <c r="CEA691" s="412"/>
      <c r="CEB691" s="412"/>
      <c r="CEC691" s="412"/>
      <c r="CED691" s="412"/>
      <c r="CEE691" s="412"/>
      <c r="CEF691" s="412"/>
      <c r="CEG691" s="412"/>
      <c r="CEH691" s="412"/>
      <c r="CEI691" s="412"/>
      <c r="CEJ691" s="412"/>
      <c r="CEK691" s="412"/>
      <c r="CEL691" s="412"/>
      <c r="CEM691" s="412"/>
      <c r="CEN691" s="412"/>
      <c r="CEO691" s="412"/>
      <c r="CEP691" s="412"/>
      <c r="CEQ691" s="412"/>
      <c r="CER691" s="412"/>
      <c r="CES691" s="412"/>
      <c r="CET691" s="412"/>
      <c r="CEU691" s="412"/>
      <c r="CEV691" s="412"/>
      <c r="CEW691" s="412"/>
      <c r="CEX691" s="413"/>
      <c r="CEY691" s="413"/>
      <c r="CEZ691" s="413"/>
      <c r="CFA691" s="413"/>
      <c r="CFB691" s="413"/>
      <c r="CFC691" s="413"/>
      <c r="CFD691" s="413"/>
      <c r="CFE691" s="413"/>
      <c r="CFF691" s="413"/>
      <c r="CFG691" s="413"/>
      <c r="CFH691" s="413"/>
      <c r="CFI691" s="413"/>
      <c r="CFJ691" s="413"/>
      <c r="CFK691" s="413"/>
      <c r="CFL691" s="413"/>
      <c r="CFM691" s="413"/>
      <c r="CFN691" s="413"/>
      <c r="CFO691" s="413"/>
      <c r="CFP691" s="413"/>
      <c r="CFQ691" s="413"/>
      <c r="CFR691" s="413"/>
      <c r="CFS691" s="413"/>
      <c r="CFT691" s="413"/>
      <c r="CFU691" s="413"/>
      <c r="CFV691" s="414"/>
      <c r="CFW691" s="414"/>
      <c r="CFX691" s="414"/>
      <c r="CFY691" s="414"/>
      <c r="CFZ691" s="414"/>
      <c r="CGA691" s="413"/>
      <c r="CGB691" s="413"/>
      <c r="CGC691" s="414"/>
      <c r="CGD691" s="414"/>
      <c r="CGE691" s="413"/>
      <c r="CGF691" s="413"/>
      <c r="CGG691" s="414"/>
      <c r="CGH691" s="414"/>
      <c r="CGI691" s="413"/>
      <c r="CGJ691" s="413"/>
      <c r="CGK691" s="413"/>
      <c r="CGL691" s="413"/>
      <c r="CGM691" s="413"/>
      <c r="CGN691" s="413"/>
      <c r="CGO691" s="413"/>
      <c r="CGP691" s="414"/>
      <c r="CGQ691" s="414"/>
      <c r="CGR691" s="413"/>
      <c r="CGS691" s="413"/>
      <c r="CGT691" s="414"/>
      <c r="CGU691" s="414"/>
      <c r="CGV691" s="413"/>
      <c r="CGW691" s="413"/>
      <c r="CGX691" s="413"/>
      <c r="CGY691" s="413"/>
      <c r="CGZ691" s="413"/>
      <c r="CHA691" s="407"/>
      <c r="CHB691" s="439"/>
      <c r="CHC691" s="413"/>
      <c r="CHD691" s="413"/>
      <c r="CHE691" s="413"/>
      <c r="CHF691" s="413"/>
      <c r="CHG691" s="413"/>
      <c r="CHH691" s="413"/>
      <c r="CHI691" s="413"/>
      <c r="CHJ691" s="412"/>
      <c r="CHK691" s="412"/>
      <c r="CHL691" s="412"/>
      <c r="CHM691" s="412"/>
      <c r="CHN691" s="412"/>
      <c r="CHO691" s="412"/>
      <c r="CHP691" s="412"/>
      <c r="CHQ691" s="412"/>
      <c r="CHR691" s="412"/>
      <c r="CHS691" s="412"/>
      <c r="CHT691" s="412"/>
      <c r="CHU691" s="412"/>
      <c r="CHV691" s="412"/>
      <c r="CHW691" s="412"/>
      <c r="CHX691" s="412"/>
      <c r="CHY691" s="412"/>
      <c r="CHZ691" s="412"/>
      <c r="CIA691" s="412"/>
      <c r="CIB691" s="412"/>
      <c r="CIC691" s="412"/>
      <c r="CID691" s="412"/>
      <c r="CIE691" s="412"/>
      <c r="CIF691" s="412"/>
      <c r="CIG691" s="412"/>
      <c r="CIH691" s="412"/>
      <c r="CII691" s="412"/>
      <c r="CIJ691" s="412"/>
      <c r="CIK691" s="412"/>
      <c r="CIL691" s="412"/>
      <c r="CIM691" s="412"/>
      <c r="CIN691" s="412"/>
      <c r="CIO691" s="412"/>
      <c r="CIP691" s="412"/>
      <c r="CIQ691" s="412"/>
      <c r="CIR691" s="412"/>
      <c r="CIS691" s="412"/>
      <c r="CIT691" s="412"/>
      <c r="CIU691" s="412"/>
      <c r="CIV691" s="412"/>
      <c r="CIW691" s="412"/>
      <c r="CIX691" s="412"/>
      <c r="CIY691" s="412"/>
      <c r="CIZ691" s="412"/>
      <c r="CJA691" s="412"/>
      <c r="CJB691" s="413"/>
      <c r="CJC691" s="413"/>
      <c r="CJD691" s="413"/>
      <c r="CJE691" s="413"/>
      <c r="CJF691" s="413"/>
      <c r="CJG691" s="413"/>
      <c r="CJH691" s="413"/>
      <c r="CJI691" s="413"/>
      <c r="CJJ691" s="413"/>
      <c r="CJK691" s="413"/>
      <c r="CJL691" s="413"/>
      <c r="CJM691" s="413"/>
      <c r="CJN691" s="413"/>
      <c r="CJO691" s="413"/>
      <c r="CJP691" s="413"/>
      <c r="CJQ691" s="413"/>
      <c r="CJR691" s="413"/>
      <c r="CJS691" s="413"/>
      <c r="CJT691" s="413"/>
      <c r="CJU691" s="413"/>
      <c r="CJV691" s="413"/>
      <c r="CJW691" s="413"/>
      <c r="CJX691" s="413"/>
      <c r="CJY691" s="413"/>
      <c r="CJZ691" s="414"/>
      <c r="CKA691" s="414"/>
      <c r="CKB691" s="414"/>
      <c r="CKC691" s="414"/>
      <c r="CKD691" s="414"/>
      <c r="CKE691" s="413"/>
      <c r="CKF691" s="413"/>
      <c r="CKG691" s="414"/>
      <c r="CKH691" s="414"/>
      <c r="CKI691" s="413"/>
      <c r="CKJ691" s="413"/>
      <c r="CKK691" s="414"/>
      <c r="CKL691" s="414"/>
      <c r="CKM691" s="413"/>
      <c r="CKN691" s="413"/>
      <c r="CKO691" s="413"/>
      <c r="CKP691" s="413"/>
      <c r="CKQ691" s="413"/>
      <c r="CKR691" s="413"/>
      <c r="CKS691" s="413"/>
      <c r="CKT691" s="414"/>
      <c r="CKU691" s="414"/>
      <c r="CKV691" s="413"/>
      <c r="CKW691" s="413"/>
      <c r="CKX691" s="414"/>
      <c r="CKY691" s="414"/>
      <c r="CKZ691" s="413"/>
      <c r="CLA691" s="413"/>
      <c r="CLB691" s="413"/>
      <c r="CLC691" s="413"/>
      <c r="CLD691" s="413"/>
      <c r="CLE691" s="407"/>
      <c r="CLF691" s="439"/>
      <c r="CLG691" s="413"/>
      <c r="CLH691" s="413"/>
      <c r="CLI691" s="413"/>
      <c r="CLJ691" s="413"/>
      <c r="CLK691" s="413"/>
      <c r="CLL691" s="413"/>
      <c r="CLM691" s="413"/>
      <c r="CLN691" s="412"/>
      <c r="CLO691" s="412"/>
      <c r="CLP691" s="412"/>
      <c r="CLQ691" s="412"/>
      <c r="CLR691" s="412"/>
      <c r="CLS691" s="412"/>
      <c r="CLT691" s="412"/>
      <c r="CLU691" s="412"/>
      <c r="CLV691" s="412"/>
      <c r="CLW691" s="412"/>
      <c r="CLX691" s="412"/>
      <c r="CLY691" s="412"/>
      <c r="CLZ691" s="412"/>
      <c r="CMA691" s="412"/>
      <c r="CMB691" s="412"/>
      <c r="CMC691" s="412"/>
      <c r="CMD691" s="412"/>
      <c r="CME691" s="412"/>
      <c r="CMF691" s="412"/>
      <c r="CMG691" s="412"/>
      <c r="CMH691" s="412"/>
      <c r="CMI691" s="412"/>
      <c r="CMJ691" s="412"/>
      <c r="CMK691" s="412"/>
      <c r="CML691" s="412"/>
      <c r="CMM691" s="412"/>
      <c r="CMN691" s="412"/>
      <c r="CMO691" s="412"/>
      <c r="CMP691" s="412"/>
      <c r="CMQ691" s="412"/>
      <c r="CMR691" s="412"/>
      <c r="CMS691" s="412"/>
      <c r="CMT691" s="412"/>
      <c r="CMU691" s="412"/>
      <c r="CMV691" s="412"/>
      <c r="CMW691" s="412"/>
      <c r="CMX691" s="412"/>
      <c r="CMY691" s="412"/>
      <c r="CMZ691" s="412"/>
      <c r="CNA691" s="412"/>
      <c r="CNB691" s="412"/>
      <c r="CNC691" s="412"/>
      <c r="CND691" s="412"/>
      <c r="CNE691" s="412"/>
      <c r="CNF691" s="413"/>
      <c r="CNG691" s="413"/>
      <c r="CNH691" s="413"/>
      <c r="CNI691" s="413"/>
      <c r="CNJ691" s="413"/>
      <c r="CNK691" s="413"/>
      <c r="CNL691" s="413"/>
      <c r="CNM691" s="413"/>
      <c r="CNN691" s="413"/>
      <c r="CNO691" s="413"/>
      <c r="CNP691" s="413"/>
      <c r="CNQ691" s="413"/>
      <c r="CNR691" s="413"/>
      <c r="CNS691" s="413"/>
      <c r="CNT691" s="413"/>
      <c r="CNU691" s="413"/>
      <c r="CNV691" s="413"/>
      <c r="CNW691" s="413"/>
      <c r="CNX691" s="413"/>
      <c r="CNY691" s="413"/>
      <c r="CNZ691" s="413"/>
      <c r="COA691" s="413"/>
      <c r="COB691" s="413"/>
      <c r="COC691" s="413"/>
      <c r="COD691" s="414"/>
      <c r="COE691" s="414"/>
      <c r="COF691" s="414"/>
      <c r="COG691" s="414"/>
      <c r="COH691" s="414"/>
      <c r="COI691" s="413"/>
      <c r="COJ691" s="413"/>
      <c r="COK691" s="414"/>
      <c r="COL691" s="414"/>
      <c r="COM691" s="413"/>
      <c r="CON691" s="413"/>
      <c r="COO691" s="414"/>
      <c r="COP691" s="414"/>
      <c r="COQ691" s="413"/>
      <c r="COR691" s="413"/>
      <c r="COS691" s="413"/>
      <c r="COT691" s="413"/>
      <c r="COU691" s="413"/>
      <c r="COV691" s="413"/>
      <c r="COW691" s="413"/>
      <c r="COX691" s="414"/>
      <c r="COY691" s="414"/>
      <c r="COZ691" s="413"/>
      <c r="CPA691" s="413"/>
      <c r="CPB691" s="414"/>
      <c r="CPC691" s="414"/>
      <c r="CPD691" s="413"/>
      <c r="CPE691" s="413"/>
      <c r="CPF691" s="413"/>
      <c r="CPG691" s="413"/>
      <c r="CPH691" s="413"/>
      <c r="CPI691" s="407"/>
      <c r="CPJ691" s="439"/>
      <c r="CPK691" s="413"/>
      <c r="CPL691" s="413"/>
      <c r="CPM691" s="413"/>
      <c r="CPN691" s="413"/>
      <c r="CPO691" s="413"/>
      <c r="CPP691" s="413"/>
      <c r="CPQ691" s="413"/>
      <c r="CPR691" s="412"/>
      <c r="CPS691" s="412"/>
      <c r="CPT691" s="412"/>
      <c r="CPU691" s="412"/>
      <c r="CPV691" s="412"/>
      <c r="CPW691" s="412"/>
      <c r="CPX691" s="412"/>
      <c r="CPY691" s="412"/>
      <c r="CPZ691" s="412"/>
      <c r="CQA691" s="412"/>
      <c r="CQB691" s="412"/>
      <c r="CQC691" s="412"/>
      <c r="CQD691" s="412"/>
      <c r="CQE691" s="412"/>
      <c r="CQF691" s="412"/>
      <c r="CQG691" s="412"/>
      <c r="CQH691" s="412"/>
      <c r="CQI691" s="412"/>
      <c r="CQJ691" s="412"/>
      <c r="CQK691" s="412"/>
      <c r="CQL691" s="412"/>
      <c r="CQM691" s="412"/>
      <c r="CQN691" s="412"/>
      <c r="CQO691" s="412"/>
      <c r="CQP691" s="412"/>
      <c r="CQQ691" s="412"/>
      <c r="CQR691" s="412"/>
      <c r="CQS691" s="412"/>
      <c r="CQT691" s="412"/>
      <c r="CQU691" s="412"/>
      <c r="CQV691" s="412"/>
      <c r="CQW691" s="412"/>
      <c r="CQX691" s="412"/>
      <c r="CQY691" s="412"/>
      <c r="CQZ691" s="412"/>
      <c r="CRA691" s="412"/>
      <c r="CRB691" s="412"/>
      <c r="CRC691" s="412"/>
      <c r="CRD691" s="412"/>
      <c r="CRE691" s="412"/>
      <c r="CRF691" s="412"/>
      <c r="CRG691" s="412"/>
      <c r="CRH691" s="412"/>
      <c r="CRI691" s="412"/>
      <c r="CRJ691" s="413"/>
      <c r="CRK691" s="413"/>
      <c r="CRL691" s="413"/>
      <c r="CRM691" s="413"/>
      <c r="CRN691" s="413"/>
      <c r="CRO691" s="413"/>
      <c r="CRP691" s="413"/>
      <c r="CRQ691" s="413"/>
      <c r="CRR691" s="413"/>
      <c r="CRS691" s="413"/>
      <c r="CRT691" s="413"/>
      <c r="CRU691" s="413"/>
      <c r="CRV691" s="413"/>
      <c r="CRW691" s="413"/>
      <c r="CRX691" s="413"/>
      <c r="CRY691" s="413"/>
      <c r="CRZ691" s="413"/>
      <c r="CSA691" s="413"/>
      <c r="CSB691" s="413"/>
      <c r="CSC691" s="413"/>
      <c r="CSD691" s="413"/>
      <c r="CSE691" s="413"/>
      <c r="CSF691" s="413"/>
      <c r="CSG691" s="413"/>
      <c r="CSH691" s="414"/>
      <c r="CSI691" s="414"/>
      <c r="CSJ691" s="414"/>
      <c r="CSK691" s="414"/>
      <c r="CSL691" s="414"/>
      <c r="CSM691" s="413"/>
      <c r="CSN691" s="413"/>
      <c r="CSO691" s="414"/>
      <c r="CSP691" s="414"/>
      <c r="CSQ691" s="413"/>
      <c r="CSR691" s="413"/>
      <c r="CSS691" s="414"/>
      <c r="CST691" s="414"/>
      <c r="CSU691" s="413"/>
      <c r="CSV691" s="413"/>
      <c r="CSW691" s="413"/>
      <c r="CSX691" s="413"/>
      <c r="CSY691" s="413"/>
      <c r="CSZ691" s="413"/>
      <c r="CTA691" s="413"/>
      <c r="CTB691" s="414"/>
      <c r="CTC691" s="414"/>
      <c r="CTD691" s="413"/>
      <c r="CTE691" s="413"/>
      <c r="CTF691" s="414"/>
      <c r="CTG691" s="414"/>
      <c r="CTH691" s="413"/>
      <c r="CTI691" s="413"/>
      <c r="CTJ691" s="413"/>
      <c r="CTK691" s="413"/>
      <c r="CTL691" s="413"/>
      <c r="CTM691" s="407"/>
      <c r="CTN691" s="439"/>
      <c r="CTO691" s="413"/>
      <c r="CTP691" s="413"/>
      <c r="CTQ691" s="413"/>
      <c r="CTR691" s="413"/>
      <c r="CTS691" s="413"/>
      <c r="CTT691" s="413"/>
      <c r="CTU691" s="413"/>
      <c r="CTV691" s="412"/>
      <c r="CTW691" s="412"/>
      <c r="CTX691" s="412"/>
      <c r="CTY691" s="412"/>
      <c r="CTZ691" s="412"/>
      <c r="CUA691" s="412"/>
      <c r="CUB691" s="412"/>
      <c r="CUC691" s="412"/>
      <c r="CUD691" s="412"/>
      <c r="CUE691" s="412"/>
      <c r="CUF691" s="412"/>
      <c r="CUG691" s="412"/>
      <c r="CUH691" s="412"/>
      <c r="CUI691" s="412"/>
      <c r="CUJ691" s="412"/>
      <c r="CUK691" s="412"/>
      <c r="CUL691" s="412"/>
      <c r="CUM691" s="412"/>
      <c r="CUN691" s="412"/>
      <c r="CUO691" s="412"/>
      <c r="CUP691" s="412"/>
      <c r="CUQ691" s="412"/>
      <c r="CUR691" s="412"/>
      <c r="CUS691" s="412"/>
      <c r="CUT691" s="412"/>
      <c r="CUU691" s="412"/>
      <c r="CUV691" s="412"/>
      <c r="CUW691" s="412"/>
      <c r="CUX691" s="412"/>
      <c r="CUY691" s="412"/>
      <c r="CUZ691" s="412"/>
      <c r="CVA691" s="412"/>
      <c r="CVB691" s="412"/>
      <c r="CVC691" s="412"/>
      <c r="CVD691" s="412"/>
      <c r="CVE691" s="412"/>
      <c r="CVF691" s="412"/>
      <c r="CVG691" s="412"/>
      <c r="CVH691" s="412"/>
      <c r="CVI691" s="412"/>
      <c r="CVJ691" s="412"/>
      <c r="CVK691" s="412"/>
      <c r="CVL691" s="412"/>
      <c r="CVM691" s="412"/>
      <c r="CVN691" s="413"/>
      <c r="CVO691" s="413"/>
      <c r="CVP691" s="413"/>
      <c r="CVQ691" s="413"/>
      <c r="CVR691" s="413"/>
      <c r="CVS691" s="413"/>
      <c r="CVT691" s="413"/>
      <c r="CVU691" s="413"/>
      <c r="CVV691" s="413"/>
      <c r="CVW691" s="413"/>
      <c r="CVX691" s="413"/>
      <c r="CVY691" s="413"/>
      <c r="CVZ691" s="413"/>
      <c r="CWA691" s="413"/>
      <c r="CWB691" s="413"/>
      <c r="CWC691" s="413"/>
      <c r="CWD691" s="413"/>
      <c r="CWE691" s="413"/>
      <c r="CWF691" s="413"/>
      <c r="CWG691" s="413"/>
      <c r="CWH691" s="413"/>
      <c r="CWI691" s="413"/>
      <c r="CWJ691" s="413"/>
      <c r="CWK691" s="413"/>
      <c r="CWL691" s="414"/>
      <c r="CWM691" s="414"/>
      <c r="CWN691" s="414"/>
      <c r="CWO691" s="414"/>
      <c r="CWP691" s="414"/>
      <c r="CWQ691" s="413"/>
      <c r="CWR691" s="413"/>
      <c r="CWS691" s="414"/>
      <c r="CWT691" s="414"/>
      <c r="CWU691" s="413"/>
      <c r="CWV691" s="413"/>
      <c r="CWW691" s="414"/>
      <c r="CWX691" s="414"/>
      <c r="CWY691" s="413"/>
      <c r="CWZ691" s="413"/>
      <c r="CXA691" s="413"/>
      <c r="CXB691" s="413"/>
      <c r="CXC691" s="413"/>
      <c r="CXD691" s="413"/>
      <c r="CXE691" s="413"/>
      <c r="CXF691" s="414"/>
      <c r="CXG691" s="414"/>
      <c r="CXH691" s="413"/>
      <c r="CXI691" s="413"/>
      <c r="CXJ691" s="414"/>
      <c r="CXK691" s="414"/>
      <c r="CXL691" s="413"/>
      <c r="CXM691" s="413"/>
      <c r="CXN691" s="413"/>
      <c r="CXO691" s="413"/>
      <c r="CXP691" s="413"/>
      <c r="CXQ691" s="407"/>
      <c r="CXR691" s="439"/>
      <c r="CXS691" s="413"/>
      <c r="CXT691" s="413"/>
      <c r="CXU691" s="413"/>
      <c r="CXV691" s="413"/>
      <c r="CXW691" s="413"/>
      <c r="CXX691" s="413"/>
      <c r="CXY691" s="413"/>
      <c r="CXZ691" s="412"/>
      <c r="CYA691" s="412"/>
      <c r="CYB691" s="412"/>
      <c r="CYC691" s="412"/>
      <c r="CYD691" s="412"/>
      <c r="CYE691" s="412"/>
      <c r="CYF691" s="412"/>
      <c r="CYG691" s="412"/>
      <c r="CYH691" s="412"/>
      <c r="CYI691" s="412"/>
      <c r="CYJ691" s="412"/>
      <c r="CYK691" s="412"/>
      <c r="CYL691" s="412"/>
      <c r="CYM691" s="412"/>
      <c r="CYN691" s="412"/>
      <c r="CYO691" s="412"/>
      <c r="CYP691" s="412"/>
      <c r="CYQ691" s="412"/>
      <c r="CYR691" s="412"/>
      <c r="CYS691" s="412"/>
      <c r="CYT691" s="412"/>
      <c r="CYU691" s="412"/>
      <c r="CYV691" s="412"/>
      <c r="CYW691" s="412"/>
      <c r="CYX691" s="412"/>
      <c r="CYY691" s="412"/>
      <c r="CYZ691" s="412"/>
      <c r="CZA691" s="412"/>
      <c r="CZB691" s="412"/>
      <c r="CZC691" s="412"/>
      <c r="CZD691" s="412"/>
      <c r="CZE691" s="412"/>
      <c r="CZF691" s="412"/>
      <c r="CZG691" s="412"/>
      <c r="CZH691" s="412"/>
      <c r="CZI691" s="412"/>
      <c r="CZJ691" s="412"/>
      <c r="CZK691" s="412"/>
      <c r="CZL691" s="412"/>
      <c r="CZM691" s="412"/>
      <c r="CZN691" s="412"/>
      <c r="CZO691" s="412"/>
      <c r="CZP691" s="412"/>
      <c r="CZQ691" s="412"/>
      <c r="CZR691" s="413"/>
      <c r="CZS691" s="413"/>
      <c r="CZT691" s="413"/>
      <c r="CZU691" s="413"/>
      <c r="CZV691" s="413"/>
      <c r="CZW691" s="413"/>
      <c r="CZX691" s="413"/>
      <c r="CZY691" s="413"/>
      <c r="CZZ691" s="413"/>
      <c r="DAA691" s="413"/>
      <c r="DAB691" s="413"/>
      <c r="DAC691" s="413"/>
      <c r="DAD691" s="413"/>
      <c r="DAE691" s="413"/>
      <c r="DAF691" s="413"/>
      <c r="DAG691" s="413"/>
      <c r="DAH691" s="413"/>
      <c r="DAI691" s="413"/>
      <c r="DAJ691" s="413"/>
      <c r="DAK691" s="413"/>
      <c r="DAL691" s="413"/>
      <c r="DAM691" s="413"/>
      <c r="DAN691" s="413"/>
      <c r="DAO691" s="413"/>
      <c r="DAP691" s="414"/>
      <c r="DAQ691" s="414"/>
      <c r="DAR691" s="414"/>
      <c r="DAS691" s="414"/>
      <c r="DAT691" s="414"/>
      <c r="DAU691" s="413"/>
      <c r="DAV691" s="413"/>
      <c r="DAW691" s="414"/>
      <c r="DAX691" s="414"/>
      <c r="DAY691" s="413"/>
      <c r="DAZ691" s="413"/>
      <c r="DBA691" s="414"/>
      <c r="DBB691" s="414"/>
      <c r="DBC691" s="413"/>
      <c r="DBD691" s="413"/>
      <c r="DBE691" s="413"/>
      <c r="DBF691" s="413"/>
      <c r="DBG691" s="413"/>
      <c r="DBH691" s="413"/>
      <c r="DBI691" s="413"/>
      <c r="DBJ691" s="414"/>
      <c r="DBK691" s="414"/>
      <c r="DBL691" s="413"/>
      <c r="DBM691" s="413"/>
      <c r="DBN691" s="414"/>
      <c r="DBO691" s="414"/>
      <c r="DBP691" s="413"/>
      <c r="DBQ691" s="413"/>
      <c r="DBR691" s="413"/>
      <c r="DBS691" s="413"/>
      <c r="DBT691" s="413"/>
      <c r="DBU691" s="407"/>
      <c r="DBV691" s="439"/>
      <c r="DBW691" s="413"/>
      <c r="DBX691" s="413"/>
      <c r="DBY691" s="413"/>
      <c r="DBZ691" s="413"/>
      <c r="DCA691" s="413"/>
      <c r="DCB691" s="413"/>
      <c r="DCC691" s="413"/>
      <c r="DCD691" s="412"/>
      <c r="DCE691" s="412"/>
      <c r="DCF691" s="412"/>
      <c r="DCG691" s="412"/>
      <c r="DCH691" s="412"/>
      <c r="DCI691" s="412"/>
      <c r="DCJ691" s="412"/>
      <c r="DCK691" s="412"/>
      <c r="DCL691" s="412"/>
      <c r="DCM691" s="412"/>
      <c r="DCN691" s="412"/>
      <c r="DCO691" s="412"/>
      <c r="DCP691" s="412"/>
      <c r="DCQ691" s="412"/>
      <c r="DCR691" s="412"/>
      <c r="DCS691" s="412"/>
      <c r="DCT691" s="412"/>
      <c r="DCU691" s="412"/>
      <c r="DCV691" s="412"/>
      <c r="DCW691" s="412"/>
      <c r="DCX691" s="412"/>
      <c r="DCY691" s="412"/>
      <c r="DCZ691" s="412"/>
      <c r="DDA691" s="412"/>
      <c r="DDB691" s="412"/>
      <c r="DDC691" s="412"/>
      <c r="DDD691" s="412"/>
      <c r="DDE691" s="412"/>
      <c r="DDF691" s="412"/>
      <c r="DDG691" s="412"/>
      <c r="DDH691" s="412"/>
      <c r="DDI691" s="412"/>
      <c r="DDJ691" s="412"/>
      <c r="DDK691" s="412"/>
      <c r="DDL691" s="412"/>
      <c r="DDM691" s="412"/>
      <c r="DDN691" s="412"/>
      <c r="DDO691" s="412"/>
      <c r="DDP691" s="412"/>
      <c r="DDQ691" s="412"/>
      <c r="DDR691" s="412"/>
      <c r="DDS691" s="412"/>
      <c r="DDT691" s="412"/>
      <c r="DDU691" s="412"/>
      <c r="DDV691" s="413"/>
      <c r="DDW691" s="413"/>
      <c r="DDX691" s="413"/>
      <c r="DDY691" s="413"/>
      <c r="DDZ691" s="413"/>
      <c r="DEA691" s="413"/>
      <c r="DEB691" s="413"/>
      <c r="DEC691" s="413"/>
      <c r="DED691" s="413"/>
      <c r="DEE691" s="413"/>
      <c r="DEF691" s="413"/>
      <c r="DEG691" s="413"/>
      <c r="DEH691" s="413"/>
      <c r="DEI691" s="413"/>
      <c r="DEJ691" s="413"/>
      <c r="DEK691" s="413"/>
      <c r="DEL691" s="413"/>
      <c r="DEM691" s="413"/>
      <c r="DEN691" s="413"/>
      <c r="DEO691" s="413"/>
      <c r="DEP691" s="413"/>
      <c r="DEQ691" s="413"/>
      <c r="DER691" s="413"/>
      <c r="DES691" s="413"/>
      <c r="DET691" s="414"/>
      <c r="DEU691" s="414"/>
      <c r="DEV691" s="414"/>
      <c r="DEW691" s="414"/>
      <c r="DEX691" s="414"/>
      <c r="DEY691" s="413"/>
      <c r="DEZ691" s="413"/>
      <c r="DFA691" s="414"/>
      <c r="DFB691" s="414"/>
      <c r="DFC691" s="413"/>
      <c r="DFD691" s="413"/>
      <c r="DFE691" s="414"/>
      <c r="DFF691" s="414"/>
      <c r="DFG691" s="413"/>
      <c r="DFH691" s="413"/>
      <c r="DFI691" s="413"/>
      <c r="DFJ691" s="413"/>
      <c r="DFK691" s="413"/>
      <c r="DFL691" s="413"/>
      <c r="DFM691" s="413"/>
      <c r="DFN691" s="414"/>
      <c r="DFO691" s="414"/>
      <c r="DFP691" s="413"/>
      <c r="DFQ691" s="413"/>
      <c r="DFR691" s="414"/>
      <c r="DFS691" s="414"/>
      <c r="DFT691" s="413"/>
      <c r="DFU691" s="413"/>
      <c r="DFV691" s="413"/>
      <c r="DFW691" s="413"/>
      <c r="DFX691" s="413"/>
      <c r="DFY691" s="407"/>
      <c r="DFZ691" s="439"/>
      <c r="DGA691" s="413"/>
      <c r="DGB691" s="413"/>
      <c r="DGC691" s="413"/>
      <c r="DGD691" s="413"/>
      <c r="DGE691" s="413"/>
      <c r="DGF691" s="413"/>
      <c r="DGG691" s="413"/>
      <c r="DGH691" s="412"/>
      <c r="DGI691" s="412"/>
      <c r="DGJ691" s="412"/>
      <c r="DGK691" s="412"/>
      <c r="DGL691" s="412"/>
      <c r="DGM691" s="412"/>
      <c r="DGN691" s="412"/>
      <c r="DGO691" s="412"/>
      <c r="DGP691" s="412"/>
      <c r="DGQ691" s="412"/>
      <c r="DGR691" s="412"/>
      <c r="DGS691" s="412"/>
      <c r="DGT691" s="412"/>
      <c r="DGU691" s="412"/>
      <c r="DGV691" s="412"/>
      <c r="DGW691" s="412"/>
      <c r="DGX691" s="412"/>
      <c r="DGY691" s="412"/>
      <c r="DGZ691" s="412"/>
      <c r="DHA691" s="412"/>
      <c r="DHB691" s="412"/>
      <c r="DHC691" s="412"/>
      <c r="DHD691" s="412"/>
      <c r="DHE691" s="412"/>
      <c r="DHF691" s="412"/>
      <c r="DHG691" s="412"/>
      <c r="DHH691" s="412"/>
      <c r="DHI691" s="412"/>
      <c r="DHJ691" s="412"/>
      <c r="DHK691" s="412"/>
      <c r="DHL691" s="412"/>
      <c r="DHM691" s="412"/>
      <c r="DHN691" s="412"/>
      <c r="DHO691" s="412"/>
      <c r="DHP691" s="412"/>
      <c r="DHQ691" s="412"/>
      <c r="DHR691" s="412"/>
      <c r="DHS691" s="412"/>
      <c r="DHT691" s="412"/>
      <c r="DHU691" s="412"/>
      <c r="DHV691" s="412"/>
      <c r="DHW691" s="412"/>
      <c r="DHX691" s="412"/>
      <c r="DHY691" s="412"/>
      <c r="DHZ691" s="413"/>
      <c r="DIA691" s="413"/>
      <c r="DIB691" s="413"/>
      <c r="DIC691" s="413"/>
      <c r="DID691" s="413"/>
      <c r="DIE691" s="413"/>
      <c r="DIF691" s="413"/>
      <c r="DIG691" s="413"/>
      <c r="DIH691" s="413"/>
      <c r="DII691" s="413"/>
      <c r="DIJ691" s="413"/>
      <c r="DIK691" s="413"/>
      <c r="DIL691" s="413"/>
      <c r="DIM691" s="413"/>
      <c r="DIN691" s="413"/>
      <c r="DIO691" s="413"/>
      <c r="DIP691" s="413"/>
      <c r="DIQ691" s="413"/>
      <c r="DIR691" s="413"/>
      <c r="DIS691" s="413"/>
      <c r="DIT691" s="413"/>
      <c r="DIU691" s="413"/>
      <c r="DIV691" s="413"/>
      <c r="DIW691" s="413"/>
      <c r="DIX691" s="414"/>
      <c r="DIY691" s="414"/>
      <c r="DIZ691" s="414"/>
      <c r="DJA691" s="414"/>
      <c r="DJB691" s="414"/>
      <c r="DJC691" s="413"/>
      <c r="DJD691" s="413"/>
      <c r="DJE691" s="414"/>
      <c r="DJF691" s="414"/>
      <c r="DJG691" s="413"/>
      <c r="DJH691" s="413"/>
      <c r="DJI691" s="414"/>
      <c r="DJJ691" s="414"/>
      <c r="DJK691" s="413"/>
      <c r="DJL691" s="413"/>
      <c r="DJM691" s="413"/>
      <c r="DJN691" s="413"/>
      <c r="DJO691" s="413"/>
      <c r="DJP691" s="413"/>
      <c r="DJQ691" s="413"/>
      <c r="DJR691" s="414"/>
      <c r="DJS691" s="414"/>
      <c r="DJT691" s="413"/>
      <c r="DJU691" s="413"/>
      <c r="DJV691" s="414"/>
      <c r="DJW691" s="414"/>
      <c r="DJX691" s="413"/>
      <c r="DJY691" s="413"/>
      <c r="DJZ691" s="413"/>
      <c r="DKA691" s="413"/>
      <c r="DKB691" s="413"/>
      <c r="DKC691" s="407"/>
      <c r="DKD691" s="439"/>
      <c r="DKE691" s="413"/>
      <c r="DKF691" s="413"/>
      <c r="DKG691" s="413"/>
      <c r="DKH691" s="413"/>
      <c r="DKI691" s="413"/>
      <c r="DKJ691" s="413"/>
      <c r="DKK691" s="413"/>
      <c r="DKL691" s="412"/>
      <c r="DKM691" s="412"/>
      <c r="DKN691" s="412"/>
      <c r="DKO691" s="412"/>
      <c r="DKP691" s="412"/>
      <c r="DKQ691" s="412"/>
      <c r="DKR691" s="412"/>
      <c r="DKS691" s="412"/>
      <c r="DKT691" s="412"/>
      <c r="DKU691" s="412"/>
      <c r="DKV691" s="412"/>
      <c r="DKW691" s="412"/>
      <c r="DKX691" s="412"/>
      <c r="DKY691" s="412"/>
      <c r="DKZ691" s="412"/>
      <c r="DLA691" s="412"/>
      <c r="DLB691" s="412"/>
      <c r="DLC691" s="412"/>
      <c r="DLD691" s="412"/>
      <c r="DLE691" s="412"/>
      <c r="DLF691" s="412"/>
      <c r="DLG691" s="412"/>
      <c r="DLH691" s="412"/>
      <c r="DLI691" s="412"/>
      <c r="DLJ691" s="412"/>
      <c r="DLK691" s="412"/>
      <c r="DLL691" s="412"/>
      <c r="DLM691" s="412"/>
      <c r="DLN691" s="412"/>
      <c r="DLO691" s="412"/>
      <c r="DLP691" s="412"/>
      <c r="DLQ691" s="412"/>
      <c r="DLR691" s="412"/>
      <c r="DLS691" s="412"/>
      <c r="DLT691" s="412"/>
      <c r="DLU691" s="412"/>
      <c r="DLV691" s="412"/>
      <c r="DLW691" s="412"/>
      <c r="DLX691" s="412"/>
      <c r="DLY691" s="412"/>
      <c r="DLZ691" s="412"/>
      <c r="DMA691" s="412"/>
      <c r="DMB691" s="412"/>
      <c r="DMC691" s="412"/>
      <c r="DMD691" s="413"/>
      <c r="DME691" s="413"/>
      <c r="DMF691" s="413"/>
      <c r="DMG691" s="413"/>
      <c r="DMH691" s="413"/>
      <c r="DMI691" s="413"/>
      <c r="DMJ691" s="413"/>
      <c r="DMK691" s="413"/>
      <c r="DML691" s="413"/>
      <c r="DMM691" s="413"/>
      <c r="DMN691" s="413"/>
      <c r="DMO691" s="413"/>
      <c r="DMP691" s="413"/>
      <c r="DMQ691" s="413"/>
      <c r="DMR691" s="413"/>
      <c r="DMS691" s="413"/>
      <c r="DMT691" s="413"/>
      <c r="DMU691" s="413"/>
      <c r="DMV691" s="413"/>
      <c r="DMW691" s="413"/>
      <c r="DMX691" s="413"/>
      <c r="DMY691" s="413"/>
      <c r="DMZ691" s="413"/>
      <c r="DNA691" s="413"/>
      <c r="DNB691" s="414"/>
      <c r="DNC691" s="414"/>
      <c r="DND691" s="414"/>
      <c r="DNE691" s="414"/>
      <c r="DNF691" s="414"/>
      <c r="DNG691" s="413"/>
      <c r="DNH691" s="413"/>
      <c r="DNI691" s="414"/>
      <c r="DNJ691" s="414"/>
      <c r="DNK691" s="413"/>
      <c r="DNL691" s="413"/>
      <c r="DNM691" s="414"/>
      <c r="DNN691" s="414"/>
      <c r="DNO691" s="413"/>
      <c r="DNP691" s="413"/>
      <c r="DNQ691" s="413"/>
      <c r="DNR691" s="413"/>
      <c r="DNS691" s="413"/>
      <c r="DNT691" s="413"/>
      <c r="DNU691" s="413"/>
      <c r="DNV691" s="414"/>
      <c r="DNW691" s="414"/>
      <c r="DNX691" s="413"/>
      <c r="DNY691" s="413"/>
      <c r="DNZ691" s="414"/>
      <c r="DOA691" s="414"/>
      <c r="DOB691" s="413"/>
      <c r="DOC691" s="413"/>
      <c r="DOD691" s="413"/>
      <c r="DOE691" s="413"/>
      <c r="DOF691" s="413"/>
      <c r="DOG691" s="407"/>
      <c r="DOH691" s="439"/>
      <c r="DOI691" s="413"/>
      <c r="DOJ691" s="413"/>
      <c r="DOK691" s="413"/>
      <c r="DOL691" s="413"/>
      <c r="DOM691" s="413"/>
      <c r="DON691" s="413"/>
      <c r="DOO691" s="413"/>
      <c r="DOP691" s="412"/>
      <c r="DOQ691" s="412"/>
      <c r="DOR691" s="412"/>
      <c r="DOS691" s="412"/>
      <c r="DOT691" s="412"/>
      <c r="DOU691" s="412"/>
      <c r="DOV691" s="412"/>
      <c r="DOW691" s="412"/>
      <c r="DOX691" s="412"/>
      <c r="DOY691" s="412"/>
      <c r="DOZ691" s="412"/>
      <c r="DPA691" s="412"/>
      <c r="DPB691" s="412"/>
      <c r="DPC691" s="412"/>
      <c r="DPD691" s="412"/>
      <c r="DPE691" s="412"/>
      <c r="DPF691" s="412"/>
      <c r="DPG691" s="412"/>
      <c r="DPH691" s="412"/>
      <c r="DPI691" s="412"/>
      <c r="DPJ691" s="412"/>
      <c r="DPK691" s="412"/>
      <c r="DPL691" s="412"/>
      <c r="DPM691" s="412"/>
      <c r="DPN691" s="412"/>
      <c r="DPO691" s="412"/>
      <c r="DPP691" s="412"/>
      <c r="DPQ691" s="412"/>
      <c r="DPR691" s="412"/>
      <c r="DPS691" s="412"/>
      <c r="DPT691" s="412"/>
      <c r="DPU691" s="412"/>
      <c r="DPV691" s="412"/>
      <c r="DPW691" s="412"/>
      <c r="DPX691" s="412"/>
      <c r="DPY691" s="412"/>
      <c r="DPZ691" s="412"/>
      <c r="DQA691" s="412"/>
      <c r="DQB691" s="412"/>
      <c r="DQC691" s="412"/>
      <c r="DQD691" s="412"/>
      <c r="DQE691" s="412"/>
      <c r="DQF691" s="412"/>
      <c r="DQG691" s="412"/>
      <c r="DQH691" s="413"/>
      <c r="DQI691" s="413"/>
      <c r="DQJ691" s="413"/>
      <c r="DQK691" s="413"/>
      <c r="DQL691" s="413"/>
      <c r="DQM691" s="413"/>
      <c r="DQN691" s="413"/>
      <c r="DQO691" s="413"/>
      <c r="DQP691" s="413"/>
      <c r="DQQ691" s="413"/>
      <c r="DQR691" s="413"/>
      <c r="DQS691" s="413"/>
      <c r="DQT691" s="413"/>
      <c r="DQU691" s="413"/>
      <c r="DQV691" s="413"/>
      <c r="DQW691" s="413"/>
      <c r="DQX691" s="413"/>
      <c r="DQY691" s="413"/>
      <c r="DQZ691" s="413"/>
      <c r="DRA691" s="413"/>
      <c r="DRB691" s="413"/>
      <c r="DRC691" s="413"/>
      <c r="DRD691" s="413"/>
      <c r="DRE691" s="413"/>
      <c r="DRF691" s="414"/>
      <c r="DRG691" s="414"/>
      <c r="DRH691" s="414"/>
      <c r="DRI691" s="414"/>
      <c r="DRJ691" s="414"/>
      <c r="DRK691" s="413"/>
      <c r="DRL691" s="413"/>
      <c r="DRM691" s="414"/>
      <c r="DRN691" s="414"/>
      <c r="DRO691" s="413"/>
      <c r="DRP691" s="413"/>
      <c r="DRQ691" s="414"/>
      <c r="DRR691" s="414"/>
      <c r="DRS691" s="413"/>
      <c r="DRT691" s="413"/>
      <c r="DRU691" s="413"/>
      <c r="DRV691" s="413"/>
      <c r="DRW691" s="413"/>
      <c r="DRX691" s="413"/>
      <c r="DRY691" s="413"/>
      <c r="DRZ691" s="414"/>
      <c r="DSA691" s="414"/>
      <c r="DSB691" s="413"/>
      <c r="DSC691" s="413"/>
      <c r="DSD691" s="414"/>
      <c r="DSE691" s="414"/>
      <c r="DSF691" s="413"/>
      <c r="DSG691" s="413"/>
      <c r="DSH691" s="413"/>
      <c r="DSI691" s="413"/>
      <c r="DSJ691" s="413"/>
      <c r="DSK691" s="407"/>
      <c r="DSL691" s="439"/>
      <c r="DSM691" s="413"/>
      <c r="DSN691" s="413"/>
      <c r="DSO691" s="413"/>
      <c r="DSP691" s="413"/>
      <c r="DSQ691" s="413"/>
      <c r="DSR691" s="413"/>
      <c r="DSS691" s="413"/>
      <c r="DST691" s="412"/>
      <c r="DSU691" s="412"/>
      <c r="DSV691" s="412"/>
      <c r="DSW691" s="412"/>
      <c r="DSX691" s="412"/>
      <c r="DSY691" s="412"/>
      <c r="DSZ691" s="412"/>
      <c r="DTA691" s="412"/>
      <c r="DTB691" s="412"/>
      <c r="DTC691" s="412"/>
      <c r="DTD691" s="412"/>
      <c r="DTE691" s="412"/>
      <c r="DTF691" s="412"/>
      <c r="DTG691" s="412"/>
      <c r="DTH691" s="412"/>
      <c r="DTI691" s="412"/>
      <c r="DTJ691" s="412"/>
      <c r="DTK691" s="412"/>
      <c r="DTL691" s="412"/>
      <c r="DTM691" s="412"/>
      <c r="DTN691" s="412"/>
      <c r="DTO691" s="412"/>
      <c r="DTP691" s="412"/>
      <c r="DTQ691" s="412"/>
      <c r="DTR691" s="412"/>
      <c r="DTS691" s="412"/>
      <c r="DTT691" s="412"/>
      <c r="DTU691" s="412"/>
      <c r="DTV691" s="412"/>
      <c r="DTW691" s="412"/>
      <c r="DTX691" s="412"/>
      <c r="DTY691" s="412"/>
      <c r="DTZ691" s="412"/>
      <c r="DUA691" s="412"/>
      <c r="DUB691" s="412"/>
      <c r="DUC691" s="412"/>
      <c r="DUD691" s="412"/>
      <c r="DUE691" s="412"/>
      <c r="DUF691" s="412"/>
      <c r="DUG691" s="412"/>
      <c r="DUH691" s="412"/>
      <c r="DUI691" s="412"/>
      <c r="DUJ691" s="412"/>
      <c r="DUK691" s="412"/>
      <c r="DUL691" s="413"/>
      <c r="DUM691" s="413"/>
      <c r="DUN691" s="413"/>
      <c r="DUO691" s="413"/>
      <c r="DUP691" s="413"/>
      <c r="DUQ691" s="413"/>
      <c r="DUR691" s="413"/>
      <c r="DUS691" s="413"/>
      <c r="DUT691" s="413"/>
      <c r="DUU691" s="413"/>
      <c r="DUV691" s="413"/>
      <c r="DUW691" s="413"/>
      <c r="DUX691" s="413"/>
      <c r="DUY691" s="413"/>
      <c r="DUZ691" s="413"/>
      <c r="DVA691" s="413"/>
      <c r="DVB691" s="413"/>
      <c r="DVC691" s="413"/>
      <c r="DVD691" s="413"/>
      <c r="DVE691" s="413"/>
      <c r="DVF691" s="413"/>
      <c r="DVG691" s="413"/>
      <c r="DVH691" s="413"/>
      <c r="DVI691" s="413"/>
      <c r="DVJ691" s="414"/>
      <c r="DVK691" s="414"/>
      <c r="DVL691" s="414"/>
      <c r="DVM691" s="414"/>
      <c r="DVN691" s="414"/>
      <c r="DVO691" s="413"/>
      <c r="DVP691" s="413"/>
      <c r="DVQ691" s="414"/>
      <c r="DVR691" s="414"/>
      <c r="DVS691" s="413"/>
      <c r="DVT691" s="413"/>
      <c r="DVU691" s="414"/>
      <c r="DVV691" s="414"/>
      <c r="DVW691" s="413"/>
      <c r="DVX691" s="413"/>
      <c r="DVY691" s="413"/>
      <c r="DVZ691" s="413"/>
      <c r="DWA691" s="413"/>
      <c r="DWB691" s="413"/>
      <c r="DWC691" s="413"/>
      <c r="DWD691" s="414"/>
      <c r="DWE691" s="414"/>
      <c r="DWF691" s="413"/>
      <c r="DWG691" s="413"/>
      <c r="DWH691" s="414"/>
      <c r="DWI691" s="414"/>
      <c r="DWJ691" s="413"/>
      <c r="DWK691" s="413"/>
      <c r="DWL691" s="413"/>
      <c r="DWM691" s="413"/>
      <c r="DWN691" s="413"/>
      <c r="DWO691" s="407"/>
      <c r="DWP691" s="439"/>
      <c r="DWQ691" s="413"/>
      <c r="DWR691" s="413"/>
      <c r="DWS691" s="413"/>
      <c r="DWT691" s="413"/>
      <c r="DWU691" s="413"/>
      <c r="DWV691" s="413"/>
      <c r="DWW691" s="413"/>
      <c r="DWX691" s="412"/>
      <c r="DWY691" s="412"/>
      <c r="DWZ691" s="412"/>
      <c r="DXA691" s="412"/>
      <c r="DXB691" s="412"/>
      <c r="DXC691" s="412"/>
      <c r="DXD691" s="412"/>
      <c r="DXE691" s="412"/>
      <c r="DXF691" s="412"/>
      <c r="DXG691" s="412"/>
      <c r="DXH691" s="412"/>
      <c r="DXI691" s="412"/>
      <c r="DXJ691" s="412"/>
      <c r="DXK691" s="412"/>
      <c r="DXL691" s="412"/>
      <c r="DXM691" s="412"/>
      <c r="DXN691" s="412"/>
      <c r="DXO691" s="412"/>
      <c r="DXP691" s="412"/>
      <c r="DXQ691" s="412"/>
      <c r="DXR691" s="412"/>
      <c r="DXS691" s="412"/>
      <c r="DXT691" s="412"/>
      <c r="DXU691" s="412"/>
      <c r="DXV691" s="412"/>
      <c r="DXW691" s="412"/>
      <c r="DXX691" s="412"/>
      <c r="DXY691" s="412"/>
      <c r="DXZ691" s="412"/>
      <c r="DYA691" s="412"/>
      <c r="DYB691" s="412"/>
      <c r="DYC691" s="412"/>
      <c r="DYD691" s="412"/>
      <c r="DYE691" s="412"/>
      <c r="DYF691" s="412"/>
      <c r="DYG691" s="412"/>
      <c r="DYH691" s="412"/>
      <c r="DYI691" s="412"/>
      <c r="DYJ691" s="412"/>
      <c r="DYK691" s="412"/>
      <c r="DYL691" s="412"/>
      <c r="DYM691" s="412"/>
      <c r="DYN691" s="412"/>
      <c r="DYO691" s="412"/>
      <c r="DYP691" s="413"/>
      <c r="DYQ691" s="413"/>
      <c r="DYR691" s="413"/>
      <c r="DYS691" s="413"/>
      <c r="DYT691" s="413"/>
      <c r="DYU691" s="413"/>
      <c r="DYV691" s="413"/>
      <c r="DYW691" s="413"/>
      <c r="DYX691" s="413"/>
      <c r="DYY691" s="413"/>
      <c r="DYZ691" s="413"/>
      <c r="DZA691" s="413"/>
      <c r="DZB691" s="413"/>
      <c r="DZC691" s="413"/>
      <c r="DZD691" s="413"/>
      <c r="DZE691" s="413"/>
      <c r="DZF691" s="413"/>
      <c r="DZG691" s="413"/>
      <c r="DZH691" s="413"/>
      <c r="DZI691" s="413"/>
      <c r="DZJ691" s="413"/>
      <c r="DZK691" s="413"/>
      <c r="DZL691" s="413"/>
      <c r="DZM691" s="413"/>
      <c r="DZN691" s="414"/>
      <c r="DZO691" s="414"/>
      <c r="DZP691" s="414"/>
      <c r="DZQ691" s="414"/>
      <c r="DZR691" s="414"/>
      <c r="DZS691" s="413"/>
      <c r="DZT691" s="413"/>
      <c r="DZU691" s="414"/>
      <c r="DZV691" s="414"/>
      <c r="DZW691" s="413"/>
      <c r="DZX691" s="413"/>
      <c r="DZY691" s="414"/>
      <c r="DZZ691" s="414"/>
      <c r="EAA691" s="413"/>
      <c r="EAB691" s="413"/>
      <c r="EAC691" s="413"/>
      <c r="EAD691" s="413"/>
      <c r="EAE691" s="413"/>
      <c r="EAF691" s="413"/>
      <c r="EAG691" s="413"/>
      <c r="EAH691" s="414"/>
      <c r="EAI691" s="414"/>
      <c r="EAJ691" s="413"/>
      <c r="EAK691" s="413"/>
      <c r="EAL691" s="414"/>
      <c r="EAM691" s="414"/>
      <c r="EAN691" s="413"/>
      <c r="EAO691" s="413"/>
      <c r="EAP691" s="413"/>
      <c r="EAQ691" s="413"/>
      <c r="EAR691" s="413"/>
      <c r="EAS691" s="407"/>
      <c r="EAT691" s="439"/>
      <c r="EAU691" s="413"/>
      <c r="EAV691" s="413"/>
      <c r="EAW691" s="413"/>
      <c r="EAX691" s="413"/>
      <c r="EAY691" s="413"/>
      <c r="EAZ691" s="413"/>
      <c r="EBA691" s="413"/>
      <c r="EBB691" s="412"/>
      <c r="EBC691" s="412"/>
      <c r="EBD691" s="412"/>
      <c r="EBE691" s="412"/>
      <c r="EBF691" s="412"/>
      <c r="EBG691" s="412"/>
      <c r="EBH691" s="412"/>
      <c r="EBI691" s="412"/>
      <c r="EBJ691" s="412"/>
      <c r="EBK691" s="412"/>
      <c r="EBL691" s="412"/>
      <c r="EBM691" s="412"/>
      <c r="EBN691" s="412"/>
      <c r="EBO691" s="412"/>
      <c r="EBP691" s="412"/>
      <c r="EBQ691" s="412"/>
      <c r="EBR691" s="412"/>
      <c r="EBS691" s="412"/>
      <c r="EBT691" s="412"/>
      <c r="EBU691" s="412"/>
      <c r="EBV691" s="412"/>
      <c r="EBW691" s="412"/>
      <c r="EBX691" s="412"/>
      <c r="EBY691" s="412"/>
      <c r="EBZ691" s="412"/>
      <c r="ECA691" s="412"/>
      <c r="ECB691" s="412"/>
      <c r="ECC691" s="412"/>
      <c r="ECD691" s="412"/>
      <c r="ECE691" s="412"/>
      <c r="ECF691" s="412"/>
      <c r="ECG691" s="412"/>
      <c r="ECH691" s="412"/>
      <c r="ECI691" s="412"/>
      <c r="ECJ691" s="412"/>
      <c r="ECK691" s="412"/>
      <c r="ECL691" s="412"/>
      <c r="ECM691" s="412"/>
      <c r="ECN691" s="412"/>
      <c r="ECO691" s="412"/>
      <c r="ECP691" s="412"/>
      <c r="ECQ691" s="412"/>
      <c r="ECR691" s="412"/>
      <c r="ECS691" s="412"/>
      <c r="ECT691" s="413"/>
      <c r="ECU691" s="413"/>
      <c r="ECV691" s="413"/>
      <c r="ECW691" s="413"/>
      <c r="ECX691" s="413"/>
      <c r="ECY691" s="413"/>
      <c r="ECZ691" s="413"/>
      <c r="EDA691" s="413"/>
      <c r="EDB691" s="413"/>
      <c r="EDC691" s="413"/>
      <c r="EDD691" s="413"/>
      <c r="EDE691" s="413"/>
      <c r="EDF691" s="413"/>
      <c r="EDG691" s="413"/>
      <c r="EDH691" s="413"/>
      <c r="EDI691" s="413"/>
      <c r="EDJ691" s="413"/>
      <c r="EDK691" s="413"/>
      <c r="EDL691" s="413"/>
      <c r="EDM691" s="413"/>
      <c r="EDN691" s="413"/>
      <c r="EDO691" s="413"/>
      <c r="EDP691" s="413"/>
      <c r="EDQ691" s="413"/>
      <c r="EDR691" s="414"/>
      <c r="EDS691" s="414"/>
      <c r="EDT691" s="414"/>
      <c r="EDU691" s="414"/>
      <c r="EDV691" s="414"/>
      <c r="EDW691" s="413"/>
      <c r="EDX691" s="413"/>
      <c r="EDY691" s="414"/>
      <c r="EDZ691" s="414"/>
      <c r="EEA691" s="413"/>
      <c r="EEB691" s="413"/>
      <c r="EEC691" s="414"/>
      <c r="EED691" s="414"/>
      <c r="EEE691" s="413"/>
      <c r="EEF691" s="413"/>
      <c r="EEG691" s="413"/>
      <c r="EEH691" s="413"/>
      <c r="EEI691" s="413"/>
      <c r="EEJ691" s="413"/>
      <c r="EEK691" s="413"/>
      <c r="EEL691" s="414"/>
      <c r="EEM691" s="414"/>
      <c r="EEN691" s="413"/>
      <c r="EEO691" s="413"/>
      <c r="EEP691" s="414"/>
      <c r="EEQ691" s="414"/>
      <c r="EER691" s="413"/>
      <c r="EES691" s="413"/>
      <c r="EET691" s="413"/>
      <c r="EEU691" s="413"/>
      <c r="EEV691" s="413"/>
      <c r="EEW691" s="407"/>
      <c r="EEX691" s="439"/>
      <c r="EEY691" s="413"/>
      <c r="EEZ691" s="413"/>
      <c r="EFA691" s="413"/>
      <c r="EFB691" s="413"/>
      <c r="EFC691" s="413"/>
      <c r="EFD691" s="413"/>
      <c r="EFE691" s="413"/>
      <c r="EFF691" s="412"/>
      <c r="EFG691" s="412"/>
      <c r="EFH691" s="412"/>
      <c r="EFI691" s="412"/>
      <c r="EFJ691" s="412"/>
      <c r="EFK691" s="412"/>
      <c r="EFL691" s="412"/>
      <c r="EFM691" s="412"/>
      <c r="EFN691" s="412"/>
      <c r="EFO691" s="412"/>
      <c r="EFP691" s="412"/>
      <c r="EFQ691" s="412"/>
      <c r="EFR691" s="412"/>
      <c r="EFS691" s="412"/>
      <c r="EFT691" s="412"/>
      <c r="EFU691" s="412"/>
      <c r="EFV691" s="412"/>
      <c r="EFW691" s="412"/>
      <c r="EFX691" s="412"/>
      <c r="EFY691" s="412"/>
      <c r="EFZ691" s="412"/>
      <c r="EGA691" s="412"/>
      <c r="EGB691" s="412"/>
      <c r="EGC691" s="412"/>
      <c r="EGD691" s="412"/>
      <c r="EGE691" s="412"/>
      <c r="EGF691" s="412"/>
      <c r="EGG691" s="412"/>
      <c r="EGH691" s="412"/>
      <c r="EGI691" s="412"/>
      <c r="EGJ691" s="412"/>
      <c r="EGK691" s="412"/>
      <c r="EGL691" s="412"/>
      <c r="EGM691" s="412"/>
      <c r="EGN691" s="412"/>
      <c r="EGO691" s="412"/>
      <c r="EGP691" s="412"/>
      <c r="EGQ691" s="412"/>
      <c r="EGR691" s="412"/>
      <c r="EGS691" s="412"/>
      <c r="EGT691" s="412"/>
      <c r="EGU691" s="412"/>
      <c r="EGV691" s="412"/>
      <c r="EGW691" s="412"/>
      <c r="EGX691" s="413"/>
      <c r="EGY691" s="413"/>
      <c r="EGZ691" s="413"/>
      <c r="EHA691" s="413"/>
      <c r="EHB691" s="413"/>
      <c r="EHC691" s="413"/>
      <c r="EHD691" s="413"/>
      <c r="EHE691" s="413"/>
      <c r="EHF691" s="413"/>
      <c r="EHG691" s="413"/>
      <c r="EHH691" s="413"/>
      <c r="EHI691" s="413"/>
      <c r="EHJ691" s="413"/>
      <c r="EHK691" s="413"/>
      <c r="EHL691" s="413"/>
      <c r="EHM691" s="413"/>
      <c r="EHN691" s="413"/>
      <c r="EHO691" s="413"/>
      <c r="EHP691" s="413"/>
      <c r="EHQ691" s="413"/>
      <c r="EHR691" s="413"/>
      <c r="EHS691" s="413"/>
      <c r="EHT691" s="413"/>
      <c r="EHU691" s="413"/>
      <c r="EHV691" s="414"/>
      <c r="EHW691" s="414"/>
      <c r="EHX691" s="414"/>
      <c r="EHY691" s="414"/>
      <c r="EHZ691" s="414"/>
      <c r="EIA691" s="413"/>
      <c r="EIB691" s="413"/>
      <c r="EIC691" s="414"/>
      <c r="EID691" s="414"/>
      <c r="EIE691" s="413"/>
      <c r="EIF691" s="413"/>
      <c r="EIG691" s="414"/>
      <c r="EIH691" s="414"/>
      <c r="EII691" s="413"/>
      <c r="EIJ691" s="413"/>
      <c r="EIK691" s="413"/>
      <c r="EIL691" s="413"/>
      <c r="EIM691" s="413"/>
      <c r="EIN691" s="413"/>
      <c r="EIO691" s="413"/>
      <c r="EIP691" s="414"/>
      <c r="EIQ691" s="414"/>
      <c r="EIR691" s="413"/>
      <c r="EIS691" s="413"/>
      <c r="EIT691" s="414"/>
      <c r="EIU691" s="414"/>
      <c r="EIV691" s="413"/>
      <c r="EIW691" s="413"/>
      <c r="EIX691" s="413"/>
      <c r="EIY691" s="413"/>
      <c r="EIZ691" s="413"/>
      <c r="EJA691" s="407"/>
      <c r="EJB691" s="439"/>
      <c r="EJC691" s="413"/>
      <c r="EJD691" s="413"/>
      <c r="EJE691" s="413"/>
      <c r="EJF691" s="413"/>
      <c r="EJG691" s="413"/>
      <c r="EJH691" s="413"/>
      <c r="EJI691" s="413"/>
      <c r="EJJ691" s="412"/>
      <c r="EJK691" s="412"/>
      <c r="EJL691" s="412"/>
      <c r="EJM691" s="412"/>
      <c r="EJN691" s="412"/>
      <c r="EJO691" s="412"/>
      <c r="EJP691" s="412"/>
      <c r="EJQ691" s="412"/>
      <c r="EJR691" s="412"/>
      <c r="EJS691" s="412"/>
      <c r="EJT691" s="412"/>
      <c r="EJU691" s="412"/>
      <c r="EJV691" s="412"/>
      <c r="EJW691" s="412"/>
      <c r="EJX691" s="412"/>
      <c r="EJY691" s="412"/>
      <c r="EJZ691" s="412"/>
      <c r="EKA691" s="412"/>
      <c r="EKB691" s="412"/>
      <c r="EKC691" s="412"/>
      <c r="EKD691" s="412"/>
      <c r="EKE691" s="412"/>
      <c r="EKF691" s="412"/>
      <c r="EKG691" s="412"/>
      <c r="EKH691" s="412"/>
      <c r="EKI691" s="412"/>
      <c r="EKJ691" s="412"/>
      <c r="EKK691" s="412"/>
      <c r="EKL691" s="412"/>
      <c r="EKM691" s="412"/>
      <c r="EKN691" s="412"/>
      <c r="EKO691" s="412"/>
      <c r="EKP691" s="412"/>
      <c r="EKQ691" s="412"/>
      <c r="EKR691" s="412"/>
      <c r="EKS691" s="412"/>
      <c r="EKT691" s="412"/>
      <c r="EKU691" s="412"/>
      <c r="EKV691" s="412"/>
      <c r="EKW691" s="412"/>
      <c r="EKX691" s="412"/>
      <c r="EKY691" s="412"/>
      <c r="EKZ691" s="412"/>
      <c r="ELA691" s="412"/>
      <c r="ELB691" s="413"/>
      <c r="ELC691" s="413"/>
      <c r="ELD691" s="413"/>
      <c r="ELE691" s="413"/>
      <c r="ELF691" s="413"/>
      <c r="ELG691" s="413"/>
      <c r="ELH691" s="413"/>
      <c r="ELI691" s="413"/>
      <c r="ELJ691" s="413"/>
      <c r="ELK691" s="413"/>
      <c r="ELL691" s="413"/>
      <c r="ELM691" s="413"/>
      <c r="ELN691" s="413"/>
      <c r="ELO691" s="413"/>
      <c r="ELP691" s="413"/>
      <c r="ELQ691" s="413"/>
      <c r="ELR691" s="413"/>
      <c r="ELS691" s="413"/>
      <c r="ELT691" s="413"/>
      <c r="ELU691" s="413"/>
      <c r="ELV691" s="413"/>
      <c r="ELW691" s="413"/>
      <c r="ELX691" s="413"/>
      <c r="ELY691" s="413"/>
      <c r="ELZ691" s="414"/>
      <c r="EMA691" s="414"/>
      <c r="EMB691" s="414"/>
      <c r="EMC691" s="414"/>
      <c r="EMD691" s="414"/>
      <c r="EME691" s="413"/>
      <c r="EMF691" s="413"/>
      <c r="EMG691" s="414"/>
      <c r="EMH691" s="414"/>
      <c r="EMI691" s="413"/>
      <c r="EMJ691" s="413"/>
      <c r="EMK691" s="414"/>
      <c r="EML691" s="414"/>
      <c r="EMM691" s="413"/>
      <c r="EMN691" s="413"/>
      <c r="EMO691" s="413"/>
      <c r="EMP691" s="413"/>
      <c r="EMQ691" s="413"/>
      <c r="EMR691" s="413"/>
      <c r="EMS691" s="413"/>
      <c r="EMT691" s="414"/>
      <c r="EMU691" s="414"/>
      <c r="EMV691" s="413"/>
      <c r="EMW691" s="413"/>
      <c r="EMX691" s="414"/>
      <c r="EMY691" s="414"/>
      <c r="EMZ691" s="413"/>
      <c r="ENA691" s="413"/>
      <c r="ENB691" s="413"/>
      <c r="ENC691" s="413"/>
      <c r="END691" s="413"/>
      <c r="ENE691" s="407"/>
      <c r="ENF691" s="439"/>
      <c r="ENG691" s="413"/>
      <c r="ENH691" s="413"/>
      <c r="ENI691" s="413"/>
      <c r="ENJ691" s="413"/>
      <c r="ENK691" s="413"/>
      <c r="ENL691" s="413"/>
      <c r="ENM691" s="413"/>
      <c r="ENN691" s="412"/>
      <c r="ENO691" s="412"/>
      <c r="ENP691" s="412"/>
      <c r="ENQ691" s="412"/>
      <c r="ENR691" s="412"/>
      <c r="ENS691" s="412"/>
      <c r="ENT691" s="412"/>
      <c r="ENU691" s="412"/>
      <c r="ENV691" s="412"/>
      <c r="ENW691" s="412"/>
      <c r="ENX691" s="412"/>
      <c r="ENY691" s="412"/>
      <c r="ENZ691" s="412"/>
      <c r="EOA691" s="412"/>
      <c r="EOB691" s="412"/>
      <c r="EOC691" s="412"/>
      <c r="EOD691" s="412"/>
      <c r="EOE691" s="412"/>
      <c r="EOF691" s="412"/>
      <c r="EOG691" s="412"/>
      <c r="EOH691" s="412"/>
      <c r="EOI691" s="412"/>
      <c r="EOJ691" s="412"/>
      <c r="EOK691" s="412"/>
      <c r="EOL691" s="412"/>
      <c r="EOM691" s="412"/>
      <c r="EON691" s="412"/>
      <c r="EOO691" s="412"/>
      <c r="EOP691" s="412"/>
      <c r="EOQ691" s="412"/>
      <c r="EOR691" s="412"/>
      <c r="EOS691" s="412"/>
      <c r="EOT691" s="412"/>
      <c r="EOU691" s="412"/>
      <c r="EOV691" s="412"/>
      <c r="EOW691" s="412"/>
      <c r="EOX691" s="412"/>
      <c r="EOY691" s="412"/>
      <c r="EOZ691" s="412"/>
      <c r="EPA691" s="412"/>
      <c r="EPB691" s="412"/>
      <c r="EPC691" s="412"/>
      <c r="EPD691" s="412"/>
      <c r="EPE691" s="412"/>
      <c r="EPF691" s="413"/>
      <c r="EPG691" s="413"/>
      <c r="EPH691" s="413"/>
      <c r="EPI691" s="413"/>
      <c r="EPJ691" s="413"/>
      <c r="EPK691" s="413"/>
      <c r="EPL691" s="413"/>
      <c r="EPM691" s="413"/>
      <c r="EPN691" s="413"/>
      <c r="EPO691" s="413"/>
      <c r="EPP691" s="413"/>
      <c r="EPQ691" s="413"/>
      <c r="EPR691" s="413"/>
      <c r="EPS691" s="413"/>
      <c r="EPT691" s="413"/>
      <c r="EPU691" s="413"/>
      <c r="EPV691" s="413"/>
      <c r="EPW691" s="413"/>
      <c r="EPX691" s="413"/>
      <c r="EPY691" s="413"/>
      <c r="EPZ691" s="413"/>
      <c r="EQA691" s="413"/>
      <c r="EQB691" s="413"/>
      <c r="EQC691" s="413"/>
      <c r="EQD691" s="414"/>
      <c r="EQE691" s="414"/>
      <c r="EQF691" s="414"/>
      <c r="EQG691" s="414"/>
      <c r="EQH691" s="414"/>
      <c r="EQI691" s="413"/>
      <c r="EQJ691" s="413"/>
      <c r="EQK691" s="414"/>
      <c r="EQL691" s="414"/>
      <c r="EQM691" s="413"/>
      <c r="EQN691" s="413"/>
      <c r="EQO691" s="414"/>
      <c r="EQP691" s="414"/>
      <c r="EQQ691" s="413"/>
      <c r="EQR691" s="413"/>
      <c r="EQS691" s="413"/>
      <c r="EQT691" s="413"/>
      <c r="EQU691" s="413"/>
      <c r="EQV691" s="413"/>
      <c r="EQW691" s="413"/>
      <c r="EQX691" s="414"/>
      <c r="EQY691" s="414"/>
      <c r="EQZ691" s="413"/>
      <c r="ERA691" s="413"/>
      <c r="ERB691" s="414"/>
      <c r="ERC691" s="414"/>
      <c r="ERD691" s="413"/>
      <c r="ERE691" s="413"/>
      <c r="ERF691" s="413"/>
      <c r="ERG691" s="413"/>
      <c r="ERH691" s="413"/>
      <c r="ERI691" s="407"/>
      <c r="ERJ691" s="439"/>
      <c r="ERK691" s="413"/>
      <c r="ERL691" s="413"/>
      <c r="ERM691" s="413"/>
      <c r="ERN691" s="413"/>
      <c r="ERO691" s="413"/>
      <c r="ERP691" s="413"/>
      <c r="ERQ691" s="413"/>
      <c r="ERR691" s="412"/>
      <c r="ERS691" s="412"/>
      <c r="ERT691" s="412"/>
      <c r="ERU691" s="412"/>
      <c r="ERV691" s="412"/>
      <c r="ERW691" s="412"/>
      <c r="ERX691" s="412"/>
      <c r="ERY691" s="412"/>
      <c r="ERZ691" s="412"/>
      <c r="ESA691" s="412"/>
      <c r="ESB691" s="412"/>
      <c r="ESC691" s="412"/>
      <c r="ESD691" s="412"/>
      <c r="ESE691" s="412"/>
      <c r="ESF691" s="412"/>
      <c r="ESG691" s="412"/>
      <c r="ESH691" s="412"/>
      <c r="ESI691" s="412"/>
      <c r="ESJ691" s="412"/>
      <c r="ESK691" s="412"/>
      <c r="ESL691" s="412"/>
      <c r="ESM691" s="412"/>
      <c r="ESN691" s="412"/>
      <c r="ESO691" s="412"/>
      <c r="ESP691" s="412"/>
      <c r="ESQ691" s="412"/>
      <c r="ESR691" s="412"/>
      <c r="ESS691" s="412"/>
      <c r="EST691" s="412"/>
      <c r="ESU691" s="412"/>
      <c r="ESV691" s="412"/>
      <c r="ESW691" s="412"/>
      <c r="ESX691" s="412"/>
      <c r="ESY691" s="412"/>
      <c r="ESZ691" s="412"/>
      <c r="ETA691" s="412"/>
      <c r="ETB691" s="412"/>
      <c r="ETC691" s="412"/>
      <c r="ETD691" s="412"/>
      <c r="ETE691" s="412"/>
      <c r="ETF691" s="412"/>
      <c r="ETG691" s="412"/>
      <c r="ETH691" s="412"/>
      <c r="ETI691" s="412"/>
      <c r="ETJ691" s="413"/>
      <c r="ETK691" s="413"/>
      <c r="ETL691" s="413"/>
      <c r="ETM691" s="413"/>
      <c r="ETN691" s="413"/>
      <c r="ETO691" s="413"/>
      <c r="ETP691" s="413"/>
      <c r="ETQ691" s="413"/>
      <c r="ETR691" s="413"/>
      <c r="ETS691" s="413"/>
      <c r="ETT691" s="413"/>
      <c r="ETU691" s="413"/>
      <c r="ETV691" s="413"/>
      <c r="ETW691" s="413"/>
      <c r="ETX691" s="413"/>
      <c r="ETY691" s="413"/>
      <c r="ETZ691" s="413"/>
      <c r="EUA691" s="413"/>
      <c r="EUB691" s="413"/>
      <c r="EUC691" s="413"/>
      <c r="EUD691" s="413"/>
      <c r="EUE691" s="413"/>
      <c r="EUF691" s="413"/>
      <c r="EUG691" s="413"/>
      <c r="EUH691" s="414"/>
      <c r="EUI691" s="414"/>
      <c r="EUJ691" s="414"/>
      <c r="EUK691" s="414"/>
      <c r="EUL691" s="414"/>
      <c r="EUM691" s="413"/>
      <c r="EUN691" s="413"/>
      <c r="EUO691" s="414"/>
      <c r="EUP691" s="414"/>
      <c r="EUQ691" s="413"/>
      <c r="EUR691" s="413"/>
      <c r="EUS691" s="414"/>
      <c r="EUT691" s="414"/>
      <c r="EUU691" s="413"/>
      <c r="EUV691" s="413"/>
      <c r="EUW691" s="413"/>
      <c r="EUX691" s="413"/>
      <c r="EUY691" s="413"/>
      <c r="EUZ691" s="413"/>
      <c r="EVA691" s="413"/>
      <c r="EVB691" s="414"/>
      <c r="EVC691" s="414"/>
      <c r="EVD691" s="413"/>
      <c r="EVE691" s="413"/>
      <c r="EVF691" s="414"/>
      <c r="EVG691" s="414"/>
      <c r="EVH691" s="413"/>
      <c r="EVI691" s="413"/>
      <c r="EVJ691" s="413"/>
      <c r="EVK691" s="413"/>
      <c r="EVL691" s="413"/>
      <c r="EVM691" s="407"/>
      <c r="EVN691" s="439"/>
      <c r="EVO691" s="413"/>
      <c r="EVP691" s="413"/>
      <c r="EVQ691" s="413"/>
      <c r="EVR691" s="413"/>
      <c r="EVS691" s="413"/>
      <c r="EVT691" s="413"/>
      <c r="EVU691" s="413"/>
      <c r="EVV691" s="412"/>
      <c r="EVW691" s="412"/>
      <c r="EVX691" s="412"/>
      <c r="EVY691" s="412"/>
      <c r="EVZ691" s="412"/>
      <c r="EWA691" s="412"/>
      <c r="EWB691" s="412"/>
      <c r="EWC691" s="412"/>
      <c r="EWD691" s="412"/>
      <c r="EWE691" s="412"/>
      <c r="EWF691" s="412"/>
      <c r="EWG691" s="412"/>
      <c r="EWH691" s="412"/>
      <c r="EWI691" s="412"/>
      <c r="EWJ691" s="412"/>
      <c r="EWK691" s="412"/>
      <c r="EWL691" s="412"/>
      <c r="EWM691" s="412"/>
      <c r="EWN691" s="412"/>
      <c r="EWO691" s="412"/>
      <c r="EWP691" s="412"/>
      <c r="EWQ691" s="412"/>
      <c r="EWR691" s="412"/>
      <c r="EWS691" s="412"/>
      <c r="EWT691" s="412"/>
      <c r="EWU691" s="412"/>
      <c r="EWV691" s="412"/>
      <c r="EWW691" s="412"/>
      <c r="EWX691" s="412"/>
      <c r="EWY691" s="412"/>
      <c r="EWZ691" s="412"/>
      <c r="EXA691" s="412"/>
      <c r="EXB691" s="412"/>
      <c r="EXC691" s="412"/>
      <c r="EXD691" s="412"/>
      <c r="EXE691" s="412"/>
      <c r="EXF691" s="412"/>
      <c r="EXG691" s="412"/>
      <c r="EXH691" s="412"/>
      <c r="EXI691" s="412"/>
      <c r="EXJ691" s="412"/>
      <c r="EXK691" s="412"/>
      <c r="EXL691" s="412"/>
      <c r="EXM691" s="412"/>
      <c r="EXN691" s="413"/>
      <c r="EXO691" s="413"/>
      <c r="EXP691" s="413"/>
      <c r="EXQ691" s="413"/>
      <c r="EXR691" s="413"/>
      <c r="EXS691" s="413"/>
      <c r="EXT691" s="413"/>
      <c r="EXU691" s="413"/>
      <c r="EXV691" s="413"/>
      <c r="EXW691" s="413"/>
      <c r="EXX691" s="413"/>
      <c r="EXY691" s="413"/>
      <c r="EXZ691" s="413"/>
      <c r="EYA691" s="413"/>
      <c r="EYB691" s="413"/>
      <c r="EYC691" s="413"/>
      <c r="EYD691" s="413"/>
      <c r="EYE691" s="413"/>
      <c r="EYF691" s="413"/>
      <c r="EYG691" s="413"/>
      <c r="EYH691" s="413"/>
      <c r="EYI691" s="413"/>
      <c r="EYJ691" s="413"/>
      <c r="EYK691" s="413"/>
      <c r="EYL691" s="414"/>
      <c r="EYM691" s="414"/>
      <c r="EYN691" s="414"/>
      <c r="EYO691" s="414"/>
      <c r="EYP691" s="414"/>
      <c r="EYQ691" s="413"/>
      <c r="EYR691" s="413"/>
      <c r="EYS691" s="414"/>
      <c r="EYT691" s="414"/>
      <c r="EYU691" s="413"/>
      <c r="EYV691" s="413"/>
      <c r="EYW691" s="414"/>
      <c r="EYX691" s="414"/>
      <c r="EYY691" s="413"/>
      <c r="EYZ691" s="413"/>
      <c r="EZA691" s="413"/>
      <c r="EZB691" s="413"/>
      <c r="EZC691" s="413"/>
      <c r="EZD691" s="413"/>
      <c r="EZE691" s="413"/>
      <c r="EZF691" s="414"/>
      <c r="EZG691" s="414"/>
      <c r="EZH691" s="413"/>
      <c r="EZI691" s="413"/>
      <c r="EZJ691" s="414"/>
      <c r="EZK691" s="414"/>
      <c r="EZL691" s="413"/>
      <c r="EZM691" s="413"/>
      <c r="EZN691" s="413"/>
      <c r="EZO691" s="413"/>
      <c r="EZP691" s="413"/>
      <c r="EZQ691" s="407"/>
      <c r="EZR691" s="439"/>
      <c r="EZS691" s="413"/>
      <c r="EZT691" s="413"/>
      <c r="EZU691" s="413"/>
      <c r="EZV691" s="413"/>
      <c r="EZW691" s="413"/>
      <c r="EZX691" s="413"/>
      <c r="EZY691" s="413"/>
      <c r="EZZ691" s="412"/>
      <c r="FAA691" s="412"/>
      <c r="FAB691" s="412"/>
      <c r="FAC691" s="412"/>
      <c r="FAD691" s="412"/>
      <c r="FAE691" s="412"/>
      <c r="FAF691" s="412"/>
      <c r="FAG691" s="412"/>
      <c r="FAH691" s="412"/>
      <c r="FAI691" s="412"/>
      <c r="FAJ691" s="412"/>
      <c r="FAK691" s="412"/>
      <c r="FAL691" s="412"/>
      <c r="FAM691" s="412"/>
      <c r="FAN691" s="412"/>
      <c r="FAO691" s="412"/>
      <c r="FAP691" s="412"/>
      <c r="FAQ691" s="412"/>
      <c r="FAR691" s="412"/>
      <c r="FAS691" s="412"/>
      <c r="FAT691" s="412"/>
      <c r="FAU691" s="412"/>
      <c r="FAV691" s="412"/>
      <c r="FAW691" s="412"/>
      <c r="FAX691" s="412"/>
      <c r="FAY691" s="412"/>
      <c r="FAZ691" s="412"/>
      <c r="FBA691" s="412"/>
      <c r="FBB691" s="412"/>
      <c r="FBC691" s="412"/>
      <c r="FBD691" s="412"/>
      <c r="FBE691" s="412"/>
      <c r="FBF691" s="412"/>
      <c r="FBG691" s="412"/>
      <c r="FBH691" s="412"/>
      <c r="FBI691" s="412"/>
      <c r="FBJ691" s="412"/>
      <c r="FBK691" s="412"/>
      <c r="FBL691" s="412"/>
      <c r="FBM691" s="412"/>
      <c r="FBN691" s="412"/>
      <c r="FBO691" s="412"/>
      <c r="FBP691" s="412"/>
      <c r="FBQ691" s="412"/>
      <c r="FBR691" s="413"/>
      <c r="FBS691" s="413"/>
      <c r="FBT691" s="413"/>
      <c r="FBU691" s="413"/>
      <c r="FBV691" s="413"/>
      <c r="FBW691" s="413"/>
      <c r="FBX691" s="413"/>
      <c r="FBY691" s="413"/>
      <c r="FBZ691" s="413"/>
      <c r="FCA691" s="413"/>
      <c r="FCB691" s="413"/>
      <c r="FCC691" s="413"/>
      <c r="FCD691" s="413"/>
      <c r="FCE691" s="413"/>
      <c r="FCF691" s="413"/>
      <c r="FCG691" s="413"/>
      <c r="FCH691" s="413"/>
      <c r="FCI691" s="413"/>
      <c r="FCJ691" s="413"/>
      <c r="FCK691" s="413"/>
      <c r="FCL691" s="413"/>
      <c r="FCM691" s="413"/>
      <c r="FCN691" s="413"/>
      <c r="FCO691" s="413"/>
      <c r="FCP691" s="414"/>
      <c r="FCQ691" s="414"/>
      <c r="FCR691" s="414"/>
      <c r="FCS691" s="414"/>
      <c r="FCT691" s="414"/>
      <c r="FCU691" s="413"/>
      <c r="FCV691" s="413"/>
      <c r="FCW691" s="414"/>
      <c r="FCX691" s="414"/>
      <c r="FCY691" s="413"/>
      <c r="FCZ691" s="413"/>
      <c r="FDA691" s="414"/>
      <c r="FDB691" s="414"/>
      <c r="FDC691" s="413"/>
      <c r="FDD691" s="413"/>
      <c r="FDE691" s="413"/>
      <c r="FDF691" s="413"/>
      <c r="FDG691" s="413"/>
      <c r="FDH691" s="413"/>
      <c r="FDI691" s="413"/>
      <c r="FDJ691" s="414"/>
      <c r="FDK691" s="414"/>
      <c r="FDL691" s="413"/>
      <c r="FDM691" s="413"/>
      <c r="FDN691" s="414"/>
      <c r="FDO691" s="414"/>
      <c r="FDP691" s="413"/>
      <c r="FDQ691" s="413"/>
      <c r="FDR691" s="413"/>
      <c r="FDS691" s="413"/>
      <c r="FDT691" s="413"/>
      <c r="FDU691" s="407"/>
      <c r="FDV691" s="439"/>
      <c r="FDW691" s="413"/>
      <c r="FDX691" s="413"/>
      <c r="FDY691" s="413"/>
      <c r="FDZ691" s="413"/>
      <c r="FEA691" s="413"/>
      <c r="FEB691" s="413"/>
      <c r="FEC691" s="413"/>
      <c r="FED691" s="412"/>
      <c r="FEE691" s="412"/>
      <c r="FEF691" s="412"/>
      <c r="FEG691" s="412"/>
      <c r="FEH691" s="412"/>
      <c r="FEI691" s="412"/>
      <c r="FEJ691" s="412"/>
      <c r="FEK691" s="412"/>
      <c r="FEL691" s="412"/>
      <c r="FEM691" s="412"/>
      <c r="FEN691" s="412"/>
      <c r="FEO691" s="412"/>
      <c r="FEP691" s="412"/>
      <c r="FEQ691" s="412"/>
      <c r="FER691" s="412"/>
      <c r="FES691" s="412"/>
      <c r="FET691" s="412"/>
      <c r="FEU691" s="412"/>
      <c r="FEV691" s="412"/>
      <c r="FEW691" s="412"/>
      <c r="FEX691" s="412"/>
      <c r="FEY691" s="412"/>
      <c r="FEZ691" s="412"/>
      <c r="FFA691" s="412"/>
      <c r="FFB691" s="412"/>
      <c r="FFC691" s="412"/>
      <c r="FFD691" s="412"/>
      <c r="FFE691" s="412"/>
      <c r="FFF691" s="412"/>
      <c r="FFG691" s="412"/>
      <c r="FFH691" s="412"/>
      <c r="FFI691" s="412"/>
      <c r="FFJ691" s="412"/>
      <c r="FFK691" s="412"/>
      <c r="FFL691" s="412"/>
      <c r="FFM691" s="412"/>
      <c r="FFN691" s="412"/>
      <c r="FFO691" s="412"/>
      <c r="FFP691" s="412"/>
      <c r="FFQ691" s="412"/>
      <c r="FFR691" s="412"/>
      <c r="FFS691" s="412"/>
      <c r="FFT691" s="412"/>
      <c r="FFU691" s="412"/>
      <c r="FFV691" s="413"/>
      <c r="FFW691" s="413"/>
      <c r="FFX691" s="413"/>
      <c r="FFY691" s="413"/>
      <c r="FFZ691" s="413"/>
      <c r="FGA691" s="413"/>
      <c r="FGB691" s="413"/>
      <c r="FGC691" s="413"/>
      <c r="FGD691" s="413"/>
      <c r="FGE691" s="413"/>
      <c r="FGF691" s="413"/>
      <c r="FGG691" s="413"/>
      <c r="FGH691" s="413"/>
      <c r="FGI691" s="413"/>
      <c r="FGJ691" s="413"/>
      <c r="FGK691" s="413"/>
      <c r="FGL691" s="413"/>
      <c r="FGM691" s="413"/>
      <c r="FGN691" s="413"/>
      <c r="FGO691" s="413"/>
      <c r="FGP691" s="413"/>
      <c r="FGQ691" s="413"/>
      <c r="FGR691" s="413"/>
      <c r="FGS691" s="413"/>
      <c r="FGT691" s="414"/>
      <c r="FGU691" s="414"/>
      <c r="FGV691" s="414"/>
      <c r="FGW691" s="414"/>
      <c r="FGX691" s="414"/>
      <c r="FGY691" s="413"/>
      <c r="FGZ691" s="413"/>
      <c r="FHA691" s="414"/>
      <c r="FHB691" s="414"/>
      <c r="FHC691" s="413"/>
      <c r="FHD691" s="413"/>
      <c r="FHE691" s="414"/>
      <c r="FHF691" s="414"/>
      <c r="FHG691" s="413"/>
      <c r="FHH691" s="413"/>
      <c r="FHI691" s="413"/>
      <c r="FHJ691" s="413"/>
      <c r="FHK691" s="413"/>
      <c r="FHL691" s="413"/>
      <c r="FHM691" s="413"/>
      <c r="FHN691" s="414"/>
      <c r="FHO691" s="414"/>
      <c r="FHP691" s="413"/>
      <c r="FHQ691" s="413"/>
      <c r="FHR691" s="414"/>
      <c r="FHS691" s="414"/>
      <c r="FHT691" s="413"/>
      <c r="FHU691" s="413"/>
      <c r="FHV691" s="413"/>
      <c r="FHW691" s="413"/>
      <c r="FHX691" s="413"/>
      <c r="FHY691" s="407"/>
      <c r="FHZ691" s="439"/>
      <c r="FIA691" s="413"/>
      <c r="FIB691" s="413"/>
      <c r="FIC691" s="413"/>
      <c r="FID691" s="413"/>
      <c r="FIE691" s="413"/>
      <c r="FIF691" s="413"/>
      <c r="FIG691" s="413"/>
      <c r="FIH691" s="412"/>
      <c r="FII691" s="412"/>
      <c r="FIJ691" s="412"/>
      <c r="FIK691" s="412"/>
      <c r="FIL691" s="412"/>
      <c r="FIM691" s="412"/>
      <c r="FIN691" s="412"/>
      <c r="FIO691" s="412"/>
      <c r="FIP691" s="412"/>
      <c r="FIQ691" s="412"/>
      <c r="FIR691" s="412"/>
      <c r="FIS691" s="412"/>
      <c r="FIT691" s="412"/>
      <c r="FIU691" s="412"/>
      <c r="FIV691" s="412"/>
      <c r="FIW691" s="412"/>
      <c r="FIX691" s="412"/>
      <c r="FIY691" s="412"/>
      <c r="FIZ691" s="412"/>
      <c r="FJA691" s="412"/>
      <c r="FJB691" s="412"/>
      <c r="FJC691" s="412"/>
      <c r="FJD691" s="412"/>
      <c r="FJE691" s="412"/>
      <c r="FJF691" s="412"/>
      <c r="FJG691" s="412"/>
      <c r="FJH691" s="412"/>
      <c r="FJI691" s="412"/>
      <c r="FJJ691" s="412"/>
      <c r="FJK691" s="412"/>
      <c r="FJL691" s="412"/>
      <c r="FJM691" s="412"/>
      <c r="FJN691" s="412"/>
      <c r="FJO691" s="412"/>
      <c r="FJP691" s="412"/>
      <c r="FJQ691" s="412"/>
      <c r="FJR691" s="412"/>
      <c r="FJS691" s="412"/>
      <c r="FJT691" s="412"/>
      <c r="FJU691" s="412"/>
      <c r="FJV691" s="412"/>
      <c r="FJW691" s="412"/>
      <c r="FJX691" s="412"/>
      <c r="FJY691" s="412"/>
      <c r="FJZ691" s="413"/>
      <c r="FKA691" s="413"/>
      <c r="FKB691" s="413"/>
      <c r="FKC691" s="413"/>
      <c r="FKD691" s="413"/>
      <c r="FKE691" s="413"/>
      <c r="FKF691" s="413"/>
      <c r="FKG691" s="413"/>
      <c r="FKH691" s="413"/>
      <c r="FKI691" s="413"/>
      <c r="FKJ691" s="413"/>
      <c r="FKK691" s="413"/>
      <c r="FKL691" s="413"/>
      <c r="FKM691" s="413"/>
      <c r="FKN691" s="413"/>
      <c r="FKO691" s="413"/>
      <c r="FKP691" s="413"/>
      <c r="FKQ691" s="413"/>
      <c r="FKR691" s="413"/>
      <c r="FKS691" s="413"/>
      <c r="FKT691" s="413"/>
      <c r="FKU691" s="413"/>
      <c r="FKV691" s="413"/>
      <c r="FKW691" s="413"/>
      <c r="FKX691" s="414"/>
      <c r="FKY691" s="414"/>
      <c r="FKZ691" s="414"/>
      <c r="FLA691" s="414"/>
      <c r="FLB691" s="414"/>
      <c r="FLC691" s="413"/>
      <c r="FLD691" s="413"/>
      <c r="FLE691" s="414"/>
      <c r="FLF691" s="414"/>
      <c r="FLG691" s="413"/>
      <c r="FLH691" s="413"/>
      <c r="FLI691" s="414"/>
      <c r="FLJ691" s="414"/>
      <c r="FLK691" s="413"/>
      <c r="FLL691" s="413"/>
      <c r="FLM691" s="413"/>
      <c r="FLN691" s="413"/>
      <c r="FLO691" s="413"/>
      <c r="FLP691" s="413"/>
      <c r="FLQ691" s="413"/>
      <c r="FLR691" s="414"/>
      <c r="FLS691" s="414"/>
      <c r="FLT691" s="413"/>
      <c r="FLU691" s="413"/>
      <c r="FLV691" s="414"/>
      <c r="FLW691" s="414"/>
      <c r="FLX691" s="413"/>
      <c r="FLY691" s="413"/>
      <c r="FLZ691" s="413"/>
      <c r="FMA691" s="413"/>
      <c r="FMB691" s="413"/>
      <c r="FMC691" s="407"/>
      <c r="FMD691" s="439"/>
      <c r="FME691" s="413"/>
      <c r="FMF691" s="413"/>
      <c r="FMG691" s="413"/>
      <c r="FMH691" s="413"/>
      <c r="FMI691" s="413"/>
      <c r="FMJ691" s="413"/>
      <c r="FMK691" s="413"/>
      <c r="FML691" s="412"/>
      <c r="FMM691" s="412"/>
      <c r="FMN691" s="412"/>
      <c r="FMO691" s="412"/>
      <c r="FMP691" s="412"/>
      <c r="FMQ691" s="412"/>
      <c r="FMR691" s="412"/>
      <c r="FMS691" s="412"/>
      <c r="FMT691" s="412"/>
      <c r="FMU691" s="412"/>
      <c r="FMV691" s="412"/>
      <c r="FMW691" s="412"/>
      <c r="FMX691" s="412"/>
      <c r="FMY691" s="412"/>
      <c r="FMZ691" s="412"/>
      <c r="FNA691" s="412"/>
      <c r="FNB691" s="412"/>
      <c r="FNC691" s="412"/>
      <c r="FND691" s="412"/>
      <c r="FNE691" s="412"/>
      <c r="FNF691" s="412"/>
      <c r="FNG691" s="412"/>
      <c r="FNH691" s="412"/>
      <c r="FNI691" s="412"/>
      <c r="FNJ691" s="412"/>
      <c r="FNK691" s="412"/>
      <c r="FNL691" s="412"/>
      <c r="FNM691" s="412"/>
      <c r="FNN691" s="412"/>
      <c r="FNO691" s="412"/>
      <c r="FNP691" s="412"/>
      <c r="FNQ691" s="412"/>
      <c r="FNR691" s="412"/>
      <c r="FNS691" s="412"/>
      <c r="FNT691" s="412"/>
      <c r="FNU691" s="412"/>
      <c r="FNV691" s="412"/>
      <c r="FNW691" s="412"/>
      <c r="FNX691" s="412"/>
      <c r="FNY691" s="412"/>
      <c r="FNZ691" s="412"/>
      <c r="FOA691" s="412"/>
      <c r="FOB691" s="412"/>
      <c r="FOC691" s="412"/>
      <c r="FOD691" s="413"/>
      <c r="FOE691" s="413"/>
      <c r="FOF691" s="413"/>
      <c r="FOG691" s="413"/>
      <c r="FOH691" s="413"/>
      <c r="FOI691" s="413"/>
      <c r="FOJ691" s="413"/>
      <c r="FOK691" s="413"/>
      <c r="FOL691" s="413"/>
      <c r="FOM691" s="413"/>
      <c r="FON691" s="413"/>
      <c r="FOO691" s="413"/>
      <c r="FOP691" s="413"/>
      <c r="FOQ691" s="413"/>
      <c r="FOR691" s="413"/>
      <c r="FOS691" s="413"/>
      <c r="FOT691" s="413"/>
      <c r="FOU691" s="413"/>
      <c r="FOV691" s="413"/>
      <c r="FOW691" s="413"/>
      <c r="FOX691" s="413"/>
      <c r="FOY691" s="413"/>
      <c r="FOZ691" s="413"/>
      <c r="FPA691" s="413"/>
      <c r="FPB691" s="414"/>
      <c r="FPC691" s="414"/>
      <c r="FPD691" s="414"/>
      <c r="FPE691" s="414"/>
      <c r="FPF691" s="414"/>
      <c r="FPG691" s="413"/>
      <c r="FPH691" s="413"/>
      <c r="FPI691" s="414"/>
      <c r="FPJ691" s="414"/>
      <c r="FPK691" s="413"/>
      <c r="FPL691" s="413"/>
      <c r="FPM691" s="414"/>
      <c r="FPN691" s="414"/>
      <c r="FPO691" s="413"/>
      <c r="FPP691" s="413"/>
      <c r="FPQ691" s="413"/>
      <c r="FPR691" s="413"/>
      <c r="FPS691" s="413"/>
      <c r="FPT691" s="413"/>
      <c r="FPU691" s="413"/>
      <c r="FPV691" s="414"/>
      <c r="FPW691" s="414"/>
      <c r="FPX691" s="413"/>
      <c r="FPY691" s="413"/>
      <c r="FPZ691" s="414"/>
      <c r="FQA691" s="414"/>
      <c r="FQB691" s="413"/>
      <c r="FQC691" s="413"/>
      <c r="FQD691" s="413"/>
      <c r="FQE691" s="413"/>
      <c r="FQF691" s="413"/>
      <c r="FQG691" s="407"/>
      <c r="FQH691" s="439"/>
      <c r="FQI691" s="413"/>
      <c r="FQJ691" s="413"/>
      <c r="FQK691" s="413"/>
      <c r="FQL691" s="413"/>
      <c r="FQM691" s="413"/>
      <c r="FQN691" s="413"/>
      <c r="FQO691" s="413"/>
      <c r="FQP691" s="412"/>
      <c r="FQQ691" s="412"/>
      <c r="FQR691" s="412"/>
      <c r="FQS691" s="412"/>
      <c r="FQT691" s="412"/>
      <c r="FQU691" s="412"/>
      <c r="FQV691" s="412"/>
      <c r="FQW691" s="412"/>
      <c r="FQX691" s="412"/>
      <c r="FQY691" s="412"/>
      <c r="FQZ691" s="412"/>
      <c r="FRA691" s="412"/>
      <c r="FRB691" s="412"/>
      <c r="FRC691" s="412"/>
      <c r="FRD691" s="412"/>
      <c r="FRE691" s="412"/>
      <c r="FRF691" s="412"/>
      <c r="FRG691" s="412"/>
      <c r="FRH691" s="412"/>
      <c r="FRI691" s="412"/>
      <c r="FRJ691" s="412"/>
      <c r="FRK691" s="412"/>
      <c r="FRL691" s="412"/>
      <c r="FRM691" s="412"/>
      <c r="FRN691" s="412"/>
      <c r="FRO691" s="412"/>
      <c r="FRP691" s="412"/>
      <c r="FRQ691" s="412"/>
      <c r="FRR691" s="412"/>
      <c r="FRS691" s="412"/>
      <c r="FRT691" s="412"/>
      <c r="FRU691" s="412"/>
      <c r="FRV691" s="412"/>
      <c r="FRW691" s="412"/>
      <c r="FRX691" s="412"/>
      <c r="FRY691" s="412"/>
      <c r="FRZ691" s="412"/>
      <c r="FSA691" s="412"/>
      <c r="FSB691" s="412"/>
      <c r="FSC691" s="412"/>
      <c r="FSD691" s="412"/>
      <c r="FSE691" s="412"/>
      <c r="FSF691" s="412"/>
      <c r="FSG691" s="412"/>
      <c r="FSH691" s="413"/>
      <c r="FSI691" s="413"/>
      <c r="FSJ691" s="413"/>
      <c r="FSK691" s="413"/>
      <c r="FSL691" s="413"/>
      <c r="FSM691" s="413"/>
      <c r="FSN691" s="413"/>
      <c r="FSO691" s="413"/>
      <c r="FSP691" s="413"/>
      <c r="FSQ691" s="413"/>
      <c r="FSR691" s="413"/>
      <c r="FSS691" s="413"/>
      <c r="FST691" s="413"/>
      <c r="FSU691" s="413"/>
      <c r="FSV691" s="413"/>
      <c r="FSW691" s="413"/>
      <c r="FSX691" s="413"/>
      <c r="FSY691" s="413"/>
      <c r="FSZ691" s="413"/>
      <c r="FTA691" s="413"/>
      <c r="FTB691" s="413"/>
      <c r="FTC691" s="413"/>
      <c r="FTD691" s="413"/>
      <c r="FTE691" s="413"/>
      <c r="FTF691" s="414"/>
      <c r="FTG691" s="414"/>
      <c r="FTH691" s="414"/>
      <c r="FTI691" s="414"/>
      <c r="FTJ691" s="414"/>
      <c r="FTK691" s="413"/>
      <c r="FTL691" s="413"/>
      <c r="FTM691" s="414"/>
      <c r="FTN691" s="414"/>
      <c r="FTO691" s="413"/>
      <c r="FTP691" s="413"/>
      <c r="FTQ691" s="414"/>
      <c r="FTR691" s="414"/>
      <c r="FTS691" s="413"/>
      <c r="FTT691" s="413"/>
      <c r="FTU691" s="413"/>
      <c r="FTV691" s="413"/>
      <c r="FTW691" s="413"/>
      <c r="FTX691" s="413"/>
      <c r="FTY691" s="413"/>
      <c r="FTZ691" s="414"/>
      <c r="FUA691" s="414"/>
      <c r="FUB691" s="413"/>
      <c r="FUC691" s="413"/>
      <c r="FUD691" s="414"/>
      <c r="FUE691" s="414"/>
      <c r="FUF691" s="413"/>
      <c r="FUG691" s="413"/>
      <c r="FUH691" s="413"/>
      <c r="FUI691" s="413"/>
      <c r="FUJ691" s="413"/>
      <c r="FUK691" s="407"/>
      <c r="FUL691" s="439"/>
      <c r="FUM691" s="413"/>
      <c r="FUN691" s="413"/>
      <c r="FUO691" s="413"/>
      <c r="FUP691" s="413"/>
      <c r="FUQ691" s="413"/>
      <c r="FUR691" s="413"/>
      <c r="FUS691" s="413"/>
      <c r="FUT691" s="412"/>
      <c r="FUU691" s="412"/>
      <c r="FUV691" s="412"/>
      <c r="FUW691" s="412"/>
      <c r="FUX691" s="412"/>
      <c r="FUY691" s="412"/>
      <c r="FUZ691" s="412"/>
      <c r="FVA691" s="412"/>
      <c r="FVB691" s="412"/>
      <c r="FVC691" s="412"/>
      <c r="FVD691" s="412"/>
      <c r="FVE691" s="412"/>
      <c r="FVF691" s="412"/>
      <c r="FVG691" s="412"/>
      <c r="FVH691" s="412"/>
      <c r="FVI691" s="412"/>
      <c r="FVJ691" s="412"/>
      <c r="FVK691" s="412"/>
      <c r="FVL691" s="412"/>
      <c r="FVM691" s="412"/>
      <c r="FVN691" s="412"/>
      <c r="FVO691" s="412"/>
      <c r="FVP691" s="412"/>
      <c r="FVQ691" s="412"/>
      <c r="FVR691" s="412"/>
      <c r="FVS691" s="412"/>
      <c r="FVT691" s="412"/>
      <c r="FVU691" s="412"/>
      <c r="FVV691" s="412"/>
      <c r="FVW691" s="412"/>
      <c r="FVX691" s="412"/>
      <c r="FVY691" s="412"/>
      <c r="FVZ691" s="412"/>
      <c r="FWA691" s="412"/>
      <c r="FWB691" s="412"/>
      <c r="FWC691" s="412"/>
      <c r="FWD691" s="412"/>
      <c r="FWE691" s="412"/>
      <c r="FWF691" s="412"/>
      <c r="FWG691" s="412"/>
      <c r="FWH691" s="412"/>
      <c r="FWI691" s="412"/>
      <c r="FWJ691" s="412"/>
      <c r="FWK691" s="412"/>
      <c r="FWL691" s="413"/>
      <c r="FWM691" s="413"/>
      <c r="FWN691" s="413"/>
      <c r="FWO691" s="413"/>
      <c r="FWP691" s="413"/>
      <c r="FWQ691" s="413"/>
      <c r="FWR691" s="413"/>
      <c r="FWS691" s="413"/>
      <c r="FWT691" s="413"/>
      <c r="FWU691" s="413"/>
      <c r="FWV691" s="413"/>
      <c r="FWW691" s="413"/>
      <c r="FWX691" s="413"/>
      <c r="FWY691" s="413"/>
      <c r="FWZ691" s="413"/>
      <c r="FXA691" s="413"/>
      <c r="FXB691" s="413"/>
      <c r="FXC691" s="413"/>
      <c r="FXD691" s="413"/>
      <c r="FXE691" s="413"/>
      <c r="FXF691" s="413"/>
      <c r="FXG691" s="413"/>
      <c r="FXH691" s="413"/>
      <c r="FXI691" s="413"/>
      <c r="FXJ691" s="414"/>
      <c r="FXK691" s="414"/>
      <c r="FXL691" s="414"/>
      <c r="FXM691" s="414"/>
      <c r="FXN691" s="414"/>
      <c r="FXO691" s="413"/>
      <c r="FXP691" s="413"/>
      <c r="FXQ691" s="414"/>
      <c r="FXR691" s="414"/>
      <c r="FXS691" s="413"/>
      <c r="FXT691" s="413"/>
      <c r="FXU691" s="414"/>
      <c r="FXV691" s="414"/>
      <c r="FXW691" s="413"/>
      <c r="FXX691" s="413"/>
      <c r="FXY691" s="413"/>
      <c r="FXZ691" s="413"/>
      <c r="FYA691" s="413"/>
      <c r="FYB691" s="413"/>
      <c r="FYC691" s="413"/>
      <c r="FYD691" s="414"/>
      <c r="FYE691" s="414"/>
      <c r="FYF691" s="413"/>
      <c r="FYG691" s="413"/>
      <c r="FYH691" s="414"/>
      <c r="FYI691" s="414"/>
      <c r="FYJ691" s="413"/>
      <c r="FYK691" s="413"/>
      <c r="FYL691" s="413"/>
      <c r="FYM691" s="413"/>
      <c r="FYN691" s="413"/>
      <c r="FYO691" s="407"/>
      <c r="FYP691" s="439"/>
      <c r="FYQ691" s="413"/>
      <c r="FYR691" s="413"/>
      <c r="FYS691" s="413"/>
      <c r="FYT691" s="413"/>
      <c r="FYU691" s="413"/>
      <c r="FYV691" s="413"/>
      <c r="FYW691" s="413"/>
      <c r="FYX691" s="412"/>
      <c r="FYY691" s="412"/>
      <c r="FYZ691" s="412"/>
      <c r="FZA691" s="412"/>
      <c r="FZB691" s="412"/>
      <c r="FZC691" s="412"/>
      <c r="FZD691" s="412"/>
      <c r="FZE691" s="412"/>
      <c r="FZF691" s="412"/>
      <c r="FZG691" s="412"/>
      <c r="FZH691" s="412"/>
      <c r="FZI691" s="412"/>
      <c r="FZJ691" s="412"/>
      <c r="FZK691" s="412"/>
      <c r="FZL691" s="412"/>
      <c r="FZM691" s="412"/>
      <c r="FZN691" s="412"/>
      <c r="FZO691" s="412"/>
      <c r="FZP691" s="412"/>
      <c r="FZQ691" s="412"/>
      <c r="FZR691" s="412"/>
      <c r="FZS691" s="412"/>
      <c r="FZT691" s="412"/>
      <c r="FZU691" s="412"/>
      <c r="FZV691" s="412"/>
      <c r="FZW691" s="412"/>
      <c r="FZX691" s="412"/>
      <c r="FZY691" s="412"/>
      <c r="FZZ691" s="412"/>
      <c r="GAA691" s="412"/>
      <c r="GAB691" s="412"/>
      <c r="GAC691" s="412"/>
      <c r="GAD691" s="412"/>
      <c r="GAE691" s="412"/>
      <c r="GAF691" s="412"/>
      <c r="GAG691" s="412"/>
      <c r="GAH691" s="412"/>
      <c r="GAI691" s="412"/>
      <c r="GAJ691" s="412"/>
      <c r="GAK691" s="412"/>
      <c r="GAL691" s="412"/>
      <c r="GAM691" s="412"/>
      <c r="GAN691" s="412"/>
      <c r="GAO691" s="412"/>
      <c r="GAP691" s="413"/>
      <c r="GAQ691" s="413"/>
      <c r="GAR691" s="413"/>
      <c r="GAS691" s="413"/>
      <c r="GAT691" s="413"/>
      <c r="GAU691" s="413"/>
      <c r="GAV691" s="413"/>
      <c r="GAW691" s="413"/>
      <c r="GAX691" s="413"/>
      <c r="GAY691" s="413"/>
      <c r="GAZ691" s="413"/>
      <c r="GBA691" s="413"/>
      <c r="GBB691" s="413"/>
      <c r="GBC691" s="413"/>
      <c r="GBD691" s="413"/>
      <c r="GBE691" s="413"/>
      <c r="GBF691" s="413"/>
      <c r="GBG691" s="413"/>
      <c r="GBH691" s="413"/>
      <c r="GBI691" s="413"/>
      <c r="GBJ691" s="413"/>
      <c r="GBK691" s="413"/>
      <c r="GBL691" s="413"/>
      <c r="GBM691" s="413"/>
      <c r="GBN691" s="414"/>
      <c r="GBO691" s="414"/>
      <c r="GBP691" s="414"/>
      <c r="GBQ691" s="414"/>
      <c r="GBR691" s="414"/>
      <c r="GBS691" s="413"/>
      <c r="GBT691" s="413"/>
      <c r="GBU691" s="414"/>
      <c r="GBV691" s="414"/>
      <c r="GBW691" s="413"/>
      <c r="GBX691" s="413"/>
      <c r="GBY691" s="414"/>
      <c r="GBZ691" s="414"/>
      <c r="GCA691" s="413"/>
      <c r="GCB691" s="413"/>
      <c r="GCC691" s="413"/>
      <c r="GCD691" s="413"/>
      <c r="GCE691" s="413"/>
      <c r="GCF691" s="413"/>
      <c r="GCG691" s="413"/>
      <c r="GCH691" s="414"/>
      <c r="GCI691" s="414"/>
      <c r="GCJ691" s="413"/>
      <c r="GCK691" s="413"/>
      <c r="GCL691" s="414"/>
      <c r="GCM691" s="414"/>
      <c r="GCN691" s="413"/>
      <c r="GCO691" s="413"/>
      <c r="GCP691" s="413"/>
      <c r="GCQ691" s="413"/>
      <c r="GCR691" s="413"/>
      <c r="GCS691" s="407"/>
      <c r="GCT691" s="439"/>
      <c r="GCU691" s="413"/>
      <c r="GCV691" s="413"/>
      <c r="GCW691" s="413"/>
      <c r="GCX691" s="413"/>
      <c r="GCY691" s="413"/>
      <c r="GCZ691" s="413"/>
      <c r="GDA691" s="413"/>
      <c r="GDB691" s="412"/>
      <c r="GDC691" s="412"/>
      <c r="GDD691" s="412"/>
      <c r="GDE691" s="412"/>
      <c r="GDF691" s="412"/>
      <c r="GDG691" s="412"/>
      <c r="GDH691" s="412"/>
      <c r="GDI691" s="412"/>
      <c r="GDJ691" s="412"/>
      <c r="GDK691" s="412"/>
      <c r="GDL691" s="412"/>
      <c r="GDM691" s="412"/>
      <c r="GDN691" s="412"/>
      <c r="GDO691" s="412"/>
      <c r="GDP691" s="412"/>
      <c r="GDQ691" s="412"/>
      <c r="GDR691" s="412"/>
      <c r="GDS691" s="412"/>
      <c r="GDT691" s="412"/>
      <c r="GDU691" s="412"/>
      <c r="GDV691" s="412"/>
      <c r="GDW691" s="412"/>
      <c r="GDX691" s="412"/>
      <c r="GDY691" s="412"/>
      <c r="GDZ691" s="412"/>
      <c r="GEA691" s="412"/>
      <c r="GEB691" s="412"/>
      <c r="GEC691" s="412"/>
      <c r="GED691" s="412"/>
      <c r="GEE691" s="412"/>
      <c r="GEF691" s="412"/>
      <c r="GEG691" s="412"/>
      <c r="GEH691" s="412"/>
      <c r="GEI691" s="412"/>
      <c r="GEJ691" s="412"/>
      <c r="GEK691" s="412"/>
      <c r="GEL691" s="412"/>
      <c r="GEM691" s="412"/>
      <c r="GEN691" s="412"/>
      <c r="GEO691" s="412"/>
      <c r="GEP691" s="412"/>
      <c r="GEQ691" s="412"/>
      <c r="GER691" s="412"/>
      <c r="GES691" s="412"/>
      <c r="GET691" s="413"/>
      <c r="GEU691" s="413"/>
      <c r="GEV691" s="413"/>
      <c r="GEW691" s="413"/>
      <c r="GEX691" s="413"/>
      <c r="GEY691" s="413"/>
      <c r="GEZ691" s="413"/>
      <c r="GFA691" s="413"/>
      <c r="GFB691" s="413"/>
      <c r="GFC691" s="413"/>
      <c r="GFD691" s="413"/>
      <c r="GFE691" s="413"/>
      <c r="GFF691" s="413"/>
      <c r="GFG691" s="413"/>
      <c r="GFH691" s="413"/>
      <c r="GFI691" s="413"/>
      <c r="GFJ691" s="413"/>
      <c r="GFK691" s="413"/>
      <c r="GFL691" s="413"/>
      <c r="GFM691" s="413"/>
      <c r="GFN691" s="413"/>
      <c r="GFO691" s="413"/>
      <c r="GFP691" s="413"/>
      <c r="GFQ691" s="413"/>
      <c r="GFR691" s="414"/>
      <c r="GFS691" s="414"/>
      <c r="GFT691" s="414"/>
      <c r="GFU691" s="414"/>
      <c r="GFV691" s="414"/>
      <c r="GFW691" s="413"/>
      <c r="GFX691" s="413"/>
      <c r="GFY691" s="414"/>
      <c r="GFZ691" s="414"/>
      <c r="GGA691" s="413"/>
      <c r="GGB691" s="413"/>
      <c r="GGC691" s="414"/>
      <c r="GGD691" s="414"/>
      <c r="GGE691" s="413"/>
      <c r="GGF691" s="413"/>
      <c r="GGG691" s="413"/>
      <c r="GGH691" s="413"/>
      <c r="GGI691" s="413"/>
      <c r="GGJ691" s="413"/>
      <c r="GGK691" s="413"/>
      <c r="GGL691" s="414"/>
      <c r="GGM691" s="414"/>
      <c r="GGN691" s="413"/>
      <c r="GGO691" s="413"/>
      <c r="GGP691" s="414"/>
      <c r="GGQ691" s="414"/>
      <c r="GGR691" s="413"/>
      <c r="GGS691" s="413"/>
      <c r="GGT691" s="413"/>
      <c r="GGU691" s="413"/>
      <c r="GGV691" s="413"/>
      <c r="GGW691" s="407"/>
      <c r="GGX691" s="439"/>
      <c r="GGY691" s="413"/>
      <c r="GGZ691" s="413"/>
      <c r="GHA691" s="413"/>
      <c r="GHB691" s="413"/>
      <c r="GHC691" s="413"/>
      <c r="GHD691" s="413"/>
      <c r="GHE691" s="413"/>
      <c r="GHF691" s="412"/>
      <c r="GHG691" s="412"/>
      <c r="GHH691" s="412"/>
      <c r="GHI691" s="412"/>
      <c r="GHJ691" s="412"/>
      <c r="GHK691" s="412"/>
      <c r="GHL691" s="412"/>
      <c r="GHM691" s="412"/>
      <c r="GHN691" s="412"/>
      <c r="GHO691" s="412"/>
      <c r="GHP691" s="412"/>
      <c r="GHQ691" s="412"/>
      <c r="GHR691" s="412"/>
      <c r="GHS691" s="412"/>
      <c r="GHT691" s="412"/>
      <c r="GHU691" s="412"/>
      <c r="GHV691" s="412"/>
      <c r="GHW691" s="412"/>
      <c r="GHX691" s="412"/>
      <c r="GHY691" s="412"/>
      <c r="GHZ691" s="412"/>
      <c r="GIA691" s="412"/>
      <c r="GIB691" s="412"/>
      <c r="GIC691" s="412"/>
      <c r="GID691" s="412"/>
      <c r="GIE691" s="412"/>
      <c r="GIF691" s="412"/>
      <c r="GIG691" s="412"/>
      <c r="GIH691" s="412"/>
      <c r="GII691" s="412"/>
      <c r="GIJ691" s="412"/>
      <c r="GIK691" s="412"/>
      <c r="GIL691" s="412"/>
      <c r="GIM691" s="412"/>
      <c r="GIN691" s="412"/>
      <c r="GIO691" s="412"/>
      <c r="GIP691" s="412"/>
      <c r="GIQ691" s="412"/>
      <c r="GIR691" s="412"/>
      <c r="GIS691" s="412"/>
      <c r="GIT691" s="412"/>
      <c r="GIU691" s="412"/>
      <c r="GIV691" s="412"/>
      <c r="GIW691" s="412"/>
      <c r="GIX691" s="413"/>
      <c r="GIY691" s="413"/>
      <c r="GIZ691" s="413"/>
      <c r="GJA691" s="413"/>
      <c r="GJB691" s="413"/>
      <c r="GJC691" s="413"/>
      <c r="GJD691" s="413"/>
      <c r="GJE691" s="413"/>
      <c r="GJF691" s="413"/>
      <c r="GJG691" s="413"/>
      <c r="GJH691" s="413"/>
      <c r="GJI691" s="413"/>
      <c r="GJJ691" s="413"/>
      <c r="GJK691" s="413"/>
      <c r="GJL691" s="413"/>
      <c r="GJM691" s="413"/>
      <c r="GJN691" s="413"/>
      <c r="GJO691" s="413"/>
      <c r="GJP691" s="413"/>
      <c r="GJQ691" s="413"/>
      <c r="GJR691" s="413"/>
      <c r="GJS691" s="413"/>
      <c r="GJT691" s="413"/>
      <c r="GJU691" s="413"/>
      <c r="GJV691" s="414"/>
      <c r="GJW691" s="414"/>
      <c r="GJX691" s="414"/>
      <c r="GJY691" s="414"/>
      <c r="GJZ691" s="414"/>
      <c r="GKA691" s="413"/>
      <c r="GKB691" s="413"/>
      <c r="GKC691" s="414"/>
      <c r="GKD691" s="414"/>
      <c r="GKE691" s="413"/>
      <c r="GKF691" s="413"/>
      <c r="GKG691" s="414"/>
      <c r="GKH691" s="414"/>
      <c r="GKI691" s="413"/>
      <c r="GKJ691" s="413"/>
      <c r="GKK691" s="413"/>
      <c r="GKL691" s="413"/>
      <c r="GKM691" s="413"/>
      <c r="GKN691" s="413"/>
      <c r="GKO691" s="413"/>
      <c r="GKP691" s="414"/>
      <c r="GKQ691" s="414"/>
      <c r="GKR691" s="413"/>
      <c r="GKS691" s="413"/>
      <c r="GKT691" s="414"/>
      <c r="GKU691" s="414"/>
      <c r="GKV691" s="413"/>
      <c r="GKW691" s="413"/>
      <c r="GKX691" s="413"/>
      <c r="GKY691" s="413"/>
      <c r="GKZ691" s="413"/>
      <c r="GLA691" s="407"/>
      <c r="GLB691" s="439"/>
      <c r="GLC691" s="413"/>
      <c r="GLD691" s="413"/>
      <c r="GLE691" s="413"/>
      <c r="GLF691" s="413"/>
      <c r="GLG691" s="413"/>
      <c r="GLH691" s="413"/>
      <c r="GLI691" s="413"/>
      <c r="GLJ691" s="412"/>
      <c r="GLK691" s="412"/>
      <c r="GLL691" s="412"/>
      <c r="GLM691" s="412"/>
      <c r="GLN691" s="412"/>
      <c r="GLO691" s="412"/>
      <c r="GLP691" s="412"/>
      <c r="GLQ691" s="412"/>
      <c r="GLR691" s="412"/>
      <c r="GLS691" s="412"/>
      <c r="GLT691" s="412"/>
      <c r="GLU691" s="412"/>
      <c r="GLV691" s="412"/>
      <c r="GLW691" s="412"/>
      <c r="GLX691" s="412"/>
      <c r="GLY691" s="412"/>
      <c r="GLZ691" s="412"/>
      <c r="GMA691" s="412"/>
      <c r="GMB691" s="412"/>
      <c r="GMC691" s="412"/>
      <c r="GMD691" s="412"/>
      <c r="GME691" s="412"/>
      <c r="GMF691" s="412"/>
      <c r="GMG691" s="412"/>
      <c r="GMH691" s="412"/>
      <c r="GMI691" s="412"/>
      <c r="GMJ691" s="412"/>
      <c r="GMK691" s="412"/>
      <c r="GML691" s="412"/>
      <c r="GMM691" s="412"/>
      <c r="GMN691" s="412"/>
      <c r="GMO691" s="412"/>
      <c r="GMP691" s="412"/>
      <c r="GMQ691" s="412"/>
      <c r="GMR691" s="412"/>
      <c r="GMS691" s="412"/>
      <c r="GMT691" s="412"/>
      <c r="GMU691" s="412"/>
      <c r="GMV691" s="412"/>
      <c r="GMW691" s="412"/>
      <c r="GMX691" s="412"/>
      <c r="GMY691" s="412"/>
      <c r="GMZ691" s="412"/>
      <c r="GNA691" s="412"/>
      <c r="GNB691" s="413"/>
      <c r="GNC691" s="413"/>
      <c r="GND691" s="413"/>
      <c r="GNE691" s="413"/>
      <c r="GNF691" s="413"/>
      <c r="GNG691" s="413"/>
      <c r="GNH691" s="413"/>
      <c r="GNI691" s="413"/>
      <c r="GNJ691" s="413"/>
      <c r="GNK691" s="413"/>
      <c r="GNL691" s="413"/>
      <c r="GNM691" s="413"/>
      <c r="GNN691" s="413"/>
      <c r="GNO691" s="413"/>
      <c r="GNP691" s="413"/>
      <c r="GNQ691" s="413"/>
      <c r="GNR691" s="413"/>
      <c r="GNS691" s="413"/>
      <c r="GNT691" s="413"/>
      <c r="GNU691" s="413"/>
      <c r="GNV691" s="413"/>
      <c r="GNW691" s="413"/>
      <c r="GNX691" s="413"/>
      <c r="GNY691" s="413"/>
      <c r="GNZ691" s="414"/>
      <c r="GOA691" s="414"/>
      <c r="GOB691" s="414"/>
      <c r="GOC691" s="414"/>
      <c r="GOD691" s="414"/>
      <c r="GOE691" s="413"/>
      <c r="GOF691" s="413"/>
      <c r="GOG691" s="414"/>
      <c r="GOH691" s="414"/>
      <c r="GOI691" s="413"/>
      <c r="GOJ691" s="413"/>
      <c r="GOK691" s="414"/>
      <c r="GOL691" s="414"/>
      <c r="GOM691" s="413"/>
      <c r="GON691" s="413"/>
      <c r="GOO691" s="413"/>
      <c r="GOP691" s="413"/>
      <c r="GOQ691" s="413"/>
      <c r="GOR691" s="413"/>
      <c r="GOS691" s="413"/>
      <c r="GOT691" s="414"/>
      <c r="GOU691" s="414"/>
      <c r="GOV691" s="413"/>
      <c r="GOW691" s="413"/>
      <c r="GOX691" s="414"/>
      <c r="GOY691" s="414"/>
      <c r="GOZ691" s="413"/>
      <c r="GPA691" s="413"/>
      <c r="GPB691" s="413"/>
      <c r="GPC691" s="413"/>
      <c r="GPD691" s="413"/>
      <c r="GPE691" s="407"/>
      <c r="GPF691" s="439"/>
      <c r="GPG691" s="413"/>
      <c r="GPH691" s="413"/>
      <c r="GPI691" s="413"/>
      <c r="GPJ691" s="413"/>
      <c r="GPK691" s="413"/>
      <c r="GPL691" s="413"/>
      <c r="GPM691" s="413"/>
      <c r="GPN691" s="412"/>
      <c r="GPO691" s="412"/>
      <c r="GPP691" s="412"/>
      <c r="GPQ691" s="412"/>
      <c r="GPR691" s="412"/>
      <c r="GPS691" s="412"/>
      <c r="GPT691" s="412"/>
      <c r="GPU691" s="412"/>
      <c r="GPV691" s="412"/>
      <c r="GPW691" s="412"/>
      <c r="GPX691" s="412"/>
      <c r="GPY691" s="412"/>
      <c r="GPZ691" s="412"/>
      <c r="GQA691" s="412"/>
      <c r="GQB691" s="412"/>
      <c r="GQC691" s="412"/>
      <c r="GQD691" s="412"/>
      <c r="GQE691" s="412"/>
      <c r="GQF691" s="412"/>
      <c r="GQG691" s="412"/>
      <c r="GQH691" s="412"/>
      <c r="GQI691" s="412"/>
      <c r="GQJ691" s="412"/>
      <c r="GQK691" s="412"/>
      <c r="GQL691" s="412"/>
      <c r="GQM691" s="412"/>
      <c r="GQN691" s="412"/>
      <c r="GQO691" s="412"/>
      <c r="GQP691" s="412"/>
      <c r="GQQ691" s="412"/>
      <c r="GQR691" s="412"/>
      <c r="GQS691" s="412"/>
      <c r="GQT691" s="412"/>
      <c r="GQU691" s="412"/>
      <c r="GQV691" s="412"/>
      <c r="GQW691" s="412"/>
      <c r="GQX691" s="412"/>
      <c r="GQY691" s="412"/>
      <c r="GQZ691" s="412"/>
      <c r="GRA691" s="412"/>
      <c r="GRB691" s="412"/>
      <c r="GRC691" s="412"/>
      <c r="GRD691" s="412"/>
      <c r="GRE691" s="412"/>
      <c r="GRF691" s="413"/>
      <c r="GRG691" s="413"/>
      <c r="GRH691" s="413"/>
      <c r="GRI691" s="413"/>
      <c r="GRJ691" s="413"/>
      <c r="GRK691" s="413"/>
      <c r="GRL691" s="413"/>
      <c r="GRM691" s="413"/>
      <c r="GRN691" s="413"/>
      <c r="GRO691" s="413"/>
      <c r="GRP691" s="413"/>
      <c r="GRQ691" s="413"/>
      <c r="GRR691" s="413"/>
      <c r="GRS691" s="413"/>
      <c r="GRT691" s="413"/>
      <c r="GRU691" s="413"/>
      <c r="GRV691" s="413"/>
      <c r="GRW691" s="413"/>
      <c r="GRX691" s="413"/>
      <c r="GRY691" s="413"/>
      <c r="GRZ691" s="413"/>
      <c r="GSA691" s="413"/>
      <c r="GSB691" s="413"/>
      <c r="GSC691" s="413"/>
      <c r="GSD691" s="414"/>
      <c r="GSE691" s="414"/>
      <c r="GSF691" s="414"/>
      <c r="GSG691" s="414"/>
      <c r="GSH691" s="414"/>
      <c r="GSI691" s="413"/>
      <c r="GSJ691" s="413"/>
      <c r="GSK691" s="414"/>
      <c r="GSL691" s="414"/>
      <c r="GSM691" s="413"/>
      <c r="GSN691" s="413"/>
      <c r="GSO691" s="414"/>
      <c r="GSP691" s="414"/>
      <c r="GSQ691" s="413"/>
      <c r="GSR691" s="413"/>
      <c r="GSS691" s="413"/>
      <c r="GST691" s="413"/>
      <c r="GSU691" s="413"/>
      <c r="GSV691" s="413"/>
      <c r="GSW691" s="413"/>
      <c r="GSX691" s="414"/>
      <c r="GSY691" s="414"/>
      <c r="GSZ691" s="413"/>
      <c r="GTA691" s="413"/>
      <c r="GTB691" s="414"/>
      <c r="GTC691" s="414"/>
      <c r="GTD691" s="413"/>
      <c r="GTE691" s="413"/>
      <c r="GTF691" s="413"/>
      <c r="GTG691" s="413"/>
      <c r="GTH691" s="413"/>
      <c r="GTI691" s="407"/>
      <c r="GTJ691" s="439"/>
      <c r="GTK691" s="413"/>
      <c r="GTL691" s="413"/>
      <c r="GTM691" s="413"/>
      <c r="GTN691" s="413"/>
      <c r="GTO691" s="413"/>
      <c r="GTP691" s="413"/>
      <c r="GTQ691" s="413"/>
      <c r="GTR691" s="412"/>
      <c r="GTS691" s="412"/>
      <c r="GTT691" s="412"/>
      <c r="GTU691" s="412"/>
      <c r="GTV691" s="412"/>
      <c r="GTW691" s="412"/>
      <c r="GTX691" s="412"/>
      <c r="GTY691" s="412"/>
      <c r="GTZ691" s="412"/>
      <c r="GUA691" s="412"/>
      <c r="GUB691" s="412"/>
      <c r="GUC691" s="412"/>
      <c r="GUD691" s="412"/>
      <c r="GUE691" s="412"/>
      <c r="GUF691" s="412"/>
      <c r="GUG691" s="412"/>
      <c r="GUH691" s="412"/>
      <c r="GUI691" s="412"/>
      <c r="GUJ691" s="412"/>
      <c r="GUK691" s="412"/>
      <c r="GUL691" s="412"/>
      <c r="GUM691" s="412"/>
      <c r="GUN691" s="412"/>
      <c r="GUO691" s="412"/>
      <c r="GUP691" s="412"/>
      <c r="GUQ691" s="412"/>
      <c r="GUR691" s="412"/>
      <c r="GUS691" s="412"/>
      <c r="GUT691" s="412"/>
      <c r="GUU691" s="412"/>
      <c r="GUV691" s="412"/>
      <c r="GUW691" s="412"/>
      <c r="GUX691" s="412"/>
      <c r="GUY691" s="412"/>
      <c r="GUZ691" s="412"/>
      <c r="GVA691" s="412"/>
      <c r="GVB691" s="412"/>
      <c r="GVC691" s="412"/>
      <c r="GVD691" s="412"/>
      <c r="GVE691" s="412"/>
      <c r="GVF691" s="412"/>
      <c r="GVG691" s="412"/>
      <c r="GVH691" s="412"/>
      <c r="GVI691" s="412"/>
      <c r="GVJ691" s="413"/>
      <c r="GVK691" s="413"/>
      <c r="GVL691" s="413"/>
      <c r="GVM691" s="413"/>
      <c r="GVN691" s="413"/>
      <c r="GVO691" s="413"/>
      <c r="GVP691" s="413"/>
      <c r="GVQ691" s="413"/>
      <c r="GVR691" s="413"/>
      <c r="GVS691" s="413"/>
      <c r="GVT691" s="413"/>
      <c r="GVU691" s="413"/>
      <c r="GVV691" s="413"/>
      <c r="GVW691" s="413"/>
      <c r="GVX691" s="413"/>
      <c r="GVY691" s="413"/>
      <c r="GVZ691" s="413"/>
      <c r="GWA691" s="413"/>
      <c r="GWB691" s="413"/>
      <c r="GWC691" s="413"/>
      <c r="GWD691" s="413"/>
      <c r="GWE691" s="413"/>
      <c r="GWF691" s="413"/>
      <c r="GWG691" s="413"/>
      <c r="GWH691" s="414"/>
      <c r="GWI691" s="414"/>
      <c r="GWJ691" s="414"/>
      <c r="GWK691" s="414"/>
      <c r="GWL691" s="414"/>
      <c r="GWM691" s="413"/>
      <c r="GWN691" s="413"/>
      <c r="GWO691" s="414"/>
      <c r="GWP691" s="414"/>
      <c r="GWQ691" s="413"/>
      <c r="GWR691" s="413"/>
      <c r="GWS691" s="414"/>
      <c r="GWT691" s="414"/>
      <c r="GWU691" s="413"/>
      <c r="GWV691" s="413"/>
      <c r="GWW691" s="413"/>
      <c r="GWX691" s="413"/>
      <c r="GWY691" s="413"/>
      <c r="GWZ691" s="413"/>
      <c r="GXA691" s="413"/>
      <c r="GXB691" s="414"/>
      <c r="GXC691" s="414"/>
      <c r="GXD691" s="413"/>
      <c r="GXE691" s="413"/>
      <c r="GXF691" s="414"/>
      <c r="GXG691" s="414"/>
      <c r="GXH691" s="413"/>
      <c r="GXI691" s="413"/>
      <c r="GXJ691" s="413"/>
      <c r="GXK691" s="413"/>
      <c r="GXL691" s="413"/>
      <c r="GXM691" s="407"/>
      <c r="GXN691" s="439"/>
      <c r="GXO691" s="413"/>
      <c r="GXP691" s="413"/>
      <c r="GXQ691" s="413"/>
      <c r="GXR691" s="413"/>
      <c r="GXS691" s="413"/>
      <c r="GXT691" s="413"/>
      <c r="GXU691" s="413"/>
      <c r="GXV691" s="412"/>
      <c r="GXW691" s="412"/>
      <c r="GXX691" s="412"/>
      <c r="GXY691" s="412"/>
      <c r="GXZ691" s="412"/>
      <c r="GYA691" s="412"/>
      <c r="GYB691" s="412"/>
      <c r="GYC691" s="412"/>
      <c r="GYD691" s="412"/>
      <c r="GYE691" s="412"/>
      <c r="GYF691" s="412"/>
      <c r="GYG691" s="412"/>
      <c r="GYH691" s="412"/>
      <c r="GYI691" s="412"/>
      <c r="GYJ691" s="412"/>
      <c r="GYK691" s="412"/>
      <c r="GYL691" s="412"/>
      <c r="GYM691" s="412"/>
      <c r="GYN691" s="412"/>
      <c r="GYO691" s="412"/>
      <c r="GYP691" s="412"/>
      <c r="GYQ691" s="412"/>
      <c r="GYR691" s="412"/>
      <c r="GYS691" s="412"/>
      <c r="GYT691" s="412"/>
      <c r="GYU691" s="412"/>
      <c r="GYV691" s="412"/>
      <c r="GYW691" s="412"/>
      <c r="GYX691" s="412"/>
      <c r="GYY691" s="412"/>
      <c r="GYZ691" s="412"/>
      <c r="GZA691" s="412"/>
      <c r="GZB691" s="412"/>
      <c r="GZC691" s="412"/>
      <c r="GZD691" s="412"/>
      <c r="GZE691" s="412"/>
      <c r="GZF691" s="412"/>
      <c r="GZG691" s="412"/>
      <c r="GZH691" s="412"/>
      <c r="GZI691" s="412"/>
      <c r="GZJ691" s="412"/>
      <c r="GZK691" s="412"/>
      <c r="GZL691" s="412"/>
      <c r="GZM691" s="412"/>
      <c r="GZN691" s="413"/>
      <c r="GZO691" s="413"/>
      <c r="GZP691" s="413"/>
      <c r="GZQ691" s="413"/>
      <c r="GZR691" s="413"/>
      <c r="GZS691" s="413"/>
      <c r="GZT691" s="413"/>
      <c r="GZU691" s="413"/>
      <c r="GZV691" s="413"/>
      <c r="GZW691" s="413"/>
      <c r="GZX691" s="413"/>
      <c r="GZY691" s="413"/>
      <c r="GZZ691" s="413"/>
      <c r="HAA691" s="413"/>
      <c r="HAB691" s="413"/>
      <c r="HAC691" s="413"/>
      <c r="HAD691" s="413"/>
      <c r="HAE691" s="413"/>
      <c r="HAF691" s="413"/>
      <c r="HAG691" s="413"/>
      <c r="HAH691" s="413"/>
      <c r="HAI691" s="413"/>
      <c r="HAJ691" s="413"/>
      <c r="HAK691" s="413"/>
      <c r="HAL691" s="414"/>
      <c r="HAM691" s="414"/>
      <c r="HAN691" s="414"/>
      <c r="HAO691" s="414"/>
      <c r="HAP691" s="414"/>
      <c r="HAQ691" s="413"/>
      <c r="HAR691" s="413"/>
      <c r="HAS691" s="414"/>
      <c r="HAT691" s="414"/>
      <c r="HAU691" s="413"/>
      <c r="HAV691" s="413"/>
      <c r="HAW691" s="414"/>
      <c r="HAX691" s="414"/>
      <c r="HAY691" s="413"/>
      <c r="HAZ691" s="413"/>
      <c r="HBA691" s="413"/>
      <c r="HBB691" s="413"/>
      <c r="HBC691" s="413"/>
      <c r="HBD691" s="413"/>
      <c r="HBE691" s="413"/>
      <c r="HBF691" s="414"/>
      <c r="HBG691" s="414"/>
      <c r="HBH691" s="413"/>
      <c r="HBI691" s="413"/>
      <c r="HBJ691" s="414"/>
      <c r="HBK691" s="414"/>
      <c r="HBL691" s="413"/>
      <c r="HBM691" s="413"/>
      <c r="HBN691" s="413"/>
      <c r="HBO691" s="413"/>
      <c r="HBP691" s="413"/>
      <c r="HBQ691" s="407"/>
      <c r="HBR691" s="439"/>
      <c r="HBS691" s="413"/>
      <c r="HBT691" s="413"/>
      <c r="HBU691" s="413"/>
      <c r="HBV691" s="413"/>
      <c r="HBW691" s="413"/>
      <c r="HBX691" s="413"/>
      <c r="HBY691" s="413"/>
      <c r="HBZ691" s="412"/>
      <c r="HCA691" s="412"/>
      <c r="HCB691" s="412"/>
      <c r="HCC691" s="412"/>
      <c r="HCD691" s="412"/>
      <c r="HCE691" s="412"/>
      <c r="HCF691" s="412"/>
      <c r="HCG691" s="412"/>
      <c r="HCH691" s="412"/>
      <c r="HCI691" s="412"/>
      <c r="HCJ691" s="412"/>
      <c r="HCK691" s="412"/>
      <c r="HCL691" s="412"/>
      <c r="HCM691" s="412"/>
      <c r="HCN691" s="412"/>
      <c r="HCO691" s="412"/>
      <c r="HCP691" s="412"/>
      <c r="HCQ691" s="412"/>
      <c r="HCR691" s="412"/>
      <c r="HCS691" s="412"/>
      <c r="HCT691" s="412"/>
      <c r="HCU691" s="412"/>
      <c r="HCV691" s="412"/>
      <c r="HCW691" s="412"/>
      <c r="HCX691" s="412"/>
      <c r="HCY691" s="412"/>
      <c r="HCZ691" s="412"/>
      <c r="HDA691" s="412"/>
      <c r="HDB691" s="412"/>
      <c r="HDC691" s="412"/>
      <c r="HDD691" s="412"/>
      <c r="HDE691" s="412"/>
      <c r="HDF691" s="412"/>
      <c r="HDG691" s="412"/>
      <c r="HDH691" s="412"/>
      <c r="HDI691" s="412"/>
      <c r="HDJ691" s="412"/>
      <c r="HDK691" s="412"/>
      <c r="HDL691" s="412"/>
      <c r="HDM691" s="412"/>
      <c r="HDN691" s="412"/>
      <c r="HDO691" s="412"/>
      <c r="HDP691" s="412"/>
      <c r="HDQ691" s="412"/>
      <c r="HDR691" s="413"/>
      <c r="HDS691" s="413"/>
      <c r="HDT691" s="413"/>
      <c r="HDU691" s="413"/>
      <c r="HDV691" s="413"/>
      <c r="HDW691" s="413"/>
      <c r="HDX691" s="413"/>
      <c r="HDY691" s="413"/>
      <c r="HDZ691" s="413"/>
      <c r="HEA691" s="413"/>
      <c r="HEB691" s="413"/>
      <c r="HEC691" s="413"/>
      <c r="HED691" s="413"/>
      <c r="HEE691" s="413"/>
      <c r="HEF691" s="413"/>
      <c r="HEG691" s="413"/>
      <c r="HEH691" s="413"/>
      <c r="HEI691" s="413"/>
      <c r="HEJ691" s="413"/>
      <c r="HEK691" s="413"/>
      <c r="HEL691" s="413"/>
      <c r="HEM691" s="413"/>
      <c r="HEN691" s="413"/>
      <c r="HEO691" s="413"/>
      <c r="HEP691" s="414"/>
      <c r="HEQ691" s="414"/>
      <c r="HER691" s="414"/>
      <c r="HES691" s="414"/>
      <c r="HET691" s="414"/>
      <c r="HEU691" s="413"/>
      <c r="HEV691" s="413"/>
      <c r="HEW691" s="414"/>
      <c r="HEX691" s="414"/>
      <c r="HEY691" s="413"/>
      <c r="HEZ691" s="413"/>
      <c r="HFA691" s="414"/>
      <c r="HFB691" s="414"/>
      <c r="HFC691" s="413"/>
      <c r="HFD691" s="413"/>
      <c r="HFE691" s="413"/>
      <c r="HFF691" s="413"/>
      <c r="HFG691" s="413"/>
      <c r="HFH691" s="413"/>
      <c r="HFI691" s="413"/>
      <c r="HFJ691" s="414"/>
      <c r="HFK691" s="414"/>
      <c r="HFL691" s="413"/>
      <c r="HFM691" s="413"/>
      <c r="HFN691" s="414"/>
      <c r="HFO691" s="414"/>
      <c r="HFP691" s="413"/>
      <c r="HFQ691" s="413"/>
      <c r="HFR691" s="413"/>
      <c r="HFS691" s="413"/>
      <c r="HFT691" s="413"/>
      <c r="HFU691" s="407"/>
      <c r="HFV691" s="439"/>
      <c r="HFW691" s="413"/>
      <c r="HFX691" s="413"/>
      <c r="HFY691" s="413"/>
      <c r="HFZ691" s="413"/>
      <c r="HGA691" s="413"/>
      <c r="HGB691" s="413"/>
      <c r="HGC691" s="413"/>
      <c r="HGD691" s="412"/>
      <c r="HGE691" s="412"/>
      <c r="HGF691" s="412"/>
      <c r="HGG691" s="412"/>
      <c r="HGH691" s="412"/>
      <c r="HGI691" s="412"/>
      <c r="HGJ691" s="412"/>
      <c r="HGK691" s="412"/>
      <c r="HGL691" s="412"/>
      <c r="HGM691" s="412"/>
      <c r="HGN691" s="412"/>
      <c r="HGO691" s="412"/>
      <c r="HGP691" s="412"/>
      <c r="HGQ691" s="412"/>
      <c r="HGR691" s="412"/>
      <c r="HGS691" s="412"/>
      <c r="HGT691" s="412"/>
      <c r="HGU691" s="412"/>
      <c r="HGV691" s="412"/>
      <c r="HGW691" s="412"/>
      <c r="HGX691" s="412"/>
      <c r="HGY691" s="412"/>
      <c r="HGZ691" s="412"/>
      <c r="HHA691" s="412"/>
      <c r="HHB691" s="412"/>
      <c r="HHC691" s="412"/>
      <c r="HHD691" s="412"/>
      <c r="HHE691" s="412"/>
      <c r="HHF691" s="412"/>
      <c r="HHG691" s="412"/>
      <c r="HHH691" s="412"/>
      <c r="HHI691" s="412"/>
      <c r="HHJ691" s="412"/>
      <c r="HHK691" s="412"/>
      <c r="HHL691" s="412"/>
      <c r="HHM691" s="412"/>
      <c r="HHN691" s="412"/>
      <c r="HHO691" s="412"/>
      <c r="HHP691" s="412"/>
      <c r="HHQ691" s="412"/>
      <c r="HHR691" s="412"/>
      <c r="HHS691" s="412"/>
      <c r="HHT691" s="412"/>
      <c r="HHU691" s="412"/>
      <c r="HHV691" s="413"/>
      <c r="HHW691" s="413"/>
      <c r="HHX691" s="413"/>
      <c r="HHY691" s="413"/>
      <c r="HHZ691" s="413"/>
      <c r="HIA691" s="413"/>
      <c r="HIB691" s="413"/>
      <c r="HIC691" s="413"/>
      <c r="HID691" s="413"/>
      <c r="HIE691" s="413"/>
      <c r="HIF691" s="413"/>
      <c r="HIG691" s="413"/>
      <c r="HIH691" s="413"/>
      <c r="HII691" s="413"/>
      <c r="HIJ691" s="413"/>
      <c r="HIK691" s="413"/>
      <c r="HIL691" s="413"/>
      <c r="HIM691" s="413"/>
      <c r="HIN691" s="413"/>
      <c r="HIO691" s="413"/>
      <c r="HIP691" s="413"/>
      <c r="HIQ691" s="413"/>
      <c r="HIR691" s="413"/>
      <c r="HIS691" s="413"/>
      <c r="HIT691" s="414"/>
      <c r="HIU691" s="414"/>
      <c r="HIV691" s="414"/>
      <c r="HIW691" s="414"/>
      <c r="HIX691" s="414"/>
      <c r="HIY691" s="413"/>
      <c r="HIZ691" s="413"/>
      <c r="HJA691" s="414"/>
      <c r="HJB691" s="414"/>
      <c r="HJC691" s="413"/>
      <c r="HJD691" s="413"/>
      <c r="HJE691" s="414"/>
      <c r="HJF691" s="414"/>
      <c r="HJG691" s="413"/>
      <c r="HJH691" s="413"/>
      <c r="HJI691" s="413"/>
      <c r="HJJ691" s="413"/>
      <c r="HJK691" s="413"/>
      <c r="HJL691" s="413"/>
      <c r="HJM691" s="413"/>
      <c r="HJN691" s="414"/>
      <c r="HJO691" s="414"/>
      <c r="HJP691" s="413"/>
      <c r="HJQ691" s="413"/>
      <c r="HJR691" s="414"/>
      <c r="HJS691" s="414"/>
      <c r="HJT691" s="413"/>
      <c r="HJU691" s="413"/>
      <c r="HJV691" s="413"/>
      <c r="HJW691" s="413"/>
      <c r="HJX691" s="413"/>
      <c r="HJY691" s="407"/>
      <c r="HJZ691" s="439"/>
      <c r="HKA691" s="413"/>
      <c r="HKB691" s="413"/>
      <c r="HKC691" s="413"/>
      <c r="HKD691" s="413"/>
      <c r="HKE691" s="413"/>
      <c r="HKF691" s="413"/>
      <c r="HKG691" s="413"/>
      <c r="HKH691" s="412"/>
      <c r="HKI691" s="412"/>
      <c r="HKJ691" s="412"/>
      <c r="HKK691" s="412"/>
      <c r="HKL691" s="412"/>
      <c r="HKM691" s="412"/>
      <c r="HKN691" s="412"/>
      <c r="HKO691" s="412"/>
      <c r="HKP691" s="412"/>
      <c r="HKQ691" s="412"/>
      <c r="HKR691" s="412"/>
      <c r="HKS691" s="412"/>
      <c r="HKT691" s="412"/>
      <c r="HKU691" s="412"/>
      <c r="HKV691" s="412"/>
      <c r="HKW691" s="412"/>
      <c r="HKX691" s="412"/>
      <c r="HKY691" s="412"/>
      <c r="HKZ691" s="412"/>
      <c r="HLA691" s="412"/>
      <c r="HLB691" s="412"/>
      <c r="HLC691" s="412"/>
      <c r="HLD691" s="412"/>
      <c r="HLE691" s="412"/>
      <c r="HLF691" s="412"/>
      <c r="HLG691" s="412"/>
      <c r="HLH691" s="412"/>
      <c r="HLI691" s="412"/>
      <c r="HLJ691" s="412"/>
      <c r="HLK691" s="412"/>
      <c r="HLL691" s="412"/>
      <c r="HLM691" s="412"/>
      <c r="HLN691" s="412"/>
      <c r="HLO691" s="412"/>
      <c r="HLP691" s="412"/>
      <c r="HLQ691" s="412"/>
      <c r="HLR691" s="412"/>
      <c r="HLS691" s="412"/>
      <c r="HLT691" s="412"/>
      <c r="HLU691" s="412"/>
      <c r="HLV691" s="412"/>
      <c r="HLW691" s="412"/>
      <c r="HLX691" s="412"/>
      <c r="HLY691" s="412"/>
      <c r="HLZ691" s="413"/>
      <c r="HMA691" s="413"/>
      <c r="HMB691" s="413"/>
      <c r="HMC691" s="413"/>
      <c r="HMD691" s="413"/>
      <c r="HME691" s="413"/>
      <c r="HMF691" s="413"/>
      <c r="HMG691" s="413"/>
      <c r="HMH691" s="413"/>
      <c r="HMI691" s="413"/>
      <c r="HMJ691" s="413"/>
      <c r="HMK691" s="413"/>
      <c r="HML691" s="413"/>
      <c r="HMM691" s="413"/>
      <c r="HMN691" s="413"/>
      <c r="HMO691" s="413"/>
      <c r="HMP691" s="413"/>
      <c r="HMQ691" s="413"/>
      <c r="HMR691" s="413"/>
      <c r="HMS691" s="413"/>
      <c r="HMT691" s="413"/>
      <c r="HMU691" s="413"/>
      <c r="HMV691" s="413"/>
      <c r="HMW691" s="413"/>
      <c r="HMX691" s="414"/>
      <c r="HMY691" s="414"/>
      <c r="HMZ691" s="414"/>
      <c r="HNA691" s="414"/>
      <c r="HNB691" s="414"/>
      <c r="HNC691" s="413"/>
      <c r="HND691" s="413"/>
      <c r="HNE691" s="414"/>
      <c r="HNF691" s="414"/>
      <c r="HNG691" s="413"/>
      <c r="HNH691" s="413"/>
      <c r="HNI691" s="414"/>
      <c r="HNJ691" s="414"/>
      <c r="HNK691" s="413"/>
      <c r="HNL691" s="413"/>
      <c r="HNM691" s="413"/>
      <c r="HNN691" s="413"/>
      <c r="HNO691" s="413"/>
      <c r="HNP691" s="413"/>
      <c r="HNQ691" s="413"/>
      <c r="HNR691" s="414"/>
      <c r="HNS691" s="414"/>
      <c r="HNT691" s="413"/>
      <c r="HNU691" s="413"/>
      <c r="HNV691" s="414"/>
      <c r="HNW691" s="414"/>
      <c r="HNX691" s="413"/>
      <c r="HNY691" s="413"/>
      <c r="HNZ691" s="413"/>
      <c r="HOA691" s="413"/>
      <c r="HOB691" s="413"/>
      <c r="HOC691" s="407"/>
      <c r="HOD691" s="439"/>
      <c r="HOE691" s="413"/>
      <c r="HOF691" s="413"/>
      <c r="HOG691" s="413"/>
      <c r="HOH691" s="413"/>
      <c r="HOI691" s="413"/>
      <c r="HOJ691" s="413"/>
      <c r="HOK691" s="413"/>
      <c r="HOL691" s="412"/>
      <c r="HOM691" s="412"/>
      <c r="HON691" s="412"/>
      <c r="HOO691" s="412"/>
      <c r="HOP691" s="412"/>
      <c r="HOQ691" s="412"/>
      <c r="HOR691" s="412"/>
      <c r="HOS691" s="412"/>
      <c r="HOT691" s="412"/>
      <c r="HOU691" s="412"/>
      <c r="HOV691" s="412"/>
      <c r="HOW691" s="412"/>
      <c r="HOX691" s="412"/>
      <c r="HOY691" s="412"/>
      <c r="HOZ691" s="412"/>
      <c r="HPA691" s="412"/>
      <c r="HPB691" s="412"/>
      <c r="HPC691" s="412"/>
      <c r="HPD691" s="412"/>
      <c r="HPE691" s="412"/>
      <c r="HPF691" s="412"/>
      <c r="HPG691" s="412"/>
      <c r="HPH691" s="412"/>
      <c r="HPI691" s="412"/>
      <c r="HPJ691" s="412"/>
      <c r="HPK691" s="412"/>
      <c r="HPL691" s="412"/>
      <c r="HPM691" s="412"/>
      <c r="HPN691" s="412"/>
      <c r="HPO691" s="412"/>
      <c r="HPP691" s="412"/>
      <c r="HPQ691" s="412"/>
      <c r="HPR691" s="412"/>
      <c r="HPS691" s="412"/>
      <c r="HPT691" s="412"/>
      <c r="HPU691" s="412"/>
      <c r="HPV691" s="412"/>
      <c r="HPW691" s="412"/>
      <c r="HPX691" s="412"/>
      <c r="HPY691" s="412"/>
      <c r="HPZ691" s="412"/>
      <c r="HQA691" s="412"/>
      <c r="HQB691" s="412"/>
      <c r="HQC691" s="412"/>
      <c r="HQD691" s="413"/>
      <c r="HQE691" s="413"/>
      <c r="HQF691" s="413"/>
      <c r="HQG691" s="413"/>
      <c r="HQH691" s="413"/>
      <c r="HQI691" s="413"/>
      <c r="HQJ691" s="413"/>
      <c r="HQK691" s="413"/>
      <c r="HQL691" s="413"/>
      <c r="HQM691" s="413"/>
      <c r="HQN691" s="413"/>
      <c r="HQO691" s="413"/>
      <c r="HQP691" s="413"/>
      <c r="HQQ691" s="413"/>
      <c r="HQR691" s="413"/>
      <c r="HQS691" s="413"/>
      <c r="HQT691" s="413"/>
      <c r="HQU691" s="413"/>
      <c r="HQV691" s="413"/>
      <c r="HQW691" s="413"/>
      <c r="HQX691" s="413"/>
      <c r="HQY691" s="413"/>
      <c r="HQZ691" s="413"/>
      <c r="HRA691" s="413"/>
      <c r="HRB691" s="414"/>
      <c r="HRC691" s="414"/>
      <c r="HRD691" s="414"/>
      <c r="HRE691" s="414"/>
      <c r="HRF691" s="414"/>
      <c r="HRG691" s="413"/>
      <c r="HRH691" s="413"/>
      <c r="HRI691" s="414"/>
      <c r="HRJ691" s="414"/>
      <c r="HRK691" s="413"/>
      <c r="HRL691" s="413"/>
      <c r="HRM691" s="414"/>
      <c r="HRN691" s="414"/>
      <c r="HRO691" s="413"/>
      <c r="HRP691" s="413"/>
      <c r="HRQ691" s="413"/>
      <c r="HRR691" s="413"/>
      <c r="HRS691" s="413"/>
      <c r="HRT691" s="413"/>
      <c r="HRU691" s="413"/>
      <c r="HRV691" s="414"/>
      <c r="HRW691" s="414"/>
      <c r="HRX691" s="413"/>
      <c r="HRY691" s="413"/>
      <c r="HRZ691" s="414"/>
      <c r="HSA691" s="414"/>
      <c r="HSB691" s="413"/>
      <c r="HSC691" s="413"/>
      <c r="HSD691" s="413"/>
      <c r="HSE691" s="413"/>
      <c r="HSF691" s="413"/>
      <c r="HSG691" s="407"/>
      <c r="HSH691" s="439"/>
      <c r="HSI691" s="413"/>
      <c r="HSJ691" s="413"/>
      <c r="HSK691" s="413"/>
      <c r="HSL691" s="413"/>
      <c r="HSM691" s="413"/>
      <c r="HSN691" s="413"/>
      <c r="HSO691" s="413"/>
      <c r="HSP691" s="412"/>
      <c r="HSQ691" s="412"/>
      <c r="HSR691" s="412"/>
      <c r="HSS691" s="412"/>
      <c r="HST691" s="412"/>
      <c r="HSU691" s="412"/>
      <c r="HSV691" s="412"/>
      <c r="HSW691" s="412"/>
      <c r="HSX691" s="412"/>
      <c r="HSY691" s="412"/>
      <c r="HSZ691" s="412"/>
      <c r="HTA691" s="412"/>
      <c r="HTB691" s="412"/>
      <c r="HTC691" s="412"/>
      <c r="HTD691" s="412"/>
      <c r="HTE691" s="412"/>
      <c r="HTF691" s="412"/>
      <c r="HTG691" s="412"/>
      <c r="HTH691" s="412"/>
      <c r="HTI691" s="412"/>
      <c r="HTJ691" s="412"/>
      <c r="HTK691" s="412"/>
      <c r="HTL691" s="412"/>
      <c r="HTM691" s="412"/>
      <c r="HTN691" s="412"/>
      <c r="HTO691" s="412"/>
      <c r="HTP691" s="412"/>
      <c r="HTQ691" s="412"/>
      <c r="HTR691" s="412"/>
      <c r="HTS691" s="412"/>
      <c r="HTT691" s="412"/>
      <c r="HTU691" s="412"/>
      <c r="HTV691" s="412"/>
      <c r="HTW691" s="412"/>
      <c r="HTX691" s="412"/>
      <c r="HTY691" s="412"/>
      <c r="HTZ691" s="412"/>
      <c r="HUA691" s="412"/>
      <c r="HUB691" s="412"/>
      <c r="HUC691" s="412"/>
      <c r="HUD691" s="412"/>
      <c r="HUE691" s="412"/>
      <c r="HUF691" s="412"/>
      <c r="HUG691" s="412"/>
      <c r="HUH691" s="413"/>
      <c r="HUI691" s="413"/>
      <c r="HUJ691" s="413"/>
      <c r="HUK691" s="413"/>
      <c r="HUL691" s="413"/>
      <c r="HUM691" s="413"/>
      <c r="HUN691" s="413"/>
      <c r="HUO691" s="413"/>
      <c r="HUP691" s="413"/>
      <c r="HUQ691" s="413"/>
      <c r="HUR691" s="413"/>
      <c r="HUS691" s="413"/>
      <c r="HUT691" s="413"/>
      <c r="HUU691" s="413"/>
      <c r="HUV691" s="413"/>
      <c r="HUW691" s="413"/>
      <c r="HUX691" s="413"/>
      <c r="HUY691" s="413"/>
      <c r="HUZ691" s="413"/>
      <c r="HVA691" s="413"/>
      <c r="HVB691" s="413"/>
      <c r="HVC691" s="413"/>
      <c r="HVD691" s="413"/>
      <c r="HVE691" s="413"/>
      <c r="HVF691" s="414"/>
      <c r="HVG691" s="414"/>
      <c r="HVH691" s="414"/>
      <c r="HVI691" s="414"/>
      <c r="HVJ691" s="414"/>
      <c r="HVK691" s="413"/>
      <c r="HVL691" s="413"/>
      <c r="HVM691" s="414"/>
      <c r="HVN691" s="414"/>
      <c r="HVO691" s="413"/>
      <c r="HVP691" s="413"/>
      <c r="HVQ691" s="414"/>
      <c r="HVR691" s="414"/>
      <c r="HVS691" s="413"/>
      <c r="HVT691" s="413"/>
      <c r="HVU691" s="413"/>
      <c r="HVV691" s="413"/>
      <c r="HVW691" s="413"/>
      <c r="HVX691" s="413"/>
      <c r="HVY691" s="413"/>
      <c r="HVZ691" s="414"/>
      <c r="HWA691" s="414"/>
      <c r="HWB691" s="413"/>
      <c r="HWC691" s="413"/>
      <c r="HWD691" s="414"/>
      <c r="HWE691" s="414"/>
      <c r="HWF691" s="413"/>
      <c r="HWG691" s="413"/>
      <c r="HWH691" s="413"/>
      <c r="HWI691" s="413"/>
      <c r="HWJ691" s="413"/>
      <c r="HWK691" s="407"/>
      <c r="HWL691" s="439"/>
      <c r="HWM691" s="413"/>
      <c r="HWN691" s="413"/>
      <c r="HWO691" s="413"/>
      <c r="HWP691" s="413"/>
      <c r="HWQ691" s="413"/>
      <c r="HWR691" s="413"/>
      <c r="HWS691" s="413"/>
      <c r="HWT691" s="412"/>
      <c r="HWU691" s="412"/>
      <c r="HWV691" s="412"/>
      <c r="HWW691" s="412"/>
      <c r="HWX691" s="412"/>
      <c r="HWY691" s="412"/>
      <c r="HWZ691" s="412"/>
      <c r="HXA691" s="412"/>
      <c r="HXB691" s="412"/>
      <c r="HXC691" s="412"/>
      <c r="HXD691" s="412"/>
      <c r="HXE691" s="412"/>
      <c r="HXF691" s="412"/>
      <c r="HXG691" s="412"/>
      <c r="HXH691" s="412"/>
      <c r="HXI691" s="412"/>
      <c r="HXJ691" s="412"/>
      <c r="HXK691" s="412"/>
      <c r="HXL691" s="412"/>
      <c r="HXM691" s="412"/>
      <c r="HXN691" s="412"/>
      <c r="HXO691" s="412"/>
      <c r="HXP691" s="412"/>
      <c r="HXQ691" s="412"/>
      <c r="HXR691" s="412"/>
      <c r="HXS691" s="412"/>
      <c r="HXT691" s="412"/>
      <c r="HXU691" s="412"/>
      <c r="HXV691" s="412"/>
      <c r="HXW691" s="412"/>
      <c r="HXX691" s="412"/>
      <c r="HXY691" s="412"/>
      <c r="HXZ691" s="412"/>
      <c r="HYA691" s="412"/>
      <c r="HYB691" s="412"/>
      <c r="HYC691" s="412"/>
      <c r="HYD691" s="412"/>
      <c r="HYE691" s="412"/>
      <c r="HYF691" s="412"/>
      <c r="HYG691" s="412"/>
      <c r="HYH691" s="412"/>
      <c r="HYI691" s="412"/>
      <c r="HYJ691" s="412"/>
      <c r="HYK691" s="412"/>
      <c r="HYL691" s="413"/>
      <c r="HYM691" s="413"/>
      <c r="HYN691" s="413"/>
      <c r="HYO691" s="413"/>
      <c r="HYP691" s="413"/>
      <c r="HYQ691" s="413"/>
      <c r="HYR691" s="413"/>
      <c r="HYS691" s="413"/>
      <c r="HYT691" s="413"/>
      <c r="HYU691" s="413"/>
      <c r="HYV691" s="413"/>
      <c r="HYW691" s="413"/>
      <c r="HYX691" s="413"/>
      <c r="HYY691" s="413"/>
      <c r="HYZ691" s="413"/>
      <c r="HZA691" s="413"/>
      <c r="HZB691" s="413"/>
      <c r="HZC691" s="413"/>
      <c r="HZD691" s="413"/>
      <c r="HZE691" s="413"/>
      <c r="HZF691" s="413"/>
      <c r="HZG691" s="413"/>
      <c r="HZH691" s="413"/>
      <c r="HZI691" s="413"/>
      <c r="HZJ691" s="414"/>
      <c r="HZK691" s="414"/>
      <c r="HZL691" s="414"/>
      <c r="HZM691" s="414"/>
      <c r="HZN691" s="414"/>
      <c r="HZO691" s="413"/>
      <c r="HZP691" s="413"/>
      <c r="HZQ691" s="414"/>
      <c r="HZR691" s="414"/>
      <c r="HZS691" s="413"/>
      <c r="HZT691" s="413"/>
      <c r="HZU691" s="414"/>
      <c r="HZV691" s="414"/>
      <c r="HZW691" s="413"/>
      <c r="HZX691" s="413"/>
      <c r="HZY691" s="413"/>
      <c r="HZZ691" s="413"/>
      <c r="IAA691" s="413"/>
      <c r="IAB691" s="413"/>
      <c r="IAC691" s="413"/>
      <c r="IAD691" s="414"/>
      <c r="IAE691" s="414"/>
      <c r="IAF691" s="413"/>
      <c r="IAG691" s="413"/>
      <c r="IAH691" s="414"/>
      <c r="IAI691" s="414"/>
      <c r="IAJ691" s="413"/>
      <c r="IAK691" s="413"/>
      <c r="IAL691" s="413"/>
      <c r="IAM691" s="413"/>
      <c r="IAN691" s="413"/>
      <c r="IAO691" s="407"/>
      <c r="IAP691" s="439"/>
      <c r="IAQ691" s="413"/>
      <c r="IAR691" s="413"/>
      <c r="IAS691" s="413"/>
      <c r="IAT691" s="413"/>
      <c r="IAU691" s="413"/>
      <c r="IAV691" s="413"/>
      <c r="IAW691" s="413"/>
      <c r="IAX691" s="412"/>
      <c r="IAY691" s="412"/>
      <c r="IAZ691" s="412"/>
      <c r="IBA691" s="412"/>
      <c r="IBB691" s="412"/>
      <c r="IBC691" s="412"/>
      <c r="IBD691" s="412"/>
      <c r="IBE691" s="412"/>
      <c r="IBF691" s="412"/>
      <c r="IBG691" s="412"/>
      <c r="IBH691" s="412"/>
      <c r="IBI691" s="412"/>
      <c r="IBJ691" s="412"/>
      <c r="IBK691" s="412"/>
      <c r="IBL691" s="412"/>
      <c r="IBM691" s="412"/>
      <c r="IBN691" s="412"/>
      <c r="IBO691" s="412"/>
      <c r="IBP691" s="412"/>
      <c r="IBQ691" s="412"/>
      <c r="IBR691" s="412"/>
      <c r="IBS691" s="412"/>
      <c r="IBT691" s="412"/>
      <c r="IBU691" s="412"/>
      <c r="IBV691" s="412"/>
      <c r="IBW691" s="412"/>
      <c r="IBX691" s="412"/>
      <c r="IBY691" s="412"/>
      <c r="IBZ691" s="412"/>
      <c r="ICA691" s="412"/>
      <c r="ICB691" s="412"/>
      <c r="ICC691" s="412"/>
      <c r="ICD691" s="412"/>
      <c r="ICE691" s="412"/>
      <c r="ICF691" s="412"/>
      <c r="ICG691" s="412"/>
      <c r="ICH691" s="412"/>
      <c r="ICI691" s="412"/>
      <c r="ICJ691" s="412"/>
      <c r="ICK691" s="412"/>
      <c r="ICL691" s="412"/>
      <c r="ICM691" s="412"/>
      <c r="ICN691" s="412"/>
      <c r="ICO691" s="412"/>
      <c r="ICP691" s="413"/>
      <c r="ICQ691" s="413"/>
      <c r="ICR691" s="413"/>
      <c r="ICS691" s="413"/>
      <c r="ICT691" s="413"/>
      <c r="ICU691" s="413"/>
      <c r="ICV691" s="413"/>
      <c r="ICW691" s="413"/>
      <c r="ICX691" s="413"/>
      <c r="ICY691" s="413"/>
      <c r="ICZ691" s="413"/>
      <c r="IDA691" s="413"/>
      <c r="IDB691" s="413"/>
      <c r="IDC691" s="413"/>
      <c r="IDD691" s="413"/>
      <c r="IDE691" s="413"/>
      <c r="IDF691" s="413"/>
      <c r="IDG691" s="413"/>
      <c r="IDH691" s="413"/>
      <c r="IDI691" s="413"/>
      <c r="IDJ691" s="413"/>
      <c r="IDK691" s="413"/>
      <c r="IDL691" s="413"/>
      <c r="IDM691" s="413"/>
      <c r="IDN691" s="414"/>
      <c r="IDO691" s="414"/>
      <c r="IDP691" s="414"/>
      <c r="IDQ691" s="414"/>
      <c r="IDR691" s="414"/>
      <c r="IDS691" s="413"/>
      <c r="IDT691" s="413"/>
      <c r="IDU691" s="414"/>
      <c r="IDV691" s="414"/>
      <c r="IDW691" s="413"/>
      <c r="IDX691" s="413"/>
      <c r="IDY691" s="414"/>
      <c r="IDZ691" s="414"/>
      <c r="IEA691" s="413"/>
      <c r="IEB691" s="413"/>
      <c r="IEC691" s="413"/>
      <c r="IED691" s="413"/>
      <c r="IEE691" s="413"/>
      <c r="IEF691" s="413"/>
      <c r="IEG691" s="413"/>
      <c r="IEH691" s="414"/>
      <c r="IEI691" s="414"/>
      <c r="IEJ691" s="413"/>
      <c r="IEK691" s="413"/>
      <c r="IEL691" s="414"/>
      <c r="IEM691" s="414"/>
      <c r="IEN691" s="413"/>
      <c r="IEO691" s="413"/>
      <c r="IEP691" s="413"/>
      <c r="IEQ691" s="413"/>
      <c r="IER691" s="413"/>
      <c r="IES691" s="407"/>
      <c r="IET691" s="439"/>
      <c r="IEU691" s="413"/>
      <c r="IEV691" s="413"/>
      <c r="IEW691" s="413"/>
      <c r="IEX691" s="413"/>
      <c r="IEY691" s="413"/>
      <c r="IEZ691" s="413"/>
      <c r="IFA691" s="413"/>
      <c r="IFB691" s="412"/>
      <c r="IFC691" s="412"/>
      <c r="IFD691" s="412"/>
      <c r="IFE691" s="412"/>
      <c r="IFF691" s="412"/>
      <c r="IFG691" s="412"/>
      <c r="IFH691" s="412"/>
      <c r="IFI691" s="412"/>
      <c r="IFJ691" s="412"/>
      <c r="IFK691" s="412"/>
      <c r="IFL691" s="412"/>
      <c r="IFM691" s="412"/>
      <c r="IFN691" s="412"/>
      <c r="IFO691" s="412"/>
      <c r="IFP691" s="412"/>
      <c r="IFQ691" s="412"/>
      <c r="IFR691" s="412"/>
      <c r="IFS691" s="412"/>
      <c r="IFT691" s="412"/>
      <c r="IFU691" s="412"/>
      <c r="IFV691" s="412"/>
      <c r="IFW691" s="412"/>
      <c r="IFX691" s="412"/>
      <c r="IFY691" s="412"/>
      <c r="IFZ691" s="412"/>
      <c r="IGA691" s="412"/>
      <c r="IGB691" s="412"/>
      <c r="IGC691" s="412"/>
      <c r="IGD691" s="412"/>
      <c r="IGE691" s="412"/>
      <c r="IGF691" s="412"/>
      <c r="IGG691" s="412"/>
      <c r="IGH691" s="412"/>
      <c r="IGI691" s="412"/>
      <c r="IGJ691" s="412"/>
      <c r="IGK691" s="412"/>
      <c r="IGL691" s="412"/>
      <c r="IGM691" s="412"/>
      <c r="IGN691" s="412"/>
      <c r="IGO691" s="412"/>
      <c r="IGP691" s="412"/>
      <c r="IGQ691" s="412"/>
      <c r="IGR691" s="412"/>
      <c r="IGS691" s="412"/>
      <c r="IGT691" s="413"/>
      <c r="IGU691" s="413"/>
      <c r="IGV691" s="413"/>
      <c r="IGW691" s="413"/>
      <c r="IGX691" s="413"/>
      <c r="IGY691" s="413"/>
      <c r="IGZ691" s="413"/>
      <c r="IHA691" s="413"/>
      <c r="IHB691" s="413"/>
      <c r="IHC691" s="413"/>
      <c r="IHD691" s="413"/>
      <c r="IHE691" s="413"/>
      <c r="IHF691" s="413"/>
      <c r="IHG691" s="413"/>
      <c r="IHH691" s="413"/>
      <c r="IHI691" s="413"/>
      <c r="IHJ691" s="413"/>
      <c r="IHK691" s="413"/>
      <c r="IHL691" s="413"/>
      <c r="IHM691" s="413"/>
      <c r="IHN691" s="413"/>
      <c r="IHO691" s="413"/>
      <c r="IHP691" s="413"/>
      <c r="IHQ691" s="413"/>
      <c r="IHR691" s="414"/>
      <c r="IHS691" s="414"/>
      <c r="IHT691" s="414"/>
      <c r="IHU691" s="414"/>
      <c r="IHV691" s="414"/>
      <c r="IHW691" s="413"/>
      <c r="IHX691" s="413"/>
      <c r="IHY691" s="414"/>
      <c r="IHZ691" s="414"/>
      <c r="IIA691" s="413"/>
      <c r="IIB691" s="413"/>
      <c r="IIC691" s="414"/>
      <c r="IID691" s="414"/>
      <c r="IIE691" s="413"/>
      <c r="IIF691" s="413"/>
      <c r="IIG691" s="413"/>
      <c r="IIH691" s="413"/>
      <c r="III691" s="413"/>
      <c r="IIJ691" s="413"/>
      <c r="IIK691" s="413"/>
      <c r="IIL691" s="414"/>
      <c r="IIM691" s="414"/>
      <c r="IIN691" s="413"/>
      <c r="IIO691" s="413"/>
      <c r="IIP691" s="414"/>
      <c r="IIQ691" s="414"/>
      <c r="IIR691" s="413"/>
      <c r="IIS691" s="413"/>
      <c r="IIT691" s="413"/>
      <c r="IIU691" s="413"/>
      <c r="IIV691" s="413"/>
      <c r="IIW691" s="407"/>
      <c r="IIX691" s="439"/>
      <c r="IIY691" s="413"/>
      <c r="IIZ691" s="413"/>
      <c r="IJA691" s="413"/>
      <c r="IJB691" s="413"/>
      <c r="IJC691" s="413"/>
      <c r="IJD691" s="413"/>
      <c r="IJE691" s="413"/>
      <c r="IJF691" s="412"/>
      <c r="IJG691" s="412"/>
      <c r="IJH691" s="412"/>
      <c r="IJI691" s="412"/>
      <c r="IJJ691" s="412"/>
      <c r="IJK691" s="412"/>
      <c r="IJL691" s="412"/>
      <c r="IJM691" s="412"/>
      <c r="IJN691" s="412"/>
      <c r="IJO691" s="412"/>
      <c r="IJP691" s="412"/>
      <c r="IJQ691" s="412"/>
      <c r="IJR691" s="412"/>
      <c r="IJS691" s="412"/>
      <c r="IJT691" s="412"/>
      <c r="IJU691" s="412"/>
      <c r="IJV691" s="412"/>
      <c r="IJW691" s="412"/>
      <c r="IJX691" s="412"/>
      <c r="IJY691" s="412"/>
      <c r="IJZ691" s="412"/>
      <c r="IKA691" s="412"/>
      <c r="IKB691" s="412"/>
      <c r="IKC691" s="412"/>
      <c r="IKD691" s="412"/>
      <c r="IKE691" s="412"/>
      <c r="IKF691" s="412"/>
      <c r="IKG691" s="412"/>
      <c r="IKH691" s="412"/>
      <c r="IKI691" s="412"/>
      <c r="IKJ691" s="412"/>
      <c r="IKK691" s="412"/>
      <c r="IKL691" s="412"/>
      <c r="IKM691" s="412"/>
      <c r="IKN691" s="412"/>
      <c r="IKO691" s="412"/>
      <c r="IKP691" s="412"/>
      <c r="IKQ691" s="412"/>
      <c r="IKR691" s="412"/>
      <c r="IKS691" s="412"/>
      <c r="IKT691" s="412"/>
      <c r="IKU691" s="412"/>
      <c r="IKV691" s="412"/>
      <c r="IKW691" s="412"/>
      <c r="IKX691" s="413"/>
      <c r="IKY691" s="413"/>
      <c r="IKZ691" s="413"/>
      <c r="ILA691" s="413"/>
      <c r="ILB691" s="413"/>
      <c r="ILC691" s="413"/>
      <c r="ILD691" s="413"/>
      <c r="ILE691" s="413"/>
      <c r="ILF691" s="413"/>
      <c r="ILG691" s="413"/>
      <c r="ILH691" s="413"/>
      <c r="ILI691" s="413"/>
      <c r="ILJ691" s="413"/>
      <c r="ILK691" s="413"/>
      <c r="ILL691" s="413"/>
      <c r="ILM691" s="413"/>
      <c r="ILN691" s="413"/>
      <c r="ILO691" s="413"/>
      <c r="ILP691" s="413"/>
      <c r="ILQ691" s="413"/>
      <c r="ILR691" s="413"/>
      <c r="ILS691" s="413"/>
      <c r="ILT691" s="413"/>
      <c r="ILU691" s="413"/>
      <c r="ILV691" s="414"/>
      <c r="ILW691" s="414"/>
      <c r="ILX691" s="414"/>
      <c r="ILY691" s="414"/>
      <c r="ILZ691" s="414"/>
      <c r="IMA691" s="413"/>
      <c r="IMB691" s="413"/>
      <c r="IMC691" s="414"/>
      <c r="IMD691" s="414"/>
      <c r="IME691" s="413"/>
      <c r="IMF691" s="413"/>
      <c r="IMG691" s="414"/>
      <c r="IMH691" s="414"/>
      <c r="IMI691" s="413"/>
      <c r="IMJ691" s="413"/>
      <c r="IMK691" s="413"/>
      <c r="IML691" s="413"/>
      <c r="IMM691" s="413"/>
      <c r="IMN691" s="413"/>
      <c r="IMO691" s="413"/>
      <c r="IMP691" s="414"/>
      <c r="IMQ691" s="414"/>
      <c r="IMR691" s="413"/>
      <c r="IMS691" s="413"/>
      <c r="IMT691" s="414"/>
      <c r="IMU691" s="414"/>
      <c r="IMV691" s="413"/>
      <c r="IMW691" s="413"/>
      <c r="IMX691" s="413"/>
      <c r="IMY691" s="413"/>
      <c r="IMZ691" s="413"/>
      <c r="INA691" s="407"/>
      <c r="INB691" s="439"/>
      <c r="INC691" s="413"/>
      <c r="IND691" s="413"/>
      <c r="INE691" s="413"/>
      <c r="INF691" s="413"/>
      <c r="ING691" s="413"/>
      <c r="INH691" s="413"/>
      <c r="INI691" s="413"/>
      <c r="INJ691" s="412"/>
      <c r="INK691" s="412"/>
      <c r="INL691" s="412"/>
      <c r="INM691" s="412"/>
      <c r="INN691" s="412"/>
      <c r="INO691" s="412"/>
      <c r="INP691" s="412"/>
      <c r="INQ691" s="412"/>
      <c r="INR691" s="412"/>
      <c r="INS691" s="412"/>
      <c r="INT691" s="412"/>
      <c r="INU691" s="412"/>
      <c r="INV691" s="412"/>
      <c r="INW691" s="412"/>
      <c r="INX691" s="412"/>
      <c r="INY691" s="412"/>
      <c r="INZ691" s="412"/>
      <c r="IOA691" s="412"/>
      <c r="IOB691" s="412"/>
      <c r="IOC691" s="412"/>
      <c r="IOD691" s="412"/>
      <c r="IOE691" s="412"/>
      <c r="IOF691" s="412"/>
      <c r="IOG691" s="412"/>
      <c r="IOH691" s="412"/>
      <c r="IOI691" s="412"/>
      <c r="IOJ691" s="412"/>
      <c r="IOK691" s="412"/>
      <c r="IOL691" s="412"/>
      <c r="IOM691" s="412"/>
      <c r="ION691" s="412"/>
      <c r="IOO691" s="412"/>
      <c r="IOP691" s="412"/>
      <c r="IOQ691" s="412"/>
      <c r="IOR691" s="412"/>
      <c r="IOS691" s="412"/>
      <c r="IOT691" s="412"/>
      <c r="IOU691" s="412"/>
      <c r="IOV691" s="412"/>
      <c r="IOW691" s="412"/>
      <c r="IOX691" s="412"/>
      <c r="IOY691" s="412"/>
      <c r="IOZ691" s="412"/>
      <c r="IPA691" s="412"/>
      <c r="IPB691" s="413"/>
      <c r="IPC691" s="413"/>
      <c r="IPD691" s="413"/>
      <c r="IPE691" s="413"/>
      <c r="IPF691" s="413"/>
      <c r="IPG691" s="413"/>
      <c r="IPH691" s="413"/>
      <c r="IPI691" s="413"/>
      <c r="IPJ691" s="413"/>
      <c r="IPK691" s="413"/>
      <c r="IPL691" s="413"/>
      <c r="IPM691" s="413"/>
      <c r="IPN691" s="413"/>
      <c r="IPO691" s="413"/>
      <c r="IPP691" s="413"/>
      <c r="IPQ691" s="413"/>
      <c r="IPR691" s="413"/>
      <c r="IPS691" s="413"/>
      <c r="IPT691" s="413"/>
      <c r="IPU691" s="413"/>
      <c r="IPV691" s="413"/>
      <c r="IPW691" s="413"/>
      <c r="IPX691" s="413"/>
      <c r="IPY691" s="413"/>
      <c r="IPZ691" s="414"/>
      <c r="IQA691" s="414"/>
      <c r="IQB691" s="414"/>
      <c r="IQC691" s="414"/>
      <c r="IQD691" s="414"/>
      <c r="IQE691" s="413"/>
      <c r="IQF691" s="413"/>
      <c r="IQG691" s="414"/>
      <c r="IQH691" s="414"/>
      <c r="IQI691" s="413"/>
      <c r="IQJ691" s="413"/>
      <c r="IQK691" s="414"/>
      <c r="IQL691" s="414"/>
      <c r="IQM691" s="413"/>
      <c r="IQN691" s="413"/>
      <c r="IQO691" s="413"/>
      <c r="IQP691" s="413"/>
      <c r="IQQ691" s="413"/>
      <c r="IQR691" s="413"/>
      <c r="IQS691" s="413"/>
      <c r="IQT691" s="414"/>
      <c r="IQU691" s="414"/>
      <c r="IQV691" s="413"/>
      <c r="IQW691" s="413"/>
      <c r="IQX691" s="414"/>
      <c r="IQY691" s="414"/>
      <c r="IQZ691" s="413"/>
      <c r="IRA691" s="413"/>
      <c r="IRB691" s="413"/>
      <c r="IRC691" s="413"/>
      <c r="IRD691" s="413"/>
      <c r="IRE691" s="407"/>
      <c r="IRF691" s="439"/>
      <c r="IRG691" s="413"/>
      <c r="IRH691" s="413"/>
      <c r="IRI691" s="413"/>
      <c r="IRJ691" s="413"/>
      <c r="IRK691" s="413"/>
      <c r="IRL691" s="413"/>
      <c r="IRM691" s="413"/>
      <c r="IRN691" s="412"/>
      <c r="IRO691" s="412"/>
      <c r="IRP691" s="412"/>
      <c r="IRQ691" s="412"/>
      <c r="IRR691" s="412"/>
      <c r="IRS691" s="412"/>
      <c r="IRT691" s="412"/>
      <c r="IRU691" s="412"/>
      <c r="IRV691" s="412"/>
      <c r="IRW691" s="412"/>
      <c r="IRX691" s="412"/>
      <c r="IRY691" s="412"/>
      <c r="IRZ691" s="412"/>
      <c r="ISA691" s="412"/>
      <c r="ISB691" s="412"/>
      <c r="ISC691" s="412"/>
      <c r="ISD691" s="412"/>
      <c r="ISE691" s="412"/>
      <c r="ISF691" s="412"/>
      <c r="ISG691" s="412"/>
      <c r="ISH691" s="412"/>
      <c r="ISI691" s="412"/>
      <c r="ISJ691" s="412"/>
      <c r="ISK691" s="412"/>
      <c r="ISL691" s="412"/>
      <c r="ISM691" s="412"/>
      <c r="ISN691" s="412"/>
      <c r="ISO691" s="412"/>
      <c r="ISP691" s="412"/>
      <c r="ISQ691" s="412"/>
      <c r="ISR691" s="412"/>
      <c r="ISS691" s="412"/>
      <c r="IST691" s="412"/>
      <c r="ISU691" s="412"/>
      <c r="ISV691" s="412"/>
      <c r="ISW691" s="412"/>
      <c r="ISX691" s="412"/>
      <c r="ISY691" s="412"/>
      <c r="ISZ691" s="412"/>
      <c r="ITA691" s="412"/>
      <c r="ITB691" s="412"/>
      <c r="ITC691" s="412"/>
      <c r="ITD691" s="412"/>
      <c r="ITE691" s="412"/>
      <c r="ITF691" s="413"/>
      <c r="ITG691" s="413"/>
      <c r="ITH691" s="413"/>
      <c r="ITI691" s="413"/>
      <c r="ITJ691" s="413"/>
      <c r="ITK691" s="413"/>
      <c r="ITL691" s="413"/>
      <c r="ITM691" s="413"/>
      <c r="ITN691" s="413"/>
      <c r="ITO691" s="413"/>
      <c r="ITP691" s="413"/>
      <c r="ITQ691" s="413"/>
      <c r="ITR691" s="413"/>
      <c r="ITS691" s="413"/>
      <c r="ITT691" s="413"/>
      <c r="ITU691" s="413"/>
      <c r="ITV691" s="413"/>
      <c r="ITW691" s="413"/>
      <c r="ITX691" s="413"/>
      <c r="ITY691" s="413"/>
      <c r="ITZ691" s="413"/>
      <c r="IUA691" s="413"/>
      <c r="IUB691" s="413"/>
      <c r="IUC691" s="413"/>
      <c r="IUD691" s="414"/>
      <c r="IUE691" s="414"/>
      <c r="IUF691" s="414"/>
      <c r="IUG691" s="414"/>
      <c r="IUH691" s="414"/>
      <c r="IUI691" s="413"/>
      <c r="IUJ691" s="413"/>
      <c r="IUK691" s="414"/>
      <c r="IUL691" s="414"/>
      <c r="IUM691" s="413"/>
      <c r="IUN691" s="413"/>
      <c r="IUO691" s="414"/>
      <c r="IUP691" s="414"/>
      <c r="IUQ691" s="413"/>
      <c r="IUR691" s="413"/>
      <c r="IUS691" s="413"/>
      <c r="IUT691" s="413"/>
      <c r="IUU691" s="413"/>
      <c r="IUV691" s="413"/>
      <c r="IUW691" s="413"/>
      <c r="IUX691" s="414"/>
      <c r="IUY691" s="414"/>
      <c r="IUZ691" s="413"/>
      <c r="IVA691" s="413"/>
      <c r="IVB691" s="414"/>
      <c r="IVC691" s="414"/>
      <c r="IVD691" s="413"/>
      <c r="IVE691" s="413"/>
      <c r="IVF691" s="413"/>
      <c r="IVG691" s="413"/>
      <c r="IVH691" s="413"/>
      <c r="IVI691" s="407"/>
      <c r="IVJ691" s="439"/>
      <c r="IVK691" s="413"/>
      <c r="IVL691" s="413"/>
      <c r="IVM691" s="413"/>
      <c r="IVN691" s="413"/>
      <c r="IVO691" s="413"/>
      <c r="IVP691" s="413"/>
      <c r="IVQ691" s="413"/>
      <c r="IVR691" s="412"/>
      <c r="IVS691" s="412"/>
      <c r="IVT691" s="412"/>
      <c r="IVU691" s="412"/>
      <c r="IVV691" s="412"/>
      <c r="IVW691" s="412"/>
      <c r="IVX691" s="412"/>
      <c r="IVY691" s="412"/>
      <c r="IVZ691" s="412"/>
      <c r="IWA691" s="412"/>
      <c r="IWB691" s="412"/>
      <c r="IWC691" s="412"/>
      <c r="IWD691" s="412"/>
      <c r="IWE691" s="412"/>
      <c r="IWF691" s="412"/>
      <c r="IWG691" s="412"/>
      <c r="IWH691" s="412"/>
      <c r="IWI691" s="412"/>
      <c r="IWJ691" s="412"/>
      <c r="IWK691" s="412"/>
      <c r="IWL691" s="412"/>
      <c r="IWM691" s="412"/>
      <c r="IWN691" s="412"/>
      <c r="IWO691" s="412"/>
      <c r="IWP691" s="412"/>
      <c r="IWQ691" s="412"/>
      <c r="IWR691" s="412"/>
      <c r="IWS691" s="412"/>
      <c r="IWT691" s="412"/>
      <c r="IWU691" s="412"/>
      <c r="IWV691" s="412"/>
      <c r="IWW691" s="412"/>
      <c r="IWX691" s="412"/>
      <c r="IWY691" s="412"/>
      <c r="IWZ691" s="412"/>
      <c r="IXA691" s="412"/>
      <c r="IXB691" s="412"/>
      <c r="IXC691" s="412"/>
      <c r="IXD691" s="412"/>
      <c r="IXE691" s="412"/>
      <c r="IXF691" s="412"/>
      <c r="IXG691" s="412"/>
      <c r="IXH691" s="412"/>
      <c r="IXI691" s="412"/>
      <c r="IXJ691" s="413"/>
      <c r="IXK691" s="413"/>
      <c r="IXL691" s="413"/>
      <c r="IXM691" s="413"/>
      <c r="IXN691" s="413"/>
      <c r="IXO691" s="413"/>
      <c r="IXP691" s="413"/>
      <c r="IXQ691" s="413"/>
      <c r="IXR691" s="413"/>
      <c r="IXS691" s="413"/>
      <c r="IXT691" s="413"/>
      <c r="IXU691" s="413"/>
      <c r="IXV691" s="413"/>
      <c r="IXW691" s="413"/>
      <c r="IXX691" s="413"/>
      <c r="IXY691" s="413"/>
      <c r="IXZ691" s="413"/>
      <c r="IYA691" s="413"/>
      <c r="IYB691" s="413"/>
      <c r="IYC691" s="413"/>
      <c r="IYD691" s="413"/>
      <c r="IYE691" s="413"/>
      <c r="IYF691" s="413"/>
      <c r="IYG691" s="413"/>
      <c r="IYH691" s="414"/>
      <c r="IYI691" s="414"/>
      <c r="IYJ691" s="414"/>
      <c r="IYK691" s="414"/>
      <c r="IYL691" s="414"/>
      <c r="IYM691" s="413"/>
      <c r="IYN691" s="413"/>
      <c r="IYO691" s="414"/>
      <c r="IYP691" s="414"/>
      <c r="IYQ691" s="413"/>
      <c r="IYR691" s="413"/>
      <c r="IYS691" s="414"/>
      <c r="IYT691" s="414"/>
      <c r="IYU691" s="413"/>
      <c r="IYV691" s="413"/>
      <c r="IYW691" s="413"/>
      <c r="IYX691" s="413"/>
      <c r="IYY691" s="413"/>
      <c r="IYZ691" s="413"/>
      <c r="IZA691" s="413"/>
      <c r="IZB691" s="414"/>
      <c r="IZC691" s="414"/>
      <c r="IZD691" s="413"/>
      <c r="IZE691" s="413"/>
      <c r="IZF691" s="414"/>
      <c r="IZG691" s="414"/>
      <c r="IZH691" s="413"/>
      <c r="IZI691" s="413"/>
      <c r="IZJ691" s="413"/>
      <c r="IZK691" s="413"/>
      <c r="IZL691" s="413"/>
      <c r="IZM691" s="407"/>
      <c r="IZN691" s="439"/>
      <c r="IZO691" s="413"/>
      <c r="IZP691" s="413"/>
      <c r="IZQ691" s="413"/>
      <c r="IZR691" s="413"/>
      <c r="IZS691" s="413"/>
      <c r="IZT691" s="413"/>
      <c r="IZU691" s="413"/>
      <c r="IZV691" s="412"/>
      <c r="IZW691" s="412"/>
      <c r="IZX691" s="412"/>
      <c r="IZY691" s="412"/>
      <c r="IZZ691" s="412"/>
      <c r="JAA691" s="412"/>
      <c r="JAB691" s="412"/>
      <c r="JAC691" s="412"/>
      <c r="JAD691" s="412"/>
      <c r="JAE691" s="412"/>
      <c r="JAF691" s="412"/>
      <c r="JAG691" s="412"/>
      <c r="JAH691" s="412"/>
      <c r="JAI691" s="412"/>
      <c r="JAJ691" s="412"/>
      <c r="JAK691" s="412"/>
      <c r="JAL691" s="412"/>
      <c r="JAM691" s="412"/>
      <c r="JAN691" s="412"/>
      <c r="JAO691" s="412"/>
      <c r="JAP691" s="412"/>
      <c r="JAQ691" s="412"/>
      <c r="JAR691" s="412"/>
      <c r="JAS691" s="412"/>
      <c r="JAT691" s="412"/>
      <c r="JAU691" s="412"/>
      <c r="JAV691" s="412"/>
      <c r="JAW691" s="412"/>
      <c r="JAX691" s="412"/>
      <c r="JAY691" s="412"/>
      <c r="JAZ691" s="412"/>
      <c r="JBA691" s="412"/>
      <c r="JBB691" s="412"/>
      <c r="JBC691" s="412"/>
      <c r="JBD691" s="412"/>
      <c r="JBE691" s="412"/>
      <c r="JBF691" s="412"/>
      <c r="JBG691" s="412"/>
      <c r="JBH691" s="412"/>
      <c r="JBI691" s="412"/>
      <c r="JBJ691" s="412"/>
      <c r="JBK691" s="412"/>
      <c r="JBL691" s="412"/>
      <c r="JBM691" s="412"/>
      <c r="JBN691" s="413"/>
      <c r="JBO691" s="413"/>
      <c r="JBP691" s="413"/>
      <c r="JBQ691" s="413"/>
      <c r="JBR691" s="413"/>
      <c r="JBS691" s="413"/>
      <c r="JBT691" s="413"/>
      <c r="JBU691" s="413"/>
      <c r="JBV691" s="413"/>
      <c r="JBW691" s="413"/>
      <c r="JBX691" s="413"/>
      <c r="JBY691" s="413"/>
      <c r="JBZ691" s="413"/>
      <c r="JCA691" s="413"/>
      <c r="JCB691" s="413"/>
      <c r="JCC691" s="413"/>
      <c r="JCD691" s="413"/>
      <c r="JCE691" s="413"/>
      <c r="JCF691" s="413"/>
      <c r="JCG691" s="413"/>
      <c r="JCH691" s="413"/>
      <c r="JCI691" s="413"/>
      <c r="JCJ691" s="413"/>
      <c r="JCK691" s="413"/>
      <c r="JCL691" s="414"/>
      <c r="JCM691" s="414"/>
      <c r="JCN691" s="414"/>
      <c r="JCO691" s="414"/>
      <c r="JCP691" s="414"/>
      <c r="JCQ691" s="413"/>
      <c r="JCR691" s="413"/>
      <c r="JCS691" s="414"/>
      <c r="JCT691" s="414"/>
      <c r="JCU691" s="413"/>
      <c r="JCV691" s="413"/>
      <c r="JCW691" s="414"/>
      <c r="JCX691" s="414"/>
      <c r="JCY691" s="413"/>
      <c r="JCZ691" s="413"/>
      <c r="JDA691" s="413"/>
      <c r="JDB691" s="413"/>
      <c r="JDC691" s="413"/>
      <c r="JDD691" s="413"/>
      <c r="JDE691" s="413"/>
      <c r="JDF691" s="414"/>
      <c r="JDG691" s="414"/>
      <c r="JDH691" s="413"/>
      <c r="JDI691" s="413"/>
      <c r="JDJ691" s="414"/>
      <c r="JDK691" s="414"/>
      <c r="JDL691" s="413"/>
      <c r="JDM691" s="413"/>
      <c r="JDN691" s="413"/>
      <c r="JDO691" s="413"/>
      <c r="JDP691" s="413"/>
      <c r="JDQ691" s="407"/>
      <c r="JDR691" s="439"/>
      <c r="JDS691" s="413"/>
      <c r="JDT691" s="413"/>
      <c r="JDU691" s="413"/>
      <c r="JDV691" s="413"/>
      <c r="JDW691" s="413"/>
      <c r="JDX691" s="413"/>
      <c r="JDY691" s="413"/>
      <c r="JDZ691" s="412"/>
      <c r="JEA691" s="412"/>
      <c r="JEB691" s="412"/>
      <c r="JEC691" s="412"/>
      <c r="JED691" s="412"/>
      <c r="JEE691" s="412"/>
      <c r="JEF691" s="412"/>
      <c r="JEG691" s="412"/>
      <c r="JEH691" s="412"/>
      <c r="JEI691" s="412"/>
      <c r="JEJ691" s="412"/>
      <c r="JEK691" s="412"/>
      <c r="JEL691" s="412"/>
      <c r="JEM691" s="412"/>
      <c r="JEN691" s="412"/>
      <c r="JEO691" s="412"/>
      <c r="JEP691" s="412"/>
      <c r="JEQ691" s="412"/>
      <c r="JER691" s="412"/>
      <c r="JES691" s="412"/>
      <c r="JET691" s="412"/>
      <c r="JEU691" s="412"/>
      <c r="JEV691" s="412"/>
      <c r="JEW691" s="412"/>
      <c r="JEX691" s="412"/>
      <c r="JEY691" s="412"/>
      <c r="JEZ691" s="412"/>
      <c r="JFA691" s="412"/>
      <c r="JFB691" s="412"/>
      <c r="JFC691" s="412"/>
      <c r="JFD691" s="412"/>
      <c r="JFE691" s="412"/>
      <c r="JFF691" s="412"/>
      <c r="JFG691" s="412"/>
      <c r="JFH691" s="412"/>
      <c r="JFI691" s="412"/>
      <c r="JFJ691" s="412"/>
      <c r="JFK691" s="412"/>
      <c r="JFL691" s="412"/>
      <c r="JFM691" s="412"/>
      <c r="JFN691" s="412"/>
      <c r="JFO691" s="412"/>
      <c r="JFP691" s="412"/>
      <c r="JFQ691" s="412"/>
      <c r="JFR691" s="413"/>
      <c r="JFS691" s="413"/>
      <c r="JFT691" s="413"/>
      <c r="JFU691" s="413"/>
      <c r="JFV691" s="413"/>
      <c r="JFW691" s="413"/>
      <c r="JFX691" s="413"/>
      <c r="JFY691" s="413"/>
      <c r="JFZ691" s="413"/>
      <c r="JGA691" s="413"/>
      <c r="JGB691" s="413"/>
      <c r="JGC691" s="413"/>
      <c r="JGD691" s="413"/>
      <c r="JGE691" s="413"/>
      <c r="JGF691" s="413"/>
      <c r="JGG691" s="413"/>
      <c r="JGH691" s="413"/>
      <c r="JGI691" s="413"/>
      <c r="JGJ691" s="413"/>
      <c r="JGK691" s="413"/>
      <c r="JGL691" s="413"/>
      <c r="JGM691" s="413"/>
      <c r="JGN691" s="413"/>
      <c r="JGO691" s="413"/>
      <c r="JGP691" s="414"/>
      <c r="JGQ691" s="414"/>
      <c r="JGR691" s="414"/>
      <c r="JGS691" s="414"/>
      <c r="JGT691" s="414"/>
      <c r="JGU691" s="413"/>
      <c r="JGV691" s="413"/>
      <c r="JGW691" s="414"/>
      <c r="JGX691" s="414"/>
      <c r="JGY691" s="413"/>
      <c r="JGZ691" s="413"/>
      <c r="JHA691" s="414"/>
      <c r="JHB691" s="414"/>
      <c r="JHC691" s="413"/>
      <c r="JHD691" s="413"/>
      <c r="JHE691" s="413"/>
      <c r="JHF691" s="413"/>
      <c r="JHG691" s="413"/>
      <c r="JHH691" s="413"/>
      <c r="JHI691" s="413"/>
      <c r="JHJ691" s="414"/>
      <c r="JHK691" s="414"/>
      <c r="JHL691" s="413"/>
      <c r="JHM691" s="413"/>
      <c r="JHN691" s="414"/>
      <c r="JHO691" s="414"/>
      <c r="JHP691" s="413"/>
      <c r="JHQ691" s="413"/>
      <c r="JHR691" s="413"/>
      <c r="JHS691" s="413"/>
      <c r="JHT691" s="413"/>
      <c r="JHU691" s="407"/>
      <c r="JHV691" s="439"/>
      <c r="JHW691" s="413"/>
      <c r="JHX691" s="413"/>
      <c r="JHY691" s="413"/>
      <c r="JHZ691" s="413"/>
      <c r="JIA691" s="413"/>
      <c r="JIB691" s="413"/>
      <c r="JIC691" s="413"/>
      <c r="JID691" s="412"/>
      <c r="JIE691" s="412"/>
      <c r="JIF691" s="412"/>
      <c r="JIG691" s="412"/>
      <c r="JIH691" s="412"/>
      <c r="JII691" s="412"/>
      <c r="JIJ691" s="412"/>
      <c r="JIK691" s="412"/>
      <c r="JIL691" s="412"/>
      <c r="JIM691" s="412"/>
      <c r="JIN691" s="412"/>
      <c r="JIO691" s="412"/>
      <c r="JIP691" s="412"/>
      <c r="JIQ691" s="412"/>
      <c r="JIR691" s="412"/>
      <c r="JIS691" s="412"/>
      <c r="JIT691" s="412"/>
      <c r="JIU691" s="412"/>
      <c r="JIV691" s="412"/>
      <c r="JIW691" s="412"/>
      <c r="JIX691" s="412"/>
      <c r="JIY691" s="412"/>
      <c r="JIZ691" s="412"/>
      <c r="JJA691" s="412"/>
      <c r="JJB691" s="412"/>
      <c r="JJC691" s="412"/>
      <c r="JJD691" s="412"/>
      <c r="JJE691" s="412"/>
      <c r="JJF691" s="412"/>
      <c r="JJG691" s="412"/>
      <c r="JJH691" s="412"/>
      <c r="JJI691" s="412"/>
      <c r="JJJ691" s="412"/>
      <c r="JJK691" s="412"/>
      <c r="JJL691" s="412"/>
      <c r="JJM691" s="412"/>
      <c r="JJN691" s="412"/>
      <c r="JJO691" s="412"/>
      <c r="JJP691" s="412"/>
      <c r="JJQ691" s="412"/>
      <c r="JJR691" s="412"/>
      <c r="JJS691" s="412"/>
      <c r="JJT691" s="412"/>
      <c r="JJU691" s="412"/>
      <c r="JJV691" s="413"/>
      <c r="JJW691" s="413"/>
      <c r="JJX691" s="413"/>
      <c r="JJY691" s="413"/>
      <c r="JJZ691" s="413"/>
      <c r="JKA691" s="413"/>
      <c r="JKB691" s="413"/>
      <c r="JKC691" s="413"/>
      <c r="JKD691" s="413"/>
      <c r="JKE691" s="413"/>
      <c r="JKF691" s="413"/>
      <c r="JKG691" s="413"/>
      <c r="JKH691" s="413"/>
      <c r="JKI691" s="413"/>
      <c r="JKJ691" s="413"/>
      <c r="JKK691" s="413"/>
      <c r="JKL691" s="413"/>
      <c r="JKM691" s="413"/>
      <c r="JKN691" s="413"/>
      <c r="JKO691" s="413"/>
      <c r="JKP691" s="413"/>
      <c r="JKQ691" s="413"/>
      <c r="JKR691" s="413"/>
      <c r="JKS691" s="413"/>
      <c r="JKT691" s="414"/>
      <c r="JKU691" s="414"/>
      <c r="JKV691" s="414"/>
      <c r="JKW691" s="414"/>
      <c r="JKX691" s="414"/>
      <c r="JKY691" s="413"/>
      <c r="JKZ691" s="413"/>
      <c r="JLA691" s="414"/>
      <c r="JLB691" s="414"/>
      <c r="JLC691" s="413"/>
      <c r="JLD691" s="413"/>
      <c r="JLE691" s="414"/>
      <c r="JLF691" s="414"/>
      <c r="JLG691" s="413"/>
      <c r="JLH691" s="413"/>
      <c r="JLI691" s="413"/>
      <c r="JLJ691" s="413"/>
      <c r="JLK691" s="413"/>
      <c r="JLL691" s="413"/>
      <c r="JLM691" s="413"/>
      <c r="JLN691" s="414"/>
      <c r="JLO691" s="414"/>
      <c r="JLP691" s="413"/>
      <c r="JLQ691" s="413"/>
      <c r="JLR691" s="414"/>
      <c r="JLS691" s="414"/>
      <c r="JLT691" s="413"/>
      <c r="JLU691" s="413"/>
      <c r="JLV691" s="413"/>
      <c r="JLW691" s="413"/>
      <c r="JLX691" s="413"/>
      <c r="JLY691" s="407"/>
      <c r="JLZ691" s="439"/>
      <c r="JMA691" s="413"/>
      <c r="JMB691" s="413"/>
      <c r="JMC691" s="413"/>
      <c r="JMD691" s="413"/>
      <c r="JME691" s="413"/>
      <c r="JMF691" s="413"/>
      <c r="JMG691" s="413"/>
      <c r="JMH691" s="412"/>
      <c r="JMI691" s="412"/>
      <c r="JMJ691" s="412"/>
      <c r="JMK691" s="412"/>
      <c r="JML691" s="412"/>
      <c r="JMM691" s="412"/>
      <c r="JMN691" s="412"/>
      <c r="JMO691" s="412"/>
      <c r="JMP691" s="412"/>
      <c r="JMQ691" s="412"/>
      <c r="JMR691" s="412"/>
      <c r="JMS691" s="412"/>
      <c r="JMT691" s="412"/>
      <c r="JMU691" s="412"/>
      <c r="JMV691" s="412"/>
      <c r="JMW691" s="412"/>
      <c r="JMX691" s="412"/>
      <c r="JMY691" s="412"/>
      <c r="JMZ691" s="412"/>
      <c r="JNA691" s="412"/>
      <c r="JNB691" s="412"/>
      <c r="JNC691" s="412"/>
      <c r="JND691" s="412"/>
      <c r="JNE691" s="412"/>
      <c r="JNF691" s="412"/>
      <c r="JNG691" s="412"/>
      <c r="JNH691" s="412"/>
      <c r="JNI691" s="412"/>
      <c r="JNJ691" s="412"/>
      <c r="JNK691" s="412"/>
      <c r="JNL691" s="412"/>
      <c r="JNM691" s="412"/>
      <c r="JNN691" s="412"/>
      <c r="JNO691" s="412"/>
      <c r="JNP691" s="412"/>
      <c r="JNQ691" s="412"/>
      <c r="JNR691" s="412"/>
      <c r="JNS691" s="412"/>
      <c r="JNT691" s="412"/>
      <c r="JNU691" s="412"/>
      <c r="JNV691" s="412"/>
      <c r="JNW691" s="412"/>
      <c r="JNX691" s="412"/>
      <c r="JNY691" s="412"/>
      <c r="JNZ691" s="413"/>
      <c r="JOA691" s="413"/>
      <c r="JOB691" s="413"/>
      <c r="JOC691" s="413"/>
      <c r="JOD691" s="413"/>
      <c r="JOE691" s="413"/>
      <c r="JOF691" s="413"/>
      <c r="JOG691" s="413"/>
      <c r="JOH691" s="413"/>
      <c r="JOI691" s="413"/>
      <c r="JOJ691" s="413"/>
      <c r="JOK691" s="413"/>
      <c r="JOL691" s="413"/>
      <c r="JOM691" s="413"/>
      <c r="JON691" s="413"/>
      <c r="JOO691" s="413"/>
      <c r="JOP691" s="413"/>
      <c r="JOQ691" s="413"/>
      <c r="JOR691" s="413"/>
      <c r="JOS691" s="413"/>
      <c r="JOT691" s="413"/>
      <c r="JOU691" s="413"/>
      <c r="JOV691" s="413"/>
      <c r="JOW691" s="413"/>
      <c r="JOX691" s="414"/>
      <c r="JOY691" s="414"/>
      <c r="JOZ691" s="414"/>
      <c r="JPA691" s="414"/>
      <c r="JPB691" s="414"/>
      <c r="JPC691" s="413"/>
      <c r="JPD691" s="413"/>
      <c r="JPE691" s="414"/>
      <c r="JPF691" s="414"/>
      <c r="JPG691" s="413"/>
      <c r="JPH691" s="413"/>
      <c r="JPI691" s="414"/>
      <c r="JPJ691" s="414"/>
      <c r="JPK691" s="413"/>
      <c r="JPL691" s="413"/>
      <c r="JPM691" s="413"/>
      <c r="JPN691" s="413"/>
      <c r="JPO691" s="413"/>
      <c r="JPP691" s="413"/>
      <c r="JPQ691" s="413"/>
      <c r="JPR691" s="414"/>
      <c r="JPS691" s="414"/>
      <c r="JPT691" s="413"/>
      <c r="JPU691" s="413"/>
      <c r="JPV691" s="414"/>
      <c r="JPW691" s="414"/>
      <c r="JPX691" s="413"/>
      <c r="JPY691" s="413"/>
      <c r="JPZ691" s="413"/>
      <c r="JQA691" s="413"/>
      <c r="JQB691" s="413"/>
      <c r="JQC691" s="407"/>
      <c r="JQD691" s="439"/>
      <c r="JQE691" s="413"/>
      <c r="JQF691" s="413"/>
      <c r="JQG691" s="413"/>
      <c r="JQH691" s="413"/>
      <c r="JQI691" s="413"/>
      <c r="JQJ691" s="413"/>
      <c r="JQK691" s="413"/>
      <c r="JQL691" s="412"/>
      <c r="JQM691" s="412"/>
      <c r="JQN691" s="412"/>
      <c r="JQO691" s="412"/>
      <c r="JQP691" s="412"/>
      <c r="JQQ691" s="412"/>
      <c r="JQR691" s="412"/>
      <c r="JQS691" s="412"/>
      <c r="JQT691" s="412"/>
      <c r="JQU691" s="412"/>
      <c r="JQV691" s="412"/>
      <c r="JQW691" s="412"/>
      <c r="JQX691" s="412"/>
      <c r="JQY691" s="412"/>
      <c r="JQZ691" s="412"/>
      <c r="JRA691" s="412"/>
      <c r="JRB691" s="412"/>
      <c r="JRC691" s="412"/>
      <c r="JRD691" s="412"/>
      <c r="JRE691" s="412"/>
      <c r="JRF691" s="412"/>
      <c r="JRG691" s="412"/>
      <c r="JRH691" s="412"/>
      <c r="JRI691" s="412"/>
      <c r="JRJ691" s="412"/>
      <c r="JRK691" s="412"/>
      <c r="JRL691" s="412"/>
      <c r="JRM691" s="412"/>
      <c r="JRN691" s="412"/>
      <c r="JRO691" s="412"/>
      <c r="JRP691" s="412"/>
      <c r="JRQ691" s="412"/>
      <c r="JRR691" s="412"/>
      <c r="JRS691" s="412"/>
      <c r="JRT691" s="412"/>
      <c r="JRU691" s="412"/>
      <c r="JRV691" s="412"/>
      <c r="JRW691" s="412"/>
      <c r="JRX691" s="412"/>
      <c r="JRY691" s="412"/>
      <c r="JRZ691" s="412"/>
      <c r="JSA691" s="412"/>
      <c r="JSB691" s="412"/>
      <c r="JSC691" s="412"/>
      <c r="JSD691" s="413"/>
      <c r="JSE691" s="413"/>
      <c r="JSF691" s="413"/>
      <c r="JSG691" s="413"/>
      <c r="JSH691" s="413"/>
      <c r="JSI691" s="413"/>
      <c r="JSJ691" s="413"/>
      <c r="JSK691" s="413"/>
      <c r="JSL691" s="413"/>
      <c r="JSM691" s="413"/>
      <c r="JSN691" s="413"/>
      <c r="JSO691" s="413"/>
      <c r="JSP691" s="413"/>
      <c r="JSQ691" s="413"/>
      <c r="JSR691" s="413"/>
      <c r="JSS691" s="413"/>
      <c r="JST691" s="413"/>
      <c r="JSU691" s="413"/>
      <c r="JSV691" s="413"/>
      <c r="JSW691" s="413"/>
      <c r="JSX691" s="413"/>
      <c r="JSY691" s="413"/>
      <c r="JSZ691" s="413"/>
      <c r="JTA691" s="413"/>
      <c r="JTB691" s="414"/>
      <c r="JTC691" s="414"/>
      <c r="JTD691" s="414"/>
      <c r="JTE691" s="414"/>
      <c r="JTF691" s="414"/>
      <c r="JTG691" s="413"/>
      <c r="JTH691" s="413"/>
      <c r="JTI691" s="414"/>
      <c r="JTJ691" s="414"/>
      <c r="JTK691" s="413"/>
      <c r="JTL691" s="413"/>
      <c r="JTM691" s="414"/>
      <c r="JTN691" s="414"/>
      <c r="JTO691" s="413"/>
      <c r="JTP691" s="413"/>
      <c r="JTQ691" s="413"/>
      <c r="JTR691" s="413"/>
      <c r="JTS691" s="413"/>
      <c r="JTT691" s="413"/>
      <c r="JTU691" s="413"/>
      <c r="JTV691" s="414"/>
      <c r="JTW691" s="414"/>
      <c r="JTX691" s="413"/>
      <c r="JTY691" s="413"/>
      <c r="JTZ691" s="414"/>
      <c r="JUA691" s="414"/>
      <c r="JUB691" s="413"/>
      <c r="JUC691" s="413"/>
      <c r="JUD691" s="413"/>
      <c r="JUE691" s="413"/>
      <c r="JUF691" s="413"/>
      <c r="JUG691" s="407"/>
      <c r="JUH691" s="439"/>
      <c r="JUI691" s="413"/>
      <c r="JUJ691" s="413"/>
      <c r="JUK691" s="413"/>
      <c r="JUL691" s="413"/>
      <c r="JUM691" s="413"/>
      <c r="JUN691" s="413"/>
      <c r="JUO691" s="413"/>
      <c r="JUP691" s="412"/>
      <c r="JUQ691" s="412"/>
      <c r="JUR691" s="412"/>
      <c r="JUS691" s="412"/>
      <c r="JUT691" s="412"/>
      <c r="JUU691" s="412"/>
      <c r="JUV691" s="412"/>
      <c r="JUW691" s="412"/>
      <c r="JUX691" s="412"/>
      <c r="JUY691" s="412"/>
      <c r="JUZ691" s="412"/>
      <c r="JVA691" s="412"/>
      <c r="JVB691" s="412"/>
      <c r="JVC691" s="412"/>
      <c r="JVD691" s="412"/>
      <c r="JVE691" s="412"/>
      <c r="JVF691" s="412"/>
      <c r="JVG691" s="412"/>
      <c r="JVH691" s="412"/>
      <c r="JVI691" s="412"/>
      <c r="JVJ691" s="412"/>
      <c r="JVK691" s="412"/>
      <c r="JVL691" s="412"/>
      <c r="JVM691" s="412"/>
      <c r="JVN691" s="412"/>
      <c r="JVO691" s="412"/>
      <c r="JVP691" s="412"/>
      <c r="JVQ691" s="412"/>
      <c r="JVR691" s="412"/>
      <c r="JVS691" s="412"/>
      <c r="JVT691" s="412"/>
      <c r="JVU691" s="412"/>
      <c r="JVV691" s="412"/>
      <c r="JVW691" s="412"/>
      <c r="JVX691" s="412"/>
      <c r="JVY691" s="412"/>
      <c r="JVZ691" s="412"/>
      <c r="JWA691" s="412"/>
      <c r="JWB691" s="412"/>
      <c r="JWC691" s="412"/>
      <c r="JWD691" s="412"/>
      <c r="JWE691" s="412"/>
      <c r="JWF691" s="412"/>
      <c r="JWG691" s="412"/>
      <c r="JWH691" s="413"/>
      <c r="JWI691" s="413"/>
      <c r="JWJ691" s="413"/>
      <c r="JWK691" s="413"/>
      <c r="JWL691" s="413"/>
      <c r="JWM691" s="413"/>
      <c r="JWN691" s="413"/>
      <c r="JWO691" s="413"/>
      <c r="JWP691" s="413"/>
      <c r="JWQ691" s="413"/>
      <c r="JWR691" s="413"/>
      <c r="JWS691" s="413"/>
      <c r="JWT691" s="413"/>
      <c r="JWU691" s="413"/>
      <c r="JWV691" s="413"/>
      <c r="JWW691" s="413"/>
      <c r="JWX691" s="413"/>
      <c r="JWY691" s="413"/>
      <c r="JWZ691" s="413"/>
      <c r="JXA691" s="413"/>
      <c r="JXB691" s="413"/>
      <c r="JXC691" s="413"/>
      <c r="JXD691" s="413"/>
      <c r="JXE691" s="413"/>
      <c r="JXF691" s="414"/>
      <c r="JXG691" s="414"/>
      <c r="JXH691" s="414"/>
      <c r="JXI691" s="414"/>
      <c r="JXJ691" s="414"/>
      <c r="JXK691" s="413"/>
      <c r="JXL691" s="413"/>
      <c r="JXM691" s="414"/>
      <c r="JXN691" s="414"/>
      <c r="JXO691" s="413"/>
      <c r="JXP691" s="413"/>
      <c r="JXQ691" s="414"/>
      <c r="JXR691" s="414"/>
      <c r="JXS691" s="413"/>
      <c r="JXT691" s="413"/>
      <c r="JXU691" s="413"/>
      <c r="JXV691" s="413"/>
      <c r="JXW691" s="413"/>
      <c r="JXX691" s="413"/>
      <c r="JXY691" s="413"/>
      <c r="JXZ691" s="414"/>
      <c r="JYA691" s="414"/>
      <c r="JYB691" s="413"/>
      <c r="JYC691" s="413"/>
      <c r="JYD691" s="414"/>
      <c r="JYE691" s="414"/>
      <c r="JYF691" s="413"/>
      <c r="JYG691" s="413"/>
      <c r="JYH691" s="413"/>
      <c r="JYI691" s="413"/>
      <c r="JYJ691" s="413"/>
      <c r="JYK691" s="407"/>
      <c r="JYL691" s="439"/>
      <c r="JYM691" s="413"/>
      <c r="JYN691" s="413"/>
      <c r="JYO691" s="413"/>
      <c r="JYP691" s="413"/>
      <c r="JYQ691" s="413"/>
      <c r="JYR691" s="413"/>
      <c r="JYS691" s="413"/>
      <c r="JYT691" s="412"/>
      <c r="JYU691" s="412"/>
      <c r="JYV691" s="412"/>
      <c r="JYW691" s="412"/>
      <c r="JYX691" s="412"/>
      <c r="JYY691" s="412"/>
      <c r="JYZ691" s="412"/>
      <c r="JZA691" s="412"/>
      <c r="JZB691" s="412"/>
      <c r="JZC691" s="412"/>
      <c r="JZD691" s="412"/>
      <c r="JZE691" s="412"/>
      <c r="JZF691" s="412"/>
      <c r="JZG691" s="412"/>
      <c r="JZH691" s="412"/>
      <c r="JZI691" s="412"/>
      <c r="JZJ691" s="412"/>
      <c r="JZK691" s="412"/>
      <c r="JZL691" s="412"/>
      <c r="JZM691" s="412"/>
      <c r="JZN691" s="412"/>
      <c r="JZO691" s="412"/>
      <c r="JZP691" s="412"/>
      <c r="JZQ691" s="412"/>
      <c r="JZR691" s="412"/>
      <c r="JZS691" s="412"/>
      <c r="JZT691" s="412"/>
      <c r="JZU691" s="412"/>
      <c r="JZV691" s="412"/>
      <c r="JZW691" s="412"/>
      <c r="JZX691" s="412"/>
      <c r="JZY691" s="412"/>
      <c r="JZZ691" s="412"/>
      <c r="KAA691" s="412"/>
      <c r="KAB691" s="412"/>
      <c r="KAC691" s="412"/>
      <c r="KAD691" s="412"/>
      <c r="KAE691" s="412"/>
      <c r="KAF691" s="412"/>
      <c r="KAG691" s="412"/>
      <c r="KAH691" s="412"/>
      <c r="KAI691" s="412"/>
      <c r="KAJ691" s="412"/>
      <c r="KAK691" s="412"/>
      <c r="KAL691" s="413"/>
      <c r="KAM691" s="413"/>
      <c r="KAN691" s="413"/>
      <c r="KAO691" s="413"/>
      <c r="KAP691" s="413"/>
      <c r="KAQ691" s="413"/>
      <c r="KAR691" s="413"/>
      <c r="KAS691" s="413"/>
      <c r="KAT691" s="413"/>
      <c r="KAU691" s="413"/>
      <c r="KAV691" s="413"/>
      <c r="KAW691" s="413"/>
      <c r="KAX691" s="413"/>
      <c r="KAY691" s="413"/>
      <c r="KAZ691" s="413"/>
      <c r="KBA691" s="413"/>
      <c r="KBB691" s="413"/>
      <c r="KBC691" s="413"/>
      <c r="KBD691" s="413"/>
      <c r="KBE691" s="413"/>
      <c r="KBF691" s="413"/>
      <c r="KBG691" s="413"/>
      <c r="KBH691" s="413"/>
      <c r="KBI691" s="413"/>
      <c r="KBJ691" s="414"/>
      <c r="KBK691" s="414"/>
      <c r="KBL691" s="414"/>
      <c r="KBM691" s="414"/>
      <c r="KBN691" s="414"/>
      <c r="KBO691" s="413"/>
      <c r="KBP691" s="413"/>
      <c r="KBQ691" s="414"/>
      <c r="KBR691" s="414"/>
      <c r="KBS691" s="413"/>
      <c r="KBT691" s="413"/>
      <c r="KBU691" s="414"/>
      <c r="KBV691" s="414"/>
      <c r="KBW691" s="413"/>
      <c r="KBX691" s="413"/>
      <c r="KBY691" s="413"/>
      <c r="KBZ691" s="413"/>
      <c r="KCA691" s="413"/>
      <c r="KCB691" s="413"/>
      <c r="KCC691" s="413"/>
      <c r="KCD691" s="414"/>
      <c r="KCE691" s="414"/>
      <c r="KCF691" s="413"/>
      <c r="KCG691" s="413"/>
      <c r="KCH691" s="414"/>
      <c r="KCI691" s="414"/>
      <c r="KCJ691" s="413"/>
      <c r="KCK691" s="413"/>
      <c r="KCL691" s="413"/>
      <c r="KCM691" s="413"/>
      <c r="KCN691" s="413"/>
      <c r="KCO691" s="407"/>
      <c r="KCP691" s="439"/>
      <c r="KCQ691" s="413"/>
      <c r="KCR691" s="413"/>
      <c r="KCS691" s="413"/>
      <c r="KCT691" s="413"/>
      <c r="KCU691" s="413"/>
      <c r="KCV691" s="413"/>
      <c r="KCW691" s="413"/>
      <c r="KCX691" s="412"/>
      <c r="KCY691" s="412"/>
      <c r="KCZ691" s="412"/>
      <c r="KDA691" s="412"/>
      <c r="KDB691" s="412"/>
      <c r="KDC691" s="412"/>
      <c r="KDD691" s="412"/>
      <c r="KDE691" s="412"/>
      <c r="KDF691" s="412"/>
      <c r="KDG691" s="412"/>
      <c r="KDH691" s="412"/>
      <c r="KDI691" s="412"/>
      <c r="KDJ691" s="412"/>
      <c r="KDK691" s="412"/>
      <c r="KDL691" s="412"/>
      <c r="KDM691" s="412"/>
      <c r="KDN691" s="412"/>
      <c r="KDO691" s="412"/>
      <c r="KDP691" s="412"/>
      <c r="KDQ691" s="412"/>
      <c r="KDR691" s="412"/>
      <c r="KDS691" s="412"/>
      <c r="KDT691" s="412"/>
      <c r="KDU691" s="412"/>
      <c r="KDV691" s="412"/>
      <c r="KDW691" s="412"/>
      <c r="KDX691" s="412"/>
      <c r="KDY691" s="412"/>
      <c r="KDZ691" s="412"/>
      <c r="KEA691" s="412"/>
      <c r="KEB691" s="412"/>
      <c r="KEC691" s="412"/>
      <c r="KED691" s="412"/>
      <c r="KEE691" s="412"/>
      <c r="KEF691" s="412"/>
      <c r="KEG691" s="412"/>
      <c r="KEH691" s="412"/>
      <c r="KEI691" s="412"/>
      <c r="KEJ691" s="412"/>
      <c r="KEK691" s="412"/>
      <c r="KEL691" s="412"/>
      <c r="KEM691" s="412"/>
      <c r="KEN691" s="412"/>
      <c r="KEO691" s="412"/>
      <c r="KEP691" s="413"/>
      <c r="KEQ691" s="413"/>
      <c r="KER691" s="413"/>
      <c r="KES691" s="413"/>
      <c r="KET691" s="413"/>
      <c r="KEU691" s="413"/>
      <c r="KEV691" s="413"/>
      <c r="KEW691" s="413"/>
      <c r="KEX691" s="413"/>
      <c r="KEY691" s="413"/>
      <c r="KEZ691" s="413"/>
      <c r="KFA691" s="413"/>
      <c r="KFB691" s="413"/>
      <c r="KFC691" s="413"/>
      <c r="KFD691" s="413"/>
      <c r="KFE691" s="413"/>
      <c r="KFF691" s="413"/>
      <c r="KFG691" s="413"/>
      <c r="KFH691" s="413"/>
      <c r="KFI691" s="413"/>
      <c r="KFJ691" s="413"/>
      <c r="KFK691" s="413"/>
      <c r="KFL691" s="413"/>
      <c r="KFM691" s="413"/>
      <c r="KFN691" s="414"/>
      <c r="KFO691" s="414"/>
      <c r="KFP691" s="414"/>
      <c r="KFQ691" s="414"/>
      <c r="KFR691" s="414"/>
      <c r="KFS691" s="413"/>
      <c r="KFT691" s="413"/>
      <c r="KFU691" s="414"/>
      <c r="KFV691" s="414"/>
      <c r="KFW691" s="413"/>
      <c r="KFX691" s="413"/>
      <c r="KFY691" s="414"/>
      <c r="KFZ691" s="414"/>
      <c r="KGA691" s="413"/>
      <c r="KGB691" s="413"/>
      <c r="KGC691" s="413"/>
      <c r="KGD691" s="413"/>
      <c r="KGE691" s="413"/>
      <c r="KGF691" s="413"/>
      <c r="KGG691" s="413"/>
      <c r="KGH691" s="414"/>
      <c r="KGI691" s="414"/>
      <c r="KGJ691" s="413"/>
      <c r="KGK691" s="413"/>
      <c r="KGL691" s="414"/>
      <c r="KGM691" s="414"/>
      <c r="KGN691" s="413"/>
      <c r="KGO691" s="413"/>
      <c r="KGP691" s="413"/>
      <c r="KGQ691" s="413"/>
      <c r="KGR691" s="413"/>
      <c r="KGS691" s="407"/>
      <c r="KGT691" s="439"/>
      <c r="KGU691" s="413"/>
      <c r="KGV691" s="413"/>
      <c r="KGW691" s="413"/>
      <c r="KGX691" s="413"/>
      <c r="KGY691" s="413"/>
      <c r="KGZ691" s="413"/>
      <c r="KHA691" s="413"/>
      <c r="KHB691" s="412"/>
      <c r="KHC691" s="412"/>
      <c r="KHD691" s="412"/>
      <c r="KHE691" s="412"/>
      <c r="KHF691" s="412"/>
      <c r="KHG691" s="412"/>
      <c r="KHH691" s="412"/>
      <c r="KHI691" s="412"/>
      <c r="KHJ691" s="412"/>
      <c r="KHK691" s="412"/>
      <c r="KHL691" s="412"/>
      <c r="KHM691" s="412"/>
      <c r="KHN691" s="412"/>
      <c r="KHO691" s="412"/>
      <c r="KHP691" s="412"/>
      <c r="KHQ691" s="412"/>
      <c r="KHR691" s="412"/>
      <c r="KHS691" s="412"/>
      <c r="KHT691" s="412"/>
      <c r="KHU691" s="412"/>
      <c r="KHV691" s="412"/>
      <c r="KHW691" s="412"/>
      <c r="KHX691" s="412"/>
      <c r="KHY691" s="412"/>
      <c r="KHZ691" s="412"/>
      <c r="KIA691" s="412"/>
      <c r="KIB691" s="412"/>
      <c r="KIC691" s="412"/>
      <c r="KID691" s="412"/>
      <c r="KIE691" s="412"/>
      <c r="KIF691" s="412"/>
      <c r="KIG691" s="412"/>
      <c r="KIH691" s="412"/>
      <c r="KII691" s="412"/>
      <c r="KIJ691" s="412"/>
      <c r="KIK691" s="412"/>
      <c r="KIL691" s="412"/>
      <c r="KIM691" s="412"/>
      <c r="KIN691" s="412"/>
      <c r="KIO691" s="412"/>
      <c r="KIP691" s="412"/>
      <c r="KIQ691" s="412"/>
      <c r="KIR691" s="412"/>
      <c r="KIS691" s="412"/>
      <c r="KIT691" s="413"/>
      <c r="KIU691" s="413"/>
      <c r="KIV691" s="413"/>
      <c r="KIW691" s="413"/>
      <c r="KIX691" s="413"/>
      <c r="KIY691" s="413"/>
      <c r="KIZ691" s="413"/>
      <c r="KJA691" s="413"/>
      <c r="KJB691" s="413"/>
      <c r="KJC691" s="413"/>
      <c r="KJD691" s="413"/>
      <c r="KJE691" s="413"/>
      <c r="KJF691" s="413"/>
      <c r="KJG691" s="413"/>
      <c r="KJH691" s="413"/>
      <c r="KJI691" s="413"/>
      <c r="KJJ691" s="413"/>
      <c r="KJK691" s="413"/>
      <c r="KJL691" s="413"/>
      <c r="KJM691" s="413"/>
      <c r="KJN691" s="413"/>
      <c r="KJO691" s="413"/>
      <c r="KJP691" s="413"/>
      <c r="KJQ691" s="413"/>
      <c r="KJR691" s="414"/>
      <c r="KJS691" s="414"/>
      <c r="KJT691" s="414"/>
      <c r="KJU691" s="414"/>
      <c r="KJV691" s="414"/>
      <c r="KJW691" s="413"/>
      <c r="KJX691" s="413"/>
      <c r="KJY691" s="414"/>
      <c r="KJZ691" s="414"/>
      <c r="KKA691" s="413"/>
      <c r="KKB691" s="413"/>
      <c r="KKC691" s="414"/>
      <c r="KKD691" s="414"/>
      <c r="KKE691" s="413"/>
      <c r="KKF691" s="413"/>
      <c r="KKG691" s="413"/>
      <c r="KKH691" s="413"/>
      <c r="KKI691" s="413"/>
      <c r="KKJ691" s="413"/>
      <c r="KKK691" s="413"/>
      <c r="KKL691" s="414"/>
      <c r="KKM691" s="414"/>
      <c r="KKN691" s="413"/>
      <c r="KKO691" s="413"/>
      <c r="KKP691" s="414"/>
      <c r="KKQ691" s="414"/>
      <c r="KKR691" s="413"/>
      <c r="KKS691" s="413"/>
      <c r="KKT691" s="413"/>
      <c r="KKU691" s="413"/>
      <c r="KKV691" s="413"/>
      <c r="KKW691" s="407"/>
      <c r="KKX691" s="439"/>
      <c r="KKY691" s="413"/>
      <c r="KKZ691" s="413"/>
      <c r="KLA691" s="413"/>
      <c r="KLB691" s="413"/>
      <c r="KLC691" s="413"/>
      <c r="KLD691" s="413"/>
      <c r="KLE691" s="413"/>
      <c r="KLF691" s="412"/>
      <c r="KLG691" s="412"/>
      <c r="KLH691" s="412"/>
      <c r="KLI691" s="412"/>
      <c r="KLJ691" s="412"/>
      <c r="KLK691" s="412"/>
      <c r="KLL691" s="412"/>
      <c r="KLM691" s="412"/>
      <c r="KLN691" s="412"/>
      <c r="KLO691" s="412"/>
      <c r="KLP691" s="412"/>
      <c r="KLQ691" s="412"/>
      <c r="KLR691" s="412"/>
      <c r="KLS691" s="412"/>
      <c r="KLT691" s="412"/>
      <c r="KLU691" s="412"/>
      <c r="KLV691" s="412"/>
      <c r="KLW691" s="412"/>
      <c r="KLX691" s="412"/>
      <c r="KLY691" s="412"/>
      <c r="KLZ691" s="412"/>
      <c r="KMA691" s="412"/>
      <c r="KMB691" s="412"/>
      <c r="KMC691" s="412"/>
      <c r="KMD691" s="412"/>
      <c r="KME691" s="412"/>
      <c r="KMF691" s="412"/>
      <c r="KMG691" s="412"/>
      <c r="KMH691" s="412"/>
      <c r="KMI691" s="412"/>
      <c r="KMJ691" s="412"/>
      <c r="KMK691" s="412"/>
      <c r="KML691" s="412"/>
      <c r="KMM691" s="412"/>
      <c r="KMN691" s="412"/>
      <c r="KMO691" s="412"/>
      <c r="KMP691" s="412"/>
      <c r="KMQ691" s="412"/>
      <c r="KMR691" s="412"/>
      <c r="KMS691" s="412"/>
      <c r="KMT691" s="412"/>
      <c r="KMU691" s="412"/>
      <c r="KMV691" s="412"/>
      <c r="KMW691" s="412"/>
      <c r="KMX691" s="413"/>
      <c r="KMY691" s="413"/>
      <c r="KMZ691" s="413"/>
      <c r="KNA691" s="413"/>
      <c r="KNB691" s="413"/>
      <c r="KNC691" s="413"/>
      <c r="KND691" s="413"/>
      <c r="KNE691" s="413"/>
      <c r="KNF691" s="413"/>
      <c r="KNG691" s="413"/>
      <c r="KNH691" s="413"/>
      <c r="KNI691" s="413"/>
      <c r="KNJ691" s="413"/>
      <c r="KNK691" s="413"/>
      <c r="KNL691" s="413"/>
      <c r="KNM691" s="413"/>
      <c r="KNN691" s="413"/>
      <c r="KNO691" s="413"/>
      <c r="KNP691" s="413"/>
      <c r="KNQ691" s="413"/>
      <c r="KNR691" s="413"/>
      <c r="KNS691" s="413"/>
      <c r="KNT691" s="413"/>
      <c r="KNU691" s="413"/>
      <c r="KNV691" s="414"/>
      <c r="KNW691" s="414"/>
      <c r="KNX691" s="414"/>
      <c r="KNY691" s="414"/>
      <c r="KNZ691" s="414"/>
      <c r="KOA691" s="413"/>
      <c r="KOB691" s="413"/>
      <c r="KOC691" s="414"/>
      <c r="KOD691" s="414"/>
      <c r="KOE691" s="413"/>
      <c r="KOF691" s="413"/>
      <c r="KOG691" s="414"/>
      <c r="KOH691" s="414"/>
      <c r="KOI691" s="413"/>
      <c r="KOJ691" s="413"/>
      <c r="KOK691" s="413"/>
      <c r="KOL691" s="413"/>
      <c r="KOM691" s="413"/>
      <c r="KON691" s="413"/>
      <c r="KOO691" s="413"/>
      <c r="KOP691" s="414"/>
      <c r="KOQ691" s="414"/>
      <c r="KOR691" s="413"/>
      <c r="KOS691" s="413"/>
      <c r="KOT691" s="414"/>
      <c r="KOU691" s="414"/>
      <c r="KOV691" s="413"/>
      <c r="KOW691" s="413"/>
      <c r="KOX691" s="413"/>
      <c r="KOY691" s="413"/>
      <c r="KOZ691" s="413"/>
      <c r="KPA691" s="407"/>
      <c r="KPB691" s="439"/>
      <c r="KPC691" s="413"/>
      <c r="KPD691" s="413"/>
      <c r="KPE691" s="413"/>
      <c r="KPF691" s="413"/>
      <c r="KPG691" s="413"/>
      <c r="KPH691" s="413"/>
      <c r="KPI691" s="413"/>
      <c r="KPJ691" s="412"/>
      <c r="KPK691" s="412"/>
      <c r="KPL691" s="412"/>
      <c r="KPM691" s="412"/>
      <c r="KPN691" s="412"/>
      <c r="KPO691" s="412"/>
      <c r="KPP691" s="412"/>
      <c r="KPQ691" s="412"/>
      <c r="KPR691" s="412"/>
      <c r="KPS691" s="412"/>
      <c r="KPT691" s="412"/>
      <c r="KPU691" s="412"/>
      <c r="KPV691" s="412"/>
      <c r="KPW691" s="412"/>
      <c r="KPX691" s="412"/>
      <c r="KPY691" s="412"/>
      <c r="KPZ691" s="412"/>
      <c r="KQA691" s="412"/>
      <c r="KQB691" s="412"/>
      <c r="KQC691" s="412"/>
      <c r="KQD691" s="412"/>
      <c r="KQE691" s="412"/>
      <c r="KQF691" s="412"/>
      <c r="KQG691" s="412"/>
      <c r="KQH691" s="412"/>
      <c r="KQI691" s="412"/>
      <c r="KQJ691" s="412"/>
      <c r="KQK691" s="412"/>
      <c r="KQL691" s="412"/>
      <c r="KQM691" s="412"/>
      <c r="KQN691" s="412"/>
      <c r="KQO691" s="412"/>
      <c r="KQP691" s="412"/>
      <c r="KQQ691" s="412"/>
      <c r="KQR691" s="412"/>
      <c r="KQS691" s="412"/>
      <c r="KQT691" s="412"/>
      <c r="KQU691" s="412"/>
      <c r="KQV691" s="412"/>
      <c r="KQW691" s="412"/>
      <c r="KQX691" s="412"/>
      <c r="KQY691" s="412"/>
      <c r="KQZ691" s="412"/>
      <c r="KRA691" s="412"/>
      <c r="KRB691" s="413"/>
      <c r="KRC691" s="413"/>
      <c r="KRD691" s="413"/>
      <c r="KRE691" s="413"/>
      <c r="KRF691" s="413"/>
      <c r="KRG691" s="413"/>
      <c r="KRH691" s="413"/>
      <c r="KRI691" s="413"/>
      <c r="KRJ691" s="413"/>
      <c r="KRK691" s="413"/>
      <c r="KRL691" s="413"/>
      <c r="KRM691" s="413"/>
      <c r="KRN691" s="413"/>
      <c r="KRO691" s="413"/>
      <c r="KRP691" s="413"/>
      <c r="KRQ691" s="413"/>
      <c r="KRR691" s="413"/>
      <c r="KRS691" s="413"/>
      <c r="KRT691" s="413"/>
      <c r="KRU691" s="413"/>
      <c r="KRV691" s="413"/>
      <c r="KRW691" s="413"/>
      <c r="KRX691" s="413"/>
      <c r="KRY691" s="413"/>
      <c r="KRZ691" s="414"/>
      <c r="KSA691" s="414"/>
      <c r="KSB691" s="414"/>
      <c r="KSC691" s="414"/>
      <c r="KSD691" s="414"/>
      <c r="KSE691" s="413"/>
      <c r="KSF691" s="413"/>
      <c r="KSG691" s="414"/>
      <c r="KSH691" s="414"/>
      <c r="KSI691" s="413"/>
      <c r="KSJ691" s="413"/>
      <c r="KSK691" s="414"/>
      <c r="KSL691" s="414"/>
      <c r="KSM691" s="413"/>
      <c r="KSN691" s="413"/>
      <c r="KSO691" s="413"/>
      <c r="KSP691" s="413"/>
      <c r="KSQ691" s="413"/>
      <c r="KSR691" s="413"/>
      <c r="KSS691" s="413"/>
      <c r="KST691" s="414"/>
      <c r="KSU691" s="414"/>
      <c r="KSV691" s="413"/>
      <c r="KSW691" s="413"/>
      <c r="KSX691" s="414"/>
      <c r="KSY691" s="414"/>
      <c r="KSZ691" s="413"/>
      <c r="KTA691" s="413"/>
      <c r="KTB691" s="413"/>
      <c r="KTC691" s="413"/>
      <c r="KTD691" s="413"/>
      <c r="KTE691" s="407"/>
      <c r="KTF691" s="439"/>
      <c r="KTG691" s="413"/>
      <c r="KTH691" s="413"/>
      <c r="KTI691" s="413"/>
      <c r="KTJ691" s="413"/>
      <c r="KTK691" s="413"/>
      <c r="KTL691" s="413"/>
      <c r="KTM691" s="413"/>
      <c r="KTN691" s="412"/>
      <c r="KTO691" s="412"/>
      <c r="KTP691" s="412"/>
      <c r="KTQ691" s="412"/>
      <c r="KTR691" s="412"/>
      <c r="KTS691" s="412"/>
      <c r="KTT691" s="412"/>
      <c r="KTU691" s="412"/>
      <c r="KTV691" s="412"/>
      <c r="KTW691" s="412"/>
      <c r="KTX691" s="412"/>
      <c r="KTY691" s="412"/>
      <c r="KTZ691" s="412"/>
      <c r="KUA691" s="412"/>
      <c r="KUB691" s="412"/>
      <c r="KUC691" s="412"/>
      <c r="KUD691" s="412"/>
      <c r="KUE691" s="412"/>
      <c r="KUF691" s="412"/>
      <c r="KUG691" s="412"/>
      <c r="KUH691" s="412"/>
      <c r="KUI691" s="412"/>
      <c r="KUJ691" s="412"/>
      <c r="KUK691" s="412"/>
      <c r="KUL691" s="412"/>
      <c r="KUM691" s="412"/>
      <c r="KUN691" s="412"/>
      <c r="KUO691" s="412"/>
      <c r="KUP691" s="412"/>
      <c r="KUQ691" s="412"/>
      <c r="KUR691" s="412"/>
      <c r="KUS691" s="412"/>
      <c r="KUT691" s="412"/>
      <c r="KUU691" s="412"/>
      <c r="KUV691" s="412"/>
      <c r="KUW691" s="412"/>
      <c r="KUX691" s="412"/>
      <c r="KUY691" s="412"/>
      <c r="KUZ691" s="412"/>
      <c r="KVA691" s="412"/>
      <c r="KVB691" s="412"/>
      <c r="KVC691" s="412"/>
      <c r="KVD691" s="412"/>
      <c r="KVE691" s="412"/>
      <c r="KVF691" s="413"/>
      <c r="KVG691" s="413"/>
      <c r="KVH691" s="413"/>
      <c r="KVI691" s="413"/>
      <c r="KVJ691" s="413"/>
      <c r="KVK691" s="413"/>
      <c r="KVL691" s="413"/>
      <c r="KVM691" s="413"/>
      <c r="KVN691" s="413"/>
      <c r="KVO691" s="413"/>
      <c r="KVP691" s="413"/>
      <c r="KVQ691" s="413"/>
      <c r="KVR691" s="413"/>
      <c r="KVS691" s="413"/>
      <c r="KVT691" s="413"/>
      <c r="KVU691" s="413"/>
      <c r="KVV691" s="413"/>
      <c r="KVW691" s="413"/>
      <c r="KVX691" s="413"/>
      <c r="KVY691" s="413"/>
      <c r="KVZ691" s="413"/>
      <c r="KWA691" s="413"/>
      <c r="KWB691" s="413"/>
      <c r="KWC691" s="413"/>
      <c r="KWD691" s="414"/>
      <c r="KWE691" s="414"/>
      <c r="KWF691" s="414"/>
      <c r="KWG691" s="414"/>
      <c r="KWH691" s="414"/>
      <c r="KWI691" s="413"/>
      <c r="KWJ691" s="413"/>
      <c r="KWK691" s="414"/>
      <c r="KWL691" s="414"/>
      <c r="KWM691" s="413"/>
      <c r="KWN691" s="413"/>
      <c r="KWO691" s="414"/>
      <c r="KWP691" s="414"/>
      <c r="KWQ691" s="413"/>
      <c r="KWR691" s="413"/>
      <c r="KWS691" s="413"/>
      <c r="KWT691" s="413"/>
      <c r="KWU691" s="413"/>
      <c r="KWV691" s="413"/>
      <c r="KWW691" s="413"/>
      <c r="KWX691" s="414"/>
      <c r="KWY691" s="414"/>
      <c r="KWZ691" s="413"/>
      <c r="KXA691" s="413"/>
      <c r="KXB691" s="414"/>
      <c r="KXC691" s="414"/>
      <c r="KXD691" s="413"/>
      <c r="KXE691" s="413"/>
      <c r="KXF691" s="413"/>
      <c r="KXG691" s="413"/>
      <c r="KXH691" s="413"/>
      <c r="KXI691" s="407"/>
      <c r="KXJ691" s="439"/>
      <c r="KXK691" s="413"/>
      <c r="KXL691" s="413"/>
      <c r="KXM691" s="413"/>
      <c r="KXN691" s="413"/>
      <c r="KXO691" s="413"/>
      <c r="KXP691" s="413"/>
      <c r="KXQ691" s="413"/>
      <c r="KXR691" s="412"/>
      <c r="KXS691" s="412"/>
      <c r="KXT691" s="412"/>
      <c r="KXU691" s="412"/>
      <c r="KXV691" s="412"/>
      <c r="KXW691" s="412"/>
      <c r="KXX691" s="412"/>
      <c r="KXY691" s="412"/>
      <c r="KXZ691" s="412"/>
      <c r="KYA691" s="412"/>
      <c r="KYB691" s="412"/>
      <c r="KYC691" s="412"/>
      <c r="KYD691" s="412"/>
      <c r="KYE691" s="412"/>
      <c r="KYF691" s="412"/>
      <c r="KYG691" s="412"/>
      <c r="KYH691" s="412"/>
      <c r="KYI691" s="412"/>
      <c r="KYJ691" s="412"/>
      <c r="KYK691" s="412"/>
      <c r="KYL691" s="412"/>
      <c r="KYM691" s="412"/>
      <c r="KYN691" s="412"/>
      <c r="KYO691" s="412"/>
      <c r="KYP691" s="412"/>
      <c r="KYQ691" s="412"/>
      <c r="KYR691" s="412"/>
      <c r="KYS691" s="412"/>
      <c r="KYT691" s="412"/>
      <c r="KYU691" s="412"/>
      <c r="KYV691" s="412"/>
      <c r="KYW691" s="412"/>
      <c r="KYX691" s="412"/>
      <c r="KYY691" s="412"/>
      <c r="KYZ691" s="412"/>
      <c r="KZA691" s="412"/>
      <c r="KZB691" s="412"/>
      <c r="KZC691" s="412"/>
      <c r="KZD691" s="412"/>
      <c r="KZE691" s="412"/>
      <c r="KZF691" s="412"/>
      <c r="KZG691" s="412"/>
      <c r="KZH691" s="412"/>
      <c r="KZI691" s="412"/>
      <c r="KZJ691" s="413"/>
      <c r="KZK691" s="413"/>
      <c r="KZL691" s="413"/>
      <c r="KZM691" s="413"/>
      <c r="KZN691" s="413"/>
      <c r="KZO691" s="413"/>
      <c r="KZP691" s="413"/>
      <c r="KZQ691" s="413"/>
      <c r="KZR691" s="413"/>
      <c r="KZS691" s="413"/>
      <c r="KZT691" s="413"/>
      <c r="KZU691" s="413"/>
      <c r="KZV691" s="413"/>
      <c r="KZW691" s="413"/>
      <c r="KZX691" s="413"/>
      <c r="KZY691" s="413"/>
      <c r="KZZ691" s="413"/>
      <c r="LAA691" s="413"/>
      <c r="LAB691" s="413"/>
      <c r="LAC691" s="413"/>
      <c r="LAD691" s="413"/>
      <c r="LAE691" s="413"/>
      <c r="LAF691" s="413"/>
      <c r="LAG691" s="413"/>
      <c r="LAH691" s="414"/>
      <c r="LAI691" s="414"/>
      <c r="LAJ691" s="414"/>
      <c r="LAK691" s="414"/>
      <c r="LAL691" s="414"/>
      <c r="LAM691" s="413"/>
      <c r="LAN691" s="413"/>
      <c r="LAO691" s="414"/>
      <c r="LAP691" s="414"/>
      <c r="LAQ691" s="413"/>
      <c r="LAR691" s="413"/>
      <c r="LAS691" s="414"/>
      <c r="LAT691" s="414"/>
      <c r="LAU691" s="413"/>
      <c r="LAV691" s="413"/>
      <c r="LAW691" s="413"/>
      <c r="LAX691" s="413"/>
      <c r="LAY691" s="413"/>
      <c r="LAZ691" s="413"/>
      <c r="LBA691" s="413"/>
      <c r="LBB691" s="414"/>
      <c r="LBC691" s="414"/>
      <c r="LBD691" s="413"/>
      <c r="LBE691" s="413"/>
      <c r="LBF691" s="414"/>
      <c r="LBG691" s="414"/>
      <c r="LBH691" s="413"/>
      <c r="LBI691" s="413"/>
      <c r="LBJ691" s="413"/>
      <c r="LBK691" s="413"/>
      <c r="LBL691" s="413"/>
      <c r="LBM691" s="407"/>
      <c r="LBN691" s="439"/>
      <c r="LBO691" s="413"/>
      <c r="LBP691" s="413"/>
      <c r="LBQ691" s="413"/>
      <c r="LBR691" s="413"/>
      <c r="LBS691" s="413"/>
      <c r="LBT691" s="413"/>
      <c r="LBU691" s="413"/>
      <c r="LBV691" s="412"/>
      <c r="LBW691" s="412"/>
      <c r="LBX691" s="412"/>
      <c r="LBY691" s="412"/>
      <c r="LBZ691" s="412"/>
      <c r="LCA691" s="412"/>
      <c r="LCB691" s="412"/>
      <c r="LCC691" s="412"/>
      <c r="LCD691" s="412"/>
      <c r="LCE691" s="412"/>
      <c r="LCF691" s="412"/>
      <c r="LCG691" s="412"/>
      <c r="LCH691" s="412"/>
      <c r="LCI691" s="412"/>
      <c r="LCJ691" s="412"/>
      <c r="LCK691" s="412"/>
      <c r="LCL691" s="412"/>
      <c r="LCM691" s="412"/>
      <c r="LCN691" s="412"/>
      <c r="LCO691" s="412"/>
      <c r="LCP691" s="412"/>
      <c r="LCQ691" s="412"/>
      <c r="LCR691" s="412"/>
      <c r="LCS691" s="412"/>
      <c r="LCT691" s="412"/>
      <c r="LCU691" s="412"/>
      <c r="LCV691" s="412"/>
      <c r="LCW691" s="412"/>
      <c r="LCX691" s="412"/>
      <c r="LCY691" s="412"/>
      <c r="LCZ691" s="412"/>
      <c r="LDA691" s="412"/>
      <c r="LDB691" s="412"/>
      <c r="LDC691" s="412"/>
      <c r="LDD691" s="412"/>
      <c r="LDE691" s="412"/>
      <c r="LDF691" s="412"/>
      <c r="LDG691" s="412"/>
      <c r="LDH691" s="412"/>
      <c r="LDI691" s="412"/>
      <c r="LDJ691" s="412"/>
      <c r="LDK691" s="412"/>
      <c r="LDL691" s="412"/>
      <c r="LDM691" s="412"/>
      <c r="LDN691" s="413"/>
      <c r="LDO691" s="413"/>
      <c r="LDP691" s="413"/>
      <c r="LDQ691" s="413"/>
      <c r="LDR691" s="413"/>
      <c r="LDS691" s="413"/>
      <c r="LDT691" s="413"/>
      <c r="LDU691" s="413"/>
      <c r="LDV691" s="413"/>
      <c r="LDW691" s="413"/>
      <c r="LDX691" s="413"/>
      <c r="LDY691" s="413"/>
      <c r="LDZ691" s="413"/>
      <c r="LEA691" s="413"/>
      <c r="LEB691" s="413"/>
      <c r="LEC691" s="413"/>
      <c r="LED691" s="413"/>
      <c r="LEE691" s="413"/>
      <c r="LEF691" s="413"/>
      <c r="LEG691" s="413"/>
      <c r="LEH691" s="413"/>
      <c r="LEI691" s="413"/>
      <c r="LEJ691" s="413"/>
      <c r="LEK691" s="413"/>
      <c r="LEL691" s="414"/>
      <c r="LEM691" s="414"/>
      <c r="LEN691" s="414"/>
      <c r="LEO691" s="414"/>
      <c r="LEP691" s="414"/>
      <c r="LEQ691" s="413"/>
      <c r="LER691" s="413"/>
      <c r="LES691" s="414"/>
      <c r="LET691" s="414"/>
      <c r="LEU691" s="413"/>
      <c r="LEV691" s="413"/>
      <c r="LEW691" s="414"/>
      <c r="LEX691" s="414"/>
      <c r="LEY691" s="413"/>
      <c r="LEZ691" s="413"/>
      <c r="LFA691" s="413"/>
      <c r="LFB691" s="413"/>
      <c r="LFC691" s="413"/>
      <c r="LFD691" s="413"/>
      <c r="LFE691" s="413"/>
      <c r="LFF691" s="414"/>
      <c r="LFG691" s="414"/>
      <c r="LFH691" s="413"/>
      <c r="LFI691" s="413"/>
      <c r="LFJ691" s="414"/>
      <c r="LFK691" s="414"/>
      <c r="LFL691" s="413"/>
      <c r="LFM691" s="413"/>
      <c r="LFN691" s="413"/>
      <c r="LFO691" s="413"/>
      <c r="LFP691" s="413"/>
      <c r="LFQ691" s="407"/>
      <c r="LFR691" s="439"/>
      <c r="LFS691" s="413"/>
      <c r="LFT691" s="413"/>
      <c r="LFU691" s="413"/>
      <c r="LFV691" s="413"/>
      <c r="LFW691" s="413"/>
      <c r="LFX691" s="413"/>
      <c r="LFY691" s="413"/>
      <c r="LFZ691" s="412"/>
      <c r="LGA691" s="412"/>
      <c r="LGB691" s="412"/>
      <c r="LGC691" s="412"/>
      <c r="LGD691" s="412"/>
      <c r="LGE691" s="412"/>
      <c r="LGF691" s="412"/>
      <c r="LGG691" s="412"/>
      <c r="LGH691" s="412"/>
      <c r="LGI691" s="412"/>
      <c r="LGJ691" s="412"/>
      <c r="LGK691" s="412"/>
      <c r="LGL691" s="412"/>
      <c r="LGM691" s="412"/>
      <c r="LGN691" s="412"/>
      <c r="LGO691" s="412"/>
      <c r="LGP691" s="412"/>
      <c r="LGQ691" s="412"/>
      <c r="LGR691" s="412"/>
      <c r="LGS691" s="412"/>
      <c r="LGT691" s="412"/>
      <c r="LGU691" s="412"/>
      <c r="LGV691" s="412"/>
      <c r="LGW691" s="412"/>
      <c r="LGX691" s="412"/>
      <c r="LGY691" s="412"/>
      <c r="LGZ691" s="412"/>
      <c r="LHA691" s="412"/>
      <c r="LHB691" s="412"/>
      <c r="LHC691" s="412"/>
      <c r="LHD691" s="412"/>
      <c r="LHE691" s="412"/>
      <c r="LHF691" s="412"/>
      <c r="LHG691" s="412"/>
      <c r="LHH691" s="412"/>
      <c r="LHI691" s="412"/>
      <c r="LHJ691" s="412"/>
      <c r="LHK691" s="412"/>
      <c r="LHL691" s="412"/>
      <c r="LHM691" s="412"/>
      <c r="LHN691" s="412"/>
      <c r="LHO691" s="412"/>
      <c r="LHP691" s="412"/>
      <c r="LHQ691" s="412"/>
      <c r="LHR691" s="413"/>
      <c r="LHS691" s="413"/>
      <c r="LHT691" s="413"/>
      <c r="LHU691" s="413"/>
      <c r="LHV691" s="413"/>
      <c r="LHW691" s="413"/>
      <c r="LHX691" s="413"/>
      <c r="LHY691" s="413"/>
      <c r="LHZ691" s="413"/>
      <c r="LIA691" s="413"/>
      <c r="LIB691" s="413"/>
      <c r="LIC691" s="413"/>
      <c r="LID691" s="413"/>
      <c r="LIE691" s="413"/>
      <c r="LIF691" s="413"/>
      <c r="LIG691" s="413"/>
      <c r="LIH691" s="413"/>
      <c r="LII691" s="413"/>
      <c r="LIJ691" s="413"/>
      <c r="LIK691" s="413"/>
      <c r="LIL691" s="413"/>
      <c r="LIM691" s="413"/>
      <c r="LIN691" s="413"/>
      <c r="LIO691" s="413"/>
      <c r="LIP691" s="414"/>
      <c r="LIQ691" s="414"/>
      <c r="LIR691" s="414"/>
      <c r="LIS691" s="414"/>
      <c r="LIT691" s="414"/>
      <c r="LIU691" s="413"/>
      <c r="LIV691" s="413"/>
      <c r="LIW691" s="414"/>
      <c r="LIX691" s="414"/>
      <c r="LIY691" s="413"/>
      <c r="LIZ691" s="413"/>
      <c r="LJA691" s="414"/>
      <c r="LJB691" s="414"/>
      <c r="LJC691" s="413"/>
      <c r="LJD691" s="413"/>
      <c r="LJE691" s="413"/>
      <c r="LJF691" s="413"/>
      <c r="LJG691" s="413"/>
      <c r="LJH691" s="413"/>
      <c r="LJI691" s="413"/>
      <c r="LJJ691" s="414"/>
      <c r="LJK691" s="414"/>
      <c r="LJL691" s="413"/>
      <c r="LJM691" s="413"/>
      <c r="LJN691" s="414"/>
      <c r="LJO691" s="414"/>
      <c r="LJP691" s="413"/>
      <c r="LJQ691" s="413"/>
      <c r="LJR691" s="413"/>
      <c r="LJS691" s="413"/>
      <c r="LJT691" s="413"/>
      <c r="LJU691" s="407"/>
      <c r="LJV691" s="439"/>
      <c r="LJW691" s="413"/>
      <c r="LJX691" s="413"/>
      <c r="LJY691" s="413"/>
      <c r="LJZ691" s="413"/>
      <c r="LKA691" s="413"/>
      <c r="LKB691" s="413"/>
      <c r="LKC691" s="413"/>
      <c r="LKD691" s="412"/>
      <c r="LKE691" s="412"/>
      <c r="LKF691" s="412"/>
      <c r="LKG691" s="412"/>
      <c r="LKH691" s="412"/>
      <c r="LKI691" s="412"/>
      <c r="LKJ691" s="412"/>
      <c r="LKK691" s="412"/>
      <c r="LKL691" s="412"/>
      <c r="LKM691" s="412"/>
      <c r="LKN691" s="412"/>
      <c r="LKO691" s="412"/>
      <c r="LKP691" s="412"/>
      <c r="LKQ691" s="412"/>
      <c r="LKR691" s="412"/>
      <c r="LKS691" s="412"/>
      <c r="LKT691" s="412"/>
      <c r="LKU691" s="412"/>
      <c r="LKV691" s="412"/>
      <c r="LKW691" s="412"/>
      <c r="LKX691" s="412"/>
      <c r="LKY691" s="412"/>
      <c r="LKZ691" s="412"/>
      <c r="LLA691" s="412"/>
      <c r="LLB691" s="412"/>
      <c r="LLC691" s="412"/>
      <c r="LLD691" s="412"/>
      <c r="LLE691" s="412"/>
      <c r="LLF691" s="412"/>
      <c r="LLG691" s="412"/>
      <c r="LLH691" s="412"/>
      <c r="LLI691" s="412"/>
      <c r="LLJ691" s="412"/>
      <c r="LLK691" s="412"/>
      <c r="LLL691" s="412"/>
      <c r="LLM691" s="412"/>
      <c r="LLN691" s="412"/>
      <c r="LLO691" s="412"/>
      <c r="LLP691" s="412"/>
      <c r="LLQ691" s="412"/>
      <c r="LLR691" s="412"/>
      <c r="LLS691" s="412"/>
      <c r="LLT691" s="412"/>
      <c r="LLU691" s="412"/>
      <c r="LLV691" s="413"/>
      <c r="LLW691" s="413"/>
      <c r="LLX691" s="413"/>
      <c r="LLY691" s="413"/>
      <c r="LLZ691" s="413"/>
      <c r="LMA691" s="413"/>
      <c r="LMB691" s="413"/>
      <c r="LMC691" s="413"/>
      <c r="LMD691" s="413"/>
      <c r="LME691" s="413"/>
      <c r="LMF691" s="413"/>
      <c r="LMG691" s="413"/>
      <c r="LMH691" s="413"/>
      <c r="LMI691" s="413"/>
      <c r="LMJ691" s="413"/>
      <c r="LMK691" s="413"/>
      <c r="LML691" s="413"/>
      <c r="LMM691" s="413"/>
      <c r="LMN691" s="413"/>
      <c r="LMO691" s="413"/>
      <c r="LMP691" s="413"/>
      <c r="LMQ691" s="413"/>
      <c r="LMR691" s="413"/>
      <c r="LMS691" s="413"/>
      <c r="LMT691" s="414"/>
      <c r="LMU691" s="414"/>
      <c r="LMV691" s="414"/>
      <c r="LMW691" s="414"/>
      <c r="LMX691" s="414"/>
      <c r="LMY691" s="413"/>
      <c r="LMZ691" s="413"/>
      <c r="LNA691" s="414"/>
      <c r="LNB691" s="414"/>
      <c r="LNC691" s="413"/>
      <c r="LND691" s="413"/>
      <c r="LNE691" s="414"/>
      <c r="LNF691" s="414"/>
      <c r="LNG691" s="413"/>
      <c r="LNH691" s="413"/>
      <c r="LNI691" s="413"/>
      <c r="LNJ691" s="413"/>
      <c r="LNK691" s="413"/>
      <c r="LNL691" s="413"/>
      <c r="LNM691" s="413"/>
      <c r="LNN691" s="414"/>
      <c r="LNO691" s="414"/>
      <c r="LNP691" s="413"/>
      <c r="LNQ691" s="413"/>
      <c r="LNR691" s="414"/>
      <c r="LNS691" s="414"/>
      <c r="LNT691" s="413"/>
      <c r="LNU691" s="413"/>
      <c r="LNV691" s="413"/>
      <c r="LNW691" s="413"/>
      <c r="LNX691" s="413"/>
      <c r="LNY691" s="407"/>
      <c r="LNZ691" s="439"/>
      <c r="LOA691" s="413"/>
      <c r="LOB691" s="413"/>
      <c r="LOC691" s="413"/>
      <c r="LOD691" s="413"/>
      <c r="LOE691" s="413"/>
      <c r="LOF691" s="413"/>
      <c r="LOG691" s="413"/>
      <c r="LOH691" s="412"/>
      <c r="LOI691" s="412"/>
      <c r="LOJ691" s="412"/>
      <c r="LOK691" s="412"/>
      <c r="LOL691" s="412"/>
      <c r="LOM691" s="412"/>
      <c r="LON691" s="412"/>
      <c r="LOO691" s="412"/>
      <c r="LOP691" s="412"/>
      <c r="LOQ691" s="412"/>
      <c r="LOR691" s="412"/>
      <c r="LOS691" s="412"/>
      <c r="LOT691" s="412"/>
      <c r="LOU691" s="412"/>
      <c r="LOV691" s="412"/>
      <c r="LOW691" s="412"/>
      <c r="LOX691" s="412"/>
      <c r="LOY691" s="412"/>
      <c r="LOZ691" s="412"/>
      <c r="LPA691" s="412"/>
      <c r="LPB691" s="412"/>
      <c r="LPC691" s="412"/>
      <c r="LPD691" s="412"/>
      <c r="LPE691" s="412"/>
      <c r="LPF691" s="412"/>
      <c r="LPG691" s="412"/>
      <c r="LPH691" s="412"/>
      <c r="LPI691" s="412"/>
      <c r="LPJ691" s="412"/>
      <c r="LPK691" s="412"/>
      <c r="LPL691" s="412"/>
      <c r="LPM691" s="412"/>
      <c r="LPN691" s="412"/>
      <c r="LPO691" s="412"/>
      <c r="LPP691" s="412"/>
      <c r="LPQ691" s="412"/>
      <c r="LPR691" s="412"/>
      <c r="LPS691" s="412"/>
      <c r="LPT691" s="412"/>
      <c r="LPU691" s="412"/>
      <c r="LPV691" s="412"/>
      <c r="LPW691" s="412"/>
      <c r="LPX691" s="412"/>
      <c r="LPY691" s="412"/>
      <c r="LPZ691" s="413"/>
      <c r="LQA691" s="413"/>
      <c r="LQB691" s="413"/>
      <c r="LQC691" s="413"/>
      <c r="LQD691" s="413"/>
      <c r="LQE691" s="413"/>
      <c r="LQF691" s="413"/>
      <c r="LQG691" s="413"/>
      <c r="LQH691" s="413"/>
      <c r="LQI691" s="413"/>
      <c r="LQJ691" s="413"/>
      <c r="LQK691" s="413"/>
      <c r="LQL691" s="413"/>
      <c r="LQM691" s="413"/>
      <c r="LQN691" s="413"/>
      <c r="LQO691" s="413"/>
      <c r="LQP691" s="413"/>
      <c r="LQQ691" s="413"/>
      <c r="LQR691" s="413"/>
      <c r="LQS691" s="413"/>
      <c r="LQT691" s="413"/>
      <c r="LQU691" s="413"/>
      <c r="LQV691" s="413"/>
      <c r="LQW691" s="413"/>
      <c r="LQX691" s="414"/>
      <c r="LQY691" s="414"/>
      <c r="LQZ691" s="414"/>
      <c r="LRA691" s="414"/>
      <c r="LRB691" s="414"/>
      <c r="LRC691" s="413"/>
      <c r="LRD691" s="413"/>
      <c r="LRE691" s="414"/>
      <c r="LRF691" s="414"/>
      <c r="LRG691" s="413"/>
      <c r="LRH691" s="413"/>
      <c r="LRI691" s="414"/>
      <c r="LRJ691" s="414"/>
      <c r="LRK691" s="413"/>
      <c r="LRL691" s="413"/>
      <c r="LRM691" s="413"/>
      <c r="LRN691" s="413"/>
      <c r="LRO691" s="413"/>
      <c r="LRP691" s="413"/>
      <c r="LRQ691" s="413"/>
      <c r="LRR691" s="414"/>
      <c r="LRS691" s="414"/>
      <c r="LRT691" s="413"/>
      <c r="LRU691" s="413"/>
      <c r="LRV691" s="414"/>
      <c r="LRW691" s="414"/>
      <c r="LRX691" s="413"/>
      <c r="LRY691" s="413"/>
      <c r="LRZ691" s="413"/>
      <c r="LSA691" s="413"/>
      <c r="LSB691" s="413"/>
      <c r="LSC691" s="407"/>
      <c r="LSD691" s="439"/>
      <c r="LSE691" s="413"/>
      <c r="LSF691" s="413"/>
      <c r="LSG691" s="413"/>
      <c r="LSH691" s="413"/>
      <c r="LSI691" s="413"/>
      <c r="LSJ691" s="413"/>
      <c r="LSK691" s="413"/>
      <c r="LSL691" s="412"/>
      <c r="LSM691" s="412"/>
      <c r="LSN691" s="412"/>
      <c r="LSO691" s="412"/>
      <c r="LSP691" s="412"/>
      <c r="LSQ691" s="412"/>
      <c r="LSR691" s="412"/>
      <c r="LSS691" s="412"/>
      <c r="LST691" s="412"/>
      <c r="LSU691" s="412"/>
      <c r="LSV691" s="412"/>
      <c r="LSW691" s="412"/>
      <c r="LSX691" s="412"/>
      <c r="LSY691" s="412"/>
      <c r="LSZ691" s="412"/>
      <c r="LTA691" s="412"/>
      <c r="LTB691" s="412"/>
      <c r="LTC691" s="412"/>
      <c r="LTD691" s="412"/>
      <c r="LTE691" s="412"/>
      <c r="LTF691" s="412"/>
      <c r="LTG691" s="412"/>
      <c r="LTH691" s="412"/>
      <c r="LTI691" s="412"/>
      <c r="LTJ691" s="412"/>
      <c r="LTK691" s="412"/>
      <c r="LTL691" s="412"/>
      <c r="LTM691" s="412"/>
      <c r="LTN691" s="412"/>
      <c r="LTO691" s="412"/>
      <c r="LTP691" s="412"/>
      <c r="LTQ691" s="412"/>
      <c r="LTR691" s="412"/>
      <c r="LTS691" s="412"/>
      <c r="LTT691" s="412"/>
      <c r="LTU691" s="412"/>
      <c r="LTV691" s="412"/>
      <c r="LTW691" s="412"/>
      <c r="LTX691" s="412"/>
      <c r="LTY691" s="412"/>
      <c r="LTZ691" s="412"/>
      <c r="LUA691" s="412"/>
      <c r="LUB691" s="412"/>
      <c r="LUC691" s="412"/>
      <c r="LUD691" s="413"/>
      <c r="LUE691" s="413"/>
      <c r="LUF691" s="413"/>
      <c r="LUG691" s="413"/>
      <c r="LUH691" s="413"/>
      <c r="LUI691" s="413"/>
      <c r="LUJ691" s="413"/>
      <c r="LUK691" s="413"/>
      <c r="LUL691" s="413"/>
      <c r="LUM691" s="413"/>
      <c r="LUN691" s="413"/>
      <c r="LUO691" s="413"/>
      <c r="LUP691" s="413"/>
      <c r="LUQ691" s="413"/>
      <c r="LUR691" s="413"/>
      <c r="LUS691" s="413"/>
      <c r="LUT691" s="413"/>
      <c r="LUU691" s="413"/>
      <c r="LUV691" s="413"/>
      <c r="LUW691" s="413"/>
      <c r="LUX691" s="413"/>
      <c r="LUY691" s="413"/>
      <c r="LUZ691" s="413"/>
      <c r="LVA691" s="413"/>
      <c r="LVB691" s="414"/>
      <c r="LVC691" s="414"/>
      <c r="LVD691" s="414"/>
      <c r="LVE691" s="414"/>
      <c r="LVF691" s="414"/>
      <c r="LVG691" s="413"/>
      <c r="LVH691" s="413"/>
      <c r="LVI691" s="414"/>
      <c r="LVJ691" s="414"/>
      <c r="LVK691" s="413"/>
      <c r="LVL691" s="413"/>
      <c r="LVM691" s="414"/>
      <c r="LVN691" s="414"/>
      <c r="LVO691" s="413"/>
      <c r="LVP691" s="413"/>
      <c r="LVQ691" s="413"/>
      <c r="LVR691" s="413"/>
      <c r="LVS691" s="413"/>
      <c r="LVT691" s="413"/>
      <c r="LVU691" s="413"/>
      <c r="LVV691" s="414"/>
      <c r="LVW691" s="414"/>
      <c r="LVX691" s="413"/>
      <c r="LVY691" s="413"/>
      <c r="LVZ691" s="414"/>
      <c r="LWA691" s="414"/>
      <c r="LWB691" s="413"/>
      <c r="LWC691" s="413"/>
      <c r="LWD691" s="413"/>
      <c r="LWE691" s="413"/>
      <c r="LWF691" s="413"/>
      <c r="LWG691" s="407"/>
      <c r="LWH691" s="439"/>
      <c r="LWI691" s="413"/>
      <c r="LWJ691" s="413"/>
      <c r="LWK691" s="413"/>
      <c r="LWL691" s="413"/>
      <c r="LWM691" s="413"/>
      <c r="LWN691" s="413"/>
      <c r="LWO691" s="413"/>
      <c r="LWP691" s="412"/>
      <c r="LWQ691" s="412"/>
      <c r="LWR691" s="412"/>
      <c r="LWS691" s="412"/>
      <c r="LWT691" s="412"/>
      <c r="LWU691" s="412"/>
      <c r="LWV691" s="412"/>
      <c r="LWW691" s="412"/>
      <c r="LWX691" s="412"/>
      <c r="LWY691" s="412"/>
      <c r="LWZ691" s="412"/>
      <c r="LXA691" s="412"/>
      <c r="LXB691" s="412"/>
      <c r="LXC691" s="412"/>
      <c r="LXD691" s="412"/>
      <c r="LXE691" s="412"/>
      <c r="LXF691" s="412"/>
      <c r="LXG691" s="412"/>
      <c r="LXH691" s="412"/>
      <c r="LXI691" s="412"/>
      <c r="LXJ691" s="412"/>
      <c r="LXK691" s="412"/>
      <c r="LXL691" s="412"/>
      <c r="LXM691" s="412"/>
      <c r="LXN691" s="412"/>
      <c r="LXO691" s="412"/>
      <c r="LXP691" s="412"/>
      <c r="LXQ691" s="412"/>
      <c r="LXR691" s="412"/>
      <c r="LXS691" s="412"/>
      <c r="LXT691" s="412"/>
      <c r="LXU691" s="412"/>
      <c r="LXV691" s="412"/>
      <c r="LXW691" s="412"/>
      <c r="LXX691" s="412"/>
      <c r="LXY691" s="412"/>
      <c r="LXZ691" s="412"/>
      <c r="LYA691" s="412"/>
      <c r="LYB691" s="412"/>
      <c r="LYC691" s="412"/>
      <c r="LYD691" s="412"/>
      <c r="LYE691" s="412"/>
      <c r="LYF691" s="412"/>
      <c r="LYG691" s="412"/>
      <c r="LYH691" s="413"/>
      <c r="LYI691" s="413"/>
      <c r="LYJ691" s="413"/>
      <c r="LYK691" s="413"/>
      <c r="LYL691" s="413"/>
      <c r="LYM691" s="413"/>
      <c r="LYN691" s="413"/>
      <c r="LYO691" s="413"/>
      <c r="LYP691" s="413"/>
      <c r="LYQ691" s="413"/>
      <c r="LYR691" s="413"/>
      <c r="LYS691" s="413"/>
      <c r="LYT691" s="413"/>
      <c r="LYU691" s="413"/>
      <c r="LYV691" s="413"/>
      <c r="LYW691" s="413"/>
      <c r="LYX691" s="413"/>
      <c r="LYY691" s="413"/>
      <c r="LYZ691" s="413"/>
      <c r="LZA691" s="413"/>
      <c r="LZB691" s="413"/>
      <c r="LZC691" s="413"/>
      <c r="LZD691" s="413"/>
      <c r="LZE691" s="413"/>
      <c r="LZF691" s="414"/>
      <c r="LZG691" s="414"/>
      <c r="LZH691" s="414"/>
      <c r="LZI691" s="414"/>
      <c r="LZJ691" s="414"/>
      <c r="LZK691" s="413"/>
      <c r="LZL691" s="413"/>
      <c r="LZM691" s="414"/>
      <c r="LZN691" s="414"/>
      <c r="LZO691" s="413"/>
      <c r="LZP691" s="413"/>
      <c r="LZQ691" s="414"/>
      <c r="LZR691" s="414"/>
      <c r="LZS691" s="413"/>
      <c r="LZT691" s="413"/>
      <c r="LZU691" s="413"/>
      <c r="LZV691" s="413"/>
      <c r="LZW691" s="413"/>
      <c r="LZX691" s="413"/>
      <c r="LZY691" s="413"/>
      <c r="LZZ691" s="414"/>
      <c r="MAA691" s="414"/>
      <c r="MAB691" s="413"/>
      <c r="MAC691" s="413"/>
      <c r="MAD691" s="414"/>
      <c r="MAE691" s="414"/>
      <c r="MAF691" s="413"/>
      <c r="MAG691" s="413"/>
      <c r="MAH691" s="413"/>
      <c r="MAI691" s="413"/>
      <c r="MAJ691" s="413"/>
      <c r="MAK691" s="407"/>
      <c r="MAL691" s="439"/>
      <c r="MAM691" s="413"/>
      <c r="MAN691" s="413"/>
      <c r="MAO691" s="413"/>
      <c r="MAP691" s="413"/>
      <c r="MAQ691" s="413"/>
      <c r="MAR691" s="413"/>
      <c r="MAS691" s="413"/>
      <c r="MAT691" s="412"/>
      <c r="MAU691" s="412"/>
      <c r="MAV691" s="412"/>
      <c r="MAW691" s="412"/>
      <c r="MAX691" s="412"/>
      <c r="MAY691" s="412"/>
      <c r="MAZ691" s="412"/>
      <c r="MBA691" s="412"/>
      <c r="MBB691" s="412"/>
      <c r="MBC691" s="412"/>
      <c r="MBD691" s="412"/>
      <c r="MBE691" s="412"/>
      <c r="MBF691" s="412"/>
      <c r="MBG691" s="412"/>
      <c r="MBH691" s="412"/>
      <c r="MBI691" s="412"/>
      <c r="MBJ691" s="412"/>
      <c r="MBK691" s="412"/>
      <c r="MBL691" s="412"/>
      <c r="MBM691" s="412"/>
      <c r="MBN691" s="412"/>
      <c r="MBO691" s="412"/>
      <c r="MBP691" s="412"/>
      <c r="MBQ691" s="412"/>
      <c r="MBR691" s="412"/>
      <c r="MBS691" s="412"/>
      <c r="MBT691" s="412"/>
      <c r="MBU691" s="412"/>
      <c r="MBV691" s="412"/>
      <c r="MBW691" s="412"/>
      <c r="MBX691" s="412"/>
      <c r="MBY691" s="412"/>
      <c r="MBZ691" s="412"/>
      <c r="MCA691" s="412"/>
      <c r="MCB691" s="412"/>
      <c r="MCC691" s="412"/>
      <c r="MCD691" s="412"/>
      <c r="MCE691" s="412"/>
      <c r="MCF691" s="412"/>
      <c r="MCG691" s="412"/>
      <c r="MCH691" s="412"/>
      <c r="MCI691" s="412"/>
      <c r="MCJ691" s="412"/>
      <c r="MCK691" s="412"/>
      <c r="MCL691" s="413"/>
      <c r="MCM691" s="413"/>
      <c r="MCN691" s="413"/>
      <c r="MCO691" s="413"/>
      <c r="MCP691" s="413"/>
      <c r="MCQ691" s="413"/>
      <c r="MCR691" s="413"/>
      <c r="MCS691" s="413"/>
      <c r="MCT691" s="413"/>
      <c r="MCU691" s="413"/>
      <c r="MCV691" s="413"/>
      <c r="MCW691" s="413"/>
      <c r="MCX691" s="413"/>
      <c r="MCY691" s="413"/>
      <c r="MCZ691" s="413"/>
      <c r="MDA691" s="413"/>
      <c r="MDB691" s="413"/>
      <c r="MDC691" s="413"/>
      <c r="MDD691" s="413"/>
      <c r="MDE691" s="413"/>
      <c r="MDF691" s="413"/>
      <c r="MDG691" s="413"/>
      <c r="MDH691" s="413"/>
      <c r="MDI691" s="413"/>
      <c r="MDJ691" s="414"/>
      <c r="MDK691" s="414"/>
      <c r="MDL691" s="414"/>
      <c r="MDM691" s="414"/>
      <c r="MDN691" s="414"/>
      <c r="MDO691" s="413"/>
      <c r="MDP691" s="413"/>
      <c r="MDQ691" s="414"/>
      <c r="MDR691" s="414"/>
      <c r="MDS691" s="413"/>
      <c r="MDT691" s="413"/>
      <c r="MDU691" s="414"/>
      <c r="MDV691" s="414"/>
      <c r="MDW691" s="413"/>
      <c r="MDX691" s="413"/>
      <c r="MDY691" s="413"/>
      <c r="MDZ691" s="413"/>
      <c r="MEA691" s="413"/>
      <c r="MEB691" s="413"/>
      <c r="MEC691" s="413"/>
      <c r="MED691" s="414"/>
      <c r="MEE691" s="414"/>
      <c r="MEF691" s="413"/>
      <c r="MEG691" s="413"/>
      <c r="MEH691" s="414"/>
      <c r="MEI691" s="414"/>
      <c r="MEJ691" s="413"/>
      <c r="MEK691" s="413"/>
      <c r="MEL691" s="413"/>
      <c r="MEM691" s="413"/>
      <c r="MEN691" s="413"/>
      <c r="MEO691" s="407"/>
      <c r="MEP691" s="439"/>
      <c r="MEQ691" s="413"/>
      <c r="MER691" s="413"/>
      <c r="MES691" s="413"/>
      <c r="MET691" s="413"/>
      <c r="MEU691" s="413"/>
      <c r="MEV691" s="413"/>
      <c r="MEW691" s="413"/>
      <c r="MEX691" s="412"/>
      <c r="MEY691" s="412"/>
      <c r="MEZ691" s="412"/>
      <c r="MFA691" s="412"/>
      <c r="MFB691" s="412"/>
      <c r="MFC691" s="412"/>
      <c r="MFD691" s="412"/>
      <c r="MFE691" s="412"/>
      <c r="MFF691" s="412"/>
      <c r="MFG691" s="412"/>
      <c r="MFH691" s="412"/>
      <c r="MFI691" s="412"/>
      <c r="MFJ691" s="412"/>
      <c r="MFK691" s="412"/>
      <c r="MFL691" s="412"/>
      <c r="MFM691" s="412"/>
      <c r="MFN691" s="412"/>
      <c r="MFO691" s="412"/>
      <c r="MFP691" s="412"/>
      <c r="MFQ691" s="412"/>
      <c r="MFR691" s="412"/>
      <c r="MFS691" s="412"/>
      <c r="MFT691" s="412"/>
      <c r="MFU691" s="412"/>
      <c r="MFV691" s="412"/>
      <c r="MFW691" s="412"/>
      <c r="MFX691" s="412"/>
      <c r="MFY691" s="412"/>
      <c r="MFZ691" s="412"/>
      <c r="MGA691" s="412"/>
      <c r="MGB691" s="412"/>
      <c r="MGC691" s="412"/>
      <c r="MGD691" s="412"/>
      <c r="MGE691" s="412"/>
      <c r="MGF691" s="412"/>
      <c r="MGG691" s="412"/>
      <c r="MGH691" s="412"/>
      <c r="MGI691" s="412"/>
      <c r="MGJ691" s="412"/>
      <c r="MGK691" s="412"/>
      <c r="MGL691" s="412"/>
      <c r="MGM691" s="412"/>
      <c r="MGN691" s="412"/>
      <c r="MGO691" s="412"/>
      <c r="MGP691" s="413"/>
      <c r="MGQ691" s="413"/>
      <c r="MGR691" s="413"/>
      <c r="MGS691" s="413"/>
      <c r="MGT691" s="413"/>
      <c r="MGU691" s="413"/>
      <c r="MGV691" s="413"/>
      <c r="MGW691" s="413"/>
      <c r="MGX691" s="413"/>
      <c r="MGY691" s="413"/>
      <c r="MGZ691" s="413"/>
      <c r="MHA691" s="413"/>
      <c r="MHB691" s="413"/>
      <c r="MHC691" s="413"/>
      <c r="MHD691" s="413"/>
      <c r="MHE691" s="413"/>
      <c r="MHF691" s="413"/>
      <c r="MHG691" s="413"/>
      <c r="MHH691" s="413"/>
      <c r="MHI691" s="413"/>
      <c r="MHJ691" s="413"/>
      <c r="MHK691" s="413"/>
      <c r="MHL691" s="413"/>
      <c r="MHM691" s="413"/>
      <c r="MHN691" s="414"/>
      <c r="MHO691" s="414"/>
      <c r="MHP691" s="414"/>
      <c r="MHQ691" s="414"/>
      <c r="MHR691" s="414"/>
      <c r="MHS691" s="413"/>
      <c r="MHT691" s="413"/>
      <c r="MHU691" s="414"/>
      <c r="MHV691" s="414"/>
      <c r="MHW691" s="413"/>
      <c r="MHX691" s="413"/>
      <c r="MHY691" s="414"/>
      <c r="MHZ691" s="414"/>
      <c r="MIA691" s="413"/>
      <c r="MIB691" s="413"/>
      <c r="MIC691" s="413"/>
      <c r="MID691" s="413"/>
      <c r="MIE691" s="413"/>
      <c r="MIF691" s="413"/>
      <c r="MIG691" s="413"/>
      <c r="MIH691" s="414"/>
      <c r="MII691" s="414"/>
      <c r="MIJ691" s="413"/>
      <c r="MIK691" s="413"/>
      <c r="MIL691" s="414"/>
      <c r="MIM691" s="414"/>
      <c r="MIN691" s="413"/>
      <c r="MIO691" s="413"/>
      <c r="MIP691" s="413"/>
      <c r="MIQ691" s="413"/>
      <c r="MIR691" s="413"/>
      <c r="MIS691" s="407"/>
      <c r="MIT691" s="439"/>
      <c r="MIU691" s="413"/>
      <c r="MIV691" s="413"/>
      <c r="MIW691" s="413"/>
      <c r="MIX691" s="413"/>
      <c r="MIY691" s="413"/>
      <c r="MIZ691" s="413"/>
      <c r="MJA691" s="413"/>
      <c r="MJB691" s="412"/>
      <c r="MJC691" s="412"/>
      <c r="MJD691" s="412"/>
      <c r="MJE691" s="412"/>
      <c r="MJF691" s="412"/>
      <c r="MJG691" s="412"/>
      <c r="MJH691" s="412"/>
      <c r="MJI691" s="412"/>
      <c r="MJJ691" s="412"/>
      <c r="MJK691" s="412"/>
      <c r="MJL691" s="412"/>
      <c r="MJM691" s="412"/>
      <c r="MJN691" s="412"/>
      <c r="MJO691" s="412"/>
      <c r="MJP691" s="412"/>
      <c r="MJQ691" s="412"/>
      <c r="MJR691" s="412"/>
      <c r="MJS691" s="412"/>
      <c r="MJT691" s="412"/>
      <c r="MJU691" s="412"/>
      <c r="MJV691" s="412"/>
      <c r="MJW691" s="412"/>
      <c r="MJX691" s="412"/>
      <c r="MJY691" s="412"/>
      <c r="MJZ691" s="412"/>
      <c r="MKA691" s="412"/>
      <c r="MKB691" s="412"/>
      <c r="MKC691" s="412"/>
      <c r="MKD691" s="412"/>
      <c r="MKE691" s="412"/>
      <c r="MKF691" s="412"/>
      <c r="MKG691" s="412"/>
      <c r="MKH691" s="412"/>
      <c r="MKI691" s="412"/>
      <c r="MKJ691" s="412"/>
      <c r="MKK691" s="412"/>
      <c r="MKL691" s="412"/>
      <c r="MKM691" s="412"/>
      <c r="MKN691" s="412"/>
      <c r="MKO691" s="412"/>
      <c r="MKP691" s="412"/>
      <c r="MKQ691" s="412"/>
      <c r="MKR691" s="412"/>
      <c r="MKS691" s="412"/>
      <c r="MKT691" s="413"/>
      <c r="MKU691" s="413"/>
      <c r="MKV691" s="413"/>
      <c r="MKW691" s="413"/>
      <c r="MKX691" s="413"/>
      <c r="MKY691" s="413"/>
      <c r="MKZ691" s="413"/>
      <c r="MLA691" s="413"/>
      <c r="MLB691" s="413"/>
      <c r="MLC691" s="413"/>
      <c r="MLD691" s="413"/>
      <c r="MLE691" s="413"/>
      <c r="MLF691" s="413"/>
      <c r="MLG691" s="413"/>
      <c r="MLH691" s="413"/>
      <c r="MLI691" s="413"/>
      <c r="MLJ691" s="413"/>
      <c r="MLK691" s="413"/>
      <c r="MLL691" s="413"/>
      <c r="MLM691" s="413"/>
      <c r="MLN691" s="413"/>
      <c r="MLO691" s="413"/>
      <c r="MLP691" s="413"/>
      <c r="MLQ691" s="413"/>
      <c r="MLR691" s="414"/>
      <c r="MLS691" s="414"/>
      <c r="MLT691" s="414"/>
      <c r="MLU691" s="414"/>
      <c r="MLV691" s="414"/>
      <c r="MLW691" s="413"/>
      <c r="MLX691" s="413"/>
      <c r="MLY691" s="414"/>
      <c r="MLZ691" s="414"/>
      <c r="MMA691" s="413"/>
      <c r="MMB691" s="413"/>
      <c r="MMC691" s="414"/>
      <c r="MMD691" s="414"/>
      <c r="MME691" s="413"/>
      <c r="MMF691" s="413"/>
      <c r="MMG691" s="413"/>
      <c r="MMH691" s="413"/>
      <c r="MMI691" s="413"/>
      <c r="MMJ691" s="413"/>
      <c r="MMK691" s="413"/>
      <c r="MML691" s="414"/>
      <c r="MMM691" s="414"/>
      <c r="MMN691" s="413"/>
      <c r="MMO691" s="413"/>
      <c r="MMP691" s="414"/>
      <c r="MMQ691" s="414"/>
      <c r="MMR691" s="413"/>
      <c r="MMS691" s="413"/>
      <c r="MMT691" s="413"/>
      <c r="MMU691" s="413"/>
      <c r="MMV691" s="413"/>
      <c r="MMW691" s="407"/>
      <c r="MMX691" s="439"/>
      <c r="MMY691" s="413"/>
      <c r="MMZ691" s="413"/>
      <c r="MNA691" s="413"/>
      <c r="MNB691" s="413"/>
      <c r="MNC691" s="413"/>
      <c r="MND691" s="413"/>
      <c r="MNE691" s="413"/>
      <c r="MNF691" s="412"/>
      <c r="MNG691" s="412"/>
      <c r="MNH691" s="412"/>
      <c r="MNI691" s="412"/>
      <c r="MNJ691" s="412"/>
      <c r="MNK691" s="412"/>
      <c r="MNL691" s="412"/>
      <c r="MNM691" s="412"/>
      <c r="MNN691" s="412"/>
      <c r="MNO691" s="412"/>
      <c r="MNP691" s="412"/>
      <c r="MNQ691" s="412"/>
      <c r="MNR691" s="412"/>
      <c r="MNS691" s="412"/>
      <c r="MNT691" s="412"/>
      <c r="MNU691" s="412"/>
      <c r="MNV691" s="412"/>
      <c r="MNW691" s="412"/>
      <c r="MNX691" s="412"/>
      <c r="MNY691" s="412"/>
      <c r="MNZ691" s="412"/>
      <c r="MOA691" s="412"/>
      <c r="MOB691" s="412"/>
      <c r="MOC691" s="412"/>
      <c r="MOD691" s="412"/>
      <c r="MOE691" s="412"/>
      <c r="MOF691" s="412"/>
      <c r="MOG691" s="412"/>
      <c r="MOH691" s="412"/>
      <c r="MOI691" s="412"/>
      <c r="MOJ691" s="412"/>
      <c r="MOK691" s="412"/>
      <c r="MOL691" s="412"/>
      <c r="MOM691" s="412"/>
      <c r="MON691" s="412"/>
      <c r="MOO691" s="412"/>
      <c r="MOP691" s="412"/>
      <c r="MOQ691" s="412"/>
      <c r="MOR691" s="412"/>
      <c r="MOS691" s="412"/>
      <c r="MOT691" s="412"/>
      <c r="MOU691" s="412"/>
      <c r="MOV691" s="412"/>
      <c r="MOW691" s="412"/>
      <c r="MOX691" s="413"/>
      <c r="MOY691" s="413"/>
      <c r="MOZ691" s="413"/>
      <c r="MPA691" s="413"/>
      <c r="MPB691" s="413"/>
      <c r="MPC691" s="413"/>
      <c r="MPD691" s="413"/>
      <c r="MPE691" s="413"/>
      <c r="MPF691" s="413"/>
      <c r="MPG691" s="413"/>
      <c r="MPH691" s="413"/>
      <c r="MPI691" s="413"/>
      <c r="MPJ691" s="413"/>
      <c r="MPK691" s="413"/>
      <c r="MPL691" s="413"/>
      <c r="MPM691" s="413"/>
      <c r="MPN691" s="413"/>
      <c r="MPO691" s="413"/>
      <c r="MPP691" s="413"/>
      <c r="MPQ691" s="413"/>
      <c r="MPR691" s="413"/>
      <c r="MPS691" s="413"/>
      <c r="MPT691" s="413"/>
      <c r="MPU691" s="413"/>
      <c r="MPV691" s="414"/>
      <c r="MPW691" s="414"/>
      <c r="MPX691" s="414"/>
      <c r="MPY691" s="414"/>
      <c r="MPZ691" s="414"/>
      <c r="MQA691" s="413"/>
      <c r="MQB691" s="413"/>
      <c r="MQC691" s="414"/>
      <c r="MQD691" s="414"/>
      <c r="MQE691" s="413"/>
      <c r="MQF691" s="413"/>
      <c r="MQG691" s="414"/>
      <c r="MQH691" s="414"/>
      <c r="MQI691" s="413"/>
      <c r="MQJ691" s="413"/>
      <c r="MQK691" s="413"/>
      <c r="MQL691" s="413"/>
      <c r="MQM691" s="413"/>
      <c r="MQN691" s="413"/>
      <c r="MQO691" s="413"/>
      <c r="MQP691" s="414"/>
      <c r="MQQ691" s="414"/>
      <c r="MQR691" s="413"/>
      <c r="MQS691" s="413"/>
      <c r="MQT691" s="414"/>
      <c r="MQU691" s="414"/>
      <c r="MQV691" s="413"/>
      <c r="MQW691" s="413"/>
      <c r="MQX691" s="413"/>
      <c r="MQY691" s="413"/>
      <c r="MQZ691" s="413"/>
      <c r="MRA691" s="407"/>
      <c r="MRB691" s="439"/>
      <c r="MRC691" s="413"/>
      <c r="MRD691" s="413"/>
      <c r="MRE691" s="413"/>
      <c r="MRF691" s="413"/>
      <c r="MRG691" s="413"/>
      <c r="MRH691" s="413"/>
      <c r="MRI691" s="413"/>
      <c r="MRJ691" s="412"/>
      <c r="MRK691" s="412"/>
      <c r="MRL691" s="412"/>
      <c r="MRM691" s="412"/>
      <c r="MRN691" s="412"/>
      <c r="MRO691" s="412"/>
      <c r="MRP691" s="412"/>
      <c r="MRQ691" s="412"/>
      <c r="MRR691" s="412"/>
      <c r="MRS691" s="412"/>
      <c r="MRT691" s="412"/>
      <c r="MRU691" s="412"/>
      <c r="MRV691" s="412"/>
      <c r="MRW691" s="412"/>
      <c r="MRX691" s="412"/>
      <c r="MRY691" s="412"/>
      <c r="MRZ691" s="412"/>
      <c r="MSA691" s="412"/>
      <c r="MSB691" s="412"/>
      <c r="MSC691" s="412"/>
      <c r="MSD691" s="412"/>
      <c r="MSE691" s="412"/>
      <c r="MSF691" s="412"/>
      <c r="MSG691" s="412"/>
      <c r="MSH691" s="412"/>
      <c r="MSI691" s="412"/>
      <c r="MSJ691" s="412"/>
      <c r="MSK691" s="412"/>
      <c r="MSL691" s="412"/>
      <c r="MSM691" s="412"/>
      <c r="MSN691" s="412"/>
      <c r="MSO691" s="412"/>
      <c r="MSP691" s="412"/>
      <c r="MSQ691" s="412"/>
      <c r="MSR691" s="412"/>
      <c r="MSS691" s="412"/>
      <c r="MST691" s="412"/>
      <c r="MSU691" s="412"/>
      <c r="MSV691" s="412"/>
      <c r="MSW691" s="412"/>
      <c r="MSX691" s="412"/>
      <c r="MSY691" s="412"/>
      <c r="MSZ691" s="412"/>
      <c r="MTA691" s="412"/>
      <c r="MTB691" s="413"/>
      <c r="MTC691" s="413"/>
      <c r="MTD691" s="413"/>
      <c r="MTE691" s="413"/>
      <c r="MTF691" s="413"/>
      <c r="MTG691" s="413"/>
      <c r="MTH691" s="413"/>
      <c r="MTI691" s="413"/>
      <c r="MTJ691" s="413"/>
      <c r="MTK691" s="413"/>
      <c r="MTL691" s="413"/>
      <c r="MTM691" s="413"/>
      <c r="MTN691" s="413"/>
      <c r="MTO691" s="413"/>
      <c r="MTP691" s="413"/>
      <c r="MTQ691" s="413"/>
      <c r="MTR691" s="413"/>
      <c r="MTS691" s="413"/>
      <c r="MTT691" s="413"/>
      <c r="MTU691" s="413"/>
      <c r="MTV691" s="413"/>
      <c r="MTW691" s="413"/>
      <c r="MTX691" s="413"/>
      <c r="MTY691" s="413"/>
      <c r="MTZ691" s="414"/>
      <c r="MUA691" s="414"/>
      <c r="MUB691" s="414"/>
      <c r="MUC691" s="414"/>
      <c r="MUD691" s="414"/>
      <c r="MUE691" s="413"/>
      <c r="MUF691" s="413"/>
      <c r="MUG691" s="414"/>
      <c r="MUH691" s="414"/>
      <c r="MUI691" s="413"/>
      <c r="MUJ691" s="413"/>
      <c r="MUK691" s="414"/>
      <c r="MUL691" s="414"/>
      <c r="MUM691" s="413"/>
      <c r="MUN691" s="413"/>
      <c r="MUO691" s="413"/>
      <c r="MUP691" s="413"/>
      <c r="MUQ691" s="413"/>
      <c r="MUR691" s="413"/>
      <c r="MUS691" s="413"/>
      <c r="MUT691" s="414"/>
      <c r="MUU691" s="414"/>
      <c r="MUV691" s="413"/>
      <c r="MUW691" s="413"/>
      <c r="MUX691" s="414"/>
      <c r="MUY691" s="414"/>
      <c r="MUZ691" s="413"/>
      <c r="MVA691" s="413"/>
      <c r="MVB691" s="413"/>
      <c r="MVC691" s="413"/>
      <c r="MVD691" s="413"/>
      <c r="MVE691" s="407"/>
      <c r="MVF691" s="439"/>
      <c r="MVG691" s="413"/>
      <c r="MVH691" s="413"/>
      <c r="MVI691" s="413"/>
      <c r="MVJ691" s="413"/>
      <c r="MVK691" s="413"/>
      <c r="MVL691" s="413"/>
      <c r="MVM691" s="413"/>
      <c r="MVN691" s="412"/>
      <c r="MVO691" s="412"/>
      <c r="MVP691" s="412"/>
      <c r="MVQ691" s="412"/>
      <c r="MVR691" s="412"/>
      <c r="MVS691" s="412"/>
      <c r="MVT691" s="412"/>
      <c r="MVU691" s="412"/>
      <c r="MVV691" s="412"/>
      <c r="MVW691" s="412"/>
      <c r="MVX691" s="412"/>
      <c r="MVY691" s="412"/>
      <c r="MVZ691" s="412"/>
      <c r="MWA691" s="412"/>
      <c r="MWB691" s="412"/>
      <c r="MWC691" s="412"/>
      <c r="MWD691" s="412"/>
      <c r="MWE691" s="412"/>
      <c r="MWF691" s="412"/>
      <c r="MWG691" s="412"/>
      <c r="MWH691" s="412"/>
      <c r="MWI691" s="412"/>
      <c r="MWJ691" s="412"/>
      <c r="MWK691" s="412"/>
      <c r="MWL691" s="412"/>
      <c r="MWM691" s="412"/>
      <c r="MWN691" s="412"/>
      <c r="MWO691" s="412"/>
      <c r="MWP691" s="412"/>
      <c r="MWQ691" s="412"/>
      <c r="MWR691" s="412"/>
      <c r="MWS691" s="412"/>
      <c r="MWT691" s="412"/>
      <c r="MWU691" s="412"/>
      <c r="MWV691" s="412"/>
      <c r="MWW691" s="412"/>
      <c r="MWX691" s="412"/>
      <c r="MWY691" s="412"/>
      <c r="MWZ691" s="412"/>
      <c r="MXA691" s="412"/>
      <c r="MXB691" s="412"/>
      <c r="MXC691" s="412"/>
      <c r="MXD691" s="412"/>
      <c r="MXE691" s="412"/>
      <c r="MXF691" s="413"/>
      <c r="MXG691" s="413"/>
      <c r="MXH691" s="413"/>
      <c r="MXI691" s="413"/>
      <c r="MXJ691" s="413"/>
      <c r="MXK691" s="413"/>
      <c r="MXL691" s="413"/>
      <c r="MXM691" s="413"/>
      <c r="MXN691" s="413"/>
      <c r="MXO691" s="413"/>
      <c r="MXP691" s="413"/>
      <c r="MXQ691" s="413"/>
      <c r="MXR691" s="413"/>
      <c r="MXS691" s="413"/>
      <c r="MXT691" s="413"/>
      <c r="MXU691" s="413"/>
      <c r="MXV691" s="413"/>
      <c r="MXW691" s="413"/>
      <c r="MXX691" s="413"/>
      <c r="MXY691" s="413"/>
      <c r="MXZ691" s="413"/>
      <c r="MYA691" s="413"/>
      <c r="MYB691" s="413"/>
      <c r="MYC691" s="413"/>
      <c r="MYD691" s="414"/>
      <c r="MYE691" s="414"/>
      <c r="MYF691" s="414"/>
      <c r="MYG691" s="414"/>
      <c r="MYH691" s="414"/>
      <c r="MYI691" s="413"/>
      <c r="MYJ691" s="413"/>
      <c r="MYK691" s="414"/>
      <c r="MYL691" s="414"/>
      <c r="MYM691" s="413"/>
      <c r="MYN691" s="413"/>
      <c r="MYO691" s="414"/>
      <c r="MYP691" s="414"/>
      <c r="MYQ691" s="413"/>
      <c r="MYR691" s="413"/>
      <c r="MYS691" s="413"/>
      <c r="MYT691" s="413"/>
      <c r="MYU691" s="413"/>
      <c r="MYV691" s="413"/>
      <c r="MYW691" s="413"/>
      <c r="MYX691" s="414"/>
      <c r="MYY691" s="414"/>
      <c r="MYZ691" s="413"/>
      <c r="MZA691" s="413"/>
      <c r="MZB691" s="414"/>
      <c r="MZC691" s="414"/>
      <c r="MZD691" s="413"/>
      <c r="MZE691" s="413"/>
      <c r="MZF691" s="413"/>
      <c r="MZG691" s="413"/>
      <c r="MZH691" s="413"/>
      <c r="MZI691" s="407"/>
      <c r="MZJ691" s="439"/>
      <c r="MZK691" s="413"/>
      <c r="MZL691" s="413"/>
      <c r="MZM691" s="413"/>
      <c r="MZN691" s="413"/>
      <c r="MZO691" s="413"/>
      <c r="MZP691" s="413"/>
      <c r="MZQ691" s="413"/>
      <c r="MZR691" s="412"/>
      <c r="MZS691" s="412"/>
      <c r="MZT691" s="412"/>
      <c r="MZU691" s="412"/>
      <c r="MZV691" s="412"/>
      <c r="MZW691" s="412"/>
      <c r="MZX691" s="412"/>
      <c r="MZY691" s="412"/>
      <c r="MZZ691" s="412"/>
      <c r="NAA691" s="412"/>
      <c r="NAB691" s="412"/>
      <c r="NAC691" s="412"/>
      <c r="NAD691" s="412"/>
      <c r="NAE691" s="412"/>
      <c r="NAF691" s="412"/>
      <c r="NAG691" s="412"/>
      <c r="NAH691" s="412"/>
      <c r="NAI691" s="412"/>
      <c r="NAJ691" s="412"/>
      <c r="NAK691" s="412"/>
      <c r="NAL691" s="412"/>
      <c r="NAM691" s="412"/>
      <c r="NAN691" s="412"/>
      <c r="NAO691" s="412"/>
      <c r="NAP691" s="412"/>
      <c r="NAQ691" s="412"/>
      <c r="NAR691" s="412"/>
      <c r="NAS691" s="412"/>
      <c r="NAT691" s="412"/>
      <c r="NAU691" s="412"/>
      <c r="NAV691" s="412"/>
      <c r="NAW691" s="412"/>
      <c r="NAX691" s="412"/>
      <c r="NAY691" s="412"/>
      <c r="NAZ691" s="412"/>
      <c r="NBA691" s="412"/>
      <c r="NBB691" s="412"/>
      <c r="NBC691" s="412"/>
      <c r="NBD691" s="412"/>
      <c r="NBE691" s="412"/>
      <c r="NBF691" s="412"/>
      <c r="NBG691" s="412"/>
      <c r="NBH691" s="412"/>
      <c r="NBI691" s="412"/>
      <c r="NBJ691" s="413"/>
      <c r="NBK691" s="413"/>
      <c r="NBL691" s="413"/>
      <c r="NBM691" s="413"/>
      <c r="NBN691" s="413"/>
      <c r="NBO691" s="413"/>
      <c r="NBP691" s="413"/>
      <c r="NBQ691" s="413"/>
      <c r="NBR691" s="413"/>
      <c r="NBS691" s="413"/>
      <c r="NBT691" s="413"/>
      <c r="NBU691" s="413"/>
      <c r="NBV691" s="413"/>
      <c r="NBW691" s="413"/>
      <c r="NBX691" s="413"/>
      <c r="NBY691" s="413"/>
      <c r="NBZ691" s="413"/>
      <c r="NCA691" s="413"/>
      <c r="NCB691" s="413"/>
      <c r="NCC691" s="413"/>
      <c r="NCD691" s="413"/>
      <c r="NCE691" s="413"/>
      <c r="NCF691" s="413"/>
      <c r="NCG691" s="413"/>
      <c r="NCH691" s="414"/>
      <c r="NCI691" s="414"/>
      <c r="NCJ691" s="414"/>
      <c r="NCK691" s="414"/>
      <c r="NCL691" s="414"/>
      <c r="NCM691" s="413"/>
      <c r="NCN691" s="413"/>
      <c r="NCO691" s="414"/>
      <c r="NCP691" s="414"/>
      <c r="NCQ691" s="413"/>
      <c r="NCR691" s="413"/>
      <c r="NCS691" s="414"/>
      <c r="NCT691" s="414"/>
      <c r="NCU691" s="413"/>
      <c r="NCV691" s="413"/>
      <c r="NCW691" s="413"/>
      <c r="NCX691" s="413"/>
      <c r="NCY691" s="413"/>
      <c r="NCZ691" s="413"/>
      <c r="NDA691" s="413"/>
      <c r="NDB691" s="414"/>
      <c r="NDC691" s="414"/>
      <c r="NDD691" s="413"/>
      <c r="NDE691" s="413"/>
      <c r="NDF691" s="414"/>
      <c r="NDG691" s="414"/>
      <c r="NDH691" s="413"/>
      <c r="NDI691" s="413"/>
      <c r="NDJ691" s="413"/>
      <c r="NDK691" s="413"/>
      <c r="NDL691" s="413"/>
      <c r="NDM691" s="407"/>
      <c r="NDN691" s="439"/>
      <c r="NDO691" s="413"/>
      <c r="NDP691" s="413"/>
      <c r="NDQ691" s="413"/>
      <c r="NDR691" s="413"/>
      <c r="NDS691" s="413"/>
      <c r="NDT691" s="413"/>
      <c r="NDU691" s="413"/>
      <c r="NDV691" s="412"/>
      <c r="NDW691" s="412"/>
      <c r="NDX691" s="412"/>
      <c r="NDY691" s="412"/>
      <c r="NDZ691" s="412"/>
      <c r="NEA691" s="412"/>
      <c r="NEB691" s="412"/>
      <c r="NEC691" s="412"/>
      <c r="NED691" s="412"/>
      <c r="NEE691" s="412"/>
      <c r="NEF691" s="412"/>
      <c r="NEG691" s="412"/>
      <c r="NEH691" s="412"/>
      <c r="NEI691" s="412"/>
      <c r="NEJ691" s="412"/>
      <c r="NEK691" s="412"/>
      <c r="NEL691" s="412"/>
      <c r="NEM691" s="412"/>
      <c r="NEN691" s="412"/>
      <c r="NEO691" s="412"/>
      <c r="NEP691" s="412"/>
      <c r="NEQ691" s="412"/>
      <c r="NER691" s="412"/>
      <c r="NES691" s="412"/>
      <c r="NET691" s="412"/>
      <c r="NEU691" s="412"/>
      <c r="NEV691" s="412"/>
      <c r="NEW691" s="412"/>
      <c r="NEX691" s="412"/>
      <c r="NEY691" s="412"/>
      <c r="NEZ691" s="412"/>
      <c r="NFA691" s="412"/>
      <c r="NFB691" s="412"/>
      <c r="NFC691" s="412"/>
      <c r="NFD691" s="412"/>
      <c r="NFE691" s="412"/>
      <c r="NFF691" s="412"/>
      <c r="NFG691" s="412"/>
      <c r="NFH691" s="412"/>
      <c r="NFI691" s="412"/>
      <c r="NFJ691" s="412"/>
      <c r="NFK691" s="412"/>
      <c r="NFL691" s="412"/>
      <c r="NFM691" s="412"/>
      <c r="NFN691" s="413"/>
      <c r="NFO691" s="413"/>
      <c r="NFP691" s="413"/>
      <c r="NFQ691" s="413"/>
      <c r="NFR691" s="413"/>
      <c r="NFS691" s="413"/>
      <c r="NFT691" s="413"/>
      <c r="NFU691" s="413"/>
      <c r="NFV691" s="413"/>
      <c r="NFW691" s="413"/>
      <c r="NFX691" s="413"/>
      <c r="NFY691" s="413"/>
      <c r="NFZ691" s="413"/>
      <c r="NGA691" s="413"/>
      <c r="NGB691" s="413"/>
      <c r="NGC691" s="413"/>
      <c r="NGD691" s="413"/>
      <c r="NGE691" s="413"/>
      <c r="NGF691" s="413"/>
      <c r="NGG691" s="413"/>
      <c r="NGH691" s="413"/>
      <c r="NGI691" s="413"/>
      <c r="NGJ691" s="413"/>
      <c r="NGK691" s="413"/>
      <c r="NGL691" s="414"/>
      <c r="NGM691" s="414"/>
      <c r="NGN691" s="414"/>
      <c r="NGO691" s="414"/>
      <c r="NGP691" s="414"/>
      <c r="NGQ691" s="413"/>
      <c r="NGR691" s="413"/>
      <c r="NGS691" s="414"/>
      <c r="NGT691" s="414"/>
      <c r="NGU691" s="413"/>
      <c r="NGV691" s="413"/>
      <c r="NGW691" s="414"/>
      <c r="NGX691" s="414"/>
      <c r="NGY691" s="413"/>
      <c r="NGZ691" s="413"/>
      <c r="NHA691" s="413"/>
      <c r="NHB691" s="413"/>
      <c r="NHC691" s="413"/>
      <c r="NHD691" s="413"/>
      <c r="NHE691" s="413"/>
      <c r="NHF691" s="414"/>
      <c r="NHG691" s="414"/>
      <c r="NHH691" s="413"/>
      <c r="NHI691" s="413"/>
      <c r="NHJ691" s="414"/>
      <c r="NHK691" s="414"/>
      <c r="NHL691" s="413"/>
      <c r="NHM691" s="413"/>
      <c r="NHN691" s="413"/>
      <c r="NHO691" s="413"/>
      <c r="NHP691" s="413"/>
      <c r="NHQ691" s="407"/>
      <c r="NHR691" s="439"/>
      <c r="NHS691" s="413"/>
      <c r="NHT691" s="413"/>
      <c r="NHU691" s="413"/>
      <c r="NHV691" s="413"/>
      <c r="NHW691" s="413"/>
      <c r="NHX691" s="413"/>
      <c r="NHY691" s="413"/>
      <c r="NHZ691" s="412"/>
      <c r="NIA691" s="412"/>
      <c r="NIB691" s="412"/>
      <c r="NIC691" s="412"/>
      <c r="NID691" s="412"/>
      <c r="NIE691" s="412"/>
      <c r="NIF691" s="412"/>
      <c r="NIG691" s="412"/>
      <c r="NIH691" s="412"/>
      <c r="NII691" s="412"/>
      <c r="NIJ691" s="412"/>
      <c r="NIK691" s="412"/>
      <c r="NIL691" s="412"/>
      <c r="NIM691" s="412"/>
      <c r="NIN691" s="412"/>
      <c r="NIO691" s="412"/>
      <c r="NIP691" s="412"/>
      <c r="NIQ691" s="412"/>
      <c r="NIR691" s="412"/>
      <c r="NIS691" s="412"/>
      <c r="NIT691" s="412"/>
      <c r="NIU691" s="412"/>
      <c r="NIV691" s="412"/>
      <c r="NIW691" s="412"/>
      <c r="NIX691" s="412"/>
      <c r="NIY691" s="412"/>
      <c r="NIZ691" s="412"/>
      <c r="NJA691" s="412"/>
      <c r="NJB691" s="412"/>
      <c r="NJC691" s="412"/>
      <c r="NJD691" s="412"/>
      <c r="NJE691" s="412"/>
      <c r="NJF691" s="412"/>
      <c r="NJG691" s="412"/>
      <c r="NJH691" s="412"/>
      <c r="NJI691" s="412"/>
      <c r="NJJ691" s="412"/>
      <c r="NJK691" s="412"/>
      <c r="NJL691" s="412"/>
      <c r="NJM691" s="412"/>
      <c r="NJN691" s="412"/>
      <c r="NJO691" s="412"/>
      <c r="NJP691" s="412"/>
      <c r="NJQ691" s="412"/>
      <c r="NJR691" s="413"/>
      <c r="NJS691" s="413"/>
      <c r="NJT691" s="413"/>
      <c r="NJU691" s="413"/>
      <c r="NJV691" s="413"/>
      <c r="NJW691" s="413"/>
      <c r="NJX691" s="413"/>
      <c r="NJY691" s="413"/>
      <c r="NJZ691" s="413"/>
      <c r="NKA691" s="413"/>
      <c r="NKB691" s="413"/>
      <c r="NKC691" s="413"/>
      <c r="NKD691" s="413"/>
      <c r="NKE691" s="413"/>
      <c r="NKF691" s="413"/>
      <c r="NKG691" s="413"/>
      <c r="NKH691" s="413"/>
      <c r="NKI691" s="413"/>
      <c r="NKJ691" s="413"/>
      <c r="NKK691" s="413"/>
      <c r="NKL691" s="413"/>
      <c r="NKM691" s="413"/>
      <c r="NKN691" s="413"/>
      <c r="NKO691" s="413"/>
      <c r="NKP691" s="414"/>
      <c r="NKQ691" s="414"/>
      <c r="NKR691" s="414"/>
      <c r="NKS691" s="414"/>
      <c r="NKT691" s="414"/>
      <c r="NKU691" s="413"/>
      <c r="NKV691" s="413"/>
      <c r="NKW691" s="414"/>
      <c r="NKX691" s="414"/>
      <c r="NKY691" s="413"/>
      <c r="NKZ691" s="413"/>
      <c r="NLA691" s="414"/>
      <c r="NLB691" s="414"/>
      <c r="NLC691" s="413"/>
      <c r="NLD691" s="413"/>
      <c r="NLE691" s="413"/>
      <c r="NLF691" s="413"/>
      <c r="NLG691" s="413"/>
      <c r="NLH691" s="413"/>
      <c r="NLI691" s="413"/>
      <c r="NLJ691" s="414"/>
      <c r="NLK691" s="414"/>
      <c r="NLL691" s="413"/>
      <c r="NLM691" s="413"/>
      <c r="NLN691" s="414"/>
      <c r="NLO691" s="414"/>
      <c r="NLP691" s="413"/>
      <c r="NLQ691" s="413"/>
      <c r="NLR691" s="413"/>
      <c r="NLS691" s="413"/>
      <c r="NLT691" s="413"/>
      <c r="NLU691" s="407"/>
      <c r="NLV691" s="439"/>
      <c r="NLW691" s="413"/>
      <c r="NLX691" s="413"/>
      <c r="NLY691" s="413"/>
      <c r="NLZ691" s="413"/>
      <c r="NMA691" s="413"/>
      <c r="NMB691" s="413"/>
      <c r="NMC691" s="413"/>
      <c r="NMD691" s="412"/>
      <c r="NME691" s="412"/>
      <c r="NMF691" s="412"/>
      <c r="NMG691" s="412"/>
      <c r="NMH691" s="412"/>
      <c r="NMI691" s="412"/>
      <c r="NMJ691" s="412"/>
      <c r="NMK691" s="412"/>
      <c r="NML691" s="412"/>
      <c r="NMM691" s="412"/>
      <c r="NMN691" s="412"/>
      <c r="NMO691" s="412"/>
      <c r="NMP691" s="412"/>
      <c r="NMQ691" s="412"/>
      <c r="NMR691" s="412"/>
      <c r="NMS691" s="412"/>
      <c r="NMT691" s="412"/>
      <c r="NMU691" s="412"/>
      <c r="NMV691" s="412"/>
      <c r="NMW691" s="412"/>
      <c r="NMX691" s="412"/>
      <c r="NMY691" s="412"/>
      <c r="NMZ691" s="412"/>
      <c r="NNA691" s="412"/>
      <c r="NNB691" s="412"/>
      <c r="NNC691" s="412"/>
      <c r="NND691" s="412"/>
      <c r="NNE691" s="412"/>
      <c r="NNF691" s="412"/>
      <c r="NNG691" s="412"/>
      <c r="NNH691" s="412"/>
      <c r="NNI691" s="412"/>
      <c r="NNJ691" s="412"/>
      <c r="NNK691" s="412"/>
      <c r="NNL691" s="412"/>
      <c r="NNM691" s="412"/>
      <c r="NNN691" s="412"/>
      <c r="NNO691" s="412"/>
      <c r="NNP691" s="412"/>
      <c r="NNQ691" s="412"/>
      <c r="NNR691" s="412"/>
      <c r="NNS691" s="412"/>
      <c r="NNT691" s="412"/>
      <c r="NNU691" s="412"/>
      <c r="NNV691" s="413"/>
      <c r="NNW691" s="413"/>
      <c r="NNX691" s="413"/>
      <c r="NNY691" s="413"/>
      <c r="NNZ691" s="413"/>
      <c r="NOA691" s="413"/>
      <c r="NOB691" s="413"/>
      <c r="NOC691" s="413"/>
      <c r="NOD691" s="413"/>
      <c r="NOE691" s="413"/>
      <c r="NOF691" s="413"/>
      <c r="NOG691" s="413"/>
      <c r="NOH691" s="413"/>
      <c r="NOI691" s="413"/>
      <c r="NOJ691" s="413"/>
      <c r="NOK691" s="413"/>
      <c r="NOL691" s="413"/>
      <c r="NOM691" s="413"/>
      <c r="NON691" s="413"/>
      <c r="NOO691" s="413"/>
      <c r="NOP691" s="413"/>
      <c r="NOQ691" s="413"/>
      <c r="NOR691" s="413"/>
      <c r="NOS691" s="413"/>
      <c r="NOT691" s="414"/>
      <c r="NOU691" s="414"/>
      <c r="NOV691" s="414"/>
      <c r="NOW691" s="414"/>
      <c r="NOX691" s="414"/>
      <c r="NOY691" s="413"/>
      <c r="NOZ691" s="413"/>
      <c r="NPA691" s="414"/>
      <c r="NPB691" s="414"/>
      <c r="NPC691" s="413"/>
      <c r="NPD691" s="413"/>
      <c r="NPE691" s="414"/>
      <c r="NPF691" s="414"/>
      <c r="NPG691" s="413"/>
      <c r="NPH691" s="413"/>
      <c r="NPI691" s="413"/>
      <c r="NPJ691" s="413"/>
      <c r="NPK691" s="413"/>
      <c r="NPL691" s="413"/>
      <c r="NPM691" s="413"/>
      <c r="NPN691" s="414"/>
      <c r="NPO691" s="414"/>
      <c r="NPP691" s="413"/>
      <c r="NPQ691" s="413"/>
      <c r="NPR691" s="414"/>
      <c r="NPS691" s="414"/>
      <c r="NPT691" s="413"/>
      <c r="NPU691" s="413"/>
      <c r="NPV691" s="413"/>
      <c r="NPW691" s="413"/>
      <c r="NPX691" s="413"/>
      <c r="NPY691" s="407"/>
      <c r="NPZ691" s="439"/>
      <c r="NQA691" s="413"/>
      <c r="NQB691" s="413"/>
      <c r="NQC691" s="413"/>
      <c r="NQD691" s="413"/>
      <c r="NQE691" s="413"/>
      <c r="NQF691" s="413"/>
      <c r="NQG691" s="413"/>
      <c r="NQH691" s="412"/>
      <c r="NQI691" s="412"/>
      <c r="NQJ691" s="412"/>
      <c r="NQK691" s="412"/>
      <c r="NQL691" s="412"/>
      <c r="NQM691" s="412"/>
      <c r="NQN691" s="412"/>
      <c r="NQO691" s="412"/>
      <c r="NQP691" s="412"/>
      <c r="NQQ691" s="412"/>
      <c r="NQR691" s="412"/>
      <c r="NQS691" s="412"/>
      <c r="NQT691" s="412"/>
      <c r="NQU691" s="412"/>
      <c r="NQV691" s="412"/>
      <c r="NQW691" s="412"/>
      <c r="NQX691" s="412"/>
      <c r="NQY691" s="412"/>
      <c r="NQZ691" s="412"/>
      <c r="NRA691" s="412"/>
      <c r="NRB691" s="412"/>
      <c r="NRC691" s="412"/>
      <c r="NRD691" s="412"/>
      <c r="NRE691" s="412"/>
      <c r="NRF691" s="412"/>
      <c r="NRG691" s="412"/>
      <c r="NRH691" s="412"/>
      <c r="NRI691" s="412"/>
      <c r="NRJ691" s="412"/>
      <c r="NRK691" s="412"/>
      <c r="NRL691" s="412"/>
      <c r="NRM691" s="412"/>
      <c r="NRN691" s="412"/>
      <c r="NRO691" s="412"/>
      <c r="NRP691" s="412"/>
      <c r="NRQ691" s="412"/>
      <c r="NRR691" s="412"/>
      <c r="NRS691" s="412"/>
      <c r="NRT691" s="412"/>
      <c r="NRU691" s="412"/>
      <c r="NRV691" s="412"/>
      <c r="NRW691" s="412"/>
      <c r="NRX691" s="412"/>
      <c r="NRY691" s="412"/>
      <c r="NRZ691" s="413"/>
      <c r="NSA691" s="413"/>
      <c r="NSB691" s="413"/>
      <c r="NSC691" s="413"/>
      <c r="NSD691" s="413"/>
      <c r="NSE691" s="413"/>
      <c r="NSF691" s="413"/>
      <c r="NSG691" s="413"/>
      <c r="NSH691" s="413"/>
      <c r="NSI691" s="413"/>
      <c r="NSJ691" s="413"/>
      <c r="NSK691" s="413"/>
      <c r="NSL691" s="413"/>
      <c r="NSM691" s="413"/>
      <c r="NSN691" s="413"/>
      <c r="NSO691" s="413"/>
      <c r="NSP691" s="413"/>
      <c r="NSQ691" s="413"/>
      <c r="NSR691" s="413"/>
      <c r="NSS691" s="413"/>
      <c r="NST691" s="413"/>
      <c r="NSU691" s="413"/>
      <c r="NSV691" s="413"/>
      <c r="NSW691" s="413"/>
      <c r="NSX691" s="414"/>
      <c r="NSY691" s="414"/>
      <c r="NSZ691" s="414"/>
      <c r="NTA691" s="414"/>
      <c r="NTB691" s="414"/>
      <c r="NTC691" s="413"/>
      <c r="NTD691" s="413"/>
      <c r="NTE691" s="414"/>
      <c r="NTF691" s="414"/>
      <c r="NTG691" s="413"/>
      <c r="NTH691" s="413"/>
      <c r="NTI691" s="414"/>
      <c r="NTJ691" s="414"/>
      <c r="NTK691" s="413"/>
      <c r="NTL691" s="413"/>
      <c r="NTM691" s="413"/>
      <c r="NTN691" s="413"/>
      <c r="NTO691" s="413"/>
      <c r="NTP691" s="413"/>
      <c r="NTQ691" s="413"/>
      <c r="NTR691" s="414"/>
      <c r="NTS691" s="414"/>
      <c r="NTT691" s="413"/>
      <c r="NTU691" s="413"/>
      <c r="NTV691" s="414"/>
      <c r="NTW691" s="414"/>
      <c r="NTX691" s="413"/>
      <c r="NTY691" s="413"/>
      <c r="NTZ691" s="413"/>
      <c r="NUA691" s="413"/>
      <c r="NUB691" s="413"/>
      <c r="NUC691" s="407"/>
      <c r="NUD691" s="439"/>
      <c r="NUE691" s="413"/>
      <c r="NUF691" s="413"/>
      <c r="NUG691" s="413"/>
      <c r="NUH691" s="413"/>
      <c r="NUI691" s="413"/>
      <c r="NUJ691" s="413"/>
      <c r="NUK691" s="413"/>
      <c r="NUL691" s="412"/>
      <c r="NUM691" s="412"/>
      <c r="NUN691" s="412"/>
      <c r="NUO691" s="412"/>
      <c r="NUP691" s="412"/>
      <c r="NUQ691" s="412"/>
      <c r="NUR691" s="412"/>
      <c r="NUS691" s="412"/>
      <c r="NUT691" s="412"/>
      <c r="NUU691" s="412"/>
      <c r="NUV691" s="412"/>
      <c r="NUW691" s="412"/>
      <c r="NUX691" s="412"/>
      <c r="NUY691" s="412"/>
      <c r="NUZ691" s="412"/>
      <c r="NVA691" s="412"/>
      <c r="NVB691" s="412"/>
      <c r="NVC691" s="412"/>
      <c r="NVD691" s="412"/>
      <c r="NVE691" s="412"/>
      <c r="NVF691" s="412"/>
      <c r="NVG691" s="412"/>
      <c r="NVH691" s="412"/>
      <c r="NVI691" s="412"/>
      <c r="NVJ691" s="412"/>
      <c r="NVK691" s="412"/>
      <c r="NVL691" s="412"/>
      <c r="NVM691" s="412"/>
      <c r="NVN691" s="412"/>
      <c r="NVO691" s="412"/>
      <c r="NVP691" s="412"/>
      <c r="NVQ691" s="412"/>
      <c r="NVR691" s="412"/>
      <c r="NVS691" s="412"/>
      <c r="NVT691" s="412"/>
      <c r="NVU691" s="412"/>
      <c r="NVV691" s="412"/>
      <c r="NVW691" s="412"/>
      <c r="NVX691" s="412"/>
      <c r="NVY691" s="412"/>
      <c r="NVZ691" s="412"/>
      <c r="NWA691" s="412"/>
      <c r="NWB691" s="412"/>
      <c r="NWC691" s="412"/>
      <c r="NWD691" s="413"/>
      <c r="NWE691" s="413"/>
      <c r="NWF691" s="413"/>
      <c r="NWG691" s="413"/>
      <c r="NWH691" s="413"/>
      <c r="NWI691" s="413"/>
      <c r="NWJ691" s="413"/>
      <c r="NWK691" s="413"/>
      <c r="NWL691" s="413"/>
      <c r="NWM691" s="413"/>
      <c r="NWN691" s="413"/>
      <c r="NWO691" s="413"/>
      <c r="NWP691" s="413"/>
      <c r="NWQ691" s="413"/>
      <c r="NWR691" s="413"/>
      <c r="NWS691" s="413"/>
      <c r="NWT691" s="413"/>
      <c r="NWU691" s="413"/>
      <c r="NWV691" s="413"/>
      <c r="NWW691" s="413"/>
      <c r="NWX691" s="413"/>
      <c r="NWY691" s="413"/>
      <c r="NWZ691" s="413"/>
      <c r="NXA691" s="413"/>
      <c r="NXB691" s="414"/>
      <c r="NXC691" s="414"/>
      <c r="NXD691" s="414"/>
      <c r="NXE691" s="414"/>
      <c r="NXF691" s="414"/>
      <c r="NXG691" s="413"/>
      <c r="NXH691" s="413"/>
      <c r="NXI691" s="414"/>
      <c r="NXJ691" s="414"/>
      <c r="NXK691" s="413"/>
      <c r="NXL691" s="413"/>
      <c r="NXM691" s="414"/>
      <c r="NXN691" s="414"/>
      <c r="NXO691" s="413"/>
      <c r="NXP691" s="413"/>
      <c r="NXQ691" s="413"/>
      <c r="NXR691" s="413"/>
      <c r="NXS691" s="413"/>
      <c r="NXT691" s="413"/>
      <c r="NXU691" s="413"/>
      <c r="NXV691" s="414"/>
      <c r="NXW691" s="414"/>
      <c r="NXX691" s="413"/>
      <c r="NXY691" s="413"/>
      <c r="NXZ691" s="414"/>
      <c r="NYA691" s="414"/>
      <c r="NYB691" s="413"/>
      <c r="NYC691" s="413"/>
      <c r="NYD691" s="413"/>
      <c r="NYE691" s="413"/>
      <c r="NYF691" s="413"/>
      <c r="NYG691" s="407"/>
      <c r="NYH691" s="439"/>
      <c r="NYI691" s="413"/>
      <c r="NYJ691" s="413"/>
      <c r="NYK691" s="413"/>
      <c r="NYL691" s="413"/>
      <c r="NYM691" s="413"/>
      <c r="NYN691" s="413"/>
      <c r="NYO691" s="413"/>
      <c r="NYP691" s="412"/>
      <c r="NYQ691" s="412"/>
      <c r="NYR691" s="412"/>
      <c r="NYS691" s="412"/>
      <c r="NYT691" s="412"/>
      <c r="NYU691" s="412"/>
      <c r="NYV691" s="412"/>
      <c r="NYW691" s="412"/>
      <c r="NYX691" s="412"/>
      <c r="NYY691" s="412"/>
      <c r="NYZ691" s="412"/>
      <c r="NZA691" s="412"/>
      <c r="NZB691" s="412"/>
      <c r="NZC691" s="412"/>
      <c r="NZD691" s="412"/>
      <c r="NZE691" s="412"/>
      <c r="NZF691" s="412"/>
      <c r="NZG691" s="412"/>
      <c r="NZH691" s="412"/>
      <c r="NZI691" s="412"/>
      <c r="NZJ691" s="412"/>
      <c r="NZK691" s="412"/>
      <c r="NZL691" s="412"/>
      <c r="NZM691" s="412"/>
      <c r="NZN691" s="412"/>
      <c r="NZO691" s="412"/>
      <c r="NZP691" s="412"/>
      <c r="NZQ691" s="412"/>
      <c r="NZR691" s="412"/>
      <c r="NZS691" s="412"/>
      <c r="NZT691" s="412"/>
      <c r="NZU691" s="412"/>
      <c r="NZV691" s="412"/>
      <c r="NZW691" s="412"/>
      <c r="NZX691" s="412"/>
      <c r="NZY691" s="412"/>
      <c r="NZZ691" s="412"/>
      <c r="OAA691" s="412"/>
      <c r="OAB691" s="412"/>
      <c r="OAC691" s="412"/>
      <c r="OAD691" s="412"/>
      <c r="OAE691" s="412"/>
      <c r="OAF691" s="412"/>
      <c r="OAG691" s="412"/>
      <c r="OAH691" s="413"/>
      <c r="OAI691" s="413"/>
      <c r="OAJ691" s="413"/>
      <c r="OAK691" s="413"/>
      <c r="OAL691" s="413"/>
      <c r="OAM691" s="413"/>
      <c r="OAN691" s="413"/>
      <c r="OAO691" s="413"/>
      <c r="OAP691" s="413"/>
      <c r="OAQ691" s="413"/>
      <c r="OAR691" s="413"/>
      <c r="OAS691" s="413"/>
      <c r="OAT691" s="413"/>
      <c r="OAU691" s="413"/>
      <c r="OAV691" s="413"/>
      <c r="OAW691" s="413"/>
      <c r="OAX691" s="413"/>
      <c r="OAY691" s="413"/>
      <c r="OAZ691" s="413"/>
      <c r="OBA691" s="413"/>
      <c r="OBB691" s="413"/>
      <c r="OBC691" s="413"/>
      <c r="OBD691" s="413"/>
      <c r="OBE691" s="413"/>
      <c r="OBF691" s="414"/>
      <c r="OBG691" s="414"/>
      <c r="OBH691" s="414"/>
      <c r="OBI691" s="414"/>
      <c r="OBJ691" s="414"/>
      <c r="OBK691" s="413"/>
      <c r="OBL691" s="413"/>
      <c r="OBM691" s="414"/>
      <c r="OBN691" s="414"/>
      <c r="OBO691" s="413"/>
      <c r="OBP691" s="413"/>
      <c r="OBQ691" s="414"/>
      <c r="OBR691" s="414"/>
      <c r="OBS691" s="413"/>
      <c r="OBT691" s="413"/>
      <c r="OBU691" s="413"/>
      <c r="OBV691" s="413"/>
      <c r="OBW691" s="413"/>
      <c r="OBX691" s="413"/>
      <c r="OBY691" s="413"/>
      <c r="OBZ691" s="414"/>
      <c r="OCA691" s="414"/>
      <c r="OCB691" s="413"/>
      <c r="OCC691" s="413"/>
      <c r="OCD691" s="414"/>
      <c r="OCE691" s="414"/>
      <c r="OCF691" s="413"/>
      <c r="OCG691" s="413"/>
      <c r="OCH691" s="413"/>
      <c r="OCI691" s="413"/>
      <c r="OCJ691" s="413"/>
      <c r="OCK691" s="407"/>
      <c r="OCL691" s="439"/>
      <c r="OCM691" s="413"/>
      <c r="OCN691" s="413"/>
      <c r="OCO691" s="413"/>
      <c r="OCP691" s="413"/>
      <c r="OCQ691" s="413"/>
      <c r="OCR691" s="413"/>
      <c r="OCS691" s="413"/>
      <c r="OCT691" s="412"/>
      <c r="OCU691" s="412"/>
      <c r="OCV691" s="412"/>
      <c r="OCW691" s="412"/>
      <c r="OCX691" s="412"/>
      <c r="OCY691" s="412"/>
      <c r="OCZ691" s="412"/>
      <c r="ODA691" s="412"/>
      <c r="ODB691" s="412"/>
      <c r="ODC691" s="412"/>
      <c r="ODD691" s="412"/>
      <c r="ODE691" s="412"/>
      <c r="ODF691" s="412"/>
      <c r="ODG691" s="412"/>
      <c r="ODH691" s="412"/>
      <c r="ODI691" s="412"/>
      <c r="ODJ691" s="412"/>
      <c r="ODK691" s="412"/>
      <c r="ODL691" s="412"/>
      <c r="ODM691" s="412"/>
      <c r="ODN691" s="412"/>
      <c r="ODO691" s="412"/>
      <c r="ODP691" s="412"/>
      <c r="ODQ691" s="412"/>
      <c r="ODR691" s="412"/>
      <c r="ODS691" s="412"/>
      <c r="ODT691" s="412"/>
      <c r="ODU691" s="412"/>
      <c r="ODV691" s="412"/>
      <c r="ODW691" s="412"/>
      <c r="ODX691" s="412"/>
      <c r="ODY691" s="412"/>
      <c r="ODZ691" s="412"/>
      <c r="OEA691" s="412"/>
      <c r="OEB691" s="412"/>
      <c r="OEC691" s="412"/>
      <c r="OED691" s="412"/>
      <c r="OEE691" s="412"/>
      <c r="OEF691" s="412"/>
      <c r="OEG691" s="412"/>
      <c r="OEH691" s="412"/>
      <c r="OEI691" s="412"/>
      <c r="OEJ691" s="412"/>
      <c r="OEK691" s="412"/>
      <c r="OEL691" s="413"/>
      <c r="OEM691" s="413"/>
      <c r="OEN691" s="413"/>
      <c r="OEO691" s="413"/>
      <c r="OEP691" s="413"/>
      <c r="OEQ691" s="413"/>
      <c r="OER691" s="413"/>
      <c r="OES691" s="413"/>
      <c r="OET691" s="413"/>
      <c r="OEU691" s="413"/>
      <c r="OEV691" s="413"/>
      <c r="OEW691" s="413"/>
      <c r="OEX691" s="413"/>
      <c r="OEY691" s="413"/>
      <c r="OEZ691" s="413"/>
      <c r="OFA691" s="413"/>
      <c r="OFB691" s="413"/>
      <c r="OFC691" s="413"/>
      <c r="OFD691" s="413"/>
      <c r="OFE691" s="413"/>
      <c r="OFF691" s="413"/>
      <c r="OFG691" s="413"/>
      <c r="OFH691" s="413"/>
      <c r="OFI691" s="413"/>
      <c r="OFJ691" s="414"/>
      <c r="OFK691" s="414"/>
      <c r="OFL691" s="414"/>
      <c r="OFM691" s="414"/>
      <c r="OFN691" s="414"/>
      <c r="OFO691" s="413"/>
      <c r="OFP691" s="413"/>
      <c r="OFQ691" s="414"/>
      <c r="OFR691" s="414"/>
      <c r="OFS691" s="413"/>
      <c r="OFT691" s="413"/>
      <c r="OFU691" s="414"/>
      <c r="OFV691" s="414"/>
      <c r="OFW691" s="413"/>
      <c r="OFX691" s="413"/>
      <c r="OFY691" s="413"/>
      <c r="OFZ691" s="413"/>
      <c r="OGA691" s="413"/>
      <c r="OGB691" s="413"/>
      <c r="OGC691" s="413"/>
      <c r="OGD691" s="414"/>
      <c r="OGE691" s="414"/>
      <c r="OGF691" s="413"/>
      <c r="OGG691" s="413"/>
      <c r="OGH691" s="414"/>
      <c r="OGI691" s="414"/>
      <c r="OGJ691" s="413"/>
      <c r="OGK691" s="413"/>
      <c r="OGL691" s="413"/>
      <c r="OGM691" s="413"/>
      <c r="OGN691" s="413"/>
      <c r="OGO691" s="407"/>
      <c r="OGP691" s="439"/>
      <c r="OGQ691" s="413"/>
      <c r="OGR691" s="413"/>
      <c r="OGS691" s="413"/>
      <c r="OGT691" s="413"/>
      <c r="OGU691" s="413"/>
      <c r="OGV691" s="413"/>
      <c r="OGW691" s="413"/>
      <c r="OGX691" s="412"/>
      <c r="OGY691" s="412"/>
      <c r="OGZ691" s="412"/>
      <c r="OHA691" s="412"/>
      <c r="OHB691" s="412"/>
      <c r="OHC691" s="412"/>
      <c r="OHD691" s="412"/>
      <c r="OHE691" s="412"/>
      <c r="OHF691" s="412"/>
      <c r="OHG691" s="412"/>
      <c r="OHH691" s="412"/>
      <c r="OHI691" s="412"/>
      <c r="OHJ691" s="412"/>
      <c r="OHK691" s="412"/>
      <c r="OHL691" s="412"/>
      <c r="OHM691" s="412"/>
      <c r="OHN691" s="412"/>
      <c r="OHO691" s="412"/>
      <c r="OHP691" s="412"/>
      <c r="OHQ691" s="412"/>
      <c r="OHR691" s="412"/>
      <c r="OHS691" s="412"/>
      <c r="OHT691" s="412"/>
      <c r="OHU691" s="412"/>
      <c r="OHV691" s="412"/>
      <c r="OHW691" s="412"/>
      <c r="OHX691" s="412"/>
      <c r="OHY691" s="412"/>
      <c r="OHZ691" s="412"/>
      <c r="OIA691" s="412"/>
      <c r="OIB691" s="412"/>
      <c r="OIC691" s="412"/>
      <c r="OID691" s="412"/>
      <c r="OIE691" s="412"/>
      <c r="OIF691" s="412"/>
      <c r="OIG691" s="412"/>
      <c r="OIH691" s="412"/>
      <c r="OII691" s="412"/>
      <c r="OIJ691" s="412"/>
      <c r="OIK691" s="412"/>
      <c r="OIL691" s="412"/>
      <c r="OIM691" s="412"/>
      <c r="OIN691" s="412"/>
      <c r="OIO691" s="412"/>
      <c r="OIP691" s="413"/>
      <c r="OIQ691" s="413"/>
      <c r="OIR691" s="413"/>
      <c r="OIS691" s="413"/>
      <c r="OIT691" s="413"/>
      <c r="OIU691" s="413"/>
      <c r="OIV691" s="413"/>
      <c r="OIW691" s="413"/>
      <c r="OIX691" s="413"/>
      <c r="OIY691" s="413"/>
      <c r="OIZ691" s="413"/>
      <c r="OJA691" s="413"/>
      <c r="OJB691" s="413"/>
      <c r="OJC691" s="413"/>
      <c r="OJD691" s="413"/>
      <c r="OJE691" s="413"/>
      <c r="OJF691" s="413"/>
      <c r="OJG691" s="413"/>
      <c r="OJH691" s="413"/>
      <c r="OJI691" s="413"/>
      <c r="OJJ691" s="413"/>
      <c r="OJK691" s="413"/>
      <c r="OJL691" s="413"/>
      <c r="OJM691" s="413"/>
      <c r="OJN691" s="414"/>
      <c r="OJO691" s="414"/>
      <c r="OJP691" s="414"/>
      <c r="OJQ691" s="414"/>
      <c r="OJR691" s="414"/>
      <c r="OJS691" s="413"/>
      <c r="OJT691" s="413"/>
      <c r="OJU691" s="414"/>
      <c r="OJV691" s="414"/>
      <c r="OJW691" s="413"/>
      <c r="OJX691" s="413"/>
      <c r="OJY691" s="414"/>
      <c r="OJZ691" s="414"/>
      <c r="OKA691" s="413"/>
      <c r="OKB691" s="413"/>
      <c r="OKC691" s="413"/>
      <c r="OKD691" s="413"/>
      <c r="OKE691" s="413"/>
      <c r="OKF691" s="413"/>
      <c r="OKG691" s="413"/>
      <c r="OKH691" s="414"/>
      <c r="OKI691" s="414"/>
      <c r="OKJ691" s="413"/>
      <c r="OKK691" s="413"/>
      <c r="OKL691" s="414"/>
      <c r="OKM691" s="414"/>
      <c r="OKN691" s="413"/>
      <c r="OKO691" s="413"/>
      <c r="OKP691" s="413"/>
      <c r="OKQ691" s="413"/>
      <c r="OKR691" s="413"/>
      <c r="OKS691" s="407"/>
      <c r="OKT691" s="439"/>
      <c r="OKU691" s="413"/>
      <c r="OKV691" s="413"/>
      <c r="OKW691" s="413"/>
      <c r="OKX691" s="413"/>
      <c r="OKY691" s="413"/>
      <c r="OKZ691" s="413"/>
      <c r="OLA691" s="413"/>
      <c r="OLB691" s="412"/>
      <c r="OLC691" s="412"/>
      <c r="OLD691" s="412"/>
      <c r="OLE691" s="412"/>
      <c r="OLF691" s="412"/>
      <c r="OLG691" s="412"/>
      <c r="OLH691" s="412"/>
      <c r="OLI691" s="412"/>
      <c r="OLJ691" s="412"/>
      <c r="OLK691" s="412"/>
      <c r="OLL691" s="412"/>
      <c r="OLM691" s="412"/>
      <c r="OLN691" s="412"/>
      <c r="OLO691" s="412"/>
      <c r="OLP691" s="412"/>
      <c r="OLQ691" s="412"/>
      <c r="OLR691" s="412"/>
      <c r="OLS691" s="412"/>
      <c r="OLT691" s="412"/>
      <c r="OLU691" s="412"/>
      <c r="OLV691" s="412"/>
      <c r="OLW691" s="412"/>
      <c r="OLX691" s="412"/>
      <c r="OLY691" s="412"/>
      <c r="OLZ691" s="412"/>
      <c r="OMA691" s="412"/>
      <c r="OMB691" s="412"/>
      <c r="OMC691" s="412"/>
      <c r="OMD691" s="412"/>
      <c r="OME691" s="412"/>
      <c r="OMF691" s="412"/>
      <c r="OMG691" s="412"/>
      <c r="OMH691" s="412"/>
      <c r="OMI691" s="412"/>
      <c r="OMJ691" s="412"/>
      <c r="OMK691" s="412"/>
      <c r="OML691" s="412"/>
      <c r="OMM691" s="412"/>
      <c r="OMN691" s="412"/>
      <c r="OMO691" s="412"/>
      <c r="OMP691" s="412"/>
      <c r="OMQ691" s="412"/>
      <c r="OMR691" s="412"/>
      <c r="OMS691" s="412"/>
      <c r="OMT691" s="413"/>
      <c r="OMU691" s="413"/>
      <c r="OMV691" s="413"/>
      <c r="OMW691" s="413"/>
      <c r="OMX691" s="413"/>
      <c r="OMY691" s="413"/>
      <c r="OMZ691" s="413"/>
      <c r="ONA691" s="413"/>
      <c r="ONB691" s="413"/>
      <c r="ONC691" s="413"/>
      <c r="OND691" s="413"/>
      <c r="ONE691" s="413"/>
      <c r="ONF691" s="413"/>
      <c r="ONG691" s="413"/>
      <c r="ONH691" s="413"/>
      <c r="ONI691" s="413"/>
      <c r="ONJ691" s="413"/>
      <c r="ONK691" s="413"/>
      <c r="ONL691" s="413"/>
      <c r="ONM691" s="413"/>
      <c r="ONN691" s="413"/>
      <c r="ONO691" s="413"/>
      <c r="ONP691" s="413"/>
      <c r="ONQ691" s="413"/>
      <c r="ONR691" s="414"/>
      <c r="ONS691" s="414"/>
      <c r="ONT691" s="414"/>
      <c r="ONU691" s="414"/>
      <c r="ONV691" s="414"/>
      <c r="ONW691" s="413"/>
      <c r="ONX691" s="413"/>
      <c r="ONY691" s="414"/>
      <c r="ONZ691" s="414"/>
      <c r="OOA691" s="413"/>
      <c r="OOB691" s="413"/>
      <c r="OOC691" s="414"/>
      <c r="OOD691" s="414"/>
      <c r="OOE691" s="413"/>
      <c r="OOF691" s="413"/>
      <c r="OOG691" s="413"/>
      <c r="OOH691" s="413"/>
      <c r="OOI691" s="413"/>
      <c r="OOJ691" s="413"/>
      <c r="OOK691" s="413"/>
      <c r="OOL691" s="414"/>
      <c r="OOM691" s="414"/>
      <c r="OON691" s="413"/>
      <c r="OOO691" s="413"/>
      <c r="OOP691" s="414"/>
      <c r="OOQ691" s="414"/>
      <c r="OOR691" s="413"/>
      <c r="OOS691" s="413"/>
      <c r="OOT691" s="413"/>
      <c r="OOU691" s="413"/>
      <c r="OOV691" s="413"/>
      <c r="OOW691" s="407"/>
      <c r="OOX691" s="439"/>
      <c r="OOY691" s="413"/>
      <c r="OOZ691" s="413"/>
      <c r="OPA691" s="413"/>
      <c r="OPB691" s="413"/>
      <c r="OPC691" s="413"/>
      <c r="OPD691" s="413"/>
      <c r="OPE691" s="413"/>
      <c r="OPF691" s="412"/>
      <c r="OPG691" s="412"/>
      <c r="OPH691" s="412"/>
      <c r="OPI691" s="412"/>
      <c r="OPJ691" s="412"/>
      <c r="OPK691" s="412"/>
      <c r="OPL691" s="412"/>
      <c r="OPM691" s="412"/>
      <c r="OPN691" s="412"/>
      <c r="OPO691" s="412"/>
      <c r="OPP691" s="412"/>
      <c r="OPQ691" s="412"/>
      <c r="OPR691" s="412"/>
      <c r="OPS691" s="412"/>
      <c r="OPT691" s="412"/>
      <c r="OPU691" s="412"/>
      <c r="OPV691" s="412"/>
      <c r="OPW691" s="412"/>
      <c r="OPX691" s="412"/>
      <c r="OPY691" s="412"/>
      <c r="OPZ691" s="412"/>
      <c r="OQA691" s="412"/>
      <c r="OQB691" s="412"/>
      <c r="OQC691" s="412"/>
      <c r="OQD691" s="412"/>
      <c r="OQE691" s="412"/>
      <c r="OQF691" s="412"/>
      <c r="OQG691" s="412"/>
      <c r="OQH691" s="412"/>
      <c r="OQI691" s="412"/>
      <c r="OQJ691" s="412"/>
      <c r="OQK691" s="412"/>
      <c r="OQL691" s="412"/>
      <c r="OQM691" s="412"/>
      <c r="OQN691" s="412"/>
      <c r="OQO691" s="412"/>
      <c r="OQP691" s="412"/>
      <c r="OQQ691" s="412"/>
      <c r="OQR691" s="412"/>
      <c r="OQS691" s="412"/>
      <c r="OQT691" s="412"/>
      <c r="OQU691" s="412"/>
      <c r="OQV691" s="412"/>
      <c r="OQW691" s="412"/>
      <c r="OQX691" s="413"/>
      <c r="OQY691" s="413"/>
      <c r="OQZ691" s="413"/>
      <c r="ORA691" s="413"/>
      <c r="ORB691" s="413"/>
      <c r="ORC691" s="413"/>
      <c r="ORD691" s="413"/>
      <c r="ORE691" s="413"/>
      <c r="ORF691" s="413"/>
      <c r="ORG691" s="413"/>
      <c r="ORH691" s="413"/>
      <c r="ORI691" s="413"/>
      <c r="ORJ691" s="413"/>
      <c r="ORK691" s="413"/>
      <c r="ORL691" s="413"/>
      <c r="ORM691" s="413"/>
      <c r="ORN691" s="413"/>
      <c r="ORO691" s="413"/>
      <c r="ORP691" s="413"/>
      <c r="ORQ691" s="413"/>
      <c r="ORR691" s="413"/>
      <c r="ORS691" s="413"/>
      <c r="ORT691" s="413"/>
      <c r="ORU691" s="413"/>
      <c r="ORV691" s="414"/>
      <c r="ORW691" s="414"/>
      <c r="ORX691" s="414"/>
      <c r="ORY691" s="414"/>
      <c r="ORZ691" s="414"/>
      <c r="OSA691" s="413"/>
      <c r="OSB691" s="413"/>
      <c r="OSC691" s="414"/>
      <c r="OSD691" s="414"/>
      <c r="OSE691" s="413"/>
      <c r="OSF691" s="413"/>
      <c r="OSG691" s="414"/>
      <c r="OSH691" s="414"/>
      <c r="OSI691" s="413"/>
      <c r="OSJ691" s="413"/>
      <c r="OSK691" s="413"/>
      <c r="OSL691" s="413"/>
      <c r="OSM691" s="413"/>
      <c r="OSN691" s="413"/>
      <c r="OSO691" s="413"/>
      <c r="OSP691" s="414"/>
      <c r="OSQ691" s="414"/>
      <c r="OSR691" s="413"/>
      <c r="OSS691" s="413"/>
      <c r="OST691" s="414"/>
      <c r="OSU691" s="414"/>
      <c r="OSV691" s="413"/>
      <c r="OSW691" s="413"/>
      <c r="OSX691" s="413"/>
      <c r="OSY691" s="413"/>
      <c r="OSZ691" s="413"/>
      <c r="OTA691" s="407"/>
      <c r="OTB691" s="439"/>
      <c r="OTC691" s="413"/>
      <c r="OTD691" s="413"/>
      <c r="OTE691" s="413"/>
      <c r="OTF691" s="413"/>
      <c r="OTG691" s="413"/>
      <c r="OTH691" s="413"/>
      <c r="OTI691" s="413"/>
      <c r="OTJ691" s="412"/>
      <c r="OTK691" s="412"/>
      <c r="OTL691" s="412"/>
      <c r="OTM691" s="412"/>
      <c r="OTN691" s="412"/>
      <c r="OTO691" s="412"/>
      <c r="OTP691" s="412"/>
      <c r="OTQ691" s="412"/>
      <c r="OTR691" s="412"/>
      <c r="OTS691" s="412"/>
      <c r="OTT691" s="412"/>
      <c r="OTU691" s="412"/>
      <c r="OTV691" s="412"/>
      <c r="OTW691" s="412"/>
      <c r="OTX691" s="412"/>
      <c r="OTY691" s="412"/>
      <c r="OTZ691" s="412"/>
      <c r="OUA691" s="412"/>
      <c r="OUB691" s="412"/>
      <c r="OUC691" s="412"/>
      <c r="OUD691" s="412"/>
      <c r="OUE691" s="412"/>
      <c r="OUF691" s="412"/>
      <c r="OUG691" s="412"/>
      <c r="OUH691" s="412"/>
      <c r="OUI691" s="412"/>
      <c r="OUJ691" s="412"/>
      <c r="OUK691" s="412"/>
      <c r="OUL691" s="412"/>
      <c r="OUM691" s="412"/>
      <c r="OUN691" s="412"/>
      <c r="OUO691" s="412"/>
      <c r="OUP691" s="412"/>
      <c r="OUQ691" s="412"/>
      <c r="OUR691" s="412"/>
      <c r="OUS691" s="412"/>
      <c r="OUT691" s="412"/>
      <c r="OUU691" s="412"/>
      <c r="OUV691" s="412"/>
      <c r="OUW691" s="412"/>
      <c r="OUX691" s="412"/>
      <c r="OUY691" s="412"/>
      <c r="OUZ691" s="412"/>
      <c r="OVA691" s="412"/>
      <c r="OVB691" s="413"/>
      <c r="OVC691" s="413"/>
      <c r="OVD691" s="413"/>
      <c r="OVE691" s="413"/>
      <c r="OVF691" s="413"/>
      <c r="OVG691" s="413"/>
      <c r="OVH691" s="413"/>
      <c r="OVI691" s="413"/>
      <c r="OVJ691" s="413"/>
      <c r="OVK691" s="413"/>
      <c r="OVL691" s="413"/>
      <c r="OVM691" s="413"/>
      <c r="OVN691" s="413"/>
      <c r="OVO691" s="413"/>
      <c r="OVP691" s="413"/>
      <c r="OVQ691" s="413"/>
      <c r="OVR691" s="413"/>
      <c r="OVS691" s="413"/>
      <c r="OVT691" s="413"/>
      <c r="OVU691" s="413"/>
      <c r="OVV691" s="413"/>
      <c r="OVW691" s="413"/>
      <c r="OVX691" s="413"/>
      <c r="OVY691" s="413"/>
      <c r="OVZ691" s="414"/>
      <c r="OWA691" s="414"/>
      <c r="OWB691" s="414"/>
      <c r="OWC691" s="414"/>
      <c r="OWD691" s="414"/>
      <c r="OWE691" s="413"/>
      <c r="OWF691" s="413"/>
      <c r="OWG691" s="414"/>
      <c r="OWH691" s="414"/>
      <c r="OWI691" s="413"/>
      <c r="OWJ691" s="413"/>
      <c r="OWK691" s="414"/>
      <c r="OWL691" s="414"/>
      <c r="OWM691" s="413"/>
      <c r="OWN691" s="413"/>
      <c r="OWO691" s="413"/>
      <c r="OWP691" s="413"/>
      <c r="OWQ691" s="413"/>
      <c r="OWR691" s="413"/>
      <c r="OWS691" s="413"/>
      <c r="OWT691" s="414"/>
      <c r="OWU691" s="414"/>
      <c r="OWV691" s="413"/>
      <c r="OWW691" s="413"/>
      <c r="OWX691" s="414"/>
      <c r="OWY691" s="414"/>
      <c r="OWZ691" s="413"/>
      <c r="OXA691" s="413"/>
      <c r="OXB691" s="413"/>
      <c r="OXC691" s="413"/>
      <c r="OXD691" s="413"/>
      <c r="OXE691" s="407"/>
      <c r="OXF691" s="439"/>
      <c r="OXG691" s="413"/>
      <c r="OXH691" s="413"/>
      <c r="OXI691" s="413"/>
      <c r="OXJ691" s="413"/>
      <c r="OXK691" s="413"/>
      <c r="OXL691" s="413"/>
      <c r="OXM691" s="413"/>
      <c r="OXN691" s="412"/>
      <c r="OXO691" s="412"/>
      <c r="OXP691" s="412"/>
      <c r="OXQ691" s="412"/>
      <c r="OXR691" s="412"/>
      <c r="OXS691" s="412"/>
      <c r="OXT691" s="412"/>
      <c r="OXU691" s="412"/>
      <c r="OXV691" s="412"/>
      <c r="OXW691" s="412"/>
      <c r="OXX691" s="412"/>
      <c r="OXY691" s="412"/>
      <c r="OXZ691" s="412"/>
      <c r="OYA691" s="412"/>
      <c r="OYB691" s="412"/>
      <c r="OYC691" s="412"/>
      <c r="OYD691" s="412"/>
      <c r="OYE691" s="412"/>
      <c r="OYF691" s="412"/>
      <c r="OYG691" s="412"/>
      <c r="OYH691" s="412"/>
      <c r="OYI691" s="412"/>
      <c r="OYJ691" s="412"/>
      <c r="OYK691" s="412"/>
      <c r="OYL691" s="412"/>
      <c r="OYM691" s="412"/>
      <c r="OYN691" s="412"/>
      <c r="OYO691" s="412"/>
      <c r="OYP691" s="412"/>
      <c r="OYQ691" s="412"/>
      <c r="OYR691" s="412"/>
      <c r="OYS691" s="412"/>
      <c r="OYT691" s="412"/>
      <c r="OYU691" s="412"/>
      <c r="OYV691" s="412"/>
      <c r="OYW691" s="412"/>
      <c r="OYX691" s="412"/>
      <c r="OYY691" s="412"/>
      <c r="OYZ691" s="412"/>
      <c r="OZA691" s="412"/>
      <c r="OZB691" s="412"/>
      <c r="OZC691" s="412"/>
      <c r="OZD691" s="412"/>
      <c r="OZE691" s="412"/>
      <c r="OZF691" s="413"/>
      <c r="OZG691" s="413"/>
      <c r="OZH691" s="413"/>
      <c r="OZI691" s="413"/>
      <c r="OZJ691" s="413"/>
      <c r="OZK691" s="413"/>
      <c r="OZL691" s="413"/>
      <c r="OZM691" s="413"/>
      <c r="OZN691" s="413"/>
      <c r="OZO691" s="413"/>
      <c r="OZP691" s="413"/>
      <c r="OZQ691" s="413"/>
      <c r="OZR691" s="413"/>
      <c r="OZS691" s="413"/>
      <c r="OZT691" s="413"/>
      <c r="OZU691" s="413"/>
      <c r="OZV691" s="413"/>
      <c r="OZW691" s="413"/>
      <c r="OZX691" s="413"/>
      <c r="OZY691" s="413"/>
      <c r="OZZ691" s="413"/>
      <c r="PAA691" s="413"/>
      <c r="PAB691" s="413"/>
      <c r="PAC691" s="413"/>
      <c r="PAD691" s="414"/>
      <c r="PAE691" s="414"/>
      <c r="PAF691" s="414"/>
      <c r="PAG691" s="414"/>
      <c r="PAH691" s="414"/>
      <c r="PAI691" s="413"/>
      <c r="PAJ691" s="413"/>
      <c r="PAK691" s="414"/>
      <c r="PAL691" s="414"/>
      <c r="PAM691" s="413"/>
      <c r="PAN691" s="413"/>
      <c r="PAO691" s="414"/>
      <c r="PAP691" s="414"/>
      <c r="PAQ691" s="413"/>
      <c r="PAR691" s="413"/>
      <c r="PAS691" s="413"/>
      <c r="PAT691" s="413"/>
      <c r="PAU691" s="413"/>
      <c r="PAV691" s="413"/>
      <c r="PAW691" s="413"/>
      <c r="PAX691" s="414"/>
      <c r="PAY691" s="414"/>
      <c r="PAZ691" s="413"/>
      <c r="PBA691" s="413"/>
      <c r="PBB691" s="414"/>
      <c r="PBC691" s="414"/>
      <c r="PBD691" s="413"/>
      <c r="PBE691" s="413"/>
      <c r="PBF691" s="413"/>
      <c r="PBG691" s="413"/>
      <c r="PBH691" s="413"/>
      <c r="PBI691" s="407"/>
      <c r="PBJ691" s="439"/>
      <c r="PBK691" s="413"/>
      <c r="PBL691" s="413"/>
      <c r="PBM691" s="413"/>
      <c r="PBN691" s="413"/>
      <c r="PBO691" s="413"/>
      <c r="PBP691" s="413"/>
      <c r="PBQ691" s="413"/>
      <c r="PBR691" s="412"/>
      <c r="PBS691" s="412"/>
      <c r="PBT691" s="412"/>
      <c r="PBU691" s="412"/>
      <c r="PBV691" s="412"/>
      <c r="PBW691" s="412"/>
      <c r="PBX691" s="412"/>
      <c r="PBY691" s="412"/>
      <c r="PBZ691" s="412"/>
      <c r="PCA691" s="412"/>
      <c r="PCB691" s="412"/>
      <c r="PCC691" s="412"/>
      <c r="PCD691" s="412"/>
      <c r="PCE691" s="412"/>
      <c r="PCF691" s="412"/>
      <c r="PCG691" s="412"/>
      <c r="PCH691" s="412"/>
      <c r="PCI691" s="412"/>
      <c r="PCJ691" s="412"/>
      <c r="PCK691" s="412"/>
      <c r="PCL691" s="412"/>
      <c r="PCM691" s="412"/>
      <c r="PCN691" s="412"/>
      <c r="PCO691" s="412"/>
      <c r="PCP691" s="412"/>
      <c r="PCQ691" s="412"/>
      <c r="PCR691" s="412"/>
      <c r="PCS691" s="412"/>
      <c r="PCT691" s="412"/>
      <c r="PCU691" s="412"/>
      <c r="PCV691" s="412"/>
      <c r="PCW691" s="412"/>
      <c r="PCX691" s="412"/>
      <c r="PCY691" s="412"/>
      <c r="PCZ691" s="412"/>
      <c r="PDA691" s="412"/>
      <c r="PDB691" s="412"/>
      <c r="PDC691" s="412"/>
      <c r="PDD691" s="412"/>
      <c r="PDE691" s="412"/>
      <c r="PDF691" s="412"/>
      <c r="PDG691" s="412"/>
      <c r="PDH691" s="412"/>
      <c r="PDI691" s="412"/>
      <c r="PDJ691" s="413"/>
      <c r="PDK691" s="413"/>
      <c r="PDL691" s="413"/>
      <c r="PDM691" s="413"/>
      <c r="PDN691" s="413"/>
      <c r="PDO691" s="413"/>
      <c r="PDP691" s="413"/>
      <c r="PDQ691" s="413"/>
      <c r="PDR691" s="413"/>
      <c r="PDS691" s="413"/>
      <c r="PDT691" s="413"/>
      <c r="PDU691" s="413"/>
      <c r="PDV691" s="413"/>
      <c r="PDW691" s="413"/>
      <c r="PDX691" s="413"/>
      <c r="PDY691" s="413"/>
      <c r="PDZ691" s="413"/>
      <c r="PEA691" s="413"/>
      <c r="PEB691" s="413"/>
      <c r="PEC691" s="413"/>
      <c r="PED691" s="413"/>
      <c r="PEE691" s="413"/>
      <c r="PEF691" s="413"/>
      <c r="PEG691" s="413"/>
      <c r="PEH691" s="414"/>
      <c r="PEI691" s="414"/>
      <c r="PEJ691" s="414"/>
      <c r="PEK691" s="414"/>
      <c r="PEL691" s="414"/>
      <c r="PEM691" s="413"/>
      <c r="PEN691" s="413"/>
      <c r="PEO691" s="414"/>
      <c r="PEP691" s="414"/>
      <c r="PEQ691" s="413"/>
      <c r="PER691" s="413"/>
      <c r="PES691" s="414"/>
      <c r="PET691" s="414"/>
      <c r="PEU691" s="413"/>
      <c r="PEV691" s="413"/>
      <c r="PEW691" s="413"/>
      <c r="PEX691" s="413"/>
      <c r="PEY691" s="413"/>
      <c r="PEZ691" s="413"/>
      <c r="PFA691" s="413"/>
      <c r="PFB691" s="414"/>
      <c r="PFC691" s="414"/>
      <c r="PFD691" s="413"/>
      <c r="PFE691" s="413"/>
      <c r="PFF691" s="414"/>
      <c r="PFG691" s="414"/>
      <c r="PFH691" s="413"/>
      <c r="PFI691" s="413"/>
      <c r="PFJ691" s="413"/>
      <c r="PFK691" s="413"/>
      <c r="PFL691" s="413"/>
      <c r="PFM691" s="407"/>
      <c r="PFN691" s="439"/>
      <c r="PFO691" s="413"/>
      <c r="PFP691" s="413"/>
      <c r="PFQ691" s="413"/>
      <c r="PFR691" s="413"/>
      <c r="PFS691" s="413"/>
      <c r="PFT691" s="413"/>
      <c r="PFU691" s="413"/>
      <c r="PFV691" s="412"/>
      <c r="PFW691" s="412"/>
      <c r="PFX691" s="412"/>
      <c r="PFY691" s="412"/>
      <c r="PFZ691" s="412"/>
      <c r="PGA691" s="412"/>
      <c r="PGB691" s="412"/>
      <c r="PGC691" s="412"/>
      <c r="PGD691" s="412"/>
      <c r="PGE691" s="412"/>
      <c r="PGF691" s="412"/>
      <c r="PGG691" s="412"/>
      <c r="PGH691" s="412"/>
      <c r="PGI691" s="412"/>
      <c r="PGJ691" s="412"/>
      <c r="PGK691" s="412"/>
      <c r="PGL691" s="412"/>
      <c r="PGM691" s="412"/>
      <c r="PGN691" s="412"/>
      <c r="PGO691" s="412"/>
      <c r="PGP691" s="412"/>
      <c r="PGQ691" s="412"/>
      <c r="PGR691" s="412"/>
      <c r="PGS691" s="412"/>
      <c r="PGT691" s="412"/>
      <c r="PGU691" s="412"/>
      <c r="PGV691" s="412"/>
      <c r="PGW691" s="412"/>
      <c r="PGX691" s="412"/>
      <c r="PGY691" s="412"/>
      <c r="PGZ691" s="412"/>
      <c r="PHA691" s="412"/>
      <c r="PHB691" s="412"/>
      <c r="PHC691" s="412"/>
      <c r="PHD691" s="412"/>
      <c r="PHE691" s="412"/>
      <c r="PHF691" s="412"/>
      <c r="PHG691" s="412"/>
      <c r="PHH691" s="412"/>
      <c r="PHI691" s="412"/>
      <c r="PHJ691" s="412"/>
      <c r="PHK691" s="412"/>
      <c r="PHL691" s="412"/>
      <c r="PHM691" s="412"/>
      <c r="PHN691" s="413"/>
      <c r="PHO691" s="413"/>
      <c r="PHP691" s="413"/>
      <c r="PHQ691" s="413"/>
      <c r="PHR691" s="413"/>
      <c r="PHS691" s="413"/>
      <c r="PHT691" s="413"/>
      <c r="PHU691" s="413"/>
      <c r="PHV691" s="413"/>
      <c r="PHW691" s="413"/>
      <c r="PHX691" s="413"/>
      <c r="PHY691" s="413"/>
      <c r="PHZ691" s="413"/>
      <c r="PIA691" s="413"/>
      <c r="PIB691" s="413"/>
      <c r="PIC691" s="413"/>
      <c r="PID691" s="413"/>
      <c r="PIE691" s="413"/>
      <c r="PIF691" s="413"/>
      <c r="PIG691" s="413"/>
      <c r="PIH691" s="413"/>
      <c r="PII691" s="413"/>
      <c r="PIJ691" s="413"/>
      <c r="PIK691" s="413"/>
      <c r="PIL691" s="414"/>
      <c r="PIM691" s="414"/>
      <c r="PIN691" s="414"/>
      <c r="PIO691" s="414"/>
      <c r="PIP691" s="414"/>
      <c r="PIQ691" s="413"/>
      <c r="PIR691" s="413"/>
      <c r="PIS691" s="414"/>
      <c r="PIT691" s="414"/>
      <c r="PIU691" s="413"/>
      <c r="PIV691" s="413"/>
      <c r="PIW691" s="414"/>
      <c r="PIX691" s="414"/>
      <c r="PIY691" s="413"/>
      <c r="PIZ691" s="413"/>
      <c r="PJA691" s="413"/>
      <c r="PJB691" s="413"/>
      <c r="PJC691" s="413"/>
      <c r="PJD691" s="413"/>
      <c r="PJE691" s="413"/>
      <c r="PJF691" s="414"/>
      <c r="PJG691" s="414"/>
      <c r="PJH691" s="413"/>
      <c r="PJI691" s="413"/>
      <c r="PJJ691" s="414"/>
      <c r="PJK691" s="414"/>
      <c r="PJL691" s="413"/>
      <c r="PJM691" s="413"/>
      <c r="PJN691" s="413"/>
      <c r="PJO691" s="413"/>
      <c r="PJP691" s="413"/>
      <c r="PJQ691" s="407"/>
      <c r="PJR691" s="439"/>
      <c r="PJS691" s="413"/>
      <c r="PJT691" s="413"/>
      <c r="PJU691" s="413"/>
      <c r="PJV691" s="413"/>
      <c r="PJW691" s="413"/>
      <c r="PJX691" s="413"/>
      <c r="PJY691" s="413"/>
      <c r="PJZ691" s="412"/>
      <c r="PKA691" s="412"/>
      <c r="PKB691" s="412"/>
      <c r="PKC691" s="412"/>
      <c r="PKD691" s="412"/>
      <c r="PKE691" s="412"/>
      <c r="PKF691" s="412"/>
      <c r="PKG691" s="412"/>
      <c r="PKH691" s="412"/>
      <c r="PKI691" s="412"/>
      <c r="PKJ691" s="412"/>
      <c r="PKK691" s="412"/>
      <c r="PKL691" s="412"/>
      <c r="PKM691" s="412"/>
      <c r="PKN691" s="412"/>
      <c r="PKO691" s="412"/>
      <c r="PKP691" s="412"/>
      <c r="PKQ691" s="412"/>
      <c r="PKR691" s="412"/>
      <c r="PKS691" s="412"/>
      <c r="PKT691" s="412"/>
      <c r="PKU691" s="412"/>
      <c r="PKV691" s="412"/>
      <c r="PKW691" s="412"/>
      <c r="PKX691" s="412"/>
      <c r="PKY691" s="412"/>
      <c r="PKZ691" s="412"/>
      <c r="PLA691" s="412"/>
      <c r="PLB691" s="412"/>
      <c r="PLC691" s="412"/>
      <c r="PLD691" s="412"/>
      <c r="PLE691" s="412"/>
      <c r="PLF691" s="412"/>
      <c r="PLG691" s="412"/>
      <c r="PLH691" s="412"/>
      <c r="PLI691" s="412"/>
      <c r="PLJ691" s="412"/>
      <c r="PLK691" s="412"/>
      <c r="PLL691" s="412"/>
      <c r="PLM691" s="412"/>
      <c r="PLN691" s="412"/>
      <c r="PLO691" s="412"/>
      <c r="PLP691" s="412"/>
      <c r="PLQ691" s="412"/>
      <c r="PLR691" s="413"/>
      <c r="PLS691" s="413"/>
      <c r="PLT691" s="413"/>
      <c r="PLU691" s="413"/>
      <c r="PLV691" s="413"/>
      <c r="PLW691" s="413"/>
      <c r="PLX691" s="413"/>
      <c r="PLY691" s="413"/>
      <c r="PLZ691" s="413"/>
      <c r="PMA691" s="413"/>
      <c r="PMB691" s="413"/>
      <c r="PMC691" s="413"/>
      <c r="PMD691" s="413"/>
      <c r="PME691" s="413"/>
      <c r="PMF691" s="413"/>
      <c r="PMG691" s="413"/>
      <c r="PMH691" s="413"/>
      <c r="PMI691" s="413"/>
      <c r="PMJ691" s="413"/>
      <c r="PMK691" s="413"/>
      <c r="PML691" s="413"/>
      <c r="PMM691" s="413"/>
      <c r="PMN691" s="413"/>
      <c r="PMO691" s="413"/>
      <c r="PMP691" s="414"/>
      <c r="PMQ691" s="414"/>
      <c r="PMR691" s="414"/>
      <c r="PMS691" s="414"/>
      <c r="PMT691" s="414"/>
      <c r="PMU691" s="413"/>
      <c r="PMV691" s="413"/>
      <c r="PMW691" s="414"/>
      <c r="PMX691" s="414"/>
      <c r="PMY691" s="413"/>
      <c r="PMZ691" s="413"/>
      <c r="PNA691" s="414"/>
      <c r="PNB691" s="414"/>
      <c r="PNC691" s="413"/>
      <c r="PND691" s="413"/>
      <c r="PNE691" s="413"/>
      <c r="PNF691" s="413"/>
      <c r="PNG691" s="413"/>
      <c r="PNH691" s="413"/>
      <c r="PNI691" s="413"/>
      <c r="PNJ691" s="414"/>
      <c r="PNK691" s="414"/>
      <c r="PNL691" s="413"/>
      <c r="PNM691" s="413"/>
      <c r="PNN691" s="414"/>
      <c r="PNO691" s="414"/>
      <c r="PNP691" s="413"/>
      <c r="PNQ691" s="413"/>
      <c r="PNR691" s="413"/>
      <c r="PNS691" s="413"/>
      <c r="PNT691" s="413"/>
      <c r="PNU691" s="407"/>
      <c r="PNV691" s="439"/>
      <c r="PNW691" s="413"/>
      <c r="PNX691" s="413"/>
      <c r="PNY691" s="413"/>
      <c r="PNZ691" s="413"/>
      <c r="POA691" s="413"/>
      <c r="POB691" s="413"/>
      <c r="POC691" s="413"/>
      <c r="POD691" s="412"/>
      <c r="POE691" s="412"/>
      <c r="POF691" s="412"/>
      <c r="POG691" s="412"/>
      <c r="POH691" s="412"/>
      <c r="POI691" s="412"/>
      <c r="POJ691" s="412"/>
      <c r="POK691" s="412"/>
      <c r="POL691" s="412"/>
      <c r="POM691" s="412"/>
      <c r="PON691" s="412"/>
      <c r="POO691" s="412"/>
      <c r="POP691" s="412"/>
      <c r="POQ691" s="412"/>
      <c r="POR691" s="412"/>
      <c r="POS691" s="412"/>
      <c r="POT691" s="412"/>
      <c r="POU691" s="412"/>
      <c r="POV691" s="412"/>
      <c r="POW691" s="412"/>
      <c r="POX691" s="412"/>
      <c r="POY691" s="412"/>
      <c r="POZ691" s="412"/>
      <c r="PPA691" s="412"/>
      <c r="PPB691" s="412"/>
      <c r="PPC691" s="412"/>
      <c r="PPD691" s="412"/>
      <c r="PPE691" s="412"/>
      <c r="PPF691" s="412"/>
      <c r="PPG691" s="412"/>
      <c r="PPH691" s="412"/>
      <c r="PPI691" s="412"/>
      <c r="PPJ691" s="412"/>
      <c r="PPK691" s="412"/>
      <c r="PPL691" s="412"/>
      <c r="PPM691" s="412"/>
      <c r="PPN691" s="412"/>
      <c r="PPO691" s="412"/>
      <c r="PPP691" s="412"/>
      <c r="PPQ691" s="412"/>
      <c r="PPR691" s="412"/>
      <c r="PPS691" s="412"/>
      <c r="PPT691" s="412"/>
      <c r="PPU691" s="412"/>
      <c r="PPV691" s="413"/>
      <c r="PPW691" s="413"/>
      <c r="PPX691" s="413"/>
      <c r="PPY691" s="413"/>
      <c r="PPZ691" s="413"/>
      <c r="PQA691" s="413"/>
      <c r="PQB691" s="413"/>
      <c r="PQC691" s="413"/>
      <c r="PQD691" s="413"/>
      <c r="PQE691" s="413"/>
      <c r="PQF691" s="413"/>
      <c r="PQG691" s="413"/>
      <c r="PQH691" s="413"/>
      <c r="PQI691" s="413"/>
      <c r="PQJ691" s="413"/>
      <c r="PQK691" s="413"/>
      <c r="PQL691" s="413"/>
      <c r="PQM691" s="413"/>
      <c r="PQN691" s="413"/>
      <c r="PQO691" s="413"/>
      <c r="PQP691" s="413"/>
      <c r="PQQ691" s="413"/>
      <c r="PQR691" s="413"/>
      <c r="PQS691" s="413"/>
      <c r="PQT691" s="414"/>
      <c r="PQU691" s="414"/>
      <c r="PQV691" s="414"/>
      <c r="PQW691" s="414"/>
      <c r="PQX691" s="414"/>
      <c r="PQY691" s="413"/>
      <c r="PQZ691" s="413"/>
      <c r="PRA691" s="414"/>
      <c r="PRB691" s="414"/>
      <c r="PRC691" s="413"/>
      <c r="PRD691" s="413"/>
      <c r="PRE691" s="414"/>
      <c r="PRF691" s="414"/>
      <c r="PRG691" s="413"/>
      <c r="PRH691" s="413"/>
      <c r="PRI691" s="413"/>
      <c r="PRJ691" s="413"/>
      <c r="PRK691" s="413"/>
      <c r="PRL691" s="413"/>
      <c r="PRM691" s="413"/>
      <c r="PRN691" s="414"/>
      <c r="PRO691" s="414"/>
      <c r="PRP691" s="413"/>
      <c r="PRQ691" s="413"/>
      <c r="PRR691" s="414"/>
      <c r="PRS691" s="414"/>
      <c r="PRT691" s="413"/>
      <c r="PRU691" s="413"/>
      <c r="PRV691" s="413"/>
      <c r="PRW691" s="413"/>
      <c r="PRX691" s="413"/>
      <c r="PRY691" s="407"/>
      <c r="PRZ691" s="439"/>
      <c r="PSA691" s="413"/>
      <c r="PSB691" s="413"/>
      <c r="PSC691" s="413"/>
      <c r="PSD691" s="413"/>
      <c r="PSE691" s="413"/>
      <c r="PSF691" s="413"/>
      <c r="PSG691" s="413"/>
      <c r="PSH691" s="412"/>
      <c r="PSI691" s="412"/>
      <c r="PSJ691" s="412"/>
      <c r="PSK691" s="412"/>
      <c r="PSL691" s="412"/>
      <c r="PSM691" s="412"/>
      <c r="PSN691" s="412"/>
      <c r="PSO691" s="412"/>
      <c r="PSP691" s="412"/>
      <c r="PSQ691" s="412"/>
      <c r="PSR691" s="412"/>
      <c r="PSS691" s="412"/>
      <c r="PST691" s="412"/>
      <c r="PSU691" s="412"/>
      <c r="PSV691" s="412"/>
      <c r="PSW691" s="412"/>
      <c r="PSX691" s="412"/>
      <c r="PSY691" s="412"/>
      <c r="PSZ691" s="412"/>
      <c r="PTA691" s="412"/>
      <c r="PTB691" s="412"/>
      <c r="PTC691" s="412"/>
      <c r="PTD691" s="412"/>
      <c r="PTE691" s="412"/>
      <c r="PTF691" s="412"/>
      <c r="PTG691" s="412"/>
      <c r="PTH691" s="412"/>
      <c r="PTI691" s="412"/>
      <c r="PTJ691" s="412"/>
      <c r="PTK691" s="412"/>
      <c r="PTL691" s="412"/>
      <c r="PTM691" s="412"/>
      <c r="PTN691" s="412"/>
      <c r="PTO691" s="412"/>
      <c r="PTP691" s="412"/>
      <c r="PTQ691" s="412"/>
      <c r="PTR691" s="412"/>
      <c r="PTS691" s="412"/>
      <c r="PTT691" s="412"/>
      <c r="PTU691" s="412"/>
      <c r="PTV691" s="412"/>
      <c r="PTW691" s="412"/>
      <c r="PTX691" s="412"/>
      <c r="PTY691" s="412"/>
      <c r="PTZ691" s="413"/>
      <c r="PUA691" s="413"/>
      <c r="PUB691" s="413"/>
      <c r="PUC691" s="413"/>
      <c r="PUD691" s="413"/>
      <c r="PUE691" s="413"/>
      <c r="PUF691" s="413"/>
      <c r="PUG691" s="413"/>
      <c r="PUH691" s="413"/>
      <c r="PUI691" s="413"/>
      <c r="PUJ691" s="413"/>
      <c r="PUK691" s="413"/>
      <c r="PUL691" s="413"/>
      <c r="PUM691" s="413"/>
      <c r="PUN691" s="413"/>
      <c r="PUO691" s="413"/>
      <c r="PUP691" s="413"/>
      <c r="PUQ691" s="413"/>
      <c r="PUR691" s="413"/>
      <c r="PUS691" s="413"/>
      <c r="PUT691" s="413"/>
      <c r="PUU691" s="413"/>
      <c r="PUV691" s="413"/>
      <c r="PUW691" s="413"/>
      <c r="PUX691" s="414"/>
      <c r="PUY691" s="414"/>
      <c r="PUZ691" s="414"/>
      <c r="PVA691" s="414"/>
      <c r="PVB691" s="414"/>
      <c r="PVC691" s="413"/>
      <c r="PVD691" s="413"/>
      <c r="PVE691" s="414"/>
      <c r="PVF691" s="414"/>
      <c r="PVG691" s="413"/>
      <c r="PVH691" s="413"/>
      <c r="PVI691" s="414"/>
      <c r="PVJ691" s="414"/>
      <c r="PVK691" s="413"/>
      <c r="PVL691" s="413"/>
      <c r="PVM691" s="413"/>
      <c r="PVN691" s="413"/>
      <c r="PVO691" s="413"/>
      <c r="PVP691" s="413"/>
      <c r="PVQ691" s="413"/>
      <c r="PVR691" s="414"/>
      <c r="PVS691" s="414"/>
      <c r="PVT691" s="413"/>
      <c r="PVU691" s="413"/>
      <c r="PVV691" s="414"/>
      <c r="PVW691" s="414"/>
      <c r="PVX691" s="413"/>
      <c r="PVY691" s="413"/>
      <c r="PVZ691" s="413"/>
      <c r="PWA691" s="413"/>
      <c r="PWB691" s="413"/>
      <c r="PWC691" s="407"/>
      <c r="PWD691" s="439"/>
      <c r="PWE691" s="413"/>
      <c r="PWF691" s="413"/>
      <c r="PWG691" s="413"/>
      <c r="PWH691" s="413"/>
      <c r="PWI691" s="413"/>
      <c r="PWJ691" s="413"/>
      <c r="PWK691" s="413"/>
      <c r="PWL691" s="412"/>
      <c r="PWM691" s="412"/>
      <c r="PWN691" s="412"/>
      <c r="PWO691" s="412"/>
      <c r="PWP691" s="412"/>
      <c r="PWQ691" s="412"/>
      <c r="PWR691" s="412"/>
      <c r="PWS691" s="412"/>
      <c r="PWT691" s="412"/>
      <c r="PWU691" s="412"/>
      <c r="PWV691" s="412"/>
      <c r="PWW691" s="412"/>
      <c r="PWX691" s="412"/>
      <c r="PWY691" s="412"/>
      <c r="PWZ691" s="412"/>
      <c r="PXA691" s="412"/>
      <c r="PXB691" s="412"/>
      <c r="PXC691" s="412"/>
      <c r="PXD691" s="412"/>
      <c r="PXE691" s="412"/>
      <c r="PXF691" s="412"/>
      <c r="PXG691" s="412"/>
      <c r="PXH691" s="412"/>
      <c r="PXI691" s="412"/>
      <c r="PXJ691" s="412"/>
      <c r="PXK691" s="412"/>
      <c r="PXL691" s="412"/>
      <c r="PXM691" s="412"/>
      <c r="PXN691" s="412"/>
      <c r="PXO691" s="412"/>
      <c r="PXP691" s="412"/>
      <c r="PXQ691" s="412"/>
      <c r="PXR691" s="412"/>
      <c r="PXS691" s="412"/>
      <c r="PXT691" s="412"/>
      <c r="PXU691" s="412"/>
      <c r="PXV691" s="412"/>
      <c r="PXW691" s="412"/>
      <c r="PXX691" s="412"/>
      <c r="PXY691" s="412"/>
      <c r="PXZ691" s="412"/>
      <c r="PYA691" s="412"/>
      <c r="PYB691" s="412"/>
      <c r="PYC691" s="412"/>
      <c r="PYD691" s="413"/>
      <c r="PYE691" s="413"/>
      <c r="PYF691" s="413"/>
      <c r="PYG691" s="413"/>
      <c r="PYH691" s="413"/>
      <c r="PYI691" s="413"/>
      <c r="PYJ691" s="413"/>
      <c r="PYK691" s="413"/>
      <c r="PYL691" s="413"/>
      <c r="PYM691" s="413"/>
      <c r="PYN691" s="413"/>
      <c r="PYO691" s="413"/>
      <c r="PYP691" s="413"/>
      <c r="PYQ691" s="413"/>
      <c r="PYR691" s="413"/>
      <c r="PYS691" s="413"/>
      <c r="PYT691" s="413"/>
      <c r="PYU691" s="413"/>
      <c r="PYV691" s="413"/>
      <c r="PYW691" s="413"/>
      <c r="PYX691" s="413"/>
      <c r="PYY691" s="413"/>
      <c r="PYZ691" s="413"/>
      <c r="PZA691" s="413"/>
      <c r="PZB691" s="414"/>
      <c r="PZC691" s="414"/>
      <c r="PZD691" s="414"/>
      <c r="PZE691" s="414"/>
      <c r="PZF691" s="414"/>
      <c r="PZG691" s="413"/>
      <c r="PZH691" s="413"/>
      <c r="PZI691" s="414"/>
      <c r="PZJ691" s="414"/>
      <c r="PZK691" s="413"/>
      <c r="PZL691" s="413"/>
      <c r="PZM691" s="414"/>
      <c r="PZN691" s="414"/>
      <c r="PZO691" s="413"/>
      <c r="PZP691" s="413"/>
      <c r="PZQ691" s="413"/>
      <c r="PZR691" s="413"/>
      <c r="PZS691" s="413"/>
      <c r="PZT691" s="413"/>
      <c r="PZU691" s="413"/>
      <c r="PZV691" s="414"/>
      <c r="PZW691" s="414"/>
      <c r="PZX691" s="413"/>
      <c r="PZY691" s="413"/>
      <c r="PZZ691" s="414"/>
      <c r="QAA691" s="414"/>
      <c r="QAB691" s="413"/>
      <c r="QAC691" s="413"/>
      <c r="QAD691" s="413"/>
      <c r="QAE691" s="413"/>
      <c r="QAF691" s="413"/>
      <c r="QAG691" s="407"/>
      <c r="QAH691" s="439"/>
      <c r="QAI691" s="413"/>
      <c r="QAJ691" s="413"/>
      <c r="QAK691" s="413"/>
      <c r="QAL691" s="413"/>
      <c r="QAM691" s="413"/>
      <c r="QAN691" s="413"/>
      <c r="QAO691" s="413"/>
      <c r="QAP691" s="412"/>
      <c r="QAQ691" s="412"/>
      <c r="QAR691" s="412"/>
      <c r="QAS691" s="412"/>
      <c r="QAT691" s="412"/>
      <c r="QAU691" s="412"/>
      <c r="QAV691" s="412"/>
      <c r="QAW691" s="412"/>
      <c r="QAX691" s="412"/>
      <c r="QAY691" s="412"/>
      <c r="QAZ691" s="412"/>
      <c r="QBA691" s="412"/>
      <c r="QBB691" s="412"/>
      <c r="QBC691" s="412"/>
      <c r="QBD691" s="412"/>
      <c r="QBE691" s="412"/>
      <c r="QBF691" s="412"/>
      <c r="QBG691" s="412"/>
      <c r="QBH691" s="412"/>
      <c r="QBI691" s="412"/>
      <c r="QBJ691" s="412"/>
      <c r="QBK691" s="412"/>
      <c r="QBL691" s="412"/>
      <c r="QBM691" s="412"/>
      <c r="QBN691" s="412"/>
      <c r="QBO691" s="412"/>
      <c r="QBP691" s="412"/>
      <c r="QBQ691" s="412"/>
      <c r="QBR691" s="412"/>
      <c r="QBS691" s="412"/>
      <c r="QBT691" s="412"/>
      <c r="QBU691" s="412"/>
      <c r="QBV691" s="412"/>
      <c r="QBW691" s="412"/>
      <c r="QBX691" s="412"/>
      <c r="QBY691" s="412"/>
      <c r="QBZ691" s="412"/>
      <c r="QCA691" s="412"/>
      <c r="QCB691" s="412"/>
      <c r="QCC691" s="412"/>
      <c r="QCD691" s="412"/>
      <c r="QCE691" s="412"/>
      <c r="QCF691" s="412"/>
      <c r="QCG691" s="412"/>
      <c r="QCH691" s="413"/>
      <c r="QCI691" s="413"/>
      <c r="QCJ691" s="413"/>
      <c r="QCK691" s="413"/>
      <c r="QCL691" s="413"/>
      <c r="QCM691" s="413"/>
      <c r="QCN691" s="413"/>
      <c r="QCO691" s="413"/>
      <c r="QCP691" s="413"/>
      <c r="QCQ691" s="413"/>
      <c r="QCR691" s="413"/>
      <c r="QCS691" s="413"/>
      <c r="QCT691" s="413"/>
      <c r="QCU691" s="413"/>
      <c r="QCV691" s="413"/>
      <c r="QCW691" s="413"/>
      <c r="QCX691" s="413"/>
      <c r="QCY691" s="413"/>
      <c r="QCZ691" s="413"/>
      <c r="QDA691" s="413"/>
      <c r="QDB691" s="413"/>
      <c r="QDC691" s="413"/>
      <c r="QDD691" s="413"/>
      <c r="QDE691" s="413"/>
      <c r="QDF691" s="414"/>
      <c r="QDG691" s="414"/>
      <c r="QDH691" s="414"/>
      <c r="QDI691" s="414"/>
      <c r="QDJ691" s="414"/>
      <c r="QDK691" s="413"/>
      <c r="QDL691" s="413"/>
      <c r="QDM691" s="414"/>
      <c r="QDN691" s="414"/>
      <c r="QDO691" s="413"/>
      <c r="QDP691" s="413"/>
      <c r="QDQ691" s="414"/>
      <c r="QDR691" s="414"/>
      <c r="QDS691" s="413"/>
      <c r="QDT691" s="413"/>
      <c r="QDU691" s="413"/>
      <c r="QDV691" s="413"/>
      <c r="QDW691" s="413"/>
      <c r="QDX691" s="413"/>
      <c r="QDY691" s="413"/>
      <c r="QDZ691" s="414"/>
      <c r="QEA691" s="414"/>
      <c r="QEB691" s="413"/>
      <c r="QEC691" s="413"/>
      <c r="QED691" s="414"/>
      <c r="QEE691" s="414"/>
      <c r="QEF691" s="413"/>
      <c r="QEG691" s="413"/>
      <c r="QEH691" s="413"/>
      <c r="QEI691" s="413"/>
      <c r="QEJ691" s="413"/>
      <c r="QEK691" s="407"/>
      <c r="QEL691" s="439"/>
      <c r="QEM691" s="413"/>
      <c r="QEN691" s="413"/>
      <c r="QEO691" s="413"/>
      <c r="QEP691" s="413"/>
      <c r="QEQ691" s="413"/>
      <c r="QER691" s="413"/>
      <c r="QES691" s="413"/>
      <c r="QET691" s="412"/>
      <c r="QEU691" s="412"/>
      <c r="QEV691" s="412"/>
      <c r="QEW691" s="412"/>
      <c r="QEX691" s="412"/>
      <c r="QEY691" s="412"/>
      <c r="QEZ691" s="412"/>
      <c r="QFA691" s="412"/>
      <c r="QFB691" s="412"/>
      <c r="QFC691" s="412"/>
      <c r="QFD691" s="412"/>
      <c r="QFE691" s="412"/>
      <c r="QFF691" s="412"/>
      <c r="QFG691" s="412"/>
      <c r="QFH691" s="412"/>
      <c r="QFI691" s="412"/>
      <c r="QFJ691" s="412"/>
      <c r="QFK691" s="412"/>
      <c r="QFL691" s="412"/>
      <c r="QFM691" s="412"/>
      <c r="QFN691" s="412"/>
      <c r="QFO691" s="412"/>
      <c r="QFP691" s="412"/>
      <c r="QFQ691" s="412"/>
      <c r="QFR691" s="412"/>
      <c r="QFS691" s="412"/>
      <c r="QFT691" s="412"/>
      <c r="QFU691" s="412"/>
      <c r="QFV691" s="412"/>
      <c r="QFW691" s="412"/>
      <c r="QFX691" s="412"/>
      <c r="QFY691" s="412"/>
      <c r="QFZ691" s="412"/>
      <c r="QGA691" s="412"/>
      <c r="QGB691" s="412"/>
      <c r="QGC691" s="412"/>
      <c r="QGD691" s="412"/>
      <c r="QGE691" s="412"/>
      <c r="QGF691" s="412"/>
      <c r="QGG691" s="412"/>
      <c r="QGH691" s="412"/>
      <c r="QGI691" s="412"/>
      <c r="QGJ691" s="412"/>
      <c r="QGK691" s="412"/>
      <c r="QGL691" s="413"/>
      <c r="QGM691" s="413"/>
      <c r="QGN691" s="413"/>
      <c r="QGO691" s="413"/>
      <c r="QGP691" s="413"/>
      <c r="QGQ691" s="413"/>
      <c r="QGR691" s="413"/>
      <c r="QGS691" s="413"/>
      <c r="QGT691" s="413"/>
      <c r="QGU691" s="413"/>
      <c r="QGV691" s="413"/>
      <c r="QGW691" s="413"/>
      <c r="QGX691" s="413"/>
      <c r="QGY691" s="413"/>
      <c r="QGZ691" s="413"/>
      <c r="QHA691" s="413"/>
      <c r="QHB691" s="413"/>
      <c r="QHC691" s="413"/>
      <c r="QHD691" s="413"/>
      <c r="QHE691" s="413"/>
      <c r="QHF691" s="413"/>
      <c r="QHG691" s="413"/>
      <c r="QHH691" s="413"/>
      <c r="QHI691" s="413"/>
      <c r="QHJ691" s="414"/>
      <c r="QHK691" s="414"/>
      <c r="QHL691" s="414"/>
      <c r="QHM691" s="414"/>
      <c r="QHN691" s="414"/>
      <c r="QHO691" s="413"/>
      <c r="QHP691" s="413"/>
      <c r="QHQ691" s="414"/>
      <c r="QHR691" s="414"/>
      <c r="QHS691" s="413"/>
      <c r="QHT691" s="413"/>
      <c r="QHU691" s="414"/>
      <c r="QHV691" s="414"/>
      <c r="QHW691" s="413"/>
      <c r="QHX691" s="413"/>
      <c r="QHY691" s="413"/>
      <c r="QHZ691" s="413"/>
      <c r="QIA691" s="413"/>
      <c r="QIB691" s="413"/>
      <c r="QIC691" s="413"/>
      <c r="QID691" s="414"/>
      <c r="QIE691" s="414"/>
      <c r="QIF691" s="413"/>
      <c r="QIG691" s="413"/>
      <c r="QIH691" s="414"/>
      <c r="QII691" s="414"/>
      <c r="QIJ691" s="413"/>
      <c r="QIK691" s="413"/>
      <c r="QIL691" s="413"/>
      <c r="QIM691" s="413"/>
      <c r="QIN691" s="413"/>
      <c r="QIO691" s="407"/>
      <c r="QIP691" s="439"/>
      <c r="QIQ691" s="413"/>
      <c r="QIR691" s="413"/>
      <c r="QIS691" s="413"/>
      <c r="QIT691" s="413"/>
      <c r="QIU691" s="413"/>
      <c r="QIV691" s="413"/>
      <c r="QIW691" s="413"/>
      <c r="QIX691" s="412"/>
      <c r="QIY691" s="412"/>
      <c r="QIZ691" s="412"/>
      <c r="QJA691" s="412"/>
      <c r="QJB691" s="412"/>
      <c r="QJC691" s="412"/>
      <c r="QJD691" s="412"/>
      <c r="QJE691" s="412"/>
      <c r="QJF691" s="412"/>
      <c r="QJG691" s="412"/>
      <c r="QJH691" s="412"/>
      <c r="QJI691" s="412"/>
      <c r="QJJ691" s="412"/>
      <c r="QJK691" s="412"/>
      <c r="QJL691" s="412"/>
      <c r="QJM691" s="412"/>
      <c r="QJN691" s="412"/>
      <c r="QJO691" s="412"/>
      <c r="QJP691" s="412"/>
      <c r="QJQ691" s="412"/>
      <c r="QJR691" s="412"/>
      <c r="QJS691" s="412"/>
      <c r="QJT691" s="412"/>
      <c r="QJU691" s="412"/>
      <c r="QJV691" s="412"/>
      <c r="QJW691" s="412"/>
      <c r="QJX691" s="412"/>
      <c r="QJY691" s="412"/>
      <c r="QJZ691" s="412"/>
      <c r="QKA691" s="412"/>
      <c r="QKB691" s="412"/>
      <c r="QKC691" s="412"/>
      <c r="QKD691" s="412"/>
      <c r="QKE691" s="412"/>
      <c r="QKF691" s="412"/>
      <c r="QKG691" s="412"/>
      <c r="QKH691" s="412"/>
      <c r="QKI691" s="412"/>
      <c r="QKJ691" s="412"/>
      <c r="QKK691" s="412"/>
      <c r="QKL691" s="412"/>
      <c r="QKM691" s="412"/>
      <c r="QKN691" s="412"/>
      <c r="QKO691" s="412"/>
      <c r="QKP691" s="413"/>
      <c r="QKQ691" s="413"/>
      <c r="QKR691" s="413"/>
      <c r="QKS691" s="413"/>
      <c r="QKT691" s="413"/>
      <c r="QKU691" s="413"/>
      <c r="QKV691" s="413"/>
      <c r="QKW691" s="413"/>
      <c r="QKX691" s="413"/>
      <c r="QKY691" s="413"/>
      <c r="QKZ691" s="413"/>
      <c r="QLA691" s="413"/>
      <c r="QLB691" s="413"/>
      <c r="QLC691" s="413"/>
      <c r="QLD691" s="413"/>
      <c r="QLE691" s="413"/>
      <c r="QLF691" s="413"/>
      <c r="QLG691" s="413"/>
      <c r="QLH691" s="413"/>
      <c r="QLI691" s="413"/>
      <c r="QLJ691" s="413"/>
      <c r="QLK691" s="413"/>
      <c r="QLL691" s="413"/>
      <c r="QLM691" s="413"/>
      <c r="QLN691" s="414"/>
      <c r="QLO691" s="414"/>
      <c r="QLP691" s="414"/>
      <c r="QLQ691" s="414"/>
      <c r="QLR691" s="414"/>
      <c r="QLS691" s="413"/>
      <c r="QLT691" s="413"/>
      <c r="QLU691" s="414"/>
      <c r="QLV691" s="414"/>
      <c r="QLW691" s="413"/>
      <c r="QLX691" s="413"/>
      <c r="QLY691" s="414"/>
      <c r="QLZ691" s="414"/>
      <c r="QMA691" s="413"/>
      <c r="QMB691" s="413"/>
      <c r="QMC691" s="413"/>
      <c r="QMD691" s="413"/>
      <c r="QME691" s="413"/>
      <c r="QMF691" s="413"/>
      <c r="QMG691" s="413"/>
      <c r="QMH691" s="414"/>
      <c r="QMI691" s="414"/>
      <c r="QMJ691" s="413"/>
      <c r="QMK691" s="413"/>
      <c r="QML691" s="414"/>
      <c r="QMM691" s="414"/>
      <c r="QMN691" s="413"/>
      <c r="QMO691" s="413"/>
      <c r="QMP691" s="413"/>
      <c r="QMQ691" s="413"/>
      <c r="QMR691" s="413"/>
      <c r="QMS691" s="407"/>
      <c r="QMT691" s="439"/>
      <c r="QMU691" s="413"/>
      <c r="QMV691" s="413"/>
      <c r="QMW691" s="413"/>
      <c r="QMX691" s="413"/>
      <c r="QMY691" s="413"/>
      <c r="QMZ691" s="413"/>
      <c r="QNA691" s="413"/>
      <c r="QNB691" s="412"/>
      <c r="QNC691" s="412"/>
      <c r="QND691" s="412"/>
      <c r="QNE691" s="412"/>
      <c r="QNF691" s="412"/>
      <c r="QNG691" s="412"/>
      <c r="QNH691" s="412"/>
      <c r="QNI691" s="412"/>
      <c r="QNJ691" s="412"/>
      <c r="QNK691" s="412"/>
      <c r="QNL691" s="412"/>
      <c r="QNM691" s="412"/>
      <c r="QNN691" s="412"/>
      <c r="QNO691" s="412"/>
      <c r="QNP691" s="412"/>
      <c r="QNQ691" s="412"/>
      <c r="QNR691" s="412"/>
      <c r="QNS691" s="412"/>
      <c r="QNT691" s="412"/>
      <c r="QNU691" s="412"/>
      <c r="QNV691" s="412"/>
      <c r="QNW691" s="412"/>
      <c r="QNX691" s="412"/>
      <c r="QNY691" s="412"/>
      <c r="QNZ691" s="412"/>
      <c r="QOA691" s="412"/>
      <c r="QOB691" s="412"/>
      <c r="QOC691" s="412"/>
      <c r="QOD691" s="412"/>
      <c r="QOE691" s="412"/>
      <c r="QOF691" s="412"/>
      <c r="QOG691" s="412"/>
      <c r="QOH691" s="412"/>
      <c r="QOI691" s="412"/>
      <c r="QOJ691" s="412"/>
      <c r="QOK691" s="412"/>
      <c r="QOL691" s="412"/>
      <c r="QOM691" s="412"/>
      <c r="QON691" s="412"/>
      <c r="QOO691" s="412"/>
      <c r="QOP691" s="412"/>
      <c r="QOQ691" s="412"/>
      <c r="QOR691" s="412"/>
      <c r="QOS691" s="412"/>
      <c r="QOT691" s="413"/>
      <c r="QOU691" s="413"/>
      <c r="QOV691" s="413"/>
      <c r="QOW691" s="413"/>
      <c r="QOX691" s="413"/>
      <c r="QOY691" s="413"/>
      <c r="QOZ691" s="413"/>
      <c r="QPA691" s="413"/>
      <c r="QPB691" s="413"/>
      <c r="QPC691" s="413"/>
      <c r="QPD691" s="413"/>
      <c r="QPE691" s="413"/>
      <c r="QPF691" s="413"/>
      <c r="QPG691" s="413"/>
      <c r="QPH691" s="413"/>
      <c r="QPI691" s="413"/>
      <c r="QPJ691" s="413"/>
      <c r="QPK691" s="413"/>
      <c r="QPL691" s="413"/>
      <c r="QPM691" s="413"/>
      <c r="QPN691" s="413"/>
      <c r="QPO691" s="413"/>
      <c r="QPP691" s="413"/>
      <c r="QPQ691" s="413"/>
      <c r="QPR691" s="414"/>
      <c r="QPS691" s="414"/>
      <c r="QPT691" s="414"/>
      <c r="QPU691" s="414"/>
      <c r="QPV691" s="414"/>
      <c r="QPW691" s="413"/>
      <c r="QPX691" s="413"/>
      <c r="QPY691" s="414"/>
      <c r="QPZ691" s="414"/>
      <c r="QQA691" s="413"/>
      <c r="QQB691" s="413"/>
      <c r="QQC691" s="414"/>
      <c r="QQD691" s="414"/>
      <c r="QQE691" s="413"/>
      <c r="QQF691" s="413"/>
      <c r="QQG691" s="413"/>
      <c r="QQH691" s="413"/>
      <c r="QQI691" s="413"/>
      <c r="QQJ691" s="413"/>
      <c r="QQK691" s="413"/>
      <c r="QQL691" s="414"/>
      <c r="QQM691" s="414"/>
      <c r="QQN691" s="413"/>
      <c r="QQO691" s="413"/>
      <c r="QQP691" s="414"/>
      <c r="QQQ691" s="414"/>
      <c r="QQR691" s="413"/>
      <c r="QQS691" s="413"/>
      <c r="QQT691" s="413"/>
      <c r="QQU691" s="413"/>
      <c r="QQV691" s="413"/>
      <c r="QQW691" s="407"/>
      <c r="QQX691" s="439"/>
      <c r="QQY691" s="413"/>
      <c r="QQZ691" s="413"/>
      <c r="QRA691" s="413"/>
      <c r="QRB691" s="413"/>
      <c r="QRC691" s="413"/>
      <c r="QRD691" s="413"/>
      <c r="QRE691" s="413"/>
      <c r="QRF691" s="412"/>
      <c r="QRG691" s="412"/>
      <c r="QRH691" s="412"/>
      <c r="QRI691" s="412"/>
      <c r="QRJ691" s="412"/>
      <c r="QRK691" s="412"/>
      <c r="QRL691" s="412"/>
      <c r="QRM691" s="412"/>
      <c r="QRN691" s="412"/>
      <c r="QRO691" s="412"/>
      <c r="QRP691" s="412"/>
      <c r="QRQ691" s="412"/>
      <c r="QRR691" s="412"/>
      <c r="QRS691" s="412"/>
      <c r="QRT691" s="412"/>
      <c r="QRU691" s="412"/>
      <c r="QRV691" s="412"/>
      <c r="QRW691" s="412"/>
      <c r="QRX691" s="412"/>
      <c r="QRY691" s="412"/>
      <c r="QRZ691" s="412"/>
      <c r="QSA691" s="412"/>
      <c r="QSB691" s="412"/>
      <c r="QSC691" s="412"/>
      <c r="QSD691" s="412"/>
      <c r="QSE691" s="412"/>
      <c r="QSF691" s="412"/>
      <c r="QSG691" s="412"/>
      <c r="QSH691" s="412"/>
      <c r="QSI691" s="412"/>
      <c r="QSJ691" s="412"/>
      <c r="QSK691" s="412"/>
      <c r="QSL691" s="412"/>
      <c r="QSM691" s="412"/>
      <c r="QSN691" s="412"/>
      <c r="QSO691" s="412"/>
      <c r="QSP691" s="412"/>
      <c r="QSQ691" s="412"/>
      <c r="QSR691" s="412"/>
      <c r="QSS691" s="412"/>
      <c r="QST691" s="412"/>
      <c r="QSU691" s="412"/>
      <c r="QSV691" s="412"/>
      <c r="QSW691" s="412"/>
      <c r="QSX691" s="413"/>
      <c r="QSY691" s="413"/>
      <c r="QSZ691" s="413"/>
      <c r="QTA691" s="413"/>
      <c r="QTB691" s="413"/>
      <c r="QTC691" s="413"/>
      <c r="QTD691" s="413"/>
      <c r="QTE691" s="413"/>
      <c r="QTF691" s="413"/>
      <c r="QTG691" s="413"/>
      <c r="QTH691" s="413"/>
      <c r="QTI691" s="413"/>
      <c r="QTJ691" s="413"/>
      <c r="QTK691" s="413"/>
      <c r="QTL691" s="413"/>
      <c r="QTM691" s="413"/>
      <c r="QTN691" s="413"/>
      <c r="QTO691" s="413"/>
      <c r="QTP691" s="413"/>
      <c r="QTQ691" s="413"/>
      <c r="QTR691" s="413"/>
      <c r="QTS691" s="413"/>
      <c r="QTT691" s="413"/>
      <c r="QTU691" s="413"/>
      <c r="QTV691" s="414"/>
      <c r="QTW691" s="414"/>
      <c r="QTX691" s="414"/>
      <c r="QTY691" s="414"/>
      <c r="QTZ691" s="414"/>
      <c r="QUA691" s="413"/>
      <c r="QUB691" s="413"/>
      <c r="QUC691" s="414"/>
      <c r="QUD691" s="414"/>
      <c r="QUE691" s="413"/>
      <c r="QUF691" s="413"/>
      <c r="QUG691" s="414"/>
      <c r="QUH691" s="414"/>
      <c r="QUI691" s="413"/>
      <c r="QUJ691" s="413"/>
      <c r="QUK691" s="413"/>
      <c r="QUL691" s="413"/>
      <c r="QUM691" s="413"/>
      <c r="QUN691" s="413"/>
      <c r="QUO691" s="413"/>
      <c r="QUP691" s="414"/>
      <c r="QUQ691" s="414"/>
      <c r="QUR691" s="413"/>
      <c r="QUS691" s="413"/>
      <c r="QUT691" s="414"/>
      <c r="QUU691" s="414"/>
      <c r="QUV691" s="413"/>
      <c r="QUW691" s="413"/>
      <c r="QUX691" s="413"/>
      <c r="QUY691" s="413"/>
      <c r="QUZ691" s="413"/>
      <c r="QVA691" s="407"/>
      <c r="QVB691" s="439"/>
      <c r="QVC691" s="413"/>
      <c r="QVD691" s="413"/>
      <c r="QVE691" s="413"/>
      <c r="QVF691" s="413"/>
      <c r="QVG691" s="413"/>
      <c r="QVH691" s="413"/>
      <c r="QVI691" s="413"/>
      <c r="QVJ691" s="412"/>
      <c r="QVK691" s="412"/>
      <c r="QVL691" s="412"/>
      <c r="QVM691" s="412"/>
      <c r="QVN691" s="412"/>
      <c r="QVO691" s="412"/>
      <c r="QVP691" s="412"/>
      <c r="QVQ691" s="412"/>
      <c r="QVR691" s="412"/>
      <c r="QVS691" s="412"/>
      <c r="QVT691" s="412"/>
      <c r="QVU691" s="412"/>
      <c r="QVV691" s="412"/>
      <c r="QVW691" s="412"/>
      <c r="QVX691" s="412"/>
      <c r="QVY691" s="412"/>
      <c r="QVZ691" s="412"/>
      <c r="QWA691" s="412"/>
      <c r="QWB691" s="412"/>
      <c r="QWC691" s="412"/>
      <c r="QWD691" s="412"/>
      <c r="QWE691" s="412"/>
      <c r="QWF691" s="412"/>
      <c r="QWG691" s="412"/>
      <c r="QWH691" s="412"/>
      <c r="QWI691" s="412"/>
      <c r="QWJ691" s="412"/>
      <c r="QWK691" s="412"/>
      <c r="QWL691" s="412"/>
      <c r="QWM691" s="412"/>
      <c r="QWN691" s="412"/>
      <c r="QWO691" s="412"/>
      <c r="QWP691" s="412"/>
      <c r="QWQ691" s="412"/>
      <c r="QWR691" s="412"/>
      <c r="QWS691" s="412"/>
      <c r="QWT691" s="412"/>
      <c r="QWU691" s="412"/>
      <c r="QWV691" s="412"/>
      <c r="QWW691" s="412"/>
      <c r="QWX691" s="412"/>
      <c r="QWY691" s="412"/>
      <c r="QWZ691" s="412"/>
      <c r="QXA691" s="412"/>
      <c r="QXB691" s="413"/>
      <c r="QXC691" s="413"/>
      <c r="QXD691" s="413"/>
      <c r="QXE691" s="413"/>
      <c r="QXF691" s="413"/>
      <c r="QXG691" s="413"/>
      <c r="QXH691" s="413"/>
      <c r="QXI691" s="413"/>
      <c r="QXJ691" s="413"/>
      <c r="QXK691" s="413"/>
      <c r="QXL691" s="413"/>
      <c r="QXM691" s="413"/>
      <c r="QXN691" s="413"/>
      <c r="QXO691" s="413"/>
      <c r="QXP691" s="413"/>
      <c r="QXQ691" s="413"/>
      <c r="QXR691" s="413"/>
      <c r="QXS691" s="413"/>
      <c r="QXT691" s="413"/>
      <c r="QXU691" s="413"/>
      <c r="QXV691" s="413"/>
      <c r="QXW691" s="413"/>
      <c r="QXX691" s="413"/>
      <c r="QXY691" s="413"/>
      <c r="QXZ691" s="414"/>
      <c r="QYA691" s="414"/>
      <c r="QYB691" s="414"/>
      <c r="QYC691" s="414"/>
      <c r="QYD691" s="414"/>
      <c r="QYE691" s="413"/>
      <c r="QYF691" s="413"/>
      <c r="QYG691" s="414"/>
      <c r="QYH691" s="414"/>
      <c r="QYI691" s="413"/>
      <c r="QYJ691" s="413"/>
      <c r="QYK691" s="414"/>
      <c r="QYL691" s="414"/>
      <c r="QYM691" s="413"/>
      <c r="QYN691" s="413"/>
      <c r="QYO691" s="413"/>
      <c r="QYP691" s="413"/>
      <c r="QYQ691" s="413"/>
      <c r="QYR691" s="413"/>
      <c r="QYS691" s="413"/>
      <c r="QYT691" s="414"/>
      <c r="QYU691" s="414"/>
      <c r="QYV691" s="413"/>
      <c r="QYW691" s="413"/>
      <c r="QYX691" s="414"/>
      <c r="QYY691" s="414"/>
      <c r="QYZ691" s="413"/>
      <c r="QZA691" s="413"/>
      <c r="QZB691" s="413"/>
      <c r="QZC691" s="413"/>
      <c r="QZD691" s="413"/>
      <c r="QZE691" s="407"/>
      <c r="QZF691" s="439"/>
      <c r="QZG691" s="413"/>
      <c r="QZH691" s="413"/>
      <c r="QZI691" s="413"/>
      <c r="QZJ691" s="413"/>
      <c r="QZK691" s="413"/>
      <c r="QZL691" s="413"/>
      <c r="QZM691" s="413"/>
      <c r="QZN691" s="412"/>
      <c r="QZO691" s="412"/>
      <c r="QZP691" s="412"/>
      <c r="QZQ691" s="412"/>
      <c r="QZR691" s="412"/>
      <c r="QZS691" s="412"/>
      <c r="QZT691" s="412"/>
      <c r="QZU691" s="412"/>
      <c r="QZV691" s="412"/>
      <c r="QZW691" s="412"/>
      <c r="QZX691" s="412"/>
      <c r="QZY691" s="412"/>
      <c r="QZZ691" s="412"/>
      <c r="RAA691" s="412"/>
      <c r="RAB691" s="412"/>
      <c r="RAC691" s="412"/>
      <c r="RAD691" s="412"/>
      <c r="RAE691" s="412"/>
      <c r="RAF691" s="412"/>
      <c r="RAG691" s="412"/>
      <c r="RAH691" s="412"/>
      <c r="RAI691" s="412"/>
      <c r="RAJ691" s="412"/>
      <c r="RAK691" s="412"/>
      <c r="RAL691" s="412"/>
      <c r="RAM691" s="412"/>
      <c r="RAN691" s="412"/>
      <c r="RAO691" s="412"/>
      <c r="RAP691" s="412"/>
      <c r="RAQ691" s="412"/>
      <c r="RAR691" s="412"/>
      <c r="RAS691" s="412"/>
      <c r="RAT691" s="412"/>
      <c r="RAU691" s="412"/>
      <c r="RAV691" s="412"/>
      <c r="RAW691" s="412"/>
      <c r="RAX691" s="412"/>
      <c r="RAY691" s="412"/>
      <c r="RAZ691" s="412"/>
      <c r="RBA691" s="412"/>
      <c r="RBB691" s="412"/>
      <c r="RBC691" s="412"/>
      <c r="RBD691" s="412"/>
      <c r="RBE691" s="412"/>
      <c r="RBF691" s="413"/>
      <c r="RBG691" s="413"/>
      <c r="RBH691" s="413"/>
      <c r="RBI691" s="413"/>
      <c r="RBJ691" s="413"/>
      <c r="RBK691" s="413"/>
      <c r="RBL691" s="413"/>
      <c r="RBM691" s="413"/>
      <c r="RBN691" s="413"/>
      <c r="RBO691" s="413"/>
      <c r="RBP691" s="413"/>
      <c r="RBQ691" s="413"/>
      <c r="RBR691" s="413"/>
      <c r="RBS691" s="413"/>
      <c r="RBT691" s="413"/>
      <c r="RBU691" s="413"/>
      <c r="RBV691" s="413"/>
      <c r="RBW691" s="413"/>
      <c r="RBX691" s="413"/>
      <c r="RBY691" s="413"/>
      <c r="RBZ691" s="413"/>
      <c r="RCA691" s="413"/>
      <c r="RCB691" s="413"/>
    </row>
    <row r="692" spans="1:12248" s="80" customFormat="1" ht="127.5" hidden="1" customHeight="1" x14ac:dyDescent="0.3">
      <c r="A692" s="407"/>
      <c r="B692" s="499" t="s">
        <v>13</v>
      </c>
      <c r="C692" s="440" t="s">
        <v>118</v>
      </c>
      <c r="D692" s="412">
        <f t="shared" si="1661"/>
        <v>0</v>
      </c>
      <c r="E692" s="412">
        <v>0</v>
      </c>
      <c r="F692" s="412"/>
      <c r="G692" s="412">
        <v>0</v>
      </c>
      <c r="H692" s="412">
        <v>0</v>
      </c>
      <c r="I692" s="412">
        <f t="shared" ref="I692:I708" si="1674">K692</f>
        <v>0</v>
      </c>
      <c r="J692" s="412" t="e">
        <f t="shared" ref="J692:J711" si="1675">I692/D692</f>
        <v>#DIV/0!</v>
      </c>
      <c r="K692" s="412">
        <v>0</v>
      </c>
      <c r="L692" s="412" t="e">
        <f t="shared" ref="L692:L696" si="1676">K692/E692</f>
        <v>#DIV/0!</v>
      </c>
      <c r="M692" s="412"/>
      <c r="N692" s="412"/>
      <c r="O692" s="412"/>
      <c r="P692" s="412"/>
      <c r="Q692" s="412"/>
      <c r="R692" s="412"/>
      <c r="S692" s="412">
        <f t="shared" ref="S692:S708" si="1677">U692</f>
        <v>0</v>
      </c>
      <c r="T692" s="570" t="e">
        <f t="shared" si="1613"/>
        <v>#DIV/0!</v>
      </c>
      <c r="U692" s="413">
        <v>0</v>
      </c>
      <c r="V692" s="570" t="e">
        <f t="shared" ref="V692:V711" si="1678">U692/E692</f>
        <v>#DIV/0!</v>
      </c>
      <c r="W692" s="412"/>
      <c r="X692" s="412"/>
      <c r="Y692" s="412"/>
      <c r="Z692" s="412"/>
      <c r="AA692" s="412"/>
      <c r="AB692" s="412"/>
      <c r="AC692" s="413">
        <f t="shared" si="1657"/>
        <v>0</v>
      </c>
      <c r="AD692" s="570" t="e">
        <f t="shared" si="1658"/>
        <v>#DIV/0!</v>
      </c>
      <c r="AE692" s="413">
        <v>0</v>
      </c>
      <c r="AF692" s="575" t="e">
        <f t="shared" si="1672"/>
        <v>#DIV/0!</v>
      </c>
      <c r="AG692" s="412"/>
      <c r="AH692" s="575" t="e">
        <f t="shared" si="1618"/>
        <v>#DIV/0!</v>
      </c>
      <c r="AI692" s="412"/>
      <c r="AJ692" s="412"/>
      <c r="AK692" s="412"/>
      <c r="AL692" s="575"/>
      <c r="AM692" s="412"/>
      <c r="AN692" s="412"/>
      <c r="AO692" s="412"/>
      <c r="AP692" s="412"/>
      <c r="AQ692" s="412"/>
      <c r="AR692" s="412"/>
      <c r="AS692" s="412"/>
      <c r="AT692" s="412"/>
      <c r="AU692" s="413">
        <f>AV692</f>
        <v>0</v>
      </c>
      <c r="AV692" s="413">
        <f t="shared" si="1662"/>
        <v>0</v>
      </c>
      <c r="AW692" s="413">
        <v>0</v>
      </c>
      <c r="AX692" s="413"/>
      <c r="AY692" s="413">
        <v>0</v>
      </c>
      <c r="AZ692" s="413">
        <v>0</v>
      </c>
      <c r="BA692" s="413">
        <f t="shared" si="1621"/>
        <v>0</v>
      </c>
      <c r="BB692" s="413"/>
      <c r="BC692" s="413"/>
      <c r="BD692" s="413"/>
      <c r="BE692" s="413">
        <f t="shared" si="1622"/>
        <v>0</v>
      </c>
      <c r="BF692" s="413">
        <f>E692</f>
        <v>0</v>
      </c>
      <c r="BG692" s="413"/>
      <c r="BH692" s="413"/>
      <c r="BI692" s="413">
        <f t="shared" si="1663"/>
        <v>0</v>
      </c>
      <c r="BJ692" s="413">
        <v>0</v>
      </c>
      <c r="BK692" s="413"/>
      <c r="BL692" s="413">
        <v>0</v>
      </c>
      <c r="BM692" s="413">
        <v>0</v>
      </c>
      <c r="BN692" s="413">
        <f t="shared" si="1660"/>
        <v>0</v>
      </c>
      <c r="BO692" s="413">
        <f t="shared" si="1664"/>
        <v>0</v>
      </c>
      <c r="BP692" s="413">
        <v>0</v>
      </c>
      <c r="BQ692" s="413"/>
      <c r="BR692" s="413">
        <v>0</v>
      </c>
      <c r="BS692" s="413">
        <v>0</v>
      </c>
      <c r="BT692" s="413">
        <f t="shared" si="1605"/>
        <v>0</v>
      </c>
      <c r="BU692" s="413">
        <f t="shared" si="1606"/>
        <v>0</v>
      </c>
      <c r="BV692" s="413">
        <f t="shared" si="1665"/>
        <v>0</v>
      </c>
      <c r="BW692" s="413">
        <v>0</v>
      </c>
      <c r="BX692" s="413"/>
      <c r="BY692" s="413">
        <v>0</v>
      </c>
      <c r="BZ692" s="413">
        <v>0</v>
      </c>
      <c r="CA692" s="413">
        <f t="shared" si="1608"/>
        <v>0</v>
      </c>
      <c r="CB692" s="413"/>
      <c r="CC692" s="413"/>
      <c r="CD692" s="413"/>
      <c r="CE692" s="413">
        <f t="shared" si="1623"/>
        <v>0</v>
      </c>
      <c r="CF692" s="413">
        <f t="shared" si="1652"/>
        <v>0</v>
      </c>
      <c r="CG692" s="413"/>
      <c r="CH692" s="413">
        <f t="shared" si="1609"/>
        <v>0</v>
      </c>
      <c r="CI692" s="413">
        <f t="shared" si="1673"/>
        <v>0</v>
      </c>
      <c r="CJ692" s="413"/>
      <c r="CK692" s="413">
        <f t="shared" si="1666"/>
        <v>0</v>
      </c>
      <c r="CL692" s="413">
        <v>0</v>
      </c>
      <c r="CM692" s="413"/>
      <c r="CN692" s="413">
        <v>0</v>
      </c>
      <c r="CO692" s="413">
        <v>0</v>
      </c>
      <c r="CP692" s="413"/>
      <c r="CQ692" s="413"/>
      <c r="CR692" s="413"/>
      <c r="CS692" s="413"/>
      <c r="CT692" s="413"/>
      <c r="CU692" s="413"/>
      <c r="CV692" s="413"/>
      <c r="CW692" s="413"/>
      <c r="CX692" s="413"/>
      <c r="CY692" s="413"/>
      <c r="CZ692" s="413"/>
      <c r="DA692" s="413"/>
      <c r="DB692" s="413"/>
      <c r="DC692" s="414"/>
      <c r="DD692" s="414"/>
      <c r="DE692" s="414"/>
      <c r="DF692" s="414"/>
      <c r="DG692" s="412"/>
      <c r="DH692" s="412"/>
      <c r="DI692" s="412"/>
      <c r="DJ692" s="412"/>
      <c r="DK692" s="412"/>
      <c r="DL692" s="412"/>
      <c r="DM692" s="412"/>
      <c r="DN692" s="412"/>
      <c r="DO692" s="412"/>
      <c r="DP692" s="412"/>
      <c r="DQ692" s="412"/>
      <c r="DR692" s="412"/>
      <c r="DS692" s="412"/>
      <c r="DT692" s="412"/>
      <c r="DU692" s="412"/>
      <c r="DV692" s="412"/>
      <c r="DW692" s="412"/>
      <c r="DX692" s="412"/>
      <c r="DY692" s="412"/>
      <c r="DZ692" s="413"/>
      <c r="EA692" s="413"/>
      <c r="EB692" s="413"/>
      <c r="EC692" s="413"/>
      <c r="ED692" s="413"/>
      <c r="EE692" s="413"/>
      <c r="EF692" s="413"/>
      <c r="EG692" s="413"/>
      <c r="EH692" s="413"/>
      <c r="EI692" s="413"/>
      <c r="EJ692" s="413"/>
      <c r="EK692" s="413"/>
      <c r="EL692" s="413"/>
      <c r="EM692" s="413"/>
      <c r="EN692" s="413"/>
      <c r="EO692" s="413"/>
      <c r="EP692" s="413"/>
      <c r="EQ692" s="413"/>
      <c r="ER692" s="413"/>
      <c r="ES692" s="413"/>
      <c r="ET692" s="413"/>
      <c r="EU692" s="413"/>
      <c r="EV692" s="413"/>
      <c r="EW692" s="413"/>
      <c r="EX692" s="414"/>
      <c r="EY692" s="414"/>
      <c r="EZ692" s="414"/>
      <c r="FA692" s="414"/>
      <c r="FB692" s="414"/>
      <c r="FC692" s="413"/>
      <c r="FD692" s="413"/>
      <c r="FE692" s="414"/>
      <c r="FF692" s="414"/>
      <c r="FG692" s="413"/>
      <c r="FH692" s="413"/>
      <c r="FI692" s="414"/>
      <c r="FJ692" s="414"/>
      <c r="FK692" s="413"/>
      <c r="FL692" s="413"/>
      <c r="FM692" s="413"/>
      <c r="FN692" s="413"/>
      <c r="FO692" s="413"/>
      <c r="FP692" s="413"/>
      <c r="FQ692" s="413"/>
      <c r="FR692" s="414"/>
      <c r="FS692" s="414"/>
      <c r="FT692" s="413"/>
      <c r="FU692" s="413"/>
      <c r="FV692" s="414"/>
      <c r="FW692" s="414"/>
      <c r="FX692" s="413"/>
      <c r="FY692" s="413"/>
      <c r="FZ692" s="413"/>
      <c r="GA692" s="413"/>
      <c r="GB692" s="413"/>
      <c r="GC692" s="407"/>
      <c r="GD692" s="439"/>
      <c r="GE692" s="413"/>
      <c r="GF692" s="413"/>
      <c r="GG692" s="413"/>
      <c r="GH692" s="413"/>
      <c r="GI692" s="413"/>
      <c r="GJ692" s="413"/>
      <c r="GK692" s="413"/>
      <c r="GL692" s="412"/>
      <c r="GM692" s="412"/>
      <c r="GN692" s="412"/>
      <c r="GO692" s="412"/>
      <c r="GP692" s="412"/>
      <c r="GQ692" s="412"/>
      <c r="GR692" s="412"/>
      <c r="GS692" s="412"/>
      <c r="GT692" s="412"/>
      <c r="GU692" s="412"/>
      <c r="GV692" s="412"/>
      <c r="GW692" s="412"/>
      <c r="GX692" s="412"/>
      <c r="GY692" s="412"/>
      <c r="GZ692" s="412"/>
      <c r="HA692" s="412"/>
      <c r="HB692" s="412"/>
      <c r="HC692" s="412"/>
      <c r="HD692" s="412"/>
      <c r="HE692" s="412"/>
      <c r="HF692" s="412"/>
      <c r="HG692" s="412"/>
      <c r="HH692" s="412"/>
      <c r="HI692" s="412"/>
      <c r="HJ692" s="412"/>
      <c r="HK692" s="412"/>
      <c r="HL692" s="412"/>
      <c r="HM692" s="412"/>
      <c r="HN692" s="412"/>
      <c r="HO692" s="412"/>
      <c r="HP692" s="412"/>
      <c r="HQ692" s="412"/>
      <c r="HR692" s="412"/>
      <c r="HS692" s="412"/>
      <c r="HT692" s="412"/>
      <c r="HU692" s="412"/>
      <c r="HV692" s="412"/>
      <c r="HW692" s="412"/>
      <c r="HX692" s="412"/>
      <c r="HY692" s="412"/>
      <c r="HZ692" s="412"/>
      <c r="IA692" s="412"/>
      <c r="IB692" s="412"/>
      <c r="IC692" s="412"/>
      <c r="ID692" s="413"/>
      <c r="IE692" s="413"/>
      <c r="IF692" s="413"/>
      <c r="IG692" s="413"/>
      <c r="IH692" s="413"/>
      <c r="II692" s="413"/>
      <c r="IJ692" s="413"/>
      <c r="IK692" s="413"/>
      <c r="IL692" s="413"/>
      <c r="IM692" s="413"/>
      <c r="IN692" s="413"/>
      <c r="IO692" s="413"/>
      <c r="IP692" s="413"/>
      <c r="IQ692" s="413"/>
      <c r="IR692" s="413"/>
      <c r="IS692" s="413"/>
      <c r="IT692" s="413"/>
      <c r="IU692" s="413"/>
      <c r="IV692" s="413"/>
      <c r="IW692" s="413"/>
      <c r="IX692" s="413"/>
      <c r="IY692" s="413"/>
      <c r="IZ692" s="413"/>
      <c r="JA692" s="413"/>
      <c r="JB692" s="414"/>
      <c r="JC692" s="414"/>
      <c r="JD692" s="414"/>
      <c r="JE692" s="414"/>
      <c r="JF692" s="414"/>
      <c r="JG692" s="413"/>
      <c r="JH692" s="413"/>
      <c r="JI692" s="414"/>
      <c r="JJ692" s="414"/>
      <c r="JK692" s="413"/>
      <c r="JL692" s="413"/>
      <c r="JM692" s="414"/>
      <c r="JN692" s="414"/>
      <c r="JO692" s="413"/>
      <c r="JP692" s="413"/>
      <c r="JQ692" s="413"/>
      <c r="JR692" s="413"/>
      <c r="JS692" s="413"/>
      <c r="JT692" s="413"/>
      <c r="JU692" s="413"/>
      <c r="JV692" s="414"/>
      <c r="JW692" s="414"/>
      <c r="JX692" s="413"/>
      <c r="JY692" s="413"/>
      <c r="JZ692" s="414"/>
      <c r="KA692" s="414"/>
      <c r="KB692" s="413"/>
      <c r="KC692" s="413"/>
      <c r="KD692" s="413"/>
      <c r="KE692" s="413"/>
      <c r="KF692" s="413"/>
      <c r="KG692" s="407"/>
      <c r="KH692" s="439"/>
      <c r="KI692" s="413"/>
      <c r="KJ692" s="413"/>
      <c r="KK692" s="413"/>
      <c r="KL692" s="413"/>
      <c r="KM692" s="413"/>
      <c r="KN692" s="413"/>
      <c r="KO692" s="413"/>
      <c r="KP692" s="412"/>
      <c r="KQ692" s="412"/>
      <c r="KR692" s="412"/>
      <c r="KS692" s="412"/>
      <c r="KT692" s="412"/>
      <c r="KU692" s="412"/>
      <c r="KV692" s="412"/>
      <c r="KW692" s="412"/>
      <c r="KX692" s="412"/>
      <c r="KY692" s="412"/>
      <c r="KZ692" s="412"/>
      <c r="LA692" s="412"/>
      <c r="LB692" s="412"/>
      <c r="LC692" s="412"/>
      <c r="LD692" s="412"/>
      <c r="LE692" s="412"/>
      <c r="LF692" s="412"/>
      <c r="LG692" s="412"/>
      <c r="LH692" s="412"/>
      <c r="LI692" s="412"/>
      <c r="LJ692" s="412"/>
      <c r="LK692" s="412"/>
      <c r="LL692" s="412"/>
      <c r="LM692" s="412"/>
      <c r="LN692" s="412"/>
      <c r="LO692" s="412"/>
      <c r="LP692" s="412"/>
      <c r="LQ692" s="412"/>
      <c r="LR692" s="412"/>
      <c r="LS692" s="412"/>
      <c r="LT692" s="412"/>
      <c r="LU692" s="412"/>
      <c r="LV692" s="412"/>
      <c r="LW692" s="412"/>
      <c r="LX692" s="412"/>
      <c r="LY692" s="412"/>
      <c r="LZ692" s="412"/>
      <c r="MA692" s="412"/>
      <c r="MB692" s="412"/>
      <c r="MC692" s="412"/>
      <c r="MD692" s="412"/>
      <c r="ME692" s="412"/>
      <c r="MF692" s="412"/>
      <c r="MG692" s="412"/>
      <c r="MH692" s="413"/>
      <c r="MI692" s="413"/>
      <c r="MJ692" s="413"/>
      <c r="MK692" s="413"/>
      <c r="ML692" s="413"/>
      <c r="MM692" s="413"/>
      <c r="MN692" s="413"/>
      <c r="MO692" s="413"/>
      <c r="MP692" s="413"/>
      <c r="MQ692" s="413"/>
      <c r="MR692" s="413"/>
      <c r="MS692" s="413"/>
      <c r="MT692" s="413"/>
      <c r="MU692" s="413"/>
      <c r="MV692" s="413"/>
      <c r="MW692" s="413"/>
      <c r="MX692" s="413"/>
      <c r="MY692" s="413"/>
      <c r="MZ692" s="413"/>
      <c r="NA692" s="413"/>
      <c r="NB692" s="413"/>
      <c r="NC692" s="413"/>
      <c r="ND692" s="413"/>
      <c r="NE692" s="413"/>
      <c r="NF692" s="414"/>
      <c r="NG692" s="414"/>
      <c r="NH692" s="414"/>
      <c r="NI692" s="414"/>
      <c r="NJ692" s="414"/>
      <c r="NK692" s="413"/>
      <c r="NL692" s="413"/>
      <c r="NM692" s="414"/>
      <c r="NN692" s="414"/>
      <c r="NO692" s="413"/>
      <c r="NP692" s="413"/>
      <c r="NQ692" s="414"/>
      <c r="NR692" s="414"/>
      <c r="NS692" s="413"/>
      <c r="NT692" s="413"/>
      <c r="NU692" s="413"/>
      <c r="NV692" s="413"/>
      <c r="NW692" s="413"/>
      <c r="NX692" s="413"/>
      <c r="NY692" s="413"/>
      <c r="NZ692" s="414"/>
      <c r="OA692" s="414"/>
      <c r="OB692" s="413"/>
      <c r="OC692" s="413"/>
      <c r="OD692" s="414"/>
      <c r="OE692" s="414"/>
      <c r="OF692" s="413"/>
      <c r="OG692" s="413"/>
      <c r="OH692" s="413"/>
      <c r="OI692" s="413"/>
      <c r="OJ692" s="413"/>
      <c r="OK692" s="407"/>
      <c r="OL692" s="439"/>
      <c r="OM692" s="413"/>
      <c r="ON692" s="413"/>
      <c r="OO692" s="413"/>
      <c r="OP692" s="413"/>
      <c r="OQ692" s="413"/>
      <c r="OR692" s="413"/>
      <c r="OS692" s="413"/>
      <c r="OT692" s="412"/>
      <c r="OU692" s="412"/>
      <c r="OV692" s="412"/>
      <c r="OW692" s="412"/>
      <c r="OX692" s="412"/>
      <c r="OY692" s="412"/>
      <c r="OZ692" s="412"/>
      <c r="PA692" s="412"/>
      <c r="PB692" s="412"/>
      <c r="PC692" s="412"/>
      <c r="PD692" s="412"/>
      <c r="PE692" s="412"/>
      <c r="PF692" s="412"/>
      <c r="PG692" s="412"/>
      <c r="PH692" s="412"/>
      <c r="PI692" s="412"/>
      <c r="PJ692" s="412"/>
      <c r="PK692" s="412"/>
      <c r="PL692" s="412"/>
      <c r="PM692" s="412"/>
      <c r="PN692" s="412"/>
      <c r="PO692" s="412"/>
      <c r="PP692" s="412"/>
      <c r="PQ692" s="412"/>
      <c r="PR692" s="412"/>
      <c r="PS692" s="412"/>
      <c r="PT692" s="412"/>
      <c r="PU692" s="412"/>
      <c r="PV692" s="412"/>
      <c r="PW692" s="412"/>
      <c r="PX692" s="412"/>
      <c r="PY692" s="412"/>
      <c r="PZ692" s="412"/>
      <c r="QA692" s="412"/>
      <c r="QB692" s="412"/>
      <c r="QC692" s="412"/>
      <c r="QD692" s="412"/>
      <c r="QE692" s="412"/>
      <c r="QF692" s="412"/>
      <c r="QG692" s="412"/>
      <c r="QH692" s="412"/>
      <c r="QI692" s="412"/>
      <c r="QJ692" s="412"/>
      <c r="QK692" s="412"/>
      <c r="QL692" s="413"/>
      <c r="QM692" s="413"/>
      <c r="QN692" s="413"/>
      <c r="QO692" s="413"/>
      <c r="QP692" s="413"/>
      <c r="QQ692" s="413"/>
      <c r="QR692" s="413"/>
      <c r="QS692" s="413"/>
      <c r="QT692" s="413"/>
      <c r="QU692" s="413"/>
      <c r="QV692" s="413"/>
      <c r="QW692" s="413"/>
      <c r="QX692" s="413"/>
      <c r="QY692" s="413"/>
      <c r="QZ692" s="413"/>
      <c r="RA692" s="413"/>
      <c r="RB692" s="413"/>
      <c r="RC692" s="413"/>
      <c r="RD692" s="413"/>
      <c r="RE692" s="413"/>
      <c r="RF692" s="413"/>
      <c r="RG692" s="413"/>
      <c r="RH692" s="413"/>
      <c r="RI692" s="413"/>
      <c r="RJ692" s="414"/>
      <c r="RK692" s="414"/>
      <c r="RL692" s="414"/>
      <c r="RM692" s="414"/>
      <c r="RN692" s="414"/>
      <c r="RO692" s="413"/>
      <c r="RP692" s="413"/>
      <c r="RQ692" s="414"/>
      <c r="RR692" s="414"/>
      <c r="RS692" s="413"/>
      <c r="RT692" s="413"/>
      <c r="RU692" s="414"/>
      <c r="RV692" s="414"/>
      <c r="RW692" s="413"/>
      <c r="RX692" s="413"/>
      <c r="RY692" s="413"/>
      <c r="RZ692" s="413"/>
      <c r="SA692" s="413"/>
      <c r="SB692" s="413"/>
      <c r="SC692" s="413"/>
      <c r="SD692" s="414"/>
      <c r="SE692" s="414"/>
      <c r="SF692" s="413"/>
      <c r="SG692" s="413"/>
      <c r="SH692" s="414"/>
      <c r="SI692" s="414"/>
      <c r="SJ692" s="413"/>
      <c r="SK692" s="413"/>
      <c r="SL692" s="413"/>
      <c r="SM692" s="413"/>
      <c r="SN692" s="413"/>
      <c r="SO692" s="407"/>
      <c r="SP692" s="439"/>
      <c r="SQ692" s="413"/>
      <c r="SR692" s="413"/>
      <c r="SS692" s="413"/>
      <c r="ST692" s="413"/>
      <c r="SU692" s="413"/>
      <c r="SV692" s="413"/>
      <c r="SW692" s="413"/>
      <c r="SX692" s="412"/>
      <c r="SY692" s="412"/>
      <c r="SZ692" s="412"/>
      <c r="TA692" s="412"/>
      <c r="TB692" s="412"/>
      <c r="TC692" s="412"/>
      <c r="TD692" s="412"/>
      <c r="TE692" s="412"/>
      <c r="TF692" s="412"/>
      <c r="TG692" s="412"/>
      <c r="TH692" s="412"/>
      <c r="TI692" s="412"/>
      <c r="TJ692" s="412"/>
      <c r="TK692" s="412"/>
      <c r="TL692" s="412"/>
      <c r="TM692" s="412"/>
      <c r="TN692" s="412"/>
      <c r="TO692" s="412"/>
      <c r="TP692" s="412"/>
      <c r="TQ692" s="412"/>
      <c r="TR692" s="412"/>
      <c r="TS692" s="412"/>
      <c r="TT692" s="412"/>
      <c r="TU692" s="412"/>
      <c r="TV692" s="412"/>
      <c r="TW692" s="412"/>
      <c r="TX692" s="412"/>
      <c r="TY692" s="412"/>
      <c r="TZ692" s="412"/>
      <c r="UA692" s="412"/>
      <c r="UB692" s="412"/>
      <c r="UC692" s="412"/>
      <c r="UD692" s="412"/>
      <c r="UE692" s="412"/>
      <c r="UF692" s="412"/>
      <c r="UG692" s="412"/>
      <c r="UH692" s="412"/>
      <c r="UI692" s="412"/>
      <c r="UJ692" s="412"/>
      <c r="UK692" s="412"/>
      <c r="UL692" s="412"/>
      <c r="UM692" s="412"/>
      <c r="UN692" s="412"/>
      <c r="UO692" s="412"/>
      <c r="UP692" s="413"/>
      <c r="UQ692" s="413"/>
      <c r="UR692" s="413"/>
      <c r="US692" s="413"/>
      <c r="UT692" s="413"/>
      <c r="UU692" s="413"/>
      <c r="UV692" s="413"/>
      <c r="UW692" s="413"/>
      <c r="UX692" s="413"/>
      <c r="UY692" s="413"/>
      <c r="UZ692" s="413"/>
      <c r="VA692" s="413"/>
      <c r="VB692" s="413"/>
      <c r="VC692" s="413"/>
      <c r="VD692" s="413"/>
      <c r="VE692" s="413"/>
      <c r="VF692" s="413"/>
      <c r="VG692" s="413"/>
      <c r="VH692" s="413"/>
      <c r="VI692" s="413"/>
      <c r="VJ692" s="413"/>
      <c r="VK692" s="413"/>
      <c r="VL692" s="413"/>
      <c r="VM692" s="413"/>
      <c r="VN692" s="414"/>
      <c r="VO692" s="414"/>
      <c r="VP692" s="414"/>
      <c r="VQ692" s="414"/>
      <c r="VR692" s="414"/>
      <c r="VS692" s="413"/>
      <c r="VT692" s="413"/>
      <c r="VU692" s="414"/>
      <c r="VV692" s="414"/>
      <c r="VW692" s="413"/>
      <c r="VX692" s="413"/>
      <c r="VY692" s="414"/>
      <c r="VZ692" s="414"/>
      <c r="WA692" s="413"/>
      <c r="WB692" s="413"/>
      <c r="WC692" s="413"/>
      <c r="WD692" s="413"/>
      <c r="WE692" s="413"/>
      <c r="WF692" s="413"/>
      <c r="WG692" s="413"/>
      <c r="WH692" s="414"/>
      <c r="WI692" s="414"/>
      <c r="WJ692" s="413"/>
      <c r="WK692" s="413"/>
      <c r="WL692" s="414"/>
      <c r="WM692" s="414"/>
      <c r="WN692" s="413"/>
      <c r="WO692" s="413"/>
      <c r="WP692" s="413"/>
      <c r="WQ692" s="413"/>
      <c r="WR692" s="413"/>
      <c r="WS692" s="407"/>
      <c r="WT692" s="439"/>
      <c r="WU692" s="413"/>
      <c r="WV692" s="413"/>
      <c r="WW692" s="413"/>
      <c r="WX692" s="413"/>
      <c r="WY692" s="413"/>
      <c r="WZ692" s="413"/>
      <c r="XA692" s="413"/>
      <c r="XB692" s="412"/>
      <c r="XC692" s="412"/>
      <c r="XD692" s="412"/>
      <c r="XE692" s="412"/>
      <c r="XF692" s="412"/>
      <c r="XG692" s="412"/>
      <c r="XH692" s="412"/>
      <c r="XI692" s="412"/>
      <c r="XJ692" s="412"/>
      <c r="XK692" s="412"/>
      <c r="XL692" s="412"/>
      <c r="XM692" s="412"/>
      <c r="XN692" s="412"/>
      <c r="XO692" s="412"/>
      <c r="XP692" s="412"/>
      <c r="XQ692" s="412"/>
      <c r="XR692" s="412"/>
      <c r="XS692" s="412"/>
      <c r="XT692" s="412"/>
      <c r="XU692" s="412"/>
      <c r="XV692" s="412"/>
      <c r="XW692" s="412"/>
      <c r="XX692" s="412"/>
      <c r="XY692" s="412"/>
      <c r="XZ692" s="412"/>
      <c r="YA692" s="412"/>
      <c r="YB692" s="412"/>
      <c r="YC692" s="412"/>
      <c r="YD692" s="412"/>
      <c r="YE692" s="412"/>
      <c r="YF692" s="412"/>
      <c r="YG692" s="412"/>
      <c r="YH692" s="412"/>
      <c r="YI692" s="412"/>
      <c r="YJ692" s="412"/>
      <c r="YK692" s="412"/>
      <c r="YL692" s="412"/>
      <c r="YM692" s="412"/>
      <c r="YN692" s="412"/>
      <c r="YO692" s="412"/>
      <c r="YP692" s="412"/>
      <c r="YQ692" s="412"/>
      <c r="YR692" s="412"/>
      <c r="YS692" s="412"/>
      <c r="YT692" s="413"/>
      <c r="YU692" s="413"/>
      <c r="YV692" s="413"/>
      <c r="YW692" s="413"/>
      <c r="YX692" s="413"/>
      <c r="YY692" s="413"/>
      <c r="YZ692" s="413"/>
      <c r="ZA692" s="413"/>
      <c r="ZB692" s="413"/>
      <c r="ZC692" s="413"/>
      <c r="ZD692" s="413"/>
      <c r="ZE692" s="413"/>
      <c r="ZF692" s="413"/>
      <c r="ZG692" s="413"/>
      <c r="ZH692" s="413"/>
      <c r="ZI692" s="413"/>
      <c r="ZJ692" s="413"/>
      <c r="ZK692" s="413"/>
      <c r="ZL692" s="413"/>
      <c r="ZM692" s="413"/>
      <c r="ZN692" s="413"/>
      <c r="ZO692" s="413"/>
      <c r="ZP692" s="413"/>
      <c r="ZQ692" s="413"/>
      <c r="ZR692" s="414"/>
      <c r="ZS692" s="414"/>
      <c r="ZT692" s="414"/>
      <c r="ZU692" s="414"/>
      <c r="ZV692" s="414"/>
      <c r="ZW692" s="413"/>
      <c r="ZX692" s="413"/>
      <c r="ZY692" s="414"/>
      <c r="ZZ692" s="414"/>
      <c r="AAA692" s="413"/>
      <c r="AAB692" s="413"/>
      <c r="AAC692" s="414"/>
      <c r="AAD692" s="414"/>
      <c r="AAE692" s="413"/>
      <c r="AAF692" s="413"/>
      <c r="AAG692" s="413"/>
      <c r="AAH692" s="413"/>
      <c r="AAI692" s="413"/>
      <c r="AAJ692" s="413"/>
      <c r="AAK692" s="413"/>
      <c r="AAL692" s="414"/>
      <c r="AAM692" s="414"/>
      <c r="AAN692" s="413"/>
      <c r="AAO692" s="413"/>
      <c r="AAP692" s="414"/>
      <c r="AAQ692" s="414"/>
      <c r="AAR692" s="413"/>
      <c r="AAS692" s="413"/>
      <c r="AAT692" s="413"/>
      <c r="AAU692" s="413"/>
      <c r="AAV692" s="413"/>
      <c r="AAW692" s="407"/>
      <c r="AAX692" s="439"/>
      <c r="AAY692" s="413"/>
      <c r="AAZ692" s="413"/>
      <c r="ABA692" s="413"/>
      <c r="ABB692" s="413"/>
      <c r="ABC692" s="413"/>
      <c r="ABD692" s="413"/>
      <c r="ABE692" s="413"/>
      <c r="ABF692" s="412"/>
      <c r="ABG692" s="412"/>
      <c r="ABH692" s="412"/>
      <c r="ABI692" s="412"/>
      <c r="ABJ692" s="412"/>
      <c r="ABK692" s="412"/>
      <c r="ABL692" s="412"/>
      <c r="ABM692" s="412"/>
      <c r="ABN692" s="412"/>
      <c r="ABO692" s="412"/>
      <c r="ABP692" s="412"/>
      <c r="ABQ692" s="412"/>
      <c r="ABR692" s="412"/>
      <c r="ABS692" s="412"/>
      <c r="ABT692" s="412"/>
      <c r="ABU692" s="412"/>
      <c r="ABV692" s="412"/>
      <c r="ABW692" s="412"/>
      <c r="ABX692" s="412"/>
      <c r="ABY692" s="412"/>
      <c r="ABZ692" s="412"/>
      <c r="ACA692" s="412"/>
      <c r="ACB692" s="412"/>
      <c r="ACC692" s="412"/>
      <c r="ACD692" s="412"/>
      <c r="ACE692" s="412"/>
      <c r="ACF692" s="412"/>
      <c r="ACG692" s="412"/>
      <c r="ACH692" s="412"/>
      <c r="ACI692" s="412"/>
      <c r="ACJ692" s="412"/>
      <c r="ACK692" s="412"/>
      <c r="ACL692" s="412"/>
      <c r="ACM692" s="412"/>
      <c r="ACN692" s="412"/>
      <c r="ACO692" s="412"/>
      <c r="ACP692" s="412"/>
      <c r="ACQ692" s="412"/>
      <c r="ACR692" s="412"/>
      <c r="ACS692" s="412"/>
      <c r="ACT692" s="412"/>
      <c r="ACU692" s="412"/>
      <c r="ACV692" s="412"/>
      <c r="ACW692" s="412"/>
      <c r="ACX692" s="413"/>
      <c r="ACY692" s="413"/>
      <c r="ACZ692" s="413"/>
      <c r="ADA692" s="413"/>
      <c r="ADB692" s="413"/>
      <c r="ADC692" s="413"/>
      <c r="ADD692" s="413"/>
      <c r="ADE692" s="413"/>
      <c r="ADF692" s="413"/>
      <c r="ADG692" s="413"/>
      <c r="ADH692" s="413"/>
      <c r="ADI692" s="413"/>
      <c r="ADJ692" s="413"/>
      <c r="ADK692" s="413"/>
      <c r="ADL692" s="413"/>
      <c r="ADM692" s="413"/>
      <c r="ADN692" s="413"/>
      <c r="ADO692" s="413"/>
      <c r="ADP692" s="413"/>
      <c r="ADQ692" s="413"/>
      <c r="ADR692" s="413"/>
      <c r="ADS692" s="413"/>
      <c r="ADT692" s="413"/>
      <c r="ADU692" s="413"/>
      <c r="ADV692" s="414"/>
      <c r="ADW692" s="414"/>
      <c r="ADX692" s="414"/>
      <c r="ADY692" s="414"/>
      <c r="ADZ692" s="414"/>
      <c r="AEA692" s="413"/>
      <c r="AEB692" s="413"/>
      <c r="AEC692" s="414"/>
      <c r="AED692" s="414"/>
      <c r="AEE692" s="413"/>
      <c r="AEF692" s="413"/>
      <c r="AEG692" s="414"/>
      <c r="AEH692" s="414"/>
      <c r="AEI692" s="413"/>
      <c r="AEJ692" s="413"/>
      <c r="AEK692" s="413"/>
      <c r="AEL692" s="413"/>
      <c r="AEM692" s="413"/>
      <c r="AEN692" s="413"/>
      <c r="AEO692" s="413"/>
      <c r="AEP692" s="414"/>
      <c r="AEQ692" s="414"/>
      <c r="AER692" s="413"/>
      <c r="AES692" s="413"/>
      <c r="AET692" s="414"/>
      <c r="AEU692" s="414"/>
      <c r="AEV692" s="413"/>
      <c r="AEW692" s="413"/>
      <c r="AEX692" s="413"/>
      <c r="AEY692" s="413"/>
      <c r="AEZ692" s="413"/>
      <c r="AFA692" s="407"/>
      <c r="AFB692" s="439"/>
      <c r="AFC692" s="413"/>
      <c r="AFD692" s="413"/>
      <c r="AFE692" s="413"/>
      <c r="AFF692" s="413"/>
      <c r="AFG692" s="413"/>
      <c r="AFH692" s="413"/>
      <c r="AFI692" s="413"/>
      <c r="AFJ692" s="412"/>
      <c r="AFK692" s="412"/>
      <c r="AFL692" s="412"/>
      <c r="AFM692" s="412"/>
      <c r="AFN692" s="412"/>
      <c r="AFO692" s="412"/>
      <c r="AFP692" s="412"/>
      <c r="AFQ692" s="412"/>
      <c r="AFR692" s="412"/>
      <c r="AFS692" s="412"/>
      <c r="AFT692" s="412"/>
      <c r="AFU692" s="412"/>
      <c r="AFV692" s="412"/>
      <c r="AFW692" s="412"/>
      <c r="AFX692" s="412"/>
      <c r="AFY692" s="412"/>
      <c r="AFZ692" s="412"/>
      <c r="AGA692" s="412"/>
      <c r="AGB692" s="412"/>
      <c r="AGC692" s="412"/>
      <c r="AGD692" s="412"/>
      <c r="AGE692" s="412"/>
      <c r="AGF692" s="412"/>
      <c r="AGG692" s="412"/>
      <c r="AGH692" s="412"/>
      <c r="AGI692" s="412"/>
      <c r="AGJ692" s="412"/>
      <c r="AGK692" s="412"/>
      <c r="AGL692" s="412"/>
      <c r="AGM692" s="412"/>
      <c r="AGN692" s="412"/>
      <c r="AGO692" s="412"/>
      <c r="AGP692" s="412"/>
      <c r="AGQ692" s="412"/>
      <c r="AGR692" s="412"/>
      <c r="AGS692" s="412"/>
      <c r="AGT692" s="412"/>
      <c r="AGU692" s="412"/>
      <c r="AGV692" s="412"/>
      <c r="AGW692" s="412"/>
      <c r="AGX692" s="412"/>
      <c r="AGY692" s="412"/>
      <c r="AGZ692" s="412"/>
      <c r="AHA692" s="412"/>
      <c r="AHB692" s="413"/>
      <c r="AHC692" s="413"/>
      <c r="AHD692" s="413"/>
      <c r="AHE692" s="413"/>
      <c r="AHF692" s="413"/>
      <c r="AHG692" s="413"/>
      <c r="AHH692" s="413"/>
      <c r="AHI692" s="413"/>
      <c r="AHJ692" s="413"/>
      <c r="AHK692" s="413"/>
      <c r="AHL692" s="413"/>
      <c r="AHM692" s="413"/>
      <c r="AHN692" s="413"/>
      <c r="AHO692" s="413"/>
      <c r="AHP692" s="413"/>
      <c r="AHQ692" s="413"/>
      <c r="AHR692" s="413"/>
      <c r="AHS692" s="413"/>
      <c r="AHT692" s="413"/>
      <c r="AHU692" s="413"/>
      <c r="AHV692" s="413"/>
      <c r="AHW692" s="413"/>
      <c r="AHX692" s="413"/>
      <c r="AHY692" s="413"/>
      <c r="AHZ692" s="414"/>
      <c r="AIA692" s="414"/>
      <c r="AIB692" s="414"/>
      <c r="AIC692" s="414"/>
      <c r="AID692" s="414"/>
      <c r="AIE692" s="413"/>
      <c r="AIF692" s="413"/>
      <c r="AIG692" s="414"/>
      <c r="AIH692" s="414"/>
      <c r="AII692" s="413"/>
      <c r="AIJ692" s="413"/>
      <c r="AIK692" s="414"/>
      <c r="AIL692" s="414"/>
      <c r="AIM692" s="413"/>
      <c r="AIN692" s="413"/>
      <c r="AIO692" s="413"/>
      <c r="AIP692" s="413"/>
      <c r="AIQ692" s="413"/>
      <c r="AIR692" s="413"/>
      <c r="AIS692" s="413"/>
      <c r="AIT692" s="414"/>
      <c r="AIU692" s="414"/>
      <c r="AIV692" s="413"/>
      <c r="AIW692" s="413"/>
      <c r="AIX692" s="414"/>
      <c r="AIY692" s="414"/>
      <c r="AIZ692" s="413"/>
      <c r="AJA692" s="413"/>
      <c r="AJB692" s="413"/>
      <c r="AJC692" s="413"/>
      <c r="AJD692" s="413"/>
      <c r="AJE692" s="407"/>
      <c r="AJF692" s="439"/>
      <c r="AJG692" s="413"/>
      <c r="AJH692" s="413"/>
      <c r="AJI692" s="413"/>
      <c r="AJJ692" s="413"/>
      <c r="AJK692" s="413"/>
      <c r="AJL692" s="413"/>
      <c r="AJM692" s="413"/>
      <c r="AJN692" s="412"/>
      <c r="AJO692" s="412"/>
      <c r="AJP692" s="412"/>
      <c r="AJQ692" s="412"/>
      <c r="AJR692" s="412"/>
      <c r="AJS692" s="412"/>
      <c r="AJT692" s="412"/>
      <c r="AJU692" s="412"/>
      <c r="AJV692" s="412"/>
      <c r="AJW692" s="412"/>
      <c r="AJX692" s="412"/>
      <c r="AJY692" s="412"/>
      <c r="AJZ692" s="412"/>
      <c r="AKA692" s="412"/>
      <c r="AKB692" s="412"/>
      <c r="AKC692" s="412"/>
      <c r="AKD692" s="412"/>
      <c r="AKE692" s="412"/>
      <c r="AKF692" s="412"/>
      <c r="AKG692" s="412"/>
      <c r="AKH692" s="412"/>
      <c r="AKI692" s="412"/>
      <c r="AKJ692" s="412"/>
      <c r="AKK692" s="412"/>
      <c r="AKL692" s="412"/>
      <c r="AKM692" s="412"/>
      <c r="AKN692" s="412"/>
      <c r="AKO692" s="412"/>
      <c r="AKP692" s="412"/>
      <c r="AKQ692" s="412"/>
      <c r="AKR692" s="412"/>
      <c r="AKS692" s="412"/>
      <c r="AKT692" s="412"/>
      <c r="AKU692" s="412"/>
      <c r="AKV692" s="412"/>
      <c r="AKW692" s="412"/>
      <c r="AKX692" s="412"/>
      <c r="AKY692" s="412"/>
      <c r="AKZ692" s="412"/>
      <c r="ALA692" s="412"/>
      <c r="ALB692" s="412"/>
      <c r="ALC692" s="412"/>
      <c r="ALD692" s="412"/>
      <c r="ALE692" s="412"/>
      <c r="ALF692" s="413"/>
      <c r="ALG692" s="413"/>
      <c r="ALH692" s="413"/>
      <c r="ALI692" s="413"/>
      <c r="ALJ692" s="413"/>
      <c r="ALK692" s="413"/>
      <c r="ALL692" s="413"/>
      <c r="ALM692" s="413"/>
      <c r="ALN692" s="413"/>
      <c r="ALO692" s="413"/>
      <c r="ALP692" s="413"/>
      <c r="ALQ692" s="413"/>
      <c r="ALR692" s="413"/>
      <c r="ALS692" s="413"/>
      <c r="ALT692" s="413"/>
      <c r="ALU692" s="413"/>
      <c r="ALV692" s="413"/>
      <c r="ALW692" s="413"/>
      <c r="ALX692" s="413"/>
      <c r="ALY692" s="413"/>
      <c r="ALZ692" s="413"/>
      <c r="AMA692" s="413"/>
      <c r="AMB692" s="413"/>
      <c r="AMC692" s="413"/>
      <c r="AMD692" s="414"/>
      <c r="AME692" s="414"/>
      <c r="AMF692" s="414"/>
      <c r="AMG692" s="414"/>
      <c r="AMH692" s="414"/>
      <c r="AMI692" s="413"/>
      <c r="AMJ692" s="413"/>
      <c r="AMK692" s="414"/>
      <c r="AML692" s="414"/>
      <c r="AMM692" s="413"/>
      <c r="AMN692" s="413"/>
      <c r="AMO692" s="414"/>
      <c r="AMP692" s="414"/>
      <c r="AMQ692" s="413"/>
      <c r="AMR692" s="413"/>
      <c r="AMS692" s="413"/>
      <c r="AMT692" s="413"/>
      <c r="AMU692" s="413"/>
      <c r="AMV692" s="413"/>
      <c r="AMW692" s="413"/>
      <c r="AMX692" s="414"/>
      <c r="AMY692" s="414"/>
      <c r="AMZ692" s="413"/>
      <c r="ANA692" s="413"/>
      <c r="ANB692" s="414"/>
      <c r="ANC692" s="414"/>
      <c r="AND692" s="413"/>
      <c r="ANE692" s="413"/>
      <c r="ANF692" s="413"/>
      <c r="ANG692" s="413"/>
      <c r="ANH692" s="413"/>
      <c r="ANI692" s="407"/>
      <c r="ANJ692" s="439"/>
      <c r="ANK692" s="413"/>
      <c r="ANL692" s="413"/>
      <c r="ANM692" s="413"/>
      <c r="ANN692" s="413"/>
      <c r="ANO692" s="413"/>
      <c r="ANP692" s="413"/>
      <c r="ANQ692" s="413"/>
      <c r="ANR692" s="412"/>
      <c r="ANS692" s="412"/>
      <c r="ANT692" s="412"/>
      <c r="ANU692" s="412"/>
      <c r="ANV692" s="412"/>
      <c r="ANW692" s="412"/>
      <c r="ANX692" s="412"/>
      <c r="ANY692" s="412"/>
      <c r="ANZ692" s="412"/>
      <c r="AOA692" s="412"/>
      <c r="AOB692" s="412"/>
      <c r="AOC692" s="412"/>
      <c r="AOD692" s="412"/>
      <c r="AOE692" s="412"/>
      <c r="AOF692" s="412"/>
      <c r="AOG692" s="412"/>
      <c r="AOH692" s="412"/>
      <c r="AOI692" s="412"/>
      <c r="AOJ692" s="412"/>
      <c r="AOK692" s="412"/>
      <c r="AOL692" s="412"/>
      <c r="AOM692" s="412"/>
      <c r="AON692" s="412"/>
      <c r="AOO692" s="412"/>
      <c r="AOP692" s="412"/>
      <c r="AOQ692" s="412"/>
      <c r="AOR692" s="412"/>
      <c r="AOS692" s="412"/>
      <c r="AOT692" s="412"/>
      <c r="AOU692" s="412"/>
      <c r="AOV692" s="412"/>
      <c r="AOW692" s="412"/>
      <c r="AOX692" s="412"/>
      <c r="AOY692" s="412"/>
      <c r="AOZ692" s="412"/>
      <c r="APA692" s="412"/>
      <c r="APB692" s="412"/>
      <c r="APC692" s="412"/>
      <c r="APD692" s="412"/>
      <c r="APE692" s="412"/>
      <c r="APF692" s="412"/>
      <c r="APG692" s="412"/>
      <c r="APH692" s="412"/>
      <c r="API692" s="412"/>
      <c r="APJ692" s="413"/>
      <c r="APK692" s="413"/>
      <c r="APL692" s="413"/>
      <c r="APM692" s="413"/>
      <c r="APN692" s="413"/>
      <c r="APO692" s="413"/>
      <c r="APP692" s="413"/>
      <c r="APQ692" s="413"/>
      <c r="APR692" s="413"/>
      <c r="APS692" s="413"/>
      <c r="APT692" s="413"/>
      <c r="APU692" s="413"/>
      <c r="APV692" s="413"/>
      <c r="APW692" s="413"/>
      <c r="APX692" s="413"/>
      <c r="APY692" s="413"/>
      <c r="APZ692" s="413"/>
      <c r="AQA692" s="413"/>
      <c r="AQB692" s="413"/>
      <c r="AQC692" s="413"/>
      <c r="AQD692" s="413"/>
      <c r="AQE692" s="413"/>
      <c r="AQF692" s="413"/>
      <c r="AQG692" s="413"/>
      <c r="AQH692" s="414"/>
      <c r="AQI692" s="414"/>
      <c r="AQJ692" s="414"/>
      <c r="AQK692" s="414"/>
      <c r="AQL692" s="414"/>
      <c r="AQM692" s="413"/>
      <c r="AQN692" s="413"/>
      <c r="AQO692" s="414"/>
      <c r="AQP692" s="414"/>
      <c r="AQQ692" s="413"/>
      <c r="AQR692" s="413"/>
      <c r="AQS692" s="414"/>
      <c r="AQT692" s="414"/>
      <c r="AQU692" s="413"/>
      <c r="AQV692" s="413"/>
      <c r="AQW692" s="413"/>
      <c r="AQX692" s="413"/>
      <c r="AQY692" s="413"/>
      <c r="AQZ692" s="413"/>
      <c r="ARA692" s="413"/>
      <c r="ARB692" s="414"/>
      <c r="ARC692" s="414"/>
      <c r="ARD692" s="413"/>
      <c r="ARE692" s="413"/>
      <c r="ARF692" s="414"/>
      <c r="ARG692" s="414"/>
      <c r="ARH692" s="413"/>
      <c r="ARI692" s="413"/>
      <c r="ARJ692" s="413"/>
      <c r="ARK692" s="413"/>
      <c r="ARL692" s="413"/>
      <c r="ARM692" s="407"/>
      <c r="ARN692" s="439"/>
      <c r="ARO692" s="413"/>
      <c r="ARP692" s="413"/>
      <c r="ARQ692" s="413"/>
      <c r="ARR692" s="413"/>
      <c r="ARS692" s="413"/>
      <c r="ART692" s="413"/>
      <c r="ARU692" s="413"/>
      <c r="ARV692" s="412"/>
      <c r="ARW692" s="412"/>
      <c r="ARX692" s="412"/>
      <c r="ARY692" s="412"/>
      <c r="ARZ692" s="412"/>
      <c r="ASA692" s="412"/>
      <c r="ASB692" s="412"/>
      <c r="ASC692" s="412"/>
      <c r="ASD692" s="412"/>
      <c r="ASE692" s="412"/>
      <c r="ASF692" s="412"/>
      <c r="ASG692" s="412"/>
      <c r="ASH692" s="412"/>
      <c r="ASI692" s="412"/>
      <c r="ASJ692" s="412"/>
      <c r="ASK692" s="412"/>
      <c r="ASL692" s="412"/>
      <c r="ASM692" s="412"/>
      <c r="ASN692" s="412"/>
      <c r="ASO692" s="412"/>
      <c r="ASP692" s="412"/>
      <c r="ASQ692" s="412"/>
      <c r="ASR692" s="412"/>
      <c r="ASS692" s="412"/>
      <c r="AST692" s="412"/>
      <c r="ASU692" s="412"/>
      <c r="ASV692" s="412"/>
      <c r="ASW692" s="412"/>
      <c r="ASX692" s="412"/>
      <c r="ASY692" s="412"/>
      <c r="ASZ692" s="412"/>
      <c r="ATA692" s="412"/>
      <c r="ATB692" s="412"/>
      <c r="ATC692" s="412"/>
      <c r="ATD692" s="412"/>
      <c r="ATE692" s="412"/>
      <c r="ATF692" s="412"/>
      <c r="ATG692" s="412"/>
      <c r="ATH692" s="412"/>
      <c r="ATI692" s="412"/>
      <c r="ATJ692" s="412"/>
      <c r="ATK692" s="412"/>
      <c r="ATL692" s="412"/>
      <c r="ATM692" s="412"/>
      <c r="ATN692" s="413"/>
      <c r="ATO692" s="413"/>
      <c r="ATP692" s="413"/>
      <c r="ATQ692" s="413"/>
      <c r="ATR692" s="413"/>
      <c r="ATS692" s="413"/>
      <c r="ATT692" s="413"/>
      <c r="ATU692" s="413"/>
      <c r="ATV692" s="413"/>
      <c r="ATW692" s="413"/>
      <c r="ATX692" s="413"/>
      <c r="ATY692" s="413"/>
      <c r="ATZ692" s="413"/>
      <c r="AUA692" s="413"/>
      <c r="AUB692" s="413"/>
      <c r="AUC692" s="413"/>
      <c r="AUD692" s="413"/>
      <c r="AUE692" s="413"/>
      <c r="AUF692" s="413"/>
      <c r="AUG692" s="413"/>
      <c r="AUH692" s="413"/>
      <c r="AUI692" s="413"/>
      <c r="AUJ692" s="413"/>
      <c r="AUK692" s="413"/>
      <c r="AUL692" s="414"/>
      <c r="AUM692" s="414"/>
      <c r="AUN692" s="414"/>
      <c r="AUO692" s="414"/>
      <c r="AUP692" s="414"/>
      <c r="AUQ692" s="413"/>
      <c r="AUR692" s="413"/>
      <c r="AUS692" s="414"/>
      <c r="AUT692" s="414"/>
      <c r="AUU692" s="413"/>
      <c r="AUV692" s="413"/>
      <c r="AUW692" s="414"/>
      <c r="AUX692" s="414"/>
      <c r="AUY692" s="413"/>
      <c r="AUZ692" s="413"/>
      <c r="AVA692" s="413"/>
      <c r="AVB692" s="413"/>
      <c r="AVC692" s="413"/>
      <c r="AVD692" s="413"/>
      <c r="AVE692" s="413"/>
      <c r="AVF692" s="414"/>
      <c r="AVG692" s="414"/>
      <c r="AVH692" s="413"/>
      <c r="AVI692" s="413"/>
      <c r="AVJ692" s="414"/>
      <c r="AVK692" s="414"/>
      <c r="AVL692" s="413"/>
      <c r="AVM692" s="413"/>
      <c r="AVN692" s="413"/>
      <c r="AVO692" s="413"/>
      <c r="AVP692" s="413"/>
      <c r="AVQ692" s="407"/>
      <c r="AVR692" s="439"/>
      <c r="AVS692" s="413"/>
      <c r="AVT692" s="413"/>
      <c r="AVU692" s="413"/>
      <c r="AVV692" s="413"/>
      <c r="AVW692" s="413"/>
      <c r="AVX692" s="413"/>
      <c r="AVY692" s="413"/>
      <c r="AVZ692" s="412"/>
      <c r="AWA692" s="412"/>
      <c r="AWB692" s="412"/>
      <c r="AWC692" s="412"/>
      <c r="AWD692" s="412"/>
      <c r="AWE692" s="412"/>
      <c r="AWF692" s="412"/>
      <c r="AWG692" s="412"/>
      <c r="AWH692" s="412"/>
      <c r="AWI692" s="412"/>
      <c r="AWJ692" s="412"/>
      <c r="AWK692" s="412"/>
      <c r="AWL692" s="412"/>
      <c r="AWM692" s="412"/>
      <c r="AWN692" s="412"/>
      <c r="AWO692" s="412"/>
      <c r="AWP692" s="412"/>
      <c r="AWQ692" s="412"/>
      <c r="AWR692" s="412"/>
      <c r="AWS692" s="412"/>
      <c r="AWT692" s="412"/>
      <c r="AWU692" s="412"/>
      <c r="AWV692" s="412"/>
      <c r="AWW692" s="412"/>
      <c r="AWX692" s="412"/>
      <c r="AWY692" s="412"/>
      <c r="AWZ692" s="412"/>
      <c r="AXA692" s="412"/>
      <c r="AXB692" s="412"/>
      <c r="AXC692" s="412"/>
      <c r="AXD692" s="412"/>
      <c r="AXE692" s="412"/>
      <c r="AXF692" s="412"/>
      <c r="AXG692" s="412"/>
      <c r="AXH692" s="412"/>
      <c r="AXI692" s="412"/>
      <c r="AXJ692" s="412"/>
      <c r="AXK692" s="412"/>
      <c r="AXL692" s="412"/>
      <c r="AXM692" s="412"/>
      <c r="AXN692" s="412"/>
      <c r="AXO692" s="412"/>
      <c r="AXP692" s="412"/>
      <c r="AXQ692" s="412"/>
      <c r="AXR692" s="413"/>
      <c r="AXS692" s="413"/>
      <c r="AXT692" s="413"/>
      <c r="AXU692" s="413"/>
      <c r="AXV692" s="413"/>
      <c r="AXW692" s="413"/>
      <c r="AXX692" s="413"/>
      <c r="AXY692" s="413"/>
      <c r="AXZ692" s="413"/>
      <c r="AYA692" s="413"/>
      <c r="AYB692" s="413"/>
      <c r="AYC692" s="413"/>
      <c r="AYD692" s="413"/>
      <c r="AYE692" s="413"/>
      <c r="AYF692" s="413"/>
      <c r="AYG692" s="413"/>
      <c r="AYH692" s="413"/>
      <c r="AYI692" s="413"/>
      <c r="AYJ692" s="413"/>
      <c r="AYK692" s="413"/>
      <c r="AYL692" s="413"/>
      <c r="AYM692" s="413"/>
      <c r="AYN692" s="413"/>
      <c r="AYO692" s="413"/>
      <c r="AYP692" s="414"/>
      <c r="AYQ692" s="414"/>
      <c r="AYR692" s="414"/>
      <c r="AYS692" s="414"/>
      <c r="AYT692" s="414"/>
      <c r="AYU692" s="413"/>
      <c r="AYV692" s="413"/>
      <c r="AYW692" s="414"/>
      <c r="AYX692" s="414"/>
      <c r="AYY692" s="413"/>
      <c r="AYZ692" s="413"/>
      <c r="AZA692" s="414"/>
      <c r="AZB692" s="414"/>
      <c r="AZC692" s="413"/>
      <c r="AZD692" s="413"/>
      <c r="AZE692" s="413"/>
      <c r="AZF692" s="413"/>
      <c r="AZG692" s="413"/>
      <c r="AZH692" s="413"/>
      <c r="AZI692" s="413"/>
      <c r="AZJ692" s="414"/>
      <c r="AZK692" s="414"/>
      <c r="AZL692" s="413"/>
      <c r="AZM692" s="413"/>
      <c r="AZN692" s="414"/>
      <c r="AZO692" s="414"/>
      <c r="AZP692" s="413"/>
      <c r="AZQ692" s="413"/>
      <c r="AZR692" s="413"/>
      <c r="AZS692" s="413"/>
      <c r="AZT692" s="413"/>
      <c r="AZU692" s="407"/>
      <c r="AZV692" s="439"/>
      <c r="AZW692" s="413"/>
      <c r="AZX692" s="413"/>
      <c r="AZY692" s="413"/>
      <c r="AZZ692" s="413"/>
      <c r="BAA692" s="413"/>
      <c r="BAB692" s="413"/>
      <c r="BAC692" s="413"/>
      <c r="BAD692" s="412"/>
      <c r="BAE692" s="412"/>
      <c r="BAF692" s="412"/>
      <c r="BAG692" s="412"/>
      <c r="BAH692" s="412"/>
      <c r="BAI692" s="412"/>
      <c r="BAJ692" s="412"/>
      <c r="BAK692" s="412"/>
      <c r="BAL692" s="412"/>
      <c r="BAM692" s="412"/>
      <c r="BAN692" s="412"/>
      <c r="BAO692" s="412"/>
      <c r="BAP692" s="412"/>
      <c r="BAQ692" s="412"/>
      <c r="BAR692" s="412"/>
      <c r="BAS692" s="412"/>
      <c r="BAT692" s="412"/>
      <c r="BAU692" s="412"/>
      <c r="BAV692" s="412"/>
      <c r="BAW692" s="412"/>
      <c r="BAX692" s="412"/>
      <c r="BAY692" s="412"/>
      <c r="BAZ692" s="412"/>
      <c r="BBA692" s="412"/>
      <c r="BBB692" s="412"/>
      <c r="BBC692" s="412"/>
      <c r="BBD692" s="412"/>
      <c r="BBE692" s="412"/>
      <c r="BBF692" s="412"/>
      <c r="BBG692" s="412"/>
      <c r="BBH692" s="412"/>
      <c r="BBI692" s="412"/>
      <c r="BBJ692" s="412"/>
      <c r="BBK692" s="412"/>
      <c r="BBL692" s="412"/>
      <c r="BBM692" s="412"/>
      <c r="BBN692" s="412"/>
      <c r="BBO692" s="412"/>
      <c r="BBP692" s="412"/>
      <c r="BBQ692" s="412"/>
      <c r="BBR692" s="412"/>
      <c r="BBS692" s="412"/>
      <c r="BBT692" s="412"/>
      <c r="BBU692" s="412"/>
      <c r="BBV692" s="413"/>
      <c r="BBW692" s="413"/>
      <c r="BBX692" s="413"/>
      <c r="BBY692" s="413"/>
      <c r="BBZ692" s="413"/>
      <c r="BCA692" s="413"/>
      <c r="BCB692" s="413"/>
      <c r="BCC692" s="413"/>
      <c r="BCD692" s="413"/>
      <c r="BCE692" s="413"/>
      <c r="BCF692" s="413"/>
      <c r="BCG692" s="413"/>
      <c r="BCH692" s="413"/>
      <c r="BCI692" s="413"/>
      <c r="BCJ692" s="413"/>
      <c r="BCK692" s="413"/>
      <c r="BCL692" s="413"/>
      <c r="BCM692" s="413"/>
      <c r="BCN692" s="413"/>
      <c r="BCO692" s="413"/>
      <c r="BCP692" s="413"/>
      <c r="BCQ692" s="413"/>
      <c r="BCR692" s="413"/>
      <c r="BCS692" s="413"/>
      <c r="BCT692" s="414"/>
      <c r="BCU692" s="414"/>
      <c r="BCV692" s="414"/>
      <c r="BCW692" s="414"/>
      <c r="BCX692" s="414"/>
      <c r="BCY692" s="413"/>
      <c r="BCZ692" s="413"/>
      <c r="BDA692" s="414"/>
      <c r="BDB692" s="414"/>
      <c r="BDC692" s="413"/>
      <c r="BDD692" s="413"/>
      <c r="BDE692" s="414"/>
      <c r="BDF692" s="414"/>
      <c r="BDG692" s="413"/>
      <c r="BDH692" s="413"/>
      <c r="BDI692" s="413"/>
      <c r="BDJ692" s="413"/>
      <c r="BDK692" s="413"/>
      <c r="BDL692" s="413"/>
      <c r="BDM692" s="413"/>
      <c r="BDN692" s="414"/>
      <c r="BDO692" s="414"/>
      <c r="BDP692" s="413"/>
      <c r="BDQ692" s="413"/>
      <c r="BDR692" s="414"/>
      <c r="BDS692" s="414"/>
      <c r="BDT692" s="413"/>
      <c r="BDU692" s="413"/>
      <c r="BDV692" s="413"/>
      <c r="BDW692" s="413"/>
      <c r="BDX692" s="413"/>
      <c r="BDY692" s="407"/>
      <c r="BDZ692" s="439"/>
      <c r="BEA692" s="413"/>
      <c r="BEB692" s="413"/>
      <c r="BEC692" s="413"/>
      <c r="BED692" s="413"/>
      <c r="BEE692" s="413"/>
      <c r="BEF692" s="413"/>
      <c r="BEG692" s="413"/>
      <c r="BEH692" s="412"/>
      <c r="BEI692" s="412"/>
      <c r="BEJ692" s="412"/>
      <c r="BEK692" s="412"/>
      <c r="BEL692" s="412"/>
      <c r="BEM692" s="412"/>
      <c r="BEN692" s="412"/>
      <c r="BEO692" s="412"/>
      <c r="BEP692" s="412"/>
      <c r="BEQ692" s="412"/>
      <c r="BER692" s="412"/>
      <c r="BES692" s="412"/>
      <c r="BET692" s="412"/>
      <c r="BEU692" s="412"/>
      <c r="BEV692" s="412"/>
      <c r="BEW692" s="412"/>
      <c r="BEX692" s="412"/>
      <c r="BEY692" s="412"/>
      <c r="BEZ692" s="412"/>
      <c r="BFA692" s="412"/>
      <c r="BFB692" s="412"/>
      <c r="BFC692" s="412"/>
      <c r="BFD692" s="412"/>
      <c r="BFE692" s="412"/>
      <c r="BFF692" s="412"/>
      <c r="BFG692" s="412"/>
      <c r="BFH692" s="412"/>
      <c r="BFI692" s="412"/>
      <c r="BFJ692" s="412"/>
      <c r="BFK692" s="412"/>
      <c r="BFL692" s="412"/>
      <c r="BFM692" s="412"/>
      <c r="BFN692" s="412"/>
      <c r="BFO692" s="412"/>
      <c r="BFP692" s="412"/>
      <c r="BFQ692" s="412"/>
      <c r="BFR692" s="412"/>
      <c r="BFS692" s="412"/>
      <c r="BFT692" s="412"/>
      <c r="BFU692" s="412"/>
      <c r="BFV692" s="412"/>
      <c r="BFW692" s="412"/>
      <c r="BFX692" s="412"/>
      <c r="BFY692" s="412"/>
      <c r="BFZ692" s="413"/>
      <c r="BGA692" s="413"/>
      <c r="BGB692" s="413"/>
      <c r="BGC692" s="413"/>
      <c r="BGD692" s="413"/>
      <c r="BGE692" s="413"/>
      <c r="BGF692" s="413"/>
      <c r="BGG692" s="413"/>
      <c r="BGH692" s="413"/>
      <c r="BGI692" s="413"/>
      <c r="BGJ692" s="413"/>
      <c r="BGK692" s="413"/>
      <c r="BGL692" s="413"/>
      <c r="BGM692" s="413"/>
      <c r="BGN692" s="413"/>
      <c r="BGO692" s="413"/>
      <c r="BGP692" s="413"/>
      <c r="BGQ692" s="413"/>
      <c r="BGR692" s="413"/>
      <c r="BGS692" s="413"/>
      <c r="BGT692" s="413"/>
      <c r="BGU692" s="413"/>
      <c r="BGV692" s="413"/>
      <c r="BGW692" s="413"/>
      <c r="BGX692" s="414"/>
      <c r="BGY692" s="414"/>
      <c r="BGZ692" s="414"/>
      <c r="BHA692" s="414"/>
      <c r="BHB692" s="414"/>
      <c r="BHC692" s="413"/>
      <c r="BHD692" s="413"/>
      <c r="BHE692" s="414"/>
      <c r="BHF692" s="414"/>
      <c r="BHG692" s="413"/>
      <c r="BHH692" s="413"/>
      <c r="BHI692" s="414"/>
      <c r="BHJ692" s="414"/>
      <c r="BHK692" s="413"/>
      <c r="BHL692" s="413"/>
      <c r="BHM692" s="413"/>
      <c r="BHN692" s="413"/>
      <c r="BHO692" s="413"/>
      <c r="BHP692" s="413"/>
      <c r="BHQ692" s="413"/>
      <c r="BHR692" s="414"/>
      <c r="BHS692" s="414"/>
      <c r="BHT692" s="413"/>
      <c r="BHU692" s="413"/>
      <c r="BHV692" s="414"/>
      <c r="BHW692" s="414"/>
      <c r="BHX692" s="413"/>
      <c r="BHY692" s="413"/>
      <c r="BHZ692" s="413"/>
      <c r="BIA692" s="413"/>
      <c r="BIB692" s="413"/>
      <c r="BIC692" s="407"/>
      <c r="BID692" s="439"/>
      <c r="BIE692" s="413"/>
      <c r="BIF692" s="413"/>
      <c r="BIG692" s="413"/>
      <c r="BIH692" s="413"/>
      <c r="BII692" s="413"/>
      <c r="BIJ692" s="413"/>
      <c r="BIK692" s="413"/>
      <c r="BIL692" s="412"/>
      <c r="BIM692" s="412"/>
      <c r="BIN692" s="412"/>
      <c r="BIO692" s="412"/>
      <c r="BIP692" s="412"/>
      <c r="BIQ692" s="412"/>
      <c r="BIR692" s="412"/>
      <c r="BIS692" s="412"/>
      <c r="BIT692" s="412"/>
      <c r="BIU692" s="412"/>
      <c r="BIV692" s="412"/>
      <c r="BIW692" s="412"/>
      <c r="BIX692" s="412"/>
      <c r="BIY692" s="412"/>
      <c r="BIZ692" s="412"/>
      <c r="BJA692" s="412"/>
      <c r="BJB692" s="412"/>
      <c r="BJC692" s="412"/>
      <c r="BJD692" s="412"/>
      <c r="BJE692" s="412"/>
      <c r="BJF692" s="412"/>
      <c r="BJG692" s="412"/>
      <c r="BJH692" s="412"/>
      <c r="BJI692" s="412"/>
      <c r="BJJ692" s="412"/>
      <c r="BJK692" s="412"/>
      <c r="BJL692" s="412"/>
      <c r="BJM692" s="412"/>
      <c r="BJN692" s="412"/>
      <c r="BJO692" s="412"/>
      <c r="BJP692" s="412"/>
      <c r="BJQ692" s="412"/>
      <c r="BJR692" s="412"/>
      <c r="BJS692" s="412"/>
      <c r="BJT692" s="412"/>
      <c r="BJU692" s="412"/>
      <c r="BJV692" s="412"/>
      <c r="BJW692" s="412"/>
      <c r="BJX692" s="412"/>
      <c r="BJY692" s="412"/>
      <c r="BJZ692" s="412"/>
      <c r="BKA692" s="412"/>
      <c r="BKB692" s="412"/>
      <c r="BKC692" s="412"/>
      <c r="BKD692" s="413"/>
      <c r="BKE692" s="413"/>
      <c r="BKF692" s="413"/>
      <c r="BKG692" s="413"/>
      <c r="BKH692" s="413"/>
      <c r="BKI692" s="413"/>
      <c r="BKJ692" s="413"/>
      <c r="BKK692" s="413"/>
      <c r="BKL692" s="413"/>
      <c r="BKM692" s="413"/>
      <c r="BKN692" s="413"/>
      <c r="BKO692" s="413"/>
      <c r="BKP692" s="413"/>
      <c r="BKQ692" s="413"/>
      <c r="BKR692" s="413"/>
      <c r="BKS692" s="413"/>
      <c r="BKT692" s="413"/>
      <c r="BKU692" s="413"/>
      <c r="BKV692" s="413"/>
      <c r="BKW692" s="413"/>
      <c r="BKX692" s="413"/>
      <c r="BKY692" s="413"/>
      <c r="BKZ692" s="413"/>
      <c r="BLA692" s="413"/>
      <c r="BLB692" s="414"/>
      <c r="BLC692" s="414"/>
      <c r="BLD692" s="414"/>
      <c r="BLE692" s="414"/>
      <c r="BLF692" s="414"/>
      <c r="BLG692" s="413"/>
      <c r="BLH692" s="413"/>
      <c r="BLI692" s="414"/>
      <c r="BLJ692" s="414"/>
      <c r="BLK692" s="413"/>
      <c r="BLL692" s="413"/>
      <c r="BLM692" s="414"/>
      <c r="BLN692" s="414"/>
      <c r="BLO692" s="413"/>
      <c r="BLP692" s="413"/>
      <c r="BLQ692" s="413"/>
      <c r="BLR692" s="413"/>
      <c r="BLS692" s="413"/>
      <c r="BLT692" s="413"/>
      <c r="BLU692" s="413"/>
      <c r="BLV692" s="414"/>
      <c r="BLW692" s="414"/>
      <c r="BLX692" s="413"/>
      <c r="BLY692" s="413"/>
      <c r="BLZ692" s="414"/>
      <c r="BMA692" s="414"/>
      <c r="BMB692" s="413"/>
      <c r="BMC692" s="413"/>
      <c r="BMD692" s="413"/>
      <c r="BME692" s="413"/>
      <c r="BMF692" s="413"/>
      <c r="BMG692" s="407"/>
      <c r="BMH692" s="439"/>
      <c r="BMI692" s="413"/>
      <c r="BMJ692" s="413"/>
      <c r="BMK692" s="413"/>
      <c r="BML692" s="413"/>
      <c r="BMM692" s="413"/>
      <c r="BMN692" s="413"/>
      <c r="BMO692" s="413"/>
      <c r="BMP692" s="412"/>
      <c r="BMQ692" s="412"/>
      <c r="BMR692" s="412"/>
      <c r="BMS692" s="412"/>
      <c r="BMT692" s="412"/>
      <c r="BMU692" s="412"/>
      <c r="BMV692" s="412"/>
      <c r="BMW692" s="412"/>
      <c r="BMX692" s="412"/>
      <c r="BMY692" s="412"/>
      <c r="BMZ692" s="412"/>
      <c r="BNA692" s="412"/>
      <c r="BNB692" s="412"/>
      <c r="BNC692" s="412"/>
      <c r="BND692" s="412"/>
      <c r="BNE692" s="412"/>
      <c r="BNF692" s="412"/>
      <c r="BNG692" s="412"/>
      <c r="BNH692" s="412"/>
      <c r="BNI692" s="412"/>
      <c r="BNJ692" s="412"/>
      <c r="BNK692" s="412"/>
      <c r="BNL692" s="412"/>
      <c r="BNM692" s="412"/>
      <c r="BNN692" s="412"/>
      <c r="BNO692" s="412"/>
      <c r="BNP692" s="412"/>
      <c r="BNQ692" s="412"/>
      <c r="BNR692" s="412"/>
      <c r="BNS692" s="412"/>
      <c r="BNT692" s="412"/>
      <c r="BNU692" s="412"/>
      <c r="BNV692" s="412"/>
      <c r="BNW692" s="412"/>
      <c r="BNX692" s="412"/>
      <c r="BNY692" s="412"/>
      <c r="BNZ692" s="412"/>
      <c r="BOA692" s="412"/>
      <c r="BOB692" s="412"/>
      <c r="BOC692" s="412"/>
      <c r="BOD692" s="412"/>
      <c r="BOE692" s="412"/>
      <c r="BOF692" s="412"/>
      <c r="BOG692" s="412"/>
      <c r="BOH692" s="413"/>
      <c r="BOI692" s="413"/>
      <c r="BOJ692" s="413"/>
      <c r="BOK692" s="413"/>
      <c r="BOL692" s="413"/>
      <c r="BOM692" s="413"/>
      <c r="BON692" s="413"/>
      <c r="BOO692" s="413"/>
      <c r="BOP692" s="413"/>
      <c r="BOQ692" s="413"/>
      <c r="BOR692" s="413"/>
      <c r="BOS692" s="413"/>
      <c r="BOT692" s="413"/>
      <c r="BOU692" s="413"/>
      <c r="BOV692" s="413"/>
      <c r="BOW692" s="413"/>
      <c r="BOX692" s="413"/>
      <c r="BOY692" s="413"/>
      <c r="BOZ692" s="413"/>
      <c r="BPA692" s="413"/>
      <c r="BPB692" s="413"/>
      <c r="BPC692" s="413"/>
      <c r="BPD692" s="413"/>
      <c r="BPE692" s="413"/>
      <c r="BPF692" s="414"/>
      <c r="BPG692" s="414"/>
      <c r="BPH692" s="414"/>
      <c r="BPI692" s="414"/>
      <c r="BPJ692" s="414"/>
      <c r="BPK692" s="413"/>
      <c r="BPL692" s="413"/>
      <c r="BPM692" s="414"/>
      <c r="BPN692" s="414"/>
      <c r="BPO692" s="413"/>
      <c r="BPP692" s="413"/>
      <c r="BPQ692" s="414"/>
      <c r="BPR692" s="414"/>
      <c r="BPS692" s="413"/>
      <c r="BPT692" s="413"/>
      <c r="BPU692" s="413"/>
      <c r="BPV692" s="413"/>
      <c r="BPW692" s="413"/>
      <c r="BPX692" s="413"/>
      <c r="BPY692" s="413"/>
      <c r="BPZ692" s="414"/>
      <c r="BQA692" s="414"/>
      <c r="BQB692" s="413"/>
      <c r="BQC692" s="413"/>
      <c r="BQD692" s="414"/>
      <c r="BQE692" s="414"/>
      <c r="BQF692" s="413"/>
      <c r="BQG692" s="413"/>
      <c r="BQH692" s="413"/>
      <c r="BQI692" s="413"/>
      <c r="BQJ692" s="413"/>
      <c r="BQK692" s="407"/>
      <c r="BQL692" s="439"/>
      <c r="BQM692" s="413"/>
      <c r="BQN692" s="413"/>
      <c r="BQO692" s="413"/>
      <c r="BQP692" s="413"/>
      <c r="BQQ692" s="413"/>
      <c r="BQR692" s="413"/>
      <c r="BQS692" s="413"/>
      <c r="BQT692" s="412"/>
      <c r="BQU692" s="412"/>
      <c r="BQV692" s="412"/>
      <c r="BQW692" s="412"/>
      <c r="BQX692" s="412"/>
      <c r="BQY692" s="412"/>
      <c r="BQZ692" s="412"/>
      <c r="BRA692" s="412"/>
      <c r="BRB692" s="412"/>
      <c r="BRC692" s="412"/>
      <c r="BRD692" s="412"/>
      <c r="BRE692" s="412"/>
      <c r="BRF692" s="412"/>
      <c r="BRG692" s="412"/>
      <c r="BRH692" s="412"/>
      <c r="BRI692" s="412"/>
      <c r="BRJ692" s="412"/>
      <c r="BRK692" s="412"/>
      <c r="BRL692" s="412"/>
      <c r="BRM692" s="412"/>
      <c r="BRN692" s="412"/>
      <c r="BRO692" s="412"/>
      <c r="BRP692" s="412"/>
      <c r="BRQ692" s="412"/>
      <c r="BRR692" s="412"/>
      <c r="BRS692" s="412"/>
      <c r="BRT692" s="412"/>
      <c r="BRU692" s="412"/>
      <c r="BRV692" s="412"/>
      <c r="BRW692" s="412"/>
      <c r="BRX692" s="412"/>
      <c r="BRY692" s="412"/>
      <c r="BRZ692" s="412"/>
      <c r="BSA692" s="412"/>
      <c r="BSB692" s="412"/>
      <c r="BSC692" s="412"/>
      <c r="BSD692" s="412"/>
      <c r="BSE692" s="412"/>
      <c r="BSF692" s="412"/>
      <c r="BSG692" s="412"/>
      <c r="BSH692" s="412"/>
      <c r="BSI692" s="412"/>
      <c r="BSJ692" s="412"/>
      <c r="BSK692" s="412"/>
      <c r="BSL692" s="413"/>
      <c r="BSM692" s="413"/>
      <c r="BSN692" s="413"/>
      <c r="BSO692" s="413"/>
      <c r="BSP692" s="413"/>
      <c r="BSQ692" s="413"/>
      <c r="BSR692" s="413"/>
      <c r="BSS692" s="413"/>
      <c r="BST692" s="413"/>
      <c r="BSU692" s="413"/>
      <c r="BSV692" s="413"/>
      <c r="BSW692" s="413"/>
      <c r="BSX692" s="413"/>
      <c r="BSY692" s="413"/>
      <c r="BSZ692" s="413"/>
      <c r="BTA692" s="413"/>
      <c r="BTB692" s="413"/>
      <c r="BTC692" s="413"/>
      <c r="BTD692" s="413"/>
      <c r="BTE692" s="413"/>
      <c r="BTF692" s="413"/>
      <c r="BTG692" s="413"/>
      <c r="BTH692" s="413"/>
      <c r="BTI692" s="413"/>
      <c r="BTJ692" s="414"/>
      <c r="BTK692" s="414"/>
      <c r="BTL692" s="414"/>
      <c r="BTM692" s="414"/>
      <c r="BTN692" s="414"/>
      <c r="BTO692" s="413"/>
      <c r="BTP692" s="413"/>
      <c r="BTQ692" s="414"/>
      <c r="BTR692" s="414"/>
      <c r="BTS692" s="413"/>
      <c r="BTT692" s="413"/>
      <c r="BTU692" s="414"/>
      <c r="BTV692" s="414"/>
      <c r="BTW692" s="413"/>
      <c r="BTX692" s="413"/>
      <c r="BTY692" s="413"/>
      <c r="BTZ692" s="413"/>
      <c r="BUA692" s="413"/>
      <c r="BUB692" s="413"/>
      <c r="BUC692" s="413"/>
      <c r="BUD692" s="414"/>
      <c r="BUE692" s="414"/>
      <c r="BUF692" s="413"/>
      <c r="BUG692" s="413"/>
      <c r="BUH692" s="414"/>
      <c r="BUI692" s="414"/>
      <c r="BUJ692" s="413"/>
      <c r="BUK692" s="413"/>
      <c r="BUL692" s="413"/>
      <c r="BUM692" s="413"/>
      <c r="BUN692" s="413"/>
      <c r="BUO692" s="407"/>
      <c r="BUP692" s="439"/>
      <c r="BUQ692" s="413"/>
      <c r="BUR692" s="413"/>
      <c r="BUS692" s="413"/>
      <c r="BUT692" s="413"/>
      <c r="BUU692" s="413"/>
      <c r="BUV692" s="413"/>
      <c r="BUW692" s="413"/>
      <c r="BUX692" s="412"/>
      <c r="BUY692" s="412"/>
      <c r="BUZ692" s="412"/>
      <c r="BVA692" s="412"/>
      <c r="BVB692" s="412"/>
      <c r="BVC692" s="412"/>
      <c r="BVD692" s="412"/>
      <c r="BVE692" s="412"/>
      <c r="BVF692" s="412"/>
      <c r="BVG692" s="412"/>
      <c r="BVH692" s="412"/>
      <c r="BVI692" s="412"/>
      <c r="BVJ692" s="412"/>
      <c r="BVK692" s="412"/>
      <c r="BVL692" s="412"/>
      <c r="BVM692" s="412"/>
      <c r="BVN692" s="412"/>
      <c r="BVO692" s="412"/>
      <c r="BVP692" s="412"/>
      <c r="BVQ692" s="412"/>
      <c r="BVR692" s="412"/>
      <c r="BVS692" s="412"/>
      <c r="BVT692" s="412"/>
      <c r="BVU692" s="412"/>
      <c r="BVV692" s="412"/>
      <c r="BVW692" s="412"/>
      <c r="BVX692" s="412"/>
      <c r="BVY692" s="412"/>
      <c r="BVZ692" s="412"/>
      <c r="BWA692" s="412"/>
      <c r="BWB692" s="412"/>
      <c r="BWC692" s="412"/>
      <c r="BWD692" s="412"/>
      <c r="BWE692" s="412"/>
      <c r="BWF692" s="412"/>
      <c r="BWG692" s="412"/>
      <c r="BWH692" s="412"/>
      <c r="BWI692" s="412"/>
      <c r="BWJ692" s="412"/>
      <c r="BWK692" s="412"/>
      <c r="BWL692" s="412"/>
      <c r="BWM692" s="412"/>
      <c r="BWN692" s="412"/>
      <c r="BWO692" s="412"/>
      <c r="BWP692" s="413"/>
      <c r="BWQ692" s="413"/>
      <c r="BWR692" s="413"/>
      <c r="BWS692" s="413"/>
      <c r="BWT692" s="413"/>
      <c r="BWU692" s="413"/>
      <c r="BWV692" s="413"/>
      <c r="BWW692" s="413"/>
      <c r="BWX692" s="413"/>
      <c r="BWY692" s="413"/>
      <c r="BWZ692" s="413"/>
      <c r="BXA692" s="413"/>
      <c r="BXB692" s="413"/>
      <c r="BXC692" s="413"/>
      <c r="BXD692" s="413"/>
      <c r="BXE692" s="413"/>
      <c r="BXF692" s="413"/>
      <c r="BXG692" s="413"/>
      <c r="BXH692" s="413"/>
      <c r="BXI692" s="413"/>
      <c r="BXJ692" s="413"/>
      <c r="BXK692" s="413"/>
      <c r="BXL692" s="413"/>
      <c r="BXM692" s="413"/>
      <c r="BXN692" s="414"/>
      <c r="BXO692" s="414"/>
      <c r="BXP692" s="414"/>
      <c r="BXQ692" s="414"/>
      <c r="BXR692" s="414"/>
      <c r="BXS692" s="413"/>
      <c r="BXT692" s="413"/>
      <c r="BXU692" s="414"/>
      <c r="BXV692" s="414"/>
      <c r="BXW692" s="413"/>
      <c r="BXX692" s="413"/>
      <c r="BXY692" s="414"/>
      <c r="BXZ692" s="414"/>
      <c r="BYA692" s="413"/>
      <c r="BYB692" s="413"/>
      <c r="BYC692" s="413"/>
      <c r="BYD692" s="413"/>
      <c r="BYE692" s="413"/>
      <c r="BYF692" s="413"/>
      <c r="BYG692" s="413"/>
      <c r="BYH692" s="414"/>
      <c r="BYI692" s="414"/>
      <c r="BYJ692" s="413"/>
      <c r="BYK692" s="413"/>
      <c r="BYL692" s="414"/>
      <c r="BYM692" s="414"/>
      <c r="BYN692" s="413"/>
      <c r="BYO692" s="413"/>
      <c r="BYP692" s="413"/>
      <c r="BYQ692" s="413"/>
      <c r="BYR692" s="413"/>
      <c r="BYS692" s="407"/>
      <c r="BYT692" s="439"/>
      <c r="BYU692" s="413"/>
      <c r="BYV692" s="413"/>
      <c r="BYW692" s="413"/>
      <c r="BYX692" s="413"/>
      <c r="BYY692" s="413"/>
      <c r="BYZ692" s="413"/>
      <c r="BZA692" s="413"/>
      <c r="BZB692" s="412"/>
      <c r="BZC692" s="412"/>
      <c r="BZD692" s="412"/>
      <c r="BZE692" s="412"/>
      <c r="BZF692" s="412"/>
      <c r="BZG692" s="412"/>
      <c r="BZH692" s="412"/>
      <c r="BZI692" s="412"/>
      <c r="BZJ692" s="412"/>
      <c r="BZK692" s="412"/>
      <c r="BZL692" s="412"/>
      <c r="BZM692" s="412"/>
      <c r="BZN692" s="412"/>
      <c r="BZO692" s="412"/>
      <c r="BZP692" s="412"/>
      <c r="BZQ692" s="412"/>
      <c r="BZR692" s="412"/>
      <c r="BZS692" s="412"/>
      <c r="BZT692" s="412"/>
      <c r="BZU692" s="412"/>
      <c r="BZV692" s="412"/>
      <c r="BZW692" s="412"/>
      <c r="BZX692" s="412"/>
      <c r="BZY692" s="412"/>
      <c r="BZZ692" s="412"/>
      <c r="CAA692" s="412"/>
      <c r="CAB692" s="412"/>
      <c r="CAC692" s="412"/>
      <c r="CAD692" s="412"/>
      <c r="CAE692" s="412"/>
      <c r="CAF692" s="412"/>
      <c r="CAG692" s="412"/>
      <c r="CAH692" s="412"/>
      <c r="CAI692" s="412"/>
      <c r="CAJ692" s="412"/>
      <c r="CAK692" s="412"/>
      <c r="CAL692" s="412"/>
      <c r="CAM692" s="412"/>
      <c r="CAN692" s="412"/>
      <c r="CAO692" s="412"/>
      <c r="CAP692" s="412"/>
      <c r="CAQ692" s="412"/>
      <c r="CAR692" s="412"/>
      <c r="CAS692" s="412"/>
      <c r="CAT692" s="413"/>
      <c r="CAU692" s="413"/>
      <c r="CAV692" s="413"/>
      <c r="CAW692" s="413"/>
      <c r="CAX692" s="413"/>
      <c r="CAY692" s="413"/>
      <c r="CAZ692" s="413"/>
      <c r="CBA692" s="413"/>
      <c r="CBB692" s="413"/>
      <c r="CBC692" s="413"/>
      <c r="CBD692" s="413"/>
      <c r="CBE692" s="413"/>
      <c r="CBF692" s="413"/>
      <c r="CBG692" s="413"/>
      <c r="CBH692" s="413"/>
      <c r="CBI692" s="413"/>
      <c r="CBJ692" s="413"/>
      <c r="CBK692" s="413"/>
      <c r="CBL692" s="413"/>
      <c r="CBM692" s="413"/>
      <c r="CBN692" s="413"/>
      <c r="CBO692" s="413"/>
      <c r="CBP692" s="413"/>
      <c r="CBQ692" s="413"/>
      <c r="CBR692" s="414"/>
      <c r="CBS692" s="414"/>
      <c r="CBT692" s="414"/>
      <c r="CBU692" s="414"/>
      <c r="CBV692" s="414"/>
      <c r="CBW692" s="413"/>
      <c r="CBX692" s="413"/>
      <c r="CBY692" s="414"/>
      <c r="CBZ692" s="414"/>
      <c r="CCA692" s="413"/>
      <c r="CCB692" s="413"/>
      <c r="CCC692" s="414"/>
      <c r="CCD692" s="414"/>
      <c r="CCE692" s="413"/>
      <c r="CCF692" s="413"/>
      <c r="CCG692" s="413"/>
      <c r="CCH692" s="413"/>
      <c r="CCI692" s="413"/>
      <c r="CCJ692" s="413"/>
      <c r="CCK692" s="413"/>
      <c r="CCL692" s="414"/>
      <c r="CCM692" s="414"/>
      <c r="CCN692" s="413"/>
      <c r="CCO692" s="413"/>
      <c r="CCP692" s="414"/>
      <c r="CCQ692" s="414"/>
      <c r="CCR692" s="413"/>
      <c r="CCS692" s="413"/>
      <c r="CCT692" s="413"/>
      <c r="CCU692" s="413"/>
      <c r="CCV692" s="413"/>
      <c r="CCW692" s="407"/>
      <c r="CCX692" s="439"/>
      <c r="CCY692" s="413"/>
      <c r="CCZ692" s="413"/>
      <c r="CDA692" s="413"/>
      <c r="CDB692" s="413"/>
      <c r="CDC692" s="413"/>
      <c r="CDD692" s="413"/>
      <c r="CDE692" s="413"/>
      <c r="CDF692" s="412"/>
      <c r="CDG692" s="412"/>
      <c r="CDH692" s="412"/>
      <c r="CDI692" s="412"/>
      <c r="CDJ692" s="412"/>
      <c r="CDK692" s="412"/>
      <c r="CDL692" s="412"/>
      <c r="CDM692" s="412"/>
      <c r="CDN692" s="412"/>
      <c r="CDO692" s="412"/>
      <c r="CDP692" s="412"/>
      <c r="CDQ692" s="412"/>
      <c r="CDR692" s="412"/>
      <c r="CDS692" s="412"/>
      <c r="CDT692" s="412"/>
      <c r="CDU692" s="412"/>
      <c r="CDV692" s="412"/>
      <c r="CDW692" s="412"/>
      <c r="CDX692" s="412"/>
      <c r="CDY692" s="412"/>
      <c r="CDZ692" s="412"/>
      <c r="CEA692" s="412"/>
      <c r="CEB692" s="412"/>
      <c r="CEC692" s="412"/>
      <c r="CED692" s="412"/>
      <c r="CEE692" s="412"/>
      <c r="CEF692" s="412"/>
      <c r="CEG692" s="412"/>
      <c r="CEH692" s="412"/>
      <c r="CEI692" s="412"/>
      <c r="CEJ692" s="412"/>
      <c r="CEK692" s="412"/>
      <c r="CEL692" s="412"/>
      <c r="CEM692" s="412"/>
      <c r="CEN692" s="412"/>
      <c r="CEO692" s="412"/>
      <c r="CEP692" s="412"/>
      <c r="CEQ692" s="412"/>
      <c r="CER692" s="412"/>
      <c r="CES692" s="412"/>
      <c r="CET692" s="412"/>
      <c r="CEU692" s="412"/>
      <c r="CEV692" s="412"/>
      <c r="CEW692" s="412"/>
      <c r="CEX692" s="413"/>
      <c r="CEY692" s="413"/>
      <c r="CEZ692" s="413"/>
      <c r="CFA692" s="413"/>
      <c r="CFB692" s="413"/>
      <c r="CFC692" s="413"/>
      <c r="CFD692" s="413"/>
      <c r="CFE692" s="413"/>
      <c r="CFF692" s="413"/>
      <c r="CFG692" s="413"/>
      <c r="CFH692" s="413"/>
      <c r="CFI692" s="413"/>
      <c r="CFJ692" s="413"/>
      <c r="CFK692" s="413"/>
      <c r="CFL692" s="413"/>
      <c r="CFM692" s="413"/>
      <c r="CFN692" s="413"/>
      <c r="CFO692" s="413"/>
      <c r="CFP692" s="413"/>
      <c r="CFQ692" s="413"/>
      <c r="CFR692" s="413"/>
      <c r="CFS692" s="413"/>
      <c r="CFT692" s="413"/>
      <c r="CFU692" s="413"/>
      <c r="CFV692" s="414"/>
      <c r="CFW692" s="414"/>
      <c r="CFX692" s="414"/>
      <c r="CFY692" s="414"/>
      <c r="CFZ692" s="414"/>
      <c r="CGA692" s="413"/>
      <c r="CGB692" s="413"/>
      <c r="CGC692" s="414"/>
      <c r="CGD692" s="414"/>
      <c r="CGE692" s="413"/>
      <c r="CGF692" s="413"/>
      <c r="CGG692" s="414"/>
      <c r="CGH692" s="414"/>
      <c r="CGI692" s="413"/>
      <c r="CGJ692" s="413"/>
      <c r="CGK692" s="413"/>
      <c r="CGL692" s="413"/>
      <c r="CGM692" s="413"/>
      <c r="CGN692" s="413"/>
      <c r="CGO692" s="413"/>
      <c r="CGP692" s="414"/>
      <c r="CGQ692" s="414"/>
      <c r="CGR692" s="413"/>
      <c r="CGS692" s="413"/>
      <c r="CGT692" s="414"/>
      <c r="CGU692" s="414"/>
      <c r="CGV692" s="413"/>
      <c r="CGW692" s="413"/>
      <c r="CGX692" s="413"/>
      <c r="CGY692" s="413"/>
      <c r="CGZ692" s="413"/>
      <c r="CHA692" s="407"/>
      <c r="CHB692" s="439"/>
      <c r="CHC692" s="413"/>
      <c r="CHD692" s="413"/>
      <c r="CHE692" s="413"/>
      <c r="CHF692" s="413"/>
      <c r="CHG692" s="413"/>
      <c r="CHH692" s="413"/>
      <c r="CHI692" s="413"/>
      <c r="CHJ692" s="412"/>
      <c r="CHK692" s="412"/>
      <c r="CHL692" s="412"/>
      <c r="CHM692" s="412"/>
      <c r="CHN692" s="412"/>
      <c r="CHO692" s="412"/>
      <c r="CHP692" s="412"/>
      <c r="CHQ692" s="412"/>
      <c r="CHR692" s="412"/>
      <c r="CHS692" s="412"/>
      <c r="CHT692" s="412"/>
      <c r="CHU692" s="412"/>
      <c r="CHV692" s="412"/>
      <c r="CHW692" s="412"/>
      <c r="CHX692" s="412"/>
      <c r="CHY692" s="412"/>
      <c r="CHZ692" s="412"/>
      <c r="CIA692" s="412"/>
      <c r="CIB692" s="412"/>
      <c r="CIC692" s="412"/>
      <c r="CID692" s="412"/>
      <c r="CIE692" s="412"/>
      <c r="CIF692" s="412"/>
      <c r="CIG692" s="412"/>
      <c r="CIH692" s="412"/>
      <c r="CII692" s="412"/>
      <c r="CIJ692" s="412"/>
      <c r="CIK692" s="412"/>
      <c r="CIL692" s="412"/>
      <c r="CIM692" s="412"/>
      <c r="CIN692" s="412"/>
      <c r="CIO692" s="412"/>
      <c r="CIP692" s="412"/>
      <c r="CIQ692" s="412"/>
      <c r="CIR692" s="412"/>
      <c r="CIS692" s="412"/>
      <c r="CIT692" s="412"/>
      <c r="CIU692" s="412"/>
      <c r="CIV692" s="412"/>
      <c r="CIW692" s="412"/>
      <c r="CIX692" s="412"/>
      <c r="CIY692" s="412"/>
      <c r="CIZ692" s="412"/>
      <c r="CJA692" s="412"/>
      <c r="CJB692" s="413"/>
      <c r="CJC692" s="413"/>
      <c r="CJD692" s="413"/>
      <c r="CJE692" s="413"/>
      <c r="CJF692" s="413"/>
      <c r="CJG692" s="413"/>
      <c r="CJH692" s="413"/>
      <c r="CJI692" s="413"/>
      <c r="CJJ692" s="413"/>
      <c r="CJK692" s="413"/>
      <c r="CJL692" s="413"/>
      <c r="CJM692" s="413"/>
      <c r="CJN692" s="413"/>
      <c r="CJO692" s="413"/>
      <c r="CJP692" s="413"/>
      <c r="CJQ692" s="413"/>
      <c r="CJR692" s="413"/>
      <c r="CJS692" s="413"/>
      <c r="CJT692" s="413"/>
      <c r="CJU692" s="413"/>
      <c r="CJV692" s="413"/>
      <c r="CJW692" s="413"/>
      <c r="CJX692" s="413"/>
      <c r="CJY692" s="413"/>
      <c r="CJZ692" s="414"/>
      <c r="CKA692" s="414"/>
      <c r="CKB692" s="414"/>
      <c r="CKC692" s="414"/>
      <c r="CKD692" s="414"/>
      <c r="CKE692" s="413"/>
      <c r="CKF692" s="413"/>
      <c r="CKG692" s="414"/>
      <c r="CKH692" s="414"/>
      <c r="CKI692" s="413"/>
      <c r="CKJ692" s="413"/>
      <c r="CKK692" s="414"/>
      <c r="CKL692" s="414"/>
      <c r="CKM692" s="413"/>
      <c r="CKN692" s="413"/>
      <c r="CKO692" s="413"/>
      <c r="CKP692" s="413"/>
      <c r="CKQ692" s="413"/>
      <c r="CKR692" s="413"/>
      <c r="CKS692" s="413"/>
      <c r="CKT692" s="414"/>
      <c r="CKU692" s="414"/>
      <c r="CKV692" s="413"/>
      <c r="CKW692" s="413"/>
      <c r="CKX692" s="414"/>
      <c r="CKY692" s="414"/>
      <c r="CKZ692" s="413"/>
      <c r="CLA692" s="413"/>
      <c r="CLB692" s="413"/>
      <c r="CLC692" s="413"/>
      <c r="CLD692" s="413"/>
      <c r="CLE692" s="407"/>
      <c r="CLF692" s="439"/>
      <c r="CLG692" s="413"/>
      <c r="CLH692" s="413"/>
      <c r="CLI692" s="413"/>
      <c r="CLJ692" s="413"/>
      <c r="CLK692" s="413"/>
      <c r="CLL692" s="413"/>
      <c r="CLM692" s="413"/>
      <c r="CLN692" s="412"/>
      <c r="CLO692" s="412"/>
      <c r="CLP692" s="412"/>
      <c r="CLQ692" s="412"/>
      <c r="CLR692" s="412"/>
      <c r="CLS692" s="412"/>
      <c r="CLT692" s="412"/>
      <c r="CLU692" s="412"/>
      <c r="CLV692" s="412"/>
      <c r="CLW692" s="412"/>
      <c r="CLX692" s="412"/>
      <c r="CLY692" s="412"/>
      <c r="CLZ692" s="412"/>
      <c r="CMA692" s="412"/>
      <c r="CMB692" s="412"/>
      <c r="CMC692" s="412"/>
      <c r="CMD692" s="412"/>
      <c r="CME692" s="412"/>
      <c r="CMF692" s="412"/>
      <c r="CMG692" s="412"/>
      <c r="CMH692" s="412"/>
      <c r="CMI692" s="412"/>
      <c r="CMJ692" s="412"/>
      <c r="CMK692" s="412"/>
      <c r="CML692" s="412"/>
      <c r="CMM692" s="412"/>
      <c r="CMN692" s="412"/>
      <c r="CMO692" s="412"/>
      <c r="CMP692" s="412"/>
      <c r="CMQ692" s="412"/>
      <c r="CMR692" s="412"/>
      <c r="CMS692" s="412"/>
      <c r="CMT692" s="412"/>
      <c r="CMU692" s="412"/>
      <c r="CMV692" s="412"/>
      <c r="CMW692" s="412"/>
      <c r="CMX692" s="412"/>
      <c r="CMY692" s="412"/>
      <c r="CMZ692" s="412"/>
      <c r="CNA692" s="412"/>
      <c r="CNB692" s="412"/>
      <c r="CNC692" s="412"/>
      <c r="CND692" s="412"/>
      <c r="CNE692" s="412"/>
      <c r="CNF692" s="413"/>
      <c r="CNG692" s="413"/>
      <c r="CNH692" s="413"/>
      <c r="CNI692" s="413"/>
      <c r="CNJ692" s="413"/>
      <c r="CNK692" s="413"/>
      <c r="CNL692" s="413"/>
      <c r="CNM692" s="413"/>
      <c r="CNN692" s="413"/>
      <c r="CNO692" s="413"/>
      <c r="CNP692" s="413"/>
      <c r="CNQ692" s="413"/>
      <c r="CNR692" s="413"/>
      <c r="CNS692" s="413"/>
      <c r="CNT692" s="413"/>
      <c r="CNU692" s="413"/>
      <c r="CNV692" s="413"/>
      <c r="CNW692" s="413"/>
      <c r="CNX692" s="413"/>
      <c r="CNY692" s="413"/>
      <c r="CNZ692" s="413"/>
      <c r="COA692" s="413"/>
      <c r="COB692" s="413"/>
      <c r="COC692" s="413"/>
      <c r="COD692" s="414"/>
      <c r="COE692" s="414"/>
      <c r="COF692" s="414"/>
      <c r="COG692" s="414"/>
      <c r="COH692" s="414"/>
      <c r="COI692" s="413"/>
      <c r="COJ692" s="413"/>
      <c r="COK692" s="414"/>
      <c r="COL692" s="414"/>
      <c r="COM692" s="413"/>
      <c r="CON692" s="413"/>
      <c r="COO692" s="414"/>
      <c r="COP692" s="414"/>
      <c r="COQ692" s="413"/>
      <c r="COR692" s="413"/>
      <c r="COS692" s="413"/>
      <c r="COT692" s="413"/>
      <c r="COU692" s="413"/>
      <c r="COV692" s="413"/>
      <c r="COW692" s="413"/>
      <c r="COX692" s="414"/>
      <c r="COY692" s="414"/>
      <c r="COZ692" s="413"/>
      <c r="CPA692" s="413"/>
      <c r="CPB692" s="414"/>
      <c r="CPC692" s="414"/>
      <c r="CPD692" s="413"/>
      <c r="CPE692" s="413"/>
      <c r="CPF692" s="413"/>
      <c r="CPG692" s="413"/>
      <c r="CPH692" s="413"/>
      <c r="CPI692" s="407"/>
      <c r="CPJ692" s="439"/>
      <c r="CPK692" s="413"/>
      <c r="CPL692" s="413"/>
      <c r="CPM692" s="413"/>
      <c r="CPN692" s="413"/>
      <c r="CPO692" s="413"/>
      <c r="CPP692" s="413"/>
      <c r="CPQ692" s="413"/>
      <c r="CPR692" s="412"/>
      <c r="CPS692" s="412"/>
      <c r="CPT692" s="412"/>
      <c r="CPU692" s="412"/>
      <c r="CPV692" s="412"/>
      <c r="CPW692" s="412"/>
      <c r="CPX692" s="412"/>
      <c r="CPY692" s="412"/>
      <c r="CPZ692" s="412"/>
      <c r="CQA692" s="412"/>
      <c r="CQB692" s="412"/>
      <c r="CQC692" s="412"/>
      <c r="CQD692" s="412"/>
      <c r="CQE692" s="412"/>
      <c r="CQF692" s="412"/>
      <c r="CQG692" s="412"/>
      <c r="CQH692" s="412"/>
      <c r="CQI692" s="412"/>
      <c r="CQJ692" s="412"/>
      <c r="CQK692" s="412"/>
      <c r="CQL692" s="412"/>
      <c r="CQM692" s="412"/>
      <c r="CQN692" s="412"/>
      <c r="CQO692" s="412"/>
      <c r="CQP692" s="412"/>
      <c r="CQQ692" s="412"/>
      <c r="CQR692" s="412"/>
      <c r="CQS692" s="412"/>
      <c r="CQT692" s="412"/>
      <c r="CQU692" s="412"/>
      <c r="CQV692" s="412"/>
      <c r="CQW692" s="412"/>
      <c r="CQX692" s="412"/>
      <c r="CQY692" s="412"/>
      <c r="CQZ692" s="412"/>
      <c r="CRA692" s="412"/>
      <c r="CRB692" s="412"/>
      <c r="CRC692" s="412"/>
      <c r="CRD692" s="412"/>
      <c r="CRE692" s="412"/>
      <c r="CRF692" s="412"/>
      <c r="CRG692" s="412"/>
      <c r="CRH692" s="412"/>
      <c r="CRI692" s="412"/>
      <c r="CRJ692" s="413"/>
      <c r="CRK692" s="413"/>
      <c r="CRL692" s="413"/>
      <c r="CRM692" s="413"/>
      <c r="CRN692" s="413"/>
      <c r="CRO692" s="413"/>
      <c r="CRP692" s="413"/>
      <c r="CRQ692" s="413"/>
      <c r="CRR692" s="413"/>
      <c r="CRS692" s="413"/>
      <c r="CRT692" s="413"/>
      <c r="CRU692" s="413"/>
      <c r="CRV692" s="413"/>
      <c r="CRW692" s="413"/>
      <c r="CRX692" s="413"/>
      <c r="CRY692" s="413"/>
      <c r="CRZ692" s="413"/>
      <c r="CSA692" s="413"/>
      <c r="CSB692" s="413"/>
      <c r="CSC692" s="413"/>
      <c r="CSD692" s="413"/>
      <c r="CSE692" s="413"/>
      <c r="CSF692" s="413"/>
      <c r="CSG692" s="413"/>
      <c r="CSH692" s="414"/>
      <c r="CSI692" s="414"/>
      <c r="CSJ692" s="414"/>
      <c r="CSK692" s="414"/>
      <c r="CSL692" s="414"/>
      <c r="CSM692" s="413"/>
      <c r="CSN692" s="413"/>
      <c r="CSO692" s="414"/>
      <c r="CSP692" s="414"/>
      <c r="CSQ692" s="413"/>
      <c r="CSR692" s="413"/>
      <c r="CSS692" s="414"/>
      <c r="CST692" s="414"/>
      <c r="CSU692" s="413"/>
      <c r="CSV692" s="413"/>
      <c r="CSW692" s="413"/>
      <c r="CSX692" s="413"/>
      <c r="CSY692" s="413"/>
      <c r="CSZ692" s="413"/>
      <c r="CTA692" s="413"/>
      <c r="CTB692" s="414"/>
      <c r="CTC692" s="414"/>
      <c r="CTD692" s="413"/>
      <c r="CTE692" s="413"/>
      <c r="CTF692" s="414"/>
      <c r="CTG692" s="414"/>
      <c r="CTH692" s="413"/>
      <c r="CTI692" s="413"/>
      <c r="CTJ692" s="413"/>
      <c r="CTK692" s="413"/>
      <c r="CTL692" s="413"/>
      <c r="CTM692" s="407"/>
      <c r="CTN692" s="439"/>
      <c r="CTO692" s="413"/>
      <c r="CTP692" s="413"/>
      <c r="CTQ692" s="413"/>
      <c r="CTR692" s="413"/>
      <c r="CTS692" s="413"/>
      <c r="CTT692" s="413"/>
      <c r="CTU692" s="413"/>
      <c r="CTV692" s="412"/>
      <c r="CTW692" s="412"/>
      <c r="CTX692" s="412"/>
      <c r="CTY692" s="412"/>
      <c r="CTZ692" s="412"/>
      <c r="CUA692" s="412"/>
      <c r="CUB692" s="412"/>
      <c r="CUC692" s="412"/>
      <c r="CUD692" s="412"/>
      <c r="CUE692" s="412"/>
      <c r="CUF692" s="412"/>
      <c r="CUG692" s="412"/>
      <c r="CUH692" s="412"/>
      <c r="CUI692" s="412"/>
      <c r="CUJ692" s="412"/>
      <c r="CUK692" s="412"/>
      <c r="CUL692" s="412"/>
      <c r="CUM692" s="412"/>
      <c r="CUN692" s="412"/>
      <c r="CUO692" s="412"/>
      <c r="CUP692" s="412"/>
      <c r="CUQ692" s="412"/>
      <c r="CUR692" s="412"/>
      <c r="CUS692" s="412"/>
      <c r="CUT692" s="412"/>
      <c r="CUU692" s="412"/>
      <c r="CUV692" s="412"/>
      <c r="CUW692" s="412"/>
      <c r="CUX692" s="412"/>
      <c r="CUY692" s="412"/>
      <c r="CUZ692" s="412"/>
      <c r="CVA692" s="412"/>
      <c r="CVB692" s="412"/>
      <c r="CVC692" s="412"/>
      <c r="CVD692" s="412"/>
      <c r="CVE692" s="412"/>
      <c r="CVF692" s="412"/>
      <c r="CVG692" s="412"/>
      <c r="CVH692" s="412"/>
      <c r="CVI692" s="412"/>
      <c r="CVJ692" s="412"/>
      <c r="CVK692" s="412"/>
      <c r="CVL692" s="412"/>
      <c r="CVM692" s="412"/>
      <c r="CVN692" s="413"/>
      <c r="CVO692" s="413"/>
      <c r="CVP692" s="413"/>
      <c r="CVQ692" s="413"/>
      <c r="CVR692" s="413"/>
      <c r="CVS692" s="413"/>
      <c r="CVT692" s="413"/>
      <c r="CVU692" s="413"/>
      <c r="CVV692" s="413"/>
      <c r="CVW692" s="413"/>
      <c r="CVX692" s="413"/>
      <c r="CVY692" s="413"/>
      <c r="CVZ692" s="413"/>
      <c r="CWA692" s="413"/>
      <c r="CWB692" s="413"/>
      <c r="CWC692" s="413"/>
      <c r="CWD692" s="413"/>
      <c r="CWE692" s="413"/>
      <c r="CWF692" s="413"/>
      <c r="CWG692" s="413"/>
      <c r="CWH692" s="413"/>
      <c r="CWI692" s="413"/>
      <c r="CWJ692" s="413"/>
      <c r="CWK692" s="413"/>
      <c r="CWL692" s="414"/>
      <c r="CWM692" s="414"/>
      <c r="CWN692" s="414"/>
      <c r="CWO692" s="414"/>
      <c r="CWP692" s="414"/>
      <c r="CWQ692" s="413"/>
      <c r="CWR692" s="413"/>
      <c r="CWS692" s="414"/>
      <c r="CWT692" s="414"/>
      <c r="CWU692" s="413"/>
      <c r="CWV692" s="413"/>
      <c r="CWW692" s="414"/>
      <c r="CWX692" s="414"/>
      <c r="CWY692" s="413"/>
      <c r="CWZ692" s="413"/>
      <c r="CXA692" s="413"/>
      <c r="CXB692" s="413"/>
      <c r="CXC692" s="413"/>
      <c r="CXD692" s="413"/>
      <c r="CXE692" s="413"/>
      <c r="CXF692" s="414"/>
      <c r="CXG692" s="414"/>
      <c r="CXH692" s="413"/>
      <c r="CXI692" s="413"/>
      <c r="CXJ692" s="414"/>
      <c r="CXK692" s="414"/>
      <c r="CXL692" s="413"/>
      <c r="CXM692" s="413"/>
      <c r="CXN692" s="413"/>
      <c r="CXO692" s="413"/>
      <c r="CXP692" s="413"/>
      <c r="CXQ692" s="407"/>
      <c r="CXR692" s="439"/>
      <c r="CXS692" s="413"/>
      <c r="CXT692" s="413"/>
      <c r="CXU692" s="413"/>
      <c r="CXV692" s="413"/>
      <c r="CXW692" s="413"/>
      <c r="CXX692" s="413"/>
      <c r="CXY692" s="413"/>
      <c r="CXZ692" s="412"/>
      <c r="CYA692" s="412"/>
      <c r="CYB692" s="412"/>
      <c r="CYC692" s="412"/>
      <c r="CYD692" s="412"/>
      <c r="CYE692" s="412"/>
      <c r="CYF692" s="412"/>
      <c r="CYG692" s="412"/>
      <c r="CYH692" s="412"/>
      <c r="CYI692" s="412"/>
      <c r="CYJ692" s="412"/>
      <c r="CYK692" s="412"/>
      <c r="CYL692" s="412"/>
      <c r="CYM692" s="412"/>
      <c r="CYN692" s="412"/>
      <c r="CYO692" s="412"/>
      <c r="CYP692" s="412"/>
      <c r="CYQ692" s="412"/>
      <c r="CYR692" s="412"/>
      <c r="CYS692" s="412"/>
      <c r="CYT692" s="412"/>
      <c r="CYU692" s="412"/>
      <c r="CYV692" s="412"/>
      <c r="CYW692" s="412"/>
      <c r="CYX692" s="412"/>
      <c r="CYY692" s="412"/>
      <c r="CYZ692" s="412"/>
      <c r="CZA692" s="412"/>
      <c r="CZB692" s="412"/>
      <c r="CZC692" s="412"/>
      <c r="CZD692" s="412"/>
      <c r="CZE692" s="412"/>
      <c r="CZF692" s="412"/>
      <c r="CZG692" s="412"/>
      <c r="CZH692" s="412"/>
      <c r="CZI692" s="412"/>
      <c r="CZJ692" s="412"/>
      <c r="CZK692" s="412"/>
      <c r="CZL692" s="412"/>
      <c r="CZM692" s="412"/>
      <c r="CZN692" s="412"/>
      <c r="CZO692" s="412"/>
      <c r="CZP692" s="412"/>
      <c r="CZQ692" s="412"/>
      <c r="CZR692" s="413"/>
      <c r="CZS692" s="413"/>
      <c r="CZT692" s="413"/>
      <c r="CZU692" s="413"/>
      <c r="CZV692" s="413"/>
      <c r="CZW692" s="413"/>
      <c r="CZX692" s="413"/>
      <c r="CZY692" s="413"/>
      <c r="CZZ692" s="413"/>
      <c r="DAA692" s="413"/>
      <c r="DAB692" s="413"/>
      <c r="DAC692" s="413"/>
      <c r="DAD692" s="413"/>
      <c r="DAE692" s="413"/>
      <c r="DAF692" s="413"/>
      <c r="DAG692" s="413"/>
      <c r="DAH692" s="413"/>
      <c r="DAI692" s="413"/>
      <c r="DAJ692" s="413"/>
      <c r="DAK692" s="413"/>
      <c r="DAL692" s="413"/>
      <c r="DAM692" s="413"/>
      <c r="DAN692" s="413"/>
      <c r="DAO692" s="413"/>
      <c r="DAP692" s="414"/>
      <c r="DAQ692" s="414"/>
      <c r="DAR692" s="414"/>
      <c r="DAS692" s="414"/>
      <c r="DAT692" s="414"/>
      <c r="DAU692" s="413"/>
      <c r="DAV692" s="413"/>
      <c r="DAW692" s="414"/>
      <c r="DAX692" s="414"/>
      <c r="DAY692" s="413"/>
      <c r="DAZ692" s="413"/>
      <c r="DBA692" s="414"/>
      <c r="DBB692" s="414"/>
      <c r="DBC692" s="413"/>
      <c r="DBD692" s="413"/>
      <c r="DBE692" s="413"/>
      <c r="DBF692" s="413"/>
      <c r="DBG692" s="413"/>
      <c r="DBH692" s="413"/>
      <c r="DBI692" s="413"/>
      <c r="DBJ692" s="414"/>
      <c r="DBK692" s="414"/>
      <c r="DBL692" s="413"/>
      <c r="DBM692" s="413"/>
      <c r="DBN692" s="414"/>
      <c r="DBO692" s="414"/>
      <c r="DBP692" s="413"/>
      <c r="DBQ692" s="413"/>
      <c r="DBR692" s="413"/>
      <c r="DBS692" s="413"/>
      <c r="DBT692" s="413"/>
      <c r="DBU692" s="407"/>
      <c r="DBV692" s="439"/>
      <c r="DBW692" s="413"/>
      <c r="DBX692" s="413"/>
      <c r="DBY692" s="413"/>
      <c r="DBZ692" s="413"/>
      <c r="DCA692" s="413"/>
      <c r="DCB692" s="413"/>
      <c r="DCC692" s="413"/>
      <c r="DCD692" s="412"/>
      <c r="DCE692" s="412"/>
      <c r="DCF692" s="412"/>
      <c r="DCG692" s="412"/>
      <c r="DCH692" s="412"/>
      <c r="DCI692" s="412"/>
      <c r="DCJ692" s="412"/>
      <c r="DCK692" s="412"/>
      <c r="DCL692" s="412"/>
      <c r="DCM692" s="412"/>
      <c r="DCN692" s="412"/>
      <c r="DCO692" s="412"/>
      <c r="DCP692" s="412"/>
      <c r="DCQ692" s="412"/>
      <c r="DCR692" s="412"/>
      <c r="DCS692" s="412"/>
      <c r="DCT692" s="412"/>
      <c r="DCU692" s="412"/>
      <c r="DCV692" s="412"/>
      <c r="DCW692" s="412"/>
      <c r="DCX692" s="412"/>
      <c r="DCY692" s="412"/>
      <c r="DCZ692" s="412"/>
      <c r="DDA692" s="412"/>
      <c r="DDB692" s="412"/>
      <c r="DDC692" s="412"/>
      <c r="DDD692" s="412"/>
      <c r="DDE692" s="412"/>
      <c r="DDF692" s="412"/>
      <c r="DDG692" s="412"/>
      <c r="DDH692" s="412"/>
      <c r="DDI692" s="412"/>
      <c r="DDJ692" s="412"/>
      <c r="DDK692" s="412"/>
      <c r="DDL692" s="412"/>
      <c r="DDM692" s="412"/>
      <c r="DDN692" s="412"/>
      <c r="DDO692" s="412"/>
      <c r="DDP692" s="412"/>
      <c r="DDQ692" s="412"/>
      <c r="DDR692" s="412"/>
      <c r="DDS692" s="412"/>
      <c r="DDT692" s="412"/>
      <c r="DDU692" s="412"/>
      <c r="DDV692" s="413"/>
      <c r="DDW692" s="413"/>
      <c r="DDX692" s="413"/>
      <c r="DDY692" s="413"/>
      <c r="DDZ692" s="413"/>
      <c r="DEA692" s="413"/>
      <c r="DEB692" s="413"/>
      <c r="DEC692" s="413"/>
      <c r="DED692" s="413"/>
      <c r="DEE692" s="413"/>
      <c r="DEF692" s="413"/>
      <c r="DEG692" s="413"/>
      <c r="DEH692" s="413"/>
      <c r="DEI692" s="413"/>
      <c r="DEJ692" s="413"/>
      <c r="DEK692" s="413"/>
      <c r="DEL692" s="413"/>
      <c r="DEM692" s="413"/>
      <c r="DEN692" s="413"/>
      <c r="DEO692" s="413"/>
      <c r="DEP692" s="413"/>
      <c r="DEQ692" s="413"/>
      <c r="DER692" s="413"/>
      <c r="DES692" s="413"/>
      <c r="DET692" s="414"/>
      <c r="DEU692" s="414"/>
      <c r="DEV692" s="414"/>
      <c r="DEW692" s="414"/>
      <c r="DEX692" s="414"/>
      <c r="DEY692" s="413"/>
      <c r="DEZ692" s="413"/>
      <c r="DFA692" s="414"/>
      <c r="DFB692" s="414"/>
      <c r="DFC692" s="413"/>
      <c r="DFD692" s="413"/>
      <c r="DFE692" s="414"/>
      <c r="DFF692" s="414"/>
      <c r="DFG692" s="413"/>
      <c r="DFH692" s="413"/>
      <c r="DFI692" s="413"/>
      <c r="DFJ692" s="413"/>
      <c r="DFK692" s="413"/>
      <c r="DFL692" s="413"/>
      <c r="DFM692" s="413"/>
      <c r="DFN692" s="414"/>
      <c r="DFO692" s="414"/>
      <c r="DFP692" s="413"/>
      <c r="DFQ692" s="413"/>
      <c r="DFR692" s="414"/>
      <c r="DFS692" s="414"/>
      <c r="DFT692" s="413"/>
      <c r="DFU692" s="413"/>
      <c r="DFV692" s="413"/>
      <c r="DFW692" s="413"/>
      <c r="DFX692" s="413"/>
      <c r="DFY692" s="407"/>
      <c r="DFZ692" s="439"/>
      <c r="DGA692" s="413"/>
      <c r="DGB692" s="413"/>
      <c r="DGC692" s="413"/>
      <c r="DGD692" s="413"/>
      <c r="DGE692" s="413"/>
      <c r="DGF692" s="413"/>
      <c r="DGG692" s="413"/>
      <c r="DGH692" s="412"/>
      <c r="DGI692" s="412"/>
      <c r="DGJ692" s="412"/>
      <c r="DGK692" s="412"/>
      <c r="DGL692" s="412"/>
      <c r="DGM692" s="412"/>
      <c r="DGN692" s="412"/>
      <c r="DGO692" s="412"/>
      <c r="DGP692" s="412"/>
      <c r="DGQ692" s="412"/>
      <c r="DGR692" s="412"/>
      <c r="DGS692" s="412"/>
      <c r="DGT692" s="412"/>
      <c r="DGU692" s="412"/>
      <c r="DGV692" s="412"/>
      <c r="DGW692" s="412"/>
      <c r="DGX692" s="412"/>
      <c r="DGY692" s="412"/>
      <c r="DGZ692" s="412"/>
      <c r="DHA692" s="412"/>
      <c r="DHB692" s="412"/>
      <c r="DHC692" s="412"/>
      <c r="DHD692" s="412"/>
      <c r="DHE692" s="412"/>
      <c r="DHF692" s="412"/>
      <c r="DHG692" s="412"/>
      <c r="DHH692" s="412"/>
      <c r="DHI692" s="412"/>
      <c r="DHJ692" s="412"/>
      <c r="DHK692" s="412"/>
      <c r="DHL692" s="412"/>
      <c r="DHM692" s="412"/>
      <c r="DHN692" s="412"/>
      <c r="DHO692" s="412"/>
      <c r="DHP692" s="412"/>
      <c r="DHQ692" s="412"/>
      <c r="DHR692" s="412"/>
      <c r="DHS692" s="412"/>
      <c r="DHT692" s="412"/>
      <c r="DHU692" s="412"/>
      <c r="DHV692" s="412"/>
      <c r="DHW692" s="412"/>
      <c r="DHX692" s="412"/>
      <c r="DHY692" s="412"/>
      <c r="DHZ692" s="413"/>
      <c r="DIA692" s="413"/>
      <c r="DIB692" s="413"/>
      <c r="DIC692" s="413"/>
      <c r="DID692" s="413"/>
      <c r="DIE692" s="413"/>
      <c r="DIF692" s="413"/>
      <c r="DIG692" s="413"/>
      <c r="DIH692" s="413"/>
      <c r="DII692" s="413"/>
      <c r="DIJ692" s="413"/>
      <c r="DIK692" s="413"/>
      <c r="DIL692" s="413"/>
      <c r="DIM692" s="413"/>
      <c r="DIN692" s="413"/>
      <c r="DIO692" s="413"/>
      <c r="DIP692" s="413"/>
      <c r="DIQ692" s="413"/>
      <c r="DIR692" s="413"/>
      <c r="DIS692" s="413"/>
      <c r="DIT692" s="413"/>
      <c r="DIU692" s="413"/>
      <c r="DIV692" s="413"/>
      <c r="DIW692" s="413"/>
      <c r="DIX692" s="414"/>
      <c r="DIY692" s="414"/>
      <c r="DIZ692" s="414"/>
      <c r="DJA692" s="414"/>
      <c r="DJB692" s="414"/>
      <c r="DJC692" s="413"/>
      <c r="DJD692" s="413"/>
      <c r="DJE692" s="414"/>
      <c r="DJF692" s="414"/>
      <c r="DJG692" s="413"/>
      <c r="DJH692" s="413"/>
      <c r="DJI692" s="414"/>
      <c r="DJJ692" s="414"/>
      <c r="DJK692" s="413"/>
      <c r="DJL692" s="413"/>
      <c r="DJM692" s="413"/>
      <c r="DJN692" s="413"/>
      <c r="DJO692" s="413"/>
      <c r="DJP692" s="413"/>
      <c r="DJQ692" s="413"/>
      <c r="DJR692" s="414"/>
      <c r="DJS692" s="414"/>
      <c r="DJT692" s="413"/>
      <c r="DJU692" s="413"/>
      <c r="DJV692" s="414"/>
      <c r="DJW692" s="414"/>
      <c r="DJX692" s="413"/>
      <c r="DJY692" s="413"/>
      <c r="DJZ692" s="413"/>
      <c r="DKA692" s="413"/>
      <c r="DKB692" s="413"/>
      <c r="DKC692" s="407"/>
      <c r="DKD692" s="439"/>
      <c r="DKE692" s="413"/>
      <c r="DKF692" s="413"/>
      <c r="DKG692" s="413"/>
      <c r="DKH692" s="413"/>
      <c r="DKI692" s="413"/>
      <c r="DKJ692" s="413"/>
      <c r="DKK692" s="413"/>
      <c r="DKL692" s="412"/>
      <c r="DKM692" s="412"/>
      <c r="DKN692" s="412"/>
      <c r="DKO692" s="412"/>
      <c r="DKP692" s="412"/>
      <c r="DKQ692" s="412"/>
      <c r="DKR692" s="412"/>
      <c r="DKS692" s="412"/>
      <c r="DKT692" s="412"/>
      <c r="DKU692" s="412"/>
      <c r="DKV692" s="412"/>
      <c r="DKW692" s="412"/>
      <c r="DKX692" s="412"/>
      <c r="DKY692" s="412"/>
      <c r="DKZ692" s="412"/>
      <c r="DLA692" s="412"/>
      <c r="DLB692" s="412"/>
      <c r="DLC692" s="412"/>
      <c r="DLD692" s="412"/>
      <c r="DLE692" s="412"/>
      <c r="DLF692" s="412"/>
      <c r="DLG692" s="412"/>
      <c r="DLH692" s="412"/>
      <c r="DLI692" s="412"/>
      <c r="DLJ692" s="412"/>
      <c r="DLK692" s="412"/>
      <c r="DLL692" s="412"/>
      <c r="DLM692" s="412"/>
      <c r="DLN692" s="412"/>
      <c r="DLO692" s="412"/>
      <c r="DLP692" s="412"/>
      <c r="DLQ692" s="412"/>
      <c r="DLR692" s="412"/>
      <c r="DLS692" s="412"/>
      <c r="DLT692" s="412"/>
      <c r="DLU692" s="412"/>
      <c r="DLV692" s="412"/>
      <c r="DLW692" s="412"/>
      <c r="DLX692" s="412"/>
      <c r="DLY692" s="412"/>
      <c r="DLZ692" s="412"/>
      <c r="DMA692" s="412"/>
      <c r="DMB692" s="412"/>
      <c r="DMC692" s="412"/>
      <c r="DMD692" s="413"/>
      <c r="DME692" s="413"/>
      <c r="DMF692" s="413"/>
      <c r="DMG692" s="413"/>
      <c r="DMH692" s="413"/>
      <c r="DMI692" s="413"/>
      <c r="DMJ692" s="413"/>
      <c r="DMK692" s="413"/>
      <c r="DML692" s="413"/>
      <c r="DMM692" s="413"/>
      <c r="DMN692" s="413"/>
      <c r="DMO692" s="413"/>
      <c r="DMP692" s="413"/>
      <c r="DMQ692" s="413"/>
      <c r="DMR692" s="413"/>
      <c r="DMS692" s="413"/>
      <c r="DMT692" s="413"/>
      <c r="DMU692" s="413"/>
      <c r="DMV692" s="413"/>
      <c r="DMW692" s="413"/>
      <c r="DMX692" s="413"/>
      <c r="DMY692" s="413"/>
      <c r="DMZ692" s="413"/>
      <c r="DNA692" s="413"/>
      <c r="DNB692" s="414"/>
      <c r="DNC692" s="414"/>
      <c r="DND692" s="414"/>
      <c r="DNE692" s="414"/>
      <c r="DNF692" s="414"/>
      <c r="DNG692" s="413"/>
      <c r="DNH692" s="413"/>
      <c r="DNI692" s="414"/>
      <c r="DNJ692" s="414"/>
      <c r="DNK692" s="413"/>
      <c r="DNL692" s="413"/>
      <c r="DNM692" s="414"/>
      <c r="DNN692" s="414"/>
      <c r="DNO692" s="413"/>
      <c r="DNP692" s="413"/>
      <c r="DNQ692" s="413"/>
      <c r="DNR692" s="413"/>
      <c r="DNS692" s="413"/>
      <c r="DNT692" s="413"/>
      <c r="DNU692" s="413"/>
      <c r="DNV692" s="414"/>
      <c r="DNW692" s="414"/>
      <c r="DNX692" s="413"/>
      <c r="DNY692" s="413"/>
      <c r="DNZ692" s="414"/>
      <c r="DOA692" s="414"/>
      <c r="DOB692" s="413"/>
      <c r="DOC692" s="413"/>
      <c r="DOD692" s="413"/>
      <c r="DOE692" s="413"/>
      <c r="DOF692" s="413"/>
      <c r="DOG692" s="407"/>
      <c r="DOH692" s="439"/>
      <c r="DOI692" s="413"/>
      <c r="DOJ692" s="413"/>
      <c r="DOK692" s="413"/>
      <c r="DOL692" s="413"/>
      <c r="DOM692" s="413"/>
      <c r="DON692" s="413"/>
      <c r="DOO692" s="413"/>
      <c r="DOP692" s="412"/>
      <c r="DOQ692" s="412"/>
      <c r="DOR692" s="412"/>
      <c r="DOS692" s="412"/>
      <c r="DOT692" s="412"/>
      <c r="DOU692" s="412"/>
      <c r="DOV692" s="412"/>
      <c r="DOW692" s="412"/>
      <c r="DOX692" s="412"/>
      <c r="DOY692" s="412"/>
      <c r="DOZ692" s="412"/>
      <c r="DPA692" s="412"/>
      <c r="DPB692" s="412"/>
      <c r="DPC692" s="412"/>
      <c r="DPD692" s="412"/>
      <c r="DPE692" s="412"/>
      <c r="DPF692" s="412"/>
      <c r="DPG692" s="412"/>
      <c r="DPH692" s="412"/>
      <c r="DPI692" s="412"/>
      <c r="DPJ692" s="412"/>
      <c r="DPK692" s="412"/>
      <c r="DPL692" s="412"/>
      <c r="DPM692" s="412"/>
      <c r="DPN692" s="412"/>
      <c r="DPO692" s="412"/>
      <c r="DPP692" s="412"/>
      <c r="DPQ692" s="412"/>
      <c r="DPR692" s="412"/>
      <c r="DPS692" s="412"/>
      <c r="DPT692" s="412"/>
      <c r="DPU692" s="412"/>
      <c r="DPV692" s="412"/>
      <c r="DPW692" s="412"/>
      <c r="DPX692" s="412"/>
      <c r="DPY692" s="412"/>
      <c r="DPZ692" s="412"/>
      <c r="DQA692" s="412"/>
      <c r="DQB692" s="412"/>
      <c r="DQC692" s="412"/>
      <c r="DQD692" s="412"/>
      <c r="DQE692" s="412"/>
      <c r="DQF692" s="412"/>
      <c r="DQG692" s="412"/>
      <c r="DQH692" s="413"/>
      <c r="DQI692" s="413"/>
      <c r="DQJ692" s="413"/>
      <c r="DQK692" s="413"/>
      <c r="DQL692" s="413"/>
      <c r="DQM692" s="413"/>
      <c r="DQN692" s="413"/>
      <c r="DQO692" s="413"/>
      <c r="DQP692" s="413"/>
      <c r="DQQ692" s="413"/>
      <c r="DQR692" s="413"/>
      <c r="DQS692" s="413"/>
      <c r="DQT692" s="413"/>
      <c r="DQU692" s="413"/>
      <c r="DQV692" s="413"/>
      <c r="DQW692" s="413"/>
      <c r="DQX692" s="413"/>
      <c r="DQY692" s="413"/>
      <c r="DQZ692" s="413"/>
      <c r="DRA692" s="413"/>
      <c r="DRB692" s="413"/>
      <c r="DRC692" s="413"/>
      <c r="DRD692" s="413"/>
      <c r="DRE692" s="413"/>
      <c r="DRF692" s="414"/>
      <c r="DRG692" s="414"/>
      <c r="DRH692" s="414"/>
      <c r="DRI692" s="414"/>
      <c r="DRJ692" s="414"/>
      <c r="DRK692" s="413"/>
      <c r="DRL692" s="413"/>
      <c r="DRM692" s="414"/>
      <c r="DRN692" s="414"/>
      <c r="DRO692" s="413"/>
      <c r="DRP692" s="413"/>
      <c r="DRQ692" s="414"/>
      <c r="DRR692" s="414"/>
      <c r="DRS692" s="413"/>
      <c r="DRT692" s="413"/>
      <c r="DRU692" s="413"/>
      <c r="DRV692" s="413"/>
      <c r="DRW692" s="413"/>
      <c r="DRX692" s="413"/>
      <c r="DRY692" s="413"/>
      <c r="DRZ692" s="414"/>
      <c r="DSA692" s="414"/>
      <c r="DSB692" s="413"/>
      <c r="DSC692" s="413"/>
      <c r="DSD692" s="414"/>
      <c r="DSE692" s="414"/>
      <c r="DSF692" s="413"/>
      <c r="DSG692" s="413"/>
      <c r="DSH692" s="413"/>
      <c r="DSI692" s="413"/>
      <c r="DSJ692" s="413"/>
      <c r="DSK692" s="407"/>
      <c r="DSL692" s="439"/>
      <c r="DSM692" s="413"/>
      <c r="DSN692" s="413"/>
      <c r="DSO692" s="413"/>
      <c r="DSP692" s="413"/>
      <c r="DSQ692" s="413"/>
      <c r="DSR692" s="413"/>
      <c r="DSS692" s="413"/>
      <c r="DST692" s="412"/>
      <c r="DSU692" s="412"/>
      <c r="DSV692" s="412"/>
      <c r="DSW692" s="412"/>
      <c r="DSX692" s="412"/>
      <c r="DSY692" s="412"/>
      <c r="DSZ692" s="412"/>
      <c r="DTA692" s="412"/>
      <c r="DTB692" s="412"/>
      <c r="DTC692" s="412"/>
      <c r="DTD692" s="412"/>
      <c r="DTE692" s="412"/>
      <c r="DTF692" s="412"/>
      <c r="DTG692" s="412"/>
      <c r="DTH692" s="412"/>
      <c r="DTI692" s="412"/>
      <c r="DTJ692" s="412"/>
      <c r="DTK692" s="412"/>
      <c r="DTL692" s="412"/>
      <c r="DTM692" s="412"/>
      <c r="DTN692" s="412"/>
      <c r="DTO692" s="412"/>
      <c r="DTP692" s="412"/>
      <c r="DTQ692" s="412"/>
      <c r="DTR692" s="412"/>
      <c r="DTS692" s="412"/>
      <c r="DTT692" s="412"/>
      <c r="DTU692" s="412"/>
      <c r="DTV692" s="412"/>
      <c r="DTW692" s="412"/>
      <c r="DTX692" s="412"/>
      <c r="DTY692" s="412"/>
      <c r="DTZ692" s="412"/>
      <c r="DUA692" s="412"/>
      <c r="DUB692" s="412"/>
      <c r="DUC692" s="412"/>
      <c r="DUD692" s="412"/>
      <c r="DUE692" s="412"/>
      <c r="DUF692" s="412"/>
      <c r="DUG692" s="412"/>
      <c r="DUH692" s="412"/>
      <c r="DUI692" s="412"/>
      <c r="DUJ692" s="412"/>
      <c r="DUK692" s="412"/>
      <c r="DUL692" s="413"/>
      <c r="DUM692" s="413"/>
      <c r="DUN692" s="413"/>
      <c r="DUO692" s="413"/>
      <c r="DUP692" s="413"/>
      <c r="DUQ692" s="413"/>
      <c r="DUR692" s="413"/>
      <c r="DUS692" s="413"/>
      <c r="DUT692" s="413"/>
      <c r="DUU692" s="413"/>
      <c r="DUV692" s="413"/>
      <c r="DUW692" s="413"/>
      <c r="DUX692" s="413"/>
      <c r="DUY692" s="413"/>
      <c r="DUZ692" s="413"/>
      <c r="DVA692" s="413"/>
      <c r="DVB692" s="413"/>
      <c r="DVC692" s="413"/>
      <c r="DVD692" s="413"/>
      <c r="DVE692" s="413"/>
      <c r="DVF692" s="413"/>
      <c r="DVG692" s="413"/>
      <c r="DVH692" s="413"/>
      <c r="DVI692" s="413"/>
      <c r="DVJ692" s="414"/>
      <c r="DVK692" s="414"/>
      <c r="DVL692" s="414"/>
      <c r="DVM692" s="414"/>
      <c r="DVN692" s="414"/>
      <c r="DVO692" s="413"/>
      <c r="DVP692" s="413"/>
      <c r="DVQ692" s="414"/>
      <c r="DVR692" s="414"/>
      <c r="DVS692" s="413"/>
      <c r="DVT692" s="413"/>
      <c r="DVU692" s="414"/>
      <c r="DVV692" s="414"/>
      <c r="DVW692" s="413"/>
      <c r="DVX692" s="413"/>
      <c r="DVY692" s="413"/>
      <c r="DVZ692" s="413"/>
      <c r="DWA692" s="413"/>
      <c r="DWB692" s="413"/>
      <c r="DWC692" s="413"/>
      <c r="DWD692" s="414"/>
      <c r="DWE692" s="414"/>
      <c r="DWF692" s="413"/>
      <c r="DWG692" s="413"/>
      <c r="DWH692" s="414"/>
      <c r="DWI692" s="414"/>
      <c r="DWJ692" s="413"/>
      <c r="DWK692" s="413"/>
      <c r="DWL692" s="413"/>
      <c r="DWM692" s="413"/>
      <c r="DWN692" s="413"/>
      <c r="DWO692" s="407"/>
      <c r="DWP692" s="439"/>
      <c r="DWQ692" s="413"/>
      <c r="DWR692" s="413"/>
      <c r="DWS692" s="413"/>
      <c r="DWT692" s="413"/>
      <c r="DWU692" s="413"/>
      <c r="DWV692" s="413"/>
      <c r="DWW692" s="413"/>
      <c r="DWX692" s="412"/>
      <c r="DWY692" s="412"/>
      <c r="DWZ692" s="412"/>
      <c r="DXA692" s="412"/>
      <c r="DXB692" s="412"/>
      <c r="DXC692" s="412"/>
      <c r="DXD692" s="412"/>
      <c r="DXE692" s="412"/>
      <c r="DXF692" s="412"/>
      <c r="DXG692" s="412"/>
      <c r="DXH692" s="412"/>
      <c r="DXI692" s="412"/>
      <c r="DXJ692" s="412"/>
      <c r="DXK692" s="412"/>
      <c r="DXL692" s="412"/>
      <c r="DXM692" s="412"/>
      <c r="DXN692" s="412"/>
      <c r="DXO692" s="412"/>
      <c r="DXP692" s="412"/>
      <c r="DXQ692" s="412"/>
      <c r="DXR692" s="412"/>
      <c r="DXS692" s="412"/>
      <c r="DXT692" s="412"/>
      <c r="DXU692" s="412"/>
      <c r="DXV692" s="412"/>
      <c r="DXW692" s="412"/>
      <c r="DXX692" s="412"/>
      <c r="DXY692" s="412"/>
      <c r="DXZ692" s="412"/>
      <c r="DYA692" s="412"/>
      <c r="DYB692" s="412"/>
      <c r="DYC692" s="412"/>
      <c r="DYD692" s="412"/>
      <c r="DYE692" s="412"/>
      <c r="DYF692" s="412"/>
      <c r="DYG692" s="412"/>
      <c r="DYH692" s="412"/>
      <c r="DYI692" s="412"/>
      <c r="DYJ692" s="412"/>
      <c r="DYK692" s="412"/>
      <c r="DYL692" s="412"/>
      <c r="DYM692" s="412"/>
      <c r="DYN692" s="412"/>
      <c r="DYO692" s="412"/>
      <c r="DYP692" s="413"/>
      <c r="DYQ692" s="413"/>
      <c r="DYR692" s="413"/>
      <c r="DYS692" s="413"/>
      <c r="DYT692" s="413"/>
      <c r="DYU692" s="413"/>
      <c r="DYV692" s="413"/>
      <c r="DYW692" s="413"/>
      <c r="DYX692" s="413"/>
      <c r="DYY692" s="413"/>
      <c r="DYZ692" s="413"/>
      <c r="DZA692" s="413"/>
      <c r="DZB692" s="413"/>
      <c r="DZC692" s="413"/>
      <c r="DZD692" s="413"/>
      <c r="DZE692" s="413"/>
      <c r="DZF692" s="413"/>
      <c r="DZG692" s="413"/>
      <c r="DZH692" s="413"/>
      <c r="DZI692" s="413"/>
      <c r="DZJ692" s="413"/>
      <c r="DZK692" s="413"/>
      <c r="DZL692" s="413"/>
      <c r="DZM692" s="413"/>
      <c r="DZN692" s="414"/>
      <c r="DZO692" s="414"/>
      <c r="DZP692" s="414"/>
      <c r="DZQ692" s="414"/>
      <c r="DZR692" s="414"/>
      <c r="DZS692" s="413"/>
      <c r="DZT692" s="413"/>
      <c r="DZU692" s="414"/>
      <c r="DZV692" s="414"/>
      <c r="DZW692" s="413"/>
      <c r="DZX692" s="413"/>
      <c r="DZY692" s="414"/>
      <c r="DZZ692" s="414"/>
      <c r="EAA692" s="413"/>
      <c r="EAB692" s="413"/>
      <c r="EAC692" s="413"/>
      <c r="EAD692" s="413"/>
      <c r="EAE692" s="413"/>
      <c r="EAF692" s="413"/>
      <c r="EAG692" s="413"/>
      <c r="EAH692" s="414"/>
      <c r="EAI692" s="414"/>
      <c r="EAJ692" s="413"/>
      <c r="EAK692" s="413"/>
      <c r="EAL692" s="414"/>
      <c r="EAM692" s="414"/>
      <c r="EAN692" s="413"/>
      <c r="EAO692" s="413"/>
      <c r="EAP692" s="413"/>
      <c r="EAQ692" s="413"/>
      <c r="EAR692" s="413"/>
      <c r="EAS692" s="407"/>
      <c r="EAT692" s="439"/>
      <c r="EAU692" s="413"/>
      <c r="EAV692" s="413"/>
      <c r="EAW692" s="413"/>
      <c r="EAX692" s="413"/>
      <c r="EAY692" s="413"/>
      <c r="EAZ692" s="413"/>
      <c r="EBA692" s="413"/>
      <c r="EBB692" s="412"/>
      <c r="EBC692" s="412"/>
      <c r="EBD692" s="412"/>
      <c r="EBE692" s="412"/>
      <c r="EBF692" s="412"/>
      <c r="EBG692" s="412"/>
      <c r="EBH692" s="412"/>
      <c r="EBI692" s="412"/>
      <c r="EBJ692" s="412"/>
      <c r="EBK692" s="412"/>
      <c r="EBL692" s="412"/>
      <c r="EBM692" s="412"/>
      <c r="EBN692" s="412"/>
      <c r="EBO692" s="412"/>
      <c r="EBP692" s="412"/>
      <c r="EBQ692" s="412"/>
      <c r="EBR692" s="412"/>
      <c r="EBS692" s="412"/>
      <c r="EBT692" s="412"/>
      <c r="EBU692" s="412"/>
      <c r="EBV692" s="412"/>
      <c r="EBW692" s="412"/>
      <c r="EBX692" s="412"/>
      <c r="EBY692" s="412"/>
      <c r="EBZ692" s="412"/>
      <c r="ECA692" s="412"/>
      <c r="ECB692" s="412"/>
      <c r="ECC692" s="412"/>
      <c r="ECD692" s="412"/>
      <c r="ECE692" s="412"/>
      <c r="ECF692" s="412"/>
      <c r="ECG692" s="412"/>
      <c r="ECH692" s="412"/>
      <c r="ECI692" s="412"/>
      <c r="ECJ692" s="412"/>
      <c r="ECK692" s="412"/>
      <c r="ECL692" s="412"/>
      <c r="ECM692" s="412"/>
      <c r="ECN692" s="412"/>
      <c r="ECO692" s="412"/>
      <c r="ECP692" s="412"/>
      <c r="ECQ692" s="412"/>
      <c r="ECR692" s="412"/>
      <c r="ECS692" s="412"/>
      <c r="ECT692" s="413"/>
      <c r="ECU692" s="413"/>
      <c r="ECV692" s="413"/>
      <c r="ECW692" s="413"/>
      <c r="ECX692" s="413"/>
      <c r="ECY692" s="413"/>
      <c r="ECZ692" s="413"/>
      <c r="EDA692" s="413"/>
      <c r="EDB692" s="413"/>
      <c r="EDC692" s="413"/>
      <c r="EDD692" s="413"/>
      <c r="EDE692" s="413"/>
      <c r="EDF692" s="413"/>
      <c r="EDG692" s="413"/>
      <c r="EDH692" s="413"/>
      <c r="EDI692" s="413"/>
      <c r="EDJ692" s="413"/>
      <c r="EDK692" s="413"/>
      <c r="EDL692" s="413"/>
      <c r="EDM692" s="413"/>
      <c r="EDN692" s="413"/>
      <c r="EDO692" s="413"/>
      <c r="EDP692" s="413"/>
      <c r="EDQ692" s="413"/>
      <c r="EDR692" s="414"/>
      <c r="EDS692" s="414"/>
      <c r="EDT692" s="414"/>
      <c r="EDU692" s="414"/>
      <c r="EDV692" s="414"/>
      <c r="EDW692" s="413"/>
      <c r="EDX692" s="413"/>
      <c r="EDY692" s="414"/>
      <c r="EDZ692" s="414"/>
      <c r="EEA692" s="413"/>
      <c r="EEB692" s="413"/>
      <c r="EEC692" s="414"/>
      <c r="EED692" s="414"/>
      <c r="EEE692" s="413"/>
      <c r="EEF692" s="413"/>
      <c r="EEG692" s="413"/>
      <c r="EEH692" s="413"/>
      <c r="EEI692" s="413"/>
      <c r="EEJ692" s="413"/>
      <c r="EEK692" s="413"/>
      <c r="EEL692" s="414"/>
      <c r="EEM692" s="414"/>
      <c r="EEN692" s="413"/>
      <c r="EEO692" s="413"/>
      <c r="EEP692" s="414"/>
      <c r="EEQ692" s="414"/>
      <c r="EER692" s="413"/>
      <c r="EES692" s="413"/>
      <c r="EET692" s="413"/>
      <c r="EEU692" s="413"/>
      <c r="EEV692" s="413"/>
      <c r="EEW692" s="407"/>
      <c r="EEX692" s="439"/>
      <c r="EEY692" s="413"/>
      <c r="EEZ692" s="413"/>
      <c r="EFA692" s="413"/>
      <c r="EFB692" s="413"/>
      <c r="EFC692" s="413"/>
      <c r="EFD692" s="413"/>
      <c r="EFE692" s="413"/>
      <c r="EFF692" s="412"/>
      <c r="EFG692" s="412"/>
      <c r="EFH692" s="412"/>
      <c r="EFI692" s="412"/>
      <c r="EFJ692" s="412"/>
      <c r="EFK692" s="412"/>
      <c r="EFL692" s="412"/>
      <c r="EFM692" s="412"/>
      <c r="EFN692" s="412"/>
      <c r="EFO692" s="412"/>
      <c r="EFP692" s="412"/>
      <c r="EFQ692" s="412"/>
      <c r="EFR692" s="412"/>
      <c r="EFS692" s="412"/>
      <c r="EFT692" s="412"/>
      <c r="EFU692" s="412"/>
      <c r="EFV692" s="412"/>
      <c r="EFW692" s="412"/>
      <c r="EFX692" s="412"/>
      <c r="EFY692" s="412"/>
      <c r="EFZ692" s="412"/>
      <c r="EGA692" s="412"/>
      <c r="EGB692" s="412"/>
      <c r="EGC692" s="412"/>
      <c r="EGD692" s="412"/>
      <c r="EGE692" s="412"/>
      <c r="EGF692" s="412"/>
      <c r="EGG692" s="412"/>
      <c r="EGH692" s="412"/>
      <c r="EGI692" s="412"/>
      <c r="EGJ692" s="412"/>
      <c r="EGK692" s="412"/>
      <c r="EGL692" s="412"/>
      <c r="EGM692" s="412"/>
      <c r="EGN692" s="412"/>
      <c r="EGO692" s="412"/>
      <c r="EGP692" s="412"/>
      <c r="EGQ692" s="412"/>
      <c r="EGR692" s="412"/>
      <c r="EGS692" s="412"/>
      <c r="EGT692" s="412"/>
      <c r="EGU692" s="412"/>
      <c r="EGV692" s="412"/>
      <c r="EGW692" s="412"/>
      <c r="EGX692" s="413"/>
      <c r="EGY692" s="413"/>
      <c r="EGZ692" s="413"/>
      <c r="EHA692" s="413"/>
      <c r="EHB692" s="413"/>
      <c r="EHC692" s="413"/>
      <c r="EHD692" s="413"/>
      <c r="EHE692" s="413"/>
      <c r="EHF692" s="413"/>
      <c r="EHG692" s="413"/>
      <c r="EHH692" s="413"/>
      <c r="EHI692" s="413"/>
      <c r="EHJ692" s="413"/>
      <c r="EHK692" s="413"/>
      <c r="EHL692" s="413"/>
      <c r="EHM692" s="413"/>
      <c r="EHN692" s="413"/>
      <c r="EHO692" s="413"/>
      <c r="EHP692" s="413"/>
      <c r="EHQ692" s="413"/>
      <c r="EHR692" s="413"/>
      <c r="EHS692" s="413"/>
      <c r="EHT692" s="413"/>
      <c r="EHU692" s="413"/>
      <c r="EHV692" s="414"/>
      <c r="EHW692" s="414"/>
      <c r="EHX692" s="414"/>
      <c r="EHY692" s="414"/>
      <c r="EHZ692" s="414"/>
      <c r="EIA692" s="413"/>
      <c r="EIB692" s="413"/>
      <c r="EIC692" s="414"/>
      <c r="EID692" s="414"/>
      <c r="EIE692" s="413"/>
      <c r="EIF692" s="413"/>
      <c r="EIG692" s="414"/>
      <c r="EIH692" s="414"/>
      <c r="EII692" s="413"/>
      <c r="EIJ692" s="413"/>
      <c r="EIK692" s="413"/>
      <c r="EIL692" s="413"/>
      <c r="EIM692" s="413"/>
      <c r="EIN692" s="413"/>
      <c r="EIO692" s="413"/>
      <c r="EIP692" s="414"/>
      <c r="EIQ692" s="414"/>
      <c r="EIR692" s="413"/>
      <c r="EIS692" s="413"/>
      <c r="EIT692" s="414"/>
      <c r="EIU692" s="414"/>
      <c r="EIV692" s="413"/>
      <c r="EIW692" s="413"/>
      <c r="EIX692" s="413"/>
      <c r="EIY692" s="413"/>
      <c r="EIZ692" s="413"/>
      <c r="EJA692" s="407"/>
      <c r="EJB692" s="439"/>
      <c r="EJC692" s="413"/>
      <c r="EJD692" s="413"/>
      <c r="EJE692" s="413"/>
      <c r="EJF692" s="413"/>
      <c r="EJG692" s="413"/>
      <c r="EJH692" s="413"/>
      <c r="EJI692" s="413"/>
      <c r="EJJ692" s="412"/>
      <c r="EJK692" s="412"/>
      <c r="EJL692" s="412"/>
      <c r="EJM692" s="412"/>
      <c r="EJN692" s="412"/>
      <c r="EJO692" s="412"/>
      <c r="EJP692" s="412"/>
      <c r="EJQ692" s="412"/>
      <c r="EJR692" s="412"/>
      <c r="EJS692" s="412"/>
      <c r="EJT692" s="412"/>
      <c r="EJU692" s="412"/>
      <c r="EJV692" s="412"/>
      <c r="EJW692" s="412"/>
      <c r="EJX692" s="412"/>
      <c r="EJY692" s="412"/>
      <c r="EJZ692" s="412"/>
      <c r="EKA692" s="412"/>
      <c r="EKB692" s="412"/>
      <c r="EKC692" s="412"/>
      <c r="EKD692" s="412"/>
      <c r="EKE692" s="412"/>
      <c r="EKF692" s="412"/>
      <c r="EKG692" s="412"/>
      <c r="EKH692" s="412"/>
      <c r="EKI692" s="412"/>
      <c r="EKJ692" s="412"/>
      <c r="EKK692" s="412"/>
      <c r="EKL692" s="412"/>
      <c r="EKM692" s="412"/>
      <c r="EKN692" s="412"/>
      <c r="EKO692" s="412"/>
      <c r="EKP692" s="412"/>
      <c r="EKQ692" s="412"/>
      <c r="EKR692" s="412"/>
      <c r="EKS692" s="412"/>
      <c r="EKT692" s="412"/>
      <c r="EKU692" s="412"/>
      <c r="EKV692" s="412"/>
      <c r="EKW692" s="412"/>
      <c r="EKX692" s="412"/>
      <c r="EKY692" s="412"/>
      <c r="EKZ692" s="412"/>
      <c r="ELA692" s="412"/>
      <c r="ELB692" s="413"/>
      <c r="ELC692" s="413"/>
      <c r="ELD692" s="413"/>
      <c r="ELE692" s="413"/>
      <c r="ELF692" s="413"/>
      <c r="ELG692" s="413"/>
      <c r="ELH692" s="413"/>
      <c r="ELI692" s="413"/>
      <c r="ELJ692" s="413"/>
      <c r="ELK692" s="413"/>
      <c r="ELL692" s="413"/>
      <c r="ELM692" s="413"/>
      <c r="ELN692" s="413"/>
      <c r="ELO692" s="413"/>
      <c r="ELP692" s="413"/>
      <c r="ELQ692" s="413"/>
      <c r="ELR692" s="413"/>
      <c r="ELS692" s="413"/>
      <c r="ELT692" s="413"/>
      <c r="ELU692" s="413"/>
      <c r="ELV692" s="413"/>
      <c r="ELW692" s="413"/>
      <c r="ELX692" s="413"/>
      <c r="ELY692" s="413"/>
      <c r="ELZ692" s="414"/>
      <c r="EMA692" s="414"/>
      <c r="EMB692" s="414"/>
      <c r="EMC692" s="414"/>
      <c r="EMD692" s="414"/>
      <c r="EME692" s="413"/>
      <c r="EMF692" s="413"/>
      <c r="EMG692" s="414"/>
      <c r="EMH692" s="414"/>
      <c r="EMI692" s="413"/>
      <c r="EMJ692" s="413"/>
      <c r="EMK692" s="414"/>
      <c r="EML692" s="414"/>
      <c r="EMM692" s="413"/>
      <c r="EMN692" s="413"/>
      <c r="EMO692" s="413"/>
      <c r="EMP692" s="413"/>
      <c r="EMQ692" s="413"/>
      <c r="EMR692" s="413"/>
      <c r="EMS692" s="413"/>
      <c r="EMT692" s="414"/>
      <c r="EMU692" s="414"/>
      <c r="EMV692" s="413"/>
      <c r="EMW692" s="413"/>
      <c r="EMX692" s="414"/>
      <c r="EMY692" s="414"/>
      <c r="EMZ692" s="413"/>
      <c r="ENA692" s="413"/>
      <c r="ENB692" s="413"/>
      <c r="ENC692" s="413"/>
      <c r="END692" s="413"/>
      <c r="ENE692" s="407"/>
      <c r="ENF692" s="439"/>
      <c r="ENG692" s="413"/>
      <c r="ENH692" s="413"/>
      <c r="ENI692" s="413"/>
      <c r="ENJ692" s="413"/>
      <c r="ENK692" s="413"/>
      <c r="ENL692" s="413"/>
      <c r="ENM692" s="413"/>
      <c r="ENN692" s="412"/>
      <c r="ENO692" s="412"/>
      <c r="ENP692" s="412"/>
      <c r="ENQ692" s="412"/>
      <c r="ENR692" s="412"/>
      <c r="ENS692" s="412"/>
      <c r="ENT692" s="412"/>
      <c r="ENU692" s="412"/>
      <c r="ENV692" s="412"/>
      <c r="ENW692" s="412"/>
      <c r="ENX692" s="412"/>
      <c r="ENY692" s="412"/>
      <c r="ENZ692" s="412"/>
      <c r="EOA692" s="412"/>
      <c r="EOB692" s="412"/>
      <c r="EOC692" s="412"/>
      <c r="EOD692" s="412"/>
      <c r="EOE692" s="412"/>
      <c r="EOF692" s="412"/>
      <c r="EOG692" s="412"/>
      <c r="EOH692" s="412"/>
      <c r="EOI692" s="412"/>
      <c r="EOJ692" s="412"/>
      <c r="EOK692" s="412"/>
      <c r="EOL692" s="412"/>
      <c r="EOM692" s="412"/>
      <c r="EON692" s="412"/>
      <c r="EOO692" s="412"/>
      <c r="EOP692" s="412"/>
      <c r="EOQ692" s="412"/>
      <c r="EOR692" s="412"/>
      <c r="EOS692" s="412"/>
      <c r="EOT692" s="412"/>
      <c r="EOU692" s="412"/>
      <c r="EOV692" s="412"/>
      <c r="EOW692" s="412"/>
      <c r="EOX692" s="412"/>
      <c r="EOY692" s="412"/>
      <c r="EOZ692" s="412"/>
      <c r="EPA692" s="412"/>
      <c r="EPB692" s="412"/>
      <c r="EPC692" s="412"/>
      <c r="EPD692" s="412"/>
      <c r="EPE692" s="412"/>
      <c r="EPF692" s="413"/>
      <c r="EPG692" s="413"/>
      <c r="EPH692" s="413"/>
      <c r="EPI692" s="413"/>
      <c r="EPJ692" s="413"/>
      <c r="EPK692" s="413"/>
      <c r="EPL692" s="413"/>
      <c r="EPM692" s="413"/>
      <c r="EPN692" s="413"/>
      <c r="EPO692" s="413"/>
      <c r="EPP692" s="413"/>
      <c r="EPQ692" s="413"/>
      <c r="EPR692" s="413"/>
      <c r="EPS692" s="413"/>
      <c r="EPT692" s="413"/>
      <c r="EPU692" s="413"/>
      <c r="EPV692" s="413"/>
      <c r="EPW692" s="413"/>
      <c r="EPX692" s="413"/>
      <c r="EPY692" s="413"/>
      <c r="EPZ692" s="413"/>
      <c r="EQA692" s="413"/>
      <c r="EQB692" s="413"/>
      <c r="EQC692" s="413"/>
      <c r="EQD692" s="414"/>
      <c r="EQE692" s="414"/>
      <c r="EQF692" s="414"/>
      <c r="EQG692" s="414"/>
      <c r="EQH692" s="414"/>
      <c r="EQI692" s="413"/>
      <c r="EQJ692" s="413"/>
      <c r="EQK692" s="414"/>
      <c r="EQL692" s="414"/>
      <c r="EQM692" s="413"/>
      <c r="EQN692" s="413"/>
      <c r="EQO692" s="414"/>
      <c r="EQP692" s="414"/>
      <c r="EQQ692" s="413"/>
      <c r="EQR692" s="413"/>
      <c r="EQS692" s="413"/>
      <c r="EQT692" s="413"/>
      <c r="EQU692" s="413"/>
      <c r="EQV692" s="413"/>
      <c r="EQW692" s="413"/>
      <c r="EQX692" s="414"/>
      <c r="EQY692" s="414"/>
      <c r="EQZ692" s="413"/>
      <c r="ERA692" s="413"/>
      <c r="ERB692" s="414"/>
      <c r="ERC692" s="414"/>
      <c r="ERD692" s="413"/>
      <c r="ERE692" s="413"/>
      <c r="ERF692" s="413"/>
      <c r="ERG692" s="413"/>
      <c r="ERH692" s="413"/>
      <c r="ERI692" s="407"/>
      <c r="ERJ692" s="439"/>
      <c r="ERK692" s="413"/>
      <c r="ERL692" s="413"/>
      <c r="ERM692" s="413"/>
      <c r="ERN692" s="413"/>
      <c r="ERO692" s="413"/>
      <c r="ERP692" s="413"/>
      <c r="ERQ692" s="413"/>
      <c r="ERR692" s="412"/>
      <c r="ERS692" s="412"/>
      <c r="ERT692" s="412"/>
      <c r="ERU692" s="412"/>
      <c r="ERV692" s="412"/>
      <c r="ERW692" s="412"/>
      <c r="ERX692" s="412"/>
      <c r="ERY692" s="412"/>
      <c r="ERZ692" s="412"/>
      <c r="ESA692" s="412"/>
      <c r="ESB692" s="412"/>
      <c r="ESC692" s="412"/>
      <c r="ESD692" s="412"/>
      <c r="ESE692" s="412"/>
      <c r="ESF692" s="412"/>
      <c r="ESG692" s="412"/>
      <c r="ESH692" s="412"/>
      <c r="ESI692" s="412"/>
      <c r="ESJ692" s="412"/>
      <c r="ESK692" s="412"/>
      <c r="ESL692" s="412"/>
      <c r="ESM692" s="412"/>
      <c r="ESN692" s="412"/>
      <c r="ESO692" s="412"/>
      <c r="ESP692" s="412"/>
      <c r="ESQ692" s="412"/>
      <c r="ESR692" s="412"/>
      <c r="ESS692" s="412"/>
      <c r="EST692" s="412"/>
      <c r="ESU692" s="412"/>
      <c r="ESV692" s="412"/>
      <c r="ESW692" s="412"/>
      <c r="ESX692" s="412"/>
      <c r="ESY692" s="412"/>
      <c r="ESZ692" s="412"/>
      <c r="ETA692" s="412"/>
      <c r="ETB692" s="412"/>
      <c r="ETC692" s="412"/>
      <c r="ETD692" s="412"/>
      <c r="ETE692" s="412"/>
      <c r="ETF692" s="412"/>
      <c r="ETG692" s="412"/>
      <c r="ETH692" s="412"/>
      <c r="ETI692" s="412"/>
      <c r="ETJ692" s="413"/>
      <c r="ETK692" s="413"/>
      <c r="ETL692" s="413"/>
      <c r="ETM692" s="413"/>
      <c r="ETN692" s="413"/>
      <c r="ETO692" s="413"/>
      <c r="ETP692" s="413"/>
      <c r="ETQ692" s="413"/>
      <c r="ETR692" s="413"/>
      <c r="ETS692" s="413"/>
      <c r="ETT692" s="413"/>
      <c r="ETU692" s="413"/>
      <c r="ETV692" s="413"/>
      <c r="ETW692" s="413"/>
      <c r="ETX692" s="413"/>
      <c r="ETY692" s="413"/>
      <c r="ETZ692" s="413"/>
      <c r="EUA692" s="413"/>
      <c r="EUB692" s="413"/>
      <c r="EUC692" s="413"/>
      <c r="EUD692" s="413"/>
      <c r="EUE692" s="413"/>
      <c r="EUF692" s="413"/>
      <c r="EUG692" s="413"/>
      <c r="EUH692" s="414"/>
      <c r="EUI692" s="414"/>
      <c r="EUJ692" s="414"/>
      <c r="EUK692" s="414"/>
      <c r="EUL692" s="414"/>
      <c r="EUM692" s="413"/>
      <c r="EUN692" s="413"/>
      <c r="EUO692" s="414"/>
      <c r="EUP692" s="414"/>
      <c r="EUQ692" s="413"/>
      <c r="EUR692" s="413"/>
      <c r="EUS692" s="414"/>
      <c r="EUT692" s="414"/>
      <c r="EUU692" s="413"/>
      <c r="EUV692" s="413"/>
      <c r="EUW692" s="413"/>
      <c r="EUX692" s="413"/>
      <c r="EUY692" s="413"/>
      <c r="EUZ692" s="413"/>
      <c r="EVA692" s="413"/>
      <c r="EVB692" s="414"/>
      <c r="EVC692" s="414"/>
      <c r="EVD692" s="413"/>
      <c r="EVE692" s="413"/>
      <c r="EVF692" s="414"/>
      <c r="EVG692" s="414"/>
      <c r="EVH692" s="413"/>
      <c r="EVI692" s="413"/>
      <c r="EVJ692" s="413"/>
      <c r="EVK692" s="413"/>
      <c r="EVL692" s="413"/>
      <c r="EVM692" s="407"/>
      <c r="EVN692" s="439"/>
      <c r="EVO692" s="413"/>
      <c r="EVP692" s="413"/>
      <c r="EVQ692" s="413"/>
      <c r="EVR692" s="413"/>
      <c r="EVS692" s="413"/>
      <c r="EVT692" s="413"/>
      <c r="EVU692" s="413"/>
      <c r="EVV692" s="412"/>
      <c r="EVW692" s="412"/>
      <c r="EVX692" s="412"/>
      <c r="EVY692" s="412"/>
      <c r="EVZ692" s="412"/>
      <c r="EWA692" s="412"/>
      <c r="EWB692" s="412"/>
      <c r="EWC692" s="412"/>
      <c r="EWD692" s="412"/>
      <c r="EWE692" s="412"/>
      <c r="EWF692" s="412"/>
      <c r="EWG692" s="412"/>
      <c r="EWH692" s="412"/>
      <c r="EWI692" s="412"/>
      <c r="EWJ692" s="412"/>
      <c r="EWK692" s="412"/>
      <c r="EWL692" s="412"/>
      <c r="EWM692" s="412"/>
      <c r="EWN692" s="412"/>
      <c r="EWO692" s="412"/>
      <c r="EWP692" s="412"/>
      <c r="EWQ692" s="412"/>
      <c r="EWR692" s="412"/>
      <c r="EWS692" s="412"/>
      <c r="EWT692" s="412"/>
      <c r="EWU692" s="412"/>
      <c r="EWV692" s="412"/>
      <c r="EWW692" s="412"/>
      <c r="EWX692" s="412"/>
      <c r="EWY692" s="412"/>
      <c r="EWZ692" s="412"/>
      <c r="EXA692" s="412"/>
      <c r="EXB692" s="412"/>
      <c r="EXC692" s="412"/>
      <c r="EXD692" s="412"/>
      <c r="EXE692" s="412"/>
      <c r="EXF692" s="412"/>
      <c r="EXG692" s="412"/>
      <c r="EXH692" s="412"/>
      <c r="EXI692" s="412"/>
      <c r="EXJ692" s="412"/>
      <c r="EXK692" s="412"/>
      <c r="EXL692" s="412"/>
      <c r="EXM692" s="412"/>
      <c r="EXN692" s="413"/>
      <c r="EXO692" s="413"/>
      <c r="EXP692" s="413"/>
      <c r="EXQ692" s="413"/>
      <c r="EXR692" s="413"/>
      <c r="EXS692" s="413"/>
      <c r="EXT692" s="413"/>
      <c r="EXU692" s="413"/>
      <c r="EXV692" s="413"/>
      <c r="EXW692" s="413"/>
      <c r="EXX692" s="413"/>
      <c r="EXY692" s="413"/>
      <c r="EXZ692" s="413"/>
      <c r="EYA692" s="413"/>
      <c r="EYB692" s="413"/>
      <c r="EYC692" s="413"/>
      <c r="EYD692" s="413"/>
      <c r="EYE692" s="413"/>
      <c r="EYF692" s="413"/>
      <c r="EYG692" s="413"/>
      <c r="EYH692" s="413"/>
      <c r="EYI692" s="413"/>
      <c r="EYJ692" s="413"/>
      <c r="EYK692" s="413"/>
      <c r="EYL692" s="414"/>
      <c r="EYM692" s="414"/>
      <c r="EYN692" s="414"/>
      <c r="EYO692" s="414"/>
      <c r="EYP692" s="414"/>
      <c r="EYQ692" s="413"/>
      <c r="EYR692" s="413"/>
      <c r="EYS692" s="414"/>
      <c r="EYT692" s="414"/>
      <c r="EYU692" s="413"/>
      <c r="EYV692" s="413"/>
      <c r="EYW692" s="414"/>
      <c r="EYX692" s="414"/>
      <c r="EYY692" s="413"/>
      <c r="EYZ692" s="413"/>
      <c r="EZA692" s="413"/>
      <c r="EZB692" s="413"/>
      <c r="EZC692" s="413"/>
      <c r="EZD692" s="413"/>
      <c r="EZE692" s="413"/>
      <c r="EZF692" s="414"/>
      <c r="EZG692" s="414"/>
      <c r="EZH692" s="413"/>
      <c r="EZI692" s="413"/>
      <c r="EZJ692" s="414"/>
      <c r="EZK692" s="414"/>
      <c r="EZL692" s="413"/>
      <c r="EZM692" s="413"/>
      <c r="EZN692" s="413"/>
      <c r="EZO692" s="413"/>
      <c r="EZP692" s="413"/>
      <c r="EZQ692" s="407"/>
      <c r="EZR692" s="439"/>
      <c r="EZS692" s="413"/>
      <c r="EZT692" s="413"/>
      <c r="EZU692" s="413"/>
      <c r="EZV692" s="413"/>
      <c r="EZW692" s="413"/>
      <c r="EZX692" s="413"/>
      <c r="EZY692" s="413"/>
      <c r="EZZ692" s="412"/>
      <c r="FAA692" s="412"/>
      <c r="FAB692" s="412"/>
      <c r="FAC692" s="412"/>
      <c r="FAD692" s="412"/>
      <c r="FAE692" s="412"/>
      <c r="FAF692" s="412"/>
      <c r="FAG692" s="412"/>
      <c r="FAH692" s="412"/>
      <c r="FAI692" s="412"/>
      <c r="FAJ692" s="412"/>
      <c r="FAK692" s="412"/>
      <c r="FAL692" s="412"/>
      <c r="FAM692" s="412"/>
      <c r="FAN692" s="412"/>
      <c r="FAO692" s="412"/>
      <c r="FAP692" s="412"/>
      <c r="FAQ692" s="412"/>
      <c r="FAR692" s="412"/>
      <c r="FAS692" s="412"/>
      <c r="FAT692" s="412"/>
      <c r="FAU692" s="412"/>
      <c r="FAV692" s="412"/>
      <c r="FAW692" s="412"/>
      <c r="FAX692" s="412"/>
      <c r="FAY692" s="412"/>
      <c r="FAZ692" s="412"/>
      <c r="FBA692" s="412"/>
      <c r="FBB692" s="412"/>
      <c r="FBC692" s="412"/>
      <c r="FBD692" s="412"/>
      <c r="FBE692" s="412"/>
      <c r="FBF692" s="412"/>
      <c r="FBG692" s="412"/>
      <c r="FBH692" s="412"/>
      <c r="FBI692" s="412"/>
      <c r="FBJ692" s="412"/>
      <c r="FBK692" s="412"/>
      <c r="FBL692" s="412"/>
      <c r="FBM692" s="412"/>
      <c r="FBN692" s="412"/>
      <c r="FBO692" s="412"/>
      <c r="FBP692" s="412"/>
      <c r="FBQ692" s="412"/>
      <c r="FBR692" s="413"/>
      <c r="FBS692" s="413"/>
      <c r="FBT692" s="413"/>
      <c r="FBU692" s="413"/>
      <c r="FBV692" s="413"/>
      <c r="FBW692" s="413"/>
      <c r="FBX692" s="413"/>
      <c r="FBY692" s="413"/>
      <c r="FBZ692" s="413"/>
      <c r="FCA692" s="413"/>
      <c r="FCB692" s="413"/>
      <c r="FCC692" s="413"/>
      <c r="FCD692" s="413"/>
      <c r="FCE692" s="413"/>
      <c r="FCF692" s="413"/>
      <c r="FCG692" s="413"/>
      <c r="FCH692" s="413"/>
      <c r="FCI692" s="413"/>
      <c r="FCJ692" s="413"/>
      <c r="FCK692" s="413"/>
      <c r="FCL692" s="413"/>
      <c r="FCM692" s="413"/>
      <c r="FCN692" s="413"/>
      <c r="FCO692" s="413"/>
      <c r="FCP692" s="414"/>
      <c r="FCQ692" s="414"/>
      <c r="FCR692" s="414"/>
      <c r="FCS692" s="414"/>
      <c r="FCT692" s="414"/>
      <c r="FCU692" s="413"/>
      <c r="FCV692" s="413"/>
      <c r="FCW692" s="414"/>
      <c r="FCX692" s="414"/>
      <c r="FCY692" s="413"/>
      <c r="FCZ692" s="413"/>
      <c r="FDA692" s="414"/>
      <c r="FDB692" s="414"/>
      <c r="FDC692" s="413"/>
      <c r="FDD692" s="413"/>
      <c r="FDE692" s="413"/>
      <c r="FDF692" s="413"/>
      <c r="FDG692" s="413"/>
      <c r="FDH692" s="413"/>
      <c r="FDI692" s="413"/>
      <c r="FDJ692" s="414"/>
      <c r="FDK692" s="414"/>
      <c r="FDL692" s="413"/>
      <c r="FDM692" s="413"/>
      <c r="FDN692" s="414"/>
      <c r="FDO692" s="414"/>
      <c r="FDP692" s="413"/>
      <c r="FDQ692" s="413"/>
      <c r="FDR692" s="413"/>
      <c r="FDS692" s="413"/>
      <c r="FDT692" s="413"/>
      <c r="FDU692" s="407"/>
      <c r="FDV692" s="439"/>
      <c r="FDW692" s="413"/>
      <c r="FDX692" s="413"/>
      <c r="FDY692" s="413"/>
      <c r="FDZ692" s="413"/>
      <c r="FEA692" s="413"/>
      <c r="FEB692" s="413"/>
      <c r="FEC692" s="413"/>
      <c r="FED692" s="412"/>
      <c r="FEE692" s="412"/>
      <c r="FEF692" s="412"/>
      <c r="FEG692" s="412"/>
      <c r="FEH692" s="412"/>
      <c r="FEI692" s="412"/>
      <c r="FEJ692" s="412"/>
      <c r="FEK692" s="412"/>
      <c r="FEL692" s="412"/>
      <c r="FEM692" s="412"/>
      <c r="FEN692" s="412"/>
      <c r="FEO692" s="412"/>
      <c r="FEP692" s="412"/>
      <c r="FEQ692" s="412"/>
      <c r="FER692" s="412"/>
      <c r="FES692" s="412"/>
      <c r="FET692" s="412"/>
      <c r="FEU692" s="412"/>
      <c r="FEV692" s="412"/>
      <c r="FEW692" s="412"/>
      <c r="FEX692" s="412"/>
      <c r="FEY692" s="412"/>
      <c r="FEZ692" s="412"/>
      <c r="FFA692" s="412"/>
      <c r="FFB692" s="412"/>
      <c r="FFC692" s="412"/>
      <c r="FFD692" s="412"/>
      <c r="FFE692" s="412"/>
      <c r="FFF692" s="412"/>
      <c r="FFG692" s="412"/>
      <c r="FFH692" s="412"/>
      <c r="FFI692" s="412"/>
      <c r="FFJ692" s="412"/>
      <c r="FFK692" s="412"/>
      <c r="FFL692" s="412"/>
      <c r="FFM692" s="412"/>
      <c r="FFN692" s="412"/>
      <c r="FFO692" s="412"/>
      <c r="FFP692" s="412"/>
      <c r="FFQ692" s="412"/>
      <c r="FFR692" s="412"/>
      <c r="FFS692" s="412"/>
      <c r="FFT692" s="412"/>
      <c r="FFU692" s="412"/>
      <c r="FFV692" s="413"/>
      <c r="FFW692" s="413"/>
      <c r="FFX692" s="413"/>
      <c r="FFY692" s="413"/>
      <c r="FFZ692" s="413"/>
      <c r="FGA692" s="413"/>
      <c r="FGB692" s="413"/>
      <c r="FGC692" s="413"/>
      <c r="FGD692" s="413"/>
      <c r="FGE692" s="413"/>
      <c r="FGF692" s="413"/>
      <c r="FGG692" s="413"/>
      <c r="FGH692" s="413"/>
      <c r="FGI692" s="413"/>
      <c r="FGJ692" s="413"/>
      <c r="FGK692" s="413"/>
      <c r="FGL692" s="413"/>
      <c r="FGM692" s="413"/>
      <c r="FGN692" s="413"/>
      <c r="FGO692" s="413"/>
      <c r="FGP692" s="413"/>
      <c r="FGQ692" s="413"/>
      <c r="FGR692" s="413"/>
      <c r="FGS692" s="413"/>
      <c r="FGT692" s="414"/>
      <c r="FGU692" s="414"/>
      <c r="FGV692" s="414"/>
      <c r="FGW692" s="414"/>
      <c r="FGX692" s="414"/>
      <c r="FGY692" s="413"/>
      <c r="FGZ692" s="413"/>
      <c r="FHA692" s="414"/>
      <c r="FHB692" s="414"/>
      <c r="FHC692" s="413"/>
      <c r="FHD692" s="413"/>
      <c r="FHE692" s="414"/>
      <c r="FHF692" s="414"/>
      <c r="FHG692" s="413"/>
      <c r="FHH692" s="413"/>
      <c r="FHI692" s="413"/>
      <c r="FHJ692" s="413"/>
      <c r="FHK692" s="413"/>
      <c r="FHL692" s="413"/>
      <c r="FHM692" s="413"/>
      <c r="FHN692" s="414"/>
      <c r="FHO692" s="414"/>
      <c r="FHP692" s="413"/>
      <c r="FHQ692" s="413"/>
      <c r="FHR692" s="414"/>
      <c r="FHS692" s="414"/>
      <c r="FHT692" s="413"/>
      <c r="FHU692" s="413"/>
      <c r="FHV692" s="413"/>
      <c r="FHW692" s="413"/>
      <c r="FHX692" s="413"/>
      <c r="FHY692" s="407"/>
      <c r="FHZ692" s="439"/>
      <c r="FIA692" s="413"/>
      <c r="FIB692" s="413"/>
      <c r="FIC692" s="413"/>
      <c r="FID692" s="413"/>
      <c r="FIE692" s="413"/>
      <c r="FIF692" s="413"/>
      <c r="FIG692" s="413"/>
      <c r="FIH692" s="412"/>
      <c r="FII692" s="412"/>
      <c r="FIJ692" s="412"/>
      <c r="FIK692" s="412"/>
      <c r="FIL692" s="412"/>
      <c r="FIM692" s="412"/>
      <c r="FIN692" s="412"/>
      <c r="FIO692" s="412"/>
      <c r="FIP692" s="412"/>
      <c r="FIQ692" s="412"/>
      <c r="FIR692" s="412"/>
      <c r="FIS692" s="412"/>
      <c r="FIT692" s="412"/>
      <c r="FIU692" s="412"/>
      <c r="FIV692" s="412"/>
      <c r="FIW692" s="412"/>
      <c r="FIX692" s="412"/>
      <c r="FIY692" s="412"/>
      <c r="FIZ692" s="412"/>
      <c r="FJA692" s="412"/>
      <c r="FJB692" s="412"/>
      <c r="FJC692" s="412"/>
      <c r="FJD692" s="412"/>
      <c r="FJE692" s="412"/>
      <c r="FJF692" s="412"/>
      <c r="FJG692" s="412"/>
      <c r="FJH692" s="412"/>
      <c r="FJI692" s="412"/>
      <c r="FJJ692" s="412"/>
      <c r="FJK692" s="412"/>
      <c r="FJL692" s="412"/>
      <c r="FJM692" s="412"/>
      <c r="FJN692" s="412"/>
      <c r="FJO692" s="412"/>
      <c r="FJP692" s="412"/>
      <c r="FJQ692" s="412"/>
      <c r="FJR692" s="412"/>
      <c r="FJS692" s="412"/>
      <c r="FJT692" s="412"/>
      <c r="FJU692" s="412"/>
      <c r="FJV692" s="412"/>
      <c r="FJW692" s="412"/>
      <c r="FJX692" s="412"/>
      <c r="FJY692" s="412"/>
      <c r="FJZ692" s="413"/>
      <c r="FKA692" s="413"/>
      <c r="FKB692" s="413"/>
      <c r="FKC692" s="413"/>
      <c r="FKD692" s="413"/>
      <c r="FKE692" s="413"/>
      <c r="FKF692" s="413"/>
      <c r="FKG692" s="413"/>
      <c r="FKH692" s="413"/>
      <c r="FKI692" s="413"/>
      <c r="FKJ692" s="413"/>
      <c r="FKK692" s="413"/>
      <c r="FKL692" s="413"/>
      <c r="FKM692" s="413"/>
      <c r="FKN692" s="413"/>
      <c r="FKO692" s="413"/>
      <c r="FKP692" s="413"/>
      <c r="FKQ692" s="413"/>
      <c r="FKR692" s="413"/>
      <c r="FKS692" s="413"/>
      <c r="FKT692" s="413"/>
      <c r="FKU692" s="413"/>
      <c r="FKV692" s="413"/>
      <c r="FKW692" s="413"/>
      <c r="FKX692" s="414"/>
      <c r="FKY692" s="414"/>
      <c r="FKZ692" s="414"/>
      <c r="FLA692" s="414"/>
      <c r="FLB692" s="414"/>
      <c r="FLC692" s="413"/>
      <c r="FLD692" s="413"/>
      <c r="FLE692" s="414"/>
      <c r="FLF692" s="414"/>
      <c r="FLG692" s="413"/>
      <c r="FLH692" s="413"/>
      <c r="FLI692" s="414"/>
      <c r="FLJ692" s="414"/>
      <c r="FLK692" s="413"/>
      <c r="FLL692" s="413"/>
      <c r="FLM692" s="413"/>
      <c r="FLN692" s="413"/>
      <c r="FLO692" s="413"/>
      <c r="FLP692" s="413"/>
      <c r="FLQ692" s="413"/>
      <c r="FLR692" s="414"/>
      <c r="FLS692" s="414"/>
      <c r="FLT692" s="413"/>
      <c r="FLU692" s="413"/>
      <c r="FLV692" s="414"/>
      <c r="FLW692" s="414"/>
      <c r="FLX692" s="413"/>
      <c r="FLY692" s="413"/>
      <c r="FLZ692" s="413"/>
      <c r="FMA692" s="413"/>
      <c r="FMB692" s="413"/>
      <c r="FMC692" s="407"/>
      <c r="FMD692" s="439"/>
      <c r="FME692" s="413"/>
      <c r="FMF692" s="413"/>
      <c r="FMG692" s="413"/>
      <c r="FMH692" s="413"/>
      <c r="FMI692" s="413"/>
      <c r="FMJ692" s="413"/>
      <c r="FMK692" s="413"/>
      <c r="FML692" s="412"/>
      <c r="FMM692" s="412"/>
      <c r="FMN692" s="412"/>
      <c r="FMO692" s="412"/>
      <c r="FMP692" s="412"/>
      <c r="FMQ692" s="412"/>
      <c r="FMR692" s="412"/>
      <c r="FMS692" s="412"/>
      <c r="FMT692" s="412"/>
      <c r="FMU692" s="412"/>
      <c r="FMV692" s="412"/>
      <c r="FMW692" s="412"/>
      <c r="FMX692" s="412"/>
      <c r="FMY692" s="412"/>
      <c r="FMZ692" s="412"/>
      <c r="FNA692" s="412"/>
      <c r="FNB692" s="412"/>
      <c r="FNC692" s="412"/>
      <c r="FND692" s="412"/>
      <c r="FNE692" s="412"/>
      <c r="FNF692" s="412"/>
      <c r="FNG692" s="412"/>
      <c r="FNH692" s="412"/>
      <c r="FNI692" s="412"/>
      <c r="FNJ692" s="412"/>
      <c r="FNK692" s="412"/>
      <c r="FNL692" s="412"/>
      <c r="FNM692" s="412"/>
      <c r="FNN692" s="412"/>
      <c r="FNO692" s="412"/>
      <c r="FNP692" s="412"/>
      <c r="FNQ692" s="412"/>
      <c r="FNR692" s="412"/>
      <c r="FNS692" s="412"/>
      <c r="FNT692" s="412"/>
      <c r="FNU692" s="412"/>
      <c r="FNV692" s="412"/>
      <c r="FNW692" s="412"/>
      <c r="FNX692" s="412"/>
      <c r="FNY692" s="412"/>
      <c r="FNZ692" s="412"/>
      <c r="FOA692" s="412"/>
      <c r="FOB692" s="412"/>
      <c r="FOC692" s="412"/>
      <c r="FOD692" s="413"/>
      <c r="FOE692" s="413"/>
      <c r="FOF692" s="413"/>
      <c r="FOG692" s="413"/>
      <c r="FOH692" s="413"/>
      <c r="FOI692" s="413"/>
      <c r="FOJ692" s="413"/>
      <c r="FOK692" s="413"/>
      <c r="FOL692" s="413"/>
      <c r="FOM692" s="413"/>
      <c r="FON692" s="413"/>
      <c r="FOO692" s="413"/>
      <c r="FOP692" s="413"/>
      <c r="FOQ692" s="413"/>
      <c r="FOR692" s="413"/>
      <c r="FOS692" s="413"/>
      <c r="FOT692" s="413"/>
      <c r="FOU692" s="413"/>
      <c r="FOV692" s="413"/>
      <c r="FOW692" s="413"/>
      <c r="FOX692" s="413"/>
      <c r="FOY692" s="413"/>
      <c r="FOZ692" s="413"/>
      <c r="FPA692" s="413"/>
      <c r="FPB692" s="414"/>
      <c r="FPC692" s="414"/>
      <c r="FPD692" s="414"/>
      <c r="FPE692" s="414"/>
      <c r="FPF692" s="414"/>
      <c r="FPG692" s="413"/>
      <c r="FPH692" s="413"/>
      <c r="FPI692" s="414"/>
      <c r="FPJ692" s="414"/>
      <c r="FPK692" s="413"/>
      <c r="FPL692" s="413"/>
      <c r="FPM692" s="414"/>
      <c r="FPN692" s="414"/>
      <c r="FPO692" s="413"/>
      <c r="FPP692" s="413"/>
      <c r="FPQ692" s="413"/>
      <c r="FPR692" s="413"/>
      <c r="FPS692" s="413"/>
      <c r="FPT692" s="413"/>
      <c r="FPU692" s="413"/>
      <c r="FPV692" s="414"/>
      <c r="FPW692" s="414"/>
      <c r="FPX692" s="413"/>
      <c r="FPY692" s="413"/>
      <c r="FPZ692" s="414"/>
      <c r="FQA692" s="414"/>
      <c r="FQB692" s="413"/>
      <c r="FQC692" s="413"/>
      <c r="FQD692" s="413"/>
      <c r="FQE692" s="413"/>
      <c r="FQF692" s="413"/>
      <c r="FQG692" s="407"/>
      <c r="FQH692" s="439"/>
      <c r="FQI692" s="413"/>
      <c r="FQJ692" s="413"/>
      <c r="FQK692" s="413"/>
      <c r="FQL692" s="413"/>
      <c r="FQM692" s="413"/>
      <c r="FQN692" s="413"/>
      <c r="FQO692" s="413"/>
      <c r="FQP692" s="412"/>
      <c r="FQQ692" s="412"/>
      <c r="FQR692" s="412"/>
      <c r="FQS692" s="412"/>
      <c r="FQT692" s="412"/>
      <c r="FQU692" s="412"/>
      <c r="FQV692" s="412"/>
      <c r="FQW692" s="412"/>
      <c r="FQX692" s="412"/>
      <c r="FQY692" s="412"/>
      <c r="FQZ692" s="412"/>
      <c r="FRA692" s="412"/>
      <c r="FRB692" s="412"/>
      <c r="FRC692" s="412"/>
      <c r="FRD692" s="412"/>
      <c r="FRE692" s="412"/>
      <c r="FRF692" s="412"/>
      <c r="FRG692" s="412"/>
      <c r="FRH692" s="412"/>
      <c r="FRI692" s="412"/>
      <c r="FRJ692" s="412"/>
      <c r="FRK692" s="412"/>
      <c r="FRL692" s="412"/>
      <c r="FRM692" s="412"/>
      <c r="FRN692" s="412"/>
      <c r="FRO692" s="412"/>
      <c r="FRP692" s="412"/>
      <c r="FRQ692" s="412"/>
      <c r="FRR692" s="412"/>
      <c r="FRS692" s="412"/>
      <c r="FRT692" s="412"/>
      <c r="FRU692" s="412"/>
      <c r="FRV692" s="412"/>
      <c r="FRW692" s="412"/>
      <c r="FRX692" s="412"/>
      <c r="FRY692" s="412"/>
      <c r="FRZ692" s="412"/>
      <c r="FSA692" s="412"/>
      <c r="FSB692" s="412"/>
      <c r="FSC692" s="412"/>
      <c r="FSD692" s="412"/>
      <c r="FSE692" s="412"/>
      <c r="FSF692" s="412"/>
      <c r="FSG692" s="412"/>
      <c r="FSH692" s="413"/>
      <c r="FSI692" s="413"/>
      <c r="FSJ692" s="413"/>
      <c r="FSK692" s="413"/>
      <c r="FSL692" s="413"/>
      <c r="FSM692" s="413"/>
      <c r="FSN692" s="413"/>
      <c r="FSO692" s="413"/>
      <c r="FSP692" s="413"/>
      <c r="FSQ692" s="413"/>
      <c r="FSR692" s="413"/>
      <c r="FSS692" s="413"/>
      <c r="FST692" s="413"/>
      <c r="FSU692" s="413"/>
      <c r="FSV692" s="413"/>
      <c r="FSW692" s="413"/>
      <c r="FSX692" s="413"/>
      <c r="FSY692" s="413"/>
      <c r="FSZ692" s="413"/>
      <c r="FTA692" s="413"/>
      <c r="FTB692" s="413"/>
      <c r="FTC692" s="413"/>
      <c r="FTD692" s="413"/>
      <c r="FTE692" s="413"/>
      <c r="FTF692" s="414"/>
      <c r="FTG692" s="414"/>
      <c r="FTH692" s="414"/>
      <c r="FTI692" s="414"/>
      <c r="FTJ692" s="414"/>
      <c r="FTK692" s="413"/>
      <c r="FTL692" s="413"/>
      <c r="FTM692" s="414"/>
      <c r="FTN692" s="414"/>
      <c r="FTO692" s="413"/>
      <c r="FTP692" s="413"/>
      <c r="FTQ692" s="414"/>
      <c r="FTR692" s="414"/>
      <c r="FTS692" s="413"/>
      <c r="FTT692" s="413"/>
      <c r="FTU692" s="413"/>
      <c r="FTV692" s="413"/>
      <c r="FTW692" s="413"/>
      <c r="FTX692" s="413"/>
      <c r="FTY692" s="413"/>
      <c r="FTZ692" s="414"/>
      <c r="FUA692" s="414"/>
      <c r="FUB692" s="413"/>
      <c r="FUC692" s="413"/>
      <c r="FUD692" s="414"/>
      <c r="FUE692" s="414"/>
      <c r="FUF692" s="413"/>
      <c r="FUG692" s="413"/>
      <c r="FUH692" s="413"/>
      <c r="FUI692" s="413"/>
      <c r="FUJ692" s="413"/>
      <c r="FUK692" s="407"/>
      <c r="FUL692" s="439"/>
      <c r="FUM692" s="413"/>
      <c r="FUN692" s="413"/>
      <c r="FUO692" s="413"/>
      <c r="FUP692" s="413"/>
      <c r="FUQ692" s="413"/>
      <c r="FUR692" s="413"/>
      <c r="FUS692" s="413"/>
      <c r="FUT692" s="412"/>
      <c r="FUU692" s="412"/>
      <c r="FUV692" s="412"/>
      <c r="FUW692" s="412"/>
      <c r="FUX692" s="412"/>
      <c r="FUY692" s="412"/>
      <c r="FUZ692" s="412"/>
      <c r="FVA692" s="412"/>
      <c r="FVB692" s="412"/>
      <c r="FVC692" s="412"/>
      <c r="FVD692" s="412"/>
      <c r="FVE692" s="412"/>
      <c r="FVF692" s="412"/>
      <c r="FVG692" s="412"/>
      <c r="FVH692" s="412"/>
      <c r="FVI692" s="412"/>
      <c r="FVJ692" s="412"/>
      <c r="FVK692" s="412"/>
      <c r="FVL692" s="412"/>
      <c r="FVM692" s="412"/>
      <c r="FVN692" s="412"/>
      <c r="FVO692" s="412"/>
      <c r="FVP692" s="412"/>
      <c r="FVQ692" s="412"/>
      <c r="FVR692" s="412"/>
      <c r="FVS692" s="412"/>
      <c r="FVT692" s="412"/>
      <c r="FVU692" s="412"/>
      <c r="FVV692" s="412"/>
      <c r="FVW692" s="412"/>
      <c r="FVX692" s="412"/>
      <c r="FVY692" s="412"/>
      <c r="FVZ692" s="412"/>
      <c r="FWA692" s="412"/>
      <c r="FWB692" s="412"/>
      <c r="FWC692" s="412"/>
      <c r="FWD692" s="412"/>
      <c r="FWE692" s="412"/>
      <c r="FWF692" s="412"/>
      <c r="FWG692" s="412"/>
      <c r="FWH692" s="412"/>
      <c r="FWI692" s="412"/>
      <c r="FWJ692" s="412"/>
      <c r="FWK692" s="412"/>
      <c r="FWL692" s="413"/>
      <c r="FWM692" s="413"/>
      <c r="FWN692" s="413"/>
      <c r="FWO692" s="413"/>
      <c r="FWP692" s="413"/>
      <c r="FWQ692" s="413"/>
      <c r="FWR692" s="413"/>
      <c r="FWS692" s="413"/>
      <c r="FWT692" s="413"/>
      <c r="FWU692" s="413"/>
      <c r="FWV692" s="413"/>
      <c r="FWW692" s="413"/>
      <c r="FWX692" s="413"/>
      <c r="FWY692" s="413"/>
      <c r="FWZ692" s="413"/>
      <c r="FXA692" s="413"/>
      <c r="FXB692" s="413"/>
      <c r="FXC692" s="413"/>
      <c r="FXD692" s="413"/>
      <c r="FXE692" s="413"/>
      <c r="FXF692" s="413"/>
      <c r="FXG692" s="413"/>
      <c r="FXH692" s="413"/>
      <c r="FXI692" s="413"/>
      <c r="FXJ692" s="414"/>
      <c r="FXK692" s="414"/>
      <c r="FXL692" s="414"/>
      <c r="FXM692" s="414"/>
      <c r="FXN692" s="414"/>
      <c r="FXO692" s="413"/>
      <c r="FXP692" s="413"/>
      <c r="FXQ692" s="414"/>
      <c r="FXR692" s="414"/>
      <c r="FXS692" s="413"/>
      <c r="FXT692" s="413"/>
      <c r="FXU692" s="414"/>
      <c r="FXV692" s="414"/>
      <c r="FXW692" s="413"/>
      <c r="FXX692" s="413"/>
      <c r="FXY692" s="413"/>
      <c r="FXZ692" s="413"/>
      <c r="FYA692" s="413"/>
      <c r="FYB692" s="413"/>
      <c r="FYC692" s="413"/>
      <c r="FYD692" s="414"/>
      <c r="FYE692" s="414"/>
      <c r="FYF692" s="413"/>
      <c r="FYG692" s="413"/>
      <c r="FYH692" s="414"/>
      <c r="FYI692" s="414"/>
      <c r="FYJ692" s="413"/>
      <c r="FYK692" s="413"/>
      <c r="FYL692" s="413"/>
      <c r="FYM692" s="413"/>
      <c r="FYN692" s="413"/>
      <c r="FYO692" s="407"/>
      <c r="FYP692" s="439"/>
      <c r="FYQ692" s="413"/>
      <c r="FYR692" s="413"/>
      <c r="FYS692" s="413"/>
      <c r="FYT692" s="413"/>
      <c r="FYU692" s="413"/>
      <c r="FYV692" s="413"/>
      <c r="FYW692" s="413"/>
      <c r="FYX692" s="412"/>
      <c r="FYY692" s="412"/>
      <c r="FYZ692" s="412"/>
      <c r="FZA692" s="412"/>
      <c r="FZB692" s="412"/>
      <c r="FZC692" s="412"/>
      <c r="FZD692" s="412"/>
      <c r="FZE692" s="412"/>
      <c r="FZF692" s="412"/>
      <c r="FZG692" s="412"/>
      <c r="FZH692" s="412"/>
      <c r="FZI692" s="412"/>
      <c r="FZJ692" s="412"/>
      <c r="FZK692" s="412"/>
      <c r="FZL692" s="412"/>
      <c r="FZM692" s="412"/>
      <c r="FZN692" s="412"/>
      <c r="FZO692" s="412"/>
      <c r="FZP692" s="412"/>
      <c r="FZQ692" s="412"/>
      <c r="FZR692" s="412"/>
      <c r="FZS692" s="412"/>
      <c r="FZT692" s="412"/>
      <c r="FZU692" s="412"/>
      <c r="FZV692" s="412"/>
      <c r="FZW692" s="412"/>
      <c r="FZX692" s="412"/>
      <c r="FZY692" s="412"/>
      <c r="FZZ692" s="412"/>
      <c r="GAA692" s="412"/>
      <c r="GAB692" s="412"/>
      <c r="GAC692" s="412"/>
      <c r="GAD692" s="412"/>
      <c r="GAE692" s="412"/>
      <c r="GAF692" s="412"/>
      <c r="GAG692" s="412"/>
      <c r="GAH692" s="412"/>
      <c r="GAI692" s="412"/>
      <c r="GAJ692" s="412"/>
      <c r="GAK692" s="412"/>
      <c r="GAL692" s="412"/>
      <c r="GAM692" s="412"/>
      <c r="GAN692" s="412"/>
      <c r="GAO692" s="412"/>
      <c r="GAP692" s="413"/>
      <c r="GAQ692" s="413"/>
      <c r="GAR692" s="413"/>
      <c r="GAS692" s="413"/>
      <c r="GAT692" s="413"/>
      <c r="GAU692" s="413"/>
      <c r="GAV692" s="413"/>
      <c r="GAW692" s="413"/>
      <c r="GAX692" s="413"/>
      <c r="GAY692" s="413"/>
      <c r="GAZ692" s="413"/>
      <c r="GBA692" s="413"/>
      <c r="GBB692" s="413"/>
      <c r="GBC692" s="413"/>
      <c r="GBD692" s="413"/>
      <c r="GBE692" s="413"/>
      <c r="GBF692" s="413"/>
      <c r="GBG692" s="413"/>
      <c r="GBH692" s="413"/>
      <c r="GBI692" s="413"/>
      <c r="GBJ692" s="413"/>
      <c r="GBK692" s="413"/>
      <c r="GBL692" s="413"/>
      <c r="GBM692" s="413"/>
      <c r="GBN692" s="414"/>
      <c r="GBO692" s="414"/>
      <c r="GBP692" s="414"/>
      <c r="GBQ692" s="414"/>
      <c r="GBR692" s="414"/>
      <c r="GBS692" s="413"/>
      <c r="GBT692" s="413"/>
      <c r="GBU692" s="414"/>
      <c r="GBV692" s="414"/>
      <c r="GBW692" s="413"/>
      <c r="GBX692" s="413"/>
      <c r="GBY692" s="414"/>
      <c r="GBZ692" s="414"/>
      <c r="GCA692" s="413"/>
      <c r="GCB692" s="413"/>
      <c r="GCC692" s="413"/>
      <c r="GCD692" s="413"/>
      <c r="GCE692" s="413"/>
      <c r="GCF692" s="413"/>
      <c r="GCG692" s="413"/>
      <c r="GCH692" s="414"/>
      <c r="GCI692" s="414"/>
      <c r="GCJ692" s="413"/>
      <c r="GCK692" s="413"/>
      <c r="GCL692" s="414"/>
      <c r="GCM692" s="414"/>
      <c r="GCN692" s="413"/>
      <c r="GCO692" s="413"/>
      <c r="GCP692" s="413"/>
      <c r="GCQ692" s="413"/>
      <c r="GCR692" s="413"/>
      <c r="GCS692" s="407"/>
      <c r="GCT692" s="439"/>
      <c r="GCU692" s="413"/>
      <c r="GCV692" s="413"/>
      <c r="GCW692" s="413"/>
      <c r="GCX692" s="413"/>
      <c r="GCY692" s="413"/>
      <c r="GCZ692" s="413"/>
      <c r="GDA692" s="413"/>
      <c r="GDB692" s="412"/>
      <c r="GDC692" s="412"/>
      <c r="GDD692" s="412"/>
      <c r="GDE692" s="412"/>
      <c r="GDF692" s="412"/>
      <c r="GDG692" s="412"/>
      <c r="GDH692" s="412"/>
      <c r="GDI692" s="412"/>
      <c r="GDJ692" s="412"/>
      <c r="GDK692" s="412"/>
      <c r="GDL692" s="412"/>
      <c r="GDM692" s="412"/>
      <c r="GDN692" s="412"/>
      <c r="GDO692" s="412"/>
      <c r="GDP692" s="412"/>
      <c r="GDQ692" s="412"/>
      <c r="GDR692" s="412"/>
      <c r="GDS692" s="412"/>
      <c r="GDT692" s="412"/>
      <c r="GDU692" s="412"/>
      <c r="GDV692" s="412"/>
      <c r="GDW692" s="412"/>
      <c r="GDX692" s="412"/>
      <c r="GDY692" s="412"/>
      <c r="GDZ692" s="412"/>
      <c r="GEA692" s="412"/>
      <c r="GEB692" s="412"/>
      <c r="GEC692" s="412"/>
      <c r="GED692" s="412"/>
      <c r="GEE692" s="412"/>
      <c r="GEF692" s="412"/>
      <c r="GEG692" s="412"/>
      <c r="GEH692" s="412"/>
      <c r="GEI692" s="412"/>
      <c r="GEJ692" s="412"/>
      <c r="GEK692" s="412"/>
      <c r="GEL692" s="412"/>
      <c r="GEM692" s="412"/>
      <c r="GEN692" s="412"/>
      <c r="GEO692" s="412"/>
      <c r="GEP692" s="412"/>
      <c r="GEQ692" s="412"/>
      <c r="GER692" s="412"/>
      <c r="GES692" s="412"/>
      <c r="GET692" s="413"/>
      <c r="GEU692" s="413"/>
      <c r="GEV692" s="413"/>
      <c r="GEW692" s="413"/>
      <c r="GEX692" s="413"/>
      <c r="GEY692" s="413"/>
      <c r="GEZ692" s="413"/>
      <c r="GFA692" s="413"/>
      <c r="GFB692" s="413"/>
      <c r="GFC692" s="413"/>
      <c r="GFD692" s="413"/>
      <c r="GFE692" s="413"/>
      <c r="GFF692" s="413"/>
      <c r="GFG692" s="413"/>
      <c r="GFH692" s="413"/>
      <c r="GFI692" s="413"/>
      <c r="GFJ692" s="413"/>
      <c r="GFK692" s="413"/>
      <c r="GFL692" s="413"/>
      <c r="GFM692" s="413"/>
      <c r="GFN692" s="413"/>
      <c r="GFO692" s="413"/>
      <c r="GFP692" s="413"/>
      <c r="GFQ692" s="413"/>
      <c r="GFR692" s="414"/>
      <c r="GFS692" s="414"/>
      <c r="GFT692" s="414"/>
      <c r="GFU692" s="414"/>
      <c r="GFV692" s="414"/>
      <c r="GFW692" s="413"/>
      <c r="GFX692" s="413"/>
      <c r="GFY692" s="414"/>
      <c r="GFZ692" s="414"/>
      <c r="GGA692" s="413"/>
      <c r="GGB692" s="413"/>
      <c r="GGC692" s="414"/>
      <c r="GGD692" s="414"/>
      <c r="GGE692" s="413"/>
      <c r="GGF692" s="413"/>
      <c r="GGG692" s="413"/>
      <c r="GGH692" s="413"/>
      <c r="GGI692" s="413"/>
      <c r="GGJ692" s="413"/>
      <c r="GGK692" s="413"/>
      <c r="GGL692" s="414"/>
      <c r="GGM692" s="414"/>
      <c r="GGN692" s="413"/>
      <c r="GGO692" s="413"/>
      <c r="GGP692" s="414"/>
      <c r="GGQ692" s="414"/>
      <c r="GGR692" s="413"/>
      <c r="GGS692" s="413"/>
      <c r="GGT692" s="413"/>
      <c r="GGU692" s="413"/>
      <c r="GGV692" s="413"/>
      <c r="GGW692" s="407"/>
      <c r="GGX692" s="439"/>
      <c r="GGY692" s="413"/>
      <c r="GGZ692" s="413"/>
      <c r="GHA692" s="413"/>
      <c r="GHB692" s="413"/>
      <c r="GHC692" s="413"/>
      <c r="GHD692" s="413"/>
      <c r="GHE692" s="413"/>
      <c r="GHF692" s="412"/>
      <c r="GHG692" s="412"/>
      <c r="GHH692" s="412"/>
      <c r="GHI692" s="412"/>
      <c r="GHJ692" s="412"/>
      <c r="GHK692" s="412"/>
      <c r="GHL692" s="412"/>
      <c r="GHM692" s="412"/>
      <c r="GHN692" s="412"/>
      <c r="GHO692" s="412"/>
      <c r="GHP692" s="412"/>
      <c r="GHQ692" s="412"/>
      <c r="GHR692" s="412"/>
      <c r="GHS692" s="412"/>
      <c r="GHT692" s="412"/>
      <c r="GHU692" s="412"/>
      <c r="GHV692" s="412"/>
      <c r="GHW692" s="412"/>
      <c r="GHX692" s="412"/>
      <c r="GHY692" s="412"/>
      <c r="GHZ692" s="412"/>
      <c r="GIA692" s="412"/>
      <c r="GIB692" s="412"/>
      <c r="GIC692" s="412"/>
      <c r="GID692" s="412"/>
      <c r="GIE692" s="412"/>
      <c r="GIF692" s="412"/>
      <c r="GIG692" s="412"/>
      <c r="GIH692" s="412"/>
      <c r="GII692" s="412"/>
      <c r="GIJ692" s="412"/>
      <c r="GIK692" s="412"/>
      <c r="GIL692" s="412"/>
      <c r="GIM692" s="412"/>
      <c r="GIN692" s="412"/>
      <c r="GIO692" s="412"/>
      <c r="GIP692" s="412"/>
      <c r="GIQ692" s="412"/>
      <c r="GIR692" s="412"/>
      <c r="GIS692" s="412"/>
      <c r="GIT692" s="412"/>
      <c r="GIU692" s="412"/>
      <c r="GIV692" s="412"/>
      <c r="GIW692" s="412"/>
      <c r="GIX692" s="413"/>
      <c r="GIY692" s="413"/>
      <c r="GIZ692" s="413"/>
      <c r="GJA692" s="413"/>
      <c r="GJB692" s="413"/>
      <c r="GJC692" s="413"/>
      <c r="GJD692" s="413"/>
      <c r="GJE692" s="413"/>
      <c r="GJF692" s="413"/>
      <c r="GJG692" s="413"/>
      <c r="GJH692" s="413"/>
      <c r="GJI692" s="413"/>
      <c r="GJJ692" s="413"/>
      <c r="GJK692" s="413"/>
      <c r="GJL692" s="413"/>
      <c r="GJM692" s="413"/>
      <c r="GJN692" s="413"/>
      <c r="GJO692" s="413"/>
      <c r="GJP692" s="413"/>
      <c r="GJQ692" s="413"/>
      <c r="GJR692" s="413"/>
      <c r="GJS692" s="413"/>
      <c r="GJT692" s="413"/>
      <c r="GJU692" s="413"/>
      <c r="GJV692" s="414"/>
      <c r="GJW692" s="414"/>
      <c r="GJX692" s="414"/>
      <c r="GJY692" s="414"/>
      <c r="GJZ692" s="414"/>
      <c r="GKA692" s="413"/>
      <c r="GKB692" s="413"/>
      <c r="GKC692" s="414"/>
      <c r="GKD692" s="414"/>
      <c r="GKE692" s="413"/>
      <c r="GKF692" s="413"/>
      <c r="GKG692" s="414"/>
      <c r="GKH692" s="414"/>
      <c r="GKI692" s="413"/>
      <c r="GKJ692" s="413"/>
      <c r="GKK692" s="413"/>
      <c r="GKL692" s="413"/>
      <c r="GKM692" s="413"/>
      <c r="GKN692" s="413"/>
      <c r="GKO692" s="413"/>
      <c r="GKP692" s="414"/>
      <c r="GKQ692" s="414"/>
      <c r="GKR692" s="413"/>
      <c r="GKS692" s="413"/>
      <c r="GKT692" s="414"/>
      <c r="GKU692" s="414"/>
      <c r="GKV692" s="413"/>
      <c r="GKW692" s="413"/>
      <c r="GKX692" s="413"/>
      <c r="GKY692" s="413"/>
      <c r="GKZ692" s="413"/>
      <c r="GLA692" s="407"/>
      <c r="GLB692" s="439"/>
      <c r="GLC692" s="413"/>
      <c r="GLD692" s="413"/>
      <c r="GLE692" s="413"/>
      <c r="GLF692" s="413"/>
      <c r="GLG692" s="413"/>
      <c r="GLH692" s="413"/>
      <c r="GLI692" s="413"/>
      <c r="GLJ692" s="412"/>
      <c r="GLK692" s="412"/>
      <c r="GLL692" s="412"/>
      <c r="GLM692" s="412"/>
      <c r="GLN692" s="412"/>
      <c r="GLO692" s="412"/>
      <c r="GLP692" s="412"/>
      <c r="GLQ692" s="412"/>
      <c r="GLR692" s="412"/>
      <c r="GLS692" s="412"/>
      <c r="GLT692" s="412"/>
      <c r="GLU692" s="412"/>
      <c r="GLV692" s="412"/>
      <c r="GLW692" s="412"/>
      <c r="GLX692" s="412"/>
      <c r="GLY692" s="412"/>
      <c r="GLZ692" s="412"/>
      <c r="GMA692" s="412"/>
      <c r="GMB692" s="412"/>
      <c r="GMC692" s="412"/>
      <c r="GMD692" s="412"/>
      <c r="GME692" s="412"/>
      <c r="GMF692" s="412"/>
      <c r="GMG692" s="412"/>
      <c r="GMH692" s="412"/>
      <c r="GMI692" s="412"/>
      <c r="GMJ692" s="412"/>
      <c r="GMK692" s="412"/>
      <c r="GML692" s="412"/>
      <c r="GMM692" s="412"/>
      <c r="GMN692" s="412"/>
      <c r="GMO692" s="412"/>
      <c r="GMP692" s="412"/>
      <c r="GMQ692" s="412"/>
      <c r="GMR692" s="412"/>
      <c r="GMS692" s="412"/>
      <c r="GMT692" s="412"/>
      <c r="GMU692" s="412"/>
      <c r="GMV692" s="412"/>
      <c r="GMW692" s="412"/>
      <c r="GMX692" s="412"/>
      <c r="GMY692" s="412"/>
      <c r="GMZ692" s="412"/>
      <c r="GNA692" s="412"/>
      <c r="GNB692" s="413"/>
      <c r="GNC692" s="413"/>
      <c r="GND692" s="413"/>
      <c r="GNE692" s="413"/>
      <c r="GNF692" s="413"/>
      <c r="GNG692" s="413"/>
      <c r="GNH692" s="413"/>
      <c r="GNI692" s="413"/>
      <c r="GNJ692" s="413"/>
      <c r="GNK692" s="413"/>
      <c r="GNL692" s="413"/>
      <c r="GNM692" s="413"/>
      <c r="GNN692" s="413"/>
      <c r="GNO692" s="413"/>
      <c r="GNP692" s="413"/>
      <c r="GNQ692" s="413"/>
      <c r="GNR692" s="413"/>
      <c r="GNS692" s="413"/>
      <c r="GNT692" s="413"/>
      <c r="GNU692" s="413"/>
      <c r="GNV692" s="413"/>
      <c r="GNW692" s="413"/>
      <c r="GNX692" s="413"/>
      <c r="GNY692" s="413"/>
      <c r="GNZ692" s="414"/>
      <c r="GOA692" s="414"/>
      <c r="GOB692" s="414"/>
      <c r="GOC692" s="414"/>
      <c r="GOD692" s="414"/>
      <c r="GOE692" s="413"/>
      <c r="GOF692" s="413"/>
      <c r="GOG692" s="414"/>
      <c r="GOH692" s="414"/>
      <c r="GOI692" s="413"/>
      <c r="GOJ692" s="413"/>
      <c r="GOK692" s="414"/>
      <c r="GOL692" s="414"/>
      <c r="GOM692" s="413"/>
      <c r="GON692" s="413"/>
      <c r="GOO692" s="413"/>
      <c r="GOP692" s="413"/>
      <c r="GOQ692" s="413"/>
      <c r="GOR692" s="413"/>
      <c r="GOS692" s="413"/>
      <c r="GOT692" s="414"/>
      <c r="GOU692" s="414"/>
      <c r="GOV692" s="413"/>
      <c r="GOW692" s="413"/>
      <c r="GOX692" s="414"/>
      <c r="GOY692" s="414"/>
      <c r="GOZ692" s="413"/>
      <c r="GPA692" s="413"/>
      <c r="GPB692" s="413"/>
      <c r="GPC692" s="413"/>
      <c r="GPD692" s="413"/>
      <c r="GPE692" s="407"/>
      <c r="GPF692" s="439"/>
      <c r="GPG692" s="413"/>
      <c r="GPH692" s="413"/>
      <c r="GPI692" s="413"/>
      <c r="GPJ692" s="413"/>
      <c r="GPK692" s="413"/>
      <c r="GPL692" s="413"/>
      <c r="GPM692" s="413"/>
      <c r="GPN692" s="412"/>
      <c r="GPO692" s="412"/>
      <c r="GPP692" s="412"/>
      <c r="GPQ692" s="412"/>
      <c r="GPR692" s="412"/>
      <c r="GPS692" s="412"/>
      <c r="GPT692" s="412"/>
      <c r="GPU692" s="412"/>
      <c r="GPV692" s="412"/>
      <c r="GPW692" s="412"/>
      <c r="GPX692" s="412"/>
      <c r="GPY692" s="412"/>
      <c r="GPZ692" s="412"/>
      <c r="GQA692" s="412"/>
      <c r="GQB692" s="412"/>
      <c r="GQC692" s="412"/>
      <c r="GQD692" s="412"/>
      <c r="GQE692" s="412"/>
      <c r="GQF692" s="412"/>
      <c r="GQG692" s="412"/>
      <c r="GQH692" s="412"/>
      <c r="GQI692" s="412"/>
      <c r="GQJ692" s="412"/>
      <c r="GQK692" s="412"/>
      <c r="GQL692" s="412"/>
      <c r="GQM692" s="412"/>
      <c r="GQN692" s="412"/>
      <c r="GQO692" s="412"/>
      <c r="GQP692" s="412"/>
      <c r="GQQ692" s="412"/>
      <c r="GQR692" s="412"/>
      <c r="GQS692" s="412"/>
      <c r="GQT692" s="412"/>
      <c r="GQU692" s="412"/>
      <c r="GQV692" s="412"/>
      <c r="GQW692" s="412"/>
      <c r="GQX692" s="412"/>
      <c r="GQY692" s="412"/>
      <c r="GQZ692" s="412"/>
      <c r="GRA692" s="412"/>
      <c r="GRB692" s="412"/>
      <c r="GRC692" s="412"/>
      <c r="GRD692" s="412"/>
      <c r="GRE692" s="412"/>
      <c r="GRF692" s="413"/>
      <c r="GRG692" s="413"/>
      <c r="GRH692" s="413"/>
      <c r="GRI692" s="413"/>
      <c r="GRJ692" s="413"/>
      <c r="GRK692" s="413"/>
      <c r="GRL692" s="413"/>
      <c r="GRM692" s="413"/>
      <c r="GRN692" s="413"/>
      <c r="GRO692" s="413"/>
      <c r="GRP692" s="413"/>
      <c r="GRQ692" s="413"/>
      <c r="GRR692" s="413"/>
      <c r="GRS692" s="413"/>
      <c r="GRT692" s="413"/>
      <c r="GRU692" s="413"/>
      <c r="GRV692" s="413"/>
      <c r="GRW692" s="413"/>
      <c r="GRX692" s="413"/>
      <c r="GRY692" s="413"/>
      <c r="GRZ692" s="413"/>
      <c r="GSA692" s="413"/>
      <c r="GSB692" s="413"/>
      <c r="GSC692" s="413"/>
      <c r="GSD692" s="414"/>
      <c r="GSE692" s="414"/>
      <c r="GSF692" s="414"/>
      <c r="GSG692" s="414"/>
      <c r="GSH692" s="414"/>
      <c r="GSI692" s="413"/>
      <c r="GSJ692" s="413"/>
      <c r="GSK692" s="414"/>
      <c r="GSL692" s="414"/>
      <c r="GSM692" s="413"/>
      <c r="GSN692" s="413"/>
      <c r="GSO692" s="414"/>
      <c r="GSP692" s="414"/>
      <c r="GSQ692" s="413"/>
      <c r="GSR692" s="413"/>
      <c r="GSS692" s="413"/>
      <c r="GST692" s="413"/>
      <c r="GSU692" s="413"/>
      <c r="GSV692" s="413"/>
      <c r="GSW692" s="413"/>
      <c r="GSX692" s="414"/>
      <c r="GSY692" s="414"/>
      <c r="GSZ692" s="413"/>
      <c r="GTA692" s="413"/>
      <c r="GTB692" s="414"/>
      <c r="GTC692" s="414"/>
      <c r="GTD692" s="413"/>
      <c r="GTE692" s="413"/>
      <c r="GTF692" s="413"/>
      <c r="GTG692" s="413"/>
      <c r="GTH692" s="413"/>
      <c r="GTI692" s="407"/>
      <c r="GTJ692" s="439"/>
      <c r="GTK692" s="413"/>
      <c r="GTL692" s="413"/>
      <c r="GTM692" s="413"/>
      <c r="GTN692" s="413"/>
      <c r="GTO692" s="413"/>
      <c r="GTP692" s="413"/>
      <c r="GTQ692" s="413"/>
      <c r="GTR692" s="412"/>
      <c r="GTS692" s="412"/>
      <c r="GTT692" s="412"/>
      <c r="GTU692" s="412"/>
      <c r="GTV692" s="412"/>
      <c r="GTW692" s="412"/>
      <c r="GTX692" s="412"/>
      <c r="GTY692" s="412"/>
      <c r="GTZ692" s="412"/>
      <c r="GUA692" s="412"/>
      <c r="GUB692" s="412"/>
      <c r="GUC692" s="412"/>
      <c r="GUD692" s="412"/>
      <c r="GUE692" s="412"/>
      <c r="GUF692" s="412"/>
      <c r="GUG692" s="412"/>
      <c r="GUH692" s="412"/>
      <c r="GUI692" s="412"/>
      <c r="GUJ692" s="412"/>
      <c r="GUK692" s="412"/>
      <c r="GUL692" s="412"/>
      <c r="GUM692" s="412"/>
      <c r="GUN692" s="412"/>
      <c r="GUO692" s="412"/>
      <c r="GUP692" s="412"/>
      <c r="GUQ692" s="412"/>
      <c r="GUR692" s="412"/>
      <c r="GUS692" s="412"/>
      <c r="GUT692" s="412"/>
      <c r="GUU692" s="412"/>
      <c r="GUV692" s="412"/>
      <c r="GUW692" s="412"/>
      <c r="GUX692" s="412"/>
      <c r="GUY692" s="412"/>
      <c r="GUZ692" s="412"/>
      <c r="GVA692" s="412"/>
      <c r="GVB692" s="412"/>
      <c r="GVC692" s="412"/>
      <c r="GVD692" s="412"/>
      <c r="GVE692" s="412"/>
      <c r="GVF692" s="412"/>
      <c r="GVG692" s="412"/>
      <c r="GVH692" s="412"/>
      <c r="GVI692" s="412"/>
      <c r="GVJ692" s="413"/>
      <c r="GVK692" s="413"/>
      <c r="GVL692" s="413"/>
      <c r="GVM692" s="413"/>
      <c r="GVN692" s="413"/>
      <c r="GVO692" s="413"/>
      <c r="GVP692" s="413"/>
      <c r="GVQ692" s="413"/>
      <c r="GVR692" s="413"/>
      <c r="GVS692" s="413"/>
      <c r="GVT692" s="413"/>
      <c r="GVU692" s="413"/>
      <c r="GVV692" s="413"/>
      <c r="GVW692" s="413"/>
      <c r="GVX692" s="413"/>
      <c r="GVY692" s="413"/>
      <c r="GVZ692" s="413"/>
      <c r="GWA692" s="413"/>
      <c r="GWB692" s="413"/>
      <c r="GWC692" s="413"/>
      <c r="GWD692" s="413"/>
      <c r="GWE692" s="413"/>
      <c r="GWF692" s="413"/>
      <c r="GWG692" s="413"/>
      <c r="GWH692" s="414"/>
      <c r="GWI692" s="414"/>
      <c r="GWJ692" s="414"/>
      <c r="GWK692" s="414"/>
      <c r="GWL692" s="414"/>
      <c r="GWM692" s="413"/>
      <c r="GWN692" s="413"/>
      <c r="GWO692" s="414"/>
      <c r="GWP692" s="414"/>
      <c r="GWQ692" s="413"/>
      <c r="GWR692" s="413"/>
      <c r="GWS692" s="414"/>
      <c r="GWT692" s="414"/>
      <c r="GWU692" s="413"/>
      <c r="GWV692" s="413"/>
      <c r="GWW692" s="413"/>
      <c r="GWX692" s="413"/>
      <c r="GWY692" s="413"/>
      <c r="GWZ692" s="413"/>
      <c r="GXA692" s="413"/>
      <c r="GXB692" s="414"/>
      <c r="GXC692" s="414"/>
      <c r="GXD692" s="413"/>
      <c r="GXE692" s="413"/>
      <c r="GXF692" s="414"/>
      <c r="GXG692" s="414"/>
      <c r="GXH692" s="413"/>
      <c r="GXI692" s="413"/>
      <c r="GXJ692" s="413"/>
      <c r="GXK692" s="413"/>
      <c r="GXL692" s="413"/>
      <c r="GXM692" s="407"/>
      <c r="GXN692" s="439"/>
      <c r="GXO692" s="413"/>
      <c r="GXP692" s="413"/>
      <c r="GXQ692" s="413"/>
      <c r="GXR692" s="413"/>
      <c r="GXS692" s="413"/>
      <c r="GXT692" s="413"/>
      <c r="GXU692" s="413"/>
      <c r="GXV692" s="412"/>
      <c r="GXW692" s="412"/>
      <c r="GXX692" s="412"/>
      <c r="GXY692" s="412"/>
      <c r="GXZ692" s="412"/>
      <c r="GYA692" s="412"/>
      <c r="GYB692" s="412"/>
      <c r="GYC692" s="412"/>
      <c r="GYD692" s="412"/>
      <c r="GYE692" s="412"/>
      <c r="GYF692" s="412"/>
      <c r="GYG692" s="412"/>
      <c r="GYH692" s="412"/>
      <c r="GYI692" s="412"/>
      <c r="GYJ692" s="412"/>
      <c r="GYK692" s="412"/>
      <c r="GYL692" s="412"/>
      <c r="GYM692" s="412"/>
      <c r="GYN692" s="412"/>
      <c r="GYO692" s="412"/>
      <c r="GYP692" s="412"/>
      <c r="GYQ692" s="412"/>
      <c r="GYR692" s="412"/>
      <c r="GYS692" s="412"/>
      <c r="GYT692" s="412"/>
      <c r="GYU692" s="412"/>
      <c r="GYV692" s="412"/>
      <c r="GYW692" s="412"/>
      <c r="GYX692" s="412"/>
      <c r="GYY692" s="412"/>
      <c r="GYZ692" s="412"/>
      <c r="GZA692" s="412"/>
      <c r="GZB692" s="412"/>
      <c r="GZC692" s="412"/>
      <c r="GZD692" s="412"/>
      <c r="GZE692" s="412"/>
      <c r="GZF692" s="412"/>
      <c r="GZG692" s="412"/>
      <c r="GZH692" s="412"/>
      <c r="GZI692" s="412"/>
      <c r="GZJ692" s="412"/>
      <c r="GZK692" s="412"/>
      <c r="GZL692" s="412"/>
      <c r="GZM692" s="412"/>
      <c r="GZN692" s="413"/>
      <c r="GZO692" s="413"/>
      <c r="GZP692" s="413"/>
      <c r="GZQ692" s="413"/>
      <c r="GZR692" s="413"/>
      <c r="GZS692" s="413"/>
      <c r="GZT692" s="413"/>
      <c r="GZU692" s="413"/>
      <c r="GZV692" s="413"/>
      <c r="GZW692" s="413"/>
      <c r="GZX692" s="413"/>
      <c r="GZY692" s="413"/>
      <c r="GZZ692" s="413"/>
      <c r="HAA692" s="413"/>
      <c r="HAB692" s="413"/>
      <c r="HAC692" s="413"/>
      <c r="HAD692" s="413"/>
      <c r="HAE692" s="413"/>
      <c r="HAF692" s="413"/>
      <c r="HAG692" s="413"/>
      <c r="HAH692" s="413"/>
      <c r="HAI692" s="413"/>
      <c r="HAJ692" s="413"/>
      <c r="HAK692" s="413"/>
      <c r="HAL692" s="414"/>
      <c r="HAM692" s="414"/>
      <c r="HAN692" s="414"/>
      <c r="HAO692" s="414"/>
      <c r="HAP692" s="414"/>
      <c r="HAQ692" s="413"/>
      <c r="HAR692" s="413"/>
      <c r="HAS692" s="414"/>
      <c r="HAT692" s="414"/>
      <c r="HAU692" s="413"/>
      <c r="HAV692" s="413"/>
      <c r="HAW692" s="414"/>
      <c r="HAX692" s="414"/>
      <c r="HAY692" s="413"/>
      <c r="HAZ692" s="413"/>
      <c r="HBA692" s="413"/>
      <c r="HBB692" s="413"/>
      <c r="HBC692" s="413"/>
      <c r="HBD692" s="413"/>
      <c r="HBE692" s="413"/>
      <c r="HBF692" s="414"/>
      <c r="HBG692" s="414"/>
      <c r="HBH692" s="413"/>
      <c r="HBI692" s="413"/>
      <c r="HBJ692" s="414"/>
      <c r="HBK692" s="414"/>
      <c r="HBL692" s="413"/>
      <c r="HBM692" s="413"/>
      <c r="HBN692" s="413"/>
      <c r="HBO692" s="413"/>
      <c r="HBP692" s="413"/>
      <c r="HBQ692" s="407"/>
      <c r="HBR692" s="439"/>
      <c r="HBS692" s="413"/>
      <c r="HBT692" s="413"/>
      <c r="HBU692" s="413"/>
      <c r="HBV692" s="413"/>
      <c r="HBW692" s="413"/>
      <c r="HBX692" s="413"/>
      <c r="HBY692" s="413"/>
      <c r="HBZ692" s="412"/>
      <c r="HCA692" s="412"/>
      <c r="HCB692" s="412"/>
      <c r="HCC692" s="412"/>
      <c r="HCD692" s="412"/>
      <c r="HCE692" s="412"/>
      <c r="HCF692" s="412"/>
      <c r="HCG692" s="412"/>
      <c r="HCH692" s="412"/>
      <c r="HCI692" s="412"/>
      <c r="HCJ692" s="412"/>
      <c r="HCK692" s="412"/>
      <c r="HCL692" s="412"/>
      <c r="HCM692" s="412"/>
      <c r="HCN692" s="412"/>
      <c r="HCO692" s="412"/>
      <c r="HCP692" s="412"/>
      <c r="HCQ692" s="412"/>
      <c r="HCR692" s="412"/>
      <c r="HCS692" s="412"/>
      <c r="HCT692" s="412"/>
      <c r="HCU692" s="412"/>
      <c r="HCV692" s="412"/>
      <c r="HCW692" s="412"/>
      <c r="HCX692" s="412"/>
      <c r="HCY692" s="412"/>
      <c r="HCZ692" s="412"/>
      <c r="HDA692" s="412"/>
      <c r="HDB692" s="412"/>
      <c r="HDC692" s="412"/>
      <c r="HDD692" s="412"/>
      <c r="HDE692" s="412"/>
      <c r="HDF692" s="412"/>
      <c r="HDG692" s="412"/>
      <c r="HDH692" s="412"/>
      <c r="HDI692" s="412"/>
      <c r="HDJ692" s="412"/>
      <c r="HDK692" s="412"/>
      <c r="HDL692" s="412"/>
      <c r="HDM692" s="412"/>
      <c r="HDN692" s="412"/>
      <c r="HDO692" s="412"/>
      <c r="HDP692" s="412"/>
      <c r="HDQ692" s="412"/>
      <c r="HDR692" s="413"/>
      <c r="HDS692" s="413"/>
      <c r="HDT692" s="413"/>
      <c r="HDU692" s="413"/>
      <c r="HDV692" s="413"/>
      <c r="HDW692" s="413"/>
      <c r="HDX692" s="413"/>
      <c r="HDY692" s="413"/>
      <c r="HDZ692" s="413"/>
      <c r="HEA692" s="413"/>
      <c r="HEB692" s="413"/>
      <c r="HEC692" s="413"/>
      <c r="HED692" s="413"/>
      <c r="HEE692" s="413"/>
      <c r="HEF692" s="413"/>
      <c r="HEG692" s="413"/>
      <c r="HEH692" s="413"/>
      <c r="HEI692" s="413"/>
      <c r="HEJ692" s="413"/>
      <c r="HEK692" s="413"/>
      <c r="HEL692" s="413"/>
      <c r="HEM692" s="413"/>
      <c r="HEN692" s="413"/>
      <c r="HEO692" s="413"/>
      <c r="HEP692" s="414"/>
      <c r="HEQ692" s="414"/>
      <c r="HER692" s="414"/>
      <c r="HES692" s="414"/>
      <c r="HET692" s="414"/>
      <c r="HEU692" s="413"/>
      <c r="HEV692" s="413"/>
      <c r="HEW692" s="414"/>
      <c r="HEX692" s="414"/>
      <c r="HEY692" s="413"/>
      <c r="HEZ692" s="413"/>
      <c r="HFA692" s="414"/>
      <c r="HFB692" s="414"/>
      <c r="HFC692" s="413"/>
      <c r="HFD692" s="413"/>
      <c r="HFE692" s="413"/>
      <c r="HFF692" s="413"/>
      <c r="HFG692" s="413"/>
      <c r="HFH692" s="413"/>
      <c r="HFI692" s="413"/>
      <c r="HFJ692" s="414"/>
      <c r="HFK692" s="414"/>
      <c r="HFL692" s="413"/>
      <c r="HFM692" s="413"/>
      <c r="HFN692" s="414"/>
      <c r="HFO692" s="414"/>
      <c r="HFP692" s="413"/>
      <c r="HFQ692" s="413"/>
      <c r="HFR692" s="413"/>
      <c r="HFS692" s="413"/>
      <c r="HFT692" s="413"/>
      <c r="HFU692" s="407"/>
      <c r="HFV692" s="439"/>
      <c r="HFW692" s="413"/>
      <c r="HFX692" s="413"/>
      <c r="HFY692" s="413"/>
      <c r="HFZ692" s="413"/>
      <c r="HGA692" s="413"/>
      <c r="HGB692" s="413"/>
      <c r="HGC692" s="413"/>
      <c r="HGD692" s="412"/>
      <c r="HGE692" s="412"/>
      <c r="HGF692" s="412"/>
      <c r="HGG692" s="412"/>
      <c r="HGH692" s="412"/>
      <c r="HGI692" s="412"/>
      <c r="HGJ692" s="412"/>
      <c r="HGK692" s="412"/>
      <c r="HGL692" s="412"/>
      <c r="HGM692" s="412"/>
      <c r="HGN692" s="412"/>
      <c r="HGO692" s="412"/>
      <c r="HGP692" s="412"/>
      <c r="HGQ692" s="412"/>
      <c r="HGR692" s="412"/>
      <c r="HGS692" s="412"/>
      <c r="HGT692" s="412"/>
      <c r="HGU692" s="412"/>
      <c r="HGV692" s="412"/>
      <c r="HGW692" s="412"/>
      <c r="HGX692" s="412"/>
      <c r="HGY692" s="412"/>
      <c r="HGZ692" s="412"/>
      <c r="HHA692" s="412"/>
      <c r="HHB692" s="412"/>
      <c r="HHC692" s="412"/>
      <c r="HHD692" s="412"/>
      <c r="HHE692" s="412"/>
      <c r="HHF692" s="412"/>
      <c r="HHG692" s="412"/>
      <c r="HHH692" s="412"/>
      <c r="HHI692" s="412"/>
      <c r="HHJ692" s="412"/>
      <c r="HHK692" s="412"/>
      <c r="HHL692" s="412"/>
      <c r="HHM692" s="412"/>
      <c r="HHN692" s="412"/>
      <c r="HHO692" s="412"/>
      <c r="HHP692" s="412"/>
      <c r="HHQ692" s="412"/>
      <c r="HHR692" s="412"/>
      <c r="HHS692" s="412"/>
      <c r="HHT692" s="412"/>
      <c r="HHU692" s="412"/>
      <c r="HHV692" s="413"/>
      <c r="HHW692" s="413"/>
      <c r="HHX692" s="413"/>
      <c r="HHY692" s="413"/>
      <c r="HHZ692" s="413"/>
      <c r="HIA692" s="413"/>
      <c r="HIB692" s="413"/>
      <c r="HIC692" s="413"/>
      <c r="HID692" s="413"/>
      <c r="HIE692" s="413"/>
      <c r="HIF692" s="413"/>
      <c r="HIG692" s="413"/>
      <c r="HIH692" s="413"/>
      <c r="HII692" s="413"/>
      <c r="HIJ692" s="413"/>
      <c r="HIK692" s="413"/>
      <c r="HIL692" s="413"/>
      <c r="HIM692" s="413"/>
      <c r="HIN692" s="413"/>
      <c r="HIO692" s="413"/>
      <c r="HIP692" s="413"/>
      <c r="HIQ692" s="413"/>
      <c r="HIR692" s="413"/>
      <c r="HIS692" s="413"/>
      <c r="HIT692" s="414"/>
      <c r="HIU692" s="414"/>
      <c r="HIV692" s="414"/>
      <c r="HIW692" s="414"/>
      <c r="HIX692" s="414"/>
      <c r="HIY692" s="413"/>
      <c r="HIZ692" s="413"/>
      <c r="HJA692" s="414"/>
      <c r="HJB692" s="414"/>
      <c r="HJC692" s="413"/>
      <c r="HJD692" s="413"/>
      <c r="HJE692" s="414"/>
      <c r="HJF692" s="414"/>
      <c r="HJG692" s="413"/>
      <c r="HJH692" s="413"/>
      <c r="HJI692" s="413"/>
      <c r="HJJ692" s="413"/>
      <c r="HJK692" s="413"/>
      <c r="HJL692" s="413"/>
      <c r="HJM692" s="413"/>
      <c r="HJN692" s="414"/>
      <c r="HJO692" s="414"/>
      <c r="HJP692" s="413"/>
      <c r="HJQ692" s="413"/>
      <c r="HJR692" s="414"/>
      <c r="HJS692" s="414"/>
      <c r="HJT692" s="413"/>
      <c r="HJU692" s="413"/>
      <c r="HJV692" s="413"/>
      <c r="HJW692" s="413"/>
      <c r="HJX692" s="413"/>
      <c r="HJY692" s="407"/>
      <c r="HJZ692" s="439"/>
      <c r="HKA692" s="413"/>
      <c r="HKB692" s="413"/>
      <c r="HKC692" s="413"/>
      <c r="HKD692" s="413"/>
      <c r="HKE692" s="413"/>
      <c r="HKF692" s="413"/>
      <c r="HKG692" s="413"/>
      <c r="HKH692" s="412"/>
      <c r="HKI692" s="412"/>
      <c r="HKJ692" s="412"/>
      <c r="HKK692" s="412"/>
      <c r="HKL692" s="412"/>
      <c r="HKM692" s="412"/>
      <c r="HKN692" s="412"/>
      <c r="HKO692" s="412"/>
      <c r="HKP692" s="412"/>
      <c r="HKQ692" s="412"/>
      <c r="HKR692" s="412"/>
      <c r="HKS692" s="412"/>
      <c r="HKT692" s="412"/>
      <c r="HKU692" s="412"/>
      <c r="HKV692" s="412"/>
      <c r="HKW692" s="412"/>
      <c r="HKX692" s="412"/>
      <c r="HKY692" s="412"/>
      <c r="HKZ692" s="412"/>
      <c r="HLA692" s="412"/>
      <c r="HLB692" s="412"/>
      <c r="HLC692" s="412"/>
      <c r="HLD692" s="412"/>
      <c r="HLE692" s="412"/>
      <c r="HLF692" s="412"/>
      <c r="HLG692" s="412"/>
      <c r="HLH692" s="412"/>
      <c r="HLI692" s="412"/>
      <c r="HLJ692" s="412"/>
      <c r="HLK692" s="412"/>
      <c r="HLL692" s="412"/>
      <c r="HLM692" s="412"/>
      <c r="HLN692" s="412"/>
      <c r="HLO692" s="412"/>
      <c r="HLP692" s="412"/>
      <c r="HLQ692" s="412"/>
      <c r="HLR692" s="412"/>
      <c r="HLS692" s="412"/>
      <c r="HLT692" s="412"/>
      <c r="HLU692" s="412"/>
      <c r="HLV692" s="412"/>
      <c r="HLW692" s="412"/>
      <c r="HLX692" s="412"/>
      <c r="HLY692" s="412"/>
      <c r="HLZ692" s="413"/>
      <c r="HMA692" s="413"/>
      <c r="HMB692" s="413"/>
      <c r="HMC692" s="413"/>
      <c r="HMD692" s="413"/>
      <c r="HME692" s="413"/>
      <c r="HMF692" s="413"/>
      <c r="HMG692" s="413"/>
      <c r="HMH692" s="413"/>
      <c r="HMI692" s="413"/>
      <c r="HMJ692" s="413"/>
      <c r="HMK692" s="413"/>
      <c r="HML692" s="413"/>
      <c r="HMM692" s="413"/>
      <c r="HMN692" s="413"/>
      <c r="HMO692" s="413"/>
      <c r="HMP692" s="413"/>
      <c r="HMQ692" s="413"/>
      <c r="HMR692" s="413"/>
      <c r="HMS692" s="413"/>
      <c r="HMT692" s="413"/>
      <c r="HMU692" s="413"/>
      <c r="HMV692" s="413"/>
      <c r="HMW692" s="413"/>
      <c r="HMX692" s="414"/>
      <c r="HMY692" s="414"/>
      <c r="HMZ692" s="414"/>
      <c r="HNA692" s="414"/>
      <c r="HNB692" s="414"/>
      <c r="HNC692" s="413"/>
      <c r="HND692" s="413"/>
      <c r="HNE692" s="414"/>
      <c r="HNF692" s="414"/>
      <c r="HNG692" s="413"/>
      <c r="HNH692" s="413"/>
      <c r="HNI692" s="414"/>
      <c r="HNJ692" s="414"/>
      <c r="HNK692" s="413"/>
      <c r="HNL692" s="413"/>
      <c r="HNM692" s="413"/>
      <c r="HNN692" s="413"/>
      <c r="HNO692" s="413"/>
      <c r="HNP692" s="413"/>
      <c r="HNQ692" s="413"/>
      <c r="HNR692" s="414"/>
      <c r="HNS692" s="414"/>
      <c r="HNT692" s="413"/>
      <c r="HNU692" s="413"/>
      <c r="HNV692" s="414"/>
      <c r="HNW692" s="414"/>
      <c r="HNX692" s="413"/>
      <c r="HNY692" s="413"/>
      <c r="HNZ692" s="413"/>
      <c r="HOA692" s="413"/>
      <c r="HOB692" s="413"/>
      <c r="HOC692" s="407"/>
      <c r="HOD692" s="439"/>
      <c r="HOE692" s="413"/>
      <c r="HOF692" s="413"/>
      <c r="HOG692" s="413"/>
      <c r="HOH692" s="413"/>
      <c r="HOI692" s="413"/>
      <c r="HOJ692" s="413"/>
      <c r="HOK692" s="413"/>
      <c r="HOL692" s="412"/>
      <c r="HOM692" s="412"/>
      <c r="HON692" s="412"/>
      <c r="HOO692" s="412"/>
      <c r="HOP692" s="412"/>
      <c r="HOQ692" s="412"/>
      <c r="HOR692" s="412"/>
      <c r="HOS692" s="412"/>
      <c r="HOT692" s="412"/>
      <c r="HOU692" s="412"/>
      <c r="HOV692" s="412"/>
      <c r="HOW692" s="412"/>
      <c r="HOX692" s="412"/>
      <c r="HOY692" s="412"/>
      <c r="HOZ692" s="412"/>
      <c r="HPA692" s="412"/>
      <c r="HPB692" s="412"/>
      <c r="HPC692" s="412"/>
      <c r="HPD692" s="412"/>
      <c r="HPE692" s="412"/>
      <c r="HPF692" s="412"/>
      <c r="HPG692" s="412"/>
      <c r="HPH692" s="412"/>
      <c r="HPI692" s="412"/>
      <c r="HPJ692" s="412"/>
      <c r="HPK692" s="412"/>
      <c r="HPL692" s="412"/>
      <c r="HPM692" s="412"/>
      <c r="HPN692" s="412"/>
      <c r="HPO692" s="412"/>
      <c r="HPP692" s="412"/>
      <c r="HPQ692" s="412"/>
      <c r="HPR692" s="412"/>
      <c r="HPS692" s="412"/>
      <c r="HPT692" s="412"/>
      <c r="HPU692" s="412"/>
      <c r="HPV692" s="412"/>
      <c r="HPW692" s="412"/>
      <c r="HPX692" s="412"/>
      <c r="HPY692" s="412"/>
      <c r="HPZ692" s="412"/>
      <c r="HQA692" s="412"/>
      <c r="HQB692" s="412"/>
      <c r="HQC692" s="412"/>
      <c r="HQD692" s="413"/>
      <c r="HQE692" s="413"/>
      <c r="HQF692" s="413"/>
      <c r="HQG692" s="413"/>
      <c r="HQH692" s="413"/>
      <c r="HQI692" s="413"/>
      <c r="HQJ692" s="413"/>
      <c r="HQK692" s="413"/>
      <c r="HQL692" s="413"/>
      <c r="HQM692" s="413"/>
      <c r="HQN692" s="413"/>
      <c r="HQO692" s="413"/>
      <c r="HQP692" s="413"/>
      <c r="HQQ692" s="413"/>
      <c r="HQR692" s="413"/>
      <c r="HQS692" s="413"/>
      <c r="HQT692" s="413"/>
      <c r="HQU692" s="413"/>
      <c r="HQV692" s="413"/>
      <c r="HQW692" s="413"/>
      <c r="HQX692" s="413"/>
      <c r="HQY692" s="413"/>
      <c r="HQZ692" s="413"/>
      <c r="HRA692" s="413"/>
      <c r="HRB692" s="414"/>
      <c r="HRC692" s="414"/>
      <c r="HRD692" s="414"/>
      <c r="HRE692" s="414"/>
      <c r="HRF692" s="414"/>
      <c r="HRG692" s="413"/>
      <c r="HRH692" s="413"/>
      <c r="HRI692" s="414"/>
      <c r="HRJ692" s="414"/>
      <c r="HRK692" s="413"/>
      <c r="HRL692" s="413"/>
      <c r="HRM692" s="414"/>
      <c r="HRN692" s="414"/>
      <c r="HRO692" s="413"/>
      <c r="HRP692" s="413"/>
      <c r="HRQ692" s="413"/>
      <c r="HRR692" s="413"/>
      <c r="HRS692" s="413"/>
      <c r="HRT692" s="413"/>
      <c r="HRU692" s="413"/>
      <c r="HRV692" s="414"/>
      <c r="HRW692" s="414"/>
      <c r="HRX692" s="413"/>
      <c r="HRY692" s="413"/>
      <c r="HRZ692" s="414"/>
      <c r="HSA692" s="414"/>
      <c r="HSB692" s="413"/>
      <c r="HSC692" s="413"/>
      <c r="HSD692" s="413"/>
      <c r="HSE692" s="413"/>
      <c r="HSF692" s="413"/>
      <c r="HSG692" s="407"/>
      <c r="HSH692" s="439"/>
      <c r="HSI692" s="413"/>
      <c r="HSJ692" s="413"/>
      <c r="HSK692" s="413"/>
      <c r="HSL692" s="413"/>
      <c r="HSM692" s="413"/>
      <c r="HSN692" s="413"/>
      <c r="HSO692" s="413"/>
      <c r="HSP692" s="412"/>
      <c r="HSQ692" s="412"/>
      <c r="HSR692" s="412"/>
      <c r="HSS692" s="412"/>
      <c r="HST692" s="412"/>
      <c r="HSU692" s="412"/>
      <c r="HSV692" s="412"/>
      <c r="HSW692" s="412"/>
      <c r="HSX692" s="412"/>
      <c r="HSY692" s="412"/>
      <c r="HSZ692" s="412"/>
      <c r="HTA692" s="412"/>
      <c r="HTB692" s="412"/>
      <c r="HTC692" s="412"/>
      <c r="HTD692" s="412"/>
      <c r="HTE692" s="412"/>
      <c r="HTF692" s="412"/>
      <c r="HTG692" s="412"/>
      <c r="HTH692" s="412"/>
      <c r="HTI692" s="412"/>
      <c r="HTJ692" s="412"/>
      <c r="HTK692" s="412"/>
      <c r="HTL692" s="412"/>
      <c r="HTM692" s="412"/>
      <c r="HTN692" s="412"/>
      <c r="HTO692" s="412"/>
      <c r="HTP692" s="412"/>
      <c r="HTQ692" s="412"/>
      <c r="HTR692" s="412"/>
      <c r="HTS692" s="412"/>
      <c r="HTT692" s="412"/>
      <c r="HTU692" s="412"/>
      <c r="HTV692" s="412"/>
      <c r="HTW692" s="412"/>
      <c r="HTX692" s="412"/>
      <c r="HTY692" s="412"/>
      <c r="HTZ692" s="412"/>
      <c r="HUA692" s="412"/>
      <c r="HUB692" s="412"/>
      <c r="HUC692" s="412"/>
      <c r="HUD692" s="412"/>
      <c r="HUE692" s="412"/>
      <c r="HUF692" s="412"/>
      <c r="HUG692" s="412"/>
      <c r="HUH692" s="413"/>
      <c r="HUI692" s="413"/>
      <c r="HUJ692" s="413"/>
      <c r="HUK692" s="413"/>
      <c r="HUL692" s="413"/>
      <c r="HUM692" s="413"/>
      <c r="HUN692" s="413"/>
      <c r="HUO692" s="413"/>
      <c r="HUP692" s="413"/>
      <c r="HUQ692" s="413"/>
      <c r="HUR692" s="413"/>
      <c r="HUS692" s="413"/>
      <c r="HUT692" s="413"/>
      <c r="HUU692" s="413"/>
      <c r="HUV692" s="413"/>
      <c r="HUW692" s="413"/>
      <c r="HUX692" s="413"/>
      <c r="HUY692" s="413"/>
      <c r="HUZ692" s="413"/>
      <c r="HVA692" s="413"/>
      <c r="HVB692" s="413"/>
      <c r="HVC692" s="413"/>
      <c r="HVD692" s="413"/>
      <c r="HVE692" s="413"/>
      <c r="HVF692" s="414"/>
      <c r="HVG692" s="414"/>
      <c r="HVH692" s="414"/>
      <c r="HVI692" s="414"/>
      <c r="HVJ692" s="414"/>
      <c r="HVK692" s="413"/>
      <c r="HVL692" s="413"/>
      <c r="HVM692" s="414"/>
      <c r="HVN692" s="414"/>
      <c r="HVO692" s="413"/>
      <c r="HVP692" s="413"/>
      <c r="HVQ692" s="414"/>
      <c r="HVR692" s="414"/>
      <c r="HVS692" s="413"/>
      <c r="HVT692" s="413"/>
      <c r="HVU692" s="413"/>
      <c r="HVV692" s="413"/>
      <c r="HVW692" s="413"/>
      <c r="HVX692" s="413"/>
      <c r="HVY692" s="413"/>
      <c r="HVZ692" s="414"/>
      <c r="HWA692" s="414"/>
      <c r="HWB692" s="413"/>
      <c r="HWC692" s="413"/>
      <c r="HWD692" s="414"/>
      <c r="HWE692" s="414"/>
      <c r="HWF692" s="413"/>
      <c r="HWG692" s="413"/>
      <c r="HWH692" s="413"/>
      <c r="HWI692" s="413"/>
      <c r="HWJ692" s="413"/>
      <c r="HWK692" s="407"/>
      <c r="HWL692" s="439"/>
      <c r="HWM692" s="413"/>
      <c r="HWN692" s="413"/>
      <c r="HWO692" s="413"/>
      <c r="HWP692" s="413"/>
      <c r="HWQ692" s="413"/>
      <c r="HWR692" s="413"/>
      <c r="HWS692" s="413"/>
      <c r="HWT692" s="412"/>
      <c r="HWU692" s="412"/>
      <c r="HWV692" s="412"/>
      <c r="HWW692" s="412"/>
      <c r="HWX692" s="412"/>
      <c r="HWY692" s="412"/>
      <c r="HWZ692" s="412"/>
      <c r="HXA692" s="412"/>
      <c r="HXB692" s="412"/>
      <c r="HXC692" s="412"/>
      <c r="HXD692" s="412"/>
      <c r="HXE692" s="412"/>
      <c r="HXF692" s="412"/>
      <c r="HXG692" s="412"/>
      <c r="HXH692" s="412"/>
      <c r="HXI692" s="412"/>
      <c r="HXJ692" s="412"/>
      <c r="HXK692" s="412"/>
      <c r="HXL692" s="412"/>
      <c r="HXM692" s="412"/>
      <c r="HXN692" s="412"/>
      <c r="HXO692" s="412"/>
      <c r="HXP692" s="412"/>
      <c r="HXQ692" s="412"/>
      <c r="HXR692" s="412"/>
      <c r="HXS692" s="412"/>
      <c r="HXT692" s="412"/>
      <c r="HXU692" s="412"/>
      <c r="HXV692" s="412"/>
      <c r="HXW692" s="412"/>
      <c r="HXX692" s="412"/>
      <c r="HXY692" s="412"/>
      <c r="HXZ692" s="412"/>
      <c r="HYA692" s="412"/>
      <c r="HYB692" s="412"/>
      <c r="HYC692" s="412"/>
      <c r="HYD692" s="412"/>
      <c r="HYE692" s="412"/>
      <c r="HYF692" s="412"/>
      <c r="HYG692" s="412"/>
      <c r="HYH692" s="412"/>
      <c r="HYI692" s="412"/>
      <c r="HYJ692" s="412"/>
      <c r="HYK692" s="412"/>
      <c r="HYL692" s="413"/>
      <c r="HYM692" s="413"/>
      <c r="HYN692" s="413"/>
      <c r="HYO692" s="413"/>
      <c r="HYP692" s="413"/>
      <c r="HYQ692" s="413"/>
      <c r="HYR692" s="413"/>
      <c r="HYS692" s="413"/>
      <c r="HYT692" s="413"/>
      <c r="HYU692" s="413"/>
      <c r="HYV692" s="413"/>
      <c r="HYW692" s="413"/>
      <c r="HYX692" s="413"/>
      <c r="HYY692" s="413"/>
      <c r="HYZ692" s="413"/>
      <c r="HZA692" s="413"/>
      <c r="HZB692" s="413"/>
      <c r="HZC692" s="413"/>
      <c r="HZD692" s="413"/>
      <c r="HZE692" s="413"/>
      <c r="HZF692" s="413"/>
      <c r="HZG692" s="413"/>
      <c r="HZH692" s="413"/>
      <c r="HZI692" s="413"/>
      <c r="HZJ692" s="414"/>
      <c r="HZK692" s="414"/>
      <c r="HZL692" s="414"/>
      <c r="HZM692" s="414"/>
      <c r="HZN692" s="414"/>
      <c r="HZO692" s="413"/>
      <c r="HZP692" s="413"/>
      <c r="HZQ692" s="414"/>
      <c r="HZR692" s="414"/>
      <c r="HZS692" s="413"/>
      <c r="HZT692" s="413"/>
      <c r="HZU692" s="414"/>
      <c r="HZV692" s="414"/>
      <c r="HZW692" s="413"/>
      <c r="HZX692" s="413"/>
      <c r="HZY692" s="413"/>
      <c r="HZZ692" s="413"/>
      <c r="IAA692" s="413"/>
      <c r="IAB692" s="413"/>
      <c r="IAC692" s="413"/>
      <c r="IAD692" s="414"/>
      <c r="IAE692" s="414"/>
      <c r="IAF692" s="413"/>
      <c r="IAG692" s="413"/>
      <c r="IAH692" s="414"/>
      <c r="IAI692" s="414"/>
      <c r="IAJ692" s="413"/>
      <c r="IAK692" s="413"/>
      <c r="IAL692" s="413"/>
      <c r="IAM692" s="413"/>
      <c r="IAN692" s="413"/>
      <c r="IAO692" s="407"/>
      <c r="IAP692" s="439"/>
      <c r="IAQ692" s="413"/>
      <c r="IAR692" s="413"/>
      <c r="IAS692" s="413"/>
      <c r="IAT692" s="413"/>
      <c r="IAU692" s="413"/>
      <c r="IAV692" s="413"/>
      <c r="IAW692" s="413"/>
      <c r="IAX692" s="412"/>
      <c r="IAY692" s="412"/>
      <c r="IAZ692" s="412"/>
      <c r="IBA692" s="412"/>
      <c r="IBB692" s="412"/>
      <c r="IBC692" s="412"/>
      <c r="IBD692" s="412"/>
      <c r="IBE692" s="412"/>
      <c r="IBF692" s="412"/>
      <c r="IBG692" s="412"/>
      <c r="IBH692" s="412"/>
      <c r="IBI692" s="412"/>
      <c r="IBJ692" s="412"/>
      <c r="IBK692" s="412"/>
      <c r="IBL692" s="412"/>
      <c r="IBM692" s="412"/>
      <c r="IBN692" s="412"/>
      <c r="IBO692" s="412"/>
      <c r="IBP692" s="412"/>
      <c r="IBQ692" s="412"/>
      <c r="IBR692" s="412"/>
      <c r="IBS692" s="412"/>
      <c r="IBT692" s="412"/>
      <c r="IBU692" s="412"/>
      <c r="IBV692" s="412"/>
      <c r="IBW692" s="412"/>
      <c r="IBX692" s="412"/>
      <c r="IBY692" s="412"/>
      <c r="IBZ692" s="412"/>
      <c r="ICA692" s="412"/>
      <c r="ICB692" s="412"/>
      <c r="ICC692" s="412"/>
      <c r="ICD692" s="412"/>
      <c r="ICE692" s="412"/>
      <c r="ICF692" s="412"/>
      <c r="ICG692" s="412"/>
      <c r="ICH692" s="412"/>
      <c r="ICI692" s="412"/>
      <c r="ICJ692" s="412"/>
      <c r="ICK692" s="412"/>
      <c r="ICL692" s="412"/>
      <c r="ICM692" s="412"/>
      <c r="ICN692" s="412"/>
      <c r="ICO692" s="412"/>
      <c r="ICP692" s="413"/>
      <c r="ICQ692" s="413"/>
      <c r="ICR692" s="413"/>
      <c r="ICS692" s="413"/>
      <c r="ICT692" s="413"/>
      <c r="ICU692" s="413"/>
      <c r="ICV692" s="413"/>
      <c r="ICW692" s="413"/>
      <c r="ICX692" s="413"/>
      <c r="ICY692" s="413"/>
      <c r="ICZ692" s="413"/>
      <c r="IDA692" s="413"/>
      <c r="IDB692" s="413"/>
      <c r="IDC692" s="413"/>
      <c r="IDD692" s="413"/>
      <c r="IDE692" s="413"/>
      <c r="IDF692" s="413"/>
      <c r="IDG692" s="413"/>
      <c r="IDH692" s="413"/>
      <c r="IDI692" s="413"/>
      <c r="IDJ692" s="413"/>
      <c r="IDK692" s="413"/>
      <c r="IDL692" s="413"/>
      <c r="IDM692" s="413"/>
      <c r="IDN692" s="414"/>
      <c r="IDO692" s="414"/>
      <c r="IDP692" s="414"/>
      <c r="IDQ692" s="414"/>
      <c r="IDR692" s="414"/>
      <c r="IDS692" s="413"/>
      <c r="IDT692" s="413"/>
      <c r="IDU692" s="414"/>
      <c r="IDV692" s="414"/>
      <c r="IDW692" s="413"/>
      <c r="IDX692" s="413"/>
      <c r="IDY692" s="414"/>
      <c r="IDZ692" s="414"/>
      <c r="IEA692" s="413"/>
      <c r="IEB692" s="413"/>
      <c r="IEC692" s="413"/>
      <c r="IED692" s="413"/>
      <c r="IEE692" s="413"/>
      <c r="IEF692" s="413"/>
      <c r="IEG692" s="413"/>
      <c r="IEH692" s="414"/>
      <c r="IEI692" s="414"/>
      <c r="IEJ692" s="413"/>
      <c r="IEK692" s="413"/>
      <c r="IEL692" s="414"/>
      <c r="IEM692" s="414"/>
      <c r="IEN692" s="413"/>
      <c r="IEO692" s="413"/>
      <c r="IEP692" s="413"/>
      <c r="IEQ692" s="413"/>
      <c r="IER692" s="413"/>
      <c r="IES692" s="407"/>
      <c r="IET692" s="439"/>
      <c r="IEU692" s="413"/>
      <c r="IEV692" s="413"/>
      <c r="IEW692" s="413"/>
      <c r="IEX692" s="413"/>
      <c r="IEY692" s="413"/>
      <c r="IEZ692" s="413"/>
      <c r="IFA692" s="413"/>
      <c r="IFB692" s="412"/>
      <c r="IFC692" s="412"/>
      <c r="IFD692" s="412"/>
      <c r="IFE692" s="412"/>
      <c r="IFF692" s="412"/>
      <c r="IFG692" s="412"/>
      <c r="IFH692" s="412"/>
      <c r="IFI692" s="412"/>
      <c r="IFJ692" s="412"/>
      <c r="IFK692" s="412"/>
      <c r="IFL692" s="412"/>
      <c r="IFM692" s="412"/>
      <c r="IFN692" s="412"/>
      <c r="IFO692" s="412"/>
      <c r="IFP692" s="412"/>
      <c r="IFQ692" s="412"/>
      <c r="IFR692" s="412"/>
      <c r="IFS692" s="412"/>
      <c r="IFT692" s="412"/>
      <c r="IFU692" s="412"/>
      <c r="IFV692" s="412"/>
      <c r="IFW692" s="412"/>
      <c r="IFX692" s="412"/>
      <c r="IFY692" s="412"/>
      <c r="IFZ692" s="412"/>
      <c r="IGA692" s="412"/>
      <c r="IGB692" s="412"/>
      <c r="IGC692" s="412"/>
      <c r="IGD692" s="412"/>
      <c r="IGE692" s="412"/>
      <c r="IGF692" s="412"/>
      <c r="IGG692" s="412"/>
      <c r="IGH692" s="412"/>
      <c r="IGI692" s="412"/>
      <c r="IGJ692" s="412"/>
      <c r="IGK692" s="412"/>
      <c r="IGL692" s="412"/>
      <c r="IGM692" s="412"/>
      <c r="IGN692" s="412"/>
      <c r="IGO692" s="412"/>
      <c r="IGP692" s="412"/>
      <c r="IGQ692" s="412"/>
      <c r="IGR692" s="412"/>
      <c r="IGS692" s="412"/>
      <c r="IGT692" s="413"/>
      <c r="IGU692" s="413"/>
      <c r="IGV692" s="413"/>
      <c r="IGW692" s="413"/>
      <c r="IGX692" s="413"/>
      <c r="IGY692" s="413"/>
      <c r="IGZ692" s="413"/>
      <c r="IHA692" s="413"/>
      <c r="IHB692" s="413"/>
      <c r="IHC692" s="413"/>
      <c r="IHD692" s="413"/>
      <c r="IHE692" s="413"/>
      <c r="IHF692" s="413"/>
      <c r="IHG692" s="413"/>
      <c r="IHH692" s="413"/>
      <c r="IHI692" s="413"/>
      <c r="IHJ692" s="413"/>
      <c r="IHK692" s="413"/>
      <c r="IHL692" s="413"/>
      <c r="IHM692" s="413"/>
      <c r="IHN692" s="413"/>
      <c r="IHO692" s="413"/>
      <c r="IHP692" s="413"/>
      <c r="IHQ692" s="413"/>
      <c r="IHR692" s="414"/>
      <c r="IHS692" s="414"/>
      <c r="IHT692" s="414"/>
      <c r="IHU692" s="414"/>
      <c r="IHV692" s="414"/>
      <c r="IHW692" s="413"/>
      <c r="IHX692" s="413"/>
      <c r="IHY692" s="414"/>
      <c r="IHZ692" s="414"/>
      <c r="IIA692" s="413"/>
      <c r="IIB692" s="413"/>
      <c r="IIC692" s="414"/>
      <c r="IID692" s="414"/>
      <c r="IIE692" s="413"/>
      <c r="IIF692" s="413"/>
      <c r="IIG692" s="413"/>
      <c r="IIH692" s="413"/>
      <c r="III692" s="413"/>
      <c r="IIJ692" s="413"/>
      <c r="IIK692" s="413"/>
      <c r="IIL692" s="414"/>
      <c r="IIM692" s="414"/>
      <c r="IIN692" s="413"/>
      <c r="IIO692" s="413"/>
      <c r="IIP692" s="414"/>
      <c r="IIQ692" s="414"/>
      <c r="IIR692" s="413"/>
      <c r="IIS692" s="413"/>
      <c r="IIT692" s="413"/>
      <c r="IIU692" s="413"/>
      <c r="IIV692" s="413"/>
      <c r="IIW692" s="407"/>
      <c r="IIX692" s="439"/>
      <c r="IIY692" s="413"/>
      <c r="IIZ692" s="413"/>
      <c r="IJA692" s="413"/>
      <c r="IJB692" s="413"/>
      <c r="IJC692" s="413"/>
      <c r="IJD692" s="413"/>
      <c r="IJE692" s="413"/>
      <c r="IJF692" s="412"/>
      <c r="IJG692" s="412"/>
      <c r="IJH692" s="412"/>
      <c r="IJI692" s="412"/>
      <c r="IJJ692" s="412"/>
      <c r="IJK692" s="412"/>
      <c r="IJL692" s="412"/>
      <c r="IJM692" s="412"/>
      <c r="IJN692" s="412"/>
      <c r="IJO692" s="412"/>
      <c r="IJP692" s="412"/>
      <c r="IJQ692" s="412"/>
      <c r="IJR692" s="412"/>
      <c r="IJS692" s="412"/>
      <c r="IJT692" s="412"/>
      <c r="IJU692" s="412"/>
      <c r="IJV692" s="412"/>
      <c r="IJW692" s="412"/>
      <c r="IJX692" s="412"/>
      <c r="IJY692" s="412"/>
      <c r="IJZ692" s="412"/>
      <c r="IKA692" s="412"/>
      <c r="IKB692" s="412"/>
      <c r="IKC692" s="412"/>
      <c r="IKD692" s="412"/>
      <c r="IKE692" s="412"/>
      <c r="IKF692" s="412"/>
      <c r="IKG692" s="412"/>
      <c r="IKH692" s="412"/>
      <c r="IKI692" s="412"/>
      <c r="IKJ692" s="412"/>
      <c r="IKK692" s="412"/>
      <c r="IKL692" s="412"/>
      <c r="IKM692" s="412"/>
      <c r="IKN692" s="412"/>
      <c r="IKO692" s="412"/>
      <c r="IKP692" s="412"/>
      <c r="IKQ692" s="412"/>
      <c r="IKR692" s="412"/>
      <c r="IKS692" s="412"/>
      <c r="IKT692" s="412"/>
      <c r="IKU692" s="412"/>
      <c r="IKV692" s="412"/>
      <c r="IKW692" s="412"/>
      <c r="IKX692" s="413"/>
      <c r="IKY692" s="413"/>
      <c r="IKZ692" s="413"/>
      <c r="ILA692" s="413"/>
      <c r="ILB692" s="413"/>
      <c r="ILC692" s="413"/>
      <c r="ILD692" s="413"/>
      <c r="ILE692" s="413"/>
      <c r="ILF692" s="413"/>
      <c r="ILG692" s="413"/>
      <c r="ILH692" s="413"/>
      <c r="ILI692" s="413"/>
      <c r="ILJ692" s="413"/>
      <c r="ILK692" s="413"/>
      <c r="ILL692" s="413"/>
      <c r="ILM692" s="413"/>
      <c r="ILN692" s="413"/>
      <c r="ILO692" s="413"/>
      <c r="ILP692" s="413"/>
      <c r="ILQ692" s="413"/>
      <c r="ILR692" s="413"/>
      <c r="ILS692" s="413"/>
      <c r="ILT692" s="413"/>
      <c r="ILU692" s="413"/>
      <c r="ILV692" s="414"/>
      <c r="ILW692" s="414"/>
      <c r="ILX692" s="414"/>
      <c r="ILY692" s="414"/>
      <c r="ILZ692" s="414"/>
      <c r="IMA692" s="413"/>
      <c r="IMB692" s="413"/>
      <c r="IMC692" s="414"/>
      <c r="IMD692" s="414"/>
      <c r="IME692" s="413"/>
      <c r="IMF692" s="413"/>
      <c r="IMG692" s="414"/>
      <c r="IMH692" s="414"/>
      <c r="IMI692" s="413"/>
      <c r="IMJ692" s="413"/>
      <c r="IMK692" s="413"/>
      <c r="IML692" s="413"/>
      <c r="IMM692" s="413"/>
      <c r="IMN692" s="413"/>
      <c r="IMO692" s="413"/>
      <c r="IMP692" s="414"/>
      <c r="IMQ692" s="414"/>
      <c r="IMR692" s="413"/>
      <c r="IMS692" s="413"/>
      <c r="IMT692" s="414"/>
      <c r="IMU692" s="414"/>
      <c r="IMV692" s="413"/>
      <c r="IMW692" s="413"/>
      <c r="IMX692" s="413"/>
      <c r="IMY692" s="413"/>
      <c r="IMZ692" s="413"/>
      <c r="INA692" s="407"/>
      <c r="INB692" s="439"/>
      <c r="INC692" s="413"/>
      <c r="IND692" s="413"/>
      <c r="INE692" s="413"/>
      <c r="INF692" s="413"/>
      <c r="ING692" s="413"/>
      <c r="INH692" s="413"/>
      <c r="INI692" s="413"/>
      <c r="INJ692" s="412"/>
      <c r="INK692" s="412"/>
      <c r="INL692" s="412"/>
      <c r="INM692" s="412"/>
      <c r="INN692" s="412"/>
      <c r="INO692" s="412"/>
      <c r="INP692" s="412"/>
      <c r="INQ692" s="412"/>
      <c r="INR692" s="412"/>
      <c r="INS692" s="412"/>
      <c r="INT692" s="412"/>
      <c r="INU692" s="412"/>
      <c r="INV692" s="412"/>
      <c r="INW692" s="412"/>
      <c r="INX692" s="412"/>
      <c r="INY692" s="412"/>
      <c r="INZ692" s="412"/>
      <c r="IOA692" s="412"/>
      <c r="IOB692" s="412"/>
      <c r="IOC692" s="412"/>
      <c r="IOD692" s="412"/>
      <c r="IOE692" s="412"/>
      <c r="IOF692" s="412"/>
      <c r="IOG692" s="412"/>
      <c r="IOH692" s="412"/>
      <c r="IOI692" s="412"/>
      <c r="IOJ692" s="412"/>
      <c r="IOK692" s="412"/>
      <c r="IOL692" s="412"/>
      <c r="IOM692" s="412"/>
      <c r="ION692" s="412"/>
      <c r="IOO692" s="412"/>
      <c r="IOP692" s="412"/>
      <c r="IOQ692" s="412"/>
      <c r="IOR692" s="412"/>
      <c r="IOS692" s="412"/>
      <c r="IOT692" s="412"/>
      <c r="IOU692" s="412"/>
      <c r="IOV692" s="412"/>
      <c r="IOW692" s="412"/>
      <c r="IOX692" s="412"/>
      <c r="IOY692" s="412"/>
      <c r="IOZ692" s="412"/>
      <c r="IPA692" s="412"/>
      <c r="IPB692" s="413"/>
      <c r="IPC692" s="413"/>
      <c r="IPD692" s="413"/>
      <c r="IPE692" s="413"/>
      <c r="IPF692" s="413"/>
      <c r="IPG692" s="413"/>
      <c r="IPH692" s="413"/>
      <c r="IPI692" s="413"/>
      <c r="IPJ692" s="413"/>
      <c r="IPK692" s="413"/>
      <c r="IPL692" s="413"/>
      <c r="IPM692" s="413"/>
      <c r="IPN692" s="413"/>
      <c r="IPO692" s="413"/>
      <c r="IPP692" s="413"/>
      <c r="IPQ692" s="413"/>
      <c r="IPR692" s="413"/>
      <c r="IPS692" s="413"/>
      <c r="IPT692" s="413"/>
      <c r="IPU692" s="413"/>
      <c r="IPV692" s="413"/>
      <c r="IPW692" s="413"/>
      <c r="IPX692" s="413"/>
      <c r="IPY692" s="413"/>
      <c r="IPZ692" s="414"/>
      <c r="IQA692" s="414"/>
      <c r="IQB692" s="414"/>
      <c r="IQC692" s="414"/>
      <c r="IQD692" s="414"/>
      <c r="IQE692" s="413"/>
      <c r="IQF692" s="413"/>
      <c r="IQG692" s="414"/>
      <c r="IQH692" s="414"/>
      <c r="IQI692" s="413"/>
      <c r="IQJ692" s="413"/>
      <c r="IQK692" s="414"/>
      <c r="IQL692" s="414"/>
      <c r="IQM692" s="413"/>
      <c r="IQN692" s="413"/>
      <c r="IQO692" s="413"/>
      <c r="IQP692" s="413"/>
      <c r="IQQ692" s="413"/>
      <c r="IQR692" s="413"/>
      <c r="IQS692" s="413"/>
      <c r="IQT692" s="414"/>
      <c r="IQU692" s="414"/>
      <c r="IQV692" s="413"/>
      <c r="IQW692" s="413"/>
      <c r="IQX692" s="414"/>
      <c r="IQY692" s="414"/>
      <c r="IQZ692" s="413"/>
      <c r="IRA692" s="413"/>
      <c r="IRB692" s="413"/>
      <c r="IRC692" s="413"/>
      <c r="IRD692" s="413"/>
      <c r="IRE692" s="407"/>
      <c r="IRF692" s="439"/>
      <c r="IRG692" s="413"/>
      <c r="IRH692" s="413"/>
      <c r="IRI692" s="413"/>
      <c r="IRJ692" s="413"/>
      <c r="IRK692" s="413"/>
      <c r="IRL692" s="413"/>
      <c r="IRM692" s="413"/>
      <c r="IRN692" s="412"/>
      <c r="IRO692" s="412"/>
      <c r="IRP692" s="412"/>
      <c r="IRQ692" s="412"/>
      <c r="IRR692" s="412"/>
      <c r="IRS692" s="412"/>
      <c r="IRT692" s="412"/>
      <c r="IRU692" s="412"/>
      <c r="IRV692" s="412"/>
      <c r="IRW692" s="412"/>
      <c r="IRX692" s="412"/>
      <c r="IRY692" s="412"/>
      <c r="IRZ692" s="412"/>
      <c r="ISA692" s="412"/>
      <c r="ISB692" s="412"/>
      <c r="ISC692" s="412"/>
      <c r="ISD692" s="412"/>
      <c r="ISE692" s="412"/>
      <c r="ISF692" s="412"/>
      <c r="ISG692" s="412"/>
      <c r="ISH692" s="412"/>
      <c r="ISI692" s="412"/>
      <c r="ISJ692" s="412"/>
      <c r="ISK692" s="412"/>
      <c r="ISL692" s="412"/>
      <c r="ISM692" s="412"/>
      <c r="ISN692" s="412"/>
      <c r="ISO692" s="412"/>
      <c r="ISP692" s="412"/>
      <c r="ISQ692" s="412"/>
      <c r="ISR692" s="412"/>
      <c r="ISS692" s="412"/>
      <c r="IST692" s="412"/>
      <c r="ISU692" s="412"/>
      <c r="ISV692" s="412"/>
      <c r="ISW692" s="412"/>
      <c r="ISX692" s="412"/>
      <c r="ISY692" s="412"/>
      <c r="ISZ692" s="412"/>
      <c r="ITA692" s="412"/>
      <c r="ITB692" s="412"/>
      <c r="ITC692" s="412"/>
      <c r="ITD692" s="412"/>
      <c r="ITE692" s="412"/>
      <c r="ITF692" s="413"/>
      <c r="ITG692" s="413"/>
      <c r="ITH692" s="413"/>
      <c r="ITI692" s="413"/>
      <c r="ITJ692" s="413"/>
      <c r="ITK692" s="413"/>
      <c r="ITL692" s="413"/>
      <c r="ITM692" s="413"/>
      <c r="ITN692" s="413"/>
      <c r="ITO692" s="413"/>
      <c r="ITP692" s="413"/>
      <c r="ITQ692" s="413"/>
      <c r="ITR692" s="413"/>
      <c r="ITS692" s="413"/>
      <c r="ITT692" s="413"/>
      <c r="ITU692" s="413"/>
      <c r="ITV692" s="413"/>
      <c r="ITW692" s="413"/>
      <c r="ITX692" s="413"/>
      <c r="ITY692" s="413"/>
      <c r="ITZ692" s="413"/>
      <c r="IUA692" s="413"/>
      <c r="IUB692" s="413"/>
      <c r="IUC692" s="413"/>
      <c r="IUD692" s="414"/>
      <c r="IUE692" s="414"/>
      <c r="IUF692" s="414"/>
      <c r="IUG692" s="414"/>
      <c r="IUH692" s="414"/>
      <c r="IUI692" s="413"/>
      <c r="IUJ692" s="413"/>
      <c r="IUK692" s="414"/>
      <c r="IUL692" s="414"/>
      <c r="IUM692" s="413"/>
      <c r="IUN692" s="413"/>
      <c r="IUO692" s="414"/>
      <c r="IUP692" s="414"/>
      <c r="IUQ692" s="413"/>
      <c r="IUR692" s="413"/>
      <c r="IUS692" s="413"/>
      <c r="IUT692" s="413"/>
      <c r="IUU692" s="413"/>
      <c r="IUV692" s="413"/>
      <c r="IUW692" s="413"/>
      <c r="IUX692" s="414"/>
      <c r="IUY692" s="414"/>
      <c r="IUZ692" s="413"/>
      <c r="IVA692" s="413"/>
      <c r="IVB692" s="414"/>
      <c r="IVC692" s="414"/>
      <c r="IVD692" s="413"/>
      <c r="IVE692" s="413"/>
      <c r="IVF692" s="413"/>
      <c r="IVG692" s="413"/>
      <c r="IVH692" s="413"/>
      <c r="IVI692" s="407"/>
      <c r="IVJ692" s="439"/>
      <c r="IVK692" s="413"/>
      <c r="IVL692" s="413"/>
      <c r="IVM692" s="413"/>
      <c r="IVN692" s="413"/>
      <c r="IVO692" s="413"/>
      <c r="IVP692" s="413"/>
      <c r="IVQ692" s="413"/>
      <c r="IVR692" s="412"/>
      <c r="IVS692" s="412"/>
      <c r="IVT692" s="412"/>
      <c r="IVU692" s="412"/>
      <c r="IVV692" s="412"/>
      <c r="IVW692" s="412"/>
      <c r="IVX692" s="412"/>
      <c r="IVY692" s="412"/>
      <c r="IVZ692" s="412"/>
      <c r="IWA692" s="412"/>
      <c r="IWB692" s="412"/>
      <c r="IWC692" s="412"/>
      <c r="IWD692" s="412"/>
      <c r="IWE692" s="412"/>
      <c r="IWF692" s="412"/>
      <c r="IWG692" s="412"/>
      <c r="IWH692" s="412"/>
      <c r="IWI692" s="412"/>
      <c r="IWJ692" s="412"/>
      <c r="IWK692" s="412"/>
      <c r="IWL692" s="412"/>
      <c r="IWM692" s="412"/>
      <c r="IWN692" s="412"/>
      <c r="IWO692" s="412"/>
      <c r="IWP692" s="412"/>
      <c r="IWQ692" s="412"/>
      <c r="IWR692" s="412"/>
      <c r="IWS692" s="412"/>
      <c r="IWT692" s="412"/>
      <c r="IWU692" s="412"/>
      <c r="IWV692" s="412"/>
      <c r="IWW692" s="412"/>
      <c r="IWX692" s="412"/>
      <c r="IWY692" s="412"/>
      <c r="IWZ692" s="412"/>
      <c r="IXA692" s="412"/>
      <c r="IXB692" s="412"/>
      <c r="IXC692" s="412"/>
      <c r="IXD692" s="412"/>
      <c r="IXE692" s="412"/>
      <c r="IXF692" s="412"/>
      <c r="IXG692" s="412"/>
      <c r="IXH692" s="412"/>
      <c r="IXI692" s="412"/>
      <c r="IXJ692" s="413"/>
      <c r="IXK692" s="413"/>
      <c r="IXL692" s="413"/>
      <c r="IXM692" s="413"/>
      <c r="IXN692" s="413"/>
      <c r="IXO692" s="413"/>
      <c r="IXP692" s="413"/>
      <c r="IXQ692" s="413"/>
      <c r="IXR692" s="413"/>
      <c r="IXS692" s="413"/>
      <c r="IXT692" s="413"/>
      <c r="IXU692" s="413"/>
      <c r="IXV692" s="413"/>
      <c r="IXW692" s="413"/>
      <c r="IXX692" s="413"/>
      <c r="IXY692" s="413"/>
      <c r="IXZ692" s="413"/>
      <c r="IYA692" s="413"/>
      <c r="IYB692" s="413"/>
      <c r="IYC692" s="413"/>
      <c r="IYD692" s="413"/>
      <c r="IYE692" s="413"/>
      <c r="IYF692" s="413"/>
      <c r="IYG692" s="413"/>
      <c r="IYH692" s="414"/>
      <c r="IYI692" s="414"/>
      <c r="IYJ692" s="414"/>
      <c r="IYK692" s="414"/>
      <c r="IYL692" s="414"/>
      <c r="IYM692" s="413"/>
      <c r="IYN692" s="413"/>
      <c r="IYO692" s="414"/>
      <c r="IYP692" s="414"/>
      <c r="IYQ692" s="413"/>
      <c r="IYR692" s="413"/>
      <c r="IYS692" s="414"/>
      <c r="IYT692" s="414"/>
      <c r="IYU692" s="413"/>
      <c r="IYV692" s="413"/>
      <c r="IYW692" s="413"/>
      <c r="IYX692" s="413"/>
      <c r="IYY692" s="413"/>
      <c r="IYZ692" s="413"/>
      <c r="IZA692" s="413"/>
      <c r="IZB692" s="414"/>
      <c r="IZC692" s="414"/>
      <c r="IZD692" s="413"/>
      <c r="IZE692" s="413"/>
      <c r="IZF692" s="414"/>
      <c r="IZG692" s="414"/>
      <c r="IZH692" s="413"/>
      <c r="IZI692" s="413"/>
      <c r="IZJ692" s="413"/>
      <c r="IZK692" s="413"/>
      <c r="IZL692" s="413"/>
      <c r="IZM692" s="407"/>
      <c r="IZN692" s="439"/>
      <c r="IZO692" s="413"/>
      <c r="IZP692" s="413"/>
      <c r="IZQ692" s="413"/>
      <c r="IZR692" s="413"/>
      <c r="IZS692" s="413"/>
      <c r="IZT692" s="413"/>
      <c r="IZU692" s="413"/>
      <c r="IZV692" s="412"/>
      <c r="IZW692" s="412"/>
      <c r="IZX692" s="412"/>
      <c r="IZY692" s="412"/>
      <c r="IZZ692" s="412"/>
      <c r="JAA692" s="412"/>
      <c r="JAB692" s="412"/>
      <c r="JAC692" s="412"/>
      <c r="JAD692" s="412"/>
      <c r="JAE692" s="412"/>
      <c r="JAF692" s="412"/>
      <c r="JAG692" s="412"/>
      <c r="JAH692" s="412"/>
      <c r="JAI692" s="412"/>
      <c r="JAJ692" s="412"/>
      <c r="JAK692" s="412"/>
      <c r="JAL692" s="412"/>
      <c r="JAM692" s="412"/>
      <c r="JAN692" s="412"/>
      <c r="JAO692" s="412"/>
      <c r="JAP692" s="412"/>
      <c r="JAQ692" s="412"/>
      <c r="JAR692" s="412"/>
      <c r="JAS692" s="412"/>
      <c r="JAT692" s="412"/>
      <c r="JAU692" s="412"/>
      <c r="JAV692" s="412"/>
      <c r="JAW692" s="412"/>
      <c r="JAX692" s="412"/>
      <c r="JAY692" s="412"/>
      <c r="JAZ692" s="412"/>
      <c r="JBA692" s="412"/>
      <c r="JBB692" s="412"/>
      <c r="JBC692" s="412"/>
      <c r="JBD692" s="412"/>
      <c r="JBE692" s="412"/>
      <c r="JBF692" s="412"/>
      <c r="JBG692" s="412"/>
      <c r="JBH692" s="412"/>
      <c r="JBI692" s="412"/>
      <c r="JBJ692" s="412"/>
      <c r="JBK692" s="412"/>
      <c r="JBL692" s="412"/>
      <c r="JBM692" s="412"/>
      <c r="JBN692" s="413"/>
      <c r="JBO692" s="413"/>
      <c r="JBP692" s="413"/>
      <c r="JBQ692" s="413"/>
      <c r="JBR692" s="413"/>
      <c r="JBS692" s="413"/>
      <c r="JBT692" s="413"/>
      <c r="JBU692" s="413"/>
      <c r="JBV692" s="413"/>
      <c r="JBW692" s="413"/>
      <c r="JBX692" s="413"/>
      <c r="JBY692" s="413"/>
      <c r="JBZ692" s="413"/>
      <c r="JCA692" s="413"/>
      <c r="JCB692" s="413"/>
      <c r="JCC692" s="413"/>
      <c r="JCD692" s="413"/>
      <c r="JCE692" s="413"/>
      <c r="JCF692" s="413"/>
      <c r="JCG692" s="413"/>
      <c r="JCH692" s="413"/>
      <c r="JCI692" s="413"/>
      <c r="JCJ692" s="413"/>
      <c r="JCK692" s="413"/>
      <c r="JCL692" s="414"/>
      <c r="JCM692" s="414"/>
      <c r="JCN692" s="414"/>
      <c r="JCO692" s="414"/>
      <c r="JCP692" s="414"/>
      <c r="JCQ692" s="413"/>
      <c r="JCR692" s="413"/>
      <c r="JCS692" s="414"/>
      <c r="JCT692" s="414"/>
      <c r="JCU692" s="413"/>
      <c r="JCV692" s="413"/>
      <c r="JCW692" s="414"/>
      <c r="JCX692" s="414"/>
      <c r="JCY692" s="413"/>
      <c r="JCZ692" s="413"/>
      <c r="JDA692" s="413"/>
      <c r="JDB692" s="413"/>
      <c r="JDC692" s="413"/>
      <c r="JDD692" s="413"/>
      <c r="JDE692" s="413"/>
      <c r="JDF692" s="414"/>
      <c r="JDG692" s="414"/>
      <c r="JDH692" s="413"/>
      <c r="JDI692" s="413"/>
      <c r="JDJ692" s="414"/>
      <c r="JDK692" s="414"/>
      <c r="JDL692" s="413"/>
      <c r="JDM692" s="413"/>
      <c r="JDN692" s="413"/>
      <c r="JDO692" s="413"/>
      <c r="JDP692" s="413"/>
      <c r="JDQ692" s="407"/>
      <c r="JDR692" s="439"/>
      <c r="JDS692" s="413"/>
      <c r="JDT692" s="413"/>
      <c r="JDU692" s="413"/>
      <c r="JDV692" s="413"/>
      <c r="JDW692" s="413"/>
      <c r="JDX692" s="413"/>
      <c r="JDY692" s="413"/>
      <c r="JDZ692" s="412"/>
      <c r="JEA692" s="412"/>
      <c r="JEB692" s="412"/>
      <c r="JEC692" s="412"/>
      <c r="JED692" s="412"/>
      <c r="JEE692" s="412"/>
      <c r="JEF692" s="412"/>
      <c r="JEG692" s="412"/>
      <c r="JEH692" s="412"/>
      <c r="JEI692" s="412"/>
      <c r="JEJ692" s="412"/>
      <c r="JEK692" s="412"/>
      <c r="JEL692" s="412"/>
      <c r="JEM692" s="412"/>
      <c r="JEN692" s="412"/>
      <c r="JEO692" s="412"/>
      <c r="JEP692" s="412"/>
      <c r="JEQ692" s="412"/>
      <c r="JER692" s="412"/>
      <c r="JES692" s="412"/>
      <c r="JET692" s="412"/>
      <c r="JEU692" s="412"/>
      <c r="JEV692" s="412"/>
      <c r="JEW692" s="412"/>
      <c r="JEX692" s="412"/>
      <c r="JEY692" s="412"/>
      <c r="JEZ692" s="412"/>
      <c r="JFA692" s="412"/>
      <c r="JFB692" s="412"/>
      <c r="JFC692" s="412"/>
      <c r="JFD692" s="412"/>
      <c r="JFE692" s="412"/>
      <c r="JFF692" s="412"/>
      <c r="JFG692" s="412"/>
      <c r="JFH692" s="412"/>
      <c r="JFI692" s="412"/>
      <c r="JFJ692" s="412"/>
      <c r="JFK692" s="412"/>
      <c r="JFL692" s="412"/>
      <c r="JFM692" s="412"/>
      <c r="JFN692" s="412"/>
      <c r="JFO692" s="412"/>
      <c r="JFP692" s="412"/>
      <c r="JFQ692" s="412"/>
      <c r="JFR692" s="413"/>
      <c r="JFS692" s="413"/>
      <c r="JFT692" s="413"/>
      <c r="JFU692" s="413"/>
      <c r="JFV692" s="413"/>
      <c r="JFW692" s="413"/>
      <c r="JFX692" s="413"/>
      <c r="JFY692" s="413"/>
      <c r="JFZ692" s="413"/>
      <c r="JGA692" s="413"/>
      <c r="JGB692" s="413"/>
      <c r="JGC692" s="413"/>
      <c r="JGD692" s="413"/>
      <c r="JGE692" s="413"/>
      <c r="JGF692" s="413"/>
      <c r="JGG692" s="413"/>
      <c r="JGH692" s="413"/>
      <c r="JGI692" s="413"/>
      <c r="JGJ692" s="413"/>
      <c r="JGK692" s="413"/>
      <c r="JGL692" s="413"/>
      <c r="JGM692" s="413"/>
      <c r="JGN692" s="413"/>
      <c r="JGO692" s="413"/>
      <c r="JGP692" s="414"/>
      <c r="JGQ692" s="414"/>
      <c r="JGR692" s="414"/>
      <c r="JGS692" s="414"/>
      <c r="JGT692" s="414"/>
      <c r="JGU692" s="413"/>
      <c r="JGV692" s="413"/>
      <c r="JGW692" s="414"/>
      <c r="JGX692" s="414"/>
      <c r="JGY692" s="413"/>
      <c r="JGZ692" s="413"/>
      <c r="JHA692" s="414"/>
      <c r="JHB692" s="414"/>
      <c r="JHC692" s="413"/>
      <c r="JHD692" s="413"/>
      <c r="JHE692" s="413"/>
      <c r="JHF692" s="413"/>
      <c r="JHG692" s="413"/>
      <c r="JHH692" s="413"/>
      <c r="JHI692" s="413"/>
      <c r="JHJ692" s="414"/>
      <c r="JHK692" s="414"/>
      <c r="JHL692" s="413"/>
      <c r="JHM692" s="413"/>
      <c r="JHN692" s="414"/>
      <c r="JHO692" s="414"/>
      <c r="JHP692" s="413"/>
      <c r="JHQ692" s="413"/>
      <c r="JHR692" s="413"/>
      <c r="JHS692" s="413"/>
      <c r="JHT692" s="413"/>
      <c r="JHU692" s="407"/>
      <c r="JHV692" s="439"/>
      <c r="JHW692" s="413"/>
      <c r="JHX692" s="413"/>
      <c r="JHY692" s="413"/>
      <c r="JHZ692" s="413"/>
      <c r="JIA692" s="413"/>
      <c r="JIB692" s="413"/>
      <c r="JIC692" s="413"/>
      <c r="JID692" s="412"/>
      <c r="JIE692" s="412"/>
      <c r="JIF692" s="412"/>
      <c r="JIG692" s="412"/>
      <c r="JIH692" s="412"/>
      <c r="JII692" s="412"/>
      <c r="JIJ692" s="412"/>
      <c r="JIK692" s="412"/>
      <c r="JIL692" s="412"/>
      <c r="JIM692" s="412"/>
      <c r="JIN692" s="412"/>
      <c r="JIO692" s="412"/>
      <c r="JIP692" s="412"/>
      <c r="JIQ692" s="412"/>
      <c r="JIR692" s="412"/>
      <c r="JIS692" s="412"/>
      <c r="JIT692" s="412"/>
      <c r="JIU692" s="412"/>
      <c r="JIV692" s="412"/>
      <c r="JIW692" s="412"/>
      <c r="JIX692" s="412"/>
      <c r="JIY692" s="412"/>
      <c r="JIZ692" s="412"/>
      <c r="JJA692" s="412"/>
      <c r="JJB692" s="412"/>
      <c r="JJC692" s="412"/>
      <c r="JJD692" s="412"/>
      <c r="JJE692" s="412"/>
      <c r="JJF692" s="412"/>
      <c r="JJG692" s="412"/>
      <c r="JJH692" s="412"/>
      <c r="JJI692" s="412"/>
      <c r="JJJ692" s="412"/>
      <c r="JJK692" s="412"/>
      <c r="JJL692" s="412"/>
      <c r="JJM692" s="412"/>
      <c r="JJN692" s="412"/>
      <c r="JJO692" s="412"/>
      <c r="JJP692" s="412"/>
      <c r="JJQ692" s="412"/>
      <c r="JJR692" s="412"/>
      <c r="JJS692" s="412"/>
      <c r="JJT692" s="412"/>
      <c r="JJU692" s="412"/>
      <c r="JJV692" s="413"/>
      <c r="JJW692" s="413"/>
      <c r="JJX692" s="413"/>
      <c r="JJY692" s="413"/>
      <c r="JJZ692" s="413"/>
      <c r="JKA692" s="413"/>
      <c r="JKB692" s="413"/>
      <c r="JKC692" s="413"/>
      <c r="JKD692" s="413"/>
      <c r="JKE692" s="413"/>
      <c r="JKF692" s="413"/>
      <c r="JKG692" s="413"/>
      <c r="JKH692" s="413"/>
      <c r="JKI692" s="413"/>
      <c r="JKJ692" s="413"/>
      <c r="JKK692" s="413"/>
      <c r="JKL692" s="413"/>
      <c r="JKM692" s="413"/>
      <c r="JKN692" s="413"/>
      <c r="JKO692" s="413"/>
      <c r="JKP692" s="413"/>
      <c r="JKQ692" s="413"/>
      <c r="JKR692" s="413"/>
      <c r="JKS692" s="413"/>
      <c r="JKT692" s="414"/>
      <c r="JKU692" s="414"/>
      <c r="JKV692" s="414"/>
      <c r="JKW692" s="414"/>
      <c r="JKX692" s="414"/>
      <c r="JKY692" s="413"/>
      <c r="JKZ692" s="413"/>
      <c r="JLA692" s="414"/>
      <c r="JLB692" s="414"/>
      <c r="JLC692" s="413"/>
      <c r="JLD692" s="413"/>
      <c r="JLE692" s="414"/>
      <c r="JLF692" s="414"/>
      <c r="JLG692" s="413"/>
      <c r="JLH692" s="413"/>
      <c r="JLI692" s="413"/>
      <c r="JLJ692" s="413"/>
      <c r="JLK692" s="413"/>
      <c r="JLL692" s="413"/>
      <c r="JLM692" s="413"/>
      <c r="JLN692" s="414"/>
      <c r="JLO692" s="414"/>
      <c r="JLP692" s="413"/>
      <c r="JLQ692" s="413"/>
      <c r="JLR692" s="414"/>
      <c r="JLS692" s="414"/>
      <c r="JLT692" s="413"/>
      <c r="JLU692" s="413"/>
      <c r="JLV692" s="413"/>
      <c r="JLW692" s="413"/>
      <c r="JLX692" s="413"/>
      <c r="JLY692" s="407"/>
      <c r="JLZ692" s="439"/>
      <c r="JMA692" s="413"/>
      <c r="JMB692" s="413"/>
      <c r="JMC692" s="413"/>
      <c r="JMD692" s="413"/>
      <c r="JME692" s="413"/>
      <c r="JMF692" s="413"/>
      <c r="JMG692" s="413"/>
      <c r="JMH692" s="412"/>
      <c r="JMI692" s="412"/>
      <c r="JMJ692" s="412"/>
      <c r="JMK692" s="412"/>
      <c r="JML692" s="412"/>
      <c r="JMM692" s="412"/>
      <c r="JMN692" s="412"/>
      <c r="JMO692" s="412"/>
      <c r="JMP692" s="412"/>
      <c r="JMQ692" s="412"/>
      <c r="JMR692" s="412"/>
      <c r="JMS692" s="412"/>
      <c r="JMT692" s="412"/>
      <c r="JMU692" s="412"/>
      <c r="JMV692" s="412"/>
      <c r="JMW692" s="412"/>
      <c r="JMX692" s="412"/>
      <c r="JMY692" s="412"/>
      <c r="JMZ692" s="412"/>
      <c r="JNA692" s="412"/>
      <c r="JNB692" s="412"/>
      <c r="JNC692" s="412"/>
      <c r="JND692" s="412"/>
      <c r="JNE692" s="412"/>
      <c r="JNF692" s="412"/>
      <c r="JNG692" s="412"/>
      <c r="JNH692" s="412"/>
      <c r="JNI692" s="412"/>
      <c r="JNJ692" s="412"/>
      <c r="JNK692" s="412"/>
      <c r="JNL692" s="412"/>
      <c r="JNM692" s="412"/>
      <c r="JNN692" s="412"/>
      <c r="JNO692" s="412"/>
      <c r="JNP692" s="412"/>
      <c r="JNQ692" s="412"/>
      <c r="JNR692" s="412"/>
      <c r="JNS692" s="412"/>
      <c r="JNT692" s="412"/>
      <c r="JNU692" s="412"/>
      <c r="JNV692" s="412"/>
      <c r="JNW692" s="412"/>
      <c r="JNX692" s="412"/>
      <c r="JNY692" s="412"/>
      <c r="JNZ692" s="413"/>
      <c r="JOA692" s="413"/>
      <c r="JOB692" s="413"/>
      <c r="JOC692" s="413"/>
      <c r="JOD692" s="413"/>
      <c r="JOE692" s="413"/>
      <c r="JOF692" s="413"/>
      <c r="JOG692" s="413"/>
      <c r="JOH692" s="413"/>
      <c r="JOI692" s="413"/>
      <c r="JOJ692" s="413"/>
      <c r="JOK692" s="413"/>
      <c r="JOL692" s="413"/>
      <c r="JOM692" s="413"/>
      <c r="JON692" s="413"/>
      <c r="JOO692" s="413"/>
      <c r="JOP692" s="413"/>
      <c r="JOQ692" s="413"/>
      <c r="JOR692" s="413"/>
      <c r="JOS692" s="413"/>
      <c r="JOT692" s="413"/>
      <c r="JOU692" s="413"/>
      <c r="JOV692" s="413"/>
      <c r="JOW692" s="413"/>
      <c r="JOX692" s="414"/>
      <c r="JOY692" s="414"/>
      <c r="JOZ692" s="414"/>
      <c r="JPA692" s="414"/>
      <c r="JPB692" s="414"/>
      <c r="JPC692" s="413"/>
      <c r="JPD692" s="413"/>
      <c r="JPE692" s="414"/>
      <c r="JPF692" s="414"/>
      <c r="JPG692" s="413"/>
      <c r="JPH692" s="413"/>
      <c r="JPI692" s="414"/>
      <c r="JPJ692" s="414"/>
      <c r="JPK692" s="413"/>
      <c r="JPL692" s="413"/>
      <c r="JPM692" s="413"/>
      <c r="JPN692" s="413"/>
      <c r="JPO692" s="413"/>
      <c r="JPP692" s="413"/>
      <c r="JPQ692" s="413"/>
      <c r="JPR692" s="414"/>
      <c r="JPS692" s="414"/>
      <c r="JPT692" s="413"/>
      <c r="JPU692" s="413"/>
      <c r="JPV692" s="414"/>
      <c r="JPW692" s="414"/>
      <c r="JPX692" s="413"/>
      <c r="JPY692" s="413"/>
      <c r="JPZ692" s="413"/>
      <c r="JQA692" s="413"/>
      <c r="JQB692" s="413"/>
      <c r="JQC692" s="407"/>
      <c r="JQD692" s="439"/>
      <c r="JQE692" s="413"/>
      <c r="JQF692" s="413"/>
      <c r="JQG692" s="413"/>
      <c r="JQH692" s="413"/>
      <c r="JQI692" s="413"/>
      <c r="JQJ692" s="413"/>
      <c r="JQK692" s="413"/>
      <c r="JQL692" s="412"/>
      <c r="JQM692" s="412"/>
      <c r="JQN692" s="412"/>
      <c r="JQO692" s="412"/>
      <c r="JQP692" s="412"/>
      <c r="JQQ692" s="412"/>
      <c r="JQR692" s="412"/>
      <c r="JQS692" s="412"/>
      <c r="JQT692" s="412"/>
      <c r="JQU692" s="412"/>
      <c r="JQV692" s="412"/>
      <c r="JQW692" s="412"/>
      <c r="JQX692" s="412"/>
      <c r="JQY692" s="412"/>
      <c r="JQZ692" s="412"/>
      <c r="JRA692" s="412"/>
      <c r="JRB692" s="412"/>
      <c r="JRC692" s="412"/>
      <c r="JRD692" s="412"/>
      <c r="JRE692" s="412"/>
      <c r="JRF692" s="412"/>
      <c r="JRG692" s="412"/>
      <c r="JRH692" s="412"/>
      <c r="JRI692" s="412"/>
      <c r="JRJ692" s="412"/>
      <c r="JRK692" s="412"/>
      <c r="JRL692" s="412"/>
      <c r="JRM692" s="412"/>
      <c r="JRN692" s="412"/>
      <c r="JRO692" s="412"/>
      <c r="JRP692" s="412"/>
      <c r="JRQ692" s="412"/>
      <c r="JRR692" s="412"/>
      <c r="JRS692" s="412"/>
      <c r="JRT692" s="412"/>
      <c r="JRU692" s="412"/>
      <c r="JRV692" s="412"/>
      <c r="JRW692" s="412"/>
      <c r="JRX692" s="412"/>
      <c r="JRY692" s="412"/>
      <c r="JRZ692" s="412"/>
      <c r="JSA692" s="412"/>
      <c r="JSB692" s="412"/>
      <c r="JSC692" s="412"/>
      <c r="JSD692" s="413"/>
      <c r="JSE692" s="413"/>
      <c r="JSF692" s="413"/>
      <c r="JSG692" s="413"/>
      <c r="JSH692" s="413"/>
      <c r="JSI692" s="413"/>
      <c r="JSJ692" s="413"/>
      <c r="JSK692" s="413"/>
      <c r="JSL692" s="413"/>
      <c r="JSM692" s="413"/>
      <c r="JSN692" s="413"/>
      <c r="JSO692" s="413"/>
      <c r="JSP692" s="413"/>
      <c r="JSQ692" s="413"/>
      <c r="JSR692" s="413"/>
      <c r="JSS692" s="413"/>
      <c r="JST692" s="413"/>
      <c r="JSU692" s="413"/>
      <c r="JSV692" s="413"/>
      <c r="JSW692" s="413"/>
      <c r="JSX692" s="413"/>
      <c r="JSY692" s="413"/>
      <c r="JSZ692" s="413"/>
      <c r="JTA692" s="413"/>
      <c r="JTB692" s="414"/>
      <c r="JTC692" s="414"/>
      <c r="JTD692" s="414"/>
      <c r="JTE692" s="414"/>
      <c r="JTF692" s="414"/>
      <c r="JTG692" s="413"/>
      <c r="JTH692" s="413"/>
      <c r="JTI692" s="414"/>
      <c r="JTJ692" s="414"/>
      <c r="JTK692" s="413"/>
      <c r="JTL692" s="413"/>
      <c r="JTM692" s="414"/>
      <c r="JTN692" s="414"/>
      <c r="JTO692" s="413"/>
      <c r="JTP692" s="413"/>
      <c r="JTQ692" s="413"/>
      <c r="JTR692" s="413"/>
      <c r="JTS692" s="413"/>
      <c r="JTT692" s="413"/>
      <c r="JTU692" s="413"/>
      <c r="JTV692" s="414"/>
      <c r="JTW692" s="414"/>
      <c r="JTX692" s="413"/>
      <c r="JTY692" s="413"/>
      <c r="JTZ692" s="414"/>
      <c r="JUA692" s="414"/>
      <c r="JUB692" s="413"/>
      <c r="JUC692" s="413"/>
      <c r="JUD692" s="413"/>
      <c r="JUE692" s="413"/>
      <c r="JUF692" s="413"/>
      <c r="JUG692" s="407"/>
      <c r="JUH692" s="439"/>
      <c r="JUI692" s="413"/>
      <c r="JUJ692" s="413"/>
      <c r="JUK692" s="413"/>
      <c r="JUL692" s="413"/>
      <c r="JUM692" s="413"/>
      <c r="JUN692" s="413"/>
      <c r="JUO692" s="413"/>
      <c r="JUP692" s="412"/>
      <c r="JUQ692" s="412"/>
      <c r="JUR692" s="412"/>
      <c r="JUS692" s="412"/>
      <c r="JUT692" s="412"/>
      <c r="JUU692" s="412"/>
      <c r="JUV692" s="412"/>
      <c r="JUW692" s="412"/>
      <c r="JUX692" s="412"/>
      <c r="JUY692" s="412"/>
      <c r="JUZ692" s="412"/>
      <c r="JVA692" s="412"/>
      <c r="JVB692" s="412"/>
      <c r="JVC692" s="412"/>
      <c r="JVD692" s="412"/>
      <c r="JVE692" s="412"/>
      <c r="JVF692" s="412"/>
      <c r="JVG692" s="412"/>
      <c r="JVH692" s="412"/>
      <c r="JVI692" s="412"/>
      <c r="JVJ692" s="412"/>
      <c r="JVK692" s="412"/>
      <c r="JVL692" s="412"/>
      <c r="JVM692" s="412"/>
      <c r="JVN692" s="412"/>
      <c r="JVO692" s="412"/>
      <c r="JVP692" s="412"/>
      <c r="JVQ692" s="412"/>
      <c r="JVR692" s="412"/>
      <c r="JVS692" s="412"/>
      <c r="JVT692" s="412"/>
      <c r="JVU692" s="412"/>
      <c r="JVV692" s="412"/>
      <c r="JVW692" s="412"/>
      <c r="JVX692" s="412"/>
      <c r="JVY692" s="412"/>
      <c r="JVZ692" s="412"/>
      <c r="JWA692" s="412"/>
      <c r="JWB692" s="412"/>
      <c r="JWC692" s="412"/>
      <c r="JWD692" s="412"/>
      <c r="JWE692" s="412"/>
      <c r="JWF692" s="412"/>
      <c r="JWG692" s="412"/>
      <c r="JWH692" s="413"/>
      <c r="JWI692" s="413"/>
      <c r="JWJ692" s="413"/>
      <c r="JWK692" s="413"/>
      <c r="JWL692" s="413"/>
      <c r="JWM692" s="413"/>
      <c r="JWN692" s="413"/>
      <c r="JWO692" s="413"/>
      <c r="JWP692" s="413"/>
      <c r="JWQ692" s="413"/>
      <c r="JWR692" s="413"/>
      <c r="JWS692" s="413"/>
      <c r="JWT692" s="413"/>
      <c r="JWU692" s="413"/>
      <c r="JWV692" s="413"/>
      <c r="JWW692" s="413"/>
      <c r="JWX692" s="413"/>
      <c r="JWY692" s="413"/>
      <c r="JWZ692" s="413"/>
      <c r="JXA692" s="413"/>
      <c r="JXB692" s="413"/>
      <c r="JXC692" s="413"/>
      <c r="JXD692" s="413"/>
      <c r="JXE692" s="413"/>
      <c r="JXF692" s="414"/>
      <c r="JXG692" s="414"/>
      <c r="JXH692" s="414"/>
      <c r="JXI692" s="414"/>
      <c r="JXJ692" s="414"/>
      <c r="JXK692" s="413"/>
      <c r="JXL692" s="413"/>
      <c r="JXM692" s="414"/>
      <c r="JXN692" s="414"/>
      <c r="JXO692" s="413"/>
      <c r="JXP692" s="413"/>
      <c r="JXQ692" s="414"/>
      <c r="JXR692" s="414"/>
      <c r="JXS692" s="413"/>
      <c r="JXT692" s="413"/>
      <c r="JXU692" s="413"/>
      <c r="JXV692" s="413"/>
      <c r="JXW692" s="413"/>
      <c r="JXX692" s="413"/>
      <c r="JXY692" s="413"/>
      <c r="JXZ692" s="414"/>
      <c r="JYA692" s="414"/>
      <c r="JYB692" s="413"/>
      <c r="JYC692" s="413"/>
      <c r="JYD692" s="414"/>
      <c r="JYE692" s="414"/>
      <c r="JYF692" s="413"/>
      <c r="JYG692" s="413"/>
      <c r="JYH692" s="413"/>
      <c r="JYI692" s="413"/>
      <c r="JYJ692" s="413"/>
      <c r="JYK692" s="407"/>
      <c r="JYL692" s="439"/>
      <c r="JYM692" s="413"/>
      <c r="JYN692" s="413"/>
      <c r="JYO692" s="413"/>
      <c r="JYP692" s="413"/>
      <c r="JYQ692" s="413"/>
      <c r="JYR692" s="413"/>
      <c r="JYS692" s="413"/>
      <c r="JYT692" s="412"/>
      <c r="JYU692" s="412"/>
      <c r="JYV692" s="412"/>
      <c r="JYW692" s="412"/>
      <c r="JYX692" s="412"/>
      <c r="JYY692" s="412"/>
      <c r="JYZ692" s="412"/>
      <c r="JZA692" s="412"/>
      <c r="JZB692" s="412"/>
      <c r="JZC692" s="412"/>
      <c r="JZD692" s="412"/>
      <c r="JZE692" s="412"/>
      <c r="JZF692" s="412"/>
      <c r="JZG692" s="412"/>
      <c r="JZH692" s="412"/>
      <c r="JZI692" s="412"/>
      <c r="JZJ692" s="412"/>
      <c r="JZK692" s="412"/>
      <c r="JZL692" s="412"/>
      <c r="JZM692" s="412"/>
      <c r="JZN692" s="412"/>
      <c r="JZO692" s="412"/>
      <c r="JZP692" s="412"/>
      <c r="JZQ692" s="412"/>
      <c r="JZR692" s="412"/>
      <c r="JZS692" s="412"/>
      <c r="JZT692" s="412"/>
      <c r="JZU692" s="412"/>
      <c r="JZV692" s="412"/>
      <c r="JZW692" s="412"/>
      <c r="JZX692" s="412"/>
      <c r="JZY692" s="412"/>
      <c r="JZZ692" s="412"/>
      <c r="KAA692" s="412"/>
      <c r="KAB692" s="412"/>
      <c r="KAC692" s="412"/>
      <c r="KAD692" s="412"/>
      <c r="KAE692" s="412"/>
      <c r="KAF692" s="412"/>
      <c r="KAG692" s="412"/>
      <c r="KAH692" s="412"/>
      <c r="KAI692" s="412"/>
      <c r="KAJ692" s="412"/>
      <c r="KAK692" s="412"/>
      <c r="KAL692" s="413"/>
      <c r="KAM692" s="413"/>
      <c r="KAN692" s="413"/>
      <c r="KAO692" s="413"/>
      <c r="KAP692" s="413"/>
      <c r="KAQ692" s="413"/>
      <c r="KAR692" s="413"/>
      <c r="KAS692" s="413"/>
      <c r="KAT692" s="413"/>
      <c r="KAU692" s="413"/>
      <c r="KAV692" s="413"/>
      <c r="KAW692" s="413"/>
      <c r="KAX692" s="413"/>
      <c r="KAY692" s="413"/>
      <c r="KAZ692" s="413"/>
      <c r="KBA692" s="413"/>
      <c r="KBB692" s="413"/>
      <c r="KBC692" s="413"/>
      <c r="KBD692" s="413"/>
      <c r="KBE692" s="413"/>
      <c r="KBF692" s="413"/>
      <c r="KBG692" s="413"/>
      <c r="KBH692" s="413"/>
      <c r="KBI692" s="413"/>
      <c r="KBJ692" s="414"/>
      <c r="KBK692" s="414"/>
      <c r="KBL692" s="414"/>
      <c r="KBM692" s="414"/>
      <c r="KBN692" s="414"/>
      <c r="KBO692" s="413"/>
      <c r="KBP692" s="413"/>
      <c r="KBQ692" s="414"/>
      <c r="KBR692" s="414"/>
      <c r="KBS692" s="413"/>
      <c r="KBT692" s="413"/>
      <c r="KBU692" s="414"/>
      <c r="KBV692" s="414"/>
      <c r="KBW692" s="413"/>
      <c r="KBX692" s="413"/>
      <c r="KBY692" s="413"/>
      <c r="KBZ692" s="413"/>
      <c r="KCA692" s="413"/>
      <c r="KCB692" s="413"/>
      <c r="KCC692" s="413"/>
      <c r="KCD692" s="414"/>
      <c r="KCE692" s="414"/>
      <c r="KCF692" s="413"/>
      <c r="KCG692" s="413"/>
      <c r="KCH692" s="414"/>
      <c r="KCI692" s="414"/>
      <c r="KCJ692" s="413"/>
      <c r="KCK692" s="413"/>
      <c r="KCL692" s="413"/>
      <c r="KCM692" s="413"/>
      <c r="KCN692" s="413"/>
      <c r="KCO692" s="407"/>
      <c r="KCP692" s="439"/>
      <c r="KCQ692" s="413"/>
      <c r="KCR692" s="413"/>
      <c r="KCS692" s="413"/>
      <c r="KCT692" s="413"/>
      <c r="KCU692" s="413"/>
      <c r="KCV692" s="413"/>
      <c r="KCW692" s="413"/>
      <c r="KCX692" s="412"/>
      <c r="KCY692" s="412"/>
      <c r="KCZ692" s="412"/>
      <c r="KDA692" s="412"/>
      <c r="KDB692" s="412"/>
      <c r="KDC692" s="412"/>
      <c r="KDD692" s="412"/>
      <c r="KDE692" s="412"/>
      <c r="KDF692" s="412"/>
      <c r="KDG692" s="412"/>
      <c r="KDH692" s="412"/>
      <c r="KDI692" s="412"/>
      <c r="KDJ692" s="412"/>
      <c r="KDK692" s="412"/>
      <c r="KDL692" s="412"/>
      <c r="KDM692" s="412"/>
      <c r="KDN692" s="412"/>
      <c r="KDO692" s="412"/>
      <c r="KDP692" s="412"/>
      <c r="KDQ692" s="412"/>
      <c r="KDR692" s="412"/>
      <c r="KDS692" s="412"/>
      <c r="KDT692" s="412"/>
      <c r="KDU692" s="412"/>
      <c r="KDV692" s="412"/>
      <c r="KDW692" s="412"/>
      <c r="KDX692" s="412"/>
      <c r="KDY692" s="412"/>
      <c r="KDZ692" s="412"/>
      <c r="KEA692" s="412"/>
      <c r="KEB692" s="412"/>
      <c r="KEC692" s="412"/>
      <c r="KED692" s="412"/>
      <c r="KEE692" s="412"/>
      <c r="KEF692" s="412"/>
      <c r="KEG692" s="412"/>
      <c r="KEH692" s="412"/>
      <c r="KEI692" s="412"/>
      <c r="KEJ692" s="412"/>
      <c r="KEK692" s="412"/>
      <c r="KEL692" s="412"/>
      <c r="KEM692" s="412"/>
      <c r="KEN692" s="412"/>
      <c r="KEO692" s="412"/>
      <c r="KEP692" s="413"/>
      <c r="KEQ692" s="413"/>
      <c r="KER692" s="413"/>
      <c r="KES692" s="413"/>
      <c r="KET692" s="413"/>
      <c r="KEU692" s="413"/>
      <c r="KEV692" s="413"/>
      <c r="KEW692" s="413"/>
      <c r="KEX692" s="413"/>
      <c r="KEY692" s="413"/>
      <c r="KEZ692" s="413"/>
      <c r="KFA692" s="413"/>
      <c r="KFB692" s="413"/>
      <c r="KFC692" s="413"/>
      <c r="KFD692" s="413"/>
      <c r="KFE692" s="413"/>
      <c r="KFF692" s="413"/>
      <c r="KFG692" s="413"/>
      <c r="KFH692" s="413"/>
      <c r="KFI692" s="413"/>
      <c r="KFJ692" s="413"/>
      <c r="KFK692" s="413"/>
      <c r="KFL692" s="413"/>
      <c r="KFM692" s="413"/>
      <c r="KFN692" s="414"/>
      <c r="KFO692" s="414"/>
      <c r="KFP692" s="414"/>
      <c r="KFQ692" s="414"/>
      <c r="KFR692" s="414"/>
      <c r="KFS692" s="413"/>
      <c r="KFT692" s="413"/>
      <c r="KFU692" s="414"/>
      <c r="KFV692" s="414"/>
      <c r="KFW692" s="413"/>
      <c r="KFX692" s="413"/>
      <c r="KFY692" s="414"/>
      <c r="KFZ692" s="414"/>
      <c r="KGA692" s="413"/>
      <c r="KGB692" s="413"/>
      <c r="KGC692" s="413"/>
      <c r="KGD692" s="413"/>
      <c r="KGE692" s="413"/>
      <c r="KGF692" s="413"/>
      <c r="KGG692" s="413"/>
      <c r="KGH692" s="414"/>
      <c r="KGI692" s="414"/>
      <c r="KGJ692" s="413"/>
      <c r="KGK692" s="413"/>
      <c r="KGL692" s="414"/>
      <c r="KGM692" s="414"/>
      <c r="KGN692" s="413"/>
      <c r="KGO692" s="413"/>
      <c r="KGP692" s="413"/>
      <c r="KGQ692" s="413"/>
      <c r="KGR692" s="413"/>
      <c r="KGS692" s="407"/>
      <c r="KGT692" s="439"/>
      <c r="KGU692" s="413"/>
      <c r="KGV692" s="413"/>
      <c r="KGW692" s="413"/>
      <c r="KGX692" s="413"/>
      <c r="KGY692" s="413"/>
      <c r="KGZ692" s="413"/>
      <c r="KHA692" s="413"/>
      <c r="KHB692" s="412"/>
      <c r="KHC692" s="412"/>
      <c r="KHD692" s="412"/>
      <c r="KHE692" s="412"/>
      <c r="KHF692" s="412"/>
      <c r="KHG692" s="412"/>
      <c r="KHH692" s="412"/>
      <c r="KHI692" s="412"/>
      <c r="KHJ692" s="412"/>
      <c r="KHK692" s="412"/>
      <c r="KHL692" s="412"/>
      <c r="KHM692" s="412"/>
      <c r="KHN692" s="412"/>
      <c r="KHO692" s="412"/>
      <c r="KHP692" s="412"/>
      <c r="KHQ692" s="412"/>
      <c r="KHR692" s="412"/>
      <c r="KHS692" s="412"/>
      <c r="KHT692" s="412"/>
      <c r="KHU692" s="412"/>
      <c r="KHV692" s="412"/>
      <c r="KHW692" s="412"/>
      <c r="KHX692" s="412"/>
      <c r="KHY692" s="412"/>
      <c r="KHZ692" s="412"/>
      <c r="KIA692" s="412"/>
      <c r="KIB692" s="412"/>
      <c r="KIC692" s="412"/>
      <c r="KID692" s="412"/>
      <c r="KIE692" s="412"/>
      <c r="KIF692" s="412"/>
      <c r="KIG692" s="412"/>
      <c r="KIH692" s="412"/>
      <c r="KII692" s="412"/>
      <c r="KIJ692" s="412"/>
      <c r="KIK692" s="412"/>
      <c r="KIL692" s="412"/>
      <c r="KIM692" s="412"/>
      <c r="KIN692" s="412"/>
      <c r="KIO692" s="412"/>
      <c r="KIP692" s="412"/>
      <c r="KIQ692" s="412"/>
      <c r="KIR692" s="412"/>
      <c r="KIS692" s="412"/>
      <c r="KIT692" s="413"/>
      <c r="KIU692" s="413"/>
      <c r="KIV692" s="413"/>
      <c r="KIW692" s="413"/>
      <c r="KIX692" s="413"/>
      <c r="KIY692" s="413"/>
      <c r="KIZ692" s="413"/>
      <c r="KJA692" s="413"/>
      <c r="KJB692" s="413"/>
      <c r="KJC692" s="413"/>
      <c r="KJD692" s="413"/>
      <c r="KJE692" s="413"/>
      <c r="KJF692" s="413"/>
      <c r="KJG692" s="413"/>
      <c r="KJH692" s="413"/>
      <c r="KJI692" s="413"/>
      <c r="KJJ692" s="413"/>
      <c r="KJK692" s="413"/>
      <c r="KJL692" s="413"/>
      <c r="KJM692" s="413"/>
      <c r="KJN692" s="413"/>
      <c r="KJO692" s="413"/>
      <c r="KJP692" s="413"/>
      <c r="KJQ692" s="413"/>
      <c r="KJR692" s="414"/>
      <c r="KJS692" s="414"/>
      <c r="KJT692" s="414"/>
      <c r="KJU692" s="414"/>
      <c r="KJV692" s="414"/>
      <c r="KJW692" s="413"/>
      <c r="KJX692" s="413"/>
      <c r="KJY692" s="414"/>
      <c r="KJZ692" s="414"/>
      <c r="KKA692" s="413"/>
      <c r="KKB692" s="413"/>
      <c r="KKC692" s="414"/>
      <c r="KKD692" s="414"/>
      <c r="KKE692" s="413"/>
      <c r="KKF692" s="413"/>
      <c r="KKG692" s="413"/>
      <c r="KKH692" s="413"/>
      <c r="KKI692" s="413"/>
      <c r="KKJ692" s="413"/>
      <c r="KKK692" s="413"/>
      <c r="KKL692" s="414"/>
      <c r="KKM692" s="414"/>
      <c r="KKN692" s="413"/>
      <c r="KKO692" s="413"/>
      <c r="KKP692" s="414"/>
      <c r="KKQ692" s="414"/>
      <c r="KKR692" s="413"/>
      <c r="KKS692" s="413"/>
      <c r="KKT692" s="413"/>
      <c r="KKU692" s="413"/>
      <c r="KKV692" s="413"/>
      <c r="KKW692" s="407"/>
      <c r="KKX692" s="439"/>
      <c r="KKY692" s="413"/>
      <c r="KKZ692" s="413"/>
      <c r="KLA692" s="413"/>
      <c r="KLB692" s="413"/>
      <c r="KLC692" s="413"/>
      <c r="KLD692" s="413"/>
      <c r="KLE692" s="413"/>
      <c r="KLF692" s="412"/>
      <c r="KLG692" s="412"/>
      <c r="KLH692" s="412"/>
      <c r="KLI692" s="412"/>
      <c r="KLJ692" s="412"/>
      <c r="KLK692" s="412"/>
      <c r="KLL692" s="412"/>
      <c r="KLM692" s="412"/>
      <c r="KLN692" s="412"/>
      <c r="KLO692" s="412"/>
      <c r="KLP692" s="412"/>
      <c r="KLQ692" s="412"/>
      <c r="KLR692" s="412"/>
      <c r="KLS692" s="412"/>
      <c r="KLT692" s="412"/>
      <c r="KLU692" s="412"/>
      <c r="KLV692" s="412"/>
      <c r="KLW692" s="412"/>
      <c r="KLX692" s="412"/>
      <c r="KLY692" s="412"/>
      <c r="KLZ692" s="412"/>
      <c r="KMA692" s="412"/>
      <c r="KMB692" s="412"/>
      <c r="KMC692" s="412"/>
      <c r="KMD692" s="412"/>
      <c r="KME692" s="412"/>
      <c r="KMF692" s="412"/>
      <c r="KMG692" s="412"/>
      <c r="KMH692" s="412"/>
      <c r="KMI692" s="412"/>
      <c r="KMJ692" s="412"/>
      <c r="KMK692" s="412"/>
      <c r="KML692" s="412"/>
      <c r="KMM692" s="412"/>
      <c r="KMN692" s="412"/>
      <c r="KMO692" s="412"/>
      <c r="KMP692" s="412"/>
      <c r="KMQ692" s="412"/>
      <c r="KMR692" s="412"/>
      <c r="KMS692" s="412"/>
      <c r="KMT692" s="412"/>
      <c r="KMU692" s="412"/>
      <c r="KMV692" s="412"/>
      <c r="KMW692" s="412"/>
      <c r="KMX692" s="413"/>
      <c r="KMY692" s="413"/>
      <c r="KMZ692" s="413"/>
      <c r="KNA692" s="413"/>
      <c r="KNB692" s="413"/>
      <c r="KNC692" s="413"/>
      <c r="KND692" s="413"/>
      <c r="KNE692" s="413"/>
      <c r="KNF692" s="413"/>
      <c r="KNG692" s="413"/>
      <c r="KNH692" s="413"/>
      <c r="KNI692" s="413"/>
      <c r="KNJ692" s="413"/>
      <c r="KNK692" s="413"/>
      <c r="KNL692" s="413"/>
      <c r="KNM692" s="413"/>
      <c r="KNN692" s="413"/>
      <c r="KNO692" s="413"/>
      <c r="KNP692" s="413"/>
      <c r="KNQ692" s="413"/>
      <c r="KNR692" s="413"/>
      <c r="KNS692" s="413"/>
      <c r="KNT692" s="413"/>
      <c r="KNU692" s="413"/>
      <c r="KNV692" s="414"/>
      <c r="KNW692" s="414"/>
      <c r="KNX692" s="414"/>
      <c r="KNY692" s="414"/>
      <c r="KNZ692" s="414"/>
      <c r="KOA692" s="413"/>
      <c r="KOB692" s="413"/>
      <c r="KOC692" s="414"/>
      <c r="KOD692" s="414"/>
      <c r="KOE692" s="413"/>
      <c r="KOF692" s="413"/>
      <c r="KOG692" s="414"/>
      <c r="KOH692" s="414"/>
      <c r="KOI692" s="413"/>
      <c r="KOJ692" s="413"/>
      <c r="KOK692" s="413"/>
      <c r="KOL692" s="413"/>
      <c r="KOM692" s="413"/>
      <c r="KON692" s="413"/>
      <c r="KOO692" s="413"/>
      <c r="KOP692" s="414"/>
      <c r="KOQ692" s="414"/>
      <c r="KOR692" s="413"/>
      <c r="KOS692" s="413"/>
      <c r="KOT692" s="414"/>
      <c r="KOU692" s="414"/>
      <c r="KOV692" s="413"/>
      <c r="KOW692" s="413"/>
      <c r="KOX692" s="413"/>
      <c r="KOY692" s="413"/>
      <c r="KOZ692" s="413"/>
      <c r="KPA692" s="407"/>
      <c r="KPB692" s="439"/>
      <c r="KPC692" s="413"/>
      <c r="KPD692" s="413"/>
      <c r="KPE692" s="413"/>
      <c r="KPF692" s="413"/>
      <c r="KPG692" s="413"/>
      <c r="KPH692" s="413"/>
      <c r="KPI692" s="413"/>
      <c r="KPJ692" s="412"/>
      <c r="KPK692" s="412"/>
      <c r="KPL692" s="412"/>
      <c r="KPM692" s="412"/>
      <c r="KPN692" s="412"/>
      <c r="KPO692" s="412"/>
      <c r="KPP692" s="412"/>
      <c r="KPQ692" s="412"/>
      <c r="KPR692" s="412"/>
      <c r="KPS692" s="412"/>
      <c r="KPT692" s="412"/>
      <c r="KPU692" s="412"/>
      <c r="KPV692" s="412"/>
      <c r="KPW692" s="412"/>
      <c r="KPX692" s="412"/>
      <c r="KPY692" s="412"/>
      <c r="KPZ692" s="412"/>
      <c r="KQA692" s="412"/>
      <c r="KQB692" s="412"/>
      <c r="KQC692" s="412"/>
      <c r="KQD692" s="412"/>
      <c r="KQE692" s="412"/>
      <c r="KQF692" s="412"/>
      <c r="KQG692" s="412"/>
      <c r="KQH692" s="412"/>
      <c r="KQI692" s="412"/>
      <c r="KQJ692" s="412"/>
      <c r="KQK692" s="412"/>
      <c r="KQL692" s="412"/>
      <c r="KQM692" s="412"/>
      <c r="KQN692" s="412"/>
      <c r="KQO692" s="412"/>
      <c r="KQP692" s="412"/>
      <c r="KQQ692" s="412"/>
      <c r="KQR692" s="412"/>
      <c r="KQS692" s="412"/>
      <c r="KQT692" s="412"/>
      <c r="KQU692" s="412"/>
      <c r="KQV692" s="412"/>
      <c r="KQW692" s="412"/>
      <c r="KQX692" s="412"/>
      <c r="KQY692" s="412"/>
      <c r="KQZ692" s="412"/>
      <c r="KRA692" s="412"/>
      <c r="KRB692" s="413"/>
      <c r="KRC692" s="413"/>
      <c r="KRD692" s="413"/>
      <c r="KRE692" s="413"/>
      <c r="KRF692" s="413"/>
      <c r="KRG692" s="413"/>
      <c r="KRH692" s="413"/>
      <c r="KRI692" s="413"/>
      <c r="KRJ692" s="413"/>
      <c r="KRK692" s="413"/>
      <c r="KRL692" s="413"/>
      <c r="KRM692" s="413"/>
      <c r="KRN692" s="413"/>
      <c r="KRO692" s="413"/>
      <c r="KRP692" s="413"/>
      <c r="KRQ692" s="413"/>
      <c r="KRR692" s="413"/>
      <c r="KRS692" s="413"/>
      <c r="KRT692" s="413"/>
      <c r="KRU692" s="413"/>
      <c r="KRV692" s="413"/>
      <c r="KRW692" s="413"/>
      <c r="KRX692" s="413"/>
      <c r="KRY692" s="413"/>
      <c r="KRZ692" s="414"/>
      <c r="KSA692" s="414"/>
      <c r="KSB692" s="414"/>
      <c r="KSC692" s="414"/>
      <c r="KSD692" s="414"/>
      <c r="KSE692" s="413"/>
      <c r="KSF692" s="413"/>
      <c r="KSG692" s="414"/>
      <c r="KSH692" s="414"/>
      <c r="KSI692" s="413"/>
      <c r="KSJ692" s="413"/>
      <c r="KSK692" s="414"/>
      <c r="KSL692" s="414"/>
      <c r="KSM692" s="413"/>
      <c r="KSN692" s="413"/>
      <c r="KSO692" s="413"/>
      <c r="KSP692" s="413"/>
      <c r="KSQ692" s="413"/>
      <c r="KSR692" s="413"/>
      <c r="KSS692" s="413"/>
      <c r="KST692" s="414"/>
      <c r="KSU692" s="414"/>
      <c r="KSV692" s="413"/>
      <c r="KSW692" s="413"/>
      <c r="KSX692" s="414"/>
      <c r="KSY692" s="414"/>
      <c r="KSZ692" s="413"/>
      <c r="KTA692" s="413"/>
      <c r="KTB692" s="413"/>
      <c r="KTC692" s="413"/>
      <c r="KTD692" s="413"/>
      <c r="KTE692" s="407"/>
      <c r="KTF692" s="439"/>
      <c r="KTG692" s="413"/>
      <c r="KTH692" s="413"/>
      <c r="KTI692" s="413"/>
      <c r="KTJ692" s="413"/>
      <c r="KTK692" s="413"/>
      <c r="KTL692" s="413"/>
      <c r="KTM692" s="413"/>
      <c r="KTN692" s="412"/>
      <c r="KTO692" s="412"/>
      <c r="KTP692" s="412"/>
      <c r="KTQ692" s="412"/>
      <c r="KTR692" s="412"/>
      <c r="KTS692" s="412"/>
      <c r="KTT692" s="412"/>
      <c r="KTU692" s="412"/>
      <c r="KTV692" s="412"/>
      <c r="KTW692" s="412"/>
      <c r="KTX692" s="412"/>
      <c r="KTY692" s="412"/>
      <c r="KTZ692" s="412"/>
      <c r="KUA692" s="412"/>
      <c r="KUB692" s="412"/>
      <c r="KUC692" s="412"/>
      <c r="KUD692" s="412"/>
      <c r="KUE692" s="412"/>
      <c r="KUF692" s="412"/>
      <c r="KUG692" s="412"/>
      <c r="KUH692" s="412"/>
      <c r="KUI692" s="412"/>
      <c r="KUJ692" s="412"/>
      <c r="KUK692" s="412"/>
      <c r="KUL692" s="412"/>
      <c r="KUM692" s="412"/>
      <c r="KUN692" s="412"/>
      <c r="KUO692" s="412"/>
      <c r="KUP692" s="412"/>
      <c r="KUQ692" s="412"/>
      <c r="KUR692" s="412"/>
      <c r="KUS692" s="412"/>
      <c r="KUT692" s="412"/>
      <c r="KUU692" s="412"/>
      <c r="KUV692" s="412"/>
      <c r="KUW692" s="412"/>
      <c r="KUX692" s="412"/>
      <c r="KUY692" s="412"/>
      <c r="KUZ692" s="412"/>
      <c r="KVA692" s="412"/>
      <c r="KVB692" s="412"/>
      <c r="KVC692" s="412"/>
      <c r="KVD692" s="412"/>
      <c r="KVE692" s="412"/>
      <c r="KVF692" s="413"/>
      <c r="KVG692" s="413"/>
      <c r="KVH692" s="413"/>
      <c r="KVI692" s="413"/>
      <c r="KVJ692" s="413"/>
      <c r="KVK692" s="413"/>
      <c r="KVL692" s="413"/>
      <c r="KVM692" s="413"/>
      <c r="KVN692" s="413"/>
      <c r="KVO692" s="413"/>
      <c r="KVP692" s="413"/>
      <c r="KVQ692" s="413"/>
      <c r="KVR692" s="413"/>
      <c r="KVS692" s="413"/>
      <c r="KVT692" s="413"/>
      <c r="KVU692" s="413"/>
      <c r="KVV692" s="413"/>
      <c r="KVW692" s="413"/>
      <c r="KVX692" s="413"/>
      <c r="KVY692" s="413"/>
      <c r="KVZ692" s="413"/>
      <c r="KWA692" s="413"/>
      <c r="KWB692" s="413"/>
      <c r="KWC692" s="413"/>
      <c r="KWD692" s="414"/>
      <c r="KWE692" s="414"/>
      <c r="KWF692" s="414"/>
      <c r="KWG692" s="414"/>
      <c r="KWH692" s="414"/>
      <c r="KWI692" s="413"/>
      <c r="KWJ692" s="413"/>
      <c r="KWK692" s="414"/>
      <c r="KWL692" s="414"/>
      <c r="KWM692" s="413"/>
      <c r="KWN692" s="413"/>
      <c r="KWO692" s="414"/>
      <c r="KWP692" s="414"/>
      <c r="KWQ692" s="413"/>
      <c r="KWR692" s="413"/>
      <c r="KWS692" s="413"/>
      <c r="KWT692" s="413"/>
      <c r="KWU692" s="413"/>
      <c r="KWV692" s="413"/>
      <c r="KWW692" s="413"/>
      <c r="KWX692" s="414"/>
      <c r="KWY692" s="414"/>
      <c r="KWZ692" s="413"/>
      <c r="KXA692" s="413"/>
      <c r="KXB692" s="414"/>
      <c r="KXC692" s="414"/>
      <c r="KXD692" s="413"/>
      <c r="KXE692" s="413"/>
      <c r="KXF692" s="413"/>
      <c r="KXG692" s="413"/>
      <c r="KXH692" s="413"/>
      <c r="KXI692" s="407"/>
      <c r="KXJ692" s="439"/>
      <c r="KXK692" s="413"/>
      <c r="KXL692" s="413"/>
      <c r="KXM692" s="413"/>
      <c r="KXN692" s="413"/>
      <c r="KXO692" s="413"/>
      <c r="KXP692" s="413"/>
      <c r="KXQ692" s="413"/>
      <c r="KXR692" s="412"/>
      <c r="KXS692" s="412"/>
      <c r="KXT692" s="412"/>
      <c r="KXU692" s="412"/>
      <c r="KXV692" s="412"/>
      <c r="KXW692" s="412"/>
      <c r="KXX692" s="412"/>
      <c r="KXY692" s="412"/>
      <c r="KXZ692" s="412"/>
      <c r="KYA692" s="412"/>
      <c r="KYB692" s="412"/>
      <c r="KYC692" s="412"/>
      <c r="KYD692" s="412"/>
      <c r="KYE692" s="412"/>
      <c r="KYF692" s="412"/>
      <c r="KYG692" s="412"/>
      <c r="KYH692" s="412"/>
      <c r="KYI692" s="412"/>
      <c r="KYJ692" s="412"/>
      <c r="KYK692" s="412"/>
      <c r="KYL692" s="412"/>
      <c r="KYM692" s="412"/>
      <c r="KYN692" s="412"/>
      <c r="KYO692" s="412"/>
      <c r="KYP692" s="412"/>
      <c r="KYQ692" s="412"/>
      <c r="KYR692" s="412"/>
      <c r="KYS692" s="412"/>
      <c r="KYT692" s="412"/>
      <c r="KYU692" s="412"/>
      <c r="KYV692" s="412"/>
      <c r="KYW692" s="412"/>
      <c r="KYX692" s="412"/>
      <c r="KYY692" s="412"/>
      <c r="KYZ692" s="412"/>
      <c r="KZA692" s="412"/>
      <c r="KZB692" s="412"/>
      <c r="KZC692" s="412"/>
      <c r="KZD692" s="412"/>
      <c r="KZE692" s="412"/>
      <c r="KZF692" s="412"/>
      <c r="KZG692" s="412"/>
      <c r="KZH692" s="412"/>
      <c r="KZI692" s="412"/>
      <c r="KZJ692" s="413"/>
      <c r="KZK692" s="413"/>
      <c r="KZL692" s="413"/>
      <c r="KZM692" s="413"/>
      <c r="KZN692" s="413"/>
      <c r="KZO692" s="413"/>
      <c r="KZP692" s="413"/>
      <c r="KZQ692" s="413"/>
      <c r="KZR692" s="413"/>
      <c r="KZS692" s="413"/>
      <c r="KZT692" s="413"/>
      <c r="KZU692" s="413"/>
      <c r="KZV692" s="413"/>
      <c r="KZW692" s="413"/>
      <c r="KZX692" s="413"/>
      <c r="KZY692" s="413"/>
      <c r="KZZ692" s="413"/>
      <c r="LAA692" s="413"/>
      <c r="LAB692" s="413"/>
      <c r="LAC692" s="413"/>
      <c r="LAD692" s="413"/>
      <c r="LAE692" s="413"/>
      <c r="LAF692" s="413"/>
      <c r="LAG692" s="413"/>
      <c r="LAH692" s="414"/>
      <c r="LAI692" s="414"/>
      <c r="LAJ692" s="414"/>
      <c r="LAK692" s="414"/>
      <c r="LAL692" s="414"/>
      <c r="LAM692" s="413"/>
      <c r="LAN692" s="413"/>
      <c r="LAO692" s="414"/>
      <c r="LAP692" s="414"/>
      <c r="LAQ692" s="413"/>
      <c r="LAR692" s="413"/>
      <c r="LAS692" s="414"/>
      <c r="LAT692" s="414"/>
      <c r="LAU692" s="413"/>
      <c r="LAV692" s="413"/>
      <c r="LAW692" s="413"/>
      <c r="LAX692" s="413"/>
      <c r="LAY692" s="413"/>
      <c r="LAZ692" s="413"/>
      <c r="LBA692" s="413"/>
      <c r="LBB692" s="414"/>
      <c r="LBC692" s="414"/>
      <c r="LBD692" s="413"/>
      <c r="LBE692" s="413"/>
      <c r="LBF692" s="414"/>
      <c r="LBG692" s="414"/>
      <c r="LBH692" s="413"/>
      <c r="LBI692" s="413"/>
      <c r="LBJ692" s="413"/>
      <c r="LBK692" s="413"/>
      <c r="LBL692" s="413"/>
      <c r="LBM692" s="407"/>
      <c r="LBN692" s="439"/>
      <c r="LBO692" s="413"/>
      <c r="LBP692" s="413"/>
      <c r="LBQ692" s="413"/>
      <c r="LBR692" s="413"/>
      <c r="LBS692" s="413"/>
      <c r="LBT692" s="413"/>
      <c r="LBU692" s="413"/>
      <c r="LBV692" s="412"/>
      <c r="LBW692" s="412"/>
      <c r="LBX692" s="412"/>
      <c r="LBY692" s="412"/>
      <c r="LBZ692" s="412"/>
      <c r="LCA692" s="412"/>
      <c r="LCB692" s="412"/>
      <c r="LCC692" s="412"/>
      <c r="LCD692" s="412"/>
      <c r="LCE692" s="412"/>
      <c r="LCF692" s="412"/>
      <c r="LCG692" s="412"/>
      <c r="LCH692" s="412"/>
      <c r="LCI692" s="412"/>
      <c r="LCJ692" s="412"/>
      <c r="LCK692" s="412"/>
      <c r="LCL692" s="412"/>
      <c r="LCM692" s="412"/>
      <c r="LCN692" s="412"/>
      <c r="LCO692" s="412"/>
      <c r="LCP692" s="412"/>
      <c r="LCQ692" s="412"/>
      <c r="LCR692" s="412"/>
      <c r="LCS692" s="412"/>
      <c r="LCT692" s="412"/>
      <c r="LCU692" s="412"/>
      <c r="LCV692" s="412"/>
      <c r="LCW692" s="412"/>
      <c r="LCX692" s="412"/>
      <c r="LCY692" s="412"/>
      <c r="LCZ692" s="412"/>
      <c r="LDA692" s="412"/>
      <c r="LDB692" s="412"/>
      <c r="LDC692" s="412"/>
      <c r="LDD692" s="412"/>
      <c r="LDE692" s="412"/>
      <c r="LDF692" s="412"/>
      <c r="LDG692" s="412"/>
      <c r="LDH692" s="412"/>
      <c r="LDI692" s="412"/>
      <c r="LDJ692" s="412"/>
      <c r="LDK692" s="412"/>
      <c r="LDL692" s="412"/>
      <c r="LDM692" s="412"/>
      <c r="LDN692" s="413"/>
      <c r="LDO692" s="413"/>
      <c r="LDP692" s="413"/>
      <c r="LDQ692" s="413"/>
      <c r="LDR692" s="413"/>
      <c r="LDS692" s="413"/>
      <c r="LDT692" s="413"/>
      <c r="LDU692" s="413"/>
      <c r="LDV692" s="413"/>
      <c r="LDW692" s="413"/>
      <c r="LDX692" s="413"/>
      <c r="LDY692" s="413"/>
      <c r="LDZ692" s="413"/>
      <c r="LEA692" s="413"/>
      <c r="LEB692" s="413"/>
      <c r="LEC692" s="413"/>
      <c r="LED692" s="413"/>
      <c r="LEE692" s="413"/>
      <c r="LEF692" s="413"/>
      <c r="LEG692" s="413"/>
      <c r="LEH692" s="413"/>
      <c r="LEI692" s="413"/>
      <c r="LEJ692" s="413"/>
      <c r="LEK692" s="413"/>
      <c r="LEL692" s="414"/>
      <c r="LEM692" s="414"/>
      <c r="LEN692" s="414"/>
      <c r="LEO692" s="414"/>
      <c r="LEP692" s="414"/>
      <c r="LEQ692" s="413"/>
      <c r="LER692" s="413"/>
      <c r="LES692" s="414"/>
      <c r="LET692" s="414"/>
      <c r="LEU692" s="413"/>
      <c r="LEV692" s="413"/>
      <c r="LEW692" s="414"/>
      <c r="LEX692" s="414"/>
      <c r="LEY692" s="413"/>
      <c r="LEZ692" s="413"/>
      <c r="LFA692" s="413"/>
      <c r="LFB692" s="413"/>
      <c r="LFC692" s="413"/>
      <c r="LFD692" s="413"/>
      <c r="LFE692" s="413"/>
      <c r="LFF692" s="414"/>
      <c r="LFG692" s="414"/>
      <c r="LFH692" s="413"/>
      <c r="LFI692" s="413"/>
      <c r="LFJ692" s="414"/>
      <c r="LFK692" s="414"/>
      <c r="LFL692" s="413"/>
      <c r="LFM692" s="413"/>
      <c r="LFN692" s="413"/>
      <c r="LFO692" s="413"/>
      <c r="LFP692" s="413"/>
      <c r="LFQ692" s="407"/>
      <c r="LFR692" s="439"/>
      <c r="LFS692" s="413"/>
      <c r="LFT692" s="413"/>
      <c r="LFU692" s="413"/>
      <c r="LFV692" s="413"/>
      <c r="LFW692" s="413"/>
      <c r="LFX692" s="413"/>
      <c r="LFY692" s="413"/>
      <c r="LFZ692" s="412"/>
      <c r="LGA692" s="412"/>
      <c r="LGB692" s="412"/>
      <c r="LGC692" s="412"/>
      <c r="LGD692" s="412"/>
      <c r="LGE692" s="412"/>
      <c r="LGF692" s="412"/>
      <c r="LGG692" s="412"/>
      <c r="LGH692" s="412"/>
      <c r="LGI692" s="412"/>
      <c r="LGJ692" s="412"/>
      <c r="LGK692" s="412"/>
      <c r="LGL692" s="412"/>
      <c r="LGM692" s="412"/>
      <c r="LGN692" s="412"/>
      <c r="LGO692" s="412"/>
      <c r="LGP692" s="412"/>
      <c r="LGQ692" s="412"/>
      <c r="LGR692" s="412"/>
      <c r="LGS692" s="412"/>
      <c r="LGT692" s="412"/>
      <c r="LGU692" s="412"/>
      <c r="LGV692" s="412"/>
      <c r="LGW692" s="412"/>
      <c r="LGX692" s="412"/>
      <c r="LGY692" s="412"/>
      <c r="LGZ692" s="412"/>
      <c r="LHA692" s="412"/>
      <c r="LHB692" s="412"/>
      <c r="LHC692" s="412"/>
      <c r="LHD692" s="412"/>
      <c r="LHE692" s="412"/>
      <c r="LHF692" s="412"/>
      <c r="LHG692" s="412"/>
      <c r="LHH692" s="412"/>
      <c r="LHI692" s="412"/>
      <c r="LHJ692" s="412"/>
      <c r="LHK692" s="412"/>
      <c r="LHL692" s="412"/>
      <c r="LHM692" s="412"/>
      <c r="LHN692" s="412"/>
      <c r="LHO692" s="412"/>
      <c r="LHP692" s="412"/>
      <c r="LHQ692" s="412"/>
      <c r="LHR692" s="413"/>
      <c r="LHS692" s="413"/>
      <c r="LHT692" s="413"/>
      <c r="LHU692" s="413"/>
      <c r="LHV692" s="413"/>
      <c r="LHW692" s="413"/>
      <c r="LHX692" s="413"/>
      <c r="LHY692" s="413"/>
      <c r="LHZ692" s="413"/>
      <c r="LIA692" s="413"/>
      <c r="LIB692" s="413"/>
      <c r="LIC692" s="413"/>
      <c r="LID692" s="413"/>
      <c r="LIE692" s="413"/>
      <c r="LIF692" s="413"/>
      <c r="LIG692" s="413"/>
      <c r="LIH692" s="413"/>
      <c r="LII692" s="413"/>
      <c r="LIJ692" s="413"/>
      <c r="LIK692" s="413"/>
      <c r="LIL692" s="413"/>
      <c r="LIM692" s="413"/>
      <c r="LIN692" s="413"/>
      <c r="LIO692" s="413"/>
      <c r="LIP692" s="414"/>
      <c r="LIQ692" s="414"/>
      <c r="LIR692" s="414"/>
      <c r="LIS692" s="414"/>
      <c r="LIT692" s="414"/>
      <c r="LIU692" s="413"/>
      <c r="LIV692" s="413"/>
      <c r="LIW692" s="414"/>
      <c r="LIX692" s="414"/>
      <c r="LIY692" s="413"/>
      <c r="LIZ692" s="413"/>
      <c r="LJA692" s="414"/>
      <c r="LJB692" s="414"/>
      <c r="LJC692" s="413"/>
      <c r="LJD692" s="413"/>
      <c r="LJE692" s="413"/>
      <c r="LJF692" s="413"/>
      <c r="LJG692" s="413"/>
      <c r="LJH692" s="413"/>
      <c r="LJI692" s="413"/>
      <c r="LJJ692" s="414"/>
      <c r="LJK692" s="414"/>
      <c r="LJL692" s="413"/>
      <c r="LJM692" s="413"/>
      <c r="LJN692" s="414"/>
      <c r="LJO692" s="414"/>
      <c r="LJP692" s="413"/>
      <c r="LJQ692" s="413"/>
      <c r="LJR692" s="413"/>
      <c r="LJS692" s="413"/>
      <c r="LJT692" s="413"/>
      <c r="LJU692" s="407"/>
      <c r="LJV692" s="439"/>
      <c r="LJW692" s="413"/>
      <c r="LJX692" s="413"/>
      <c r="LJY692" s="413"/>
      <c r="LJZ692" s="413"/>
      <c r="LKA692" s="413"/>
      <c r="LKB692" s="413"/>
      <c r="LKC692" s="413"/>
      <c r="LKD692" s="412"/>
      <c r="LKE692" s="412"/>
      <c r="LKF692" s="412"/>
      <c r="LKG692" s="412"/>
      <c r="LKH692" s="412"/>
      <c r="LKI692" s="412"/>
      <c r="LKJ692" s="412"/>
      <c r="LKK692" s="412"/>
      <c r="LKL692" s="412"/>
      <c r="LKM692" s="412"/>
      <c r="LKN692" s="412"/>
      <c r="LKO692" s="412"/>
      <c r="LKP692" s="412"/>
      <c r="LKQ692" s="412"/>
      <c r="LKR692" s="412"/>
      <c r="LKS692" s="412"/>
      <c r="LKT692" s="412"/>
      <c r="LKU692" s="412"/>
      <c r="LKV692" s="412"/>
      <c r="LKW692" s="412"/>
      <c r="LKX692" s="412"/>
      <c r="LKY692" s="412"/>
      <c r="LKZ692" s="412"/>
      <c r="LLA692" s="412"/>
      <c r="LLB692" s="412"/>
      <c r="LLC692" s="412"/>
      <c r="LLD692" s="412"/>
      <c r="LLE692" s="412"/>
      <c r="LLF692" s="412"/>
      <c r="LLG692" s="412"/>
      <c r="LLH692" s="412"/>
      <c r="LLI692" s="412"/>
      <c r="LLJ692" s="412"/>
      <c r="LLK692" s="412"/>
      <c r="LLL692" s="412"/>
      <c r="LLM692" s="412"/>
      <c r="LLN692" s="412"/>
      <c r="LLO692" s="412"/>
      <c r="LLP692" s="412"/>
      <c r="LLQ692" s="412"/>
      <c r="LLR692" s="412"/>
      <c r="LLS692" s="412"/>
      <c r="LLT692" s="412"/>
      <c r="LLU692" s="412"/>
      <c r="LLV692" s="413"/>
      <c r="LLW692" s="413"/>
      <c r="LLX692" s="413"/>
      <c r="LLY692" s="413"/>
      <c r="LLZ692" s="413"/>
      <c r="LMA692" s="413"/>
      <c r="LMB692" s="413"/>
      <c r="LMC692" s="413"/>
      <c r="LMD692" s="413"/>
      <c r="LME692" s="413"/>
      <c r="LMF692" s="413"/>
      <c r="LMG692" s="413"/>
      <c r="LMH692" s="413"/>
      <c r="LMI692" s="413"/>
      <c r="LMJ692" s="413"/>
      <c r="LMK692" s="413"/>
      <c r="LML692" s="413"/>
      <c r="LMM692" s="413"/>
      <c r="LMN692" s="413"/>
      <c r="LMO692" s="413"/>
      <c r="LMP692" s="413"/>
      <c r="LMQ692" s="413"/>
      <c r="LMR692" s="413"/>
      <c r="LMS692" s="413"/>
      <c r="LMT692" s="414"/>
      <c r="LMU692" s="414"/>
      <c r="LMV692" s="414"/>
      <c r="LMW692" s="414"/>
      <c r="LMX692" s="414"/>
      <c r="LMY692" s="413"/>
      <c r="LMZ692" s="413"/>
      <c r="LNA692" s="414"/>
      <c r="LNB692" s="414"/>
      <c r="LNC692" s="413"/>
      <c r="LND692" s="413"/>
      <c r="LNE692" s="414"/>
      <c r="LNF692" s="414"/>
      <c r="LNG692" s="413"/>
      <c r="LNH692" s="413"/>
      <c r="LNI692" s="413"/>
      <c r="LNJ692" s="413"/>
      <c r="LNK692" s="413"/>
      <c r="LNL692" s="413"/>
      <c r="LNM692" s="413"/>
      <c r="LNN692" s="414"/>
      <c r="LNO692" s="414"/>
      <c r="LNP692" s="413"/>
      <c r="LNQ692" s="413"/>
      <c r="LNR692" s="414"/>
      <c r="LNS692" s="414"/>
      <c r="LNT692" s="413"/>
      <c r="LNU692" s="413"/>
      <c r="LNV692" s="413"/>
      <c r="LNW692" s="413"/>
      <c r="LNX692" s="413"/>
      <c r="LNY692" s="407"/>
      <c r="LNZ692" s="439"/>
      <c r="LOA692" s="413"/>
      <c r="LOB692" s="413"/>
      <c r="LOC692" s="413"/>
      <c r="LOD692" s="413"/>
      <c r="LOE692" s="413"/>
      <c r="LOF692" s="413"/>
      <c r="LOG692" s="413"/>
      <c r="LOH692" s="412"/>
      <c r="LOI692" s="412"/>
      <c r="LOJ692" s="412"/>
      <c r="LOK692" s="412"/>
      <c r="LOL692" s="412"/>
      <c r="LOM692" s="412"/>
      <c r="LON692" s="412"/>
      <c r="LOO692" s="412"/>
      <c r="LOP692" s="412"/>
      <c r="LOQ692" s="412"/>
      <c r="LOR692" s="412"/>
      <c r="LOS692" s="412"/>
      <c r="LOT692" s="412"/>
      <c r="LOU692" s="412"/>
      <c r="LOV692" s="412"/>
      <c r="LOW692" s="412"/>
      <c r="LOX692" s="412"/>
      <c r="LOY692" s="412"/>
      <c r="LOZ692" s="412"/>
      <c r="LPA692" s="412"/>
      <c r="LPB692" s="412"/>
      <c r="LPC692" s="412"/>
      <c r="LPD692" s="412"/>
      <c r="LPE692" s="412"/>
      <c r="LPF692" s="412"/>
      <c r="LPG692" s="412"/>
      <c r="LPH692" s="412"/>
      <c r="LPI692" s="412"/>
      <c r="LPJ692" s="412"/>
      <c r="LPK692" s="412"/>
      <c r="LPL692" s="412"/>
      <c r="LPM692" s="412"/>
      <c r="LPN692" s="412"/>
      <c r="LPO692" s="412"/>
      <c r="LPP692" s="412"/>
      <c r="LPQ692" s="412"/>
      <c r="LPR692" s="412"/>
      <c r="LPS692" s="412"/>
      <c r="LPT692" s="412"/>
      <c r="LPU692" s="412"/>
      <c r="LPV692" s="412"/>
      <c r="LPW692" s="412"/>
      <c r="LPX692" s="412"/>
      <c r="LPY692" s="412"/>
      <c r="LPZ692" s="413"/>
      <c r="LQA692" s="413"/>
      <c r="LQB692" s="413"/>
      <c r="LQC692" s="413"/>
      <c r="LQD692" s="413"/>
      <c r="LQE692" s="413"/>
      <c r="LQF692" s="413"/>
      <c r="LQG692" s="413"/>
      <c r="LQH692" s="413"/>
      <c r="LQI692" s="413"/>
      <c r="LQJ692" s="413"/>
      <c r="LQK692" s="413"/>
      <c r="LQL692" s="413"/>
      <c r="LQM692" s="413"/>
      <c r="LQN692" s="413"/>
      <c r="LQO692" s="413"/>
      <c r="LQP692" s="413"/>
      <c r="LQQ692" s="413"/>
      <c r="LQR692" s="413"/>
      <c r="LQS692" s="413"/>
      <c r="LQT692" s="413"/>
      <c r="LQU692" s="413"/>
      <c r="LQV692" s="413"/>
      <c r="LQW692" s="413"/>
      <c r="LQX692" s="414"/>
      <c r="LQY692" s="414"/>
      <c r="LQZ692" s="414"/>
      <c r="LRA692" s="414"/>
      <c r="LRB692" s="414"/>
      <c r="LRC692" s="413"/>
      <c r="LRD692" s="413"/>
      <c r="LRE692" s="414"/>
      <c r="LRF692" s="414"/>
      <c r="LRG692" s="413"/>
      <c r="LRH692" s="413"/>
      <c r="LRI692" s="414"/>
      <c r="LRJ692" s="414"/>
      <c r="LRK692" s="413"/>
      <c r="LRL692" s="413"/>
      <c r="LRM692" s="413"/>
      <c r="LRN692" s="413"/>
      <c r="LRO692" s="413"/>
      <c r="LRP692" s="413"/>
      <c r="LRQ692" s="413"/>
      <c r="LRR692" s="414"/>
      <c r="LRS692" s="414"/>
      <c r="LRT692" s="413"/>
      <c r="LRU692" s="413"/>
      <c r="LRV692" s="414"/>
      <c r="LRW692" s="414"/>
      <c r="LRX692" s="413"/>
      <c r="LRY692" s="413"/>
      <c r="LRZ692" s="413"/>
      <c r="LSA692" s="413"/>
      <c r="LSB692" s="413"/>
      <c r="LSC692" s="407"/>
      <c r="LSD692" s="439"/>
      <c r="LSE692" s="413"/>
      <c r="LSF692" s="413"/>
      <c r="LSG692" s="413"/>
      <c r="LSH692" s="413"/>
      <c r="LSI692" s="413"/>
      <c r="LSJ692" s="413"/>
      <c r="LSK692" s="413"/>
      <c r="LSL692" s="412"/>
      <c r="LSM692" s="412"/>
      <c r="LSN692" s="412"/>
      <c r="LSO692" s="412"/>
      <c r="LSP692" s="412"/>
      <c r="LSQ692" s="412"/>
      <c r="LSR692" s="412"/>
      <c r="LSS692" s="412"/>
      <c r="LST692" s="412"/>
      <c r="LSU692" s="412"/>
      <c r="LSV692" s="412"/>
      <c r="LSW692" s="412"/>
      <c r="LSX692" s="412"/>
      <c r="LSY692" s="412"/>
      <c r="LSZ692" s="412"/>
      <c r="LTA692" s="412"/>
      <c r="LTB692" s="412"/>
      <c r="LTC692" s="412"/>
      <c r="LTD692" s="412"/>
      <c r="LTE692" s="412"/>
      <c r="LTF692" s="412"/>
      <c r="LTG692" s="412"/>
      <c r="LTH692" s="412"/>
      <c r="LTI692" s="412"/>
      <c r="LTJ692" s="412"/>
      <c r="LTK692" s="412"/>
      <c r="LTL692" s="412"/>
      <c r="LTM692" s="412"/>
      <c r="LTN692" s="412"/>
      <c r="LTO692" s="412"/>
      <c r="LTP692" s="412"/>
      <c r="LTQ692" s="412"/>
      <c r="LTR692" s="412"/>
      <c r="LTS692" s="412"/>
      <c r="LTT692" s="412"/>
      <c r="LTU692" s="412"/>
      <c r="LTV692" s="412"/>
      <c r="LTW692" s="412"/>
      <c r="LTX692" s="412"/>
      <c r="LTY692" s="412"/>
      <c r="LTZ692" s="412"/>
      <c r="LUA692" s="412"/>
      <c r="LUB692" s="412"/>
      <c r="LUC692" s="412"/>
      <c r="LUD692" s="413"/>
      <c r="LUE692" s="413"/>
      <c r="LUF692" s="413"/>
      <c r="LUG692" s="413"/>
      <c r="LUH692" s="413"/>
      <c r="LUI692" s="413"/>
      <c r="LUJ692" s="413"/>
      <c r="LUK692" s="413"/>
      <c r="LUL692" s="413"/>
      <c r="LUM692" s="413"/>
      <c r="LUN692" s="413"/>
      <c r="LUO692" s="413"/>
      <c r="LUP692" s="413"/>
      <c r="LUQ692" s="413"/>
      <c r="LUR692" s="413"/>
      <c r="LUS692" s="413"/>
      <c r="LUT692" s="413"/>
      <c r="LUU692" s="413"/>
      <c r="LUV692" s="413"/>
      <c r="LUW692" s="413"/>
      <c r="LUX692" s="413"/>
      <c r="LUY692" s="413"/>
      <c r="LUZ692" s="413"/>
      <c r="LVA692" s="413"/>
      <c r="LVB692" s="414"/>
      <c r="LVC692" s="414"/>
      <c r="LVD692" s="414"/>
      <c r="LVE692" s="414"/>
      <c r="LVF692" s="414"/>
      <c r="LVG692" s="413"/>
      <c r="LVH692" s="413"/>
      <c r="LVI692" s="414"/>
      <c r="LVJ692" s="414"/>
      <c r="LVK692" s="413"/>
      <c r="LVL692" s="413"/>
      <c r="LVM692" s="414"/>
      <c r="LVN692" s="414"/>
      <c r="LVO692" s="413"/>
      <c r="LVP692" s="413"/>
      <c r="LVQ692" s="413"/>
      <c r="LVR692" s="413"/>
      <c r="LVS692" s="413"/>
      <c r="LVT692" s="413"/>
      <c r="LVU692" s="413"/>
      <c r="LVV692" s="414"/>
      <c r="LVW692" s="414"/>
      <c r="LVX692" s="413"/>
      <c r="LVY692" s="413"/>
      <c r="LVZ692" s="414"/>
      <c r="LWA692" s="414"/>
      <c r="LWB692" s="413"/>
      <c r="LWC692" s="413"/>
      <c r="LWD692" s="413"/>
      <c r="LWE692" s="413"/>
      <c r="LWF692" s="413"/>
      <c r="LWG692" s="407"/>
      <c r="LWH692" s="439"/>
      <c r="LWI692" s="413"/>
      <c r="LWJ692" s="413"/>
      <c r="LWK692" s="413"/>
      <c r="LWL692" s="413"/>
      <c r="LWM692" s="413"/>
      <c r="LWN692" s="413"/>
      <c r="LWO692" s="413"/>
      <c r="LWP692" s="412"/>
      <c r="LWQ692" s="412"/>
      <c r="LWR692" s="412"/>
      <c r="LWS692" s="412"/>
      <c r="LWT692" s="412"/>
      <c r="LWU692" s="412"/>
      <c r="LWV692" s="412"/>
      <c r="LWW692" s="412"/>
      <c r="LWX692" s="412"/>
      <c r="LWY692" s="412"/>
      <c r="LWZ692" s="412"/>
      <c r="LXA692" s="412"/>
      <c r="LXB692" s="412"/>
      <c r="LXC692" s="412"/>
      <c r="LXD692" s="412"/>
      <c r="LXE692" s="412"/>
      <c r="LXF692" s="412"/>
      <c r="LXG692" s="412"/>
      <c r="LXH692" s="412"/>
      <c r="LXI692" s="412"/>
      <c r="LXJ692" s="412"/>
      <c r="LXK692" s="412"/>
      <c r="LXL692" s="412"/>
      <c r="LXM692" s="412"/>
      <c r="LXN692" s="412"/>
      <c r="LXO692" s="412"/>
      <c r="LXP692" s="412"/>
      <c r="LXQ692" s="412"/>
      <c r="LXR692" s="412"/>
      <c r="LXS692" s="412"/>
      <c r="LXT692" s="412"/>
      <c r="LXU692" s="412"/>
      <c r="LXV692" s="412"/>
      <c r="LXW692" s="412"/>
      <c r="LXX692" s="412"/>
      <c r="LXY692" s="412"/>
      <c r="LXZ692" s="412"/>
      <c r="LYA692" s="412"/>
      <c r="LYB692" s="412"/>
      <c r="LYC692" s="412"/>
      <c r="LYD692" s="412"/>
      <c r="LYE692" s="412"/>
      <c r="LYF692" s="412"/>
      <c r="LYG692" s="412"/>
      <c r="LYH692" s="413"/>
      <c r="LYI692" s="413"/>
      <c r="LYJ692" s="413"/>
      <c r="LYK692" s="413"/>
      <c r="LYL692" s="413"/>
      <c r="LYM692" s="413"/>
      <c r="LYN692" s="413"/>
      <c r="LYO692" s="413"/>
      <c r="LYP692" s="413"/>
      <c r="LYQ692" s="413"/>
      <c r="LYR692" s="413"/>
      <c r="LYS692" s="413"/>
      <c r="LYT692" s="413"/>
      <c r="LYU692" s="413"/>
      <c r="LYV692" s="413"/>
      <c r="LYW692" s="413"/>
      <c r="LYX692" s="413"/>
      <c r="LYY692" s="413"/>
      <c r="LYZ692" s="413"/>
      <c r="LZA692" s="413"/>
      <c r="LZB692" s="413"/>
      <c r="LZC692" s="413"/>
      <c r="LZD692" s="413"/>
      <c r="LZE692" s="413"/>
      <c r="LZF692" s="414"/>
      <c r="LZG692" s="414"/>
      <c r="LZH692" s="414"/>
      <c r="LZI692" s="414"/>
      <c r="LZJ692" s="414"/>
      <c r="LZK692" s="413"/>
      <c r="LZL692" s="413"/>
      <c r="LZM692" s="414"/>
      <c r="LZN692" s="414"/>
      <c r="LZO692" s="413"/>
      <c r="LZP692" s="413"/>
      <c r="LZQ692" s="414"/>
      <c r="LZR692" s="414"/>
      <c r="LZS692" s="413"/>
      <c r="LZT692" s="413"/>
      <c r="LZU692" s="413"/>
      <c r="LZV692" s="413"/>
      <c r="LZW692" s="413"/>
      <c r="LZX692" s="413"/>
      <c r="LZY692" s="413"/>
      <c r="LZZ692" s="414"/>
      <c r="MAA692" s="414"/>
      <c r="MAB692" s="413"/>
      <c r="MAC692" s="413"/>
      <c r="MAD692" s="414"/>
      <c r="MAE692" s="414"/>
      <c r="MAF692" s="413"/>
      <c r="MAG692" s="413"/>
      <c r="MAH692" s="413"/>
      <c r="MAI692" s="413"/>
      <c r="MAJ692" s="413"/>
      <c r="MAK692" s="407"/>
      <c r="MAL692" s="439"/>
      <c r="MAM692" s="413"/>
      <c r="MAN692" s="413"/>
      <c r="MAO692" s="413"/>
      <c r="MAP692" s="413"/>
      <c r="MAQ692" s="413"/>
      <c r="MAR692" s="413"/>
      <c r="MAS692" s="413"/>
      <c r="MAT692" s="412"/>
      <c r="MAU692" s="412"/>
      <c r="MAV692" s="412"/>
      <c r="MAW692" s="412"/>
      <c r="MAX692" s="412"/>
      <c r="MAY692" s="412"/>
      <c r="MAZ692" s="412"/>
      <c r="MBA692" s="412"/>
      <c r="MBB692" s="412"/>
      <c r="MBC692" s="412"/>
      <c r="MBD692" s="412"/>
      <c r="MBE692" s="412"/>
      <c r="MBF692" s="412"/>
      <c r="MBG692" s="412"/>
      <c r="MBH692" s="412"/>
      <c r="MBI692" s="412"/>
      <c r="MBJ692" s="412"/>
      <c r="MBK692" s="412"/>
      <c r="MBL692" s="412"/>
      <c r="MBM692" s="412"/>
      <c r="MBN692" s="412"/>
      <c r="MBO692" s="412"/>
      <c r="MBP692" s="412"/>
      <c r="MBQ692" s="412"/>
      <c r="MBR692" s="412"/>
      <c r="MBS692" s="412"/>
      <c r="MBT692" s="412"/>
      <c r="MBU692" s="412"/>
      <c r="MBV692" s="412"/>
      <c r="MBW692" s="412"/>
      <c r="MBX692" s="412"/>
      <c r="MBY692" s="412"/>
      <c r="MBZ692" s="412"/>
      <c r="MCA692" s="412"/>
      <c r="MCB692" s="412"/>
      <c r="MCC692" s="412"/>
      <c r="MCD692" s="412"/>
      <c r="MCE692" s="412"/>
      <c r="MCF692" s="412"/>
      <c r="MCG692" s="412"/>
      <c r="MCH692" s="412"/>
      <c r="MCI692" s="412"/>
      <c r="MCJ692" s="412"/>
      <c r="MCK692" s="412"/>
      <c r="MCL692" s="413"/>
      <c r="MCM692" s="413"/>
      <c r="MCN692" s="413"/>
      <c r="MCO692" s="413"/>
      <c r="MCP692" s="413"/>
      <c r="MCQ692" s="413"/>
      <c r="MCR692" s="413"/>
      <c r="MCS692" s="413"/>
      <c r="MCT692" s="413"/>
      <c r="MCU692" s="413"/>
      <c r="MCV692" s="413"/>
      <c r="MCW692" s="413"/>
      <c r="MCX692" s="413"/>
      <c r="MCY692" s="413"/>
      <c r="MCZ692" s="413"/>
      <c r="MDA692" s="413"/>
      <c r="MDB692" s="413"/>
      <c r="MDC692" s="413"/>
      <c r="MDD692" s="413"/>
      <c r="MDE692" s="413"/>
      <c r="MDF692" s="413"/>
      <c r="MDG692" s="413"/>
      <c r="MDH692" s="413"/>
      <c r="MDI692" s="413"/>
      <c r="MDJ692" s="414"/>
      <c r="MDK692" s="414"/>
      <c r="MDL692" s="414"/>
      <c r="MDM692" s="414"/>
      <c r="MDN692" s="414"/>
      <c r="MDO692" s="413"/>
      <c r="MDP692" s="413"/>
      <c r="MDQ692" s="414"/>
      <c r="MDR692" s="414"/>
      <c r="MDS692" s="413"/>
      <c r="MDT692" s="413"/>
      <c r="MDU692" s="414"/>
      <c r="MDV692" s="414"/>
      <c r="MDW692" s="413"/>
      <c r="MDX692" s="413"/>
      <c r="MDY692" s="413"/>
      <c r="MDZ692" s="413"/>
      <c r="MEA692" s="413"/>
      <c r="MEB692" s="413"/>
      <c r="MEC692" s="413"/>
      <c r="MED692" s="414"/>
      <c r="MEE692" s="414"/>
      <c r="MEF692" s="413"/>
      <c r="MEG692" s="413"/>
      <c r="MEH692" s="414"/>
      <c r="MEI692" s="414"/>
      <c r="MEJ692" s="413"/>
      <c r="MEK692" s="413"/>
      <c r="MEL692" s="413"/>
      <c r="MEM692" s="413"/>
      <c r="MEN692" s="413"/>
      <c r="MEO692" s="407"/>
      <c r="MEP692" s="439"/>
      <c r="MEQ692" s="413"/>
      <c r="MER692" s="413"/>
      <c r="MES692" s="413"/>
      <c r="MET692" s="413"/>
      <c r="MEU692" s="413"/>
      <c r="MEV692" s="413"/>
      <c r="MEW692" s="413"/>
      <c r="MEX692" s="412"/>
      <c r="MEY692" s="412"/>
      <c r="MEZ692" s="412"/>
      <c r="MFA692" s="412"/>
      <c r="MFB692" s="412"/>
      <c r="MFC692" s="412"/>
      <c r="MFD692" s="412"/>
      <c r="MFE692" s="412"/>
      <c r="MFF692" s="412"/>
      <c r="MFG692" s="412"/>
      <c r="MFH692" s="412"/>
      <c r="MFI692" s="412"/>
      <c r="MFJ692" s="412"/>
      <c r="MFK692" s="412"/>
      <c r="MFL692" s="412"/>
      <c r="MFM692" s="412"/>
      <c r="MFN692" s="412"/>
      <c r="MFO692" s="412"/>
      <c r="MFP692" s="412"/>
      <c r="MFQ692" s="412"/>
      <c r="MFR692" s="412"/>
      <c r="MFS692" s="412"/>
      <c r="MFT692" s="412"/>
      <c r="MFU692" s="412"/>
      <c r="MFV692" s="412"/>
      <c r="MFW692" s="412"/>
      <c r="MFX692" s="412"/>
      <c r="MFY692" s="412"/>
      <c r="MFZ692" s="412"/>
      <c r="MGA692" s="412"/>
      <c r="MGB692" s="412"/>
      <c r="MGC692" s="412"/>
      <c r="MGD692" s="412"/>
      <c r="MGE692" s="412"/>
      <c r="MGF692" s="412"/>
      <c r="MGG692" s="412"/>
      <c r="MGH692" s="412"/>
      <c r="MGI692" s="412"/>
      <c r="MGJ692" s="412"/>
      <c r="MGK692" s="412"/>
      <c r="MGL692" s="412"/>
      <c r="MGM692" s="412"/>
      <c r="MGN692" s="412"/>
      <c r="MGO692" s="412"/>
      <c r="MGP692" s="413"/>
      <c r="MGQ692" s="413"/>
      <c r="MGR692" s="413"/>
      <c r="MGS692" s="413"/>
      <c r="MGT692" s="413"/>
      <c r="MGU692" s="413"/>
      <c r="MGV692" s="413"/>
      <c r="MGW692" s="413"/>
      <c r="MGX692" s="413"/>
      <c r="MGY692" s="413"/>
      <c r="MGZ692" s="413"/>
      <c r="MHA692" s="413"/>
      <c r="MHB692" s="413"/>
      <c r="MHC692" s="413"/>
      <c r="MHD692" s="413"/>
      <c r="MHE692" s="413"/>
      <c r="MHF692" s="413"/>
      <c r="MHG692" s="413"/>
      <c r="MHH692" s="413"/>
      <c r="MHI692" s="413"/>
      <c r="MHJ692" s="413"/>
      <c r="MHK692" s="413"/>
      <c r="MHL692" s="413"/>
      <c r="MHM692" s="413"/>
      <c r="MHN692" s="414"/>
      <c r="MHO692" s="414"/>
      <c r="MHP692" s="414"/>
      <c r="MHQ692" s="414"/>
      <c r="MHR692" s="414"/>
      <c r="MHS692" s="413"/>
      <c r="MHT692" s="413"/>
      <c r="MHU692" s="414"/>
      <c r="MHV692" s="414"/>
      <c r="MHW692" s="413"/>
      <c r="MHX692" s="413"/>
      <c r="MHY692" s="414"/>
      <c r="MHZ692" s="414"/>
      <c r="MIA692" s="413"/>
      <c r="MIB692" s="413"/>
      <c r="MIC692" s="413"/>
      <c r="MID692" s="413"/>
      <c r="MIE692" s="413"/>
      <c r="MIF692" s="413"/>
      <c r="MIG692" s="413"/>
      <c r="MIH692" s="414"/>
      <c r="MII692" s="414"/>
      <c r="MIJ692" s="413"/>
      <c r="MIK692" s="413"/>
      <c r="MIL692" s="414"/>
      <c r="MIM692" s="414"/>
      <c r="MIN692" s="413"/>
      <c r="MIO692" s="413"/>
      <c r="MIP692" s="413"/>
      <c r="MIQ692" s="413"/>
      <c r="MIR692" s="413"/>
      <c r="MIS692" s="407"/>
      <c r="MIT692" s="439"/>
      <c r="MIU692" s="413"/>
      <c r="MIV692" s="413"/>
      <c r="MIW692" s="413"/>
      <c r="MIX692" s="413"/>
      <c r="MIY692" s="413"/>
      <c r="MIZ692" s="413"/>
      <c r="MJA692" s="413"/>
      <c r="MJB692" s="412"/>
      <c r="MJC692" s="412"/>
      <c r="MJD692" s="412"/>
      <c r="MJE692" s="412"/>
      <c r="MJF692" s="412"/>
      <c r="MJG692" s="412"/>
      <c r="MJH692" s="412"/>
      <c r="MJI692" s="412"/>
      <c r="MJJ692" s="412"/>
      <c r="MJK692" s="412"/>
      <c r="MJL692" s="412"/>
      <c r="MJM692" s="412"/>
      <c r="MJN692" s="412"/>
      <c r="MJO692" s="412"/>
      <c r="MJP692" s="412"/>
      <c r="MJQ692" s="412"/>
      <c r="MJR692" s="412"/>
      <c r="MJS692" s="412"/>
      <c r="MJT692" s="412"/>
      <c r="MJU692" s="412"/>
      <c r="MJV692" s="412"/>
      <c r="MJW692" s="412"/>
      <c r="MJX692" s="412"/>
      <c r="MJY692" s="412"/>
      <c r="MJZ692" s="412"/>
      <c r="MKA692" s="412"/>
      <c r="MKB692" s="412"/>
      <c r="MKC692" s="412"/>
      <c r="MKD692" s="412"/>
      <c r="MKE692" s="412"/>
      <c r="MKF692" s="412"/>
      <c r="MKG692" s="412"/>
      <c r="MKH692" s="412"/>
      <c r="MKI692" s="412"/>
      <c r="MKJ692" s="412"/>
      <c r="MKK692" s="412"/>
      <c r="MKL692" s="412"/>
      <c r="MKM692" s="412"/>
      <c r="MKN692" s="412"/>
      <c r="MKO692" s="412"/>
      <c r="MKP692" s="412"/>
      <c r="MKQ692" s="412"/>
      <c r="MKR692" s="412"/>
      <c r="MKS692" s="412"/>
      <c r="MKT692" s="413"/>
      <c r="MKU692" s="413"/>
      <c r="MKV692" s="413"/>
      <c r="MKW692" s="413"/>
      <c r="MKX692" s="413"/>
      <c r="MKY692" s="413"/>
      <c r="MKZ692" s="413"/>
      <c r="MLA692" s="413"/>
      <c r="MLB692" s="413"/>
      <c r="MLC692" s="413"/>
      <c r="MLD692" s="413"/>
      <c r="MLE692" s="413"/>
      <c r="MLF692" s="413"/>
      <c r="MLG692" s="413"/>
      <c r="MLH692" s="413"/>
      <c r="MLI692" s="413"/>
      <c r="MLJ692" s="413"/>
      <c r="MLK692" s="413"/>
      <c r="MLL692" s="413"/>
      <c r="MLM692" s="413"/>
      <c r="MLN692" s="413"/>
      <c r="MLO692" s="413"/>
      <c r="MLP692" s="413"/>
      <c r="MLQ692" s="413"/>
      <c r="MLR692" s="414"/>
      <c r="MLS692" s="414"/>
      <c r="MLT692" s="414"/>
      <c r="MLU692" s="414"/>
      <c r="MLV692" s="414"/>
      <c r="MLW692" s="413"/>
      <c r="MLX692" s="413"/>
      <c r="MLY692" s="414"/>
      <c r="MLZ692" s="414"/>
      <c r="MMA692" s="413"/>
      <c r="MMB692" s="413"/>
      <c r="MMC692" s="414"/>
      <c r="MMD692" s="414"/>
      <c r="MME692" s="413"/>
      <c r="MMF692" s="413"/>
      <c r="MMG692" s="413"/>
      <c r="MMH692" s="413"/>
      <c r="MMI692" s="413"/>
      <c r="MMJ692" s="413"/>
      <c r="MMK692" s="413"/>
      <c r="MML692" s="414"/>
      <c r="MMM692" s="414"/>
      <c r="MMN692" s="413"/>
      <c r="MMO692" s="413"/>
      <c r="MMP692" s="414"/>
      <c r="MMQ692" s="414"/>
      <c r="MMR692" s="413"/>
      <c r="MMS692" s="413"/>
      <c r="MMT692" s="413"/>
      <c r="MMU692" s="413"/>
      <c r="MMV692" s="413"/>
      <c r="MMW692" s="407"/>
      <c r="MMX692" s="439"/>
      <c r="MMY692" s="413"/>
      <c r="MMZ692" s="413"/>
      <c r="MNA692" s="413"/>
      <c r="MNB692" s="413"/>
      <c r="MNC692" s="413"/>
      <c r="MND692" s="413"/>
      <c r="MNE692" s="413"/>
      <c r="MNF692" s="412"/>
      <c r="MNG692" s="412"/>
      <c r="MNH692" s="412"/>
      <c r="MNI692" s="412"/>
      <c r="MNJ692" s="412"/>
      <c r="MNK692" s="412"/>
      <c r="MNL692" s="412"/>
      <c r="MNM692" s="412"/>
      <c r="MNN692" s="412"/>
      <c r="MNO692" s="412"/>
      <c r="MNP692" s="412"/>
      <c r="MNQ692" s="412"/>
      <c r="MNR692" s="412"/>
      <c r="MNS692" s="412"/>
      <c r="MNT692" s="412"/>
      <c r="MNU692" s="412"/>
      <c r="MNV692" s="412"/>
      <c r="MNW692" s="412"/>
      <c r="MNX692" s="412"/>
      <c r="MNY692" s="412"/>
      <c r="MNZ692" s="412"/>
      <c r="MOA692" s="412"/>
      <c r="MOB692" s="412"/>
      <c r="MOC692" s="412"/>
      <c r="MOD692" s="412"/>
      <c r="MOE692" s="412"/>
      <c r="MOF692" s="412"/>
      <c r="MOG692" s="412"/>
      <c r="MOH692" s="412"/>
      <c r="MOI692" s="412"/>
      <c r="MOJ692" s="412"/>
      <c r="MOK692" s="412"/>
      <c r="MOL692" s="412"/>
      <c r="MOM692" s="412"/>
      <c r="MON692" s="412"/>
      <c r="MOO692" s="412"/>
      <c r="MOP692" s="412"/>
      <c r="MOQ692" s="412"/>
      <c r="MOR692" s="412"/>
      <c r="MOS692" s="412"/>
      <c r="MOT692" s="412"/>
      <c r="MOU692" s="412"/>
      <c r="MOV692" s="412"/>
      <c r="MOW692" s="412"/>
      <c r="MOX692" s="413"/>
      <c r="MOY692" s="413"/>
      <c r="MOZ692" s="413"/>
      <c r="MPA692" s="413"/>
      <c r="MPB692" s="413"/>
      <c r="MPC692" s="413"/>
      <c r="MPD692" s="413"/>
      <c r="MPE692" s="413"/>
      <c r="MPF692" s="413"/>
      <c r="MPG692" s="413"/>
      <c r="MPH692" s="413"/>
      <c r="MPI692" s="413"/>
      <c r="MPJ692" s="413"/>
      <c r="MPK692" s="413"/>
      <c r="MPL692" s="413"/>
      <c r="MPM692" s="413"/>
      <c r="MPN692" s="413"/>
      <c r="MPO692" s="413"/>
      <c r="MPP692" s="413"/>
      <c r="MPQ692" s="413"/>
      <c r="MPR692" s="413"/>
      <c r="MPS692" s="413"/>
      <c r="MPT692" s="413"/>
      <c r="MPU692" s="413"/>
      <c r="MPV692" s="414"/>
      <c r="MPW692" s="414"/>
      <c r="MPX692" s="414"/>
      <c r="MPY692" s="414"/>
      <c r="MPZ692" s="414"/>
      <c r="MQA692" s="413"/>
      <c r="MQB692" s="413"/>
      <c r="MQC692" s="414"/>
      <c r="MQD692" s="414"/>
      <c r="MQE692" s="413"/>
      <c r="MQF692" s="413"/>
      <c r="MQG692" s="414"/>
      <c r="MQH692" s="414"/>
      <c r="MQI692" s="413"/>
      <c r="MQJ692" s="413"/>
      <c r="MQK692" s="413"/>
      <c r="MQL692" s="413"/>
      <c r="MQM692" s="413"/>
      <c r="MQN692" s="413"/>
      <c r="MQO692" s="413"/>
      <c r="MQP692" s="414"/>
      <c r="MQQ692" s="414"/>
      <c r="MQR692" s="413"/>
      <c r="MQS692" s="413"/>
      <c r="MQT692" s="414"/>
      <c r="MQU692" s="414"/>
      <c r="MQV692" s="413"/>
      <c r="MQW692" s="413"/>
      <c r="MQX692" s="413"/>
      <c r="MQY692" s="413"/>
      <c r="MQZ692" s="413"/>
      <c r="MRA692" s="407"/>
      <c r="MRB692" s="439"/>
      <c r="MRC692" s="413"/>
      <c r="MRD692" s="413"/>
      <c r="MRE692" s="413"/>
      <c r="MRF692" s="413"/>
      <c r="MRG692" s="413"/>
      <c r="MRH692" s="413"/>
      <c r="MRI692" s="413"/>
      <c r="MRJ692" s="412"/>
      <c r="MRK692" s="412"/>
      <c r="MRL692" s="412"/>
      <c r="MRM692" s="412"/>
      <c r="MRN692" s="412"/>
      <c r="MRO692" s="412"/>
      <c r="MRP692" s="412"/>
      <c r="MRQ692" s="412"/>
      <c r="MRR692" s="412"/>
      <c r="MRS692" s="412"/>
      <c r="MRT692" s="412"/>
      <c r="MRU692" s="412"/>
      <c r="MRV692" s="412"/>
      <c r="MRW692" s="412"/>
      <c r="MRX692" s="412"/>
      <c r="MRY692" s="412"/>
      <c r="MRZ692" s="412"/>
      <c r="MSA692" s="412"/>
      <c r="MSB692" s="412"/>
      <c r="MSC692" s="412"/>
      <c r="MSD692" s="412"/>
      <c r="MSE692" s="412"/>
      <c r="MSF692" s="412"/>
      <c r="MSG692" s="412"/>
      <c r="MSH692" s="412"/>
      <c r="MSI692" s="412"/>
      <c r="MSJ692" s="412"/>
      <c r="MSK692" s="412"/>
      <c r="MSL692" s="412"/>
      <c r="MSM692" s="412"/>
      <c r="MSN692" s="412"/>
      <c r="MSO692" s="412"/>
      <c r="MSP692" s="412"/>
      <c r="MSQ692" s="412"/>
      <c r="MSR692" s="412"/>
      <c r="MSS692" s="412"/>
      <c r="MST692" s="412"/>
      <c r="MSU692" s="412"/>
      <c r="MSV692" s="412"/>
      <c r="MSW692" s="412"/>
      <c r="MSX692" s="412"/>
      <c r="MSY692" s="412"/>
      <c r="MSZ692" s="412"/>
      <c r="MTA692" s="412"/>
      <c r="MTB692" s="413"/>
      <c r="MTC692" s="413"/>
      <c r="MTD692" s="413"/>
      <c r="MTE692" s="413"/>
      <c r="MTF692" s="413"/>
      <c r="MTG692" s="413"/>
      <c r="MTH692" s="413"/>
      <c r="MTI692" s="413"/>
      <c r="MTJ692" s="413"/>
      <c r="MTK692" s="413"/>
      <c r="MTL692" s="413"/>
      <c r="MTM692" s="413"/>
      <c r="MTN692" s="413"/>
      <c r="MTO692" s="413"/>
      <c r="MTP692" s="413"/>
      <c r="MTQ692" s="413"/>
      <c r="MTR692" s="413"/>
      <c r="MTS692" s="413"/>
      <c r="MTT692" s="413"/>
      <c r="MTU692" s="413"/>
      <c r="MTV692" s="413"/>
      <c r="MTW692" s="413"/>
      <c r="MTX692" s="413"/>
      <c r="MTY692" s="413"/>
      <c r="MTZ692" s="414"/>
      <c r="MUA692" s="414"/>
      <c r="MUB692" s="414"/>
      <c r="MUC692" s="414"/>
      <c r="MUD692" s="414"/>
      <c r="MUE692" s="413"/>
      <c r="MUF692" s="413"/>
      <c r="MUG692" s="414"/>
      <c r="MUH692" s="414"/>
      <c r="MUI692" s="413"/>
      <c r="MUJ692" s="413"/>
      <c r="MUK692" s="414"/>
      <c r="MUL692" s="414"/>
      <c r="MUM692" s="413"/>
      <c r="MUN692" s="413"/>
      <c r="MUO692" s="413"/>
      <c r="MUP692" s="413"/>
      <c r="MUQ692" s="413"/>
      <c r="MUR692" s="413"/>
      <c r="MUS692" s="413"/>
      <c r="MUT692" s="414"/>
      <c r="MUU692" s="414"/>
      <c r="MUV692" s="413"/>
      <c r="MUW692" s="413"/>
      <c r="MUX692" s="414"/>
      <c r="MUY692" s="414"/>
      <c r="MUZ692" s="413"/>
      <c r="MVA692" s="413"/>
      <c r="MVB692" s="413"/>
      <c r="MVC692" s="413"/>
      <c r="MVD692" s="413"/>
      <c r="MVE692" s="407"/>
      <c r="MVF692" s="439"/>
      <c r="MVG692" s="413"/>
      <c r="MVH692" s="413"/>
      <c r="MVI692" s="413"/>
      <c r="MVJ692" s="413"/>
      <c r="MVK692" s="413"/>
      <c r="MVL692" s="413"/>
      <c r="MVM692" s="413"/>
      <c r="MVN692" s="412"/>
      <c r="MVO692" s="412"/>
      <c r="MVP692" s="412"/>
      <c r="MVQ692" s="412"/>
      <c r="MVR692" s="412"/>
      <c r="MVS692" s="412"/>
      <c r="MVT692" s="412"/>
      <c r="MVU692" s="412"/>
      <c r="MVV692" s="412"/>
      <c r="MVW692" s="412"/>
      <c r="MVX692" s="412"/>
      <c r="MVY692" s="412"/>
      <c r="MVZ692" s="412"/>
      <c r="MWA692" s="412"/>
      <c r="MWB692" s="412"/>
      <c r="MWC692" s="412"/>
      <c r="MWD692" s="412"/>
      <c r="MWE692" s="412"/>
      <c r="MWF692" s="412"/>
      <c r="MWG692" s="412"/>
      <c r="MWH692" s="412"/>
      <c r="MWI692" s="412"/>
      <c r="MWJ692" s="412"/>
      <c r="MWK692" s="412"/>
      <c r="MWL692" s="412"/>
      <c r="MWM692" s="412"/>
      <c r="MWN692" s="412"/>
      <c r="MWO692" s="412"/>
      <c r="MWP692" s="412"/>
      <c r="MWQ692" s="412"/>
      <c r="MWR692" s="412"/>
      <c r="MWS692" s="412"/>
      <c r="MWT692" s="412"/>
      <c r="MWU692" s="412"/>
      <c r="MWV692" s="412"/>
      <c r="MWW692" s="412"/>
      <c r="MWX692" s="412"/>
      <c r="MWY692" s="412"/>
      <c r="MWZ692" s="412"/>
      <c r="MXA692" s="412"/>
      <c r="MXB692" s="412"/>
      <c r="MXC692" s="412"/>
      <c r="MXD692" s="412"/>
      <c r="MXE692" s="412"/>
      <c r="MXF692" s="413"/>
      <c r="MXG692" s="413"/>
      <c r="MXH692" s="413"/>
      <c r="MXI692" s="413"/>
      <c r="MXJ692" s="413"/>
      <c r="MXK692" s="413"/>
      <c r="MXL692" s="413"/>
      <c r="MXM692" s="413"/>
      <c r="MXN692" s="413"/>
      <c r="MXO692" s="413"/>
      <c r="MXP692" s="413"/>
      <c r="MXQ692" s="413"/>
      <c r="MXR692" s="413"/>
      <c r="MXS692" s="413"/>
      <c r="MXT692" s="413"/>
      <c r="MXU692" s="413"/>
      <c r="MXV692" s="413"/>
      <c r="MXW692" s="413"/>
      <c r="MXX692" s="413"/>
      <c r="MXY692" s="413"/>
      <c r="MXZ692" s="413"/>
      <c r="MYA692" s="413"/>
      <c r="MYB692" s="413"/>
      <c r="MYC692" s="413"/>
      <c r="MYD692" s="414"/>
      <c r="MYE692" s="414"/>
      <c r="MYF692" s="414"/>
      <c r="MYG692" s="414"/>
      <c r="MYH692" s="414"/>
      <c r="MYI692" s="413"/>
      <c r="MYJ692" s="413"/>
      <c r="MYK692" s="414"/>
      <c r="MYL692" s="414"/>
      <c r="MYM692" s="413"/>
      <c r="MYN692" s="413"/>
      <c r="MYO692" s="414"/>
      <c r="MYP692" s="414"/>
      <c r="MYQ692" s="413"/>
      <c r="MYR692" s="413"/>
      <c r="MYS692" s="413"/>
      <c r="MYT692" s="413"/>
      <c r="MYU692" s="413"/>
      <c r="MYV692" s="413"/>
      <c r="MYW692" s="413"/>
      <c r="MYX692" s="414"/>
      <c r="MYY692" s="414"/>
      <c r="MYZ692" s="413"/>
      <c r="MZA692" s="413"/>
      <c r="MZB692" s="414"/>
      <c r="MZC692" s="414"/>
      <c r="MZD692" s="413"/>
      <c r="MZE692" s="413"/>
      <c r="MZF692" s="413"/>
      <c r="MZG692" s="413"/>
      <c r="MZH692" s="413"/>
      <c r="MZI692" s="407"/>
      <c r="MZJ692" s="439"/>
      <c r="MZK692" s="413"/>
      <c r="MZL692" s="413"/>
      <c r="MZM692" s="413"/>
      <c r="MZN692" s="413"/>
      <c r="MZO692" s="413"/>
      <c r="MZP692" s="413"/>
      <c r="MZQ692" s="413"/>
      <c r="MZR692" s="412"/>
      <c r="MZS692" s="412"/>
      <c r="MZT692" s="412"/>
      <c r="MZU692" s="412"/>
      <c r="MZV692" s="412"/>
      <c r="MZW692" s="412"/>
      <c r="MZX692" s="412"/>
      <c r="MZY692" s="412"/>
      <c r="MZZ692" s="412"/>
      <c r="NAA692" s="412"/>
      <c r="NAB692" s="412"/>
      <c r="NAC692" s="412"/>
      <c r="NAD692" s="412"/>
      <c r="NAE692" s="412"/>
      <c r="NAF692" s="412"/>
      <c r="NAG692" s="412"/>
      <c r="NAH692" s="412"/>
      <c r="NAI692" s="412"/>
      <c r="NAJ692" s="412"/>
      <c r="NAK692" s="412"/>
      <c r="NAL692" s="412"/>
      <c r="NAM692" s="412"/>
      <c r="NAN692" s="412"/>
      <c r="NAO692" s="412"/>
      <c r="NAP692" s="412"/>
      <c r="NAQ692" s="412"/>
      <c r="NAR692" s="412"/>
      <c r="NAS692" s="412"/>
      <c r="NAT692" s="412"/>
      <c r="NAU692" s="412"/>
      <c r="NAV692" s="412"/>
      <c r="NAW692" s="412"/>
      <c r="NAX692" s="412"/>
      <c r="NAY692" s="412"/>
      <c r="NAZ692" s="412"/>
      <c r="NBA692" s="412"/>
      <c r="NBB692" s="412"/>
      <c r="NBC692" s="412"/>
      <c r="NBD692" s="412"/>
      <c r="NBE692" s="412"/>
      <c r="NBF692" s="412"/>
      <c r="NBG692" s="412"/>
      <c r="NBH692" s="412"/>
      <c r="NBI692" s="412"/>
      <c r="NBJ692" s="413"/>
      <c r="NBK692" s="413"/>
      <c r="NBL692" s="413"/>
      <c r="NBM692" s="413"/>
      <c r="NBN692" s="413"/>
      <c r="NBO692" s="413"/>
      <c r="NBP692" s="413"/>
      <c r="NBQ692" s="413"/>
      <c r="NBR692" s="413"/>
      <c r="NBS692" s="413"/>
      <c r="NBT692" s="413"/>
      <c r="NBU692" s="413"/>
      <c r="NBV692" s="413"/>
      <c r="NBW692" s="413"/>
      <c r="NBX692" s="413"/>
      <c r="NBY692" s="413"/>
      <c r="NBZ692" s="413"/>
      <c r="NCA692" s="413"/>
      <c r="NCB692" s="413"/>
      <c r="NCC692" s="413"/>
      <c r="NCD692" s="413"/>
      <c r="NCE692" s="413"/>
      <c r="NCF692" s="413"/>
      <c r="NCG692" s="413"/>
      <c r="NCH692" s="414"/>
      <c r="NCI692" s="414"/>
      <c r="NCJ692" s="414"/>
      <c r="NCK692" s="414"/>
      <c r="NCL692" s="414"/>
      <c r="NCM692" s="413"/>
      <c r="NCN692" s="413"/>
      <c r="NCO692" s="414"/>
      <c r="NCP692" s="414"/>
      <c r="NCQ692" s="413"/>
      <c r="NCR692" s="413"/>
      <c r="NCS692" s="414"/>
      <c r="NCT692" s="414"/>
      <c r="NCU692" s="413"/>
      <c r="NCV692" s="413"/>
      <c r="NCW692" s="413"/>
      <c r="NCX692" s="413"/>
      <c r="NCY692" s="413"/>
      <c r="NCZ692" s="413"/>
      <c r="NDA692" s="413"/>
      <c r="NDB692" s="414"/>
      <c r="NDC692" s="414"/>
      <c r="NDD692" s="413"/>
      <c r="NDE692" s="413"/>
      <c r="NDF692" s="414"/>
      <c r="NDG692" s="414"/>
      <c r="NDH692" s="413"/>
      <c r="NDI692" s="413"/>
      <c r="NDJ692" s="413"/>
      <c r="NDK692" s="413"/>
      <c r="NDL692" s="413"/>
      <c r="NDM692" s="407"/>
      <c r="NDN692" s="439"/>
      <c r="NDO692" s="413"/>
      <c r="NDP692" s="413"/>
      <c r="NDQ692" s="413"/>
      <c r="NDR692" s="413"/>
      <c r="NDS692" s="413"/>
      <c r="NDT692" s="413"/>
      <c r="NDU692" s="413"/>
      <c r="NDV692" s="412"/>
      <c r="NDW692" s="412"/>
      <c r="NDX692" s="412"/>
      <c r="NDY692" s="412"/>
      <c r="NDZ692" s="412"/>
      <c r="NEA692" s="412"/>
      <c r="NEB692" s="412"/>
      <c r="NEC692" s="412"/>
      <c r="NED692" s="412"/>
      <c r="NEE692" s="412"/>
      <c r="NEF692" s="412"/>
      <c r="NEG692" s="412"/>
      <c r="NEH692" s="412"/>
      <c r="NEI692" s="412"/>
      <c r="NEJ692" s="412"/>
      <c r="NEK692" s="412"/>
      <c r="NEL692" s="412"/>
      <c r="NEM692" s="412"/>
      <c r="NEN692" s="412"/>
      <c r="NEO692" s="412"/>
      <c r="NEP692" s="412"/>
      <c r="NEQ692" s="412"/>
      <c r="NER692" s="412"/>
      <c r="NES692" s="412"/>
      <c r="NET692" s="412"/>
      <c r="NEU692" s="412"/>
      <c r="NEV692" s="412"/>
      <c r="NEW692" s="412"/>
      <c r="NEX692" s="412"/>
      <c r="NEY692" s="412"/>
      <c r="NEZ692" s="412"/>
      <c r="NFA692" s="412"/>
      <c r="NFB692" s="412"/>
      <c r="NFC692" s="412"/>
      <c r="NFD692" s="412"/>
      <c r="NFE692" s="412"/>
      <c r="NFF692" s="412"/>
      <c r="NFG692" s="412"/>
      <c r="NFH692" s="412"/>
      <c r="NFI692" s="412"/>
      <c r="NFJ692" s="412"/>
      <c r="NFK692" s="412"/>
      <c r="NFL692" s="412"/>
      <c r="NFM692" s="412"/>
      <c r="NFN692" s="413"/>
      <c r="NFO692" s="413"/>
      <c r="NFP692" s="413"/>
      <c r="NFQ692" s="413"/>
      <c r="NFR692" s="413"/>
      <c r="NFS692" s="413"/>
      <c r="NFT692" s="413"/>
      <c r="NFU692" s="413"/>
      <c r="NFV692" s="413"/>
      <c r="NFW692" s="413"/>
      <c r="NFX692" s="413"/>
      <c r="NFY692" s="413"/>
      <c r="NFZ692" s="413"/>
      <c r="NGA692" s="413"/>
      <c r="NGB692" s="413"/>
      <c r="NGC692" s="413"/>
      <c r="NGD692" s="413"/>
      <c r="NGE692" s="413"/>
      <c r="NGF692" s="413"/>
      <c r="NGG692" s="413"/>
      <c r="NGH692" s="413"/>
      <c r="NGI692" s="413"/>
      <c r="NGJ692" s="413"/>
      <c r="NGK692" s="413"/>
      <c r="NGL692" s="414"/>
      <c r="NGM692" s="414"/>
      <c r="NGN692" s="414"/>
      <c r="NGO692" s="414"/>
      <c r="NGP692" s="414"/>
      <c r="NGQ692" s="413"/>
      <c r="NGR692" s="413"/>
      <c r="NGS692" s="414"/>
      <c r="NGT692" s="414"/>
      <c r="NGU692" s="413"/>
      <c r="NGV692" s="413"/>
      <c r="NGW692" s="414"/>
      <c r="NGX692" s="414"/>
      <c r="NGY692" s="413"/>
      <c r="NGZ692" s="413"/>
      <c r="NHA692" s="413"/>
      <c r="NHB692" s="413"/>
      <c r="NHC692" s="413"/>
      <c r="NHD692" s="413"/>
      <c r="NHE692" s="413"/>
      <c r="NHF692" s="414"/>
      <c r="NHG692" s="414"/>
      <c r="NHH692" s="413"/>
      <c r="NHI692" s="413"/>
      <c r="NHJ692" s="414"/>
      <c r="NHK692" s="414"/>
      <c r="NHL692" s="413"/>
      <c r="NHM692" s="413"/>
      <c r="NHN692" s="413"/>
      <c r="NHO692" s="413"/>
      <c r="NHP692" s="413"/>
      <c r="NHQ692" s="407"/>
      <c r="NHR692" s="439"/>
      <c r="NHS692" s="413"/>
      <c r="NHT692" s="413"/>
      <c r="NHU692" s="413"/>
      <c r="NHV692" s="413"/>
      <c r="NHW692" s="413"/>
      <c r="NHX692" s="413"/>
      <c r="NHY692" s="413"/>
      <c r="NHZ692" s="412"/>
      <c r="NIA692" s="412"/>
      <c r="NIB692" s="412"/>
      <c r="NIC692" s="412"/>
      <c r="NID692" s="412"/>
      <c r="NIE692" s="412"/>
      <c r="NIF692" s="412"/>
      <c r="NIG692" s="412"/>
      <c r="NIH692" s="412"/>
      <c r="NII692" s="412"/>
      <c r="NIJ692" s="412"/>
      <c r="NIK692" s="412"/>
      <c r="NIL692" s="412"/>
      <c r="NIM692" s="412"/>
      <c r="NIN692" s="412"/>
      <c r="NIO692" s="412"/>
      <c r="NIP692" s="412"/>
      <c r="NIQ692" s="412"/>
      <c r="NIR692" s="412"/>
      <c r="NIS692" s="412"/>
      <c r="NIT692" s="412"/>
      <c r="NIU692" s="412"/>
      <c r="NIV692" s="412"/>
      <c r="NIW692" s="412"/>
      <c r="NIX692" s="412"/>
      <c r="NIY692" s="412"/>
      <c r="NIZ692" s="412"/>
      <c r="NJA692" s="412"/>
      <c r="NJB692" s="412"/>
      <c r="NJC692" s="412"/>
      <c r="NJD692" s="412"/>
      <c r="NJE692" s="412"/>
      <c r="NJF692" s="412"/>
      <c r="NJG692" s="412"/>
      <c r="NJH692" s="412"/>
      <c r="NJI692" s="412"/>
      <c r="NJJ692" s="412"/>
      <c r="NJK692" s="412"/>
      <c r="NJL692" s="412"/>
      <c r="NJM692" s="412"/>
      <c r="NJN692" s="412"/>
      <c r="NJO692" s="412"/>
      <c r="NJP692" s="412"/>
      <c r="NJQ692" s="412"/>
      <c r="NJR692" s="413"/>
      <c r="NJS692" s="413"/>
      <c r="NJT692" s="413"/>
      <c r="NJU692" s="413"/>
      <c r="NJV692" s="413"/>
      <c r="NJW692" s="413"/>
      <c r="NJX692" s="413"/>
      <c r="NJY692" s="413"/>
      <c r="NJZ692" s="413"/>
      <c r="NKA692" s="413"/>
      <c r="NKB692" s="413"/>
      <c r="NKC692" s="413"/>
      <c r="NKD692" s="413"/>
      <c r="NKE692" s="413"/>
      <c r="NKF692" s="413"/>
      <c r="NKG692" s="413"/>
      <c r="NKH692" s="413"/>
      <c r="NKI692" s="413"/>
      <c r="NKJ692" s="413"/>
      <c r="NKK692" s="413"/>
      <c r="NKL692" s="413"/>
      <c r="NKM692" s="413"/>
      <c r="NKN692" s="413"/>
      <c r="NKO692" s="413"/>
      <c r="NKP692" s="414"/>
      <c r="NKQ692" s="414"/>
      <c r="NKR692" s="414"/>
      <c r="NKS692" s="414"/>
      <c r="NKT692" s="414"/>
      <c r="NKU692" s="413"/>
      <c r="NKV692" s="413"/>
      <c r="NKW692" s="414"/>
      <c r="NKX692" s="414"/>
      <c r="NKY692" s="413"/>
      <c r="NKZ692" s="413"/>
      <c r="NLA692" s="414"/>
      <c r="NLB692" s="414"/>
      <c r="NLC692" s="413"/>
      <c r="NLD692" s="413"/>
      <c r="NLE692" s="413"/>
      <c r="NLF692" s="413"/>
      <c r="NLG692" s="413"/>
      <c r="NLH692" s="413"/>
      <c r="NLI692" s="413"/>
      <c r="NLJ692" s="414"/>
      <c r="NLK692" s="414"/>
      <c r="NLL692" s="413"/>
      <c r="NLM692" s="413"/>
      <c r="NLN692" s="414"/>
      <c r="NLO692" s="414"/>
      <c r="NLP692" s="413"/>
      <c r="NLQ692" s="413"/>
      <c r="NLR692" s="413"/>
      <c r="NLS692" s="413"/>
      <c r="NLT692" s="413"/>
      <c r="NLU692" s="407"/>
      <c r="NLV692" s="439"/>
      <c r="NLW692" s="413"/>
      <c r="NLX692" s="413"/>
      <c r="NLY692" s="413"/>
      <c r="NLZ692" s="413"/>
      <c r="NMA692" s="413"/>
      <c r="NMB692" s="413"/>
      <c r="NMC692" s="413"/>
      <c r="NMD692" s="412"/>
      <c r="NME692" s="412"/>
      <c r="NMF692" s="412"/>
      <c r="NMG692" s="412"/>
      <c r="NMH692" s="412"/>
      <c r="NMI692" s="412"/>
      <c r="NMJ692" s="412"/>
      <c r="NMK692" s="412"/>
      <c r="NML692" s="412"/>
      <c r="NMM692" s="412"/>
      <c r="NMN692" s="412"/>
      <c r="NMO692" s="412"/>
      <c r="NMP692" s="412"/>
      <c r="NMQ692" s="412"/>
      <c r="NMR692" s="412"/>
      <c r="NMS692" s="412"/>
      <c r="NMT692" s="412"/>
      <c r="NMU692" s="412"/>
      <c r="NMV692" s="412"/>
      <c r="NMW692" s="412"/>
      <c r="NMX692" s="412"/>
      <c r="NMY692" s="412"/>
      <c r="NMZ692" s="412"/>
      <c r="NNA692" s="412"/>
      <c r="NNB692" s="412"/>
      <c r="NNC692" s="412"/>
      <c r="NND692" s="412"/>
      <c r="NNE692" s="412"/>
      <c r="NNF692" s="412"/>
      <c r="NNG692" s="412"/>
      <c r="NNH692" s="412"/>
      <c r="NNI692" s="412"/>
      <c r="NNJ692" s="412"/>
      <c r="NNK692" s="412"/>
      <c r="NNL692" s="412"/>
      <c r="NNM692" s="412"/>
      <c r="NNN692" s="412"/>
      <c r="NNO692" s="412"/>
      <c r="NNP692" s="412"/>
      <c r="NNQ692" s="412"/>
      <c r="NNR692" s="412"/>
      <c r="NNS692" s="412"/>
      <c r="NNT692" s="412"/>
      <c r="NNU692" s="412"/>
      <c r="NNV692" s="413"/>
      <c r="NNW692" s="413"/>
      <c r="NNX692" s="413"/>
      <c r="NNY692" s="413"/>
      <c r="NNZ692" s="413"/>
      <c r="NOA692" s="413"/>
      <c r="NOB692" s="413"/>
      <c r="NOC692" s="413"/>
      <c r="NOD692" s="413"/>
      <c r="NOE692" s="413"/>
      <c r="NOF692" s="413"/>
      <c r="NOG692" s="413"/>
      <c r="NOH692" s="413"/>
      <c r="NOI692" s="413"/>
      <c r="NOJ692" s="413"/>
      <c r="NOK692" s="413"/>
      <c r="NOL692" s="413"/>
      <c r="NOM692" s="413"/>
      <c r="NON692" s="413"/>
      <c r="NOO692" s="413"/>
      <c r="NOP692" s="413"/>
      <c r="NOQ692" s="413"/>
      <c r="NOR692" s="413"/>
      <c r="NOS692" s="413"/>
      <c r="NOT692" s="414"/>
      <c r="NOU692" s="414"/>
      <c r="NOV692" s="414"/>
      <c r="NOW692" s="414"/>
      <c r="NOX692" s="414"/>
      <c r="NOY692" s="413"/>
      <c r="NOZ692" s="413"/>
      <c r="NPA692" s="414"/>
      <c r="NPB692" s="414"/>
      <c r="NPC692" s="413"/>
      <c r="NPD692" s="413"/>
      <c r="NPE692" s="414"/>
      <c r="NPF692" s="414"/>
      <c r="NPG692" s="413"/>
      <c r="NPH692" s="413"/>
      <c r="NPI692" s="413"/>
      <c r="NPJ692" s="413"/>
      <c r="NPK692" s="413"/>
      <c r="NPL692" s="413"/>
      <c r="NPM692" s="413"/>
      <c r="NPN692" s="414"/>
      <c r="NPO692" s="414"/>
      <c r="NPP692" s="413"/>
      <c r="NPQ692" s="413"/>
      <c r="NPR692" s="414"/>
      <c r="NPS692" s="414"/>
      <c r="NPT692" s="413"/>
      <c r="NPU692" s="413"/>
      <c r="NPV692" s="413"/>
      <c r="NPW692" s="413"/>
      <c r="NPX692" s="413"/>
      <c r="NPY692" s="407"/>
      <c r="NPZ692" s="439"/>
      <c r="NQA692" s="413"/>
      <c r="NQB692" s="413"/>
      <c r="NQC692" s="413"/>
      <c r="NQD692" s="413"/>
      <c r="NQE692" s="413"/>
      <c r="NQF692" s="413"/>
      <c r="NQG692" s="413"/>
      <c r="NQH692" s="412"/>
      <c r="NQI692" s="412"/>
      <c r="NQJ692" s="412"/>
      <c r="NQK692" s="412"/>
      <c r="NQL692" s="412"/>
      <c r="NQM692" s="412"/>
      <c r="NQN692" s="412"/>
      <c r="NQO692" s="412"/>
      <c r="NQP692" s="412"/>
      <c r="NQQ692" s="412"/>
      <c r="NQR692" s="412"/>
      <c r="NQS692" s="412"/>
      <c r="NQT692" s="412"/>
      <c r="NQU692" s="412"/>
      <c r="NQV692" s="412"/>
      <c r="NQW692" s="412"/>
      <c r="NQX692" s="412"/>
      <c r="NQY692" s="412"/>
      <c r="NQZ692" s="412"/>
      <c r="NRA692" s="412"/>
      <c r="NRB692" s="412"/>
      <c r="NRC692" s="412"/>
      <c r="NRD692" s="412"/>
      <c r="NRE692" s="412"/>
      <c r="NRF692" s="412"/>
      <c r="NRG692" s="412"/>
      <c r="NRH692" s="412"/>
      <c r="NRI692" s="412"/>
      <c r="NRJ692" s="412"/>
      <c r="NRK692" s="412"/>
      <c r="NRL692" s="412"/>
      <c r="NRM692" s="412"/>
      <c r="NRN692" s="412"/>
      <c r="NRO692" s="412"/>
      <c r="NRP692" s="412"/>
      <c r="NRQ692" s="412"/>
      <c r="NRR692" s="412"/>
      <c r="NRS692" s="412"/>
      <c r="NRT692" s="412"/>
      <c r="NRU692" s="412"/>
      <c r="NRV692" s="412"/>
      <c r="NRW692" s="412"/>
      <c r="NRX692" s="412"/>
      <c r="NRY692" s="412"/>
      <c r="NRZ692" s="413"/>
      <c r="NSA692" s="413"/>
      <c r="NSB692" s="413"/>
      <c r="NSC692" s="413"/>
      <c r="NSD692" s="413"/>
      <c r="NSE692" s="413"/>
      <c r="NSF692" s="413"/>
      <c r="NSG692" s="413"/>
      <c r="NSH692" s="413"/>
      <c r="NSI692" s="413"/>
      <c r="NSJ692" s="413"/>
      <c r="NSK692" s="413"/>
      <c r="NSL692" s="413"/>
      <c r="NSM692" s="413"/>
      <c r="NSN692" s="413"/>
      <c r="NSO692" s="413"/>
      <c r="NSP692" s="413"/>
      <c r="NSQ692" s="413"/>
      <c r="NSR692" s="413"/>
      <c r="NSS692" s="413"/>
      <c r="NST692" s="413"/>
      <c r="NSU692" s="413"/>
      <c r="NSV692" s="413"/>
      <c r="NSW692" s="413"/>
      <c r="NSX692" s="414"/>
      <c r="NSY692" s="414"/>
      <c r="NSZ692" s="414"/>
      <c r="NTA692" s="414"/>
      <c r="NTB692" s="414"/>
      <c r="NTC692" s="413"/>
      <c r="NTD692" s="413"/>
      <c r="NTE692" s="414"/>
      <c r="NTF692" s="414"/>
      <c r="NTG692" s="413"/>
      <c r="NTH692" s="413"/>
      <c r="NTI692" s="414"/>
      <c r="NTJ692" s="414"/>
      <c r="NTK692" s="413"/>
      <c r="NTL692" s="413"/>
      <c r="NTM692" s="413"/>
      <c r="NTN692" s="413"/>
      <c r="NTO692" s="413"/>
      <c r="NTP692" s="413"/>
      <c r="NTQ692" s="413"/>
      <c r="NTR692" s="414"/>
      <c r="NTS692" s="414"/>
      <c r="NTT692" s="413"/>
      <c r="NTU692" s="413"/>
      <c r="NTV692" s="414"/>
      <c r="NTW692" s="414"/>
      <c r="NTX692" s="413"/>
      <c r="NTY692" s="413"/>
      <c r="NTZ692" s="413"/>
      <c r="NUA692" s="413"/>
      <c r="NUB692" s="413"/>
      <c r="NUC692" s="407"/>
      <c r="NUD692" s="439"/>
      <c r="NUE692" s="413"/>
      <c r="NUF692" s="413"/>
      <c r="NUG692" s="413"/>
      <c r="NUH692" s="413"/>
      <c r="NUI692" s="413"/>
      <c r="NUJ692" s="413"/>
      <c r="NUK692" s="413"/>
      <c r="NUL692" s="412"/>
      <c r="NUM692" s="412"/>
      <c r="NUN692" s="412"/>
      <c r="NUO692" s="412"/>
      <c r="NUP692" s="412"/>
      <c r="NUQ692" s="412"/>
      <c r="NUR692" s="412"/>
      <c r="NUS692" s="412"/>
      <c r="NUT692" s="412"/>
      <c r="NUU692" s="412"/>
      <c r="NUV692" s="412"/>
      <c r="NUW692" s="412"/>
      <c r="NUX692" s="412"/>
      <c r="NUY692" s="412"/>
      <c r="NUZ692" s="412"/>
      <c r="NVA692" s="412"/>
      <c r="NVB692" s="412"/>
      <c r="NVC692" s="412"/>
      <c r="NVD692" s="412"/>
      <c r="NVE692" s="412"/>
      <c r="NVF692" s="412"/>
      <c r="NVG692" s="412"/>
      <c r="NVH692" s="412"/>
      <c r="NVI692" s="412"/>
      <c r="NVJ692" s="412"/>
      <c r="NVK692" s="412"/>
      <c r="NVL692" s="412"/>
      <c r="NVM692" s="412"/>
      <c r="NVN692" s="412"/>
      <c r="NVO692" s="412"/>
      <c r="NVP692" s="412"/>
      <c r="NVQ692" s="412"/>
      <c r="NVR692" s="412"/>
      <c r="NVS692" s="412"/>
      <c r="NVT692" s="412"/>
      <c r="NVU692" s="412"/>
      <c r="NVV692" s="412"/>
      <c r="NVW692" s="412"/>
      <c r="NVX692" s="412"/>
      <c r="NVY692" s="412"/>
      <c r="NVZ692" s="412"/>
      <c r="NWA692" s="412"/>
      <c r="NWB692" s="412"/>
      <c r="NWC692" s="412"/>
      <c r="NWD692" s="413"/>
      <c r="NWE692" s="413"/>
      <c r="NWF692" s="413"/>
      <c r="NWG692" s="413"/>
      <c r="NWH692" s="413"/>
      <c r="NWI692" s="413"/>
      <c r="NWJ692" s="413"/>
      <c r="NWK692" s="413"/>
      <c r="NWL692" s="413"/>
      <c r="NWM692" s="413"/>
      <c r="NWN692" s="413"/>
      <c r="NWO692" s="413"/>
      <c r="NWP692" s="413"/>
      <c r="NWQ692" s="413"/>
      <c r="NWR692" s="413"/>
      <c r="NWS692" s="413"/>
      <c r="NWT692" s="413"/>
      <c r="NWU692" s="413"/>
      <c r="NWV692" s="413"/>
      <c r="NWW692" s="413"/>
      <c r="NWX692" s="413"/>
      <c r="NWY692" s="413"/>
      <c r="NWZ692" s="413"/>
      <c r="NXA692" s="413"/>
      <c r="NXB692" s="414"/>
      <c r="NXC692" s="414"/>
      <c r="NXD692" s="414"/>
      <c r="NXE692" s="414"/>
      <c r="NXF692" s="414"/>
      <c r="NXG692" s="413"/>
      <c r="NXH692" s="413"/>
      <c r="NXI692" s="414"/>
      <c r="NXJ692" s="414"/>
      <c r="NXK692" s="413"/>
      <c r="NXL692" s="413"/>
      <c r="NXM692" s="414"/>
      <c r="NXN692" s="414"/>
      <c r="NXO692" s="413"/>
      <c r="NXP692" s="413"/>
      <c r="NXQ692" s="413"/>
      <c r="NXR692" s="413"/>
      <c r="NXS692" s="413"/>
      <c r="NXT692" s="413"/>
      <c r="NXU692" s="413"/>
      <c r="NXV692" s="414"/>
      <c r="NXW692" s="414"/>
      <c r="NXX692" s="413"/>
      <c r="NXY692" s="413"/>
      <c r="NXZ692" s="414"/>
      <c r="NYA692" s="414"/>
      <c r="NYB692" s="413"/>
      <c r="NYC692" s="413"/>
      <c r="NYD692" s="413"/>
      <c r="NYE692" s="413"/>
      <c r="NYF692" s="413"/>
      <c r="NYG692" s="407"/>
      <c r="NYH692" s="439"/>
      <c r="NYI692" s="413"/>
      <c r="NYJ692" s="413"/>
      <c r="NYK692" s="413"/>
      <c r="NYL692" s="413"/>
      <c r="NYM692" s="413"/>
      <c r="NYN692" s="413"/>
      <c r="NYO692" s="413"/>
      <c r="NYP692" s="412"/>
      <c r="NYQ692" s="412"/>
      <c r="NYR692" s="412"/>
      <c r="NYS692" s="412"/>
      <c r="NYT692" s="412"/>
      <c r="NYU692" s="412"/>
      <c r="NYV692" s="412"/>
      <c r="NYW692" s="412"/>
      <c r="NYX692" s="412"/>
      <c r="NYY692" s="412"/>
      <c r="NYZ692" s="412"/>
      <c r="NZA692" s="412"/>
      <c r="NZB692" s="412"/>
      <c r="NZC692" s="412"/>
      <c r="NZD692" s="412"/>
      <c r="NZE692" s="412"/>
      <c r="NZF692" s="412"/>
      <c r="NZG692" s="412"/>
      <c r="NZH692" s="412"/>
      <c r="NZI692" s="412"/>
      <c r="NZJ692" s="412"/>
      <c r="NZK692" s="412"/>
      <c r="NZL692" s="412"/>
      <c r="NZM692" s="412"/>
      <c r="NZN692" s="412"/>
      <c r="NZO692" s="412"/>
      <c r="NZP692" s="412"/>
      <c r="NZQ692" s="412"/>
      <c r="NZR692" s="412"/>
      <c r="NZS692" s="412"/>
      <c r="NZT692" s="412"/>
      <c r="NZU692" s="412"/>
      <c r="NZV692" s="412"/>
      <c r="NZW692" s="412"/>
      <c r="NZX692" s="412"/>
      <c r="NZY692" s="412"/>
      <c r="NZZ692" s="412"/>
      <c r="OAA692" s="412"/>
      <c r="OAB692" s="412"/>
      <c r="OAC692" s="412"/>
      <c r="OAD692" s="412"/>
      <c r="OAE692" s="412"/>
      <c r="OAF692" s="412"/>
      <c r="OAG692" s="412"/>
      <c r="OAH692" s="413"/>
      <c r="OAI692" s="413"/>
      <c r="OAJ692" s="413"/>
      <c r="OAK692" s="413"/>
      <c r="OAL692" s="413"/>
      <c r="OAM692" s="413"/>
      <c r="OAN692" s="413"/>
      <c r="OAO692" s="413"/>
      <c r="OAP692" s="413"/>
      <c r="OAQ692" s="413"/>
      <c r="OAR692" s="413"/>
      <c r="OAS692" s="413"/>
      <c r="OAT692" s="413"/>
      <c r="OAU692" s="413"/>
      <c r="OAV692" s="413"/>
      <c r="OAW692" s="413"/>
      <c r="OAX692" s="413"/>
      <c r="OAY692" s="413"/>
      <c r="OAZ692" s="413"/>
      <c r="OBA692" s="413"/>
      <c r="OBB692" s="413"/>
      <c r="OBC692" s="413"/>
      <c r="OBD692" s="413"/>
      <c r="OBE692" s="413"/>
      <c r="OBF692" s="414"/>
      <c r="OBG692" s="414"/>
      <c r="OBH692" s="414"/>
      <c r="OBI692" s="414"/>
      <c r="OBJ692" s="414"/>
      <c r="OBK692" s="413"/>
      <c r="OBL692" s="413"/>
      <c r="OBM692" s="414"/>
      <c r="OBN692" s="414"/>
      <c r="OBO692" s="413"/>
      <c r="OBP692" s="413"/>
      <c r="OBQ692" s="414"/>
      <c r="OBR692" s="414"/>
      <c r="OBS692" s="413"/>
      <c r="OBT692" s="413"/>
      <c r="OBU692" s="413"/>
      <c r="OBV692" s="413"/>
      <c r="OBW692" s="413"/>
      <c r="OBX692" s="413"/>
      <c r="OBY692" s="413"/>
      <c r="OBZ692" s="414"/>
      <c r="OCA692" s="414"/>
      <c r="OCB692" s="413"/>
      <c r="OCC692" s="413"/>
      <c r="OCD692" s="414"/>
      <c r="OCE692" s="414"/>
      <c r="OCF692" s="413"/>
      <c r="OCG692" s="413"/>
      <c r="OCH692" s="413"/>
      <c r="OCI692" s="413"/>
      <c r="OCJ692" s="413"/>
      <c r="OCK692" s="407"/>
      <c r="OCL692" s="439"/>
      <c r="OCM692" s="413"/>
      <c r="OCN692" s="413"/>
      <c r="OCO692" s="413"/>
      <c r="OCP692" s="413"/>
      <c r="OCQ692" s="413"/>
      <c r="OCR692" s="413"/>
      <c r="OCS692" s="413"/>
      <c r="OCT692" s="412"/>
      <c r="OCU692" s="412"/>
      <c r="OCV692" s="412"/>
      <c r="OCW692" s="412"/>
      <c r="OCX692" s="412"/>
      <c r="OCY692" s="412"/>
      <c r="OCZ692" s="412"/>
      <c r="ODA692" s="412"/>
      <c r="ODB692" s="412"/>
      <c r="ODC692" s="412"/>
      <c r="ODD692" s="412"/>
      <c r="ODE692" s="412"/>
      <c r="ODF692" s="412"/>
      <c r="ODG692" s="412"/>
      <c r="ODH692" s="412"/>
      <c r="ODI692" s="412"/>
      <c r="ODJ692" s="412"/>
      <c r="ODK692" s="412"/>
      <c r="ODL692" s="412"/>
      <c r="ODM692" s="412"/>
      <c r="ODN692" s="412"/>
      <c r="ODO692" s="412"/>
      <c r="ODP692" s="412"/>
      <c r="ODQ692" s="412"/>
      <c r="ODR692" s="412"/>
      <c r="ODS692" s="412"/>
      <c r="ODT692" s="412"/>
      <c r="ODU692" s="412"/>
      <c r="ODV692" s="412"/>
      <c r="ODW692" s="412"/>
      <c r="ODX692" s="412"/>
      <c r="ODY692" s="412"/>
      <c r="ODZ692" s="412"/>
      <c r="OEA692" s="412"/>
      <c r="OEB692" s="412"/>
      <c r="OEC692" s="412"/>
      <c r="OED692" s="412"/>
      <c r="OEE692" s="412"/>
      <c r="OEF692" s="412"/>
      <c r="OEG692" s="412"/>
      <c r="OEH692" s="412"/>
      <c r="OEI692" s="412"/>
      <c r="OEJ692" s="412"/>
      <c r="OEK692" s="412"/>
      <c r="OEL692" s="413"/>
      <c r="OEM692" s="413"/>
      <c r="OEN692" s="413"/>
      <c r="OEO692" s="413"/>
      <c r="OEP692" s="413"/>
      <c r="OEQ692" s="413"/>
      <c r="OER692" s="413"/>
      <c r="OES692" s="413"/>
      <c r="OET692" s="413"/>
      <c r="OEU692" s="413"/>
      <c r="OEV692" s="413"/>
      <c r="OEW692" s="413"/>
      <c r="OEX692" s="413"/>
      <c r="OEY692" s="413"/>
      <c r="OEZ692" s="413"/>
      <c r="OFA692" s="413"/>
      <c r="OFB692" s="413"/>
      <c r="OFC692" s="413"/>
      <c r="OFD692" s="413"/>
      <c r="OFE692" s="413"/>
      <c r="OFF692" s="413"/>
      <c r="OFG692" s="413"/>
      <c r="OFH692" s="413"/>
      <c r="OFI692" s="413"/>
      <c r="OFJ692" s="414"/>
      <c r="OFK692" s="414"/>
      <c r="OFL692" s="414"/>
      <c r="OFM692" s="414"/>
      <c r="OFN692" s="414"/>
      <c r="OFO692" s="413"/>
      <c r="OFP692" s="413"/>
      <c r="OFQ692" s="414"/>
      <c r="OFR692" s="414"/>
      <c r="OFS692" s="413"/>
      <c r="OFT692" s="413"/>
      <c r="OFU692" s="414"/>
      <c r="OFV692" s="414"/>
      <c r="OFW692" s="413"/>
      <c r="OFX692" s="413"/>
      <c r="OFY692" s="413"/>
      <c r="OFZ692" s="413"/>
      <c r="OGA692" s="413"/>
      <c r="OGB692" s="413"/>
      <c r="OGC692" s="413"/>
      <c r="OGD692" s="414"/>
      <c r="OGE692" s="414"/>
      <c r="OGF692" s="413"/>
      <c r="OGG692" s="413"/>
      <c r="OGH692" s="414"/>
      <c r="OGI692" s="414"/>
      <c r="OGJ692" s="413"/>
      <c r="OGK692" s="413"/>
      <c r="OGL692" s="413"/>
      <c r="OGM692" s="413"/>
      <c r="OGN692" s="413"/>
      <c r="OGO692" s="407"/>
      <c r="OGP692" s="439"/>
      <c r="OGQ692" s="413"/>
      <c r="OGR692" s="413"/>
      <c r="OGS692" s="413"/>
      <c r="OGT692" s="413"/>
      <c r="OGU692" s="413"/>
      <c r="OGV692" s="413"/>
      <c r="OGW692" s="413"/>
      <c r="OGX692" s="412"/>
      <c r="OGY692" s="412"/>
      <c r="OGZ692" s="412"/>
      <c r="OHA692" s="412"/>
      <c r="OHB692" s="412"/>
      <c r="OHC692" s="412"/>
      <c r="OHD692" s="412"/>
      <c r="OHE692" s="412"/>
      <c r="OHF692" s="412"/>
      <c r="OHG692" s="412"/>
      <c r="OHH692" s="412"/>
      <c r="OHI692" s="412"/>
      <c r="OHJ692" s="412"/>
      <c r="OHK692" s="412"/>
      <c r="OHL692" s="412"/>
      <c r="OHM692" s="412"/>
      <c r="OHN692" s="412"/>
      <c r="OHO692" s="412"/>
      <c r="OHP692" s="412"/>
      <c r="OHQ692" s="412"/>
      <c r="OHR692" s="412"/>
      <c r="OHS692" s="412"/>
      <c r="OHT692" s="412"/>
      <c r="OHU692" s="412"/>
      <c r="OHV692" s="412"/>
      <c r="OHW692" s="412"/>
      <c r="OHX692" s="412"/>
      <c r="OHY692" s="412"/>
      <c r="OHZ692" s="412"/>
      <c r="OIA692" s="412"/>
      <c r="OIB692" s="412"/>
      <c r="OIC692" s="412"/>
      <c r="OID692" s="412"/>
      <c r="OIE692" s="412"/>
      <c r="OIF692" s="412"/>
      <c r="OIG692" s="412"/>
      <c r="OIH692" s="412"/>
      <c r="OII692" s="412"/>
      <c r="OIJ692" s="412"/>
      <c r="OIK692" s="412"/>
      <c r="OIL692" s="412"/>
      <c r="OIM692" s="412"/>
      <c r="OIN692" s="412"/>
      <c r="OIO692" s="412"/>
      <c r="OIP692" s="413"/>
      <c r="OIQ692" s="413"/>
      <c r="OIR692" s="413"/>
      <c r="OIS692" s="413"/>
      <c r="OIT692" s="413"/>
      <c r="OIU692" s="413"/>
      <c r="OIV692" s="413"/>
      <c r="OIW692" s="413"/>
      <c r="OIX692" s="413"/>
      <c r="OIY692" s="413"/>
      <c r="OIZ692" s="413"/>
      <c r="OJA692" s="413"/>
      <c r="OJB692" s="413"/>
      <c r="OJC692" s="413"/>
      <c r="OJD692" s="413"/>
      <c r="OJE692" s="413"/>
      <c r="OJF692" s="413"/>
      <c r="OJG692" s="413"/>
      <c r="OJH692" s="413"/>
      <c r="OJI692" s="413"/>
      <c r="OJJ692" s="413"/>
      <c r="OJK692" s="413"/>
      <c r="OJL692" s="413"/>
      <c r="OJM692" s="413"/>
      <c r="OJN692" s="414"/>
      <c r="OJO692" s="414"/>
      <c r="OJP692" s="414"/>
      <c r="OJQ692" s="414"/>
      <c r="OJR692" s="414"/>
      <c r="OJS692" s="413"/>
      <c r="OJT692" s="413"/>
      <c r="OJU692" s="414"/>
      <c r="OJV692" s="414"/>
      <c r="OJW692" s="413"/>
      <c r="OJX692" s="413"/>
      <c r="OJY692" s="414"/>
      <c r="OJZ692" s="414"/>
      <c r="OKA692" s="413"/>
      <c r="OKB692" s="413"/>
      <c r="OKC692" s="413"/>
      <c r="OKD692" s="413"/>
      <c r="OKE692" s="413"/>
      <c r="OKF692" s="413"/>
      <c r="OKG692" s="413"/>
      <c r="OKH692" s="414"/>
      <c r="OKI692" s="414"/>
      <c r="OKJ692" s="413"/>
      <c r="OKK692" s="413"/>
      <c r="OKL692" s="414"/>
      <c r="OKM692" s="414"/>
      <c r="OKN692" s="413"/>
      <c r="OKO692" s="413"/>
      <c r="OKP692" s="413"/>
      <c r="OKQ692" s="413"/>
      <c r="OKR692" s="413"/>
      <c r="OKS692" s="407"/>
      <c r="OKT692" s="439"/>
      <c r="OKU692" s="413"/>
      <c r="OKV692" s="413"/>
      <c r="OKW692" s="413"/>
      <c r="OKX692" s="413"/>
      <c r="OKY692" s="413"/>
      <c r="OKZ692" s="413"/>
      <c r="OLA692" s="413"/>
      <c r="OLB692" s="412"/>
      <c r="OLC692" s="412"/>
      <c r="OLD692" s="412"/>
      <c r="OLE692" s="412"/>
      <c r="OLF692" s="412"/>
      <c r="OLG692" s="412"/>
      <c r="OLH692" s="412"/>
      <c r="OLI692" s="412"/>
      <c r="OLJ692" s="412"/>
      <c r="OLK692" s="412"/>
      <c r="OLL692" s="412"/>
      <c r="OLM692" s="412"/>
      <c r="OLN692" s="412"/>
      <c r="OLO692" s="412"/>
      <c r="OLP692" s="412"/>
      <c r="OLQ692" s="412"/>
      <c r="OLR692" s="412"/>
      <c r="OLS692" s="412"/>
      <c r="OLT692" s="412"/>
      <c r="OLU692" s="412"/>
      <c r="OLV692" s="412"/>
      <c r="OLW692" s="412"/>
      <c r="OLX692" s="412"/>
      <c r="OLY692" s="412"/>
      <c r="OLZ692" s="412"/>
      <c r="OMA692" s="412"/>
      <c r="OMB692" s="412"/>
      <c r="OMC692" s="412"/>
      <c r="OMD692" s="412"/>
      <c r="OME692" s="412"/>
      <c r="OMF692" s="412"/>
      <c r="OMG692" s="412"/>
      <c r="OMH692" s="412"/>
      <c r="OMI692" s="412"/>
      <c r="OMJ692" s="412"/>
      <c r="OMK692" s="412"/>
      <c r="OML692" s="412"/>
      <c r="OMM692" s="412"/>
      <c r="OMN692" s="412"/>
      <c r="OMO692" s="412"/>
      <c r="OMP692" s="412"/>
      <c r="OMQ692" s="412"/>
      <c r="OMR692" s="412"/>
      <c r="OMS692" s="412"/>
      <c r="OMT692" s="413"/>
      <c r="OMU692" s="413"/>
      <c r="OMV692" s="413"/>
      <c r="OMW692" s="413"/>
      <c r="OMX692" s="413"/>
      <c r="OMY692" s="413"/>
      <c r="OMZ692" s="413"/>
      <c r="ONA692" s="413"/>
      <c r="ONB692" s="413"/>
      <c r="ONC692" s="413"/>
      <c r="OND692" s="413"/>
      <c r="ONE692" s="413"/>
      <c r="ONF692" s="413"/>
      <c r="ONG692" s="413"/>
      <c r="ONH692" s="413"/>
      <c r="ONI692" s="413"/>
      <c r="ONJ692" s="413"/>
      <c r="ONK692" s="413"/>
      <c r="ONL692" s="413"/>
      <c r="ONM692" s="413"/>
      <c r="ONN692" s="413"/>
      <c r="ONO692" s="413"/>
      <c r="ONP692" s="413"/>
      <c r="ONQ692" s="413"/>
      <c r="ONR692" s="414"/>
      <c r="ONS692" s="414"/>
      <c r="ONT692" s="414"/>
      <c r="ONU692" s="414"/>
      <c r="ONV692" s="414"/>
      <c r="ONW692" s="413"/>
      <c r="ONX692" s="413"/>
      <c r="ONY692" s="414"/>
      <c r="ONZ692" s="414"/>
      <c r="OOA692" s="413"/>
      <c r="OOB692" s="413"/>
      <c r="OOC692" s="414"/>
      <c r="OOD692" s="414"/>
      <c r="OOE692" s="413"/>
      <c r="OOF692" s="413"/>
      <c r="OOG692" s="413"/>
      <c r="OOH692" s="413"/>
      <c r="OOI692" s="413"/>
      <c r="OOJ692" s="413"/>
      <c r="OOK692" s="413"/>
      <c r="OOL692" s="414"/>
      <c r="OOM692" s="414"/>
      <c r="OON692" s="413"/>
      <c r="OOO692" s="413"/>
      <c r="OOP692" s="414"/>
      <c r="OOQ692" s="414"/>
      <c r="OOR692" s="413"/>
      <c r="OOS692" s="413"/>
      <c r="OOT692" s="413"/>
      <c r="OOU692" s="413"/>
      <c r="OOV692" s="413"/>
      <c r="OOW692" s="407"/>
      <c r="OOX692" s="439"/>
      <c r="OOY692" s="413"/>
      <c r="OOZ692" s="413"/>
      <c r="OPA692" s="413"/>
      <c r="OPB692" s="413"/>
      <c r="OPC692" s="413"/>
      <c r="OPD692" s="413"/>
      <c r="OPE692" s="413"/>
      <c r="OPF692" s="412"/>
      <c r="OPG692" s="412"/>
      <c r="OPH692" s="412"/>
      <c r="OPI692" s="412"/>
      <c r="OPJ692" s="412"/>
      <c r="OPK692" s="412"/>
      <c r="OPL692" s="412"/>
      <c r="OPM692" s="412"/>
      <c r="OPN692" s="412"/>
      <c r="OPO692" s="412"/>
      <c r="OPP692" s="412"/>
      <c r="OPQ692" s="412"/>
      <c r="OPR692" s="412"/>
      <c r="OPS692" s="412"/>
      <c r="OPT692" s="412"/>
      <c r="OPU692" s="412"/>
      <c r="OPV692" s="412"/>
      <c r="OPW692" s="412"/>
      <c r="OPX692" s="412"/>
      <c r="OPY692" s="412"/>
      <c r="OPZ692" s="412"/>
      <c r="OQA692" s="412"/>
      <c r="OQB692" s="412"/>
      <c r="OQC692" s="412"/>
      <c r="OQD692" s="412"/>
      <c r="OQE692" s="412"/>
      <c r="OQF692" s="412"/>
      <c r="OQG692" s="412"/>
      <c r="OQH692" s="412"/>
      <c r="OQI692" s="412"/>
      <c r="OQJ692" s="412"/>
      <c r="OQK692" s="412"/>
      <c r="OQL692" s="412"/>
      <c r="OQM692" s="412"/>
      <c r="OQN692" s="412"/>
      <c r="OQO692" s="412"/>
      <c r="OQP692" s="412"/>
      <c r="OQQ692" s="412"/>
      <c r="OQR692" s="412"/>
      <c r="OQS692" s="412"/>
      <c r="OQT692" s="412"/>
      <c r="OQU692" s="412"/>
      <c r="OQV692" s="412"/>
      <c r="OQW692" s="412"/>
      <c r="OQX692" s="413"/>
      <c r="OQY692" s="413"/>
      <c r="OQZ692" s="413"/>
      <c r="ORA692" s="413"/>
      <c r="ORB692" s="413"/>
      <c r="ORC692" s="413"/>
      <c r="ORD692" s="413"/>
      <c r="ORE692" s="413"/>
      <c r="ORF692" s="413"/>
      <c r="ORG692" s="413"/>
      <c r="ORH692" s="413"/>
      <c r="ORI692" s="413"/>
      <c r="ORJ692" s="413"/>
      <c r="ORK692" s="413"/>
      <c r="ORL692" s="413"/>
      <c r="ORM692" s="413"/>
      <c r="ORN692" s="413"/>
      <c r="ORO692" s="413"/>
      <c r="ORP692" s="413"/>
      <c r="ORQ692" s="413"/>
      <c r="ORR692" s="413"/>
      <c r="ORS692" s="413"/>
      <c r="ORT692" s="413"/>
      <c r="ORU692" s="413"/>
      <c r="ORV692" s="414"/>
      <c r="ORW692" s="414"/>
      <c r="ORX692" s="414"/>
      <c r="ORY692" s="414"/>
      <c r="ORZ692" s="414"/>
      <c r="OSA692" s="413"/>
      <c r="OSB692" s="413"/>
      <c r="OSC692" s="414"/>
      <c r="OSD692" s="414"/>
      <c r="OSE692" s="413"/>
      <c r="OSF692" s="413"/>
      <c r="OSG692" s="414"/>
      <c r="OSH692" s="414"/>
      <c r="OSI692" s="413"/>
      <c r="OSJ692" s="413"/>
      <c r="OSK692" s="413"/>
      <c r="OSL692" s="413"/>
      <c r="OSM692" s="413"/>
      <c r="OSN692" s="413"/>
      <c r="OSO692" s="413"/>
      <c r="OSP692" s="414"/>
      <c r="OSQ692" s="414"/>
      <c r="OSR692" s="413"/>
      <c r="OSS692" s="413"/>
      <c r="OST692" s="414"/>
      <c r="OSU692" s="414"/>
      <c r="OSV692" s="413"/>
      <c r="OSW692" s="413"/>
      <c r="OSX692" s="413"/>
      <c r="OSY692" s="413"/>
      <c r="OSZ692" s="413"/>
      <c r="OTA692" s="407"/>
      <c r="OTB692" s="439"/>
      <c r="OTC692" s="413"/>
      <c r="OTD692" s="413"/>
      <c r="OTE692" s="413"/>
      <c r="OTF692" s="413"/>
      <c r="OTG692" s="413"/>
      <c r="OTH692" s="413"/>
      <c r="OTI692" s="413"/>
      <c r="OTJ692" s="412"/>
      <c r="OTK692" s="412"/>
      <c r="OTL692" s="412"/>
      <c r="OTM692" s="412"/>
      <c r="OTN692" s="412"/>
      <c r="OTO692" s="412"/>
      <c r="OTP692" s="412"/>
      <c r="OTQ692" s="412"/>
      <c r="OTR692" s="412"/>
      <c r="OTS692" s="412"/>
      <c r="OTT692" s="412"/>
      <c r="OTU692" s="412"/>
      <c r="OTV692" s="412"/>
      <c r="OTW692" s="412"/>
      <c r="OTX692" s="412"/>
      <c r="OTY692" s="412"/>
      <c r="OTZ692" s="412"/>
      <c r="OUA692" s="412"/>
      <c r="OUB692" s="412"/>
      <c r="OUC692" s="412"/>
      <c r="OUD692" s="412"/>
      <c r="OUE692" s="412"/>
      <c r="OUF692" s="412"/>
      <c r="OUG692" s="412"/>
      <c r="OUH692" s="412"/>
      <c r="OUI692" s="412"/>
      <c r="OUJ692" s="412"/>
      <c r="OUK692" s="412"/>
      <c r="OUL692" s="412"/>
      <c r="OUM692" s="412"/>
      <c r="OUN692" s="412"/>
      <c r="OUO692" s="412"/>
      <c r="OUP692" s="412"/>
      <c r="OUQ692" s="412"/>
      <c r="OUR692" s="412"/>
      <c r="OUS692" s="412"/>
      <c r="OUT692" s="412"/>
      <c r="OUU692" s="412"/>
      <c r="OUV692" s="412"/>
      <c r="OUW692" s="412"/>
      <c r="OUX692" s="412"/>
      <c r="OUY692" s="412"/>
      <c r="OUZ692" s="412"/>
      <c r="OVA692" s="412"/>
      <c r="OVB692" s="413"/>
      <c r="OVC692" s="413"/>
      <c r="OVD692" s="413"/>
      <c r="OVE692" s="413"/>
      <c r="OVF692" s="413"/>
      <c r="OVG692" s="413"/>
      <c r="OVH692" s="413"/>
      <c r="OVI692" s="413"/>
      <c r="OVJ692" s="413"/>
      <c r="OVK692" s="413"/>
      <c r="OVL692" s="413"/>
      <c r="OVM692" s="413"/>
      <c r="OVN692" s="413"/>
      <c r="OVO692" s="413"/>
      <c r="OVP692" s="413"/>
      <c r="OVQ692" s="413"/>
      <c r="OVR692" s="413"/>
      <c r="OVS692" s="413"/>
      <c r="OVT692" s="413"/>
      <c r="OVU692" s="413"/>
      <c r="OVV692" s="413"/>
      <c r="OVW692" s="413"/>
      <c r="OVX692" s="413"/>
      <c r="OVY692" s="413"/>
      <c r="OVZ692" s="414"/>
      <c r="OWA692" s="414"/>
      <c r="OWB692" s="414"/>
      <c r="OWC692" s="414"/>
      <c r="OWD692" s="414"/>
      <c r="OWE692" s="413"/>
      <c r="OWF692" s="413"/>
      <c r="OWG692" s="414"/>
      <c r="OWH692" s="414"/>
      <c r="OWI692" s="413"/>
      <c r="OWJ692" s="413"/>
      <c r="OWK692" s="414"/>
      <c r="OWL692" s="414"/>
      <c r="OWM692" s="413"/>
      <c r="OWN692" s="413"/>
      <c r="OWO692" s="413"/>
      <c r="OWP692" s="413"/>
      <c r="OWQ692" s="413"/>
      <c r="OWR692" s="413"/>
      <c r="OWS692" s="413"/>
      <c r="OWT692" s="414"/>
      <c r="OWU692" s="414"/>
      <c r="OWV692" s="413"/>
      <c r="OWW692" s="413"/>
      <c r="OWX692" s="414"/>
      <c r="OWY692" s="414"/>
      <c r="OWZ692" s="413"/>
      <c r="OXA692" s="413"/>
      <c r="OXB692" s="413"/>
      <c r="OXC692" s="413"/>
      <c r="OXD692" s="413"/>
      <c r="OXE692" s="407"/>
      <c r="OXF692" s="439"/>
      <c r="OXG692" s="413"/>
      <c r="OXH692" s="413"/>
      <c r="OXI692" s="413"/>
      <c r="OXJ692" s="413"/>
      <c r="OXK692" s="413"/>
      <c r="OXL692" s="413"/>
      <c r="OXM692" s="413"/>
      <c r="OXN692" s="412"/>
      <c r="OXO692" s="412"/>
      <c r="OXP692" s="412"/>
      <c r="OXQ692" s="412"/>
      <c r="OXR692" s="412"/>
      <c r="OXS692" s="412"/>
      <c r="OXT692" s="412"/>
      <c r="OXU692" s="412"/>
      <c r="OXV692" s="412"/>
      <c r="OXW692" s="412"/>
      <c r="OXX692" s="412"/>
      <c r="OXY692" s="412"/>
      <c r="OXZ692" s="412"/>
      <c r="OYA692" s="412"/>
      <c r="OYB692" s="412"/>
      <c r="OYC692" s="412"/>
      <c r="OYD692" s="412"/>
      <c r="OYE692" s="412"/>
      <c r="OYF692" s="412"/>
      <c r="OYG692" s="412"/>
      <c r="OYH692" s="412"/>
      <c r="OYI692" s="412"/>
      <c r="OYJ692" s="412"/>
      <c r="OYK692" s="412"/>
      <c r="OYL692" s="412"/>
      <c r="OYM692" s="412"/>
      <c r="OYN692" s="412"/>
      <c r="OYO692" s="412"/>
      <c r="OYP692" s="412"/>
      <c r="OYQ692" s="412"/>
      <c r="OYR692" s="412"/>
      <c r="OYS692" s="412"/>
      <c r="OYT692" s="412"/>
      <c r="OYU692" s="412"/>
      <c r="OYV692" s="412"/>
      <c r="OYW692" s="412"/>
      <c r="OYX692" s="412"/>
      <c r="OYY692" s="412"/>
      <c r="OYZ692" s="412"/>
      <c r="OZA692" s="412"/>
      <c r="OZB692" s="412"/>
      <c r="OZC692" s="412"/>
      <c r="OZD692" s="412"/>
      <c r="OZE692" s="412"/>
      <c r="OZF692" s="413"/>
      <c r="OZG692" s="413"/>
      <c r="OZH692" s="413"/>
      <c r="OZI692" s="413"/>
      <c r="OZJ692" s="413"/>
      <c r="OZK692" s="413"/>
      <c r="OZL692" s="413"/>
      <c r="OZM692" s="413"/>
      <c r="OZN692" s="413"/>
      <c r="OZO692" s="413"/>
      <c r="OZP692" s="413"/>
      <c r="OZQ692" s="413"/>
      <c r="OZR692" s="413"/>
      <c r="OZS692" s="413"/>
      <c r="OZT692" s="413"/>
      <c r="OZU692" s="413"/>
      <c r="OZV692" s="413"/>
      <c r="OZW692" s="413"/>
      <c r="OZX692" s="413"/>
      <c r="OZY692" s="413"/>
      <c r="OZZ692" s="413"/>
      <c r="PAA692" s="413"/>
      <c r="PAB692" s="413"/>
      <c r="PAC692" s="413"/>
      <c r="PAD692" s="414"/>
      <c r="PAE692" s="414"/>
      <c r="PAF692" s="414"/>
      <c r="PAG692" s="414"/>
      <c r="PAH692" s="414"/>
      <c r="PAI692" s="413"/>
      <c r="PAJ692" s="413"/>
      <c r="PAK692" s="414"/>
      <c r="PAL692" s="414"/>
      <c r="PAM692" s="413"/>
      <c r="PAN692" s="413"/>
      <c r="PAO692" s="414"/>
      <c r="PAP692" s="414"/>
      <c r="PAQ692" s="413"/>
      <c r="PAR692" s="413"/>
      <c r="PAS692" s="413"/>
      <c r="PAT692" s="413"/>
      <c r="PAU692" s="413"/>
      <c r="PAV692" s="413"/>
      <c r="PAW692" s="413"/>
      <c r="PAX692" s="414"/>
      <c r="PAY692" s="414"/>
      <c r="PAZ692" s="413"/>
      <c r="PBA692" s="413"/>
      <c r="PBB692" s="414"/>
      <c r="PBC692" s="414"/>
      <c r="PBD692" s="413"/>
      <c r="PBE692" s="413"/>
      <c r="PBF692" s="413"/>
      <c r="PBG692" s="413"/>
      <c r="PBH692" s="413"/>
      <c r="PBI692" s="407"/>
      <c r="PBJ692" s="439"/>
      <c r="PBK692" s="413"/>
      <c r="PBL692" s="413"/>
      <c r="PBM692" s="413"/>
      <c r="PBN692" s="413"/>
      <c r="PBO692" s="413"/>
      <c r="PBP692" s="413"/>
      <c r="PBQ692" s="413"/>
      <c r="PBR692" s="412"/>
      <c r="PBS692" s="412"/>
      <c r="PBT692" s="412"/>
      <c r="PBU692" s="412"/>
      <c r="PBV692" s="412"/>
      <c r="PBW692" s="412"/>
      <c r="PBX692" s="412"/>
      <c r="PBY692" s="412"/>
      <c r="PBZ692" s="412"/>
      <c r="PCA692" s="412"/>
      <c r="PCB692" s="412"/>
      <c r="PCC692" s="412"/>
      <c r="PCD692" s="412"/>
      <c r="PCE692" s="412"/>
      <c r="PCF692" s="412"/>
      <c r="PCG692" s="412"/>
      <c r="PCH692" s="412"/>
      <c r="PCI692" s="412"/>
      <c r="PCJ692" s="412"/>
      <c r="PCK692" s="412"/>
      <c r="PCL692" s="412"/>
      <c r="PCM692" s="412"/>
      <c r="PCN692" s="412"/>
      <c r="PCO692" s="412"/>
      <c r="PCP692" s="412"/>
      <c r="PCQ692" s="412"/>
      <c r="PCR692" s="412"/>
      <c r="PCS692" s="412"/>
      <c r="PCT692" s="412"/>
      <c r="PCU692" s="412"/>
      <c r="PCV692" s="412"/>
      <c r="PCW692" s="412"/>
      <c r="PCX692" s="412"/>
      <c r="PCY692" s="412"/>
      <c r="PCZ692" s="412"/>
      <c r="PDA692" s="412"/>
      <c r="PDB692" s="412"/>
      <c r="PDC692" s="412"/>
      <c r="PDD692" s="412"/>
      <c r="PDE692" s="412"/>
      <c r="PDF692" s="412"/>
      <c r="PDG692" s="412"/>
      <c r="PDH692" s="412"/>
      <c r="PDI692" s="412"/>
      <c r="PDJ692" s="413"/>
      <c r="PDK692" s="413"/>
      <c r="PDL692" s="413"/>
      <c r="PDM692" s="413"/>
      <c r="PDN692" s="413"/>
      <c r="PDO692" s="413"/>
      <c r="PDP692" s="413"/>
      <c r="PDQ692" s="413"/>
      <c r="PDR692" s="413"/>
      <c r="PDS692" s="413"/>
      <c r="PDT692" s="413"/>
      <c r="PDU692" s="413"/>
      <c r="PDV692" s="413"/>
      <c r="PDW692" s="413"/>
      <c r="PDX692" s="413"/>
      <c r="PDY692" s="413"/>
      <c r="PDZ692" s="413"/>
      <c r="PEA692" s="413"/>
      <c r="PEB692" s="413"/>
      <c r="PEC692" s="413"/>
      <c r="PED692" s="413"/>
      <c r="PEE692" s="413"/>
      <c r="PEF692" s="413"/>
      <c r="PEG692" s="413"/>
      <c r="PEH692" s="414"/>
      <c r="PEI692" s="414"/>
      <c r="PEJ692" s="414"/>
      <c r="PEK692" s="414"/>
      <c r="PEL692" s="414"/>
      <c r="PEM692" s="413"/>
      <c r="PEN692" s="413"/>
      <c r="PEO692" s="414"/>
      <c r="PEP692" s="414"/>
      <c r="PEQ692" s="413"/>
      <c r="PER692" s="413"/>
      <c r="PES692" s="414"/>
      <c r="PET692" s="414"/>
      <c r="PEU692" s="413"/>
      <c r="PEV692" s="413"/>
      <c r="PEW692" s="413"/>
      <c r="PEX692" s="413"/>
      <c r="PEY692" s="413"/>
      <c r="PEZ692" s="413"/>
      <c r="PFA692" s="413"/>
      <c r="PFB692" s="414"/>
      <c r="PFC692" s="414"/>
      <c r="PFD692" s="413"/>
      <c r="PFE692" s="413"/>
      <c r="PFF692" s="414"/>
      <c r="PFG692" s="414"/>
      <c r="PFH692" s="413"/>
      <c r="PFI692" s="413"/>
      <c r="PFJ692" s="413"/>
      <c r="PFK692" s="413"/>
      <c r="PFL692" s="413"/>
      <c r="PFM692" s="407"/>
      <c r="PFN692" s="439"/>
      <c r="PFO692" s="413"/>
      <c r="PFP692" s="413"/>
      <c r="PFQ692" s="413"/>
      <c r="PFR692" s="413"/>
      <c r="PFS692" s="413"/>
      <c r="PFT692" s="413"/>
      <c r="PFU692" s="413"/>
      <c r="PFV692" s="412"/>
      <c r="PFW692" s="412"/>
      <c r="PFX692" s="412"/>
      <c r="PFY692" s="412"/>
      <c r="PFZ692" s="412"/>
      <c r="PGA692" s="412"/>
      <c r="PGB692" s="412"/>
      <c r="PGC692" s="412"/>
      <c r="PGD692" s="412"/>
      <c r="PGE692" s="412"/>
      <c r="PGF692" s="412"/>
      <c r="PGG692" s="412"/>
      <c r="PGH692" s="412"/>
      <c r="PGI692" s="412"/>
      <c r="PGJ692" s="412"/>
      <c r="PGK692" s="412"/>
      <c r="PGL692" s="412"/>
      <c r="PGM692" s="412"/>
      <c r="PGN692" s="412"/>
      <c r="PGO692" s="412"/>
      <c r="PGP692" s="412"/>
      <c r="PGQ692" s="412"/>
      <c r="PGR692" s="412"/>
      <c r="PGS692" s="412"/>
      <c r="PGT692" s="412"/>
      <c r="PGU692" s="412"/>
      <c r="PGV692" s="412"/>
      <c r="PGW692" s="412"/>
      <c r="PGX692" s="412"/>
      <c r="PGY692" s="412"/>
      <c r="PGZ692" s="412"/>
      <c r="PHA692" s="412"/>
      <c r="PHB692" s="412"/>
      <c r="PHC692" s="412"/>
      <c r="PHD692" s="412"/>
      <c r="PHE692" s="412"/>
      <c r="PHF692" s="412"/>
      <c r="PHG692" s="412"/>
      <c r="PHH692" s="412"/>
      <c r="PHI692" s="412"/>
      <c r="PHJ692" s="412"/>
      <c r="PHK692" s="412"/>
      <c r="PHL692" s="412"/>
      <c r="PHM692" s="412"/>
      <c r="PHN692" s="413"/>
      <c r="PHO692" s="413"/>
      <c r="PHP692" s="413"/>
      <c r="PHQ692" s="413"/>
      <c r="PHR692" s="413"/>
      <c r="PHS692" s="413"/>
      <c r="PHT692" s="413"/>
      <c r="PHU692" s="413"/>
      <c r="PHV692" s="413"/>
      <c r="PHW692" s="413"/>
      <c r="PHX692" s="413"/>
      <c r="PHY692" s="413"/>
      <c r="PHZ692" s="413"/>
      <c r="PIA692" s="413"/>
      <c r="PIB692" s="413"/>
      <c r="PIC692" s="413"/>
      <c r="PID692" s="413"/>
      <c r="PIE692" s="413"/>
      <c r="PIF692" s="413"/>
      <c r="PIG692" s="413"/>
      <c r="PIH692" s="413"/>
      <c r="PII692" s="413"/>
      <c r="PIJ692" s="413"/>
      <c r="PIK692" s="413"/>
      <c r="PIL692" s="414"/>
      <c r="PIM692" s="414"/>
      <c r="PIN692" s="414"/>
      <c r="PIO692" s="414"/>
      <c r="PIP692" s="414"/>
      <c r="PIQ692" s="413"/>
      <c r="PIR692" s="413"/>
      <c r="PIS692" s="414"/>
      <c r="PIT692" s="414"/>
      <c r="PIU692" s="413"/>
      <c r="PIV692" s="413"/>
      <c r="PIW692" s="414"/>
      <c r="PIX692" s="414"/>
      <c r="PIY692" s="413"/>
      <c r="PIZ692" s="413"/>
      <c r="PJA692" s="413"/>
      <c r="PJB692" s="413"/>
      <c r="PJC692" s="413"/>
      <c r="PJD692" s="413"/>
      <c r="PJE692" s="413"/>
      <c r="PJF692" s="414"/>
      <c r="PJG692" s="414"/>
      <c r="PJH692" s="413"/>
      <c r="PJI692" s="413"/>
      <c r="PJJ692" s="414"/>
      <c r="PJK692" s="414"/>
      <c r="PJL692" s="413"/>
      <c r="PJM692" s="413"/>
      <c r="PJN692" s="413"/>
      <c r="PJO692" s="413"/>
      <c r="PJP692" s="413"/>
      <c r="PJQ692" s="407"/>
      <c r="PJR692" s="439"/>
      <c r="PJS692" s="413"/>
      <c r="PJT692" s="413"/>
      <c r="PJU692" s="413"/>
      <c r="PJV692" s="413"/>
      <c r="PJW692" s="413"/>
      <c r="PJX692" s="413"/>
      <c r="PJY692" s="413"/>
      <c r="PJZ692" s="412"/>
      <c r="PKA692" s="412"/>
      <c r="PKB692" s="412"/>
      <c r="PKC692" s="412"/>
      <c r="PKD692" s="412"/>
      <c r="PKE692" s="412"/>
      <c r="PKF692" s="412"/>
      <c r="PKG692" s="412"/>
      <c r="PKH692" s="412"/>
      <c r="PKI692" s="412"/>
      <c r="PKJ692" s="412"/>
      <c r="PKK692" s="412"/>
      <c r="PKL692" s="412"/>
      <c r="PKM692" s="412"/>
      <c r="PKN692" s="412"/>
      <c r="PKO692" s="412"/>
      <c r="PKP692" s="412"/>
      <c r="PKQ692" s="412"/>
      <c r="PKR692" s="412"/>
      <c r="PKS692" s="412"/>
      <c r="PKT692" s="412"/>
      <c r="PKU692" s="412"/>
      <c r="PKV692" s="412"/>
      <c r="PKW692" s="412"/>
      <c r="PKX692" s="412"/>
      <c r="PKY692" s="412"/>
      <c r="PKZ692" s="412"/>
      <c r="PLA692" s="412"/>
      <c r="PLB692" s="412"/>
      <c r="PLC692" s="412"/>
      <c r="PLD692" s="412"/>
      <c r="PLE692" s="412"/>
      <c r="PLF692" s="412"/>
      <c r="PLG692" s="412"/>
      <c r="PLH692" s="412"/>
      <c r="PLI692" s="412"/>
      <c r="PLJ692" s="412"/>
      <c r="PLK692" s="412"/>
      <c r="PLL692" s="412"/>
      <c r="PLM692" s="412"/>
      <c r="PLN692" s="412"/>
      <c r="PLO692" s="412"/>
      <c r="PLP692" s="412"/>
      <c r="PLQ692" s="412"/>
      <c r="PLR692" s="413"/>
      <c r="PLS692" s="413"/>
      <c r="PLT692" s="413"/>
      <c r="PLU692" s="413"/>
      <c r="PLV692" s="413"/>
      <c r="PLW692" s="413"/>
      <c r="PLX692" s="413"/>
      <c r="PLY692" s="413"/>
      <c r="PLZ692" s="413"/>
      <c r="PMA692" s="413"/>
      <c r="PMB692" s="413"/>
      <c r="PMC692" s="413"/>
      <c r="PMD692" s="413"/>
      <c r="PME692" s="413"/>
      <c r="PMF692" s="413"/>
      <c r="PMG692" s="413"/>
      <c r="PMH692" s="413"/>
      <c r="PMI692" s="413"/>
      <c r="PMJ692" s="413"/>
      <c r="PMK692" s="413"/>
      <c r="PML692" s="413"/>
      <c r="PMM692" s="413"/>
      <c r="PMN692" s="413"/>
      <c r="PMO692" s="413"/>
      <c r="PMP692" s="414"/>
      <c r="PMQ692" s="414"/>
      <c r="PMR692" s="414"/>
      <c r="PMS692" s="414"/>
      <c r="PMT692" s="414"/>
      <c r="PMU692" s="413"/>
      <c r="PMV692" s="413"/>
      <c r="PMW692" s="414"/>
      <c r="PMX692" s="414"/>
      <c r="PMY692" s="413"/>
      <c r="PMZ692" s="413"/>
      <c r="PNA692" s="414"/>
      <c r="PNB692" s="414"/>
      <c r="PNC692" s="413"/>
      <c r="PND692" s="413"/>
      <c r="PNE692" s="413"/>
      <c r="PNF692" s="413"/>
      <c r="PNG692" s="413"/>
      <c r="PNH692" s="413"/>
      <c r="PNI692" s="413"/>
      <c r="PNJ692" s="414"/>
      <c r="PNK692" s="414"/>
      <c r="PNL692" s="413"/>
      <c r="PNM692" s="413"/>
      <c r="PNN692" s="414"/>
      <c r="PNO692" s="414"/>
      <c r="PNP692" s="413"/>
      <c r="PNQ692" s="413"/>
      <c r="PNR692" s="413"/>
      <c r="PNS692" s="413"/>
      <c r="PNT692" s="413"/>
      <c r="PNU692" s="407"/>
      <c r="PNV692" s="439"/>
      <c r="PNW692" s="413"/>
      <c r="PNX692" s="413"/>
      <c r="PNY692" s="413"/>
      <c r="PNZ692" s="413"/>
      <c r="POA692" s="413"/>
      <c r="POB692" s="413"/>
      <c r="POC692" s="413"/>
      <c r="POD692" s="412"/>
      <c r="POE692" s="412"/>
      <c r="POF692" s="412"/>
      <c r="POG692" s="412"/>
      <c r="POH692" s="412"/>
      <c r="POI692" s="412"/>
      <c r="POJ692" s="412"/>
      <c r="POK692" s="412"/>
      <c r="POL692" s="412"/>
      <c r="POM692" s="412"/>
      <c r="PON692" s="412"/>
      <c r="POO692" s="412"/>
      <c r="POP692" s="412"/>
      <c r="POQ692" s="412"/>
      <c r="POR692" s="412"/>
      <c r="POS692" s="412"/>
      <c r="POT692" s="412"/>
      <c r="POU692" s="412"/>
      <c r="POV692" s="412"/>
      <c r="POW692" s="412"/>
      <c r="POX692" s="412"/>
      <c r="POY692" s="412"/>
      <c r="POZ692" s="412"/>
      <c r="PPA692" s="412"/>
      <c r="PPB692" s="412"/>
      <c r="PPC692" s="412"/>
      <c r="PPD692" s="412"/>
      <c r="PPE692" s="412"/>
      <c r="PPF692" s="412"/>
      <c r="PPG692" s="412"/>
      <c r="PPH692" s="412"/>
      <c r="PPI692" s="412"/>
      <c r="PPJ692" s="412"/>
      <c r="PPK692" s="412"/>
      <c r="PPL692" s="412"/>
      <c r="PPM692" s="412"/>
      <c r="PPN692" s="412"/>
      <c r="PPO692" s="412"/>
      <c r="PPP692" s="412"/>
      <c r="PPQ692" s="412"/>
      <c r="PPR692" s="412"/>
      <c r="PPS692" s="412"/>
      <c r="PPT692" s="412"/>
      <c r="PPU692" s="412"/>
      <c r="PPV692" s="413"/>
      <c r="PPW692" s="413"/>
      <c r="PPX692" s="413"/>
      <c r="PPY692" s="413"/>
      <c r="PPZ692" s="413"/>
      <c r="PQA692" s="413"/>
      <c r="PQB692" s="413"/>
      <c r="PQC692" s="413"/>
      <c r="PQD692" s="413"/>
      <c r="PQE692" s="413"/>
      <c r="PQF692" s="413"/>
      <c r="PQG692" s="413"/>
      <c r="PQH692" s="413"/>
      <c r="PQI692" s="413"/>
      <c r="PQJ692" s="413"/>
      <c r="PQK692" s="413"/>
      <c r="PQL692" s="413"/>
      <c r="PQM692" s="413"/>
      <c r="PQN692" s="413"/>
      <c r="PQO692" s="413"/>
      <c r="PQP692" s="413"/>
      <c r="PQQ692" s="413"/>
      <c r="PQR692" s="413"/>
      <c r="PQS692" s="413"/>
      <c r="PQT692" s="414"/>
      <c r="PQU692" s="414"/>
      <c r="PQV692" s="414"/>
      <c r="PQW692" s="414"/>
      <c r="PQX692" s="414"/>
      <c r="PQY692" s="413"/>
      <c r="PQZ692" s="413"/>
      <c r="PRA692" s="414"/>
      <c r="PRB692" s="414"/>
      <c r="PRC692" s="413"/>
      <c r="PRD692" s="413"/>
      <c r="PRE692" s="414"/>
      <c r="PRF692" s="414"/>
      <c r="PRG692" s="413"/>
      <c r="PRH692" s="413"/>
      <c r="PRI692" s="413"/>
      <c r="PRJ692" s="413"/>
      <c r="PRK692" s="413"/>
      <c r="PRL692" s="413"/>
      <c r="PRM692" s="413"/>
      <c r="PRN692" s="414"/>
      <c r="PRO692" s="414"/>
      <c r="PRP692" s="413"/>
      <c r="PRQ692" s="413"/>
      <c r="PRR692" s="414"/>
      <c r="PRS692" s="414"/>
      <c r="PRT692" s="413"/>
      <c r="PRU692" s="413"/>
      <c r="PRV692" s="413"/>
      <c r="PRW692" s="413"/>
      <c r="PRX692" s="413"/>
      <c r="PRY692" s="407"/>
      <c r="PRZ692" s="439"/>
      <c r="PSA692" s="413"/>
      <c r="PSB692" s="413"/>
      <c r="PSC692" s="413"/>
      <c r="PSD692" s="413"/>
      <c r="PSE692" s="413"/>
      <c r="PSF692" s="413"/>
      <c r="PSG692" s="413"/>
      <c r="PSH692" s="412"/>
      <c r="PSI692" s="412"/>
      <c r="PSJ692" s="412"/>
      <c r="PSK692" s="412"/>
      <c r="PSL692" s="412"/>
      <c r="PSM692" s="412"/>
      <c r="PSN692" s="412"/>
      <c r="PSO692" s="412"/>
      <c r="PSP692" s="412"/>
      <c r="PSQ692" s="412"/>
      <c r="PSR692" s="412"/>
      <c r="PSS692" s="412"/>
      <c r="PST692" s="412"/>
      <c r="PSU692" s="412"/>
      <c r="PSV692" s="412"/>
      <c r="PSW692" s="412"/>
      <c r="PSX692" s="412"/>
      <c r="PSY692" s="412"/>
      <c r="PSZ692" s="412"/>
      <c r="PTA692" s="412"/>
      <c r="PTB692" s="412"/>
      <c r="PTC692" s="412"/>
      <c r="PTD692" s="412"/>
      <c r="PTE692" s="412"/>
      <c r="PTF692" s="412"/>
      <c r="PTG692" s="412"/>
      <c r="PTH692" s="412"/>
      <c r="PTI692" s="412"/>
      <c r="PTJ692" s="412"/>
      <c r="PTK692" s="412"/>
      <c r="PTL692" s="412"/>
      <c r="PTM692" s="412"/>
      <c r="PTN692" s="412"/>
      <c r="PTO692" s="412"/>
      <c r="PTP692" s="412"/>
      <c r="PTQ692" s="412"/>
      <c r="PTR692" s="412"/>
      <c r="PTS692" s="412"/>
      <c r="PTT692" s="412"/>
      <c r="PTU692" s="412"/>
      <c r="PTV692" s="412"/>
      <c r="PTW692" s="412"/>
      <c r="PTX692" s="412"/>
      <c r="PTY692" s="412"/>
      <c r="PTZ692" s="413"/>
      <c r="PUA692" s="413"/>
      <c r="PUB692" s="413"/>
      <c r="PUC692" s="413"/>
      <c r="PUD692" s="413"/>
      <c r="PUE692" s="413"/>
      <c r="PUF692" s="413"/>
      <c r="PUG692" s="413"/>
      <c r="PUH692" s="413"/>
      <c r="PUI692" s="413"/>
      <c r="PUJ692" s="413"/>
      <c r="PUK692" s="413"/>
      <c r="PUL692" s="413"/>
      <c r="PUM692" s="413"/>
      <c r="PUN692" s="413"/>
      <c r="PUO692" s="413"/>
      <c r="PUP692" s="413"/>
      <c r="PUQ692" s="413"/>
      <c r="PUR692" s="413"/>
      <c r="PUS692" s="413"/>
      <c r="PUT692" s="413"/>
      <c r="PUU692" s="413"/>
      <c r="PUV692" s="413"/>
      <c r="PUW692" s="413"/>
      <c r="PUX692" s="414"/>
      <c r="PUY692" s="414"/>
      <c r="PUZ692" s="414"/>
      <c r="PVA692" s="414"/>
      <c r="PVB692" s="414"/>
      <c r="PVC692" s="413"/>
      <c r="PVD692" s="413"/>
      <c r="PVE692" s="414"/>
      <c r="PVF692" s="414"/>
      <c r="PVG692" s="413"/>
      <c r="PVH692" s="413"/>
      <c r="PVI692" s="414"/>
      <c r="PVJ692" s="414"/>
      <c r="PVK692" s="413"/>
      <c r="PVL692" s="413"/>
      <c r="PVM692" s="413"/>
      <c r="PVN692" s="413"/>
      <c r="PVO692" s="413"/>
      <c r="PVP692" s="413"/>
      <c r="PVQ692" s="413"/>
      <c r="PVR692" s="414"/>
      <c r="PVS692" s="414"/>
      <c r="PVT692" s="413"/>
      <c r="PVU692" s="413"/>
      <c r="PVV692" s="414"/>
      <c r="PVW692" s="414"/>
      <c r="PVX692" s="413"/>
      <c r="PVY692" s="413"/>
      <c r="PVZ692" s="413"/>
      <c r="PWA692" s="413"/>
      <c r="PWB692" s="413"/>
      <c r="PWC692" s="407"/>
      <c r="PWD692" s="439"/>
      <c r="PWE692" s="413"/>
      <c r="PWF692" s="413"/>
      <c r="PWG692" s="413"/>
      <c r="PWH692" s="413"/>
      <c r="PWI692" s="413"/>
      <c r="PWJ692" s="413"/>
      <c r="PWK692" s="413"/>
      <c r="PWL692" s="412"/>
      <c r="PWM692" s="412"/>
      <c r="PWN692" s="412"/>
      <c r="PWO692" s="412"/>
      <c r="PWP692" s="412"/>
      <c r="PWQ692" s="412"/>
      <c r="PWR692" s="412"/>
      <c r="PWS692" s="412"/>
      <c r="PWT692" s="412"/>
      <c r="PWU692" s="412"/>
      <c r="PWV692" s="412"/>
      <c r="PWW692" s="412"/>
      <c r="PWX692" s="412"/>
      <c r="PWY692" s="412"/>
      <c r="PWZ692" s="412"/>
      <c r="PXA692" s="412"/>
      <c r="PXB692" s="412"/>
      <c r="PXC692" s="412"/>
      <c r="PXD692" s="412"/>
      <c r="PXE692" s="412"/>
      <c r="PXF692" s="412"/>
      <c r="PXG692" s="412"/>
      <c r="PXH692" s="412"/>
      <c r="PXI692" s="412"/>
      <c r="PXJ692" s="412"/>
      <c r="PXK692" s="412"/>
      <c r="PXL692" s="412"/>
      <c r="PXM692" s="412"/>
      <c r="PXN692" s="412"/>
      <c r="PXO692" s="412"/>
      <c r="PXP692" s="412"/>
      <c r="PXQ692" s="412"/>
      <c r="PXR692" s="412"/>
      <c r="PXS692" s="412"/>
      <c r="PXT692" s="412"/>
      <c r="PXU692" s="412"/>
      <c r="PXV692" s="412"/>
      <c r="PXW692" s="412"/>
      <c r="PXX692" s="412"/>
      <c r="PXY692" s="412"/>
      <c r="PXZ692" s="412"/>
      <c r="PYA692" s="412"/>
      <c r="PYB692" s="412"/>
      <c r="PYC692" s="412"/>
      <c r="PYD692" s="413"/>
      <c r="PYE692" s="413"/>
      <c r="PYF692" s="413"/>
      <c r="PYG692" s="413"/>
      <c r="PYH692" s="413"/>
      <c r="PYI692" s="413"/>
      <c r="PYJ692" s="413"/>
      <c r="PYK692" s="413"/>
      <c r="PYL692" s="413"/>
      <c r="PYM692" s="413"/>
      <c r="PYN692" s="413"/>
      <c r="PYO692" s="413"/>
      <c r="PYP692" s="413"/>
      <c r="PYQ692" s="413"/>
      <c r="PYR692" s="413"/>
      <c r="PYS692" s="413"/>
      <c r="PYT692" s="413"/>
      <c r="PYU692" s="413"/>
      <c r="PYV692" s="413"/>
      <c r="PYW692" s="413"/>
      <c r="PYX692" s="413"/>
      <c r="PYY692" s="413"/>
      <c r="PYZ692" s="413"/>
      <c r="PZA692" s="413"/>
      <c r="PZB692" s="414"/>
      <c r="PZC692" s="414"/>
      <c r="PZD692" s="414"/>
      <c r="PZE692" s="414"/>
      <c r="PZF692" s="414"/>
      <c r="PZG692" s="413"/>
      <c r="PZH692" s="413"/>
      <c r="PZI692" s="414"/>
      <c r="PZJ692" s="414"/>
      <c r="PZK692" s="413"/>
      <c r="PZL692" s="413"/>
      <c r="PZM692" s="414"/>
      <c r="PZN692" s="414"/>
      <c r="PZO692" s="413"/>
      <c r="PZP692" s="413"/>
      <c r="PZQ692" s="413"/>
      <c r="PZR692" s="413"/>
      <c r="PZS692" s="413"/>
      <c r="PZT692" s="413"/>
      <c r="PZU692" s="413"/>
      <c r="PZV692" s="414"/>
      <c r="PZW692" s="414"/>
      <c r="PZX692" s="413"/>
      <c r="PZY692" s="413"/>
      <c r="PZZ692" s="414"/>
      <c r="QAA692" s="414"/>
      <c r="QAB692" s="413"/>
      <c r="QAC692" s="413"/>
      <c r="QAD692" s="413"/>
      <c r="QAE692" s="413"/>
      <c r="QAF692" s="413"/>
      <c r="QAG692" s="407"/>
      <c r="QAH692" s="439"/>
      <c r="QAI692" s="413"/>
      <c r="QAJ692" s="413"/>
      <c r="QAK692" s="413"/>
      <c r="QAL692" s="413"/>
      <c r="QAM692" s="413"/>
      <c r="QAN692" s="413"/>
      <c r="QAO692" s="413"/>
      <c r="QAP692" s="412"/>
      <c r="QAQ692" s="412"/>
      <c r="QAR692" s="412"/>
      <c r="QAS692" s="412"/>
      <c r="QAT692" s="412"/>
      <c r="QAU692" s="412"/>
      <c r="QAV692" s="412"/>
      <c r="QAW692" s="412"/>
      <c r="QAX692" s="412"/>
      <c r="QAY692" s="412"/>
      <c r="QAZ692" s="412"/>
      <c r="QBA692" s="412"/>
      <c r="QBB692" s="412"/>
      <c r="QBC692" s="412"/>
      <c r="QBD692" s="412"/>
      <c r="QBE692" s="412"/>
      <c r="QBF692" s="412"/>
      <c r="QBG692" s="412"/>
      <c r="QBH692" s="412"/>
      <c r="QBI692" s="412"/>
      <c r="QBJ692" s="412"/>
      <c r="QBK692" s="412"/>
      <c r="QBL692" s="412"/>
      <c r="QBM692" s="412"/>
      <c r="QBN692" s="412"/>
      <c r="QBO692" s="412"/>
      <c r="QBP692" s="412"/>
      <c r="QBQ692" s="412"/>
      <c r="QBR692" s="412"/>
      <c r="QBS692" s="412"/>
      <c r="QBT692" s="412"/>
      <c r="QBU692" s="412"/>
      <c r="QBV692" s="412"/>
      <c r="QBW692" s="412"/>
      <c r="QBX692" s="412"/>
      <c r="QBY692" s="412"/>
      <c r="QBZ692" s="412"/>
      <c r="QCA692" s="412"/>
      <c r="QCB692" s="412"/>
      <c r="QCC692" s="412"/>
      <c r="QCD692" s="412"/>
      <c r="QCE692" s="412"/>
      <c r="QCF692" s="412"/>
      <c r="QCG692" s="412"/>
      <c r="QCH692" s="413"/>
      <c r="QCI692" s="413"/>
      <c r="QCJ692" s="413"/>
      <c r="QCK692" s="413"/>
      <c r="QCL692" s="413"/>
      <c r="QCM692" s="413"/>
      <c r="QCN692" s="413"/>
      <c r="QCO692" s="413"/>
      <c r="QCP692" s="413"/>
      <c r="QCQ692" s="413"/>
      <c r="QCR692" s="413"/>
      <c r="QCS692" s="413"/>
      <c r="QCT692" s="413"/>
      <c r="QCU692" s="413"/>
      <c r="QCV692" s="413"/>
      <c r="QCW692" s="413"/>
      <c r="QCX692" s="413"/>
      <c r="QCY692" s="413"/>
      <c r="QCZ692" s="413"/>
      <c r="QDA692" s="413"/>
      <c r="QDB692" s="413"/>
      <c r="QDC692" s="413"/>
      <c r="QDD692" s="413"/>
      <c r="QDE692" s="413"/>
      <c r="QDF692" s="414"/>
      <c r="QDG692" s="414"/>
      <c r="QDH692" s="414"/>
      <c r="QDI692" s="414"/>
      <c r="QDJ692" s="414"/>
      <c r="QDK692" s="413"/>
      <c r="QDL692" s="413"/>
      <c r="QDM692" s="414"/>
      <c r="QDN692" s="414"/>
      <c r="QDO692" s="413"/>
      <c r="QDP692" s="413"/>
      <c r="QDQ692" s="414"/>
      <c r="QDR692" s="414"/>
      <c r="QDS692" s="413"/>
      <c r="QDT692" s="413"/>
      <c r="QDU692" s="413"/>
      <c r="QDV692" s="413"/>
      <c r="QDW692" s="413"/>
      <c r="QDX692" s="413"/>
      <c r="QDY692" s="413"/>
      <c r="QDZ692" s="414"/>
      <c r="QEA692" s="414"/>
      <c r="QEB692" s="413"/>
      <c r="QEC692" s="413"/>
      <c r="QED692" s="414"/>
      <c r="QEE692" s="414"/>
      <c r="QEF692" s="413"/>
      <c r="QEG692" s="413"/>
      <c r="QEH692" s="413"/>
      <c r="QEI692" s="413"/>
      <c r="QEJ692" s="413"/>
      <c r="QEK692" s="407"/>
      <c r="QEL692" s="439"/>
      <c r="QEM692" s="413"/>
      <c r="QEN692" s="413"/>
      <c r="QEO692" s="413"/>
      <c r="QEP692" s="413"/>
      <c r="QEQ692" s="413"/>
      <c r="QER692" s="413"/>
      <c r="QES692" s="413"/>
      <c r="QET692" s="412"/>
      <c r="QEU692" s="412"/>
      <c r="QEV692" s="412"/>
      <c r="QEW692" s="412"/>
      <c r="QEX692" s="412"/>
      <c r="QEY692" s="412"/>
      <c r="QEZ692" s="412"/>
      <c r="QFA692" s="412"/>
      <c r="QFB692" s="412"/>
      <c r="QFC692" s="412"/>
      <c r="QFD692" s="412"/>
      <c r="QFE692" s="412"/>
      <c r="QFF692" s="412"/>
      <c r="QFG692" s="412"/>
      <c r="QFH692" s="412"/>
      <c r="QFI692" s="412"/>
      <c r="QFJ692" s="412"/>
      <c r="QFK692" s="412"/>
      <c r="QFL692" s="412"/>
      <c r="QFM692" s="412"/>
      <c r="QFN692" s="412"/>
      <c r="QFO692" s="412"/>
      <c r="QFP692" s="412"/>
      <c r="QFQ692" s="412"/>
      <c r="QFR692" s="412"/>
      <c r="QFS692" s="412"/>
      <c r="QFT692" s="412"/>
      <c r="QFU692" s="412"/>
      <c r="QFV692" s="412"/>
      <c r="QFW692" s="412"/>
      <c r="QFX692" s="412"/>
      <c r="QFY692" s="412"/>
      <c r="QFZ692" s="412"/>
      <c r="QGA692" s="412"/>
      <c r="QGB692" s="412"/>
      <c r="QGC692" s="412"/>
      <c r="QGD692" s="412"/>
      <c r="QGE692" s="412"/>
      <c r="QGF692" s="412"/>
      <c r="QGG692" s="412"/>
      <c r="QGH692" s="412"/>
      <c r="QGI692" s="412"/>
      <c r="QGJ692" s="412"/>
      <c r="QGK692" s="412"/>
      <c r="QGL692" s="413"/>
      <c r="QGM692" s="413"/>
      <c r="QGN692" s="413"/>
      <c r="QGO692" s="413"/>
      <c r="QGP692" s="413"/>
      <c r="QGQ692" s="413"/>
      <c r="QGR692" s="413"/>
      <c r="QGS692" s="413"/>
      <c r="QGT692" s="413"/>
      <c r="QGU692" s="413"/>
      <c r="QGV692" s="413"/>
      <c r="QGW692" s="413"/>
      <c r="QGX692" s="413"/>
      <c r="QGY692" s="413"/>
      <c r="QGZ692" s="413"/>
      <c r="QHA692" s="413"/>
      <c r="QHB692" s="413"/>
      <c r="QHC692" s="413"/>
      <c r="QHD692" s="413"/>
      <c r="QHE692" s="413"/>
      <c r="QHF692" s="413"/>
      <c r="QHG692" s="413"/>
      <c r="QHH692" s="413"/>
      <c r="QHI692" s="413"/>
      <c r="QHJ692" s="414"/>
      <c r="QHK692" s="414"/>
      <c r="QHL692" s="414"/>
      <c r="QHM692" s="414"/>
      <c r="QHN692" s="414"/>
      <c r="QHO692" s="413"/>
      <c r="QHP692" s="413"/>
      <c r="QHQ692" s="414"/>
      <c r="QHR692" s="414"/>
      <c r="QHS692" s="413"/>
      <c r="QHT692" s="413"/>
      <c r="QHU692" s="414"/>
      <c r="QHV692" s="414"/>
      <c r="QHW692" s="413"/>
      <c r="QHX692" s="413"/>
      <c r="QHY692" s="413"/>
      <c r="QHZ692" s="413"/>
      <c r="QIA692" s="413"/>
      <c r="QIB692" s="413"/>
      <c r="QIC692" s="413"/>
      <c r="QID692" s="414"/>
      <c r="QIE692" s="414"/>
      <c r="QIF692" s="413"/>
      <c r="QIG692" s="413"/>
      <c r="QIH692" s="414"/>
      <c r="QII692" s="414"/>
      <c r="QIJ692" s="413"/>
      <c r="QIK692" s="413"/>
      <c r="QIL692" s="413"/>
      <c r="QIM692" s="413"/>
      <c r="QIN692" s="413"/>
      <c r="QIO692" s="407"/>
      <c r="QIP692" s="439"/>
      <c r="QIQ692" s="413"/>
      <c r="QIR692" s="413"/>
      <c r="QIS692" s="413"/>
      <c r="QIT692" s="413"/>
      <c r="QIU692" s="413"/>
      <c r="QIV692" s="413"/>
      <c r="QIW692" s="413"/>
      <c r="QIX692" s="412"/>
      <c r="QIY692" s="412"/>
      <c r="QIZ692" s="412"/>
      <c r="QJA692" s="412"/>
      <c r="QJB692" s="412"/>
      <c r="QJC692" s="412"/>
      <c r="QJD692" s="412"/>
      <c r="QJE692" s="412"/>
      <c r="QJF692" s="412"/>
      <c r="QJG692" s="412"/>
      <c r="QJH692" s="412"/>
      <c r="QJI692" s="412"/>
      <c r="QJJ692" s="412"/>
      <c r="QJK692" s="412"/>
      <c r="QJL692" s="412"/>
      <c r="QJM692" s="412"/>
      <c r="QJN692" s="412"/>
      <c r="QJO692" s="412"/>
      <c r="QJP692" s="412"/>
      <c r="QJQ692" s="412"/>
      <c r="QJR692" s="412"/>
      <c r="QJS692" s="412"/>
      <c r="QJT692" s="412"/>
      <c r="QJU692" s="412"/>
      <c r="QJV692" s="412"/>
      <c r="QJW692" s="412"/>
      <c r="QJX692" s="412"/>
      <c r="QJY692" s="412"/>
      <c r="QJZ692" s="412"/>
      <c r="QKA692" s="412"/>
      <c r="QKB692" s="412"/>
      <c r="QKC692" s="412"/>
      <c r="QKD692" s="412"/>
      <c r="QKE692" s="412"/>
      <c r="QKF692" s="412"/>
      <c r="QKG692" s="412"/>
      <c r="QKH692" s="412"/>
      <c r="QKI692" s="412"/>
      <c r="QKJ692" s="412"/>
      <c r="QKK692" s="412"/>
      <c r="QKL692" s="412"/>
      <c r="QKM692" s="412"/>
      <c r="QKN692" s="412"/>
      <c r="QKO692" s="412"/>
      <c r="QKP692" s="413"/>
      <c r="QKQ692" s="413"/>
      <c r="QKR692" s="413"/>
      <c r="QKS692" s="413"/>
      <c r="QKT692" s="413"/>
      <c r="QKU692" s="413"/>
      <c r="QKV692" s="413"/>
      <c r="QKW692" s="413"/>
      <c r="QKX692" s="413"/>
      <c r="QKY692" s="413"/>
      <c r="QKZ692" s="413"/>
      <c r="QLA692" s="413"/>
      <c r="QLB692" s="413"/>
      <c r="QLC692" s="413"/>
      <c r="QLD692" s="413"/>
      <c r="QLE692" s="413"/>
      <c r="QLF692" s="413"/>
      <c r="QLG692" s="413"/>
      <c r="QLH692" s="413"/>
      <c r="QLI692" s="413"/>
      <c r="QLJ692" s="413"/>
      <c r="QLK692" s="413"/>
      <c r="QLL692" s="413"/>
      <c r="QLM692" s="413"/>
      <c r="QLN692" s="414"/>
      <c r="QLO692" s="414"/>
      <c r="QLP692" s="414"/>
      <c r="QLQ692" s="414"/>
      <c r="QLR692" s="414"/>
      <c r="QLS692" s="413"/>
      <c r="QLT692" s="413"/>
      <c r="QLU692" s="414"/>
      <c r="QLV692" s="414"/>
      <c r="QLW692" s="413"/>
      <c r="QLX692" s="413"/>
      <c r="QLY692" s="414"/>
      <c r="QLZ692" s="414"/>
      <c r="QMA692" s="413"/>
      <c r="QMB692" s="413"/>
      <c r="QMC692" s="413"/>
      <c r="QMD692" s="413"/>
      <c r="QME692" s="413"/>
      <c r="QMF692" s="413"/>
      <c r="QMG692" s="413"/>
      <c r="QMH692" s="414"/>
      <c r="QMI692" s="414"/>
      <c r="QMJ692" s="413"/>
      <c r="QMK692" s="413"/>
      <c r="QML692" s="414"/>
      <c r="QMM692" s="414"/>
      <c r="QMN692" s="413"/>
      <c r="QMO692" s="413"/>
      <c r="QMP692" s="413"/>
      <c r="QMQ692" s="413"/>
      <c r="QMR692" s="413"/>
      <c r="QMS692" s="407"/>
      <c r="QMT692" s="439"/>
      <c r="QMU692" s="413"/>
      <c r="QMV692" s="413"/>
      <c r="QMW692" s="413"/>
      <c r="QMX692" s="413"/>
      <c r="QMY692" s="413"/>
      <c r="QMZ692" s="413"/>
      <c r="QNA692" s="413"/>
      <c r="QNB692" s="412"/>
      <c r="QNC692" s="412"/>
      <c r="QND692" s="412"/>
      <c r="QNE692" s="412"/>
      <c r="QNF692" s="412"/>
      <c r="QNG692" s="412"/>
      <c r="QNH692" s="412"/>
      <c r="QNI692" s="412"/>
      <c r="QNJ692" s="412"/>
      <c r="QNK692" s="412"/>
      <c r="QNL692" s="412"/>
      <c r="QNM692" s="412"/>
      <c r="QNN692" s="412"/>
      <c r="QNO692" s="412"/>
      <c r="QNP692" s="412"/>
      <c r="QNQ692" s="412"/>
      <c r="QNR692" s="412"/>
      <c r="QNS692" s="412"/>
      <c r="QNT692" s="412"/>
      <c r="QNU692" s="412"/>
      <c r="QNV692" s="412"/>
      <c r="QNW692" s="412"/>
      <c r="QNX692" s="412"/>
      <c r="QNY692" s="412"/>
      <c r="QNZ692" s="412"/>
      <c r="QOA692" s="412"/>
      <c r="QOB692" s="412"/>
      <c r="QOC692" s="412"/>
      <c r="QOD692" s="412"/>
      <c r="QOE692" s="412"/>
      <c r="QOF692" s="412"/>
      <c r="QOG692" s="412"/>
      <c r="QOH692" s="412"/>
      <c r="QOI692" s="412"/>
      <c r="QOJ692" s="412"/>
      <c r="QOK692" s="412"/>
      <c r="QOL692" s="412"/>
      <c r="QOM692" s="412"/>
      <c r="QON692" s="412"/>
      <c r="QOO692" s="412"/>
      <c r="QOP692" s="412"/>
      <c r="QOQ692" s="412"/>
      <c r="QOR692" s="412"/>
      <c r="QOS692" s="412"/>
      <c r="QOT692" s="413"/>
      <c r="QOU692" s="413"/>
      <c r="QOV692" s="413"/>
      <c r="QOW692" s="413"/>
      <c r="QOX692" s="413"/>
      <c r="QOY692" s="413"/>
      <c r="QOZ692" s="413"/>
      <c r="QPA692" s="413"/>
      <c r="QPB692" s="413"/>
      <c r="QPC692" s="413"/>
      <c r="QPD692" s="413"/>
      <c r="QPE692" s="413"/>
      <c r="QPF692" s="413"/>
      <c r="QPG692" s="413"/>
      <c r="QPH692" s="413"/>
      <c r="QPI692" s="413"/>
      <c r="QPJ692" s="413"/>
      <c r="QPK692" s="413"/>
      <c r="QPL692" s="413"/>
      <c r="QPM692" s="413"/>
      <c r="QPN692" s="413"/>
      <c r="QPO692" s="413"/>
      <c r="QPP692" s="413"/>
      <c r="QPQ692" s="413"/>
      <c r="QPR692" s="414"/>
      <c r="QPS692" s="414"/>
      <c r="QPT692" s="414"/>
      <c r="QPU692" s="414"/>
      <c r="QPV692" s="414"/>
      <c r="QPW692" s="413"/>
      <c r="QPX692" s="413"/>
      <c r="QPY692" s="414"/>
      <c r="QPZ692" s="414"/>
      <c r="QQA692" s="413"/>
      <c r="QQB692" s="413"/>
      <c r="QQC692" s="414"/>
      <c r="QQD692" s="414"/>
      <c r="QQE692" s="413"/>
      <c r="QQF692" s="413"/>
      <c r="QQG692" s="413"/>
      <c r="QQH692" s="413"/>
      <c r="QQI692" s="413"/>
      <c r="QQJ692" s="413"/>
      <c r="QQK692" s="413"/>
      <c r="QQL692" s="414"/>
      <c r="QQM692" s="414"/>
      <c r="QQN692" s="413"/>
      <c r="QQO692" s="413"/>
      <c r="QQP692" s="414"/>
      <c r="QQQ692" s="414"/>
      <c r="QQR692" s="413"/>
      <c r="QQS692" s="413"/>
      <c r="QQT692" s="413"/>
      <c r="QQU692" s="413"/>
      <c r="QQV692" s="413"/>
      <c r="QQW692" s="407"/>
      <c r="QQX692" s="439"/>
      <c r="QQY692" s="413"/>
      <c r="QQZ692" s="413"/>
      <c r="QRA692" s="413"/>
      <c r="QRB692" s="413"/>
      <c r="QRC692" s="413"/>
      <c r="QRD692" s="413"/>
      <c r="QRE692" s="413"/>
      <c r="QRF692" s="412"/>
      <c r="QRG692" s="412"/>
      <c r="QRH692" s="412"/>
      <c r="QRI692" s="412"/>
      <c r="QRJ692" s="412"/>
      <c r="QRK692" s="412"/>
      <c r="QRL692" s="412"/>
      <c r="QRM692" s="412"/>
      <c r="QRN692" s="412"/>
      <c r="QRO692" s="412"/>
      <c r="QRP692" s="412"/>
      <c r="QRQ692" s="412"/>
      <c r="QRR692" s="412"/>
      <c r="QRS692" s="412"/>
      <c r="QRT692" s="412"/>
      <c r="QRU692" s="412"/>
      <c r="QRV692" s="412"/>
      <c r="QRW692" s="412"/>
      <c r="QRX692" s="412"/>
      <c r="QRY692" s="412"/>
      <c r="QRZ692" s="412"/>
      <c r="QSA692" s="412"/>
      <c r="QSB692" s="412"/>
      <c r="QSC692" s="412"/>
      <c r="QSD692" s="412"/>
      <c r="QSE692" s="412"/>
      <c r="QSF692" s="412"/>
      <c r="QSG692" s="412"/>
      <c r="QSH692" s="412"/>
      <c r="QSI692" s="412"/>
      <c r="QSJ692" s="412"/>
      <c r="QSK692" s="412"/>
      <c r="QSL692" s="412"/>
      <c r="QSM692" s="412"/>
      <c r="QSN692" s="412"/>
      <c r="QSO692" s="412"/>
      <c r="QSP692" s="412"/>
      <c r="QSQ692" s="412"/>
      <c r="QSR692" s="412"/>
      <c r="QSS692" s="412"/>
      <c r="QST692" s="412"/>
      <c r="QSU692" s="412"/>
      <c r="QSV692" s="412"/>
      <c r="QSW692" s="412"/>
      <c r="QSX692" s="413"/>
      <c r="QSY692" s="413"/>
      <c r="QSZ692" s="413"/>
      <c r="QTA692" s="413"/>
      <c r="QTB692" s="413"/>
      <c r="QTC692" s="413"/>
      <c r="QTD692" s="413"/>
      <c r="QTE692" s="413"/>
      <c r="QTF692" s="413"/>
      <c r="QTG692" s="413"/>
      <c r="QTH692" s="413"/>
      <c r="QTI692" s="413"/>
      <c r="QTJ692" s="413"/>
      <c r="QTK692" s="413"/>
      <c r="QTL692" s="413"/>
      <c r="QTM692" s="413"/>
      <c r="QTN692" s="413"/>
      <c r="QTO692" s="413"/>
      <c r="QTP692" s="413"/>
      <c r="QTQ692" s="413"/>
      <c r="QTR692" s="413"/>
      <c r="QTS692" s="413"/>
      <c r="QTT692" s="413"/>
      <c r="QTU692" s="413"/>
      <c r="QTV692" s="414"/>
      <c r="QTW692" s="414"/>
      <c r="QTX692" s="414"/>
      <c r="QTY692" s="414"/>
      <c r="QTZ692" s="414"/>
      <c r="QUA692" s="413"/>
      <c r="QUB692" s="413"/>
      <c r="QUC692" s="414"/>
      <c r="QUD692" s="414"/>
      <c r="QUE692" s="413"/>
      <c r="QUF692" s="413"/>
      <c r="QUG692" s="414"/>
      <c r="QUH692" s="414"/>
      <c r="QUI692" s="413"/>
      <c r="QUJ692" s="413"/>
      <c r="QUK692" s="413"/>
      <c r="QUL692" s="413"/>
      <c r="QUM692" s="413"/>
      <c r="QUN692" s="413"/>
      <c r="QUO692" s="413"/>
      <c r="QUP692" s="414"/>
      <c r="QUQ692" s="414"/>
      <c r="QUR692" s="413"/>
      <c r="QUS692" s="413"/>
      <c r="QUT692" s="414"/>
      <c r="QUU692" s="414"/>
      <c r="QUV692" s="413"/>
      <c r="QUW692" s="413"/>
      <c r="QUX692" s="413"/>
      <c r="QUY692" s="413"/>
      <c r="QUZ692" s="413"/>
      <c r="QVA692" s="407"/>
      <c r="QVB692" s="439"/>
      <c r="QVC692" s="413"/>
      <c r="QVD692" s="413"/>
      <c r="QVE692" s="413"/>
      <c r="QVF692" s="413"/>
      <c r="QVG692" s="413"/>
      <c r="QVH692" s="413"/>
      <c r="QVI692" s="413"/>
      <c r="QVJ692" s="412"/>
      <c r="QVK692" s="412"/>
      <c r="QVL692" s="412"/>
      <c r="QVM692" s="412"/>
      <c r="QVN692" s="412"/>
      <c r="QVO692" s="412"/>
      <c r="QVP692" s="412"/>
      <c r="QVQ692" s="412"/>
      <c r="QVR692" s="412"/>
      <c r="QVS692" s="412"/>
      <c r="QVT692" s="412"/>
      <c r="QVU692" s="412"/>
      <c r="QVV692" s="412"/>
      <c r="QVW692" s="412"/>
      <c r="QVX692" s="412"/>
      <c r="QVY692" s="412"/>
      <c r="QVZ692" s="412"/>
      <c r="QWA692" s="412"/>
      <c r="QWB692" s="412"/>
      <c r="QWC692" s="412"/>
      <c r="QWD692" s="412"/>
      <c r="QWE692" s="412"/>
      <c r="QWF692" s="412"/>
      <c r="QWG692" s="412"/>
      <c r="QWH692" s="412"/>
      <c r="QWI692" s="412"/>
      <c r="QWJ692" s="412"/>
      <c r="QWK692" s="412"/>
      <c r="QWL692" s="412"/>
      <c r="QWM692" s="412"/>
      <c r="QWN692" s="412"/>
      <c r="QWO692" s="412"/>
      <c r="QWP692" s="412"/>
      <c r="QWQ692" s="412"/>
      <c r="QWR692" s="412"/>
      <c r="QWS692" s="412"/>
      <c r="QWT692" s="412"/>
      <c r="QWU692" s="412"/>
      <c r="QWV692" s="412"/>
      <c r="QWW692" s="412"/>
      <c r="QWX692" s="412"/>
      <c r="QWY692" s="412"/>
      <c r="QWZ692" s="412"/>
      <c r="QXA692" s="412"/>
      <c r="QXB692" s="413"/>
      <c r="QXC692" s="413"/>
      <c r="QXD692" s="413"/>
      <c r="QXE692" s="413"/>
      <c r="QXF692" s="413"/>
      <c r="QXG692" s="413"/>
      <c r="QXH692" s="413"/>
      <c r="QXI692" s="413"/>
      <c r="QXJ692" s="413"/>
      <c r="QXK692" s="413"/>
      <c r="QXL692" s="413"/>
      <c r="QXM692" s="413"/>
      <c r="QXN692" s="413"/>
      <c r="QXO692" s="413"/>
      <c r="QXP692" s="413"/>
      <c r="QXQ692" s="413"/>
      <c r="QXR692" s="413"/>
      <c r="QXS692" s="413"/>
      <c r="QXT692" s="413"/>
      <c r="QXU692" s="413"/>
      <c r="QXV692" s="413"/>
      <c r="QXW692" s="413"/>
      <c r="QXX692" s="413"/>
      <c r="QXY692" s="413"/>
      <c r="QXZ692" s="414"/>
      <c r="QYA692" s="414"/>
      <c r="QYB692" s="414"/>
      <c r="QYC692" s="414"/>
      <c r="QYD692" s="414"/>
      <c r="QYE692" s="413"/>
      <c r="QYF692" s="413"/>
      <c r="QYG692" s="414"/>
      <c r="QYH692" s="414"/>
      <c r="QYI692" s="413"/>
      <c r="QYJ692" s="413"/>
      <c r="QYK692" s="414"/>
      <c r="QYL692" s="414"/>
      <c r="QYM692" s="413"/>
      <c r="QYN692" s="413"/>
      <c r="QYO692" s="413"/>
      <c r="QYP692" s="413"/>
      <c r="QYQ692" s="413"/>
      <c r="QYR692" s="413"/>
      <c r="QYS692" s="413"/>
      <c r="QYT692" s="414"/>
      <c r="QYU692" s="414"/>
      <c r="QYV692" s="413"/>
      <c r="QYW692" s="413"/>
      <c r="QYX692" s="414"/>
      <c r="QYY692" s="414"/>
      <c r="QYZ692" s="413"/>
      <c r="QZA692" s="413"/>
      <c r="QZB692" s="413"/>
      <c r="QZC692" s="413"/>
      <c r="QZD692" s="413"/>
      <c r="QZE692" s="407"/>
      <c r="QZF692" s="439"/>
      <c r="QZG692" s="413"/>
      <c r="QZH692" s="413"/>
      <c r="QZI692" s="413"/>
      <c r="QZJ692" s="413"/>
      <c r="QZK692" s="413"/>
      <c r="QZL692" s="413"/>
      <c r="QZM692" s="413"/>
      <c r="QZN692" s="412"/>
      <c r="QZO692" s="412"/>
      <c r="QZP692" s="412"/>
      <c r="QZQ692" s="412"/>
      <c r="QZR692" s="412"/>
      <c r="QZS692" s="412"/>
      <c r="QZT692" s="412"/>
      <c r="QZU692" s="412"/>
      <c r="QZV692" s="412"/>
      <c r="QZW692" s="412"/>
      <c r="QZX692" s="412"/>
      <c r="QZY692" s="412"/>
      <c r="QZZ692" s="412"/>
      <c r="RAA692" s="412"/>
      <c r="RAB692" s="412"/>
      <c r="RAC692" s="412"/>
      <c r="RAD692" s="412"/>
      <c r="RAE692" s="412"/>
      <c r="RAF692" s="412"/>
      <c r="RAG692" s="412"/>
      <c r="RAH692" s="412"/>
      <c r="RAI692" s="412"/>
      <c r="RAJ692" s="412"/>
      <c r="RAK692" s="412"/>
      <c r="RAL692" s="412"/>
      <c r="RAM692" s="412"/>
      <c r="RAN692" s="412"/>
      <c r="RAO692" s="412"/>
      <c r="RAP692" s="412"/>
      <c r="RAQ692" s="412"/>
      <c r="RAR692" s="412"/>
      <c r="RAS692" s="412"/>
      <c r="RAT692" s="412"/>
      <c r="RAU692" s="412"/>
      <c r="RAV692" s="412"/>
      <c r="RAW692" s="412"/>
      <c r="RAX692" s="412"/>
      <c r="RAY692" s="412"/>
      <c r="RAZ692" s="412"/>
      <c r="RBA692" s="412"/>
      <c r="RBB692" s="412"/>
      <c r="RBC692" s="412"/>
      <c r="RBD692" s="412"/>
      <c r="RBE692" s="412"/>
      <c r="RBF692" s="413"/>
      <c r="RBG692" s="413"/>
      <c r="RBH692" s="413"/>
      <c r="RBI692" s="413"/>
      <c r="RBJ692" s="413"/>
      <c r="RBK692" s="413"/>
      <c r="RBL692" s="413"/>
      <c r="RBM692" s="413"/>
      <c r="RBN692" s="413"/>
      <c r="RBO692" s="413"/>
      <c r="RBP692" s="413"/>
      <c r="RBQ692" s="413"/>
      <c r="RBR692" s="413"/>
      <c r="RBS692" s="413"/>
      <c r="RBT692" s="413"/>
      <c r="RBU692" s="413"/>
      <c r="RBV692" s="413"/>
      <c r="RBW692" s="413"/>
      <c r="RBX692" s="413"/>
      <c r="RBY692" s="413"/>
      <c r="RBZ692" s="413"/>
      <c r="RCA692" s="413"/>
      <c r="RCB692" s="413"/>
    </row>
    <row r="693" spans="1:12248" s="80" customFormat="1" ht="127.5" hidden="1" customHeight="1" x14ac:dyDescent="0.3">
      <c r="A693" s="407"/>
      <c r="B693" s="499" t="s">
        <v>14</v>
      </c>
      <c r="C693" s="440" t="s">
        <v>119</v>
      </c>
      <c r="D693" s="412">
        <f t="shared" si="1661"/>
        <v>0</v>
      </c>
      <c r="E693" s="412">
        <v>0</v>
      </c>
      <c r="F693" s="412"/>
      <c r="G693" s="412">
        <v>0</v>
      </c>
      <c r="H693" s="412">
        <v>0</v>
      </c>
      <c r="I693" s="412">
        <f t="shared" si="1674"/>
        <v>0</v>
      </c>
      <c r="J693" s="412" t="e">
        <f t="shared" si="1675"/>
        <v>#DIV/0!</v>
      </c>
      <c r="K693" s="412">
        <v>0</v>
      </c>
      <c r="L693" s="412" t="e">
        <f t="shared" si="1676"/>
        <v>#DIV/0!</v>
      </c>
      <c r="M693" s="412"/>
      <c r="N693" s="412"/>
      <c r="O693" s="412"/>
      <c r="P693" s="412"/>
      <c r="Q693" s="412"/>
      <c r="R693" s="412"/>
      <c r="S693" s="412">
        <f t="shared" si="1677"/>
        <v>0</v>
      </c>
      <c r="T693" s="570" t="e">
        <f t="shared" si="1613"/>
        <v>#DIV/0!</v>
      </c>
      <c r="U693" s="413">
        <v>0</v>
      </c>
      <c r="V693" s="570" t="e">
        <f t="shared" si="1678"/>
        <v>#DIV/0!</v>
      </c>
      <c r="W693" s="412"/>
      <c r="X693" s="412"/>
      <c r="Y693" s="412"/>
      <c r="Z693" s="412"/>
      <c r="AA693" s="412"/>
      <c r="AB693" s="412"/>
      <c r="AC693" s="413">
        <f t="shared" si="1657"/>
        <v>0</v>
      </c>
      <c r="AD693" s="570" t="e">
        <f t="shared" si="1658"/>
        <v>#DIV/0!</v>
      </c>
      <c r="AE693" s="413">
        <v>0</v>
      </c>
      <c r="AF693" s="575" t="e">
        <f t="shared" si="1672"/>
        <v>#DIV/0!</v>
      </c>
      <c r="AG693" s="412"/>
      <c r="AH693" s="575" t="e">
        <f t="shared" si="1618"/>
        <v>#DIV/0!</v>
      </c>
      <c r="AI693" s="412"/>
      <c r="AJ693" s="412"/>
      <c r="AK693" s="412"/>
      <c r="AL693" s="575"/>
      <c r="AM693" s="412"/>
      <c r="AN693" s="412"/>
      <c r="AO693" s="412"/>
      <c r="AP693" s="412"/>
      <c r="AQ693" s="412"/>
      <c r="AR693" s="412"/>
      <c r="AS693" s="412"/>
      <c r="AT693" s="412"/>
      <c r="AU693" s="413">
        <f>AV693</f>
        <v>0</v>
      </c>
      <c r="AV693" s="413">
        <f t="shared" si="1662"/>
        <v>0</v>
      </c>
      <c r="AW693" s="413">
        <v>0</v>
      </c>
      <c r="AX693" s="413"/>
      <c r="AY693" s="413">
        <v>0</v>
      </c>
      <c r="AZ693" s="413">
        <v>0</v>
      </c>
      <c r="BA693" s="413">
        <f t="shared" si="1621"/>
        <v>0</v>
      </c>
      <c r="BB693" s="413"/>
      <c r="BC693" s="413"/>
      <c r="BD693" s="413"/>
      <c r="BE693" s="413">
        <f t="shared" si="1622"/>
        <v>0</v>
      </c>
      <c r="BF693" s="413">
        <f>E693</f>
        <v>0</v>
      </c>
      <c r="BG693" s="413"/>
      <c r="BH693" s="413"/>
      <c r="BI693" s="413">
        <f t="shared" si="1663"/>
        <v>0</v>
      </c>
      <c r="BJ693" s="413">
        <v>0</v>
      </c>
      <c r="BK693" s="413"/>
      <c r="BL693" s="413">
        <v>0</v>
      </c>
      <c r="BM693" s="413">
        <v>0</v>
      </c>
      <c r="BN693" s="413">
        <f t="shared" si="1660"/>
        <v>0</v>
      </c>
      <c r="BO693" s="413">
        <f t="shared" si="1664"/>
        <v>0</v>
      </c>
      <c r="BP693" s="413">
        <v>0</v>
      </c>
      <c r="BQ693" s="413"/>
      <c r="BR693" s="413">
        <v>0</v>
      </c>
      <c r="BS693" s="413">
        <v>0</v>
      </c>
      <c r="BT693" s="413">
        <f t="shared" si="1605"/>
        <v>0</v>
      </c>
      <c r="BU693" s="413">
        <f t="shared" si="1606"/>
        <v>0</v>
      </c>
      <c r="BV693" s="413">
        <f t="shared" si="1665"/>
        <v>0</v>
      </c>
      <c r="BW693" s="413">
        <v>0</v>
      </c>
      <c r="BX693" s="413"/>
      <c r="BY693" s="413">
        <v>0</v>
      </c>
      <c r="BZ693" s="413">
        <v>0</v>
      </c>
      <c r="CA693" s="413">
        <f t="shared" si="1608"/>
        <v>0</v>
      </c>
      <c r="CB693" s="413"/>
      <c r="CC693" s="413"/>
      <c r="CD693" s="413"/>
      <c r="CE693" s="413">
        <f t="shared" si="1623"/>
        <v>0</v>
      </c>
      <c r="CF693" s="413">
        <f t="shared" si="1652"/>
        <v>0</v>
      </c>
      <c r="CG693" s="413"/>
      <c r="CH693" s="413">
        <f t="shared" si="1609"/>
        <v>0</v>
      </c>
      <c r="CI693" s="413">
        <f t="shared" si="1673"/>
        <v>0</v>
      </c>
      <c r="CJ693" s="413"/>
      <c r="CK693" s="413">
        <f t="shared" si="1666"/>
        <v>0</v>
      </c>
      <c r="CL693" s="413">
        <v>0</v>
      </c>
      <c r="CM693" s="413"/>
      <c r="CN693" s="413">
        <v>0</v>
      </c>
      <c r="CO693" s="413">
        <v>0</v>
      </c>
      <c r="CP693" s="413"/>
      <c r="CQ693" s="413"/>
      <c r="CR693" s="413"/>
      <c r="CS693" s="413"/>
      <c r="CT693" s="413"/>
      <c r="CU693" s="413"/>
      <c r="CV693" s="413"/>
      <c r="CW693" s="413"/>
      <c r="CX693" s="413"/>
      <c r="CY693" s="413"/>
      <c r="CZ693" s="413"/>
      <c r="DA693" s="413"/>
      <c r="DB693" s="413"/>
      <c r="DC693" s="414"/>
      <c r="DD693" s="414"/>
      <c r="DE693" s="414"/>
      <c r="DF693" s="414"/>
      <c r="DG693" s="412"/>
      <c r="DH693" s="412"/>
      <c r="DI693" s="412"/>
      <c r="DJ693" s="412"/>
      <c r="DK693" s="412"/>
      <c r="DL693" s="412"/>
      <c r="DM693" s="412"/>
      <c r="DN693" s="412"/>
      <c r="DO693" s="412"/>
      <c r="DP693" s="412"/>
      <c r="DQ693" s="412"/>
      <c r="DR693" s="412"/>
      <c r="DS693" s="412"/>
      <c r="DT693" s="412"/>
      <c r="DU693" s="412"/>
      <c r="DV693" s="412"/>
      <c r="DW693" s="412"/>
      <c r="DX693" s="412"/>
      <c r="DY693" s="412"/>
      <c r="DZ693" s="413"/>
      <c r="EA693" s="413"/>
      <c r="EB693" s="413"/>
      <c r="EC693" s="413"/>
      <c r="ED693" s="413"/>
      <c r="EE693" s="413"/>
      <c r="EF693" s="413"/>
      <c r="EG693" s="413"/>
      <c r="EH693" s="413"/>
      <c r="EI693" s="413"/>
      <c r="EJ693" s="413"/>
      <c r="EK693" s="413"/>
      <c r="EL693" s="413"/>
      <c r="EM693" s="413"/>
      <c r="EN693" s="413"/>
      <c r="EO693" s="413"/>
      <c r="EP693" s="413"/>
      <c r="EQ693" s="413"/>
      <c r="ER693" s="413"/>
      <c r="ES693" s="413"/>
      <c r="ET693" s="413"/>
      <c r="EU693" s="413"/>
      <c r="EV693" s="413"/>
      <c r="EW693" s="413"/>
      <c r="EX693" s="414"/>
      <c r="EY693" s="414"/>
      <c r="EZ693" s="414"/>
      <c r="FA693" s="414"/>
      <c r="FB693" s="414"/>
      <c r="FC693" s="413"/>
      <c r="FD693" s="413"/>
      <c r="FE693" s="414"/>
      <c r="FF693" s="414"/>
      <c r="FG693" s="413"/>
      <c r="FH693" s="413"/>
      <c r="FI693" s="414"/>
      <c r="FJ693" s="414"/>
      <c r="FK693" s="413"/>
      <c r="FL693" s="413"/>
      <c r="FM693" s="413"/>
      <c r="FN693" s="413"/>
      <c r="FO693" s="413"/>
      <c r="FP693" s="413"/>
      <c r="FQ693" s="413"/>
      <c r="FR693" s="414"/>
      <c r="FS693" s="414"/>
      <c r="FT693" s="413"/>
      <c r="FU693" s="413"/>
      <c r="FV693" s="414"/>
      <c r="FW693" s="414"/>
      <c r="FX693" s="413"/>
      <c r="FY693" s="413"/>
      <c r="FZ693" s="413"/>
      <c r="GA693" s="413"/>
      <c r="GB693" s="413"/>
      <c r="GC693" s="407"/>
      <c r="GD693" s="439"/>
      <c r="GE693" s="413"/>
      <c r="GF693" s="413"/>
      <c r="GG693" s="413"/>
      <c r="GH693" s="413"/>
      <c r="GI693" s="413"/>
      <c r="GJ693" s="413"/>
      <c r="GK693" s="413"/>
      <c r="GL693" s="412"/>
      <c r="GM693" s="412"/>
      <c r="GN693" s="412"/>
      <c r="GO693" s="412"/>
      <c r="GP693" s="412"/>
      <c r="GQ693" s="412"/>
      <c r="GR693" s="412"/>
      <c r="GS693" s="412"/>
      <c r="GT693" s="412"/>
      <c r="GU693" s="412"/>
      <c r="GV693" s="412"/>
      <c r="GW693" s="412"/>
      <c r="GX693" s="412"/>
      <c r="GY693" s="412"/>
      <c r="GZ693" s="412"/>
      <c r="HA693" s="412"/>
      <c r="HB693" s="412"/>
      <c r="HC693" s="412"/>
      <c r="HD693" s="412"/>
      <c r="HE693" s="412"/>
      <c r="HF693" s="412"/>
      <c r="HG693" s="412"/>
      <c r="HH693" s="412"/>
      <c r="HI693" s="412"/>
      <c r="HJ693" s="412"/>
      <c r="HK693" s="412"/>
      <c r="HL693" s="412"/>
      <c r="HM693" s="412"/>
      <c r="HN693" s="412"/>
      <c r="HO693" s="412"/>
      <c r="HP693" s="412"/>
      <c r="HQ693" s="412"/>
      <c r="HR693" s="412"/>
      <c r="HS693" s="412"/>
      <c r="HT693" s="412"/>
      <c r="HU693" s="412"/>
      <c r="HV693" s="412"/>
      <c r="HW693" s="412"/>
      <c r="HX693" s="412"/>
      <c r="HY693" s="412"/>
      <c r="HZ693" s="412"/>
      <c r="IA693" s="412"/>
      <c r="IB693" s="412"/>
      <c r="IC693" s="412"/>
      <c r="ID693" s="413"/>
      <c r="IE693" s="413"/>
      <c r="IF693" s="413"/>
      <c r="IG693" s="413"/>
      <c r="IH693" s="413"/>
      <c r="II693" s="413"/>
      <c r="IJ693" s="413"/>
      <c r="IK693" s="413"/>
      <c r="IL693" s="413"/>
      <c r="IM693" s="413"/>
      <c r="IN693" s="413"/>
      <c r="IO693" s="413"/>
      <c r="IP693" s="413"/>
      <c r="IQ693" s="413"/>
      <c r="IR693" s="413"/>
      <c r="IS693" s="413"/>
      <c r="IT693" s="413"/>
      <c r="IU693" s="413"/>
      <c r="IV693" s="413"/>
      <c r="IW693" s="413"/>
      <c r="IX693" s="413"/>
      <c r="IY693" s="413"/>
      <c r="IZ693" s="413"/>
      <c r="JA693" s="413"/>
      <c r="JB693" s="414"/>
      <c r="JC693" s="414"/>
      <c r="JD693" s="414"/>
      <c r="JE693" s="414"/>
      <c r="JF693" s="414"/>
      <c r="JG693" s="413"/>
      <c r="JH693" s="413"/>
      <c r="JI693" s="414"/>
      <c r="JJ693" s="414"/>
      <c r="JK693" s="413"/>
      <c r="JL693" s="413"/>
      <c r="JM693" s="414"/>
      <c r="JN693" s="414"/>
      <c r="JO693" s="413"/>
      <c r="JP693" s="413"/>
      <c r="JQ693" s="413"/>
      <c r="JR693" s="413"/>
      <c r="JS693" s="413"/>
      <c r="JT693" s="413"/>
      <c r="JU693" s="413"/>
      <c r="JV693" s="414"/>
      <c r="JW693" s="414"/>
      <c r="JX693" s="413"/>
      <c r="JY693" s="413"/>
      <c r="JZ693" s="414"/>
      <c r="KA693" s="414"/>
      <c r="KB693" s="413"/>
      <c r="KC693" s="413"/>
      <c r="KD693" s="413"/>
      <c r="KE693" s="413"/>
      <c r="KF693" s="413"/>
      <c r="KG693" s="407"/>
      <c r="KH693" s="439"/>
      <c r="KI693" s="413"/>
      <c r="KJ693" s="413"/>
      <c r="KK693" s="413"/>
      <c r="KL693" s="413"/>
      <c r="KM693" s="413"/>
      <c r="KN693" s="413"/>
      <c r="KO693" s="413"/>
      <c r="KP693" s="412"/>
      <c r="KQ693" s="412"/>
      <c r="KR693" s="412"/>
      <c r="KS693" s="412"/>
      <c r="KT693" s="412"/>
      <c r="KU693" s="412"/>
      <c r="KV693" s="412"/>
      <c r="KW693" s="412"/>
      <c r="KX693" s="412"/>
      <c r="KY693" s="412"/>
      <c r="KZ693" s="412"/>
      <c r="LA693" s="412"/>
      <c r="LB693" s="412"/>
      <c r="LC693" s="412"/>
      <c r="LD693" s="412"/>
      <c r="LE693" s="412"/>
      <c r="LF693" s="412"/>
      <c r="LG693" s="412"/>
      <c r="LH693" s="412"/>
      <c r="LI693" s="412"/>
      <c r="LJ693" s="412"/>
      <c r="LK693" s="412"/>
      <c r="LL693" s="412"/>
      <c r="LM693" s="412"/>
      <c r="LN693" s="412"/>
      <c r="LO693" s="412"/>
      <c r="LP693" s="412"/>
      <c r="LQ693" s="412"/>
      <c r="LR693" s="412"/>
      <c r="LS693" s="412"/>
      <c r="LT693" s="412"/>
      <c r="LU693" s="412"/>
      <c r="LV693" s="412"/>
      <c r="LW693" s="412"/>
      <c r="LX693" s="412"/>
      <c r="LY693" s="412"/>
      <c r="LZ693" s="412"/>
      <c r="MA693" s="412"/>
      <c r="MB693" s="412"/>
      <c r="MC693" s="412"/>
      <c r="MD693" s="412"/>
      <c r="ME693" s="412"/>
      <c r="MF693" s="412"/>
      <c r="MG693" s="412"/>
      <c r="MH693" s="413"/>
      <c r="MI693" s="413"/>
      <c r="MJ693" s="413"/>
      <c r="MK693" s="413"/>
      <c r="ML693" s="413"/>
      <c r="MM693" s="413"/>
      <c r="MN693" s="413"/>
      <c r="MO693" s="413"/>
      <c r="MP693" s="413"/>
      <c r="MQ693" s="413"/>
      <c r="MR693" s="413"/>
      <c r="MS693" s="413"/>
      <c r="MT693" s="413"/>
      <c r="MU693" s="413"/>
      <c r="MV693" s="413"/>
      <c r="MW693" s="413"/>
      <c r="MX693" s="413"/>
      <c r="MY693" s="413"/>
      <c r="MZ693" s="413"/>
      <c r="NA693" s="413"/>
      <c r="NB693" s="413"/>
      <c r="NC693" s="413"/>
      <c r="ND693" s="413"/>
      <c r="NE693" s="413"/>
      <c r="NF693" s="414"/>
      <c r="NG693" s="414"/>
      <c r="NH693" s="414"/>
      <c r="NI693" s="414"/>
      <c r="NJ693" s="414"/>
      <c r="NK693" s="413"/>
      <c r="NL693" s="413"/>
      <c r="NM693" s="414"/>
      <c r="NN693" s="414"/>
      <c r="NO693" s="413"/>
      <c r="NP693" s="413"/>
      <c r="NQ693" s="414"/>
      <c r="NR693" s="414"/>
      <c r="NS693" s="413"/>
      <c r="NT693" s="413"/>
      <c r="NU693" s="413"/>
      <c r="NV693" s="413"/>
      <c r="NW693" s="413"/>
      <c r="NX693" s="413"/>
      <c r="NY693" s="413"/>
      <c r="NZ693" s="414"/>
      <c r="OA693" s="414"/>
      <c r="OB693" s="413"/>
      <c r="OC693" s="413"/>
      <c r="OD693" s="414"/>
      <c r="OE693" s="414"/>
      <c r="OF693" s="413"/>
      <c r="OG693" s="413"/>
      <c r="OH693" s="413"/>
      <c r="OI693" s="413"/>
      <c r="OJ693" s="413"/>
      <c r="OK693" s="407"/>
      <c r="OL693" s="439"/>
      <c r="OM693" s="413"/>
      <c r="ON693" s="413"/>
      <c r="OO693" s="413"/>
      <c r="OP693" s="413"/>
      <c r="OQ693" s="413"/>
      <c r="OR693" s="413"/>
      <c r="OS693" s="413"/>
      <c r="OT693" s="412"/>
      <c r="OU693" s="412"/>
      <c r="OV693" s="412"/>
      <c r="OW693" s="412"/>
      <c r="OX693" s="412"/>
      <c r="OY693" s="412"/>
      <c r="OZ693" s="412"/>
      <c r="PA693" s="412"/>
      <c r="PB693" s="412"/>
      <c r="PC693" s="412"/>
      <c r="PD693" s="412"/>
      <c r="PE693" s="412"/>
      <c r="PF693" s="412"/>
      <c r="PG693" s="412"/>
      <c r="PH693" s="412"/>
      <c r="PI693" s="412"/>
      <c r="PJ693" s="412"/>
      <c r="PK693" s="412"/>
      <c r="PL693" s="412"/>
      <c r="PM693" s="412"/>
      <c r="PN693" s="412"/>
      <c r="PO693" s="412"/>
      <c r="PP693" s="412"/>
      <c r="PQ693" s="412"/>
      <c r="PR693" s="412"/>
      <c r="PS693" s="412"/>
      <c r="PT693" s="412"/>
      <c r="PU693" s="412"/>
      <c r="PV693" s="412"/>
      <c r="PW693" s="412"/>
      <c r="PX693" s="412"/>
      <c r="PY693" s="412"/>
      <c r="PZ693" s="412"/>
      <c r="QA693" s="412"/>
      <c r="QB693" s="412"/>
      <c r="QC693" s="412"/>
      <c r="QD693" s="412"/>
      <c r="QE693" s="412"/>
      <c r="QF693" s="412"/>
      <c r="QG693" s="412"/>
      <c r="QH693" s="412"/>
      <c r="QI693" s="412"/>
      <c r="QJ693" s="412"/>
      <c r="QK693" s="412"/>
      <c r="QL693" s="413"/>
      <c r="QM693" s="413"/>
      <c r="QN693" s="413"/>
      <c r="QO693" s="413"/>
      <c r="QP693" s="413"/>
      <c r="QQ693" s="413"/>
      <c r="QR693" s="413"/>
      <c r="QS693" s="413"/>
      <c r="QT693" s="413"/>
      <c r="QU693" s="413"/>
      <c r="QV693" s="413"/>
      <c r="QW693" s="413"/>
      <c r="QX693" s="413"/>
      <c r="QY693" s="413"/>
      <c r="QZ693" s="413"/>
      <c r="RA693" s="413"/>
      <c r="RB693" s="413"/>
      <c r="RC693" s="413"/>
      <c r="RD693" s="413"/>
      <c r="RE693" s="413"/>
      <c r="RF693" s="413"/>
      <c r="RG693" s="413"/>
      <c r="RH693" s="413"/>
      <c r="RI693" s="413"/>
      <c r="RJ693" s="414"/>
      <c r="RK693" s="414"/>
      <c r="RL693" s="414"/>
      <c r="RM693" s="414"/>
      <c r="RN693" s="414"/>
      <c r="RO693" s="413"/>
      <c r="RP693" s="413"/>
      <c r="RQ693" s="414"/>
      <c r="RR693" s="414"/>
      <c r="RS693" s="413"/>
      <c r="RT693" s="413"/>
      <c r="RU693" s="414"/>
      <c r="RV693" s="414"/>
      <c r="RW693" s="413"/>
      <c r="RX693" s="413"/>
      <c r="RY693" s="413"/>
      <c r="RZ693" s="413"/>
      <c r="SA693" s="413"/>
      <c r="SB693" s="413"/>
      <c r="SC693" s="413"/>
      <c r="SD693" s="414"/>
      <c r="SE693" s="414"/>
      <c r="SF693" s="413"/>
      <c r="SG693" s="413"/>
      <c r="SH693" s="414"/>
      <c r="SI693" s="414"/>
      <c r="SJ693" s="413"/>
      <c r="SK693" s="413"/>
      <c r="SL693" s="413"/>
      <c r="SM693" s="413"/>
      <c r="SN693" s="413"/>
      <c r="SO693" s="407"/>
      <c r="SP693" s="439"/>
      <c r="SQ693" s="413"/>
      <c r="SR693" s="413"/>
      <c r="SS693" s="413"/>
      <c r="ST693" s="413"/>
      <c r="SU693" s="413"/>
      <c r="SV693" s="413"/>
      <c r="SW693" s="413"/>
      <c r="SX693" s="412"/>
      <c r="SY693" s="412"/>
      <c r="SZ693" s="412"/>
      <c r="TA693" s="412"/>
      <c r="TB693" s="412"/>
      <c r="TC693" s="412"/>
      <c r="TD693" s="412"/>
      <c r="TE693" s="412"/>
      <c r="TF693" s="412"/>
      <c r="TG693" s="412"/>
      <c r="TH693" s="412"/>
      <c r="TI693" s="412"/>
      <c r="TJ693" s="412"/>
      <c r="TK693" s="412"/>
      <c r="TL693" s="412"/>
      <c r="TM693" s="412"/>
      <c r="TN693" s="412"/>
      <c r="TO693" s="412"/>
      <c r="TP693" s="412"/>
      <c r="TQ693" s="412"/>
      <c r="TR693" s="412"/>
      <c r="TS693" s="412"/>
      <c r="TT693" s="412"/>
      <c r="TU693" s="412"/>
      <c r="TV693" s="412"/>
      <c r="TW693" s="412"/>
      <c r="TX693" s="412"/>
      <c r="TY693" s="412"/>
      <c r="TZ693" s="412"/>
      <c r="UA693" s="412"/>
      <c r="UB693" s="412"/>
      <c r="UC693" s="412"/>
      <c r="UD693" s="412"/>
      <c r="UE693" s="412"/>
      <c r="UF693" s="412"/>
      <c r="UG693" s="412"/>
      <c r="UH693" s="412"/>
      <c r="UI693" s="412"/>
      <c r="UJ693" s="412"/>
      <c r="UK693" s="412"/>
      <c r="UL693" s="412"/>
      <c r="UM693" s="412"/>
      <c r="UN693" s="412"/>
      <c r="UO693" s="412"/>
      <c r="UP693" s="413"/>
      <c r="UQ693" s="413"/>
      <c r="UR693" s="413"/>
      <c r="US693" s="413"/>
      <c r="UT693" s="413"/>
      <c r="UU693" s="413"/>
      <c r="UV693" s="413"/>
      <c r="UW693" s="413"/>
      <c r="UX693" s="413"/>
      <c r="UY693" s="413"/>
      <c r="UZ693" s="413"/>
      <c r="VA693" s="413"/>
      <c r="VB693" s="413"/>
      <c r="VC693" s="413"/>
      <c r="VD693" s="413"/>
      <c r="VE693" s="413"/>
      <c r="VF693" s="413"/>
      <c r="VG693" s="413"/>
      <c r="VH693" s="413"/>
      <c r="VI693" s="413"/>
      <c r="VJ693" s="413"/>
      <c r="VK693" s="413"/>
      <c r="VL693" s="413"/>
      <c r="VM693" s="413"/>
      <c r="VN693" s="414"/>
      <c r="VO693" s="414"/>
      <c r="VP693" s="414"/>
      <c r="VQ693" s="414"/>
      <c r="VR693" s="414"/>
      <c r="VS693" s="413"/>
      <c r="VT693" s="413"/>
      <c r="VU693" s="414"/>
      <c r="VV693" s="414"/>
      <c r="VW693" s="413"/>
      <c r="VX693" s="413"/>
      <c r="VY693" s="414"/>
      <c r="VZ693" s="414"/>
      <c r="WA693" s="413"/>
      <c r="WB693" s="413"/>
      <c r="WC693" s="413"/>
      <c r="WD693" s="413"/>
      <c r="WE693" s="413"/>
      <c r="WF693" s="413"/>
      <c r="WG693" s="413"/>
      <c r="WH693" s="414"/>
      <c r="WI693" s="414"/>
      <c r="WJ693" s="413"/>
      <c r="WK693" s="413"/>
      <c r="WL693" s="414"/>
      <c r="WM693" s="414"/>
      <c r="WN693" s="413"/>
      <c r="WO693" s="413"/>
      <c r="WP693" s="413"/>
      <c r="WQ693" s="413"/>
      <c r="WR693" s="413"/>
      <c r="WS693" s="407"/>
      <c r="WT693" s="439"/>
      <c r="WU693" s="413"/>
      <c r="WV693" s="413"/>
      <c r="WW693" s="413"/>
      <c r="WX693" s="413"/>
      <c r="WY693" s="413"/>
      <c r="WZ693" s="413"/>
      <c r="XA693" s="413"/>
      <c r="XB693" s="412"/>
      <c r="XC693" s="412"/>
      <c r="XD693" s="412"/>
      <c r="XE693" s="412"/>
      <c r="XF693" s="412"/>
      <c r="XG693" s="412"/>
      <c r="XH693" s="412"/>
      <c r="XI693" s="412"/>
      <c r="XJ693" s="412"/>
      <c r="XK693" s="412"/>
      <c r="XL693" s="412"/>
      <c r="XM693" s="412"/>
      <c r="XN693" s="412"/>
      <c r="XO693" s="412"/>
      <c r="XP693" s="412"/>
      <c r="XQ693" s="412"/>
      <c r="XR693" s="412"/>
      <c r="XS693" s="412"/>
      <c r="XT693" s="412"/>
      <c r="XU693" s="412"/>
      <c r="XV693" s="412"/>
      <c r="XW693" s="412"/>
      <c r="XX693" s="412"/>
      <c r="XY693" s="412"/>
      <c r="XZ693" s="412"/>
      <c r="YA693" s="412"/>
      <c r="YB693" s="412"/>
      <c r="YC693" s="412"/>
      <c r="YD693" s="412"/>
      <c r="YE693" s="412"/>
      <c r="YF693" s="412"/>
      <c r="YG693" s="412"/>
      <c r="YH693" s="412"/>
      <c r="YI693" s="412"/>
      <c r="YJ693" s="412"/>
      <c r="YK693" s="412"/>
      <c r="YL693" s="412"/>
      <c r="YM693" s="412"/>
      <c r="YN693" s="412"/>
      <c r="YO693" s="412"/>
      <c r="YP693" s="412"/>
      <c r="YQ693" s="412"/>
      <c r="YR693" s="412"/>
      <c r="YS693" s="412"/>
      <c r="YT693" s="413"/>
      <c r="YU693" s="413"/>
      <c r="YV693" s="413"/>
      <c r="YW693" s="413"/>
      <c r="YX693" s="413"/>
      <c r="YY693" s="413"/>
      <c r="YZ693" s="413"/>
      <c r="ZA693" s="413"/>
      <c r="ZB693" s="413"/>
      <c r="ZC693" s="413"/>
      <c r="ZD693" s="413"/>
      <c r="ZE693" s="413"/>
      <c r="ZF693" s="413"/>
      <c r="ZG693" s="413"/>
      <c r="ZH693" s="413"/>
      <c r="ZI693" s="413"/>
      <c r="ZJ693" s="413"/>
      <c r="ZK693" s="413"/>
      <c r="ZL693" s="413"/>
      <c r="ZM693" s="413"/>
      <c r="ZN693" s="413"/>
      <c r="ZO693" s="413"/>
      <c r="ZP693" s="413"/>
      <c r="ZQ693" s="413"/>
      <c r="ZR693" s="414"/>
      <c r="ZS693" s="414"/>
      <c r="ZT693" s="414"/>
      <c r="ZU693" s="414"/>
      <c r="ZV693" s="414"/>
      <c r="ZW693" s="413"/>
      <c r="ZX693" s="413"/>
      <c r="ZY693" s="414"/>
      <c r="ZZ693" s="414"/>
      <c r="AAA693" s="413"/>
      <c r="AAB693" s="413"/>
      <c r="AAC693" s="414"/>
      <c r="AAD693" s="414"/>
      <c r="AAE693" s="413"/>
      <c r="AAF693" s="413"/>
      <c r="AAG693" s="413"/>
      <c r="AAH693" s="413"/>
      <c r="AAI693" s="413"/>
      <c r="AAJ693" s="413"/>
      <c r="AAK693" s="413"/>
      <c r="AAL693" s="414"/>
      <c r="AAM693" s="414"/>
      <c r="AAN693" s="413"/>
      <c r="AAO693" s="413"/>
      <c r="AAP693" s="414"/>
      <c r="AAQ693" s="414"/>
      <c r="AAR693" s="413"/>
      <c r="AAS693" s="413"/>
      <c r="AAT693" s="413"/>
      <c r="AAU693" s="413"/>
      <c r="AAV693" s="413"/>
      <c r="AAW693" s="407"/>
      <c r="AAX693" s="439"/>
      <c r="AAY693" s="413"/>
      <c r="AAZ693" s="413"/>
      <c r="ABA693" s="413"/>
      <c r="ABB693" s="413"/>
      <c r="ABC693" s="413"/>
      <c r="ABD693" s="413"/>
      <c r="ABE693" s="413"/>
      <c r="ABF693" s="412"/>
      <c r="ABG693" s="412"/>
      <c r="ABH693" s="412"/>
      <c r="ABI693" s="412"/>
      <c r="ABJ693" s="412"/>
      <c r="ABK693" s="412"/>
      <c r="ABL693" s="412"/>
      <c r="ABM693" s="412"/>
      <c r="ABN693" s="412"/>
      <c r="ABO693" s="412"/>
      <c r="ABP693" s="412"/>
      <c r="ABQ693" s="412"/>
      <c r="ABR693" s="412"/>
      <c r="ABS693" s="412"/>
      <c r="ABT693" s="412"/>
      <c r="ABU693" s="412"/>
      <c r="ABV693" s="412"/>
      <c r="ABW693" s="412"/>
      <c r="ABX693" s="412"/>
      <c r="ABY693" s="412"/>
      <c r="ABZ693" s="412"/>
      <c r="ACA693" s="412"/>
      <c r="ACB693" s="412"/>
      <c r="ACC693" s="412"/>
      <c r="ACD693" s="412"/>
      <c r="ACE693" s="412"/>
      <c r="ACF693" s="412"/>
      <c r="ACG693" s="412"/>
      <c r="ACH693" s="412"/>
      <c r="ACI693" s="412"/>
      <c r="ACJ693" s="412"/>
      <c r="ACK693" s="412"/>
      <c r="ACL693" s="412"/>
      <c r="ACM693" s="412"/>
      <c r="ACN693" s="412"/>
      <c r="ACO693" s="412"/>
      <c r="ACP693" s="412"/>
      <c r="ACQ693" s="412"/>
      <c r="ACR693" s="412"/>
      <c r="ACS693" s="412"/>
      <c r="ACT693" s="412"/>
      <c r="ACU693" s="412"/>
      <c r="ACV693" s="412"/>
      <c r="ACW693" s="412"/>
      <c r="ACX693" s="413"/>
      <c r="ACY693" s="413"/>
      <c r="ACZ693" s="413"/>
      <c r="ADA693" s="413"/>
      <c r="ADB693" s="413"/>
      <c r="ADC693" s="413"/>
      <c r="ADD693" s="413"/>
      <c r="ADE693" s="413"/>
      <c r="ADF693" s="413"/>
      <c r="ADG693" s="413"/>
      <c r="ADH693" s="413"/>
      <c r="ADI693" s="413"/>
      <c r="ADJ693" s="413"/>
      <c r="ADK693" s="413"/>
      <c r="ADL693" s="413"/>
      <c r="ADM693" s="413"/>
      <c r="ADN693" s="413"/>
      <c r="ADO693" s="413"/>
      <c r="ADP693" s="413"/>
      <c r="ADQ693" s="413"/>
      <c r="ADR693" s="413"/>
      <c r="ADS693" s="413"/>
      <c r="ADT693" s="413"/>
      <c r="ADU693" s="413"/>
      <c r="ADV693" s="414"/>
      <c r="ADW693" s="414"/>
      <c r="ADX693" s="414"/>
      <c r="ADY693" s="414"/>
      <c r="ADZ693" s="414"/>
      <c r="AEA693" s="413"/>
      <c r="AEB693" s="413"/>
      <c r="AEC693" s="414"/>
      <c r="AED693" s="414"/>
      <c r="AEE693" s="413"/>
      <c r="AEF693" s="413"/>
      <c r="AEG693" s="414"/>
      <c r="AEH693" s="414"/>
      <c r="AEI693" s="413"/>
      <c r="AEJ693" s="413"/>
      <c r="AEK693" s="413"/>
      <c r="AEL693" s="413"/>
      <c r="AEM693" s="413"/>
      <c r="AEN693" s="413"/>
      <c r="AEO693" s="413"/>
      <c r="AEP693" s="414"/>
      <c r="AEQ693" s="414"/>
      <c r="AER693" s="413"/>
      <c r="AES693" s="413"/>
      <c r="AET693" s="414"/>
      <c r="AEU693" s="414"/>
      <c r="AEV693" s="413"/>
      <c r="AEW693" s="413"/>
      <c r="AEX693" s="413"/>
      <c r="AEY693" s="413"/>
      <c r="AEZ693" s="413"/>
      <c r="AFA693" s="407"/>
      <c r="AFB693" s="439"/>
      <c r="AFC693" s="413"/>
      <c r="AFD693" s="413"/>
      <c r="AFE693" s="413"/>
      <c r="AFF693" s="413"/>
      <c r="AFG693" s="413"/>
      <c r="AFH693" s="413"/>
      <c r="AFI693" s="413"/>
      <c r="AFJ693" s="412"/>
      <c r="AFK693" s="412"/>
      <c r="AFL693" s="412"/>
      <c r="AFM693" s="412"/>
      <c r="AFN693" s="412"/>
      <c r="AFO693" s="412"/>
      <c r="AFP693" s="412"/>
      <c r="AFQ693" s="412"/>
      <c r="AFR693" s="412"/>
      <c r="AFS693" s="412"/>
      <c r="AFT693" s="412"/>
      <c r="AFU693" s="412"/>
      <c r="AFV693" s="412"/>
      <c r="AFW693" s="412"/>
      <c r="AFX693" s="412"/>
      <c r="AFY693" s="412"/>
      <c r="AFZ693" s="412"/>
      <c r="AGA693" s="412"/>
      <c r="AGB693" s="412"/>
      <c r="AGC693" s="412"/>
      <c r="AGD693" s="412"/>
      <c r="AGE693" s="412"/>
      <c r="AGF693" s="412"/>
      <c r="AGG693" s="412"/>
      <c r="AGH693" s="412"/>
      <c r="AGI693" s="412"/>
      <c r="AGJ693" s="412"/>
      <c r="AGK693" s="412"/>
      <c r="AGL693" s="412"/>
      <c r="AGM693" s="412"/>
      <c r="AGN693" s="412"/>
      <c r="AGO693" s="412"/>
      <c r="AGP693" s="412"/>
      <c r="AGQ693" s="412"/>
      <c r="AGR693" s="412"/>
      <c r="AGS693" s="412"/>
      <c r="AGT693" s="412"/>
      <c r="AGU693" s="412"/>
      <c r="AGV693" s="412"/>
      <c r="AGW693" s="412"/>
      <c r="AGX693" s="412"/>
      <c r="AGY693" s="412"/>
      <c r="AGZ693" s="412"/>
      <c r="AHA693" s="412"/>
      <c r="AHB693" s="413"/>
      <c r="AHC693" s="413"/>
      <c r="AHD693" s="413"/>
      <c r="AHE693" s="413"/>
      <c r="AHF693" s="413"/>
      <c r="AHG693" s="413"/>
      <c r="AHH693" s="413"/>
      <c r="AHI693" s="413"/>
      <c r="AHJ693" s="413"/>
      <c r="AHK693" s="413"/>
      <c r="AHL693" s="413"/>
      <c r="AHM693" s="413"/>
      <c r="AHN693" s="413"/>
      <c r="AHO693" s="413"/>
      <c r="AHP693" s="413"/>
      <c r="AHQ693" s="413"/>
      <c r="AHR693" s="413"/>
      <c r="AHS693" s="413"/>
      <c r="AHT693" s="413"/>
      <c r="AHU693" s="413"/>
      <c r="AHV693" s="413"/>
      <c r="AHW693" s="413"/>
      <c r="AHX693" s="413"/>
      <c r="AHY693" s="413"/>
      <c r="AHZ693" s="414"/>
      <c r="AIA693" s="414"/>
      <c r="AIB693" s="414"/>
      <c r="AIC693" s="414"/>
      <c r="AID693" s="414"/>
      <c r="AIE693" s="413"/>
      <c r="AIF693" s="413"/>
      <c r="AIG693" s="414"/>
      <c r="AIH693" s="414"/>
      <c r="AII693" s="413"/>
      <c r="AIJ693" s="413"/>
      <c r="AIK693" s="414"/>
      <c r="AIL693" s="414"/>
      <c r="AIM693" s="413"/>
      <c r="AIN693" s="413"/>
      <c r="AIO693" s="413"/>
      <c r="AIP693" s="413"/>
      <c r="AIQ693" s="413"/>
      <c r="AIR693" s="413"/>
      <c r="AIS693" s="413"/>
      <c r="AIT693" s="414"/>
      <c r="AIU693" s="414"/>
      <c r="AIV693" s="413"/>
      <c r="AIW693" s="413"/>
      <c r="AIX693" s="414"/>
      <c r="AIY693" s="414"/>
      <c r="AIZ693" s="413"/>
      <c r="AJA693" s="413"/>
      <c r="AJB693" s="413"/>
      <c r="AJC693" s="413"/>
      <c r="AJD693" s="413"/>
      <c r="AJE693" s="407"/>
      <c r="AJF693" s="439"/>
      <c r="AJG693" s="413"/>
      <c r="AJH693" s="413"/>
      <c r="AJI693" s="413"/>
      <c r="AJJ693" s="413"/>
      <c r="AJK693" s="413"/>
      <c r="AJL693" s="413"/>
      <c r="AJM693" s="413"/>
      <c r="AJN693" s="412"/>
      <c r="AJO693" s="412"/>
      <c r="AJP693" s="412"/>
      <c r="AJQ693" s="412"/>
      <c r="AJR693" s="412"/>
      <c r="AJS693" s="412"/>
      <c r="AJT693" s="412"/>
      <c r="AJU693" s="412"/>
      <c r="AJV693" s="412"/>
      <c r="AJW693" s="412"/>
      <c r="AJX693" s="412"/>
      <c r="AJY693" s="412"/>
      <c r="AJZ693" s="412"/>
      <c r="AKA693" s="412"/>
      <c r="AKB693" s="412"/>
      <c r="AKC693" s="412"/>
      <c r="AKD693" s="412"/>
      <c r="AKE693" s="412"/>
      <c r="AKF693" s="412"/>
      <c r="AKG693" s="412"/>
      <c r="AKH693" s="412"/>
      <c r="AKI693" s="412"/>
      <c r="AKJ693" s="412"/>
      <c r="AKK693" s="412"/>
      <c r="AKL693" s="412"/>
      <c r="AKM693" s="412"/>
      <c r="AKN693" s="412"/>
      <c r="AKO693" s="412"/>
      <c r="AKP693" s="412"/>
      <c r="AKQ693" s="412"/>
      <c r="AKR693" s="412"/>
      <c r="AKS693" s="412"/>
      <c r="AKT693" s="412"/>
      <c r="AKU693" s="412"/>
      <c r="AKV693" s="412"/>
      <c r="AKW693" s="412"/>
      <c r="AKX693" s="412"/>
      <c r="AKY693" s="412"/>
      <c r="AKZ693" s="412"/>
      <c r="ALA693" s="412"/>
      <c r="ALB693" s="412"/>
      <c r="ALC693" s="412"/>
      <c r="ALD693" s="412"/>
      <c r="ALE693" s="412"/>
      <c r="ALF693" s="413"/>
      <c r="ALG693" s="413"/>
      <c r="ALH693" s="413"/>
      <c r="ALI693" s="413"/>
      <c r="ALJ693" s="413"/>
      <c r="ALK693" s="413"/>
      <c r="ALL693" s="413"/>
      <c r="ALM693" s="413"/>
      <c r="ALN693" s="413"/>
      <c r="ALO693" s="413"/>
      <c r="ALP693" s="413"/>
      <c r="ALQ693" s="413"/>
      <c r="ALR693" s="413"/>
      <c r="ALS693" s="413"/>
      <c r="ALT693" s="413"/>
      <c r="ALU693" s="413"/>
      <c r="ALV693" s="413"/>
      <c r="ALW693" s="413"/>
      <c r="ALX693" s="413"/>
      <c r="ALY693" s="413"/>
      <c r="ALZ693" s="413"/>
      <c r="AMA693" s="413"/>
      <c r="AMB693" s="413"/>
      <c r="AMC693" s="413"/>
      <c r="AMD693" s="414"/>
      <c r="AME693" s="414"/>
      <c r="AMF693" s="414"/>
      <c r="AMG693" s="414"/>
      <c r="AMH693" s="414"/>
      <c r="AMI693" s="413"/>
      <c r="AMJ693" s="413"/>
      <c r="AMK693" s="414"/>
      <c r="AML693" s="414"/>
      <c r="AMM693" s="413"/>
      <c r="AMN693" s="413"/>
      <c r="AMO693" s="414"/>
      <c r="AMP693" s="414"/>
      <c r="AMQ693" s="413"/>
      <c r="AMR693" s="413"/>
      <c r="AMS693" s="413"/>
      <c r="AMT693" s="413"/>
      <c r="AMU693" s="413"/>
      <c r="AMV693" s="413"/>
      <c r="AMW693" s="413"/>
      <c r="AMX693" s="414"/>
      <c r="AMY693" s="414"/>
      <c r="AMZ693" s="413"/>
      <c r="ANA693" s="413"/>
      <c r="ANB693" s="414"/>
      <c r="ANC693" s="414"/>
      <c r="AND693" s="413"/>
      <c r="ANE693" s="413"/>
      <c r="ANF693" s="413"/>
      <c r="ANG693" s="413"/>
      <c r="ANH693" s="413"/>
      <c r="ANI693" s="407"/>
      <c r="ANJ693" s="439"/>
      <c r="ANK693" s="413"/>
      <c r="ANL693" s="413"/>
      <c r="ANM693" s="413"/>
      <c r="ANN693" s="413"/>
      <c r="ANO693" s="413"/>
      <c r="ANP693" s="413"/>
      <c r="ANQ693" s="413"/>
      <c r="ANR693" s="412"/>
      <c r="ANS693" s="412"/>
      <c r="ANT693" s="412"/>
      <c r="ANU693" s="412"/>
      <c r="ANV693" s="412"/>
      <c r="ANW693" s="412"/>
      <c r="ANX693" s="412"/>
      <c r="ANY693" s="412"/>
      <c r="ANZ693" s="412"/>
      <c r="AOA693" s="412"/>
      <c r="AOB693" s="412"/>
      <c r="AOC693" s="412"/>
      <c r="AOD693" s="412"/>
      <c r="AOE693" s="412"/>
      <c r="AOF693" s="412"/>
      <c r="AOG693" s="412"/>
      <c r="AOH693" s="412"/>
      <c r="AOI693" s="412"/>
      <c r="AOJ693" s="412"/>
      <c r="AOK693" s="412"/>
      <c r="AOL693" s="412"/>
      <c r="AOM693" s="412"/>
      <c r="AON693" s="412"/>
      <c r="AOO693" s="412"/>
      <c r="AOP693" s="412"/>
      <c r="AOQ693" s="412"/>
      <c r="AOR693" s="412"/>
      <c r="AOS693" s="412"/>
      <c r="AOT693" s="412"/>
      <c r="AOU693" s="412"/>
      <c r="AOV693" s="412"/>
      <c r="AOW693" s="412"/>
      <c r="AOX693" s="412"/>
      <c r="AOY693" s="412"/>
      <c r="AOZ693" s="412"/>
      <c r="APA693" s="412"/>
      <c r="APB693" s="412"/>
      <c r="APC693" s="412"/>
      <c r="APD693" s="412"/>
      <c r="APE693" s="412"/>
      <c r="APF693" s="412"/>
      <c r="APG693" s="412"/>
      <c r="APH693" s="412"/>
      <c r="API693" s="412"/>
      <c r="APJ693" s="413"/>
      <c r="APK693" s="413"/>
      <c r="APL693" s="413"/>
      <c r="APM693" s="413"/>
      <c r="APN693" s="413"/>
      <c r="APO693" s="413"/>
      <c r="APP693" s="413"/>
      <c r="APQ693" s="413"/>
      <c r="APR693" s="413"/>
      <c r="APS693" s="413"/>
      <c r="APT693" s="413"/>
      <c r="APU693" s="413"/>
      <c r="APV693" s="413"/>
      <c r="APW693" s="413"/>
      <c r="APX693" s="413"/>
      <c r="APY693" s="413"/>
      <c r="APZ693" s="413"/>
      <c r="AQA693" s="413"/>
      <c r="AQB693" s="413"/>
      <c r="AQC693" s="413"/>
      <c r="AQD693" s="413"/>
      <c r="AQE693" s="413"/>
      <c r="AQF693" s="413"/>
      <c r="AQG693" s="413"/>
      <c r="AQH693" s="414"/>
      <c r="AQI693" s="414"/>
      <c r="AQJ693" s="414"/>
      <c r="AQK693" s="414"/>
      <c r="AQL693" s="414"/>
      <c r="AQM693" s="413"/>
      <c r="AQN693" s="413"/>
      <c r="AQO693" s="414"/>
      <c r="AQP693" s="414"/>
      <c r="AQQ693" s="413"/>
      <c r="AQR693" s="413"/>
      <c r="AQS693" s="414"/>
      <c r="AQT693" s="414"/>
      <c r="AQU693" s="413"/>
      <c r="AQV693" s="413"/>
      <c r="AQW693" s="413"/>
      <c r="AQX693" s="413"/>
      <c r="AQY693" s="413"/>
      <c r="AQZ693" s="413"/>
      <c r="ARA693" s="413"/>
      <c r="ARB693" s="414"/>
      <c r="ARC693" s="414"/>
      <c r="ARD693" s="413"/>
      <c r="ARE693" s="413"/>
      <c r="ARF693" s="414"/>
      <c r="ARG693" s="414"/>
      <c r="ARH693" s="413"/>
      <c r="ARI693" s="413"/>
      <c r="ARJ693" s="413"/>
      <c r="ARK693" s="413"/>
      <c r="ARL693" s="413"/>
      <c r="ARM693" s="407"/>
      <c r="ARN693" s="439"/>
      <c r="ARO693" s="413"/>
      <c r="ARP693" s="413"/>
      <c r="ARQ693" s="413"/>
      <c r="ARR693" s="413"/>
      <c r="ARS693" s="413"/>
      <c r="ART693" s="413"/>
      <c r="ARU693" s="413"/>
      <c r="ARV693" s="412"/>
      <c r="ARW693" s="412"/>
      <c r="ARX693" s="412"/>
      <c r="ARY693" s="412"/>
      <c r="ARZ693" s="412"/>
      <c r="ASA693" s="412"/>
      <c r="ASB693" s="412"/>
      <c r="ASC693" s="412"/>
      <c r="ASD693" s="412"/>
      <c r="ASE693" s="412"/>
      <c r="ASF693" s="412"/>
      <c r="ASG693" s="412"/>
      <c r="ASH693" s="412"/>
      <c r="ASI693" s="412"/>
      <c r="ASJ693" s="412"/>
      <c r="ASK693" s="412"/>
      <c r="ASL693" s="412"/>
      <c r="ASM693" s="412"/>
      <c r="ASN693" s="412"/>
      <c r="ASO693" s="412"/>
      <c r="ASP693" s="412"/>
      <c r="ASQ693" s="412"/>
      <c r="ASR693" s="412"/>
      <c r="ASS693" s="412"/>
      <c r="AST693" s="412"/>
      <c r="ASU693" s="412"/>
      <c r="ASV693" s="412"/>
      <c r="ASW693" s="412"/>
      <c r="ASX693" s="412"/>
      <c r="ASY693" s="412"/>
      <c r="ASZ693" s="412"/>
      <c r="ATA693" s="412"/>
      <c r="ATB693" s="412"/>
      <c r="ATC693" s="412"/>
      <c r="ATD693" s="412"/>
      <c r="ATE693" s="412"/>
      <c r="ATF693" s="412"/>
      <c r="ATG693" s="412"/>
      <c r="ATH693" s="412"/>
      <c r="ATI693" s="412"/>
      <c r="ATJ693" s="412"/>
      <c r="ATK693" s="412"/>
      <c r="ATL693" s="412"/>
      <c r="ATM693" s="412"/>
      <c r="ATN693" s="413"/>
      <c r="ATO693" s="413"/>
      <c r="ATP693" s="413"/>
      <c r="ATQ693" s="413"/>
      <c r="ATR693" s="413"/>
      <c r="ATS693" s="413"/>
      <c r="ATT693" s="413"/>
      <c r="ATU693" s="413"/>
      <c r="ATV693" s="413"/>
      <c r="ATW693" s="413"/>
      <c r="ATX693" s="413"/>
      <c r="ATY693" s="413"/>
      <c r="ATZ693" s="413"/>
      <c r="AUA693" s="413"/>
      <c r="AUB693" s="413"/>
      <c r="AUC693" s="413"/>
      <c r="AUD693" s="413"/>
      <c r="AUE693" s="413"/>
      <c r="AUF693" s="413"/>
      <c r="AUG693" s="413"/>
      <c r="AUH693" s="413"/>
      <c r="AUI693" s="413"/>
      <c r="AUJ693" s="413"/>
      <c r="AUK693" s="413"/>
      <c r="AUL693" s="414"/>
      <c r="AUM693" s="414"/>
      <c r="AUN693" s="414"/>
      <c r="AUO693" s="414"/>
      <c r="AUP693" s="414"/>
      <c r="AUQ693" s="413"/>
      <c r="AUR693" s="413"/>
      <c r="AUS693" s="414"/>
      <c r="AUT693" s="414"/>
      <c r="AUU693" s="413"/>
      <c r="AUV693" s="413"/>
      <c r="AUW693" s="414"/>
      <c r="AUX693" s="414"/>
      <c r="AUY693" s="413"/>
      <c r="AUZ693" s="413"/>
      <c r="AVA693" s="413"/>
      <c r="AVB693" s="413"/>
      <c r="AVC693" s="413"/>
      <c r="AVD693" s="413"/>
      <c r="AVE693" s="413"/>
      <c r="AVF693" s="414"/>
      <c r="AVG693" s="414"/>
      <c r="AVH693" s="413"/>
      <c r="AVI693" s="413"/>
      <c r="AVJ693" s="414"/>
      <c r="AVK693" s="414"/>
      <c r="AVL693" s="413"/>
      <c r="AVM693" s="413"/>
      <c r="AVN693" s="413"/>
      <c r="AVO693" s="413"/>
      <c r="AVP693" s="413"/>
      <c r="AVQ693" s="407"/>
      <c r="AVR693" s="439"/>
      <c r="AVS693" s="413"/>
      <c r="AVT693" s="413"/>
      <c r="AVU693" s="413"/>
      <c r="AVV693" s="413"/>
      <c r="AVW693" s="413"/>
      <c r="AVX693" s="413"/>
      <c r="AVY693" s="413"/>
      <c r="AVZ693" s="412"/>
      <c r="AWA693" s="412"/>
      <c r="AWB693" s="412"/>
      <c r="AWC693" s="412"/>
      <c r="AWD693" s="412"/>
      <c r="AWE693" s="412"/>
      <c r="AWF693" s="412"/>
      <c r="AWG693" s="412"/>
      <c r="AWH693" s="412"/>
      <c r="AWI693" s="412"/>
      <c r="AWJ693" s="412"/>
      <c r="AWK693" s="412"/>
      <c r="AWL693" s="412"/>
      <c r="AWM693" s="412"/>
      <c r="AWN693" s="412"/>
      <c r="AWO693" s="412"/>
      <c r="AWP693" s="412"/>
      <c r="AWQ693" s="412"/>
      <c r="AWR693" s="412"/>
      <c r="AWS693" s="412"/>
      <c r="AWT693" s="412"/>
      <c r="AWU693" s="412"/>
      <c r="AWV693" s="412"/>
      <c r="AWW693" s="412"/>
      <c r="AWX693" s="412"/>
      <c r="AWY693" s="412"/>
      <c r="AWZ693" s="412"/>
      <c r="AXA693" s="412"/>
      <c r="AXB693" s="412"/>
      <c r="AXC693" s="412"/>
      <c r="AXD693" s="412"/>
      <c r="AXE693" s="412"/>
      <c r="AXF693" s="412"/>
      <c r="AXG693" s="412"/>
      <c r="AXH693" s="412"/>
      <c r="AXI693" s="412"/>
      <c r="AXJ693" s="412"/>
      <c r="AXK693" s="412"/>
      <c r="AXL693" s="412"/>
      <c r="AXM693" s="412"/>
      <c r="AXN693" s="412"/>
      <c r="AXO693" s="412"/>
      <c r="AXP693" s="412"/>
      <c r="AXQ693" s="412"/>
      <c r="AXR693" s="413"/>
      <c r="AXS693" s="413"/>
      <c r="AXT693" s="413"/>
      <c r="AXU693" s="413"/>
      <c r="AXV693" s="413"/>
      <c r="AXW693" s="413"/>
      <c r="AXX693" s="413"/>
      <c r="AXY693" s="413"/>
      <c r="AXZ693" s="413"/>
      <c r="AYA693" s="413"/>
      <c r="AYB693" s="413"/>
      <c r="AYC693" s="413"/>
      <c r="AYD693" s="413"/>
      <c r="AYE693" s="413"/>
      <c r="AYF693" s="413"/>
      <c r="AYG693" s="413"/>
      <c r="AYH693" s="413"/>
      <c r="AYI693" s="413"/>
      <c r="AYJ693" s="413"/>
      <c r="AYK693" s="413"/>
      <c r="AYL693" s="413"/>
      <c r="AYM693" s="413"/>
      <c r="AYN693" s="413"/>
      <c r="AYO693" s="413"/>
      <c r="AYP693" s="414"/>
      <c r="AYQ693" s="414"/>
      <c r="AYR693" s="414"/>
      <c r="AYS693" s="414"/>
      <c r="AYT693" s="414"/>
      <c r="AYU693" s="413"/>
      <c r="AYV693" s="413"/>
      <c r="AYW693" s="414"/>
      <c r="AYX693" s="414"/>
      <c r="AYY693" s="413"/>
      <c r="AYZ693" s="413"/>
      <c r="AZA693" s="414"/>
      <c r="AZB693" s="414"/>
      <c r="AZC693" s="413"/>
      <c r="AZD693" s="413"/>
      <c r="AZE693" s="413"/>
      <c r="AZF693" s="413"/>
      <c r="AZG693" s="413"/>
      <c r="AZH693" s="413"/>
      <c r="AZI693" s="413"/>
      <c r="AZJ693" s="414"/>
      <c r="AZK693" s="414"/>
      <c r="AZL693" s="413"/>
      <c r="AZM693" s="413"/>
      <c r="AZN693" s="414"/>
      <c r="AZO693" s="414"/>
      <c r="AZP693" s="413"/>
      <c r="AZQ693" s="413"/>
      <c r="AZR693" s="413"/>
      <c r="AZS693" s="413"/>
      <c r="AZT693" s="413"/>
      <c r="AZU693" s="407"/>
      <c r="AZV693" s="439"/>
      <c r="AZW693" s="413"/>
      <c r="AZX693" s="413"/>
      <c r="AZY693" s="413"/>
      <c r="AZZ693" s="413"/>
      <c r="BAA693" s="413"/>
      <c r="BAB693" s="413"/>
      <c r="BAC693" s="413"/>
      <c r="BAD693" s="412"/>
      <c r="BAE693" s="412"/>
      <c r="BAF693" s="412"/>
      <c r="BAG693" s="412"/>
      <c r="BAH693" s="412"/>
      <c r="BAI693" s="412"/>
      <c r="BAJ693" s="412"/>
      <c r="BAK693" s="412"/>
      <c r="BAL693" s="412"/>
      <c r="BAM693" s="412"/>
      <c r="BAN693" s="412"/>
      <c r="BAO693" s="412"/>
      <c r="BAP693" s="412"/>
      <c r="BAQ693" s="412"/>
      <c r="BAR693" s="412"/>
      <c r="BAS693" s="412"/>
      <c r="BAT693" s="412"/>
      <c r="BAU693" s="412"/>
      <c r="BAV693" s="412"/>
      <c r="BAW693" s="412"/>
      <c r="BAX693" s="412"/>
      <c r="BAY693" s="412"/>
      <c r="BAZ693" s="412"/>
      <c r="BBA693" s="412"/>
      <c r="BBB693" s="412"/>
      <c r="BBC693" s="412"/>
      <c r="BBD693" s="412"/>
      <c r="BBE693" s="412"/>
      <c r="BBF693" s="412"/>
      <c r="BBG693" s="412"/>
      <c r="BBH693" s="412"/>
      <c r="BBI693" s="412"/>
      <c r="BBJ693" s="412"/>
      <c r="BBK693" s="412"/>
      <c r="BBL693" s="412"/>
      <c r="BBM693" s="412"/>
      <c r="BBN693" s="412"/>
      <c r="BBO693" s="412"/>
      <c r="BBP693" s="412"/>
      <c r="BBQ693" s="412"/>
      <c r="BBR693" s="412"/>
      <c r="BBS693" s="412"/>
      <c r="BBT693" s="412"/>
      <c r="BBU693" s="412"/>
      <c r="BBV693" s="413"/>
      <c r="BBW693" s="413"/>
      <c r="BBX693" s="413"/>
      <c r="BBY693" s="413"/>
      <c r="BBZ693" s="413"/>
      <c r="BCA693" s="413"/>
      <c r="BCB693" s="413"/>
      <c r="BCC693" s="413"/>
      <c r="BCD693" s="413"/>
      <c r="BCE693" s="413"/>
      <c r="BCF693" s="413"/>
      <c r="BCG693" s="413"/>
      <c r="BCH693" s="413"/>
      <c r="BCI693" s="413"/>
      <c r="BCJ693" s="413"/>
      <c r="BCK693" s="413"/>
      <c r="BCL693" s="413"/>
      <c r="BCM693" s="413"/>
      <c r="BCN693" s="413"/>
      <c r="BCO693" s="413"/>
      <c r="BCP693" s="413"/>
      <c r="BCQ693" s="413"/>
      <c r="BCR693" s="413"/>
      <c r="BCS693" s="413"/>
      <c r="BCT693" s="414"/>
      <c r="BCU693" s="414"/>
      <c r="BCV693" s="414"/>
      <c r="BCW693" s="414"/>
      <c r="BCX693" s="414"/>
      <c r="BCY693" s="413"/>
      <c r="BCZ693" s="413"/>
      <c r="BDA693" s="414"/>
      <c r="BDB693" s="414"/>
      <c r="BDC693" s="413"/>
      <c r="BDD693" s="413"/>
      <c r="BDE693" s="414"/>
      <c r="BDF693" s="414"/>
      <c r="BDG693" s="413"/>
      <c r="BDH693" s="413"/>
      <c r="BDI693" s="413"/>
      <c r="BDJ693" s="413"/>
      <c r="BDK693" s="413"/>
      <c r="BDL693" s="413"/>
      <c r="BDM693" s="413"/>
      <c r="BDN693" s="414"/>
      <c r="BDO693" s="414"/>
      <c r="BDP693" s="413"/>
      <c r="BDQ693" s="413"/>
      <c r="BDR693" s="414"/>
      <c r="BDS693" s="414"/>
      <c r="BDT693" s="413"/>
      <c r="BDU693" s="413"/>
      <c r="BDV693" s="413"/>
      <c r="BDW693" s="413"/>
      <c r="BDX693" s="413"/>
      <c r="BDY693" s="407"/>
      <c r="BDZ693" s="439"/>
      <c r="BEA693" s="413"/>
      <c r="BEB693" s="413"/>
      <c r="BEC693" s="413"/>
      <c r="BED693" s="413"/>
      <c r="BEE693" s="413"/>
      <c r="BEF693" s="413"/>
      <c r="BEG693" s="413"/>
      <c r="BEH693" s="412"/>
      <c r="BEI693" s="412"/>
      <c r="BEJ693" s="412"/>
      <c r="BEK693" s="412"/>
      <c r="BEL693" s="412"/>
      <c r="BEM693" s="412"/>
      <c r="BEN693" s="412"/>
      <c r="BEO693" s="412"/>
      <c r="BEP693" s="412"/>
      <c r="BEQ693" s="412"/>
      <c r="BER693" s="412"/>
      <c r="BES693" s="412"/>
      <c r="BET693" s="412"/>
      <c r="BEU693" s="412"/>
      <c r="BEV693" s="412"/>
      <c r="BEW693" s="412"/>
      <c r="BEX693" s="412"/>
      <c r="BEY693" s="412"/>
      <c r="BEZ693" s="412"/>
      <c r="BFA693" s="412"/>
      <c r="BFB693" s="412"/>
      <c r="BFC693" s="412"/>
      <c r="BFD693" s="412"/>
      <c r="BFE693" s="412"/>
      <c r="BFF693" s="412"/>
      <c r="BFG693" s="412"/>
      <c r="BFH693" s="412"/>
      <c r="BFI693" s="412"/>
      <c r="BFJ693" s="412"/>
      <c r="BFK693" s="412"/>
      <c r="BFL693" s="412"/>
      <c r="BFM693" s="412"/>
      <c r="BFN693" s="412"/>
      <c r="BFO693" s="412"/>
      <c r="BFP693" s="412"/>
      <c r="BFQ693" s="412"/>
      <c r="BFR693" s="412"/>
      <c r="BFS693" s="412"/>
      <c r="BFT693" s="412"/>
      <c r="BFU693" s="412"/>
      <c r="BFV693" s="412"/>
      <c r="BFW693" s="412"/>
      <c r="BFX693" s="412"/>
      <c r="BFY693" s="412"/>
      <c r="BFZ693" s="413"/>
      <c r="BGA693" s="413"/>
      <c r="BGB693" s="413"/>
      <c r="BGC693" s="413"/>
      <c r="BGD693" s="413"/>
      <c r="BGE693" s="413"/>
      <c r="BGF693" s="413"/>
      <c r="BGG693" s="413"/>
      <c r="BGH693" s="413"/>
      <c r="BGI693" s="413"/>
      <c r="BGJ693" s="413"/>
      <c r="BGK693" s="413"/>
      <c r="BGL693" s="413"/>
      <c r="BGM693" s="413"/>
      <c r="BGN693" s="413"/>
      <c r="BGO693" s="413"/>
      <c r="BGP693" s="413"/>
      <c r="BGQ693" s="413"/>
      <c r="BGR693" s="413"/>
      <c r="BGS693" s="413"/>
      <c r="BGT693" s="413"/>
      <c r="BGU693" s="413"/>
      <c r="BGV693" s="413"/>
      <c r="BGW693" s="413"/>
      <c r="BGX693" s="414"/>
      <c r="BGY693" s="414"/>
      <c r="BGZ693" s="414"/>
      <c r="BHA693" s="414"/>
      <c r="BHB693" s="414"/>
      <c r="BHC693" s="413"/>
      <c r="BHD693" s="413"/>
      <c r="BHE693" s="414"/>
      <c r="BHF693" s="414"/>
      <c r="BHG693" s="413"/>
      <c r="BHH693" s="413"/>
      <c r="BHI693" s="414"/>
      <c r="BHJ693" s="414"/>
      <c r="BHK693" s="413"/>
      <c r="BHL693" s="413"/>
      <c r="BHM693" s="413"/>
      <c r="BHN693" s="413"/>
      <c r="BHO693" s="413"/>
      <c r="BHP693" s="413"/>
      <c r="BHQ693" s="413"/>
      <c r="BHR693" s="414"/>
      <c r="BHS693" s="414"/>
      <c r="BHT693" s="413"/>
      <c r="BHU693" s="413"/>
      <c r="BHV693" s="414"/>
      <c r="BHW693" s="414"/>
      <c r="BHX693" s="413"/>
      <c r="BHY693" s="413"/>
      <c r="BHZ693" s="413"/>
      <c r="BIA693" s="413"/>
      <c r="BIB693" s="413"/>
      <c r="BIC693" s="407"/>
      <c r="BID693" s="439"/>
      <c r="BIE693" s="413"/>
      <c r="BIF693" s="413"/>
      <c r="BIG693" s="413"/>
      <c r="BIH693" s="413"/>
      <c r="BII693" s="413"/>
      <c r="BIJ693" s="413"/>
      <c r="BIK693" s="413"/>
      <c r="BIL693" s="412"/>
      <c r="BIM693" s="412"/>
      <c r="BIN693" s="412"/>
      <c r="BIO693" s="412"/>
      <c r="BIP693" s="412"/>
      <c r="BIQ693" s="412"/>
      <c r="BIR693" s="412"/>
      <c r="BIS693" s="412"/>
      <c r="BIT693" s="412"/>
      <c r="BIU693" s="412"/>
      <c r="BIV693" s="412"/>
      <c r="BIW693" s="412"/>
      <c r="BIX693" s="412"/>
      <c r="BIY693" s="412"/>
      <c r="BIZ693" s="412"/>
      <c r="BJA693" s="412"/>
      <c r="BJB693" s="412"/>
      <c r="BJC693" s="412"/>
      <c r="BJD693" s="412"/>
      <c r="BJE693" s="412"/>
      <c r="BJF693" s="412"/>
      <c r="BJG693" s="412"/>
      <c r="BJH693" s="412"/>
      <c r="BJI693" s="412"/>
      <c r="BJJ693" s="412"/>
      <c r="BJK693" s="412"/>
      <c r="BJL693" s="412"/>
      <c r="BJM693" s="412"/>
      <c r="BJN693" s="412"/>
      <c r="BJO693" s="412"/>
      <c r="BJP693" s="412"/>
      <c r="BJQ693" s="412"/>
      <c r="BJR693" s="412"/>
      <c r="BJS693" s="412"/>
      <c r="BJT693" s="412"/>
      <c r="BJU693" s="412"/>
      <c r="BJV693" s="412"/>
      <c r="BJW693" s="412"/>
      <c r="BJX693" s="412"/>
      <c r="BJY693" s="412"/>
      <c r="BJZ693" s="412"/>
      <c r="BKA693" s="412"/>
      <c r="BKB693" s="412"/>
      <c r="BKC693" s="412"/>
      <c r="BKD693" s="413"/>
      <c r="BKE693" s="413"/>
      <c r="BKF693" s="413"/>
      <c r="BKG693" s="413"/>
      <c r="BKH693" s="413"/>
      <c r="BKI693" s="413"/>
      <c r="BKJ693" s="413"/>
      <c r="BKK693" s="413"/>
      <c r="BKL693" s="413"/>
      <c r="BKM693" s="413"/>
      <c r="BKN693" s="413"/>
      <c r="BKO693" s="413"/>
      <c r="BKP693" s="413"/>
      <c r="BKQ693" s="413"/>
      <c r="BKR693" s="413"/>
      <c r="BKS693" s="413"/>
      <c r="BKT693" s="413"/>
      <c r="BKU693" s="413"/>
      <c r="BKV693" s="413"/>
      <c r="BKW693" s="413"/>
      <c r="BKX693" s="413"/>
      <c r="BKY693" s="413"/>
      <c r="BKZ693" s="413"/>
      <c r="BLA693" s="413"/>
      <c r="BLB693" s="414"/>
      <c r="BLC693" s="414"/>
      <c r="BLD693" s="414"/>
      <c r="BLE693" s="414"/>
      <c r="BLF693" s="414"/>
      <c r="BLG693" s="413"/>
      <c r="BLH693" s="413"/>
      <c r="BLI693" s="414"/>
      <c r="BLJ693" s="414"/>
      <c r="BLK693" s="413"/>
      <c r="BLL693" s="413"/>
      <c r="BLM693" s="414"/>
      <c r="BLN693" s="414"/>
      <c r="BLO693" s="413"/>
      <c r="BLP693" s="413"/>
      <c r="BLQ693" s="413"/>
      <c r="BLR693" s="413"/>
      <c r="BLS693" s="413"/>
      <c r="BLT693" s="413"/>
      <c r="BLU693" s="413"/>
      <c r="BLV693" s="414"/>
      <c r="BLW693" s="414"/>
      <c r="BLX693" s="413"/>
      <c r="BLY693" s="413"/>
      <c r="BLZ693" s="414"/>
      <c r="BMA693" s="414"/>
      <c r="BMB693" s="413"/>
      <c r="BMC693" s="413"/>
      <c r="BMD693" s="413"/>
      <c r="BME693" s="413"/>
      <c r="BMF693" s="413"/>
      <c r="BMG693" s="407"/>
      <c r="BMH693" s="439"/>
      <c r="BMI693" s="413"/>
      <c r="BMJ693" s="413"/>
      <c r="BMK693" s="413"/>
      <c r="BML693" s="413"/>
      <c r="BMM693" s="413"/>
      <c r="BMN693" s="413"/>
      <c r="BMO693" s="413"/>
      <c r="BMP693" s="412"/>
      <c r="BMQ693" s="412"/>
      <c r="BMR693" s="412"/>
      <c r="BMS693" s="412"/>
      <c r="BMT693" s="412"/>
      <c r="BMU693" s="412"/>
      <c r="BMV693" s="412"/>
      <c r="BMW693" s="412"/>
      <c r="BMX693" s="412"/>
      <c r="BMY693" s="412"/>
      <c r="BMZ693" s="412"/>
      <c r="BNA693" s="412"/>
      <c r="BNB693" s="412"/>
      <c r="BNC693" s="412"/>
      <c r="BND693" s="412"/>
      <c r="BNE693" s="412"/>
      <c r="BNF693" s="412"/>
      <c r="BNG693" s="412"/>
      <c r="BNH693" s="412"/>
      <c r="BNI693" s="412"/>
      <c r="BNJ693" s="412"/>
      <c r="BNK693" s="412"/>
      <c r="BNL693" s="412"/>
      <c r="BNM693" s="412"/>
      <c r="BNN693" s="412"/>
      <c r="BNO693" s="412"/>
      <c r="BNP693" s="412"/>
      <c r="BNQ693" s="412"/>
      <c r="BNR693" s="412"/>
      <c r="BNS693" s="412"/>
      <c r="BNT693" s="412"/>
      <c r="BNU693" s="412"/>
      <c r="BNV693" s="412"/>
      <c r="BNW693" s="412"/>
      <c r="BNX693" s="412"/>
      <c r="BNY693" s="412"/>
      <c r="BNZ693" s="412"/>
      <c r="BOA693" s="412"/>
      <c r="BOB693" s="412"/>
      <c r="BOC693" s="412"/>
      <c r="BOD693" s="412"/>
      <c r="BOE693" s="412"/>
      <c r="BOF693" s="412"/>
      <c r="BOG693" s="412"/>
      <c r="BOH693" s="413"/>
      <c r="BOI693" s="413"/>
      <c r="BOJ693" s="413"/>
      <c r="BOK693" s="413"/>
      <c r="BOL693" s="413"/>
      <c r="BOM693" s="413"/>
      <c r="BON693" s="413"/>
      <c r="BOO693" s="413"/>
      <c r="BOP693" s="413"/>
      <c r="BOQ693" s="413"/>
      <c r="BOR693" s="413"/>
      <c r="BOS693" s="413"/>
      <c r="BOT693" s="413"/>
      <c r="BOU693" s="413"/>
      <c r="BOV693" s="413"/>
      <c r="BOW693" s="413"/>
      <c r="BOX693" s="413"/>
      <c r="BOY693" s="413"/>
      <c r="BOZ693" s="413"/>
      <c r="BPA693" s="413"/>
      <c r="BPB693" s="413"/>
      <c r="BPC693" s="413"/>
      <c r="BPD693" s="413"/>
      <c r="BPE693" s="413"/>
      <c r="BPF693" s="414"/>
      <c r="BPG693" s="414"/>
      <c r="BPH693" s="414"/>
      <c r="BPI693" s="414"/>
      <c r="BPJ693" s="414"/>
      <c r="BPK693" s="413"/>
      <c r="BPL693" s="413"/>
      <c r="BPM693" s="414"/>
      <c r="BPN693" s="414"/>
      <c r="BPO693" s="413"/>
      <c r="BPP693" s="413"/>
      <c r="BPQ693" s="414"/>
      <c r="BPR693" s="414"/>
      <c r="BPS693" s="413"/>
      <c r="BPT693" s="413"/>
      <c r="BPU693" s="413"/>
      <c r="BPV693" s="413"/>
      <c r="BPW693" s="413"/>
      <c r="BPX693" s="413"/>
      <c r="BPY693" s="413"/>
      <c r="BPZ693" s="414"/>
      <c r="BQA693" s="414"/>
      <c r="BQB693" s="413"/>
      <c r="BQC693" s="413"/>
      <c r="BQD693" s="414"/>
      <c r="BQE693" s="414"/>
      <c r="BQF693" s="413"/>
      <c r="BQG693" s="413"/>
      <c r="BQH693" s="413"/>
      <c r="BQI693" s="413"/>
      <c r="BQJ693" s="413"/>
      <c r="BQK693" s="407"/>
      <c r="BQL693" s="439"/>
      <c r="BQM693" s="413"/>
      <c r="BQN693" s="413"/>
      <c r="BQO693" s="413"/>
      <c r="BQP693" s="413"/>
      <c r="BQQ693" s="413"/>
      <c r="BQR693" s="413"/>
      <c r="BQS693" s="413"/>
      <c r="BQT693" s="412"/>
      <c r="BQU693" s="412"/>
      <c r="BQV693" s="412"/>
      <c r="BQW693" s="412"/>
      <c r="BQX693" s="412"/>
      <c r="BQY693" s="412"/>
      <c r="BQZ693" s="412"/>
      <c r="BRA693" s="412"/>
      <c r="BRB693" s="412"/>
      <c r="BRC693" s="412"/>
      <c r="BRD693" s="412"/>
      <c r="BRE693" s="412"/>
      <c r="BRF693" s="412"/>
      <c r="BRG693" s="412"/>
      <c r="BRH693" s="412"/>
      <c r="BRI693" s="412"/>
      <c r="BRJ693" s="412"/>
      <c r="BRK693" s="412"/>
      <c r="BRL693" s="412"/>
      <c r="BRM693" s="412"/>
      <c r="BRN693" s="412"/>
      <c r="BRO693" s="412"/>
      <c r="BRP693" s="412"/>
      <c r="BRQ693" s="412"/>
      <c r="BRR693" s="412"/>
      <c r="BRS693" s="412"/>
      <c r="BRT693" s="412"/>
      <c r="BRU693" s="412"/>
      <c r="BRV693" s="412"/>
      <c r="BRW693" s="412"/>
      <c r="BRX693" s="412"/>
      <c r="BRY693" s="412"/>
      <c r="BRZ693" s="412"/>
      <c r="BSA693" s="412"/>
      <c r="BSB693" s="412"/>
      <c r="BSC693" s="412"/>
      <c r="BSD693" s="412"/>
      <c r="BSE693" s="412"/>
      <c r="BSF693" s="412"/>
      <c r="BSG693" s="412"/>
      <c r="BSH693" s="412"/>
      <c r="BSI693" s="412"/>
      <c r="BSJ693" s="412"/>
      <c r="BSK693" s="412"/>
      <c r="BSL693" s="413"/>
      <c r="BSM693" s="413"/>
      <c r="BSN693" s="413"/>
      <c r="BSO693" s="413"/>
      <c r="BSP693" s="413"/>
      <c r="BSQ693" s="413"/>
      <c r="BSR693" s="413"/>
      <c r="BSS693" s="413"/>
      <c r="BST693" s="413"/>
      <c r="BSU693" s="413"/>
      <c r="BSV693" s="413"/>
      <c r="BSW693" s="413"/>
      <c r="BSX693" s="413"/>
      <c r="BSY693" s="413"/>
      <c r="BSZ693" s="413"/>
      <c r="BTA693" s="413"/>
      <c r="BTB693" s="413"/>
      <c r="BTC693" s="413"/>
      <c r="BTD693" s="413"/>
      <c r="BTE693" s="413"/>
      <c r="BTF693" s="413"/>
      <c r="BTG693" s="413"/>
      <c r="BTH693" s="413"/>
      <c r="BTI693" s="413"/>
      <c r="BTJ693" s="414"/>
      <c r="BTK693" s="414"/>
      <c r="BTL693" s="414"/>
      <c r="BTM693" s="414"/>
      <c r="BTN693" s="414"/>
      <c r="BTO693" s="413"/>
      <c r="BTP693" s="413"/>
      <c r="BTQ693" s="414"/>
      <c r="BTR693" s="414"/>
      <c r="BTS693" s="413"/>
      <c r="BTT693" s="413"/>
      <c r="BTU693" s="414"/>
      <c r="BTV693" s="414"/>
      <c r="BTW693" s="413"/>
      <c r="BTX693" s="413"/>
      <c r="BTY693" s="413"/>
      <c r="BTZ693" s="413"/>
      <c r="BUA693" s="413"/>
      <c r="BUB693" s="413"/>
      <c r="BUC693" s="413"/>
      <c r="BUD693" s="414"/>
      <c r="BUE693" s="414"/>
      <c r="BUF693" s="413"/>
      <c r="BUG693" s="413"/>
      <c r="BUH693" s="414"/>
      <c r="BUI693" s="414"/>
      <c r="BUJ693" s="413"/>
      <c r="BUK693" s="413"/>
      <c r="BUL693" s="413"/>
      <c r="BUM693" s="413"/>
      <c r="BUN693" s="413"/>
      <c r="BUO693" s="407"/>
      <c r="BUP693" s="439"/>
      <c r="BUQ693" s="413"/>
      <c r="BUR693" s="413"/>
      <c r="BUS693" s="413"/>
      <c r="BUT693" s="413"/>
      <c r="BUU693" s="413"/>
      <c r="BUV693" s="413"/>
      <c r="BUW693" s="413"/>
      <c r="BUX693" s="412"/>
      <c r="BUY693" s="412"/>
      <c r="BUZ693" s="412"/>
      <c r="BVA693" s="412"/>
      <c r="BVB693" s="412"/>
      <c r="BVC693" s="412"/>
      <c r="BVD693" s="412"/>
      <c r="BVE693" s="412"/>
      <c r="BVF693" s="412"/>
      <c r="BVG693" s="412"/>
      <c r="BVH693" s="412"/>
      <c r="BVI693" s="412"/>
      <c r="BVJ693" s="412"/>
      <c r="BVK693" s="412"/>
      <c r="BVL693" s="412"/>
      <c r="BVM693" s="412"/>
      <c r="BVN693" s="412"/>
      <c r="BVO693" s="412"/>
      <c r="BVP693" s="412"/>
      <c r="BVQ693" s="412"/>
      <c r="BVR693" s="412"/>
      <c r="BVS693" s="412"/>
      <c r="BVT693" s="412"/>
      <c r="BVU693" s="412"/>
      <c r="BVV693" s="412"/>
      <c r="BVW693" s="412"/>
      <c r="BVX693" s="412"/>
      <c r="BVY693" s="412"/>
      <c r="BVZ693" s="412"/>
      <c r="BWA693" s="412"/>
      <c r="BWB693" s="412"/>
      <c r="BWC693" s="412"/>
      <c r="BWD693" s="412"/>
      <c r="BWE693" s="412"/>
      <c r="BWF693" s="412"/>
      <c r="BWG693" s="412"/>
      <c r="BWH693" s="412"/>
      <c r="BWI693" s="412"/>
      <c r="BWJ693" s="412"/>
      <c r="BWK693" s="412"/>
      <c r="BWL693" s="412"/>
      <c r="BWM693" s="412"/>
      <c r="BWN693" s="412"/>
      <c r="BWO693" s="412"/>
      <c r="BWP693" s="413"/>
      <c r="BWQ693" s="413"/>
      <c r="BWR693" s="413"/>
      <c r="BWS693" s="413"/>
      <c r="BWT693" s="413"/>
      <c r="BWU693" s="413"/>
      <c r="BWV693" s="413"/>
      <c r="BWW693" s="413"/>
      <c r="BWX693" s="413"/>
      <c r="BWY693" s="413"/>
      <c r="BWZ693" s="413"/>
      <c r="BXA693" s="413"/>
      <c r="BXB693" s="413"/>
      <c r="BXC693" s="413"/>
      <c r="BXD693" s="413"/>
      <c r="BXE693" s="413"/>
      <c r="BXF693" s="413"/>
      <c r="BXG693" s="413"/>
      <c r="BXH693" s="413"/>
      <c r="BXI693" s="413"/>
      <c r="BXJ693" s="413"/>
      <c r="BXK693" s="413"/>
      <c r="BXL693" s="413"/>
      <c r="BXM693" s="413"/>
      <c r="BXN693" s="414"/>
      <c r="BXO693" s="414"/>
      <c r="BXP693" s="414"/>
      <c r="BXQ693" s="414"/>
      <c r="BXR693" s="414"/>
      <c r="BXS693" s="413"/>
      <c r="BXT693" s="413"/>
      <c r="BXU693" s="414"/>
      <c r="BXV693" s="414"/>
      <c r="BXW693" s="413"/>
      <c r="BXX693" s="413"/>
      <c r="BXY693" s="414"/>
      <c r="BXZ693" s="414"/>
      <c r="BYA693" s="413"/>
      <c r="BYB693" s="413"/>
      <c r="BYC693" s="413"/>
      <c r="BYD693" s="413"/>
      <c r="BYE693" s="413"/>
      <c r="BYF693" s="413"/>
      <c r="BYG693" s="413"/>
      <c r="BYH693" s="414"/>
      <c r="BYI693" s="414"/>
      <c r="BYJ693" s="413"/>
      <c r="BYK693" s="413"/>
      <c r="BYL693" s="414"/>
      <c r="BYM693" s="414"/>
      <c r="BYN693" s="413"/>
      <c r="BYO693" s="413"/>
      <c r="BYP693" s="413"/>
      <c r="BYQ693" s="413"/>
      <c r="BYR693" s="413"/>
      <c r="BYS693" s="407"/>
      <c r="BYT693" s="439"/>
      <c r="BYU693" s="413"/>
      <c r="BYV693" s="413"/>
      <c r="BYW693" s="413"/>
      <c r="BYX693" s="413"/>
      <c r="BYY693" s="413"/>
      <c r="BYZ693" s="413"/>
      <c r="BZA693" s="413"/>
      <c r="BZB693" s="412"/>
      <c r="BZC693" s="412"/>
      <c r="BZD693" s="412"/>
      <c r="BZE693" s="412"/>
      <c r="BZF693" s="412"/>
      <c r="BZG693" s="412"/>
      <c r="BZH693" s="412"/>
      <c r="BZI693" s="412"/>
      <c r="BZJ693" s="412"/>
      <c r="BZK693" s="412"/>
      <c r="BZL693" s="412"/>
      <c r="BZM693" s="412"/>
      <c r="BZN693" s="412"/>
      <c r="BZO693" s="412"/>
      <c r="BZP693" s="412"/>
      <c r="BZQ693" s="412"/>
      <c r="BZR693" s="412"/>
      <c r="BZS693" s="412"/>
      <c r="BZT693" s="412"/>
      <c r="BZU693" s="412"/>
      <c r="BZV693" s="412"/>
      <c r="BZW693" s="412"/>
      <c r="BZX693" s="412"/>
      <c r="BZY693" s="412"/>
      <c r="BZZ693" s="412"/>
      <c r="CAA693" s="412"/>
      <c r="CAB693" s="412"/>
      <c r="CAC693" s="412"/>
      <c r="CAD693" s="412"/>
      <c r="CAE693" s="412"/>
      <c r="CAF693" s="412"/>
      <c r="CAG693" s="412"/>
      <c r="CAH693" s="412"/>
      <c r="CAI693" s="412"/>
      <c r="CAJ693" s="412"/>
      <c r="CAK693" s="412"/>
      <c r="CAL693" s="412"/>
      <c r="CAM693" s="412"/>
      <c r="CAN693" s="412"/>
      <c r="CAO693" s="412"/>
      <c r="CAP693" s="412"/>
      <c r="CAQ693" s="412"/>
      <c r="CAR693" s="412"/>
      <c r="CAS693" s="412"/>
      <c r="CAT693" s="413"/>
      <c r="CAU693" s="413"/>
      <c r="CAV693" s="413"/>
      <c r="CAW693" s="413"/>
      <c r="CAX693" s="413"/>
      <c r="CAY693" s="413"/>
      <c r="CAZ693" s="413"/>
      <c r="CBA693" s="413"/>
      <c r="CBB693" s="413"/>
      <c r="CBC693" s="413"/>
      <c r="CBD693" s="413"/>
      <c r="CBE693" s="413"/>
      <c r="CBF693" s="413"/>
      <c r="CBG693" s="413"/>
      <c r="CBH693" s="413"/>
      <c r="CBI693" s="413"/>
      <c r="CBJ693" s="413"/>
      <c r="CBK693" s="413"/>
      <c r="CBL693" s="413"/>
      <c r="CBM693" s="413"/>
      <c r="CBN693" s="413"/>
      <c r="CBO693" s="413"/>
      <c r="CBP693" s="413"/>
      <c r="CBQ693" s="413"/>
      <c r="CBR693" s="414"/>
      <c r="CBS693" s="414"/>
      <c r="CBT693" s="414"/>
      <c r="CBU693" s="414"/>
      <c r="CBV693" s="414"/>
      <c r="CBW693" s="413"/>
      <c r="CBX693" s="413"/>
      <c r="CBY693" s="414"/>
      <c r="CBZ693" s="414"/>
      <c r="CCA693" s="413"/>
      <c r="CCB693" s="413"/>
      <c r="CCC693" s="414"/>
      <c r="CCD693" s="414"/>
      <c r="CCE693" s="413"/>
      <c r="CCF693" s="413"/>
      <c r="CCG693" s="413"/>
      <c r="CCH693" s="413"/>
      <c r="CCI693" s="413"/>
      <c r="CCJ693" s="413"/>
      <c r="CCK693" s="413"/>
      <c r="CCL693" s="414"/>
      <c r="CCM693" s="414"/>
      <c r="CCN693" s="413"/>
      <c r="CCO693" s="413"/>
      <c r="CCP693" s="414"/>
      <c r="CCQ693" s="414"/>
      <c r="CCR693" s="413"/>
      <c r="CCS693" s="413"/>
      <c r="CCT693" s="413"/>
      <c r="CCU693" s="413"/>
      <c r="CCV693" s="413"/>
      <c r="CCW693" s="407"/>
      <c r="CCX693" s="439"/>
      <c r="CCY693" s="413"/>
      <c r="CCZ693" s="413"/>
      <c r="CDA693" s="413"/>
      <c r="CDB693" s="413"/>
      <c r="CDC693" s="413"/>
      <c r="CDD693" s="413"/>
      <c r="CDE693" s="413"/>
      <c r="CDF693" s="412"/>
      <c r="CDG693" s="412"/>
      <c r="CDH693" s="412"/>
      <c r="CDI693" s="412"/>
      <c r="CDJ693" s="412"/>
      <c r="CDK693" s="412"/>
      <c r="CDL693" s="412"/>
      <c r="CDM693" s="412"/>
      <c r="CDN693" s="412"/>
      <c r="CDO693" s="412"/>
      <c r="CDP693" s="412"/>
      <c r="CDQ693" s="412"/>
      <c r="CDR693" s="412"/>
      <c r="CDS693" s="412"/>
      <c r="CDT693" s="412"/>
      <c r="CDU693" s="412"/>
      <c r="CDV693" s="412"/>
      <c r="CDW693" s="412"/>
      <c r="CDX693" s="412"/>
      <c r="CDY693" s="412"/>
      <c r="CDZ693" s="412"/>
      <c r="CEA693" s="412"/>
      <c r="CEB693" s="412"/>
      <c r="CEC693" s="412"/>
      <c r="CED693" s="412"/>
      <c r="CEE693" s="412"/>
      <c r="CEF693" s="412"/>
      <c r="CEG693" s="412"/>
      <c r="CEH693" s="412"/>
      <c r="CEI693" s="412"/>
      <c r="CEJ693" s="412"/>
      <c r="CEK693" s="412"/>
      <c r="CEL693" s="412"/>
      <c r="CEM693" s="412"/>
      <c r="CEN693" s="412"/>
      <c r="CEO693" s="412"/>
      <c r="CEP693" s="412"/>
      <c r="CEQ693" s="412"/>
      <c r="CER693" s="412"/>
      <c r="CES693" s="412"/>
      <c r="CET693" s="412"/>
      <c r="CEU693" s="412"/>
      <c r="CEV693" s="412"/>
      <c r="CEW693" s="412"/>
      <c r="CEX693" s="413"/>
      <c r="CEY693" s="413"/>
      <c r="CEZ693" s="413"/>
      <c r="CFA693" s="413"/>
      <c r="CFB693" s="413"/>
      <c r="CFC693" s="413"/>
      <c r="CFD693" s="413"/>
      <c r="CFE693" s="413"/>
      <c r="CFF693" s="413"/>
      <c r="CFG693" s="413"/>
      <c r="CFH693" s="413"/>
      <c r="CFI693" s="413"/>
      <c r="CFJ693" s="413"/>
      <c r="CFK693" s="413"/>
      <c r="CFL693" s="413"/>
      <c r="CFM693" s="413"/>
      <c r="CFN693" s="413"/>
      <c r="CFO693" s="413"/>
      <c r="CFP693" s="413"/>
      <c r="CFQ693" s="413"/>
      <c r="CFR693" s="413"/>
      <c r="CFS693" s="413"/>
      <c r="CFT693" s="413"/>
      <c r="CFU693" s="413"/>
      <c r="CFV693" s="414"/>
      <c r="CFW693" s="414"/>
      <c r="CFX693" s="414"/>
      <c r="CFY693" s="414"/>
      <c r="CFZ693" s="414"/>
      <c r="CGA693" s="413"/>
      <c r="CGB693" s="413"/>
      <c r="CGC693" s="414"/>
      <c r="CGD693" s="414"/>
      <c r="CGE693" s="413"/>
      <c r="CGF693" s="413"/>
      <c r="CGG693" s="414"/>
      <c r="CGH693" s="414"/>
      <c r="CGI693" s="413"/>
      <c r="CGJ693" s="413"/>
      <c r="CGK693" s="413"/>
      <c r="CGL693" s="413"/>
      <c r="CGM693" s="413"/>
      <c r="CGN693" s="413"/>
      <c r="CGO693" s="413"/>
      <c r="CGP693" s="414"/>
      <c r="CGQ693" s="414"/>
      <c r="CGR693" s="413"/>
      <c r="CGS693" s="413"/>
      <c r="CGT693" s="414"/>
      <c r="CGU693" s="414"/>
      <c r="CGV693" s="413"/>
      <c r="CGW693" s="413"/>
      <c r="CGX693" s="413"/>
      <c r="CGY693" s="413"/>
      <c r="CGZ693" s="413"/>
      <c r="CHA693" s="407"/>
      <c r="CHB693" s="439"/>
      <c r="CHC693" s="413"/>
      <c r="CHD693" s="413"/>
      <c r="CHE693" s="413"/>
      <c r="CHF693" s="413"/>
      <c r="CHG693" s="413"/>
      <c r="CHH693" s="413"/>
      <c r="CHI693" s="413"/>
      <c r="CHJ693" s="412"/>
      <c r="CHK693" s="412"/>
      <c r="CHL693" s="412"/>
      <c r="CHM693" s="412"/>
      <c r="CHN693" s="412"/>
      <c r="CHO693" s="412"/>
      <c r="CHP693" s="412"/>
      <c r="CHQ693" s="412"/>
      <c r="CHR693" s="412"/>
      <c r="CHS693" s="412"/>
      <c r="CHT693" s="412"/>
      <c r="CHU693" s="412"/>
      <c r="CHV693" s="412"/>
      <c r="CHW693" s="412"/>
      <c r="CHX693" s="412"/>
      <c r="CHY693" s="412"/>
      <c r="CHZ693" s="412"/>
      <c r="CIA693" s="412"/>
      <c r="CIB693" s="412"/>
      <c r="CIC693" s="412"/>
      <c r="CID693" s="412"/>
      <c r="CIE693" s="412"/>
      <c r="CIF693" s="412"/>
      <c r="CIG693" s="412"/>
      <c r="CIH693" s="412"/>
      <c r="CII693" s="412"/>
      <c r="CIJ693" s="412"/>
      <c r="CIK693" s="412"/>
      <c r="CIL693" s="412"/>
      <c r="CIM693" s="412"/>
      <c r="CIN693" s="412"/>
      <c r="CIO693" s="412"/>
      <c r="CIP693" s="412"/>
      <c r="CIQ693" s="412"/>
      <c r="CIR693" s="412"/>
      <c r="CIS693" s="412"/>
      <c r="CIT693" s="412"/>
      <c r="CIU693" s="412"/>
      <c r="CIV693" s="412"/>
      <c r="CIW693" s="412"/>
      <c r="CIX693" s="412"/>
      <c r="CIY693" s="412"/>
      <c r="CIZ693" s="412"/>
      <c r="CJA693" s="412"/>
      <c r="CJB693" s="413"/>
      <c r="CJC693" s="413"/>
      <c r="CJD693" s="413"/>
      <c r="CJE693" s="413"/>
      <c r="CJF693" s="413"/>
      <c r="CJG693" s="413"/>
      <c r="CJH693" s="413"/>
      <c r="CJI693" s="413"/>
      <c r="CJJ693" s="413"/>
      <c r="CJK693" s="413"/>
      <c r="CJL693" s="413"/>
      <c r="CJM693" s="413"/>
      <c r="CJN693" s="413"/>
      <c r="CJO693" s="413"/>
      <c r="CJP693" s="413"/>
      <c r="CJQ693" s="413"/>
      <c r="CJR693" s="413"/>
      <c r="CJS693" s="413"/>
      <c r="CJT693" s="413"/>
      <c r="CJU693" s="413"/>
      <c r="CJV693" s="413"/>
      <c r="CJW693" s="413"/>
      <c r="CJX693" s="413"/>
      <c r="CJY693" s="413"/>
      <c r="CJZ693" s="414"/>
      <c r="CKA693" s="414"/>
      <c r="CKB693" s="414"/>
      <c r="CKC693" s="414"/>
      <c r="CKD693" s="414"/>
      <c r="CKE693" s="413"/>
      <c r="CKF693" s="413"/>
      <c r="CKG693" s="414"/>
      <c r="CKH693" s="414"/>
      <c r="CKI693" s="413"/>
      <c r="CKJ693" s="413"/>
      <c r="CKK693" s="414"/>
      <c r="CKL693" s="414"/>
      <c r="CKM693" s="413"/>
      <c r="CKN693" s="413"/>
      <c r="CKO693" s="413"/>
      <c r="CKP693" s="413"/>
      <c r="CKQ693" s="413"/>
      <c r="CKR693" s="413"/>
      <c r="CKS693" s="413"/>
      <c r="CKT693" s="414"/>
      <c r="CKU693" s="414"/>
      <c r="CKV693" s="413"/>
      <c r="CKW693" s="413"/>
      <c r="CKX693" s="414"/>
      <c r="CKY693" s="414"/>
      <c r="CKZ693" s="413"/>
      <c r="CLA693" s="413"/>
      <c r="CLB693" s="413"/>
      <c r="CLC693" s="413"/>
      <c r="CLD693" s="413"/>
      <c r="CLE693" s="407"/>
      <c r="CLF693" s="439"/>
      <c r="CLG693" s="413"/>
      <c r="CLH693" s="413"/>
      <c r="CLI693" s="413"/>
      <c r="CLJ693" s="413"/>
      <c r="CLK693" s="413"/>
      <c r="CLL693" s="413"/>
      <c r="CLM693" s="413"/>
      <c r="CLN693" s="412"/>
      <c r="CLO693" s="412"/>
      <c r="CLP693" s="412"/>
      <c r="CLQ693" s="412"/>
      <c r="CLR693" s="412"/>
      <c r="CLS693" s="412"/>
      <c r="CLT693" s="412"/>
      <c r="CLU693" s="412"/>
      <c r="CLV693" s="412"/>
      <c r="CLW693" s="412"/>
      <c r="CLX693" s="412"/>
      <c r="CLY693" s="412"/>
      <c r="CLZ693" s="412"/>
      <c r="CMA693" s="412"/>
      <c r="CMB693" s="412"/>
      <c r="CMC693" s="412"/>
      <c r="CMD693" s="412"/>
      <c r="CME693" s="412"/>
      <c r="CMF693" s="412"/>
      <c r="CMG693" s="412"/>
      <c r="CMH693" s="412"/>
      <c r="CMI693" s="412"/>
      <c r="CMJ693" s="412"/>
      <c r="CMK693" s="412"/>
      <c r="CML693" s="412"/>
      <c r="CMM693" s="412"/>
      <c r="CMN693" s="412"/>
      <c r="CMO693" s="412"/>
      <c r="CMP693" s="412"/>
      <c r="CMQ693" s="412"/>
      <c r="CMR693" s="412"/>
      <c r="CMS693" s="412"/>
      <c r="CMT693" s="412"/>
      <c r="CMU693" s="412"/>
      <c r="CMV693" s="412"/>
      <c r="CMW693" s="412"/>
      <c r="CMX693" s="412"/>
      <c r="CMY693" s="412"/>
      <c r="CMZ693" s="412"/>
      <c r="CNA693" s="412"/>
      <c r="CNB693" s="412"/>
      <c r="CNC693" s="412"/>
      <c r="CND693" s="412"/>
      <c r="CNE693" s="412"/>
      <c r="CNF693" s="413"/>
      <c r="CNG693" s="413"/>
      <c r="CNH693" s="413"/>
      <c r="CNI693" s="413"/>
      <c r="CNJ693" s="413"/>
      <c r="CNK693" s="413"/>
      <c r="CNL693" s="413"/>
      <c r="CNM693" s="413"/>
      <c r="CNN693" s="413"/>
      <c r="CNO693" s="413"/>
      <c r="CNP693" s="413"/>
      <c r="CNQ693" s="413"/>
      <c r="CNR693" s="413"/>
      <c r="CNS693" s="413"/>
      <c r="CNT693" s="413"/>
      <c r="CNU693" s="413"/>
      <c r="CNV693" s="413"/>
      <c r="CNW693" s="413"/>
      <c r="CNX693" s="413"/>
      <c r="CNY693" s="413"/>
      <c r="CNZ693" s="413"/>
      <c r="COA693" s="413"/>
      <c r="COB693" s="413"/>
      <c r="COC693" s="413"/>
      <c r="COD693" s="414"/>
      <c r="COE693" s="414"/>
      <c r="COF693" s="414"/>
      <c r="COG693" s="414"/>
      <c r="COH693" s="414"/>
      <c r="COI693" s="413"/>
      <c r="COJ693" s="413"/>
      <c r="COK693" s="414"/>
      <c r="COL693" s="414"/>
      <c r="COM693" s="413"/>
      <c r="CON693" s="413"/>
      <c r="COO693" s="414"/>
      <c r="COP693" s="414"/>
      <c r="COQ693" s="413"/>
      <c r="COR693" s="413"/>
      <c r="COS693" s="413"/>
      <c r="COT693" s="413"/>
      <c r="COU693" s="413"/>
      <c r="COV693" s="413"/>
      <c r="COW693" s="413"/>
      <c r="COX693" s="414"/>
      <c r="COY693" s="414"/>
      <c r="COZ693" s="413"/>
      <c r="CPA693" s="413"/>
      <c r="CPB693" s="414"/>
      <c r="CPC693" s="414"/>
      <c r="CPD693" s="413"/>
      <c r="CPE693" s="413"/>
      <c r="CPF693" s="413"/>
      <c r="CPG693" s="413"/>
      <c r="CPH693" s="413"/>
      <c r="CPI693" s="407"/>
      <c r="CPJ693" s="439"/>
      <c r="CPK693" s="413"/>
      <c r="CPL693" s="413"/>
      <c r="CPM693" s="413"/>
      <c r="CPN693" s="413"/>
      <c r="CPO693" s="413"/>
      <c r="CPP693" s="413"/>
      <c r="CPQ693" s="413"/>
      <c r="CPR693" s="412"/>
      <c r="CPS693" s="412"/>
      <c r="CPT693" s="412"/>
      <c r="CPU693" s="412"/>
      <c r="CPV693" s="412"/>
      <c r="CPW693" s="412"/>
      <c r="CPX693" s="412"/>
      <c r="CPY693" s="412"/>
      <c r="CPZ693" s="412"/>
      <c r="CQA693" s="412"/>
      <c r="CQB693" s="412"/>
      <c r="CQC693" s="412"/>
      <c r="CQD693" s="412"/>
      <c r="CQE693" s="412"/>
      <c r="CQF693" s="412"/>
      <c r="CQG693" s="412"/>
      <c r="CQH693" s="412"/>
      <c r="CQI693" s="412"/>
      <c r="CQJ693" s="412"/>
      <c r="CQK693" s="412"/>
      <c r="CQL693" s="412"/>
      <c r="CQM693" s="412"/>
      <c r="CQN693" s="412"/>
      <c r="CQO693" s="412"/>
      <c r="CQP693" s="412"/>
      <c r="CQQ693" s="412"/>
      <c r="CQR693" s="412"/>
      <c r="CQS693" s="412"/>
      <c r="CQT693" s="412"/>
      <c r="CQU693" s="412"/>
      <c r="CQV693" s="412"/>
      <c r="CQW693" s="412"/>
      <c r="CQX693" s="412"/>
      <c r="CQY693" s="412"/>
      <c r="CQZ693" s="412"/>
      <c r="CRA693" s="412"/>
      <c r="CRB693" s="412"/>
      <c r="CRC693" s="412"/>
      <c r="CRD693" s="412"/>
      <c r="CRE693" s="412"/>
      <c r="CRF693" s="412"/>
      <c r="CRG693" s="412"/>
      <c r="CRH693" s="412"/>
      <c r="CRI693" s="412"/>
      <c r="CRJ693" s="413"/>
      <c r="CRK693" s="413"/>
      <c r="CRL693" s="413"/>
      <c r="CRM693" s="413"/>
      <c r="CRN693" s="413"/>
      <c r="CRO693" s="413"/>
      <c r="CRP693" s="413"/>
      <c r="CRQ693" s="413"/>
      <c r="CRR693" s="413"/>
      <c r="CRS693" s="413"/>
      <c r="CRT693" s="413"/>
      <c r="CRU693" s="413"/>
      <c r="CRV693" s="413"/>
      <c r="CRW693" s="413"/>
      <c r="CRX693" s="413"/>
      <c r="CRY693" s="413"/>
      <c r="CRZ693" s="413"/>
      <c r="CSA693" s="413"/>
      <c r="CSB693" s="413"/>
      <c r="CSC693" s="413"/>
      <c r="CSD693" s="413"/>
      <c r="CSE693" s="413"/>
      <c r="CSF693" s="413"/>
      <c r="CSG693" s="413"/>
      <c r="CSH693" s="414"/>
      <c r="CSI693" s="414"/>
      <c r="CSJ693" s="414"/>
      <c r="CSK693" s="414"/>
      <c r="CSL693" s="414"/>
      <c r="CSM693" s="413"/>
      <c r="CSN693" s="413"/>
      <c r="CSO693" s="414"/>
      <c r="CSP693" s="414"/>
      <c r="CSQ693" s="413"/>
      <c r="CSR693" s="413"/>
      <c r="CSS693" s="414"/>
      <c r="CST693" s="414"/>
      <c r="CSU693" s="413"/>
      <c r="CSV693" s="413"/>
      <c r="CSW693" s="413"/>
      <c r="CSX693" s="413"/>
      <c r="CSY693" s="413"/>
      <c r="CSZ693" s="413"/>
      <c r="CTA693" s="413"/>
      <c r="CTB693" s="414"/>
      <c r="CTC693" s="414"/>
      <c r="CTD693" s="413"/>
      <c r="CTE693" s="413"/>
      <c r="CTF693" s="414"/>
      <c r="CTG693" s="414"/>
      <c r="CTH693" s="413"/>
      <c r="CTI693" s="413"/>
      <c r="CTJ693" s="413"/>
      <c r="CTK693" s="413"/>
      <c r="CTL693" s="413"/>
      <c r="CTM693" s="407"/>
      <c r="CTN693" s="439"/>
      <c r="CTO693" s="413"/>
      <c r="CTP693" s="413"/>
      <c r="CTQ693" s="413"/>
      <c r="CTR693" s="413"/>
      <c r="CTS693" s="413"/>
      <c r="CTT693" s="413"/>
      <c r="CTU693" s="413"/>
      <c r="CTV693" s="412"/>
      <c r="CTW693" s="412"/>
      <c r="CTX693" s="412"/>
      <c r="CTY693" s="412"/>
      <c r="CTZ693" s="412"/>
      <c r="CUA693" s="412"/>
      <c r="CUB693" s="412"/>
      <c r="CUC693" s="412"/>
      <c r="CUD693" s="412"/>
      <c r="CUE693" s="412"/>
      <c r="CUF693" s="412"/>
      <c r="CUG693" s="412"/>
      <c r="CUH693" s="412"/>
      <c r="CUI693" s="412"/>
      <c r="CUJ693" s="412"/>
      <c r="CUK693" s="412"/>
      <c r="CUL693" s="412"/>
      <c r="CUM693" s="412"/>
      <c r="CUN693" s="412"/>
      <c r="CUO693" s="412"/>
      <c r="CUP693" s="412"/>
      <c r="CUQ693" s="412"/>
      <c r="CUR693" s="412"/>
      <c r="CUS693" s="412"/>
      <c r="CUT693" s="412"/>
      <c r="CUU693" s="412"/>
      <c r="CUV693" s="412"/>
      <c r="CUW693" s="412"/>
      <c r="CUX693" s="412"/>
      <c r="CUY693" s="412"/>
      <c r="CUZ693" s="412"/>
      <c r="CVA693" s="412"/>
      <c r="CVB693" s="412"/>
      <c r="CVC693" s="412"/>
      <c r="CVD693" s="412"/>
      <c r="CVE693" s="412"/>
      <c r="CVF693" s="412"/>
      <c r="CVG693" s="412"/>
      <c r="CVH693" s="412"/>
      <c r="CVI693" s="412"/>
      <c r="CVJ693" s="412"/>
      <c r="CVK693" s="412"/>
      <c r="CVL693" s="412"/>
      <c r="CVM693" s="412"/>
      <c r="CVN693" s="413"/>
      <c r="CVO693" s="413"/>
      <c r="CVP693" s="413"/>
      <c r="CVQ693" s="413"/>
      <c r="CVR693" s="413"/>
      <c r="CVS693" s="413"/>
      <c r="CVT693" s="413"/>
      <c r="CVU693" s="413"/>
      <c r="CVV693" s="413"/>
      <c r="CVW693" s="413"/>
      <c r="CVX693" s="413"/>
      <c r="CVY693" s="413"/>
      <c r="CVZ693" s="413"/>
      <c r="CWA693" s="413"/>
      <c r="CWB693" s="413"/>
      <c r="CWC693" s="413"/>
      <c r="CWD693" s="413"/>
      <c r="CWE693" s="413"/>
      <c r="CWF693" s="413"/>
      <c r="CWG693" s="413"/>
      <c r="CWH693" s="413"/>
      <c r="CWI693" s="413"/>
      <c r="CWJ693" s="413"/>
      <c r="CWK693" s="413"/>
      <c r="CWL693" s="414"/>
      <c r="CWM693" s="414"/>
      <c r="CWN693" s="414"/>
      <c r="CWO693" s="414"/>
      <c r="CWP693" s="414"/>
      <c r="CWQ693" s="413"/>
      <c r="CWR693" s="413"/>
      <c r="CWS693" s="414"/>
      <c r="CWT693" s="414"/>
      <c r="CWU693" s="413"/>
      <c r="CWV693" s="413"/>
      <c r="CWW693" s="414"/>
      <c r="CWX693" s="414"/>
      <c r="CWY693" s="413"/>
      <c r="CWZ693" s="413"/>
      <c r="CXA693" s="413"/>
      <c r="CXB693" s="413"/>
      <c r="CXC693" s="413"/>
      <c r="CXD693" s="413"/>
      <c r="CXE693" s="413"/>
      <c r="CXF693" s="414"/>
      <c r="CXG693" s="414"/>
      <c r="CXH693" s="413"/>
      <c r="CXI693" s="413"/>
      <c r="CXJ693" s="414"/>
      <c r="CXK693" s="414"/>
      <c r="CXL693" s="413"/>
      <c r="CXM693" s="413"/>
      <c r="CXN693" s="413"/>
      <c r="CXO693" s="413"/>
      <c r="CXP693" s="413"/>
      <c r="CXQ693" s="407"/>
      <c r="CXR693" s="439"/>
      <c r="CXS693" s="413"/>
      <c r="CXT693" s="413"/>
      <c r="CXU693" s="413"/>
      <c r="CXV693" s="413"/>
      <c r="CXW693" s="413"/>
      <c r="CXX693" s="413"/>
      <c r="CXY693" s="413"/>
      <c r="CXZ693" s="412"/>
      <c r="CYA693" s="412"/>
      <c r="CYB693" s="412"/>
      <c r="CYC693" s="412"/>
      <c r="CYD693" s="412"/>
      <c r="CYE693" s="412"/>
      <c r="CYF693" s="412"/>
      <c r="CYG693" s="412"/>
      <c r="CYH693" s="412"/>
      <c r="CYI693" s="412"/>
      <c r="CYJ693" s="412"/>
      <c r="CYK693" s="412"/>
      <c r="CYL693" s="412"/>
      <c r="CYM693" s="412"/>
      <c r="CYN693" s="412"/>
      <c r="CYO693" s="412"/>
      <c r="CYP693" s="412"/>
      <c r="CYQ693" s="412"/>
      <c r="CYR693" s="412"/>
      <c r="CYS693" s="412"/>
      <c r="CYT693" s="412"/>
      <c r="CYU693" s="412"/>
      <c r="CYV693" s="412"/>
      <c r="CYW693" s="412"/>
      <c r="CYX693" s="412"/>
      <c r="CYY693" s="412"/>
      <c r="CYZ693" s="412"/>
      <c r="CZA693" s="412"/>
      <c r="CZB693" s="412"/>
      <c r="CZC693" s="412"/>
      <c r="CZD693" s="412"/>
      <c r="CZE693" s="412"/>
      <c r="CZF693" s="412"/>
      <c r="CZG693" s="412"/>
      <c r="CZH693" s="412"/>
      <c r="CZI693" s="412"/>
      <c r="CZJ693" s="412"/>
      <c r="CZK693" s="412"/>
      <c r="CZL693" s="412"/>
      <c r="CZM693" s="412"/>
      <c r="CZN693" s="412"/>
      <c r="CZO693" s="412"/>
      <c r="CZP693" s="412"/>
      <c r="CZQ693" s="412"/>
      <c r="CZR693" s="413"/>
      <c r="CZS693" s="413"/>
      <c r="CZT693" s="413"/>
      <c r="CZU693" s="413"/>
      <c r="CZV693" s="413"/>
      <c r="CZW693" s="413"/>
      <c r="CZX693" s="413"/>
      <c r="CZY693" s="413"/>
      <c r="CZZ693" s="413"/>
      <c r="DAA693" s="413"/>
      <c r="DAB693" s="413"/>
      <c r="DAC693" s="413"/>
      <c r="DAD693" s="413"/>
      <c r="DAE693" s="413"/>
      <c r="DAF693" s="413"/>
      <c r="DAG693" s="413"/>
      <c r="DAH693" s="413"/>
      <c r="DAI693" s="413"/>
      <c r="DAJ693" s="413"/>
      <c r="DAK693" s="413"/>
      <c r="DAL693" s="413"/>
      <c r="DAM693" s="413"/>
      <c r="DAN693" s="413"/>
      <c r="DAO693" s="413"/>
      <c r="DAP693" s="414"/>
      <c r="DAQ693" s="414"/>
      <c r="DAR693" s="414"/>
      <c r="DAS693" s="414"/>
      <c r="DAT693" s="414"/>
      <c r="DAU693" s="413"/>
      <c r="DAV693" s="413"/>
      <c r="DAW693" s="414"/>
      <c r="DAX693" s="414"/>
      <c r="DAY693" s="413"/>
      <c r="DAZ693" s="413"/>
      <c r="DBA693" s="414"/>
      <c r="DBB693" s="414"/>
      <c r="DBC693" s="413"/>
      <c r="DBD693" s="413"/>
      <c r="DBE693" s="413"/>
      <c r="DBF693" s="413"/>
      <c r="DBG693" s="413"/>
      <c r="DBH693" s="413"/>
      <c r="DBI693" s="413"/>
      <c r="DBJ693" s="414"/>
      <c r="DBK693" s="414"/>
      <c r="DBL693" s="413"/>
      <c r="DBM693" s="413"/>
      <c r="DBN693" s="414"/>
      <c r="DBO693" s="414"/>
      <c r="DBP693" s="413"/>
      <c r="DBQ693" s="413"/>
      <c r="DBR693" s="413"/>
      <c r="DBS693" s="413"/>
      <c r="DBT693" s="413"/>
      <c r="DBU693" s="407"/>
      <c r="DBV693" s="439"/>
      <c r="DBW693" s="413"/>
      <c r="DBX693" s="413"/>
      <c r="DBY693" s="413"/>
      <c r="DBZ693" s="413"/>
      <c r="DCA693" s="413"/>
      <c r="DCB693" s="413"/>
      <c r="DCC693" s="413"/>
      <c r="DCD693" s="412"/>
      <c r="DCE693" s="412"/>
      <c r="DCF693" s="412"/>
      <c r="DCG693" s="412"/>
      <c r="DCH693" s="412"/>
      <c r="DCI693" s="412"/>
      <c r="DCJ693" s="412"/>
      <c r="DCK693" s="412"/>
      <c r="DCL693" s="412"/>
      <c r="DCM693" s="412"/>
      <c r="DCN693" s="412"/>
      <c r="DCO693" s="412"/>
      <c r="DCP693" s="412"/>
      <c r="DCQ693" s="412"/>
      <c r="DCR693" s="412"/>
      <c r="DCS693" s="412"/>
      <c r="DCT693" s="412"/>
      <c r="DCU693" s="412"/>
      <c r="DCV693" s="412"/>
      <c r="DCW693" s="412"/>
      <c r="DCX693" s="412"/>
      <c r="DCY693" s="412"/>
      <c r="DCZ693" s="412"/>
      <c r="DDA693" s="412"/>
      <c r="DDB693" s="412"/>
      <c r="DDC693" s="412"/>
      <c r="DDD693" s="412"/>
      <c r="DDE693" s="412"/>
      <c r="DDF693" s="412"/>
      <c r="DDG693" s="412"/>
      <c r="DDH693" s="412"/>
      <c r="DDI693" s="412"/>
      <c r="DDJ693" s="412"/>
      <c r="DDK693" s="412"/>
      <c r="DDL693" s="412"/>
      <c r="DDM693" s="412"/>
      <c r="DDN693" s="412"/>
      <c r="DDO693" s="412"/>
      <c r="DDP693" s="412"/>
      <c r="DDQ693" s="412"/>
      <c r="DDR693" s="412"/>
      <c r="DDS693" s="412"/>
      <c r="DDT693" s="412"/>
      <c r="DDU693" s="412"/>
      <c r="DDV693" s="413"/>
      <c r="DDW693" s="413"/>
      <c r="DDX693" s="413"/>
      <c r="DDY693" s="413"/>
      <c r="DDZ693" s="413"/>
      <c r="DEA693" s="413"/>
      <c r="DEB693" s="413"/>
      <c r="DEC693" s="413"/>
      <c r="DED693" s="413"/>
      <c r="DEE693" s="413"/>
      <c r="DEF693" s="413"/>
      <c r="DEG693" s="413"/>
      <c r="DEH693" s="413"/>
      <c r="DEI693" s="413"/>
      <c r="DEJ693" s="413"/>
      <c r="DEK693" s="413"/>
      <c r="DEL693" s="413"/>
      <c r="DEM693" s="413"/>
      <c r="DEN693" s="413"/>
      <c r="DEO693" s="413"/>
      <c r="DEP693" s="413"/>
      <c r="DEQ693" s="413"/>
      <c r="DER693" s="413"/>
      <c r="DES693" s="413"/>
      <c r="DET693" s="414"/>
      <c r="DEU693" s="414"/>
      <c r="DEV693" s="414"/>
      <c r="DEW693" s="414"/>
      <c r="DEX693" s="414"/>
      <c r="DEY693" s="413"/>
      <c r="DEZ693" s="413"/>
      <c r="DFA693" s="414"/>
      <c r="DFB693" s="414"/>
      <c r="DFC693" s="413"/>
      <c r="DFD693" s="413"/>
      <c r="DFE693" s="414"/>
      <c r="DFF693" s="414"/>
      <c r="DFG693" s="413"/>
      <c r="DFH693" s="413"/>
      <c r="DFI693" s="413"/>
      <c r="DFJ693" s="413"/>
      <c r="DFK693" s="413"/>
      <c r="DFL693" s="413"/>
      <c r="DFM693" s="413"/>
      <c r="DFN693" s="414"/>
      <c r="DFO693" s="414"/>
      <c r="DFP693" s="413"/>
      <c r="DFQ693" s="413"/>
      <c r="DFR693" s="414"/>
      <c r="DFS693" s="414"/>
      <c r="DFT693" s="413"/>
      <c r="DFU693" s="413"/>
      <c r="DFV693" s="413"/>
      <c r="DFW693" s="413"/>
      <c r="DFX693" s="413"/>
      <c r="DFY693" s="407"/>
      <c r="DFZ693" s="439"/>
      <c r="DGA693" s="413"/>
      <c r="DGB693" s="413"/>
      <c r="DGC693" s="413"/>
      <c r="DGD693" s="413"/>
      <c r="DGE693" s="413"/>
      <c r="DGF693" s="413"/>
      <c r="DGG693" s="413"/>
      <c r="DGH693" s="412"/>
      <c r="DGI693" s="412"/>
      <c r="DGJ693" s="412"/>
      <c r="DGK693" s="412"/>
      <c r="DGL693" s="412"/>
      <c r="DGM693" s="412"/>
      <c r="DGN693" s="412"/>
      <c r="DGO693" s="412"/>
      <c r="DGP693" s="412"/>
      <c r="DGQ693" s="412"/>
      <c r="DGR693" s="412"/>
      <c r="DGS693" s="412"/>
      <c r="DGT693" s="412"/>
      <c r="DGU693" s="412"/>
      <c r="DGV693" s="412"/>
      <c r="DGW693" s="412"/>
      <c r="DGX693" s="412"/>
      <c r="DGY693" s="412"/>
      <c r="DGZ693" s="412"/>
      <c r="DHA693" s="412"/>
      <c r="DHB693" s="412"/>
      <c r="DHC693" s="412"/>
      <c r="DHD693" s="412"/>
      <c r="DHE693" s="412"/>
      <c r="DHF693" s="412"/>
      <c r="DHG693" s="412"/>
      <c r="DHH693" s="412"/>
      <c r="DHI693" s="412"/>
      <c r="DHJ693" s="412"/>
      <c r="DHK693" s="412"/>
      <c r="DHL693" s="412"/>
      <c r="DHM693" s="412"/>
      <c r="DHN693" s="412"/>
      <c r="DHO693" s="412"/>
      <c r="DHP693" s="412"/>
      <c r="DHQ693" s="412"/>
      <c r="DHR693" s="412"/>
      <c r="DHS693" s="412"/>
      <c r="DHT693" s="412"/>
      <c r="DHU693" s="412"/>
      <c r="DHV693" s="412"/>
      <c r="DHW693" s="412"/>
      <c r="DHX693" s="412"/>
      <c r="DHY693" s="412"/>
      <c r="DHZ693" s="413"/>
      <c r="DIA693" s="413"/>
      <c r="DIB693" s="413"/>
      <c r="DIC693" s="413"/>
      <c r="DID693" s="413"/>
      <c r="DIE693" s="413"/>
      <c r="DIF693" s="413"/>
      <c r="DIG693" s="413"/>
      <c r="DIH693" s="413"/>
      <c r="DII693" s="413"/>
      <c r="DIJ693" s="413"/>
      <c r="DIK693" s="413"/>
      <c r="DIL693" s="413"/>
      <c r="DIM693" s="413"/>
      <c r="DIN693" s="413"/>
      <c r="DIO693" s="413"/>
      <c r="DIP693" s="413"/>
      <c r="DIQ693" s="413"/>
      <c r="DIR693" s="413"/>
      <c r="DIS693" s="413"/>
      <c r="DIT693" s="413"/>
      <c r="DIU693" s="413"/>
      <c r="DIV693" s="413"/>
      <c r="DIW693" s="413"/>
      <c r="DIX693" s="414"/>
      <c r="DIY693" s="414"/>
      <c r="DIZ693" s="414"/>
      <c r="DJA693" s="414"/>
      <c r="DJB693" s="414"/>
      <c r="DJC693" s="413"/>
      <c r="DJD693" s="413"/>
      <c r="DJE693" s="414"/>
      <c r="DJF693" s="414"/>
      <c r="DJG693" s="413"/>
      <c r="DJH693" s="413"/>
      <c r="DJI693" s="414"/>
      <c r="DJJ693" s="414"/>
      <c r="DJK693" s="413"/>
      <c r="DJL693" s="413"/>
      <c r="DJM693" s="413"/>
      <c r="DJN693" s="413"/>
      <c r="DJO693" s="413"/>
      <c r="DJP693" s="413"/>
      <c r="DJQ693" s="413"/>
      <c r="DJR693" s="414"/>
      <c r="DJS693" s="414"/>
      <c r="DJT693" s="413"/>
      <c r="DJU693" s="413"/>
      <c r="DJV693" s="414"/>
      <c r="DJW693" s="414"/>
      <c r="DJX693" s="413"/>
      <c r="DJY693" s="413"/>
      <c r="DJZ693" s="413"/>
      <c r="DKA693" s="413"/>
      <c r="DKB693" s="413"/>
      <c r="DKC693" s="407"/>
      <c r="DKD693" s="439"/>
      <c r="DKE693" s="413"/>
      <c r="DKF693" s="413"/>
      <c r="DKG693" s="413"/>
      <c r="DKH693" s="413"/>
      <c r="DKI693" s="413"/>
      <c r="DKJ693" s="413"/>
      <c r="DKK693" s="413"/>
      <c r="DKL693" s="412"/>
      <c r="DKM693" s="412"/>
      <c r="DKN693" s="412"/>
      <c r="DKO693" s="412"/>
      <c r="DKP693" s="412"/>
      <c r="DKQ693" s="412"/>
      <c r="DKR693" s="412"/>
      <c r="DKS693" s="412"/>
      <c r="DKT693" s="412"/>
      <c r="DKU693" s="412"/>
      <c r="DKV693" s="412"/>
      <c r="DKW693" s="412"/>
      <c r="DKX693" s="412"/>
      <c r="DKY693" s="412"/>
      <c r="DKZ693" s="412"/>
      <c r="DLA693" s="412"/>
      <c r="DLB693" s="412"/>
      <c r="DLC693" s="412"/>
      <c r="DLD693" s="412"/>
      <c r="DLE693" s="412"/>
      <c r="DLF693" s="412"/>
      <c r="DLG693" s="412"/>
      <c r="DLH693" s="412"/>
      <c r="DLI693" s="412"/>
      <c r="DLJ693" s="412"/>
      <c r="DLK693" s="412"/>
      <c r="DLL693" s="412"/>
      <c r="DLM693" s="412"/>
      <c r="DLN693" s="412"/>
      <c r="DLO693" s="412"/>
      <c r="DLP693" s="412"/>
      <c r="DLQ693" s="412"/>
      <c r="DLR693" s="412"/>
      <c r="DLS693" s="412"/>
      <c r="DLT693" s="412"/>
      <c r="DLU693" s="412"/>
      <c r="DLV693" s="412"/>
      <c r="DLW693" s="412"/>
      <c r="DLX693" s="412"/>
      <c r="DLY693" s="412"/>
      <c r="DLZ693" s="412"/>
      <c r="DMA693" s="412"/>
      <c r="DMB693" s="412"/>
      <c r="DMC693" s="412"/>
      <c r="DMD693" s="413"/>
      <c r="DME693" s="413"/>
      <c r="DMF693" s="413"/>
      <c r="DMG693" s="413"/>
      <c r="DMH693" s="413"/>
      <c r="DMI693" s="413"/>
      <c r="DMJ693" s="413"/>
      <c r="DMK693" s="413"/>
      <c r="DML693" s="413"/>
      <c r="DMM693" s="413"/>
      <c r="DMN693" s="413"/>
      <c r="DMO693" s="413"/>
      <c r="DMP693" s="413"/>
      <c r="DMQ693" s="413"/>
      <c r="DMR693" s="413"/>
      <c r="DMS693" s="413"/>
      <c r="DMT693" s="413"/>
      <c r="DMU693" s="413"/>
      <c r="DMV693" s="413"/>
      <c r="DMW693" s="413"/>
      <c r="DMX693" s="413"/>
      <c r="DMY693" s="413"/>
      <c r="DMZ693" s="413"/>
      <c r="DNA693" s="413"/>
      <c r="DNB693" s="414"/>
      <c r="DNC693" s="414"/>
      <c r="DND693" s="414"/>
      <c r="DNE693" s="414"/>
      <c r="DNF693" s="414"/>
      <c r="DNG693" s="413"/>
      <c r="DNH693" s="413"/>
      <c r="DNI693" s="414"/>
      <c r="DNJ693" s="414"/>
      <c r="DNK693" s="413"/>
      <c r="DNL693" s="413"/>
      <c r="DNM693" s="414"/>
      <c r="DNN693" s="414"/>
      <c r="DNO693" s="413"/>
      <c r="DNP693" s="413"/>
      <c r="DNQ693" s="413"/>
      <c r="DNR693" s="413"/>
      <c r="DNS693" s="413"/>
      <c r="DNT693" s="413"/>
      <c r="DNU693" s="413"/>
      <c r="DNV693" s="414"/>
      <c r="DNW693" s="414"/>
      <c r="DNX693" s="413"/>
      <c r="DNY693" s="413"/>
      <c r="DNZ693" s="414"/>
      <c r="DOA693" s="414"/>
      <c r="DOB693" s="413"/>
      <c r="DOC693" s="413"/>
      <c r="DOD693" s="413"/>
      <c r="DOE693" s="413"/>
      <c r="DOF693" s="413"/>
      <c r="DOG693" s="407"/>
      <c r="DOH693" s="439"/>
      <c r="DOI693" s="413"/>
      <c r="DOJ693" s="413"/>
      <c r="DOK693" s="413"/>
      <c r="DOL693" s="413"/>
      <c r="DOM693" s="413"/>
      <c r="DON693" s="413"/>
      <c r="DOO693" s="413"/>
      <c r="DOP693" s="412"/>
      <c r="DOQ693" s="412"/>
      <c r="DOR693" s="412"/>
      <c r="DOS693" s="412"/>
      <c r="DOT693" s="412"/>
      <c r="DOU693" s="412"/>
      <c r="DOV693" s="412"/>
      <c r="DOW693" s="412"/>
      <c r="DOX693" s="412"/>
      <c r="DOY693" s="412"/>
      <c r="DOZ693" s="412"/>
      <c r="DPA693" s="412"/>
      <c r="DPB693" s="412"/>
      <c r="DPC693" s="412"/>
      <c r="DPD693" s="412"/>
      <c r="DPE693" s="412"/>
      <c r="DPF693" s="412"/>
      <c r="DPG693" s="412"/>
      <c r="DPH693" s="412"/>
      <c r="DPI693" s="412"/>
      <c r="DPJ693" s="412"/>
      <c r="DPK693" s="412"/>
      <c r="DPL693" s="412"/>
      <c r="DPM693" s="412"/>
      <c r="DPN693" s="412"/>
      <c r="DPO693" s="412"/>
      <c r="DPP693" s="412"/>
      <c r="DPQ693" s="412"/>
      <c r="DPR693" s="412"/>
      <c r="DPS693" s="412"/>
      <c r="DPT693" s="412"/>
      <c r="DPU693" s="412"/>
      <c r="DPV693" s="412"/>
      <c r="DPW693" s="412"/>
      <c r="DPX693" s="412"/>
      <c r="DPY693" s="412"/>
      <c r="DPZ693" s="412"/>
      <c r="DQA693" s="412"/>
      <c r="DQB693" s="412"/>
      <c r="DQC693" s="412"/>
      <c r="DQD693" s="412"/>
      <c r="DQE693" s="412"/>
      <c r="DQF693" s="412"/>
      <c r="DQG693" s="412"/>
      <c r="DQH693" s="413"/>
      <c r="DQI693" s="413"/>
      <c r="DQJ693" s="413"/>
      <c r="DQK693" s="413"/>
      <c r="DQL693" s="413"/>
      <c r="DQM693" s="413"/>
      <c r="DQN693" s="413"/>
      <c r="DQO693" s="413"/>
      <c r="DQP693" s="413"/>
      <c r="DQQ693" s="413"/>
      <c r="DQR693" s="413"/>
      <c r="DQS693" s="413"/>
      <c r="DQT693" s="413"/>
      <c r="DQU693" s="413"/>
      <c r="DQV693" s="413"/>
      <c r="DQW693" s="413"/>
      <c r="DQX693" s="413"/>
      <c r="DQY693" s="413"/>
      <c r="DQZ693" s="413"/>
      <c r="DRA693" s="413"/>
      <c r="DRB693" s="413"/>
      <c r="DRC693" s="413"/>
      <c r="DRD693" s="413"/>
      <c r="DRE693" s="413"/>
      <c r="DRF693" s="414"/>
      <c r="DRG693" s="414"/>
      <c r="DRH693" s="414"/>
      <c r="DRI693" s="414"/>
      <c r="DRJ693" s="414"/>
      <c r="DRK693" s="413"/>
      <c r="DRL693" s="413"/>
      <c r="DRM693" s="414"/>
      <c r="DRN693" s="414"/>
      <c r="DRO693" s="413"/>
      <c r="DRP693" s="413"/>
      <c r="DRQ693" s="414"/>
      <c r="DRR693" s="414"/>
      <c r="DRS693" s="413"/>
      <c r="DRT693" s="413"/>
      <c r="DRU693" s="413"/>
      <c r="DRV693" s="413"/>
      <c r="DRW693" s="413"/>
      <c r="DRX693" s="413"/>
      <c r="DRY693" s="413"/>
      <c r="DRZ693" s="414"/>
      <c r="DSA693" s="414"/>
      <c r="DSB693" s="413"/>
      <c r="DSC693" s="413"/>
      <c r="DSD693" s="414"/>
      <c r="DSE693" s="414"/>
      <c r="DSF693" s="413"/>
      <c r="DSG693" s="413"/>
      <c r="DSH693" s="413"/>
      <c r="DSI693" s="413"/>
      <c r="DSJ693" s="413"/>
      <c r="DSK693" s="407"/>
      <c r="DSL693" s="439"/>
      <c r="DSM693" s="413"/>
      <c r="DSN693" s="413"/>
      <c r="DSO693" s="413"/>
      <c r="DSP693" s="413"/>
      <c r="DSQ693" s="413"/>
      <c r="DSR693" s="413"/>
      <c r="DSS693" s="413"/>
      <c r="DST693" s="412"/>
      <c r="DSU693" s="412"/>
      <c r="DSV693" s="412"/>
      <c r="DSW693" s="412"/>
      <c r="DSX693" s="412"/>
      <c r="DSY693" s="412"/>
      <c r="DSZ693" s="412"/>
      <c r="DTA693" s="412"/>
      <c r="DTB693" s="412"/>
      <c r="DTC693" s="412"/>
      <c r="DTD693" s="412"/>
      <c r="DTE693" s="412"/>
      <c r="DTF693" s="412"/>
      <c r="DTG693" s="412"/>
      <c r="DTH693" s="412"/>
      <c r="DTI693" s="412"/>
      <c r="DTJ693" s="412"/>
      <c r="DTK693" s="412"/>
      <c r="DTL693" s="412"/>
      <c r="DTM693" s="412"/>
      <c r="DTN693" s="412"/>
      <c r="DTO693" s="412"/>
      <c r="DTP693" s="412"/>
      <c r="DTQ693" s="412"/>
      <c r="DTR693" s="412"/>
      <c r="DTS693" s="412"/>
      <c r="DTT693" s="412"/>
      <c r="DTU693" s="412"/>
      <c r="DTV693" s="412"/>
      <c r="DTW693" s="412"/>
      <c r="DTX693" s="412"/>
      <c r="DTY693" s="412"/>
      <c r="DTZ693" s="412"/>
      <c r="DUA693" s="412"/>
      <c r="DUB693" s="412"/>
      <c r="DUC693" s="412"/>
      <c r="DUD693" s="412"/>
      <c r="DUE693" s="412"/>
      <c r="DUF693" s="412"/>
      <c r="DUG693" s="412"/>
      <c r="DUH693" s="412"/>
      <c r="DUI693" s="412"/>
      <c r="DUJ693" s="412"/>
      <c r="DUK693" s="412"/>
      <c r="DUL693" s="413"/>
      <c r="DUM693" s="413"/>
      <c r="DUN693" s="413"/>
      <c r="DUO693" s="413"/>
      <c r="DUP693" s="413"/>
      <c r="DUQ693" s="413"/>
      <c r="DUR693" s="413"/>
      <c r="DUS693" s="413"/>
      <c r="DUT693" s="413"/>
      <c r="DUU693" s="413"/>
      <c r="DUV693" s="413"/>
      <c r="DUW693" s="413"/>
      <c r="DUX693" s="413"/>
      <c r="DUY693" s="413"/>
      <c r="DUZ693" s="413"/>
      <c r="DVA693" s="413"/>
      <c r="DVB693" s="413"/>
      <c r="DVC693" s="413"/>
      <c r="DVD693" s="413"/>
      <c r="DVE693" s="413"/>
      <c r="DVF693" s="413"/>
      <c r="DVG693" s="413"/>
      <c r="DVH693" s="413"/>
      <c r="DVI693" s="413"/>
      <c r="DVJ693" s="414"/>
      <c r="DVK693" s="414"/>
      <c r="DVL693" s="414"/>
      <c r="DVM693" s="414"/>
      <c r="DVN693" s="414"/>
      <c r="DVO693" s="413"/>
      <c r="DVP693" s="413"/>
      <c r="DVQ693" s="414"/>
      <c r="DVR693" s="414"/>
      <c r="DVS693" s="413"/>
      <c r="DVT693" s="413"/>
      <c r="DVU693" s="414"/>
      <c r="DVV693" s="414"/>
      <c r="DVW693" s="413"/>
      <c r="DVX693" s="413"/>
      <c r="DVY693" s="413"/>
      <c r="DVZ693" s="413"/>
      <c r="DWA693" s="413"/>
      <c r="DWB693" s="413"/>
      <c r="DWC693" s="413"/>
      <c r="DWD693" s="414"/>
      <c r="DWE693" s="414"/>
      <c r="DWF693" s="413"/>
      <c r="DWG693" s="413"/>
      <c r="DWH693" s="414"/>
      <c r="DWI693" s="414"/>
      <c r="DWJ693" s="413"/>
      <c r="DWK693" s="413"/>
      <c r="DWL693" s="413"/>
      <c r="DWM693" s="413"/>
      <c r="DWN693" s="413"/>
      <c r="DWO693" s="407"/>
      <c r="DWP693" s="439"/>
      <c r="DWQ693" s="413"/>
      <c r="DWR693" s="413"/>
      <c r="DWS693" s="413"/>
      <c r="DWT693" s="413"/>
      <c r="DWU693" s="413"/>
      <c r="DWV693" s="413"/>
      <c r="DWW693" s="413"/>
      <c r="DWX693" s="412"/>
      <c r="DWY693" s="412"/>
      <c r="DWZ693" s="412"/>
      <c r="DXA693" s="412"/>
      <c r="DXB693" s="412"/>
      <c r="DXC693" s="412"/>
      <c r="DXD693" s="412"/>
      <c r="DXE693" s="412"/>
      <c r="DXF693" s="412"/>
      <c r="DXG693" s="412"/>
      <c r="DXH693" s="412"/>
      <c r="DXI693" s="412"/>
      <c r="DXJ693" s="412"/>
      <c r="DXK693" s="412"/>
      <c r="DXL693" s="412"/>
      <c r="DXM693" s="412"/>
      <c r="DXN693" s="412"/>
      <c r="DXO693" s="412"/>
      <c r="DXP693" s="412"/>
      <c r="DXQ693" s="412"/>
      <c r="DXR693" s="412"/>
      <c r="DXS693" s="412"/>
      <c r="DXT693" s="412"/>
      <c r="DXU693" s="412"/>
      <c r="DXV693" s="412"/>
      <c r="DXW693" s="412"/>
      <c r="DXX693" s="412"/>
      <c r="DXY693" s="412"/>
      <c r="DXZ693" s="412"/>
      <c r="DYA693" s="412"/>
      <c r="DYB693" s="412"/>
      <c r="DYC693" s="412"/>
      <c r="DYD693" s="412"/>
      <c r="DYE693" s="412"/>
      <c r="DYF693" s="412"/>
      <c r="DYG693" s="412"/>
      <c r="DYH693" s="412"/>
      <c r="DYI693" s="412"/>
      <c r="DYJ693" s="412"/>
      <c r="DYK693" s="412"/>
      <c r="DYL693" s="412"/>
      <c r="DYM693" s="412"/>
      <c r="DYN693" s="412"/>
      <c r="DYO693" s="412"/>
      <c r="DYP693" s="413"/>
      <c r="DYQ693" s="413"/>
      <c r="DYR693" s="413"/>
      <c r="DYS693" s="413"/>
      <c r="DYT693" s="413"/>
      <c r="DYU693" s="413"/>
      <c r="DYV693" s="413"/>
      <c r="DYW693" s="413"/>
      <c r="DYX693" s="413"/>
      <c r="DYY693" s="413"/>
      <c r="DYZ693" s="413"/>
      <c r="DZA693" s="413"/>
      <c r="DZB693" s="413"/>
      <c r="DZC693" s="413"/>
      <c r="DZD693" s="413"/>
      <c r="DZE693" s="413"/>
      <c r="DZF693" s="413"/>
      <c r="DZG693" s="413"/>
      <c r="DZH693" s="413"/>
      <c r="DZI693" s="413"/>
      <c r="DZJ693" s="413"/>
      <c r="DZK693" s="413"/>
      <c r="DZL693" s="413"/>
      <c r="DZM693" s="413"/>
      <c r="DZN693" s="414"/>
      <c r="DZO693" s="414"/>
      <c r="DZP693" s="414"/>
      <c r="DZQ693" s="414"/>
      <c r="DZR693" s="414"/>
      <c r="DZS693" s="413"/>
      <c r="DZT693" s="413"/>
      <c r="DZU693" s="414"/>
      <c r="DZV693" s="414"/>
      <c r="DZW693" s="413"/>
      <c r="DZX693" s="413"/>
      <c r="DZY693" s="414"/>
      <c r="DZZ693" s="414"/>
      <c r="EAA693" s="413"/>
      <c r="EAB693" s="413"/>
      <c r="EAC693" s="413"/>
      <c r="EAD693" s="413"/>
      <c r="EAE693" s="413"/>
      <c r="EAF693" s="413"/>
      <c r="EAG693" s="413"/>
      <c r="EAH693" s="414"/>
      <c r="EAI693" s="414"/>
      <c r="EAJ693" s="413"/>
      <c r="EAK693" s="413"/>
      <c r="EAL693" s="414"/>
      <c r="EAM693" s="414"/>
      <c r="EAN693" s="413"/>
      <c r="EAO693" s="413"/>
      <c r="EAP693" s="413"/>
      <c r="EAQ693" s="413"/>
      <c r="EAR693" s="413"/>
      <c r="EAS693" s="407"/>
      <c r="EAT693" s="439"/>
      <c r="EAU693" s="413"/>
      <c r="EAV693" s="413"/>
      <c r="EAW693" s="413"/>
      <c r="EAX693" s="413"/>
      <c r="EAY693" s="413"/>
      <c r="EAZ693" s="413"/>
      <c r="EBA693" s="413"/>
      <c r="EBB693" s="412"/>
      <c r="EBC693" s="412"/>
      <c r="EBD693" s="412"/>
      <c r="EBE693" s="412"/>
      <c r="EBF693" s="412"/>
      <c r="EBG693" s="412"/>
      <c r="EBH693" s="412"/>
      <c r="EBI693" s="412"/>
      <c r="EBJ693" s="412"/>
      <c r="EBK693" s="412"/>
      <c r="EBL693" s="412"/>
      <c r="EBM693" s="412"/>
      <c r="EBN693" s="412"/>
      <c r="EBO693" s="412"/>
      <c r="EBP693" s="412"/>
      <c r="EBQ693" s="412"/>
      <c r="EBR693" s="412"/>
      <c r="EBS693" s="412"/>
      <c r="EBT693" s="412"/>
      <c r="EBU693" s="412"/>
      <c r="EBV693" s="412"/>
      <c r="EBW693" s="412"/>
      <c r="EBX693" s="412"/>
      <c r="EBY693" s="412"/>
      <c r="EBZ693" s="412"/>
      <c r="ECA693" s="412"/>
      <c r="ECB693" s="412"/>
      <c r="ECC693" s="412"/>
      <c r="ECD693" s="412"/>
      <c r="ECE693" s="412"/>
      <c r="ECF693" s="412"/>
      <c r="ECG693" s="412"/>
      <c r="ECH693" s="412"/>
      <c r="ECI693" s="412"/>
      <c r="ECJ693" s="412"/>
      <c r="ECK693" s="412"/>
      <c r="ECL693" s="412"/>
      <c r="ECM693" s="412"/>
      <c r="ECN693" s="412"/>
      <c r="ECO693" s="412"/>
      <c r="ECP693" s="412"/>
      <c r="ECQ693" s="412"/>
      <c r="ECR693" s="412"/>
      <c r="ECS693" s="412"/>
      <c r="ECT693" s="413"/>
      <c r="ECU693" s="413"/>
      <c r="ECV693" s="413"/>
      <c r="ECW693" s="413"/>
      <c r="ECX693" s="413"/>
      <c r="ECY693" s="413"/>
      <c r="ECZ693" s="413"/>
      <c r="EDA693" s="413"/>
      <c r="EDB693" s="413"/>
      <c r="EDC693" s="413"/>
      <c r="EDD693" s="413"/>
      <c r="EDE693" s="413"/>
      <c r="EDF693" s="413"/>
      <c r="EDG693" s="413"/>
      <c r="EDH693" s="413"/>
      <c r="EDI693" s="413"/>
      <c r="EDJ693" s="413"/>
      <c r="EDK693" s="413"/>
      <c r="EDL693" s="413"/>
      <c r="EDM693" s="413"/>
      <c r="EDN693" s="413"/>
      <c r="EDO693" s="413"/>
      <c r="EDP693" s="413"/>
      <c r="EDQ693" s="413"/>
      <c r="EDR693" s="414"/>
      <c r="EDS693" s="414"/>
      <c r="EDT693" s="414"/>
      <c r="EDU693" s="414"/>
      <c r="EDV693" s="414"/>
      <c r="EDW693" s="413"/>
      <c r="EDX693" s="413"/>
      <c r="EDY693" s="414"/>
      <c r="EDZ693" s="414"/>
      <c r="EEA693" s="413"/>
      <c r="EEB693" s="413"/>
      <c r="EEC693" s="414"/>
      <c r="EED693" s="414"/>
      <c r="EEE693" s="413"/>
      <c r="EEF693" s="413"/>
      <c r="EEG693" s="413"/>
      <c r="EEH693" s="413"/>
      <c r="EEI693" s="413"/>
      <c r="EEJ693" s="413"/>
      <c r="EEK693" s="413"/>
      <c r="EEL693" s="414"/>
      <c r="EEM693" s="414"/>
      <c r="EEN693" s="413"/>
      <c r="EEO693" s="413"/>
      <c r="EEP693" s="414"/>
      <c r="EEQ693" s="414"/>
      <c r="EER693" s="413"/>
      <c r="EES693" s="413"/>
      <c r="EET693" s="413"/>
      <c r="EEU693" s="413"/>
      <c r="EEV693" s="413"/>
      <c r="EEW693" s="407"/>
      <c r="EEX693" s="439"/>
      <c r="EEY693" s="413"/>
      <c r="EEZ693" s="413"/>
      <c r="EFA693" s="413"/>
      <c r="EFB693" s="413"/>
      <c r="EFC693" s="413"/>
      <c r="EFD693" s="413"/>
      <c r="EFE693" s="413"/>
      <c r="EFF693" s="412"/>
      <c r="EFG693" s="412"/>
      <c r="EFH693" s="412"/>
      <c r="EFI693" s="412"/>
      <c r="EFJ693" s="412"/>
      <c r="EFK693" s="412"/>
      <c r="EFL693" s="412"/>
      <c r="EFM693" s="412"/>
      <c r="EFN693" s="412"/>
      <c r="EFO693" s="412"/>
      <c r="EFP693" s="412"/>
      <c r="EFQ693" s="412"/>
      <c r="EFR693" s="412"/>
      <c r="EFS693" s="412"/>
      <c r="EFT693" s="412"/>
      <c r="EFU693" s="412"/>
      <c r="EFV693" s="412"/>
      <c r="EFW693" s="412"/>
      <c r="EFX693" s="412"/>
      <c r="EFY693" s="412"/>
      <c r="EFZ693" s="412"/>
      <c r="EGA693" s="412"/>
      <c r="EGB693" s="412"/>
      <c r="EGC693" s="412"/>
      <c r="EGD693" s="412"/>
      <c r="EGE693" s="412"/>
      <c r="EGF693" s="412"/>
      <c r="EGG693" s="412"/>
      <c r="EGH693" s="412"/>
      <c r="EGI693" s="412"/>
      <c r="EGJ693" s="412"/>
      <c r="EGK693" s="412"/>
      <c r="EGL693" s="412"/>
      <c r="EGM693" s="412"/>
      <c r="EGN693" s="412"/>
      <c r="EGO693" s="412"/>
      <c r="EGP693" s="412"/>
      <c r="EGQ693" s="412"/>
      <c r="EGR693" s="412"/>
      <c r="EGS693" s="412"/>
      <c r="EGT693" s="412"/>
      <c r="EGU693" s="412"/>
      <c r="EGV693" s="412"/>
      <c r="EGW693" s="412"/>
      <c r="EGX693" s="413"/>
      <c r="EGY693" s="413"/>
      <c r="EGZ693" s="413"/>
      <c r="EHA693" s="413"/>
      <c r="EHB693" s="413"/>
      <c r="EHC693" s="413"/>
      <c r="EHD693" s="413"/>
      <c r="EHE693" s="413"/>
      <c r="EHF693" s="413"/>
      <c r="EHG693" s="413"/>
      <c r="EHH693" s="413"/>
      <c r="EHI693" s="413"/>
      <c r="EHJ693" s="413"/>
      <c r="EHK693" s="413"/>
      <c r="EHL693" s="413"/>
      <c r="EHM693" s="413"/>
      <c r="EHN693" s="413"/>
      <c r="EHO693" s="413"/>
      <c r="EHP693" s="413"/>
      <c r="EHQ693" s="413"/>
      <c r="EHR693" s="413"/>
      <c r="EHS693" s="413"/>
      <c r="EHT693" s="413"/>
      <c r="EHU693" s="413"/>
      <c r="EHV693" s="414"/>
      <c r="EHW693" s="414"/>
      <c r="EHX693" s="414"/>
      <c r="EHY693" s="414"/>
      <c r="EHZ693" s="414"/>
      <c r="EIA693" s="413"/>
      <c r="EIB693" s="413"/>
      <c r="EIC693" s="414"/>
      <c r="EID693" s="414"/>
      <c r="EIE693" s="413"/>
      <c r="EIF693" s="413"/>
      <c r="EIG693" s="414"/>
      <c r="EIH693" s="414"/>
      <c r="EII693" s="413"/>
      <c r="EIJ693" s="413"/>
      <c r="EIK693" s="413"/>
      <c r="EIL693" s="413"/>
      <c r="EIM693" s="413"/>
      <c r="EIN693" s="413"/>
      <c r="EIO693" s="413"/>
      <c r="EIP693" s="414"/>
      <c r="EIQ693" s="414"/>
      <c r="EIR693" s="413"/>
      <c r="EIS693" s="413"/>
      <c r="EIT693" s="414"/>
      <c r="EIU693" s="414"/>
      <c r="EIV693" s="413"/>
      <c r="EIW693" s="413"/>
      <c r="EIX693" s="413"/>
      <c r="EIY693" s="413"/>
      <c r="EIZ693" s="413"/>
      <c r="EJA693" s="407"/>
      <c r="EJB693" s="439"/>
      <c r="EJC693" s="413"/>
      <c r="EJD693" s="413"/>
      <c r="EJE693" s="413"/>
      <c r="EJF693" s="413"/>
      <c r="EJG693" s="413"/>
      <c r="EJH693" s="413"/>
      <c r="EJI693" s="413"/>
      <c r="EJJ693" s="412"/>
      <c r="EJK693" s="412"/>
      <c r="EJL693" s="412"/>
      <c r="EJM693" s="412"/>
      <c r="EJN693" s="412"/>
      <c r="EJO693" s="412"/>
      <c r="EJP693" s="412"/>
      <c r="EJQ693" s="412"/>
      <c r="EJR693" s="412"/>
      <c r="EJS693" s="412"/>
      <c r="EJT693" s="412"/>
      <c r="EJU693" s="412"/>
      <c r="EJV693" s="412"/>
      <c r="EJW693" s="412"/>
      <c r="EJX693" s="412"/>
      <c r="EJY693" s="412"/>
      <c r="EJZ693" s="412"/>
      <c r="EKA693" s="412"/>
      <c r="EKB693" s="412"/>
      <c r="EKC693" s="412"/>
      <c r="EKD693" s="412"/>
      <c r="EKE693" s="412"/>
      <c r="EKF693" s="412"/>
      <c r="EKG693" s="412"/>
      <c r="EKH693" s="412"/>
      <c r="EKI693" s="412"/>
      <c r="EKJ693" s="412"/>
      <c r="EKK693" s="412"/>
      <c r="EKL693" s="412"/>
      <c r="EKM693" s="412"/>
      <c r="EKN693" s="412"/>
      <c r="EKO693" s="412"/>
      <c r="EKP693" s="412"/>
      <c r="EKQ693" s="412"/>
      <c r="EKR693" s="412"/>
      <c r="EKS693" s="412"/>
      <c r="EKT693" s="412"/>
      <c r="EKU693" s="412"/>
      <c r="EKV693" s="412"/>
      <c r="EKW693" s="412"/>
      <c r="EKX693" s="412"/>
      <c r="EKY693" s="412"/>
      <c r="EKZ693" s="412"/>
      <c r="ELA693" s="412"/>
      <c r="ELB693" s="413"/>
      <c r="ELC693" s="413"/>
      <c r="ELD693" s="413"/>
      <c r="ELE693" s="413"/>
      <c r="ELF693" s="413"/>
      <c r="ELG693" s="413"/>
      <c r="ELH693" s="413"/>
      <c r="ELI693" s="413"/>
      <c r="ELJ693" s="413"/>
      <c r="ELK693" s="413"/>
      <c r="ELL693" s="413"/>
      <c r="ELM693" s="413"/>
      <c r="ELN693" s="413"/>
      <c r="ELO693" s="413"/>
      <c r="ELP693" s="413"/>
      <c r="ELQ693" s="413"/>
      <c r="ELR693" s="413"/>
      <c r="ELS693" s="413"/>
      <c r="ELT693" s="413"/>
      <c r="ELU693" s="413"/>
      <c r="ELV693" s="413"/>
      <c r="ELW693" s="413"/>
      <c r="ELX693" s="413"/>
      <c r="ELY693" s="413"/>
      <c r="ELZ693" s="414"/>
      <c r="EMA693" s="414"/>
      <c r="EMB693" s="414"/>
      <c r="EMC693" s="414"/>
      <c r="EMD693" s="414"/>
      <c r="EME693" s="413"/>
      <c r="EMF693" s="413"/>
      <c r="EMG693" s="414"/>
      <c r="EMH693" s="414"/>
      <c r="EMI693" s="413"/>
      <c r="EMJ693" s="413"/>
      <c r="EMK693" s="414"/>
      <c r="EML693" s="414"/>
      <c r="EMM693" s="413"/>
      <c r="EMN693" s="413"/>
      <c r="EMO693" s="413"/>
      <c r="EMP693" s="413"/>
      <c r="EMQ693" s="413"/>
      <c r="EMR693" s="413"/>
      <c r="EMS693" s="413"/>
      <c r="EMT693" s="414"/>
      <c r="EMU693" s="414"/>
      <c r="EMV693" s="413"/>
      <c r="EMW693" s="413"/>
      <c r="EMX693" s="414"/>
      <c r="EMY693" s="414"/>
      <c r="EMZ693" s="413"/>
      <c r="ENA693" s="413"/>
      <c r="ENB693" s="413"/>
      <c r="ENC693" s="413"/>
      <c r="END693" s="413"/>
      <c r="ENE693" s="407"/>
      <c r="ENF693" s="439"/>
      <c r="ENG693" s="413"/>
      <c r="ENH693" s="413"/>
      <c r="ENI693" s="413"/>
      <c r="ENJ693" s="413"/>
      <c r="ENK693" s="413"/>
      <c r="ENL693" s="413"/>
      <c r="ENM693" s="413"/>
      <c r="ENN693" s="412"/>
      <c r="ENO693" s="412"/>
      <c r="ENP693" s="412"/>
      <c r="ENQ693" s="412"/>
      <c r="ENR693" s="412"/>
      <c r="ENS693" s="412"/>
      <c r="ENT693" s="412"/>
      <c r="ENU693" s="412"/>
      <c r="ENV693" s="412"/>
      <c r="ENW693" s="412"/>
      <c r="ENX693" s="412"/>
      <c r="ENY693" s="412"/>
      <c r="ENZ693" s="412"/>
      <c r="EOA693" s="412"/>
      <c r="EOB693" s="412"/>
      <c r="EOC693" s="412"/>
      <c r="EOD693" s="412"/>
      <c r="EOE693" s="412"/>
      <c r="EOF693" s="412"/>
      <c r="EOG693" s="412"/>
      <c r="EOH693" s="412"/>
      <c r="EOI693" s="412"/>
      <c r="EOJ693" s="412"/>
      <c r="EOK693" s="412"/>
      <c r="EOL693" s="412"/>
      <c r="EOM693" s="412"/>
      <c r="EON693" s="412"/>
      <c r="EOO693" s="412"/>
      <c r="EOP693" s="412"/>
      <c r="EOQ693" s="412"/>
      <c r="EOR693" s="412"/>
      <c r="EOS693" s="412"/>
      <c r="EOT693" s="412"/>
      <c r="EOU693" s="412"/>
      <c r="EOV693" s="412"/>
      <c r="EOW693" s="412"/>
      <c r="EOX693" s="412"/>
      <c r="EOY693" s="412"/>
      <c r="EOZ693" s="412"/>
      <c r="EPA693" s="412"/>
      <c r="EPB693" s="412"/>
      <c r="EPC693" s="412"/>
      <c r="EPD693" s="412"/>
      <c r="EPE693" s="412"/>
      <c r="EPF693" s="413"/>
      <c r="EPG693" s="413"/>
      <c r="EPH693" s="413"/>
      <c r="EPI693" s="413"/>
      <c r="EPJ693" s="413"/>
      <c r="EPK693" s="413"/>
      <c r="EPL693" s="413"/>
      <c r="EPM693" s="413"/>
      <c r="EPN693" s="413"/>
      <c r="EPO693" s="413"/>
      <c r="EPP693" s="413"/>
      <c r="EPQ693" s="413"/>
      <c r="EPR693" s="413"/>
      <c r="EPS693" s="413"/>
      <c r="EPT693" s="413"/>
      <c r="EPU693" s="413"/>
      <c r="EPV693" s="413"/>
      <c r="EPW693" s="413"/>
      <c r="EPX693" s="413"/>
      <c r="EPY693" s="413"/>
      <c r="EPZ693" s="413"/>
      <c r="EQA693" s="413"/>
      <c r="EQB693" s="413"/>
      <c r="EQC693" s="413"/>
      <c r="EQD693" s="414"/>
      <c r="EQE693" s="414"/>
      <c r="EQF693" s="414"/>
      <c r="EQG693" s="414"/>
      <c r="EQH693" s="414"/>
      <c r="EQI693" s="413"/>
      <c r="EQJ693" s="413"/>
      <c r="EQK693" s="414"/>
      <c r="EQL693" s="414"/>
      <c r="EQM693" s="413"/>
      <c r="EQN693" s="413"/>
      <c r="EQO693" s="414"/>
      <c r="EQP693" s="414"/>
      <c r="EQQ693" s="413"/>
      <c r="EQR693" s="413"/>
      <c r="EQS693" s="413"/>
      <c r="EQT693" s="413"/>
      <c r="EQU693" s="413"/>
      <c r="EQV693" s="413"/>
      <c r="EQW693" s="413"/>
      <c r="EQX693" s="414"/>
      <c r="EQY693" s="414"/>
      <c r="EQZ693" s="413"/>
      <c r="ERA693" s="413"/>
      <c r="ERB693" s="414"/>
      <c r="ERC693" s="414"/>
      <c r="ERD693" s="413"/>
      <c r="ERE693" s="413"/>
      <c r="ERF693" s="413"/>
      <c r="ERG693" s="413"/>
      <c r="ERH693" s="413"/>
      <c r="ERI693" s="407"/>
      <c r="ERJ693" s="439"/>
      <c r="ERK693" s="413"/>
      <c r="ERL693" s="413"/>
      <c r="ERM693" s="413"/>
      <c r="ERN693" s="413"/>
      <c r="ERO693" s="413"/>
      <c r="ERP693" s="413"/>
      <c r="ERQ693" s="413"/>
      <c r="ERR693" s="412"/>
      <c r="ERS693" s="412"/>
      <c r="ERT693" s="412"/>
      <c r="ERU693" s="412"/>
      <c r="ERV693" s="412"/>
      <c r="ERW693" s="412"/>
      <c r="ERX693" s="412"/>
      <c r="ERY693" s="412"/>
      <c r="ERZ693" s="412"/>
      <c r="ESA693" s="412"/>
      <c r="ESB693" s="412"/>
      <c r="ESC693" s="412"/>
      <c r="ESD693" s="412"/>
      <c r="ESE693" s="412"/>
      <c r="ESF693" s="412"/>
      <c r="ESG693" s="412"/>
      <c r="ESH693" s="412"/>
      <c r="ESI693" s="412"/>
      <c r="ESJ693" s="412"/>
      <c r="ESK693" s="412"/>
      <c r="ESL693" s="412"/>
      <c r="ESM693" s="412"/>
      <c r="ESN693" s="412"/>
      <c r="ESO693" s="412"/>
      <c r="ESP693" s="412"/>
      <c r="ESQ693" s="412"/>
      <c r="ESR693" s="412"/>
      <c r="ESS693" s="412"/>
      <c r="EST693" s="412"/>
      <c r="ESU693" s="412"/>
      <c r="ESV693" s="412"/>
      <c r="ESW693" s="412"/>
      <c r="ESX693" s="412"/>
      <c r="ESY693" s="412"/>
      <c r="ESZ693" s="412"/>
      <c r="ETA693" s="412"/>
      <c r="ETB693" s="412"/>
      <c r="ETC693" s="412"/>
      <c r="ETD693" s="412"/>
      <c r="ETE693" s="412"/>
      <c r="ETF693" s="412"/>
      <c r="ETG693" s="412"/>
      <c r="ETH693" s="412"/>
      <c r="ETI693" s="412"/>
      <c r="ETJ693" s="413"/>
      <c r="ETK693" s="413"/>
      <c r="ETL693" s="413"/>
      <c r="ETM693" s="413"/>
      <c r="ETN693" s="413"/>
      <c r="ETO693" s="413"/>
      <c r="ETP693" s="413"/>
      <c r="ETQ693" s="413"/>
      <c r="ETR693" s="413"/>
      <c r="ETS693" s="413"/>
      <c r="ETT693" s="413"/>
      <c r="ETU693" s="413"/>
      <c r="ETV693" s="413"/>
      <c r="ETW693" s="413"/>
      <c r="ETX693" s="413"/>
      <c r="ETY693" s="413"/>
      <c r="ETZ693" s="413"/>
      <c r="EUA693" s="413"/>
      <c r="EUB693" s="413"/>
      <c r="EUC693" s="413"/>
      <c r="EUD693" s="413"/>
      <c r="EUE693" s="413"/>
      <c r="EUF693" s="413"/>
      <c r="EUG693" s="413"/>
      <c r="EUH693" s="414"/>
      <c r="EUI693" s="414"/>
      <c r="EUJ693" s="414"/>
      <c r="EUK693" s="414"/>
      <c r="EUL693" s="414"/>
      <c r="EUM693" s="413"/>
      <c r="EUN693" s="413"/>
      <c r="EUO693" s="414"/>
      <c r="EUP693" s="414"/>
      <c r="EUQ693" s="413"/>
      <c r="EUR693" s="413"/>
      <c r="EUS693" s="414"/>
      <c r="EUT693" s="414"/>
      <c r="EUU693" s="413"/>
      <c r="EUV693" s="413"/>
      <c r="EUW693" s="413"/>
      <c r="EUX693" s="413"/>
      <c r="EUY693" s="413"/>
      <c r="EUZ693" s="413"/>
      <c r="EVA693" s="413"/>
      <c r="EVB693" s="414"/>
      <c r="EVC693" s="414"/>
      <c r="EVD693" s="413"/>
      <c r="EVE693" s="413"/>
      <c r="EVF693" s="414"/>
      <c r="EVG693" s="414"/>
      <c r="EVH693" s="413"/>
      <c r="EVI693" s="413"/>
      <c r="EVJ693" s="413"/>
      <c r="EVK693" s="413"/>
      <c r="EVL693" s="413"/>
      <c r="EVM693" s="407"/>
      <c r="EVN693" s="439"/>
      <c r="EVO693" s="413"/>
      <c r="EVP693" s="413"/>
      <c r="EVQ693" s="413"/>
      <c r="EVR693" s="413"/>
      <c r="EVS693" s="413"/>
      <c r="EVT693" s="413"/>
      <c r="EVU693" s="413"/>
      <c r="EVV693" s="412"/>
      <c r="EVW693" s="412"/>
      <c r="EVX693" s="412"/>
      <c r="EVY693" s="412"/>
      <c r="EVZ693" s="412"/>
      <c r="EWA693" s="412"/>
      <c r="EWB693" s="412"/>
      <c r="EWC693" s="412"/>
      <c r="EWD693" s="412"/>
      <c r="EWE693" s="412"/>
      <c r="EWF693" s="412"/>
      <c r="EWG693" s="412"/>
      <c r="EWH693" s="412"/>
      <c r="EWI693" s="412"/>
      <c r="EWJ693" s="412"/>
      <c r="EWK693" s="412"/>
      <c r="EWL693" s="412"/>
      <c r="EWM693" s="412"/>
      <c r="EWN693" s="412"/>
      <c r="EWO693" s="412"/>
      <c r="EWP693" s="412"/>
      <c r="EWQ693" s="412"/>
      <c r="EWR693" s="412"/>
      <c r="EWS693" s="412"/>
      <c r="EWT693" s="412"/>
      <c r="EWU693" s="412"/>
      <c r="EWV693" s="412"/>
      <c r="EWW693" s="412"/>
      <c r="EWX693" s="412"/>
      <c r="EWY693" s="412"/>
      <c r="EWZ693" s="412"/>
      <c r="EXA693" s="412"/>
      <c r="EXB693" s="412"/>
      <c r="EXC693" s="412"/>
      <c r="EXD693" s="412"/>
      <c r="EXE693" s="412"/>
      <c r="EXF693" s="412"/>
      <c r="EXG693" s="412"/>
      <c r="EXH693" s="412"/>
      <c r="EXI693" s="412"/>
      <c r="EXJ693" s="412"/>
      <c r="EXK693" s="412"/>
      <c r="EXL693" s="412"/>
      <c r="EXM693" s="412"/>
      <c r="EXN693" s="413"/>
      <c r="EXO693" s="413"/>
      <c r="EXP693" s="413"/>
      <c r="EXQ693" s="413"/>
      <c r="EXR693" s="413"/>
      <c r="EXS693" s="413"/>
      <c r="EXT693" s="413"/>
      <c r="EXU693" s="413"/>
      <c r="EXV693" s="413"/>
      <c r="EXW693" s="413"/>
      <c r="EXX693" s="413"/>
      <c r="EXY693" s="413"/>
      <c r="EXZ693" s="413"/>
      <c r="EYA693" s="413"/>
      <c r="EYB693" s="413"/>
      <c r="EYC693" s="413"/>
      <c r="EYD693" s="413"/>
      <c r="EYE693" s="413"/>
      <c r="EYF693" s="413"/>
      <c r="EYG693" s="413"/>
      <c r="EYH693" s="413"/>
      <c r="EYI693" s="413"/>
      <c r="EYJ693" s="413"/>
      <c r="EYK693" s="413"/>
      <c r="EYL693" s="414"/>
      <c r="EYM693" s="414"/>
      <c r="EYN693" s="414"/>
      <c r="EYO693" s="414"/>
      <c r="EYP693" s="414"/>
      <c r="EYQ693" s="413"/>
      <c r="EYR693" s="413"/>
      <c r="EYS693" s="414"/>
      <c r="EYT693" s="414"/>
      <c r="EYU693" s="413"/>
      <c r="EYV693" s="413"/>
      <c r="EYW693" s="414"/>
      <c r="EYX693" s="414"/>
      <c r="EYY693" s="413"/>
      <c r="EYZ693" s="413"/>
      <c r="EZA693" s="413"/>
      <c r="EZB693" s="413"/>
      <c r="EZC693" s="413"/>
      <c r="EZD693" s="413"/>
      <c r="EZE693" s="413"/>
      <c r="EZF693" s="414"/>
      <c r="EZG693" s="414"/>
      <c r="EZH693" s="413"/>
      <c r="EZI693" s="413"/>
      <c r="EZJ693" s="414"/>
      <c r="EZK693" s="414"/>
      <c r="EZL693" s="413"/>
      <c r="EZM693" s="413"/>
      <c r="EZN693" s="413"/>
      <c r="EZO693" s="413"/>
      <c r="EZP693" s="413"/>
      <c r="EZQ693" s="407"/>
      <c r="EZR693" s="439"/>
      <c r="EZS693" s="413"/>
      <c r="EZT693" s="413"/>
      <c r="EZU693" s="413"/>
      <c r="EZV693" s="413"/>
      <c r="EZW693" s="413"/>
      <c r="EZX693" s="413"/>
      <c r="EZY693" s="413"/>
      <c r="EZZ693" s="412"/>
      <c r="FAA693" s="412"/>
      <c r="FAB693" s="412"/>
      <c r="FAC693" s="412"/>
      <c r="FAD693" s="412"/>
      <c r="FAE693" s="412"/>
      <c r="FAF693" s="412"/>
      <c r="FAG693" s="412"/>
      <c r="FAH693" s="412"/>
      <c r="FAI693" s="412"/>
      <c r="FAJ693" s="412"/>
      <c r="FAK693" s="412"/>
      <c r="FAL693" s="412"/>
      <c r="FAM693" s="412"/>
      <c r="FAN693" s="412"/>
      <c r="FAO693" s="412"/>
      <c r="FAP693" s="412"/>
      <c r="FAQ693" s="412"/>
      <c r="FAR693" s="412"/>
      <c r="FAS693" s="412"/>
      <c r="FAT693" s="412"/>
      <c r="FAU693" s="412"/>
      <c r="FAV693" s="412"/>
      <c r="FAW693" s="412"/>
      <c r="FAX693" s="412"/>
      <c r="FAY693" s="412"/>
      <c r="FAZ693" s="412"/>
      <c r="FBA693" s="412"/>
      <c r="FBB693" s="412"/>
      <c r="FBC693" s="412"/>
      <c r="FBD693" s="412"/>
      <c r="FBE693" s="412"/>
      <c r="FBF693" s="412"/>
      <c r="FBG693" s="412"/>
      <c r="FBH693" s="412"/>
      <c r="FBI693" s="412"/>
      <c r="FBJ693" s="412"/>
      <c r="FBK693" s="412"/>
      <c r="FBL693" s="412"/>
      <c r="FBM693" s="412"/>
      <c r="FBN693" s="412"/>
      <c r="FBO693" s="412"/>
      <c r="FBP693" s="412"/>
      <c r="FBQ693" s="412"/>
      <c r="FBR693" s="413"/>
      <c r="FBS693" s="413"/>
      <c r="FBT693" s="413"/>
      <c r="FBU693" s="413"/>
      <c r="FBV693" s="413"/>
      <c r="FBW693" s="413"/>
      <c r="FBX693" s="413"/>
      <c r="FBY693" s="413"/>
      <c r="FBZ693" s="413"/>
      <c r="FCA693" s="413"/>
      <c r="FCB693" s="413"/>
      <c r="FCC693" s="413"/>
      <c r="FCD693" s="413"/>
      <c r="FCE693" s="413"/>
      <c r="FCF693" s="413"/>
      <c r="FCG693" s="413"/>
      <c r="FCH693" s="413"/>
      <c r="FCI693" s="413"/>
      <c r="FCJ693" s="413"/>
      <c r="FCK693" s="413"/>
      <c r="FCL693" s="413"/>
      <c r="FCM693" s="413"/>
      <c r="FCN693" s="413"/>
      <c r="FCO693" s="413"/>
      <c r="FCP693" s="414"/>
      <c r="FCQ693" s="414"/>
      <c r="FCR693" s="414"/>
      <c r="FCS693" s="414"/>
      <c r="FCT693" s="414"/>
      <c r="FCU693" s="413"/>
      <c r="FCV693" s="413"/>
      <c r="FCW693" s="414"/>
      <c r="FCX693" s="414"/>
      <c r="FCY693" s="413"/>
      <c r="FCZ693" s="413"/>
      <c r="FDA693" s="414"/>
      <c r="FDB693" s="414"/>
      <c r="FDC693" s="413"/>
      <c r="FDD693" s="413"/>
      <c r="FDE693" s="413"/>
      <c r="FDF693" s="413"/>
      <c r="FDG693" s="413"/>
      <c r="FDH693" s="413"/>
      <c r="FDI693" s="413"/>
      <c r="FDJ693" s="414"/>
      <c r="FDK693" s="414"/>
      <c r="FDL693" s="413"/>
      <c r="FDM693" s="413"/>
      <c r="FDN693" s="414"/>
      <c r="FDO693" s="414"/>
      <c r="FDP693" s="413"/>
      <c r="FDQ693" s="413"/>
      <c r="FDR693" s="413"/>
      <c r="FDS693" s="413"/>
      <c r="FDT693" s="413"/>
      <c r="FDU693" s="407"/>
      <c r="FDV693" s="439"/>
      <c r="FDW693" s="413"/>
      <c r="FDX693" s="413"/>
      <c r="FDY693" s="413"/>
      <c r="FDZ693" s="413"/>
      <c r="FEA693" s="413"/>
      <c r="FEB693" s="413"/>
      <c r="FEC693" s="413"/>
      <c r="FED693" s="412"/>
      <c r="FEE693" s="412"/>
      <c r="FEF693" s="412"/>
      <c r="FEG693" s="412"/>
      <c r="FEH693" s="412"/>
      <c r="FEI693" s="412"/>
      <c r="FEJ693" s="412"/>
      <c r="FEK693" s="412"/>
      <c r="FEL693" s="412"/>
      <c r="FEM693" s="412"/>
      <c r="FEN693" s="412"/>
      <c r="FEO693" s="412"/>
      <c r="FEP693" s="412"/>
      <c r="FEQ693" s="412"/>
      <c r="FER693" s="412"/>
      <c r="FES693" s="412"/>
      <c r="FET693" s="412"/>
      <c r="FEU693" s="412"/>
      <c r="FEV693" s="412"/>
      <c r="FEW693" s="412"/>
      <c r="FEX693" s="412"/>
      <c r="FEY693" s="412"/>
      <c r="FEZ693" s="412"/>
      <c r="FFA693" s="412"/>
      <c r="FFB693" s="412"/>
      <c r="FFC693" s="412"/>
      <c r="FFD693" s="412"/>
      <c r="FFE693" s="412"/>
      <c r="FFF693" s="412"/>
      <c r="FFG693" s="412"/>
      <c r="FFH693" s="412"/>
      <c r="FFI693" s="412"/>
      <c r="FFJ693" s="412"/>
      <c r="FFK693" s="412"/>
      <c r="FFL693" s="412"/>
      <c r="FFM693" s="412"/>
      <c r="FFN693" s="412"/>
      <c r="FFO693" s="412"/>
      <c r="FFP693" s="412"/>
      <c r="FFQ693" s="412"/>
      <c r="FFR693" s="412"/>
      <c r="FFS693" s="412"/>
      <c r="FFT693" s="412"/>
      <c r="FFU693" s="412"/>
      <c r="FFV693" s="413"/>
      <c r="FFW693" s="413"/>
      <c r="FFX693" s="413"/>
      <c r="FFY693" s="413"/>
      <c r="FFZ693" s="413"/>
      <c r="FGA693" s="413"/>
      <c r="FGB693" s="413"/>
      <c r="FGC693" s="413"/>
      <c r="FGD693" s="413"/>
      <c r="FGE693" s="413"/>
      <c r="FGF693" s="413"/>
      <c r="FGG693" s="413"/>
      <c r="FGH693" s="413"/>
      <c r="FGI693" s="413"/>
      <c r="FGJ693" s="413"/>
      <c r="FGK693" s="413"/>
      <c r="FGL693" s="413"/>
      <c r="FGM693" s="413"/>
      <c r="FGN693" s="413"/>
      <c r="FGO693" s="413"/>
      <c r="FGP693" s="413"/>
      <c r="FGQ693" s="413"/>
      <c r="FGR693" s="413"/>
      <c r="FGS693" s="413"/>
      <c r="FGT693" s="414"/>
      <c r="FGU693" s="414"/>
      <c r="FGV693" s="414"/>
      <c r="FGW693" s="414"/>
      <c r="FGX693" s="414"/>
      <c r="FGY693" s="413"/>
      <c r="FGZ693" s="413"/>
      <c r="FHA693" s="414"/>
      <c r="FHB693" s="414"/>
      <c r="FHC693" s="413"/>
      <c r="FHD693" s="413"/>
      <c r="FHE693" s="414"/>
      <c r="FHF693" s="414"/>
      <c r="FHG693" s="413"/>
      <c r="FHH693" s="413"/>
      <c r="FHI693" s="413"/>
      <c r="FHJ693" s="413"/>
      <c r="FHK693" s="413"/>
      <c r="FHL693" s="413"/>
      <c r="FHM693" s="413"/>
      <c r="FHN693" s="414"/>
      <c r="FHO693" s="414"/>
      <c r="FHP693" s="413"/>
      <c r="FHQ693" s="413"/>
      <c r="FHR693" s="414"/>
      <c r="FHS693" s="414"/>
      <c r="FHT693" s="413"/>
      <c r="FHU693" s="413"/>
      <c r="FHV693" s="413"/>
      <c r="FHW693" s="413"/>
      <c r="FHX693" s="413"/>
      <c r="FHY693" s="407"/>
      <c r="FHZ693" s="439"/>
      <c r="FIA693" s="413"/>
      <c r="FIB693" s="413"/>
      <c r="FIC693" s="413"/>
      <c r="FID693" s="413"/>
      <c r="FIE693" s="413"/>
      <c r="FIF693" s="413"/>
      <c r="FIG693" s="413"/>
      <c r="FIH693" s="412"/>
      <c r="FII693" s="412"/>
      <c r="FIJ693" s="412"/>
      <c r="FIK693" s="412"/>
      <c r="FIL693" s="412"/>
      <c r="FIM693" s="412"/>
      <c r="FIN693" s="412"/>
      <c r="FIO693" s="412"/>
      <c r="FIP693" s="412"/>
      <c r="FIQ693" s="412"/>
      <c r="FIR693" s="412"/>
      <c r="FIS693" s="412"/>
      <c r="FIT693" s="412"/>
      <c r="FIU693" s="412"/>
      <c r="FIV693" s="412"/>
      <c r="FIW693" s="412"/>
      <c r="FIX693" s="412"/>
      <c r="FIY693" s="412"/>
      <c r="FIZ693" s="412"/>
      <c r="FJA693" s="412"/>
      <c r="FJB693" s="412"/>
      <c r="FJC693" s="412"/>
      <c r="FJD693" s="412"/>
      <c r="FJE693" s="412"/>
      <c r="FJF693" s="412"/>
      <c r="FJG693" s="412"/>
      <c r="FJH693" s="412"/>
      <c r="FJI693" s="412"/>
      <c r="FJJ693" s="412"/>
      <c r="FJK693" s="412"/>
      <c r="FJL693" s="412"/>
      <c r="FJM693" s="412"/>
      <c r="FJN693" s="412"/>
      <c r="FJO693" s="412"/>
      <c r="FJP693" s="412"/>
      <c r="FJQ693" s="412"/>
      <c r="FJR693" s="412"/>
      <c r="FJS693" s="412"/>
      <c r="FJT693" s="412"/>
      <c r="FJU693" s="412"/>
      <c r="FJV693" s="412"/>
      <c r="FJW693" s="412"/>
      <c r="FJX693" s="412"/>
      <c r="FJY693" s="412"/>
      <c r="FJZ693" s="413"/>
      <c r="FKA693" s="413"/>
      <c r="FKB693" s="413"/>
      <c r="FKC693" s="413"/>
      <c r="FKD693" s="413"/>
      <c r="FKE693" s="413"/>
      <c r="FKF693" s="413"/>
      <c r="FKG693" s="413"/>
      <c r="FKH693" s="413"/>
      <c r="FKI693" s="413"/>
      <c r="FKJ693" s="413"/>
      <c r="FKK693" s="413"/>
      <c r="FKL693" s="413"/>
      <c r="FKM693" s="413"/>
      <c r="FKN693" s="413"/>
      <c r="FKO693" s="413"/>
      <c r="FKP693" s="413"/>
      <c r="FKQ693" s="413"/>
      <c r="FKR693" s="413"/>
      <c r="FKS693" s="413"/>
      <c r="FKT693" s="413"/>
      <c r="FKU693" s="413"/>
      <c r="FKV693" s="413"/>
      <c r="FKW693" s="413"/>
      <c r="FKX693" s="414"/>
      <c r="FKY693" s="414"/>
      <c r="FKZ693" s="414"/>
      <c r="FLA693" s="414"/>
      <c r="FLB693" s="414"/>
      <c r="FLC693" s="413"/>
      <c r="FLD693" s="413"/>
      <c r="FLE693" s="414"/>
      <c r="FLF693" s="414"/>
      <c r="FLG693" s="413"/>
      <c r="FLH693" s="413"/>
      <c r="FLI693" s="414"/>
      <c r="FLJ693" s="414"/>
      <c r="FLK693" s="413"/>
      <c r="FLL693" s="413"/>
      <c r="FLM693" s="413"/>
      <c r="FLN693" s="413"/>
      <c r="FLO693" s="413"/>
      <c r="FLP693" s="413"/>
      <c r="FLQ693" s="413"/>
      <c r="FLR693" s="414"/>
      <c r="FLS693" s="414"/>
      <c r="FLT693" s="413"/>
      <c r="FLU693" s="413"/>
      <c r="FLV693" s="414"/>
      <c r="FLW693" s="414"/>
      <c r="FLX693" s="413"/>
      <c r="FLY693" s="413"/>
      <c r="FLZ693" s="413"/>
      <c r="FMA693" s="413"/>
      <c r="FMB693" s="413"/>
      <c r="FMC693" s="407"/>
      <c r="FMD693" s="439"/>
      <c r="FME693" s="413"/>
      <c r="FMF693" s="413"/>
      <c r="FMG693" s="413"/>
      <c r="FMH693" s="413"/>
      <c r="FMI693" s="413"/>
      <c r="FMJ693" s="413"/>
      <c r="FMK693" s="413"/>
      <c r="FML693" s="412"/>
      <c r="FMM693" s="412"/>
      <c r="FMN693" s="412"/>
      <c r="FMO693" s="412"/>
      <c r="FMP693" s="412"/>
      <c r="FMQ693" s="412"/>
      <c r="FMR693" s="412"/>
      <c r="FMS693" s="412"/>
      <c r="FMT693" s="412"/>
      <c r="FMU693" s="412"/>
      <c r="FMV693" s="412"/>
      <c r="FMW693" s="412"/>
      <c r="FMX693" s="412"/>
      <c r="FMY693" s="412"/>
      <c r="FMZ693" s="412"/>
      <c r="FNA693" s="412"/>
      <c r="FNB693" s="412"/>
      <c r="FNC693" s="412"/>
      <c r="FND693" s="412"/>
      <c r="FNE693" s="412"/>
      <c r="FNF693" s="412"/>
      <c r="FNG693" s="412"/>
      <c r="FNH693" s="412"/>
      <c r="FNI693" s="412"/>
      <c r="FNJ693" s="412"/>
      <c r="FNK693" s="412"/>
      <c r="FNL693" s="412"/>
      <c r="FNM693" s="412"/>
      <c r="FNN693" s="412"/>
      <c r="FNO693" s="412"/>
      <c r="FNP693" s="412"/>
      <c r="FNQ693" s="412"/>
      <c r="FNR693" s="412"/>
      <c r="FNS693" s="412"/>
      <c r="FNT693" s="412"/>
      <c r="FNU693" s="412"/>
      <c r="FNV693" s="412"/>
      <c r="FNW693" s="412"/>
      <c r="FNX693" s="412"/>
      <c r="FNY693" s="412"/>
      <c r="FNZ693" s="412"/>
      <c r="FOA693" s="412"/>
      <c r="FOB693" s="412"/>
      <c r="FOC693" s="412"/>
      <c r="FOD693" s="413"/>
      <c r="FOE693" s="413"/>
      <c r="FOF693" s="413"/>
      <c r="FOG693" s="413"/>
      <c r="FOH693" s="413"/>
      <c r="FOI693" s="413"/>
      <c r="FOJ693" s="413"/>
      <c r="FOK693" s="413"/>
      <c r="FOL693" s="413"/>
      <c r="FOM693" s="413"/>
      <c r="FON693" s="413"/>
      <c r="FOO693" s="413"/>
      <c r="FOP693" s="413"/>
      <c r="FOQ693" s="413"/>
      <c r="FOR693" s="413"/>
      <c r="FOS693" s="413"/>
      <c r="FOT693" s="413"/>
      <c r="FOU693" s="413"/>
      <c r="FOV693" s="413"/>
      <c r="FOW693" s="413"/>
      <c r="FOX693" s="413"/>
      <c r="FOY693" s="413"/>
      <c r="FOZ693" s="413"/>
      <c r="FPA693" s="413"/>
      <c r="FPB693" s="414"/>
      <c r="FPC693" s="414"/>
      <c r="FPD693" s="414"/>
      <c r="FPE693" s="414"/>
      <c r="FPF693" s="414"/>
      <c r="FPG693" s="413"/>
      <c r="FPH693" s="413"/>
      <c r="FPI693" s="414"/>
      <c r="FPJ693" s="414"/>
      <c r="FPK693" s="413"/>
      <c r="FPL693" s="413"/>
      <c r="FPM693" s="414"/>
      <c r="FPN693" s="414"/>
      <c r="FPO693" s="413"/>
      <c r="FPP693" s="413"/>
      <c r="FPQ693" s="413"/>
      <c r="FPR693" s="413"/>
      <c r="FPS693" s="413"/>
      <c r="FPT693" s="413"/>
      <c r="FPU693" s="413"/>
      <c r="FPV693" s="414"/>
      <c r="FPW693" s="414"/>
      <c r="FPX693" s="413"/>
      <c r="FPY693" s="413"/>
      <c r="FPZ693" s="414"/>
      <c r="FQA693" s="414"/>
      <c r="FQB693" s="413"/>
      <c r="FQC693" s="413"/>
      <c r="FQD693" s="413"/>
      <c r="FQE693" s="413"/>
      <c r="FQF693" s="413"/>
      <c r="FQG693" s="407"/>
      <c r="FQH693" s="439"/>
      <c r="FQI693" s="413"/>
      <c r="FQJ693" s="413"/>
      <c r="FQK693" s="413"/>
      <c r="FQL693" s="413"/>
      <c r="FQM693" s="413"/>
      <c r="FQN693" s="413"/>
      <c r="FQO693" s="413"/>
      <c r="FQP693" s="412"/>
      <c r="FQQ693" s="412"/>
      <c r="FQR693" s="412"/>
      <c r="FQS693" s="412"/>
      <c r="FQT693" s="412"/>
      <c r="FQU693" s="412"/>
      <c r="FQV693" s="412"/>
      <c r="FQW693" s="412"/>
      <c r="FQX693" s="412"/>
      <c r="FQY693" s="412"/>
      <c r="FQZ693" s="412"/>
      <c r="FRA693" s="412"/>
      <c r="FRB693" s="412"/>
      <c r="FRC693" s="412"/>
      <c r="FRD693" s="412"/>
      <c r="FRE693" s="412"/>
      <c r="FRF693" s="412"/>
      <c r="FRG693" s="412"/>
      <c r="FRH693" s="412"/>
      <c r="FRI693" s="412"/>
      <c r="FRJ693" s="412"/>
      <c r="FRK693" s="412"/>
      <c r="FRL693" s="412"/>
      <c r="FRM693" s="412"/>
      <c r="FRN693" s="412"/>
      <c r="FRO693" s="412"/>
      <c r="FRP693" s="412"/>
      <c r="FRQ693" s="412"/>
      <c r="FRR693" s="412"/>
      <c r="FRS693" s="412"/>
      <c r="FRT693" s="412"/>
      <c r="FRU693" s="412"/>
      <c r="FRV693" s="412"/>
      <c r="FRW693" s="412"/>
      <c r="FRX693" s="412"/>
      <c r="FRY693" s="412"/>
      <c r="FRZ693" s="412"/>
      <c r="FSA693" s="412"/>
      <c r="FSB693" s="412"/>
      <c r="FSC693" s="412"/>
      <c r="FSD693" s="412"/>
      <c r="FSE693" s="412"/>
      <c r="FSF693" s="412"/>
      <c r="FSG693" s="412"/>
      <c r="FSH693" s="413"/>
      <c r="FSI693" s="413"/>
      <c r="FSJ693" s="413"/>
      <c r="FSK693" s="413"/>
      <c r="FSL693" s="413"/>
      <c r="FSM693" s="413"/>
      <c r="FSN693" s="413"/>
      <c r="FSO693" s="413"/>
      <c r="FSP693" s="413"/>
      <c r="FSQ693" s="413"/>
      <c r="FSR693" s="413"/>
      <c r="FSS693" s="413"/>
      <c r="FST693" s="413"/>
      <c r="FSU693" s="413"/>
      <c r="FSV693" s="413"/>
      <c r="FSW693" s="413"/>
      <c r="FSX693" s="413"/>
      <c r="FSY693" s="413"/>
      <c r="FSZ693" s="413"/>
      <c r="FTA693" s="413"/>
      <c r="FTB693" s="413"/>
      <c r="FTC693" s="413"/>
      <c r="FTD693" s="413"/>
      <c r="FTE693" s="413"/>
      <c r="FTF693" s="414"/>
      <c r="FTG693" s="414"/>
      <c r="FTH693" s="414"/>
      <c r="FTI693" s="414"/>
      <c r="FTJ693" s="414"/>
      <c r="FTK693" s="413"/>
      <c r="FTL693" s="413"/>
      <c r="FTM693" s="414"/>
      <c r="FTN693" s="414"/>
      <c r="FTO693" s="413"/>
      <c r="FTP693" s="413"/>
      <c r="FTQ693" s="414"/>
      <c r="FTR693" s="414"/>
      <c r="FTS693" s="413"/>
      <c r="FTT693" s="413"/>
      <c r="FTU693" s="413"/>
      <c r="FTV693" s="413"/>
      <c r="FTW693" s="413"/>
      <c r="FTX693" s="413"/>
      <c r="FTY693" s="413"/>
      <c r="FTZ693" s="414"/>
      <c r="FUA693" s="414"/>
      <c r="FUB693" s="413"/>
      <c r="FUC693" s="413"/>
      <c r="FUD693" s="414"/>
      <c r="FUE693" s="414"/>
      <c r="FUF693" s="413"/>
      <c r="FUG693" s="413"/>
      <c r="FUH693" s="413"/>
      <c r="FUI693" s="413"/>
      <c r="FUJ693" s="413"/>
      <c r="FUK693" s="407"/>
      <c r="FUL693" s="439"/>
      <c r="FUM693" s="413"/>
      <c r="FUN693" s="413"/>
      <c r="FUO693" s="413"/>
      <c r="FUP693" s="413"/>
      <c r="FUQ693" s="413"/>
      <c r="FUR693" s="413"/>
      <c r="FUS693" s="413"/>
      <c r="FUT693" s="412"/>
      <c r="FUU693" s="412"/>
      <c r="FUV693" s="412"/>
      <c r="FUW693" s="412"/>
      <c r="FUX693" s="412"/>
      <c r="FUY693" s="412"/>
      <c r="FUZ693" s="412"/>
      <c r="FVA693" s="412"/>
      <c r="FVB693" s="412"/>
      <c r="FVC693" s="412"/>
      <c r="FVD693" s="412"/>
      <c r="FVE693" s="412"/>
      <c r="FVF693" s="412"/>
      <c r="FVG693" s="412"/>
      <c r="FVH693" s="412"/>
      <c r="FVI693" s="412"/>
      <c r="FVJ693" s="412"/>
      <c r="FVK693" s="412"/>
      <c r="FVL693" s="412"/>
      <c r="FVM693" s="412"/>
      <c r="FVN693" s="412"/>
      <c r="FVO693" s="412"/>
      <c r="FVP693" s="412"/>
      <c r="FVQ693" s="412"/>
      <c r="FVR693" s="412"/>
      <c r="FVS693" s="412"/>
      <c r="FVT693" s="412"/>
      <c r="FVU693" s="412"/>
      <c r="FVV693" s="412"/>
      <c r="FVW693" s="412"/>
      <c r="FVX693" s="412"/>
      <c r="FVY693" s="412"/>
      <c r="FVZ693" s="412"/>
      <c r="FWA693" s="412"/>
      <c r="FWB693" s="412"/>
      <c r="FWC693" s="412"/>
      <c r="FWD693" s="412"/>
      <c r="FWE693" s="412"/>
      <c r="FWF693" s="412"/>
      <c r="FWG693" s="412"/>
      <c r="FWH693" s="412"/>
      <c r="FWI693" s="412"/>
      <c r="FWJ693" s="412"/>
      <c r="FWK693" s="412"/>
      <c r="FWL693" s="413"/>
      <c r="FWM693" s="413"/>
      <c r="FWN693" s="413"/>
      <c r="FWO693" s="413"/>
      <c r="FWP693" s="413"/>
      <c r="FWQ693" s="413"/>
      <c r="FWR693" s="413"/>
      <c r="FWS693" s="413"/>
      <c r="FWT693" s="413"/>
      <c r="FWU693" s="413"/>
      <c r="FWV693" s="413"/>
      <c r="FWW693" s="413"/>
      <c r="FWX693" s="413"/>
      <c r="FWY693" s="413"/>
      <c r="FWZ693" s="413"/>
      <c r="FXA693" s="413"/>
      <c r="FXB693" s="413"/>
      <c r="FXC693" s="413"/>
      <c r="FXD693" s="413"/>
      <c r="FXE693" s="413"/>
      <c r="FXF693" s="413"/>
      <c r="FXG693" s="413"/>
      <c r="FXH693" s="413"/>
      <c r="FXI693" s="413"/>
      <c r="FXJ693" s="414"/>
      <c r="FXK693" s="414"/>
      <c r="FXL693" s="414"/>
      <c r="FXM693" s="414"/>
      <c r="FXN693" s="414"/>
      <c r="FXO693" s="413"/>
      <c r="FXP693" s="413"/>
      <c r="FXQ693" s="414"/>
      <c r="FXR693" s="414"/>
      <c r="FXS693" s="413"/>
      <c r="FXT693" s="413"/>
      <c r="FXU693" s="414"/>
      <c r="FXV693" s="414"/>
      <c r="FXW693" s="413"/>
      <c r="FXX693" s="413"/>
      <c r="FXY693" s="413"/>
      <c r="FXZ693" s="413"/>
      <c r="FYA693" s="413"/>
      <c r="FYB693" s="413"/>
      <c r="FYC693" s="413"/>
      <c r="FYD693" s="414"/>
      <c r="FYE693" s="414"/>
      <c r="FYF693" s="413"/>
      <c r="FYG693" s="413"/>
      <c r="FYH693" s="414"/>
      <c r="FYI693" s="414"/>
      <c r="FYJ693" s="413"/>
      <c r="FYK693" s="413"/>
      <c r="FYL693" s="413"/>
      <c r="FYM693" s="413"/>
      <c r="FYN693" s="413"/>
      <c r="FYO693" s="407"/>
      <c r="FYP693" s="439"/>
      <c r="FYQ693" s="413"/>
      <c r="FYR693" s="413"/>
      <c r="FYS693" s="413"/>
      <c r="FYT693" s="413"/>
      <c r="FYU693" s="413"/>
      <c r="FYV693" s="413"/>
      <c r="FYW693" s="413"/>
      <c r="FYX693" s="412"/>
      <c r="FYY693" s="412"/>
      <c r="FYZ693" s="412"/>
      <c r="FZA693" s="412"/>
      <c r="FZB693" s="412"/>
      <c r="FZC693" s="412"/>
      <c r="FZD693" s="412"/>
      <c r="FZE693" s="412"/>
      <c r="FZF693" s="412"/>
      <c r="FZG693" s="412"/>
      <c r="FZH693" s="412"/>
      <c r="FZI693" s="412"/>
      <c r="FZJ693" s="412"/>
      <c r="FZK693" s="412"/>
      <c r="FZL693" s="412"/>
      <c r="FZM693" s="412"/>
      <c r="FZN693" s="412"/>
      <c r="FZO693" s="412"/>
      <c r="FZP693" s="412"/>
      <c r="FZQ693" s="412"/>
      <c r="FZR693" s="412"/>
      <c r="FZS693" s="412"/>
      <c r="FZT693" s="412"/>
      <c r="FZU693" s="412"/>
      <c r="FZV693" s="412"/>
      <c r="FZW693" s="412"/>
      <c r="FZX693" s="412"/>
      <c r="FZY693" s="412"/>
      <c r="FZZ693" s="412"/>
      <c r="GAA693" s="412"/>
      <c r="GAB693" s="412"/>
      <c r="GAC693" s="412"/>
      <c r="GAD693" s="412"/>
      <c r="GAE693" s="412"/>
      <c r="GAF693" s="412"/>
      <c r="GAG693" s="412"/>
      <c r="GAH693" s="412"/>
      <c r="GAI693" s="412"/>
      <c r="GAJ693" s="412"/>
      <c r="GAK693" s="412"/>
      <c r="GAL693" s="412"/>
      <c r="GAM693" s="412"/>
      <c r="GAN693" s="412"/>
      <c r="GAO693" s="412"/>
      <c r="GAP693" s="413"/>
      <c r="GAQ693" s="413"/>
      <c r="GAR693" s="413"/>
      <c r="GAS693" s="413"/>
      <c r="GAT693" s="413"/>
      <c r="GAU693" s="413"/>
      <c r="GAV693" s="413"/>
      <c r="GAW693" s="413"/>
      <c r="GAX693" s="413"/>
      <c r="GAY693" s="413"/>
      <c r="GAZ693" s="413"/>
      <c r="GBA693" s="413"/>
      <c r="GBB693" s="413"/>
      <c r="GBC693" s="413"/>
      <c r="GBD693" s="413"/>
      <c r="GBE693" s="413"/>
      <c r="GBF693" s="413"/>
      <c r="GBG693" s="413"/>
      <c r="GBH693" s="413"/>
      <c r="GBI693" s="413"/>
      <c r="GBJ693" s="413"/>
      <c r="GBK693" s="413"/>
      <c r="GBL693" s="413"/>
      <c r="GBM693" s="413"/>
      <c r="GBN693" s="414"/>
      <c r="GBO693" s="414"/>
      <c r="GBP693" s="414"/>
      <c r="GBQ693" s="414"/>
      <c r="GBR693" s="414"/>
      <c r="GBS693" s="413"/>
      <c r="GBT693" s="413"/>
      <c r="GBU693" s="414"/>
      <c r="GBV693" s="414"/>
      <c r="GBW693" s="413"/>
      <c r="GBX693" s="413"/>
      <c r="GBY693" s="414"/>
      <c r="GBZ693" s="414"/>
      <c r="GCA693" s="413"/>
      <c r="GCB693" s="413"/>
      <c r="GCC693" s="413"/>
      <c r="GCD693" s="413"/>
      <c r="GCE693" s="413"/>
      <c r="GCF693" s="413"/>
      <c r="GCG693" s="413"/>
      <c r="GCH693" s="414"/>
      <c r="GCI693" s="414"/>
      <c r="GCJ693" s="413"/>
      <c r="GCK693" s="413"/>
      <c r="GCL693" s="414"/>
      <c r="GCM693" s="414"/>
      <c r="GCN693" s="413"/>
      <c r="GCO693" s="413"/>
      <c r="GCP693" s="413"/>
      <c r="GCQ693" s="413"/>
      <c r="GCR693" s="413"/>
      <c r="GCS693" s="407"/>
      <c r="GCT693" s="439"/>
      <c r="GCU693" s="413"/>
      <c r="GCV693" s="413"/>
      <c r="GCW693" s="413"/>
      <c r="GCX693" s="413"/>
      <c r="GCY693" s="413"/>
      <c r="GCZ693" s="413"/>
      <c r="GDA693" s="413"/>
      <c r="GDB693" s="412"/>
      <c r="GDC693" s="412"/>
      <c r="GDD693" s="412"/>
      <c r="GDE693" s="412"/>
      <c r="GDF693" s="412"/>
      <c r="GDG693" s="412"/>
      <c r="GDH693" s="412"/>
      <c r="GDI693" s="412"/>
      <c r="GDJ693" s="412"/>
      <c r="GDK693" s="412"/>
      <c r="GDL693" s="412"/>
      <c r="GDM693" s="412"/>
      <c r="GDN693" s="412"/>
      <c r="GDO693" s="412"/>
      <c r="GDP693" s="412"/>
      <c r="GDQ693" s="412"/>
      <c r="GDR693" s="412"/>
      <c r="GDS693" s="412"/>
      <c r="GDT693" s="412"/>
      <c r="GDU693" s="412"/>
      <c r="GDV693" s="412"/>
      <c r="GDW693" s="412"/>
      <c r="GDX693" s="412"/>
      <c r="GDY693" s="412"/>
      <c r="GDZ693" s="412"/>
      <c r="GEA693" s="412"/>
      <c r="GEB693" s="412"/>
      <c r="GEC693" s="412"/>
      <c r="GED693" s="412"/>
      <c r="GEE693" s="412"/>
      <c r="GEF693" s="412"/>
      <c r="GEG693" s="412"/>
      <c r="GEH693" s="412"/>
      <c r="GEI693" s="412"/>
      <c r="GEJ693" s="412"/>
      <c r="GEK693" s="412"/>
      <c r="GEL693" s="412"/>
      <c r="GEM693" s="412"/>
      <c r="GEN693" s="412"/>
      <c r="GEO693" s="412"/>
      <c r="GEP693" s="412"/>
      <c r="GEQ693" s="412"/>
      <c r="GER693" s="412"/>
      <c r="GES693" s="412"/>
      <c r="GET693" s="413"/>
      <c r="GEU693" s="413"/>
      <c r="GEV693" s="413"/>
      <c r="GEW693" s="413"/>
      <c r="GEX693" s="413"/>
      <c r="GEY693" s="413"/>
      <c r="GEZ693" s="413"/>
      <c r="GFA693" s="413"/>
      <c r="GFB693" s="413"/>
      <c r="GFC693" s="413"/>
      <c r="GFD693" s="413"/>
      <c r="GFE693" s="413"/>
      <c r="GFF693" s="413"/>
      <c r="GFG693" s="413"/>
      <c r="GFH693" s="413"/>
      <c r="GFI693" s="413"/>
      <c r="GFJ693" s="413"/>
      <c r="GFK693" s="413"/>
      <c r="GFL693" s="413"/>
      <c r="GFM693" s="413"/>
      <c r="GFN693" s="413"/>
      <c r="GFO693" s="413"/>
      <c r="GFP693" s="413"/>
      <c r="GFQ693" s="413"/>
      <c r="GFR693" s="414"/>
      <c r="GFS693" s="414"/>
      <c r="GFT693" s="414"/>
      <c r="GFU693" s="414"/>
      <c r="GFV693" s="414"/>
      <c r="GFW693" s="413"/>
      <c r="GFX693" s="413"/>
      <c r="GFY693" s="414"/>
      <c r="GFZ693" s="414"/>
      <c r="GGA693" s="413"/>
      <c r="GGB693" s="413"/>
      <c r="GGC693" s="414"/>
      <c r="GGD693" s="414"/>
      <c r="GGE693" s="413"/>
      <c r="GGF693" s="413"/>
      <c r="GGG693" s="413"/>
      <c r="GGH693" s="413"/>
      <c r="GGI693" s="413"/>
      <c r="GGJ693" s="413"/>
      <c r="GGK693" s="413"/>
      <c r="GGL693" s="414"/>
      <c r="GGM693" s="414"/>
      <c r="GGN693" s="413"/>
      <c r="GGO693" s="413"/>
      <c r="GGP693" s="414"/>
      <c r="GGQ693" s="414"/>
      <c r="GGR693" s="413"/>
      <c r="GGS693" s="413"/>
      <c r="GGT693" s="413"/>
      <c r="GGU693" s="413"/>
      <c r="GGV693" s="413"/>
      <c r="GGW693" s="407"/>
      <c r="GGX693" s="439"/>
      <c r="GGY693" s="413"/>
      <c r="GGZ693" s="413"/>
      <c r="GHA693" s="413"/>
      <c r="GHB693" s="413"/>
      <c r="GHC693" s="413"/>
      <c r="GHD693" s="413"/>
      <c r="GHE693" s="413"/>
      <c r="GHF693" s="412"/>
      <c r="GHG693" s="412"/>
      <c r="GHH693" s="412"/>
      <c r="GHI693" s="412"/>
      <c r="GHJ693" s="412"/>
      <c r="GHK693" s="412"/>
      <c r="GHL693" s="412"/>
      <c r="GHM693" s="412"/>
      <c r="GHN693" s="412"/>
      <c r="GHO693" s="412"/>
      <c r="GHP693" s="412"/>
      <c r="GHQ693" s="412"/>
      <c r="GHR693" s="412"/>
      <c r="GHS693" s="412"/>
      <c r="GHT693" s="412"/>
      <c r="GHU693" s="412"/>
      <c r="GHV693" s="412"/>
      <c r="GHW693" s="412"/>
      <c r="GHX693" s="412"/>
      <c r="GHY693" s="412"/>
      <c r="GHZ693" s="412"/>
      <c r="GIA693" s="412"/>
      <c r="GIB693" s="412"/>
      <c r="GIC693" s="412"/>
      <c r="GID693" s="412"/>
      <c r="GIE693" s="412"/>
      <c r="GIF693" s="412"/>
      <c r="GIG693" s="412"/>
      <c r="GIH693" s="412"/>
      <c r="GII693" s="412"/>
      <c r="GIJ693" s="412"/>
      <c r="GIK693" s="412"/>
      <c r="GIL693" s="412"/>
      <c r="GIM693" s="412"/>
      <c r="GIN693" s="412"/>
      <c r="GIO693" s="412"/>
      <c r="GIP693" s="412"/>
      <c r="GIQ693" s="412"/>
      <c r="GIR693" s="412"/>
      <c r="GIS693" s="412"/>
      <c r="GIT693" s="412"/>
      <c r="GIU693" s="412"/>
      <c r="GIV693" s="412"/>
      <c r="GIW693" s="412"/>
      <c r="GIX693" s="413"/>
      <c r="GIY693" s="413"/>
      <c r="GIZ693" s="413"/>
      <c r="GJA693" s="413"/>
      <c r="GJB693" s="413"/>
      <c r="GJC693" s="413"/>
      <c r="GJD693" s="413"/>
      <c r="GJE693" s="413"/>
      <c r="GJF693" s="413"/>
      <c r="GJG693" s="413"/>
      <c r="GJH693" s="413"/>
      <c r="GJI693" s="413"/>
      <c r="GJJ693" s="413"/>
      <c r="GJK693" s="413"/>
      <c r="GJL693" s="413"/>
      <c r="GJM693" s="413"/>
      <c r="GJN693" s="413"/>
      <c r="GJO693" s="413"/>
      <c r="GJP693" s="413"/>
      <c r="GJQ693" s="413"/>
      <c r="GJR693" s="413"/>
      <c r="GJS693" s="413"/>
      <c r="GJT693" s="413"/>
      <c r="GJU693" s="413"/>
      <c r="GJV693" s="414"/>
      <c r="GJW693" s="414"/>
      <c r="GJX693" s="414"/>
      <c r="GJY693" s="414"/>
      <c r="GJZ693" s="414"/>
      <c r="GKA693" s="413"/>
      <c r="GKB693" s="413"/>
      <c r="GKC693" s="414"/>
      <c r="GKD693" s="414"/>
      <c r="GKE693" s="413"/>
      <c r="GKF693" s="413"/>
      <c r="GKG693" s="414"/>
      <c r="GKH693" s="414"/>
      <c r="GKI693" s="413"/>
      <c r="GKJ693" s="413"/>
      <c r="GKK693" s="413"/>
      <c r="GKL693" s="413"/>
      <c r="GKM693" s="413"/>
      <c r="GKN693" s="413"/>
      <c r="GKO693" s="413"/>
      <c r="GKP693" s="414"/>
      <c r="GKQ693" s="414"/>
      <c r="GKR693" s="413"/>
      <c r="GKS693" s="413"/>
      <c r="GKT693" s="414"/>
      <c r="GKU693" s="414"/>
      <c r="GKV693" s="413"/>
      <c r="GKW693" s="413"/>
      <c r="GKX693" s="413"/>
      <c r="GKY693" s="413"/>
      <c r="GKZ693" s="413"/>
      <c r="GLA693" s="407"/>
      <c r="GLB693" s="439"/>
      <c r="GLC693" s="413"/>
      <c r="GLD693" s="413"/>
      <c r="GLE693" s="413"/>
      <c r="GLF693" s="413"/>
      <c r="GLG693" s="413"/>
      <c r="GLH693" s="413"/>
      <c r="GLI693" s="413"/>
      <c r="GLJ693" s="412"/>
      <c r="GLK693" s="412"/>
      <c r="GLL693" s="412"/>
      <c r="GLM693" s="412"/>
      <c r="GLN693" s="412"/>
      <c r="GLO693" s="412"/>
      <c r="GLP693" s="412"/>
      <c r="GLQ693" s="412"/>
      <c r="GLR693" s="412"/>
      <c r="GLS693" s="412"/>
      <c r="GLT693" s="412"/>
      <c r="GLU693" s="412"/>
      <c r="GLV693" s="412"/>
      <c r="GLW693" s="412"/>
      <c r="GLX693" s="412"/>
      <c r="GLY693" s="412"/>
      <c r="GLZ693" s="412"/>
      <c r="GMA693" s="412"/>
      <c r="GMB693" s="412"/>
      <c r="GMC693" s="412"/>
      <c r="GMD693" s="412"/>
      <c r="GME693" s="412"/>
      <c r="GMF693" s="412"/>
      <c r="GMG693" s="412"/>
      <c r="GMH693" s="412"/>
      <c r="GMI693" s="412"/>
      <c r="GMJ693" s="412"/>
      <c r="GMK693" s="412"/>
      <c r="GML693" s="412"/>
      <c r="GMM693" s="412"/>
      <c r="GMN693" s="412"/>
      <c r="GMO693" s="412"/>
      <c r="GMP693" s="412"/>
      <c r="GMQ693" s="412"/>
      <c r="GMR693" s="412"/>
      <c r="GMS693" s="412"/>
      <c r="GMT693" s="412"/>
      <c r="GMU693" s="412"/>
      <c r="GMV693" s="412"/>
      <c r="GMW693" s="412"/>
      <c r="GMX693" s="412"/>
      <c r="GMY693" s="412"/>
      <c r="GMZ693" s="412"/>
      <c r="GNA693" s="412"/>
      <c r="GNB693" s="413"/>
      <c r="GNC693" s="413"/>
      <c r="GND693" s="413"/>
      <c r="GNE693" s="413"/>
      <c r="GNF693" s="413"/>
      <c r="GNG693" s="413"/>
      <c r="GNH693" s="413"/>
      <c r="GNI693" s="413"/>
      <c r="GNJ693" s="413"/>
      <c r="GNK693" s="413"/>
      <c r="GNL693" s="413"/>
      <c r="GNM693" s="413"/>
      <c r="GNN693" s="413"/>
      <c r="GNO693" s="413"/>
      <c r="GNP693" s="413"/>
      <c r="GNQ693" s="413"/>
      <c r="GNR693" s="413"/>
      <c r="GNS693" s="413"/>
      <c r="GNT693" s="413"/>
      <c r="GNU693" s="413"/>
      <c r="GNV693" s="413"/>
      <c r="GNW693" s="413"/>
      <c r="GNX693" s="413"/>
      <c r="GNY693" s="413"/>
      <c r="GNZ693" s="414"/>
      <c r="GOA693" s="414"/>
      <c r="GOB693" s="414"/>
      <c r="GOC693" s="414"/>
      <c r="GOD693" s="414"/>
      <c r="GOE693" s="413"/>
      <c r="GOF693" s="413"/>
      <c r="GOG693" s="414"/>
      <c r="GOH693" s="414"/>
      <c r="GOI693" s="413"/>
      <c r="GOJ693" s="413"/>
      <c r="GOK693" s="414"/>
      <c r="GOL693" s="414"/>
      <c r="GOM693" s="413"/>
      <c r="GON693" s="413"/>
      <c r="GOO693" s="413"/>
      <c r="GOP693" s="413"/>
      <c r="GOQ693" s="413"/>
      <c r="GOR693" s="413"/>
      <c r="GOS693" s="413"/>
      <c r="GOT693" s="414"/>
      <c r="GOU693" s="414"/>
      <c r="GOV693" s="413"/>
      <c r="GOW693" s="413"/>
      <c r="GOX693" s="414"/>
      <c r="GOY693" s="414"/>
      <c r="GOZ693" s="413"/>
      <c r="GPA693" s="413"/>
      <c r="GPB693" s="413"/>
      <c r="GPC693" s="413"/>
      <c r="GPD693" s="413"/>
      <c r="GPE693" s="407"/>
      <c r="GPF693" s="439"/>
      <c r="GPG693" s="413"/>
      <c r="GPH693" s="413"/>
      <c r="GPI693" s="413"/>
      <c r="GPJ693" s="413"/>
      <c r="GPK693" s="413"/>
      <c r="GPL693" s="413"/>
      <c r="GPM693" s="413"/>
      <c r="GPN693" s="412"/>
      <c r="GPO693" s="412"/>
      <c r="GPP693" s="412"/>
      <c r="GPQ693" s="412"/>
      <c r="GPR693" s="412"/>
      <c r="GPS693" s="412"/>
      <c r="GPT693" s="412"/>
      <c r="GPU693" s="412"/>
      <c r="GPV693" s="412"/>
      <c r="GPW693" s="412"/>
      <c r="GPX693" s="412"/>
      <c r="GPY693" s="412"/>
      <c r="GPZ693" s="412"/>
      <c r="GQA693" s="412"/>
      <c r="GQB693" s="412"/>
      <c r="GQC693" s="412"/>
      <c r="GQD693" s="412"/>
      <c r="GQE693" s="412"/>
      <c r="GQF693" s="412"/>
      <c r="GQG693" s="412"/>
      <c r="GQH693" s="412"/>
      <c r="GQI693" s="412"/>
      <c r="GQJ693" s="412"/>
      <c r="GQK693" s="412"/>
      <c r="GQL693" s="412"/>
      <c r="GQM693" s="412"/>
      <c r="GQN693" s="412"/>
      <c r="GQO693" s="412"/>
      <c r="GQP693" s="412"/>
      <c r="GQQ693" s="412"/>
      <c r="GQR693" s="412"/>
      <c r="GQS693" s="412"/>
      <c r="GQT693" s="412"/>
      <c r="GQU693" s="412"/>
      <c r="GQV693" s="412"/>
      <c r="GQW693" s="412"/>
      <c r="GQX693" s="412"/>
      <c r="GQY693" s="412"/>
      <c r="GQZ693" s="412"/>
      <c r="GRA693" s="412"/>
      <c r="GRB693" s="412"/>
      <c r="GRC693" s="412"/>
      <c r="GRD693" s="412"/>
      <c r="GRE693" s="412"/>
      <c r="GRF693" s="413"/>
      <c r="GRG693" s="413"/>
      <c r="GRH693" s="413"/>
      <c r="GRI693" s="413"/>
      <c r="GRJ693" s="413"/>
      <c r="GRK693" s="413"/>
      <c r="GRL693" s="413"/>
      <c r="GRM693" s="413"/>
      <c r="GRN693" s="413"/>
      <c r="GRO693" s="413"/>
      <c r="GRP693" s="413"/>
      <c r="GRQ693" s="413"/>
      <c r="GRR693" s="413"/>
      <c r="GRS693" s="413"/>
      <c r="GRT693" s="413"/>
      <c r="GRU693" s="413"/>
      <c r="GRV693" s="413"/>
      <c r="GRW693" s="413"/>
      <c r="GRX693" s="413"/>
      <c r="GRY693" s="413"/>
      <c r="GRZ693" s="413"/>
      <c r="GSA693" s="413"/>
      <c r="GSB693" s="413"/>
      <c r="GSC693" s="413"/>
      <c r="GSD693" s="414"/>
      <c r="GSE693" s="414"/>
      <c r="GSF693" s="414"/>
      <c r="GSG693" s="414"/>
      <c r="GSH693" s="414"/>
      <c r="GSI693" s="413"/>
      <c r="GSJ693" s="413"/>
      <c r="GSK693" s="414"/>
      <c r="GSL693" s="414"/>
      <c r="GSM693" s="413"/>
      <c r="GSN693" s="413"/>
      <c r="GSO693" s="414"/>
      <c r="GSP693" s="414"/>
      <c r="GSQ693" s="413"/>
      <c r="GSR693" s="413"/>
      <c r="GSS693" s="413"/>
      <c r="GST693" s="413"/>
      <c r="GSU693" s="413"/>
      <c r="GSV693" s="413"/>
      <c r="GSW693" s="413"/>
      <c r="GSX693" s="414"/>
      <c r="GSY693" s="414"/>
      <c r="GSZ693" s="413"/>
      <c r="GTA693" s="413"/>
      <c r="GTB693" s="414"/>
      <c r="GTC693" s="414"/>
      <c r="GTD693" s="413"/>
      <c r="GTE693" s="413"/>
      <c r="GTF693" s="413"/>
      <c r="GTG693" s="413"/>
      <c r="GTH693" s="413"/>
      <c r="GTI693" s="407"/>
      <c r="GTJ693" s="439"/>
      <c r="GTK693" s="413"/>
      <c r="GTL693" s="413"/>
      <c r="GTM693" s="413"/>
      <c r="GTN693" s="413"/>
      <c r="GTO693" s="413"/>
      <c r="GTP693" s="413"/>
      <c r="GTQ693" s="413"/>
      <c r="GTR693" s="412"/>
      <c r="GTS693" s="412"/>
      <c r="GTT693" s="412"/>
      <c r="GTU693" s="412"/>
      <c r="GTV693" s="412"/>
      <c r="GTW693" s="412"/>
      <c r="GTX693" s="412"/>
      <c r="GTY693" s="412"/>
      <c r="GTZ693" s="412"/>
      <c r="GUA693" s="412"/>
      <c r="GUB693" s="412"/>
      <c r="GUC693" s="412"/>
      <c r="GUD693" s="412"/>
      <c r="GUE693" s="412"/>
      <c r="GUF693" s="412"/>
      <c r="GUG693" s="412"/>
      <c r="GUH693" s="412"/>
      <c r="GUI693" s="412"/>
      <c r="GUJ693" s="412"/>
      <c r="GUK693" s="412"/>
      <c r="GUL693" s="412"/>
      <c r="GUM693" s="412"/>
      <c r="GUN693" s="412"/>
      <c r="GUO693" s="412"/>
      <c r="GUP693" s="412"/>
      <c r="GUQ693" s="412"/>
      <c r="GUR693" s="412"/>
      <c r="GUS693" s="412"/>
      <c r="GUT693" s="412"/>
      <c r="GUU693" s="412"/>
      <c r="GUV693" s="412"/>
      <c r="GUW693" s="412"/>
      <c r="GUX693" s="412"/>
      <c r="GUY693" s="412"/>
      <c r="GUZ693" s="412"/>
      <c r="GVA693" s="412"/>
      <c r="GVB693" s="412"/>
      <c r="GVC693" s="412"/>
      <c r="GVD693" s="412"/>
      <c r="GVE693" s="412"/>
      <c r="GVF693" s="412"/>
      <c r="GVG693" s="412"/>
      <c r="GVH693" s="412"/>
      <c r="GVI693" s="412"/>
      <c r="GVJ693" s="413"/>
      <c r="GVK693" s="413"/>
      <c r="GVL693" s="413"/>
      <c r="GVM693" s="413"/>
      <c r="GVN693" s="413"/>
      <c r="GVO693" s="413"/>
      <c r="GVP693" s="413"/>
      <c r="GVQ693" s="413"/>
      <c r="GVR693" s="413"/>
      <c r="GVS693" s="413"/>
      <c r="GVT693" s="413"/>
      <c r="GVU693" s="413"/>
      <c r="GVV693" s="413"/>
      <c r="GVW693" s="413"/>
      <c r="GVX693" s="413"/>
      <c r="GVY693" s="413"/>
      <c r="GVZ693" s="413"/>
      <c r="GWA693" s="413"/>
      <c r="GWB693" s="413"/>
      <c r="GWC693" s="413"/>
      <c r="GWD693" s="413"/>
      <c r="GWE693" s="413"/>
      <c r="GWF693" s="413"/>
      <c r="GWG693" s="413"/>
      <c r="GWH693" s="414"/>
      <c r="GWI693" s="414"/>
      <c r="GWJ693" s="414"/>
      <c r="GWK693" s="414"/>
      <c r="GWL693" s="414"/>
      <c r="GWM693" s="413"/>
      <c r="GWN693" s="413"/>
      <c r="GWO693" s="414"/>
      <c r="GWP693" s="414"/>
      <c r="GWQ693" s="413"/>
      <c r="GWR693" s="413"/>
      <c r="GWS693" s="414"/>
      <c r="GWT693" s="414"/>
      <c r="GWU693" s="413"/>
      <c r="GWV693" s="413"/>
      <c r="GWW693" s="413"/>
      <c r="GWX693" s="413"/>
      <c r="GWY693" s="413"/>
      <c r="GWZ693" s="413"/>
      <c r="GXA693" s="413"/>
      <c r="GXB693" s="414"/>
      <c r="GXC693" s="414"/>
      <c r="GXD693" s="413"/>
      <c r="GXE693" s="413"/>
      <c r="GXF693" s="414"/>
      <c r="GXG693" s="414"/>
      <c r="GXH693" s="413"/>
      <c r="GXI693" s="413"/>
      <c r="GXJ693" s="413"/>
      <c r="GXK693" s="413"/>
      <c r="GXL693" s="413"/>
      <c r="GXM693" s="407"/>
      <c r="GXN693" s="439"/>
      <c r="GXO693" s="413"/>
      <c r="GXP693" s="413"/>
      <c r="GXQ693" s="413"/>
      <c r="GXR693" s="413"/>
      <c r="GXS693" s="413"/>
      <c r="GXT693" s="413"/>
      <c r="GXU693" s="413"/>
      <c r="GXV693" s="412"/>
      <c r="GXW693" s="412"/>
      <c r="GXX693" s="412"/>
      <c r="GXY693" s="412"/>
      <c r="GXZ693" s="412"/>
      <c r="GYA693" s="412"/>
      <c r="GYB693" s="412"/>
      <c r="GYC693" s="412"/>
      <c r="GYD693" s="412"/>
      <c r="GYE693" s="412"/>
      <c r="GYF693" s="412"/>
      <c r="GYG693" s="412"/>
      <c r="GYH693" s="412"/>
      <c r="GYI693" s="412"/>
      <c r="GYJ693" s="412"/>
      <c r="GYK693" s="412"/>
      <c r="GYL693" s="412"/>
      <c r="GYM693" s="412"/>
      <c r="GYN693" s="412"/>
      <c r="GYO693" s="412"/>
      <c r="GYP693" s="412"/>
      <c r="GYQ693" s="412"/>
      <c r="GYR693" s="412"/>
      <c r="GYS693" s="412"/>
      <c r="GYT693" s="412"/>
      <c r="GYU693" s="412"/>
      <c r="GYV693" s="412"/>
      <c r="GYW693" s="412"/>
      <c r="GYX693" s="412"/>
      <c r="GYY693" s="412"/>
      <c r="GYZ693" s="412"/>
      <c r="GZA693" s="412"/>
      <c r="GZB693" s="412"/>
      <c r="GZC693" s="412"/>
      <c r="GZD693" s="412"/>
      <c r="GZE693" s="412"/>
      <c r="GZF693" s="412"/>
      <c r="GZG693" s="412"/>
      <c r="GZH693" s="412"/>
      <c r="GZI693" s="412"/>
      <c r="GZJ693" s="412"/>
      <c r="GZK693" s="412"/>
      <c r="GZL693" s="412"/>
      <c r="GZM693" s="412"/>
      <c r="GZN693" s="413"/>
      <c r="GZO693" s="413"/>
      <c r="GZP693" s="413"/>
      <c r="GZQ693" s="413"/>
      <c r="GZR693" s="413"/>
      <c r="GZS693" s="413"/>
      <c r="GZT693" s="413"/>
      <c r="GZU693" s="413"/>
      <c r="GZV693" s="413"/>
      <c r="GZW693" s="413"/>
      <c r="GZX693" s="413"/>
      <c r="GZY693" s="413"/>
      <c r="GZZ693" s="413"/>
      <c r="HAA693" s="413"/>
      <c r="HAB693" s="413"/>
      <c r="HAC693" s="413"/>
      <c r="HAD693" s="413"/>
      <c r="HAE693" s="413"/>
      <c r="HAF693" s="413"/>
      <c r="HAG693" s="413"/>
      <c r="HAH693" s="413"/>
      <c r="HAI693" s="413"/>
      <c r="HAJ693" s="413"/>
      <c r="HAK693" s="413"/>
      <c r="HAL693" s="414"/>
      <c r="HAM693" s="414"/>
      <c r="HAN693" s="414"/>
      <c r="HAO693" s="414"/>
      <c r="HAP693" s="414"/>
      <c r="HAQ693" s="413"/>
      <c r="HAR693" s="413"/>
      <c r="HAS693" s="414"/>
      <c r="HAT693" s="414"/>
      <c r="HAU693" s="413"/>
      <c r="HAV693" s="413"/>
      <c r="HAW693" s="414"/>
      <c r="HAX693" s="414"/>
      <c r="HAY693" s="413"/>
      <c r="HAZ693" s="413"/>
      <c r="HBA693" s="413"/>
      <c r="HBB693" s="413"/>
      <c r="HBC693" s="413"/>
      <c r="HBD693" s="413"/>
      <c r="HBE693" s="413"/>
      <c r="HBF693" s="414"/>
      <c r="HBG693" s="414"/>
      <c r="HBH693" s="413"/>
      <c r="HBI693" s="413"/>
      <c r="HBJ693" s="414"/>
      <c r="HBK693" s="414"/>
      <c r="HBL693" s="413"/>
      <c r="HBM693" s="413"/>
      <c r="HBN693" s="413"/>
      <c r="HBO693" s="413"/>
      <c r="HBP693" s="413"/>
      <c r="HBQ693" s="407"/>
      <c r="HBR693" s="439"/>
      <c r="HBS693" s="413"/>
      <c r="HBT693" s="413"/>
      <c r="HBU693" s="413"/>
      <c r="HBV693" s="413"/>
      <c r="HBW693" s="413"/>
      <c r="HBX693" s="413"/>
      <c r="HBY693" s="413"/>
      <c r="HBZ693" s="412"/>
      <c r="HCA693" s="412"/>
      <c r="HCB693" s="412"/>
      <c r="HCC693" s="412"/>
      <c r="HCD693" s="412"/>
      <c r="HCE693" s="412"/>
      <c r="HCF693" s="412"/>
      <c r="HCG693" s="412"/>
      <c r="HCH693" s="412"/>
      <c r="HCI693" s="412"/>
      <c r="HCJ693" s="412"/>
      <c r="HCK693" s="412"/>
      <c r="HCL693" s="412"/>
      <c r="HCM693" s="412"/>
      <c r="HCN693" s="412"/>
      <c r="HCO693" s="412"/>
      <c r="HCP693" s="412"/>
      <c r="HCQ693" s="412"/>
      <c r="HCR693" s="412"/>
      <c r="HCS693" s="412"/>
      <c r="HCT693" s="412"/>
      <c r="HCU693" s="412"/>
      <c r="HCV693" s="412"/>
      <c r="HCW693" s="412"/>
      <c r="HCX693" s="412"/>
      <c r="HCY693" s="412"/>
      <c r="HCZ693" s="412"/>
      <c r="HDA693" s="412"/>
      <c r="HDB693" s="412"/>
      <c r="HDC693" s="412"/>
      <c r="HDD693" s="412"/>
      <c r="HDE693" s="412"/>
      <c r="HDF693" s="412"/>
      <c r="HDG693" s="412"/>
      <c r="HDH693" s="412"/>
      <c r="HDI693" s="412"/>
      <c r="HDJ693" s="412"/>
      <c r="HDK693" s="412"/>
      <c r="HDL693" s="412"/>
      <c r="HDM693" s="412"/>
      <c r="HDN693" s="412"/>
      <c r="HDO693" s="412"/>
      <c r="HDP693" s="412"/>
      <c r="HDQ693" s="412"/>
      <c r="HDR693" s="413"/>
      <c r="HDS693" s="413"/>
      <c r="HDT693" s="413"/>
      <c r="HDU693" s="413"/>
      <c r="HDV693" s="413"/>
      <c r="HDW693" s="413"/>
      <c r="HDX693" s="413"/>
      <c r="HDY693" s="413"/>
      <c r="HDZ693" s="413"/>
      <c r="HEA693" s="413"/>
      <c r="HEB693" s="413"/>
      <c r="HEC693" s="413"/>
      <c r="HED693" s="413"/>
      <c r="HEE693" s="413"/>
      <c r="HEF693" s="413"/>
      <c r="HEG693" s="413"/>
      <c r="HEH693" s="413"/>
      <c r="HEI693" s="413"/>
      <c r="HEJ693" s="413"/>
      <c r="HEK693" s="413"/>
      <c r="HEL693" s="413"/>
      <c r="HEM693" s="413"/>
      <c r="HEN693" s="413"/>
      <c r="HEO693" s="413"/>
      <c r="HEP693" s="414"/>
      <c r="HEQ693" s="414"/>
      <c r="HER693" s="414"/>
      <c r="HES693" s="414"/>
      <c r="HET693" s="414"/>
      <c r="HEU693" s="413"/>
      <c r="HEV693" s="413"/>
      <c r="HEW693" s="414"/>
      <c r="HEX693" s="414"/>
      <c r="HEY693" s="413"/>
      <c r="HEZ693" s="413"/>
      <c r="HFA693" s="414"/>
      <c r="HFB693" s="414"/>
      <c r="HFC693" s="413"/>
      <c r="HFD693" s="413"/>
      <c r="HFE693" s="413"/>
      <c r="HFF693" s="413"/>
      <c r="HFG693" s="413"/>
      <c r="HFH693" s="413"/>
      <c r="HFI693" s="413"/>
      <c r="HFJ693" s="414"/>
      <c r="HFK693" s="414"/>
      <c r="HFL693" s="413"/>
      <c r="HFM693" s="413"/>
      <c r="HFN693" s="414"/>
      <c r="HFO693" s="414"/>
      <c r="HFP693" s="413"/>
      <c r="HFQ693" s="413"/>
      <c r="HFR693" s="413"/>
      <c r="HFS693" s="413"/>
      <c r="HFT693" s="413"/>
      <c r="HFU693" s="407"/>
      <c r="HFV693" s="439"/>
      <c r="HFW693" s="413"/>
      <c r="HFX693" s="413"/>
      <c r="HFY693" s="413"/>
      <c r="HFZ693" s="413"/>
      <c r="HGA693" s="413"/>
      <c r="HGB693" s="413"/>
      <c r="HGC693" s="413"/>
      <c r="HGD693" s="412"/>
      <c r="HGE693" s="412"/>
      <c r="HGF693" s="412"/>
      <c r="HGG693" s="412"/>
      <c r="HGH693" s="412"/>
      <c r="HGI693" s="412"/>
      <c r="HGJ693" s="412"/>
      <c r="HGK693" s="412"/>
      <c r="HGL693" s="412"/>
      <c r="HGM693" s="412"/>
      <c r="HGN693" s="412"/>
      <c r="HGO693" s="412"/>
      <c r="HGP693" s="412"/>
      <c r="HGQ693" s="412"/>
      <c r="HGR693" s="412"/>
      <c r="HGS693" s="412"/>
      <c r="HGT693" s="412"/>
      <c r="HGU693" s="412"/>
      <c r="HGV693" s="412"/>
      <c r="HGW693" s="412"/>
      <c r="HGX693" s="412"/>
      <c r="HGY693" s="412"/>
      <c r="HGZ693" s="412"/>
      <c r="HHA693" s="412"/>
      <c r="HHB693" s="412"/>
      <c r="HHC693" s="412"/>
      <c r="HHD693" s="412"/>
      <c r="HHE693" s="412"/>
      <c r="HHF693" s="412"/>
      <c r="HHG693" s="412"/>
      <c r="HHH693" s="412"/>
      <c r="HHI693" s="412"/>
      <c r="HHJ693" s="412"/>
      <c r="HHK693" s="412"/>
      <c r="HHL693" s="412"/>
      <c r="HHM693" s="412"/>
      <c r="HHN693" s="412"/>
      <c r="HHO693" s="412"/>
      <c r="HHP693" s="412"/>
      <c r="HHQ693" s="412"/>
      <c r="HHR693" s="412"/>
      <c r="HHS693" s="412"/>
      <c r="HHT693" s="412"/>
      <c r="HHU693" s="412"/>
      <c r="HHV693" s="413"/>
      <c r="HHW693" s="413"/>
      <c r="HHX693" s="413"/>
      <c r="HHY693" s="413"/>
      <c r="HHZ693" s="413"/>
      <c r="HIA693" s="413"/>
      <c r="HIB693" s="413"/>
      <c r="HIC693" s="413"/>
      <c r="HID693" s="413"/>
      <c r="HIE693" s="413"/>
      <c r="HIF693" s="413"/>
      <c r="HIG693" s="413"/>
      <c r="HIH693" s="413"/>
      <c r="HII693" s="413"/>
      <c r="HIJ693" s="413"/>
      <c r="HIK693" s="413"/>
      <c r="HIL693" s="413"/>
      <c r="HIM693" s="413"/>
      <c r="HIN693" s="413"/>
      <c r="HIO693" s="413"/>
      <c r="HIP693" s="413"/>
      <c r="HIQ693" s="413"/>
      <c r="HIR693" s="413"/>
      <c r="HIS693" s="413"/>
      <c r="HIT693" s="414"/>
      <c r="HIU693" s="414"/>
      <c r="HIV693" s="414"/>
      <c r="HIW693" s="414"/>
      <c r="HIX693" s="414"/>
      <c r="HIY693" s="413"/>
      <c r="HIZ693" s="413"/>
      <c r="HJA693" s="414"/>
      <c r="HJB693" s="414"/>
      <c r="HJC693" s="413"/>
      <c r="HJD693" s="413"/>
      <c r="HJE693" s="414"/>
      <c r="HJF693" s="414"/>
      <c r="HJG693" s="413"/>
      <c r="HJH693" s="413"/>
      <c r="HJI693" s="413"/>
      <c r="HJJ693" s="413"/>
      <c r="HJK693" s="413"/>
      <c r="HJL693" s="413"/>
      <c r="HJM693" s="413"/>
      <c r="HJN693" s="414"/>
      <c r="HJO693" s="414"/>
      <c r="HJP693" s="413"/>
      <c r="HJQ693" s="413"/>
      <c r="HJR693" s="414"/>
      <c r="HJS693" s="414"/>
      <c r="HJT693" s="413"/>
      <c r="HJU693" s="413"/>
      <c r="HJV693" s="413"/>
      <c r="HJW693" s="413"/>
      <c r="HJX693" s="413"/>
      <c r="HJY693" s="407"/>
      <c r="HJZ693" s="439"/>
      <c r="HKA693" s="413"/>
      <c r="HKB693" s="413"/>
      <c r="HKC693" s="413"/>
      <c r="HKD693" s="413"/>
      <c r="HKE693" s="413"/>
      <c r="HKF693" s="413"/>
      <c r="HKG693" s="413"/>
      <c r="HKH693" s="412"/>
      <c r="HKI693" s="412"/>
      <c r="HKJ693" s="412"/>
      <c r="HKK693" s="412"/>
      <c r="HKL693" s="412"/>
      <c r="HKM693" s="412"/>
      <c r="HKN693" s="412"/>
      <c r="HKO693" s="412"/>
      <c r="HKP693" s="412"/>
      <c r="HKQ693" s="412"/>
      <c r="HKR693" s="412"/>
      <c r="HKS693" s="412"/>
      <c r="HKT693" s="412"/>
      <c r="HKU693" s="412"/>
      <c r="HKV693" s="412"/>
      <c r="HKW693" s="412"/>
      <c r="HKX693" s="412"/>
      <c r="HKY693" s="412"/>
      <c r="HKZ693" s="412"/>
      <c r="HLA693" s="412"/>
      <c r="HLB693" s="412"/>
      <c r="HLC693" s="412"/>
      <c r="HLD693" s="412"/>
      <c r="HLE693" s="412"/>
      <c r="HLF693" s="412"/>
      <c r="HLG693" s="412"/>
      <c r="HLH693" s="412"/>
      <c r="HLI693" s="412"/>
      <c r="HLJ693" s="412"/>
      <c r="HLK693" s="412"/>
      <c r="HLL693" s="412"/>
      <c r="HLM693" s="412"/>
      <c r="HLN693" s="412"/>
      <c r="HLO693" s="412"/>
      <c r="HLP693" s="412"/>
      <c r="HLQ693" s="412"/>
      <c r="HLR693" s="412"/>
      <c r="HLS693" s="412"/>
      <c r="HLT693" s="412"/>
      <c r="HLU693" s="412"/>
      <c r="HLV693" s="412"/>
      <c r="HLW693" s="412"/>
      <c r="HLX693" s="412"/>
      <c r="HLY693" s="412"/>
      <c r="HLZ693" s="413"/>
      <c r="HMA693" s="413"/>
      <c r="HMB693" s="413"/>
      <c r="HMC693" s="413"/>
      <c r="HMD693" s="413"/>
      <c r="HME693" s="413"/>
      <c r="HMF693" s="413"/>
      <c r="HMG693" s="413"/>
      <c r="HMH693" s="413"/>
      <c r="HMI693" s="413"/>
      <c r="HMJ693" s="413"/>
      <c r="HMK693" s="413"/>
      <c r="HML693" s="413"/>
      <c r="HMM693" s="413"/>
      <c r="HMN693" s="413"/>
      <c r="HMO693" s="413"/>
      <c r="HMP693" s="413"/>
      <c r="HMQ693" s="413"/>
      <c r="HMR693" s="413"/>
      <c r="HMS693" s="413"/>
      <c r="HMT693" s="413"/>
      <c r="HMU693" s="413"/>
      <c r="HMV693" s="413"/>
      <c r="HMW693" s="413"/>
      <c r="HMX693" s="414"/>
      <c r="HMY693" s="414"/>
      <c r="HMZ693" s="414"/>
      <c r="HNA693" s="414"/>
      <c r="HNB693" s="414"/>
      <c r="HNC693" s="413"/>
      <c r="HND693" s="413"/>
      <c r="HNE693" s="414"/>
      <c r="HNF693" s="414"/>
      <c r="HNG693" s="413"/>
      <c r="HNH693" s="413"/>
      <c r="HNI693" s="414"/>
      <c r="HNJ693" s="414"/>
      <c r="HNK693" s="413"/>
      <c r="HNL693" s="413"/>
      <c r="HNM693" s="413"/>
      <c r="HNN693" s="413"/>
      <c r="HNO693" s="413"/>
      <c r="HNP693" s="413"/>
      <c r="HNQ693" s="413"/>
      <c r="HNR693" s="414"/>
      <c r="HNS693" s="414"/>
      <c r="HNT693" s="413"/>
      <c r="HNU693" s="413"/>
      <c r="HNV693" s="414"/>
      <c r="HNW693" s="414"/>
      <c r="HNX693" s="413"/>
      <c r="HNY693" s="413"/>
      <c r="HNZ693" s="413"/>
      <c r="HOA693" s="413"/>
      <c r="HOB693" s="413"/>
      <c r="HOC693" s="407"/>
      <c r="HOD693" s="439"/>
      <c r="HOE693" s="413"/>
      <c r="HOF693" s="413"/>
      <c r="HOG693" s="413"/>
      <c r="HOH693" s="413"/>
      <c r="HOI693" s="413"/>
      <c r="HOJ693" s="413"/>
      <c r="HOK693" s="413"/>
      <c r="HOL693" s="412"/>
      <c r="HOM693" s="412"/>
      <c r="HON693" s="412"/>
      <c r="HOO693" s="412"/>
      <c r="HOP693" s="412"/>
      <c r="HOQ693" s="412"/>
      <c r="HOR693" s="412"/>
      <c r="HOS693" s="412"/>
      <c r="HOT693" s="412"/>
      <c r="HOU693" s="412"/>
      <c r="HOV693" s="412"/>
      <c r="HOW693" s="412"/>
      <c r="HOX693" s="412"/>
      <c r="HOY693" s="412"/>
      <c r="HOZ693" s="412"/>
      <c r="HPA693" s="412"/>
      <c r="HPB693" s="412"/>
      <c r="HPC693" s="412"/>
      <c r="HPD693" s="412"/>
      <c r="HPE693" s="412"/>
      <c r="HPF693" s="412"/>
      <c r="HPG693" s="412"/>
      <c r="HPH693" s="412"/>
      <c r="HPI693" s="412"/>
      <c r="HPJ693" s="412"/>
      <c r="HPK693" s="412"/>
      <c r="HPL693" s="412"/>
      <c r="HPM693" s="412"/>
      <c r="HPN693" s="412"/>
      <c r="HPO693" s="412"/>
      <c r="HPP693" s="412"/>
      <c r="HPQ693" s="412"/>
      <c r="HPR693" s="412"/>
      <c r="HPS693" s="412"/>
      <c r="HPT693" s="412"/>
      <c r="HPU693" s="412"/>
      <c r="HPV693" s="412"/>
      <c r="HPW693" s="412"/>
      <c r="HPX693" s="412"/>
      <c r="HPY693" s="412"/>
      <c r="HPZ693" s="412"/>
      <c r="HQA693" s="412"/>
      <c r="HQB693" s="412"/>
      <c r="HQC693" s="412"/>
      <c r="HQD693" s="413"/>
      <c r="HQE693" s="413"/>
      <c r="HQF693" s="413"/>
      <c r="HQG693" s="413"/>
      <c r="HQH693" s="413"/>
      <c r="HQI693" s="413"/>
      <c r="HQJ693" s="413"/>
      <c r="HQK693" s="413"/>
      <c r="HQL693" s="413"/>
      <c r="HQM693" s="413"/>
      <c r="HQN693" s="413"/>
      <c r="HQO693" s="413"/>
      <c r="HQP693" s="413"/>
      <c r="HQQ693" s="413"/>
      <c r="HQR693" s="413"/>
      <c r="HQS693" s="413"/>
      <c r="HQT693" s="413"/>
      <c r="HQU693" s="413"/>
      <c r="HQV693" s="413"/>
      <c r="HQW693" s="413"/>
      <c r="HQX693" s="413"/>
      <c r="HQY693" s="413"/>
      <c r="HQZ693" s="413"/>
      <c r="HRA693" s="413"/>
      <c r="HRB693" s="414"/>
      <c r="HRC693" s="414"/>
      <c r="HRD693" s="414"/>
      <c r="HRE693" s="414"/>
      <c r="HRF693" s="414"/>
      <c r="HRG693" s="413"/>
      <c r="HRH693" s="413"/>
      <c r="HRI693" s="414"/>
      <c r="HRJ693" s="414"/>
      <c r="HRK693" s="413"/>
      <c r="HRL693" s="413"/>
      <c r="HRM693" s="414"/>
      <c r="HRN693" s="414"/>
      <c r="HRO693" s="413"/>
      <c r="HRP693" s="413"/>
      <c r="HRQ693" s="413"/>
      <c r="HRR693" s="413"/>
      <c r="HRS693" s="413"/>
      <c r="HRT693" s="413"/>
      <c r="HRU693" s="413"/>
      <c r="HRV693" s="414"/>
      <c r="HRW693" s="414"/>
      <c r="HRX693" s="413"/>
      <c r="HRY693" s="413"/>
      <c r="HRZ693" s="414"/>
      <c r="HSA693" s="414"/>
      <c r="HSB693" s="413"/>
      <c r="HSC693" s="413"/>
      <c r="HSD693" s="413"/>
      <c r="HSE693" s="413"/>
      <c r="HSF693" s="413"/>
      <c r="HSG693" s="407"/>
      <c r="HSH693" s="439"/>
      <c r="HSI693" s="413"/>
      <c r="HSJ693" s="413"/>
      <c r="HSK693" s="413"/>
      <c r="HSL693" s="413"/>
      <c r="HSM693" s="413"/>
      <c r="HSN693" s="413"/>
      <c r="HSO693" s="413"/>
      <c r="HSP693" s="412"/>
      <c r="HSQ693" s="412"/>
      <c r="HSR693" s="412"/>
      <c r="HSS693" s="412"/>
      <c r="HST693" s="412"/>
      <c r="HSU693" s="412"/>
      <c r="HSV693" s="412"/>
      <c r="HSW693" s="412"/>
      <c r="HSX693" s="412"/>
      <c r="HSY693" s="412"/>
      <c r="HSZ693" s="412"/>
      <c r="HTA693" s="412"/>
      <c r="HTB693" s="412"/>
      <c r="HTC693" s="412"/>
      <c r="HTD693" s="412"/>
      <c r="HTE693" s="412"/>
      <c r="HTF693" s="412"/>
      <c r="HTG693" s="412"/>
      <c r="HTH693" s="412"/>
      <c r="HTI693" s="412"/>
      <c r="HTJ693" s="412"/>
      <c r="HTK693" s="412"/>
      <c r="HTL693" s="412"/>
      <c r="HTM693" s="412"/>
      <c r="HTN693" s="412"/>
      <c r="HTO693" s="412"/>
      <c r="HTP693" s="412"/>
      <c r="HTQ693" s="412"/>
      <c r="HTR693" s="412"/>
      <c r="HTS693" s="412"/>
      <c r="HTT693" s="412"/>
      <c r="HTU693" s="412"/>
      <c r="HTV693" s="412"/>
      <c r="HTW693" s="412"/>
      <c r="HTX693" s="412"/>
      <c r="HTY693" s="412"/>
      <c r="HTZ693" s="412"/>
      <c r="HUA693" s="412"/>
      <c r="HUB693" s="412"/>
      <c r="HUC693" s="412"/>
      <c r="HUD693" s="412"/>
      <c r="HUE693" s="412"/>
      <c r="HUF693" s="412"/>
      <c r="HUG693" s="412"/>
      <c r="HUH693" s="413"/>
      <c r="HUI693" s="413"/>
      <c r="HUJ693" s="413"/>
      <c r="HUK693" s="413"/>
      <c r="HUL693" s="413"/>
      <c r="HUM693" s="413"/>
      <c r="HUN693" s="413"/>
      <c r="HUO693" s="413"/>
      <c r="HUP693" s="413"/>
      <c r="HUQ693" s="413"/>
      <c r="HUR693" s="413"/>
      <c r="HUS693" s="413"/>
      <c r="HUT693" s="413"/>
      <c r="HUU693" s="413"/>
      <c r="HUV693" s="413"/>
      <c r="HUW693" s="413"/>
      <c r="HUX693" s="413"/>
      <c r="HUY693" s="413"/>
      <c r="HUZ693" s="413"/>
      <c r="HVA693" s="413"/>
      <c r="HVB693" s="413"/>
      <c r="HVC693" s="413"/>
      <c r="HVD693" s="413"/>
      <c r="HVE693" s="413"/>
      <c r="HVF693" s="414"/>
      <c r="HVG693" s="414"/>
      <c r="HVH693" s="414"/>
      <c r="HVI693" s="414"/>
      <c r="HVJ693" s="414"/>
      <c r="HVK693" s="413"/>
      <c r="HVL693" s="413"/>
      <c r="HVM693" s="414"/>
      <c r="HVN693" s="414"/>
      <c r="HVO693" s="413"/>
      <c r="HVP693" s="413"/>
      <c r="HVQ693" s="414"/>
      <c r="HVR693" s="414"/>
      <c r="HVS693" s="413"/>
      <c r="HVT693" s="413"/>
      <c r="HVU693" s="413"/>
      <c r="HVV693" s="413"/>
      <c r="HVW693" s="413"/>
      <c r="HVX693" s="413"/>
      <c r="HVY693" s="413"/>
      <c r="HVZ693" s="414"/>
      <c r="HWA693" s="414"/>
      <c r="HWB693" s="413"/>
      <c r="HWC693" s="413"/>
      <c r="HWD693" s="414"/>
      <c r="HWE693" s="414"/>
      <c r="HWF693" s="413"/>
      <c r="HWG693" s="413"/>
      <c r="HWH693" s="413"/>
      <c r="HWI693" s="413"/>
      <c r="HWJ693" s="413"/>
      <c r="HWK693" s="407"/>
      <c r="HWL693" s="439"/>
      <c r="HWM693" s="413"/>
      <c r="HWN693" s="413"/>
      <c r="HWO693" s="413"/>
      <c r="HWP693" s="413"/>
      <c r="HWQ693" s="413"/>
      <c r="HWR693" s="413"/>
      <c r="HWS693" s="413"/>
      <c r="HWT693" s="412"/>
      <c r="HWU693" s="412"/>
      <c r="HWV693" s="412"/>
      <c r="HWW693" s="412"/>
      <c r="HWX693" s="412"/>
      <c r="HWY693" s="412"/>
      <c r="HWZ693" s="412"/>
      <c r="HXA693" s="412"/>
      <c r="HXB693" s="412"/>
      <c r="HXC693" s="412"/>
      <c r="HXD693" s="412"/>
      <c r="HXE693" s="412"/>
      <c r="HXF693" s="412"/>
      <c r="HXG693" s="412"/>
      <c r="HXH693" s="412"/>
      <c r="HXI693" s="412"/>
      <c r="HXJ693" s="412"/>
      <c r="HXK693" s="412"/>
      <c r="HXL693" s="412"/>
      <c r="HXM693" s="412"/>
      <c r="HXN693" s="412"/>
      <c r="HXO693" s="412"/>
      <c r="HXP693" s="412"/>
      <c r="HXQ693" s="412"/>
      <c r="HXR693" s="412"/>
      <c r="HXS693" s="412"/>
      <c r="HXT693" s="412"/>
      <c r="HXU693" s="412"/>
      <c r="HXV693" s="412"/>
      <c r="HXW693" s="412"/>
      <c r="HXX693" s="412"/>
      <c r="HXY693" s="412"/>
      <c r="HXZ693" s="412"/>
      <c r="HYA693" s="412"/>
      <c r="HYB693" s="412"/>
      <c r="HYC693" s="412"/>
      <c r="HYD693" s="412"/>
      <c r="HYE693" s="412"/>
      <c r="HYF693" s="412"/>
      <c r="HYG693" s="412"/>
      <c r="HYH693" s="412"/>
      <c r="HYI693" s="412"/>
      <c r="HYJ693" s="412"/>
      <c r="HYK693" s="412"/>
      <c r="HYL693" s="413"/>
      <c r="HYM693" s="413"/>
      <c r="HYN693" s="413"/>
      <c r="HYO693" s="413"/>
      <c r="HYP693" s="413"/>
      <c r="HYQ693" s="413"/>
      <c r="HYR693" s="413"/>
      <c r="HYS693" s="413"/>
      <c r="HYT693" s="413"/>
      <c r="HYU693" s="413"/>
      <c r="HYV693" s="413"/>
      <c r="HYW693" s="413"/>
      <c r="HYX693" s="413"/>
      <c r="HYY693" s="413"/>
      <c r="HYZ693" s="413"/>
      <c r="HZA693" s="413"/>
      <c r="HZB693" s="413"/>
      <c r="HZC693" s="413"/>
      <c r="HZD693" s="413"/>
      <c r="HZE693" s="413"/>
      <c r="HZF693" s="413"/>
      <c r="HZG693" s="413"/>
      <c r="HZH693" s="413"/>
      <c r="HZI693" s="413"/>
      <c r="HZJ693" s="414"/>
      <c r="HZK693" s="414"/>
      <c r="HZL693" s="414"/>
      <c r="HZM693" s="414"/>
      <c r="HZN693" s="414"/>
      <c r="HZO693" s="413"/>
      <c r="HZP693" s="413"/>
      <c r="HZQ693" s="414"/>
      <c r="HZR693" s="414"/>
      <c r="HZS693" s="413"/>
      <c r="HZT693" s="413"/>
      <c r="HZU693" s="414"/>
      <c r="HZV693" s="414"/>
      <c r="HZW693" s="413"/>
      <c r="HZX693" s="413"/>
      <c r="HZY693" s="413"/>
      <c r="HZZ693" s="413"/>
      <c r="IAA693" s="413"/>
      <c r="IAB693" s="413"/>
      <c r="IAC693" s="413"/>
      <c r="IAD693" s="414"/>
      <c r="IAE693" s="414"/>
      <c r="IAF693" s="413"/>
      <c r="IAG693" s="413"/>
      <c r="IAH693" s="414"/>
      <c r="IAI693" s="414"/>
      <c r="IAJ693" s="413"/>
      <c r="IAK693" s="413"/>
      <c r="IAL693" s="413"/>
      <c r="IAM693" s="413"/>
      <c r="IAN693" s="413"/>
      <c r="IAO693" s="407"/>
      <c r="IAP693" s="439"/>
      <c r="IAQ693" s="413"/>
      <c r="IAR693" s="413"/>
      <c r="IAS693" s="413"/>
      <c r="IAT693" s="413"/>
      <c r="IAU693" s="413"/>
      <c r="IAV693" s="413"/>
      <c r="IAW693" s="413"/>
      <c r="IAX693" s="412"/>
      <c r="IAY693" s="412"/>
      <c r="IAZ693" s="412"/>
      <c r="IBA693" s="412"/>
      <c r="IBB693" s="412"/>
      <c r="IBC693" s="412"/>
      <c r="IBD693" s="412"/>
      <c r="IBE693" s="412"/>
      <c r="IBF693" s="412"/>
      <c r="IBG693" s="412"/>
      <c r="IBH693" s="412"/>
      <c r="IBI693" s="412"/>
      <c r="IBJ693" s="412"/>
      <c r="IBK693" s="412"/>
      <c r="IBL693" s="412"/>
      <c r="IBM693" s="412"/>
      <c r="IBN693" s="412"/>
      <c r="IBO693" s="412"/>
      <c r="IBP693" s="412"/>
      <c r="IBQ693" s="412"/>
      <c r="IBR693" s="412"/>
      <c r="IBS693" s="412"/>
      <c r="IBT693" s="412"/>
      <c r="IBU693" s="412"/>
      <c r="IBV693" s="412"/>
      <c r="IBW693" s="412"/>
      <c r="IBX693" s="412"/>
      <c r="IBY693" s="412"/>
      <c r="IBZ693" s="412"/>
      <c r="ICA693" s="412"/>
      <c r="ICB693" s="412"/>
      <c r="ICC693" s="412"/>
      <c r="ICD693" s="412"/>
      <c r="ICE693" s="412"/>
      <c r="ICF693" s="412"/>
      <c r="ICG693" s="412"/>
      <c r="ICH693" s="412"/>
      <c r="ICI693" s="412"/>
      <c r="ICJ693" s="412"/>
      <c r="ICK693" s="412"/>
      <c r="ICL693" s="412"/>
      <c r="ICM693" s="412"/>
      <c r="ICN693" s="412"/>
      <c r="ICO693" s="412"/>
      <c r="ICP693" s="413"/>
      <c r="ICQ693" s="413"/>
      <c r="ICR693" s="413"/>
      <c r="ICS693" s="413"/>
      <c r="ICT693" s="413"/>
      <c r="ICU693" s="413"/>
      <c r="ICV693" s="413"/>
      <c r="ICW693" s="413"/>
      <c r="ICX693" s="413"/>
      <c r="ICY693" s="413"/>
      <c r="ICZ693" s="413"/>
      <c r="IDA693" s="413"/>
      <c r="IDB693" s="413"/>
      <c r="IDC693" s="413"/>
      <c r="IDD693" s="413"/>
      <c r="IDE693" s="413"/>
      <c r="IDF693" s="413"/>
      <c r="IDG693" s="413"/>
      <c r="IDH693" s="413"/>
      <c r="IDI693" s="413"/>
      <c r="IDJ693" s="413"/>
      <c r="IDK693" s="413"/>
      <c r="IDL693" s="413"/>
      <c r="IDM693" s="413"/>
      <c r="IDN693" s="414"/>
      <c r="IDO693" s="414"/>
      <c r="IDP693" s="414"/>
      <c r="IDQ693" s="414"/>
      <c r="IDR693" s="414"/>
      <c r="IDS693" s="413"/>
      <c r="IDT693" s="413"/>
      <c r="IDU693" s="414"/>
      <c r="IDV693" s="414"/>
      <c r="IDW693" s="413"/>
      <c r="IDX693" s="413"/>
      <c r="IDY693" s="414"/>
      <c r="IDZ693" s="414"/>
      <c r="IEA693" s="413"/>
      <c r="IEB693" s="413"/>
      <c r="IEC693" s="413"/>
      <c r="IED693" s="413"/>
      <c r="IEE693" s="413"/>
      <c r="IEF693" s="413"/>
      <c r="IEG693" s="413"/>
      <c r="IEH693" s="414"/>
      <c r="IEI693" s="414"/>
      <c r="IEJ693" s="413"/>
      <c r="IEK693" s="413"/>
      <c r="IEL693" s="414"/>
      <c r="IEM693" s="414"/>
      <c r="IEN693" s="413"/>
      <c r="IEO693" s="413"/>
      <c r="IEP693" s="413"/>
      <c r="IEQ693" s="413"/>
      <c r="IER693" s="413"/>
      <c r="IES693" s="407"/>
      <c r="IET693" s="439"/>
      <c r="IEU693" s="413"/>
      <c r="IEV693" s="413"/>
      <c r="IEW693" s="413"/>
      <c r="IEX693" s="413"/>
      <c r="IEY693" s="413"/>
      <c r="IEZ693" s="413"/>
      <c r="IFA693" s="413"/>
      <c r="IFB693" s="412"/>
      <c r="IFC693" s="412"/>
      <c r="IFD693" s="412"/>
      <c r="IFE693" s="412"/>
      <c r="IFF693" s="412"/>
      <c r="IFG693" s="412"/>
      <c r="IFH693" s="412"/>
      <c r="IFI693" s="412"/>
      <c r="IFJ693" s="412"/>
      <c r="IFK693" s="412"/>
      <c r="IFL693" s="412"/>
      <c r="IFM693" s="412"/>
      <c r="IFN693" s="412"/>
      <c r="IFO693" s="412"/>
      <c r="IFP693" s="412"/>
      <c r="IFQ693" s="412"/>
      <c r="IFR693" s="412"/>
      <c r="IFS693" s="412"/>
      <c r="IFT693" s="412"/>
      <c r="IFU693" s="412"/>
      <c r="IFV693" s="412"/>
      <c r="IFW693" s="412"/>
      <c r="IFX693" s="412"/>
      <c r="IFY693" s="412"/>
      <c r="IFZ693" s="412"/>
      <c r="IGA693" s="412"/>
      <c r="IGB693" s="412"/>
      <c r="IGC693" s="412"/>
      <c r="IGD693" s="412"/>
      <c r="IGE693" s="412"/>
      <c r="IGF693" s="412"/>
      <c r="IGG693" s="412"/>
      <c r="IGH693" s="412"/>
      <c r="IGI693" s="412"/>
      <c r="IGJ693" s="412"/>
      <c r="IGK693" s="412"/>
      <c r="IGL693" s="412"/>
      <c r="IGM693" s="412"/>
      <c r="IGN693" s="412"/>
      <c r="IGO693" s="412"/>
      <c r="IGP693" s="412"/>
      <c r="IGQ693" s="412"/>
      <c r="IGR693" s="412"/>
      <c r="IGS693" s="412"/>
      <c r="IGT693" s="413"/>
      <c r="IGU693" s="413"/>
      <c r="IGV693" s="413"/>
      <c r="IGW693" s="413"/>
      <c r="IGX693" s="413"/>
      <c r="IGY693" s="413"/>
      <c r="IGZ693" s="413"/>
      <c r="IHA693" s="413"/>
      <c r="IHB693" s="413"/>
      <c r="IHC693" s="413"/>
      <c r="IHD693" s="413"/>
      <c r="IHE693" s="413"/>
      <c r="IHF693" s="413"/>
      <c r="IHG693" s="413"/>
      <c r="IHH693" s="413"/>
      <c r="IHI693" s="413"/>
      <c r="IHJ693" s="413"/>
      <c r="IHK693" s="413"/>
      <c r="IHL693" s="413"/>
      <c r="IHM693" s="413"/>
      <c r="IHN693" s="413"/>
      <c r="IHO693" s="413"/>
      <c r="IHP693" s="413"/>
      <c r="IHQ693" s="413"/>
      <c r="IHR693" s="414"/>
      <c r="IHS693" s="414"/>
      <c r="IHT693" s="414"/>
      <c r="IHU693" s="414"/>
      <c r="IHV693" s="414"/>
      <c r="IHW693" s="413"/>
      <c r="IHX693" s="413"/>
      <c r="IHY693" s="414"/>
      <c r="IHZ693" s="414"/>
      <c r="IIA693" s="413"/>
      <c r="IIB693" s="413"/>
      <c r="IIC693" s="414"/>
      <c r="IID693" s="414"/>
      <c r="IIE693" s="413"/>
      <c r="IIF693" s="413"/>
      <c r="IIG693" s="413"/>
      <c r="IIH693" s="413"/>
      <c r="III693" s="413"/>
      <c r="IIJ693" s="413"/>
      <c r="IIK693" s="413"/>
      <c r="IIL693" s="414"/>
      <c r="IIM693" s="414"/>
      <c r="IIN693" s="413"/>
      <c r="IIO693" s="413"/>
      <c r="IIP693" s="414"/>
      <c r="IIQ693" s="414"/>
      <c r="IIR693" s="413"/>
      <c r="IIS693" s="413"/>
      <c r="IIT693" s="413"/>
      <c r="IIU693" s="413"/>
      <c r="IIV693" s="413"/>
      <c r="IIW693" s="407"/>
      <c r="IIX693" s="439"/>
      <c r="IIY693" s="413"/>
      <c r="IIZ693" s="413"/>
      <c r="IJA693" s="413"/>
      <c r="IJB693" s="413"/>
      <c r="IJC693" s="413"/>
      <c r="IJD693" s="413"/>
      <c r="IJE693" s="413"/>
      <c r="IJF693" s="412"/>
      <c r="IJG693" s="412"/>
      <c r="IJH693" s="412"/>
      <c r="IJI693" s="412"/>
      <c r="IJJ693" s="412"/>
      <c r="IJK693" s="412"/>
      <c r="IJL693" s="412"/>
      <c r="IJM693" s="412"/>
      <c r="IJN693" s="412"/>
      <c r="IJO693" s="412"/>
      <c r="IJP693" s="412"/>
      <c r="IJQ693" s="412"/>
      <c r="IJR693" s="412"/>
      <c r="IJS693" s="412"/>
      <c r="IJT693" s="412"/>
      <c r="IJU693" s="412"/>
      <c r="IJV693" s="412"/>
      <c r="IJW693" s="412"/>
      <c r="IJX693" s="412"/>
      <c r="IJY693" s="412"/>
      <c r="IJZ693" s="412"/>
      <c r="IKA693" s="412"/>
      <c r="IKB693" s="412"/>
      <c r="IKC693" s="412"/>
      <c r="IKD693" s="412"/>
      <c r="IKE693" s="412"/>
      <c r="IKF693" s="412"/>
      <c r="IKG693" s="412"/>
      <c r="IKH693" s="412"/>
      <c r="IKI693" s="412"/>
      <c r="IKJ693" s="412"/>
      <c r="IKK693" s="412"/>
      <c r="IKL693" s="412"/>
      <c r="IKM693" s="412"/>
      <c r="IKN693" s="412"/>
      <c r="IKO693" s="412"/>
      <c r="IKP693" s="412"/>
      <c r="IKQ693" s="412"/>
      <c r="IKR693" s="412"/>
      <c r="IKS693" s="412"/>
      <c r="IKT693" s="412"/>
      <c r="IKU693" s="412"/>
      <c r="IKV693" s="412"/>
      <c r="IKW693" s="412"/>
      <c r="IKX693" s="413"/>
      <c r="IKY693" s="413"/>
      <c r="IKZ693" s="413"/>
      <c r="ILA693" s="413"/>
      <c r="ILB693" s="413"/>
      <c r="ILC693" s="413"/>
      <c r="ILD693" s="413"/>
      <c r="ILE693" s="413"/>
      <c r="ILF693" s="413"/>
      <c r="ILG693" s="413"/>
      <c r="ILH693" s="413"/>
      <c r="ILI693" s="413"/>
      <c r="ILJ693" s="413"/>
      <c r="ILK693" s="413"/>
      <c r="ILL693" s="413"/>
      <c r="ILM693" s="413"/>
      <c r="ILN693" s="413"/>
      <c r="ILO693" s="413"/>
      <c r="ILP693" s="413"/>
      <c r="ILQ693" s="413"/>
      <c r="ILR693" s="413"/>
      <c r="ILS693" s="413"/>
      <c r="ILT693" s="413"/>
      <c r="ILU693" s="413"/>
      <c r="ILV693" s="414"/>
      <c r="ILW693" s="414"/>
      <c r="ILX693" s="414"/>
      <c r="ILY693" s="414"/>
      <c r="ILZ693" s="414"/>
      <c r="IMA693" s="413"/>
      <c r="IMB693" s="413"/>
      <c r="IMC693" s="414"/>
      <c r="IMD693" s="414"/>
      <c r="IME693" s="413"/>
      <c r="IMF693" s="413"/>
      <c r="IMG693" s="414"/>
      <c r="IMH693" s="414"/>
      <c r="IMI693" s="413"/>
      <c r="IMJ693" s="413"/>
      <c r="IMK693" s="413"/>
      <c r="IML693" s="413"/>
      <c r="IMM693" s="413"/>
      <c r="IMN693" s="413"/>
      <c r="IMO693" s="413"/>
      <c r="IMP693" s="414"/>
      <c r="IMQ693" s="414"/>
      <c r="IMR693" s="413"/>
      <c r="IMS693" s="413"/>
      <c r="IMT693" s="414"/>
      <c r="IMU693" s="414"/>
      <c r="IMV693" s="413"/>
      <c r="IMW693" s="413"/>
      <c r="IMX693" s="413"/>
      <c r="IMY693" s="413"/>
      <c r="IMZ693" s="413"/>
      <c r="INA693" s="407"/>
      <c r="INB693" s="439"/>
      <c r="INC693" s="413"/>
      <c r="IND693" s="413"/>
      <c r="INE693" s="413"/>
      <c r="INF693" s="413"/>
      <c r="ING693" s="413"/>
      <c r="INH693" s="413"/>
      <c r="INI693" s="413"/>
      <c r="INJ693" s="412"/>
      <c r="INK693" s="412"/>
      <c r="INL693" s="412"/>
      <c r="INM693" s="412"/>
      <c r="INN693" s="412"/>
      <c r="INO693" s="412"/>
      <c r="INP693" s="412"/>
      <c r="INQ693" s="412"/>
      <c r="INR693" s="412"/>
      <c r="INS693" s="412"/>
      <c r="INT693" s="412"/>
      <c r="INU693" s="412"/>
      <c r="INV693" s="412"/>
      <c r="INW693" s="412"/>
      <c r="INX693" s="412"/>
      <c r="INY693" s="412"/>
      <c r="INZ693" s="412"/>
      <c r="IOA693" s="412"/>
      <c r="IOB693" s="412"/>
      <c r="IOC693" s="412"/>
      <c r="IOD693" s="412"/>
      <c r="IOE693" s="412"/>
      <c r="IOF693" s="412"/>
      <c r="IOG693" s="412"/>
      <c r="IOH693" s="412"/>
      <c r="IOI693" s="412"/>
      <c r="IOJ693" s="412"/>
      <c r="IOK693" s="412"/>
      <c r="IOL693" s="412"/>
      <c r="IOM693" s="412"/>
      <c r="ION693" s="412"/>
      <c r="IOO693" s="412"/>
      <c r="IOP693" s="412"/>
      <c r="IOQ693" s="412"/>
      <c r="IOR693" s="412"/>
      <c r="IOS693" s="412"/>
      <c r="IOT693" s="412"/>
      <c r="IOU693" s="412"/>
      <c r="IOV693" s="412"/>
      <c r="IOW693" s="412"/>
      <c r="IOX693" s="412"/>
      <c r="IOY693" s="412"/>
      <c r="IOZ693" s="412"/>
      <c r="IPA693" s="412"/>
      <c r="IPB693" s="413"/>
      <c r="IPC693" s="413"/>
      <c r="IPD693" s="413"/>
      <c r="IPE693" s="413"/>
      <c r="IPF693" s="413"/>
      <c r="IPG693" s="413"/>
      <c r="IPH693" s="413"/>
      <c r="IPI693" s="413"/>
      <c r="IPJ693" s="413"/>
      <c r="IPK693" s="413"/>
      <c r="IPL693" s="413"/>
      <c r="IPM693" s="413"/>
      <c r="IPN693" s="413"/>
      <c r="IPO693" s="413"/>
      <c r="IPP693" s="413"/>
      <c r="IPQ693" s="413"/>
      <c r="IPR693" s="413"/>
      <c r="IPS693" s="413"/>
      <c r="IPT693" s="413"/>
      <c r="IPU693" s="413"/>
      <c r="IPV693" s="413"/>
      <c r="IPW693" s="413"/>
      <c r="IPX693" s="413"/>
      <c r="IPY693" s="413"/>
      <c r="IPZ693" s="414"/>
      <c r="IQA693" s="414"/>
      <c r="IQB693" s="414"/>
      <c r="IQC693" s="414"/>
      <c r="IQD693" s="414"/>
      <c r="IQE693" s="413"/>
      <c r="IQF693" s="413"/>
      <c r="IQG693" s="414"/>
      <c r="IQH693" s="414"/>
      <c r="IQI693" s="413"/>
      <c r="IQJ693" s="413"/>
      <c r="IQK693" s="414"/>
      <c r="IQL693" s="414"/>
      <c r="IQM693" s="413"/>
      <c r="IQN693" s="413"/>
      <c r="IQO693" s="413"/>
      <c r="IQP693" s="413"/>
      <c r="IQQ693" s="413"/>
      <c r="IQR693" s="413"/>
      <c r="IQS693" s="413"/>
      <c r="IQT693" s="414"/>
      <c r="IQU693" s="414"/>
      <c r="IQV693" s="413"/>
      <c r="IQW693" s="413"/>
      <c r="IQX693" s="414"/>
      <c r="IQY693" s="414"/>
      <c r="IQZ693" s="413"/>
      <c r="IRA693" s="413"/>
      <c r="IRB693" s="413"/>
      <c r="IRC693" s="413"/>
      <c r="IRD693" s="413"/>
      <c r="IRE693" s="407"/>
      <c r="IRF693" s="439"/>
      <c r="IRG693" s="413"/>
      <c r="IRH693" s="413"/>
      <c r="IRI693" s="413"/>
      <c r="IRJ693" s="413"/>
      <c r="IRK693" s="413"/>
      <c r="IRL693" s="413"/>
      <c r="IRM693" s="413"/>
      <c r="IRN693" s="412"/>
      <c r="IRO693" s="412"/>
      <c r="IRP693" s="412"/>
      <c r="IRQ693" s="412"/>
      <c r="IRR693" s="412"/>
      <c r="IRS693" s="412"/>
      <c r="IRT693" s="412"/>
      <c r="IRU693" s="412"/>
      <c r="IRV693" s="412"/>
      <c r="IRW693" s="412"/>
      <c r="IRX693" s="412"/>
      <c r="IRY693" s="412"/>
      <c r="IRZ693" s="412"/>
      <c r="ISA693" s="412"/>
      <c r="ISB693" s="412"/>
      <c r="ISC693" s="412"/>
      <c r="ISD693" s="412"/>
      <c r="ISE693" s="412"/>
      <c r="ISF693" s="412"/>
      <c r="ISG693" s="412"/>
      <c r="ISH693" s="412"/>
      <c r="ISI693" s="412"/>
      <c r="ISJ693" s="412"/>
      <c r="ISK693" s="412"/>
      <c r="ISL693" s="412"/>
      <c r="ISM693" s="412"/>
      <c r="ISN693" s="412"/>
      <c r="ISO693" s="412"/>
      <c r="ISP693" s="412"/>
      <c r="ISQ693" s="412"/>
      <c r="ISR693" s="412"/>
      <c r="ISS693" s="412"/>
      <c r="IST693" s="412"/>
      <c r="ISU693" s="412"/>
      <c r="ISV693" s="412"/>
      <c r="ISW693" s="412"/>
      <c r="ISX693" s="412"/>
      <c r="ISY693" s="412"/>
      <c r="ISZ693" s="412"/>
      <c r="ITA693" s="412"/>
      <c r="ITB693" s="412"/>
      <c r="ITC693" s="412"/>
      <c r="ITD693" s="412"/>
      <c r="ITE693" s="412"/>
      <c r="ITF693" s="413"/>
      <c r="ITG693" s="413"/>
      <c r="ITH693" s="413"/>
      <c r="ITI693" s="413"/>
      <c r="ITJ693" s="413"/>
      <c r="ITK693" s="413"/>
      <c r="ITL693" s="413"/>
      <c r="ITM693" s="413"/>
      <c r="ITN693" s="413"/>
      <c r="ITO693" s="413"/>
      <c r="ITP693" s="413"/>
      <c r="ITQ693" s="413"/>
      <c r="ITR693" s="413"/>
      <c r="ITS693" s="413"/>
      <c r="ITT693" s="413"/>
      <c r="ITU693" s="413"/>
      <c r="ITV693" s="413"/>
      <c r="ITW693" s="413"/>
      <c r="ITX693" s="413"/>
      <c r="ITY693" s="413"/>
      <c r="ITZ693" s="413"/>
      <c r="IUA693" s="413"/>
      <c r="IUB693" s="413"/>
      <c r="IUC693" s="413"/>
      <c r="IUD693" s="414"/>
      <c r="IUE693" s="414"/>
      <c r="IUF693" s="414"/>
      <c r="IUG693" s="414"/>
      <c r="IUH693" s="414"/>
      <c r="IUI693" s="413"/>
      <c r="IUJ693" s="413"/>
      <c r="IUK693" s="414"/>
      <c r="IUL693" s="414"/>
      <c r="IUM693" s="413"/>
      <c r="IUN693" s="413"/>
      <c r="IUO693" s="414"/>
      <c r="IUP693" s="414"/>
      <c r="IUQ693" s="413"/>
      <c r="IUR693" s="413"/>
      <c r="IUS693" s="413"/>
      <c r="IUT693" s="413"/>
      <c r="IUU693" s="413"/>
      <c r="IUV693" s="413"/>
      <c r="IUW693" s="413"/>
      <c r="IUX693" s="414"/>
      <c r="IUY693" s="414"/>
      <c r="IUZ693" s="413"/>
      <c r="IVA693" s="413"/>
      <c r="IVB693" s="414"/>
      <c r="IVC693" s="414"/>
      <c r="IVD693" s="413"/>
      <c r="IVE693" s="413"/>
      <c r="IVF693" s="413"/>
      <c r="IVG693" s="413"/>
      <c r="IVH693" s="413"/>
      <c r="IVI693" s="407"/>
      <c r="IVJ693" s="439"/>
      <c r="IVK693" s="413"/>
      <c r="IVL693" s="413"/>
      <c r="IVM693" s="413"/>
      <c r="IVN693" s="413"/>
      <c r="IVO693" s="413"/>
      <c r="IVP693" s="413"/>
      <c r="IVQ693" s="413"/>
      <c r="IVR693" s="412"/>
      <c r="IVS693" s="412"/>
      <c r="IVT693" s="412"/>
      <c r="IVU693" s="412"/>
      <c r="IVV693" s="412"/>
      <c r="IVW693" s="412"/>
      <c r="IVX693" s="412"/>
      <c r="IVY693" s="412"/>
      <c r="IVZ693" s="412"/>
      <c r="IWA693" s="412"/>
      <c r="IWB693" s="412"/>
      <c r="IWC693" s="412"/>
      <c r="IWD693" s="412"/>
      <c r="IWE693" s="412"/>
      <c r="IWF693" s="412"/>
      <c r="IWG693" s="412"/>
      <c r="IWH693" s="412"/>
      <c r="IWI693" s="412"/>
      <c r="IWJ693" s="412"/>
      <c r="IWK693" s="412"/>
      <c r="IWL693" s="412"/>
      <c r="IWM693" s="412"/>
      <c r="IWN693" s="412"/>
      <c r="IWO693" s="412"/>
      <c r="IWP693" s="412"/>
      <c r="IWQ693" s="412"/>
      <c r="IWR693" s="412"/>
      <c r="IWS693" s="412"/>
      <c r="IWT693" s="412"/>
      <c r="IWU693" s="412"/>
      <c r="IWV693" s="412"/>
      <c r="IWW693" s="412"/>
      <c r="IWX693" s="412"/>
      <c r="IWY693" s="412"/>
      <c r="IWZ693" s="412"/>
      <c r="IXA693" s="412"/>
      <c r="IXB693" s="412"/>
      <c r="IXC693" s="412"/>
      <c r="IXD693" s="412"/>
      <c r="IXE693" s="412"/>
      <c r="IXF693" s="412"/>
      <c r="IXG693" s="412"/>
      <c r="IXH693" s="412"/>
      <c r="IXI693" s="412"/>
      <c r="IXJ693" s="413"/>
      <c r="IXK693" s="413"/>
      <c r="IXL693" s="413"/>
      <c r="IXM693" s="413"/>
      <c r="IXN693" s="413"/>
      <c r="IXO693" s="413"/>
      <c r="IXP693" s="413"/>
      <c r="IXQ693" s="413"/>
      <c r="IXR693" s="413"/>
      <c r="IXS693" s="413"/>
      <c r="IXT693" s="413"/>
      <c r="IXU693" s="413"/>
      <c r="IXV693" s="413"/>
      <c r="IXW693" s="413"/>
      <c r="IXX693" s="413"/>
      <c r="IXY693" s="413"/>
      <c r="IXZ693" s="413"/>
      <c r="IYA693" s="413"/>
      <c r="IYB693" s="413"/>
      <c r="IYC693" s="413"/>
      <c r="IYD693" s="413"/>
      <c r="IYE693" s="413"/>
      <c r="IYF693" s="413"/>
      <c r="IYG693" s="413"/>
      <c r="IYH693" s="414"/>
      <c r="IYI693" s="414"/>
      <c r="IYJ693" s="414"/>
      <c r="IYK693" s="414"/>
      <c r="IYL693" s="414"/>
      <c r="IYM693" s="413"/>
      <c r="IYN693" s="413"/>
      <c r="IYO693" s="414"/>
      <c r="IYP693" s="414"/>
      <c r="IYQ693" s="413"/>
      <c r="IYR693" s="413"/>
      <c r="IYS693" s="414"/>
      <c r="IYT693" s="414"/>
      <c r="IYU693" s="413"/>
      <c r="IYV693" s="413"/>
      <c r="IYW693" s="413"/>
      <c r="IYX693" s="413"/>
      <c r="IYY693" s="413"/>
      <c r="IYZ693" s="413"/>
      <c r="IZA693" s="413"/>
      <c r="IZB693" s="414"/>
      <c r="IZC693" s="414"/>
      <c r="IZD693" s="413"/>
      <c r="IZE693" s="413"/>
      <c r="IZF693" s="414"/>
      <c r="IZG693" s="414"/>
      <c r="IZH693" s="413"/>
      <c r="IZI693" s="413"/>
      <c r="IZJ693" s="413"/>
      <c r="IZK693" s="413"/>
      <c r="IZL693" s="413"/>
      <c r="IZM693" s="407"/>
      <c r="IZN693" s="439"/>
      <c r="IZO693" s="413"/>
      <c r="IZP693" s="413"/>
      <c r="IZQ693" s="413"/>
      <c r="IZR693" s="413"/>
      <c r="IZS693" s="413"/>
      <c r="IZT693" s="413"/>
      <c r="IZU693" s="413"/>
      <c r="IZV693" s="412"/>
      <c r="IZW693" s="412"/>
      <c r="IZX693" s="412"/>
      <c r="IZY693" s="412"/>
      <c r="IZZ693" s="412"/>
      <c r="JAA693" s="412"/>
      <c r="JAB693" s="412"/>
      <c r="JAC693" s="412"/>
      <c r="JAD693" s="412"/>
      <c r="JAE693" s="412"/>
      <c r="JAF693" s="412"/>
      <c r="JAG693" s="412"/>
      <c r="JAH693" s="412"/>
      <c r="JAI693" s="412"/>
      <c r="JAJ693" s="412"/>
      <c r="JAK693" s="412"/>
      <c r="JAL693" s="412"/>
      <c r="JAM693" s="412"/>
      <c r="JAN693" s="412"/>
      <c r="JAO693" s="412"/>
      <c r="JAP693" s="412"/>
      <c r="JAQ693" s="412"/>
      <c r="JAR693" s="412"/>
      <c r="JAS693" s="412"/>
      <c r="JAT693" s="412"/>
      <c r="JAU693" s="412"/>
      <c r="JAV693" s="412"/>
      <c r="JAW693" s="412"/>
      <c r="JAX693" s="412"/>
      <c r="JAY693" s="412"/>
      <c r="JAZ693" s="412"/>
      <c r="JBA693" s="412"/>
      <c r="JBB693" s="412"/>
      <c r="JBC693" s="412"/>
      <c r="JBD693" s="412"/>
      <c r="JBE693" s="412"/>
      <c r="JBF693" s="412"/>
      <c r="JBG693" s="412"/>
      <c r="JBH693" s="412"/>
      <c r="JBI693" s="412"/>
      <c r="JBJ693" s="412"/>
      <c r="JBK693" s="412"/>
      <c r="JBL693" s="412"/>
      <c r="JBM693" s="412"/>
      <c r="JBN693" s="413"/>
      <c r="JBO693" s="413"/>
      <c r="JBP693" s="413"/>
      <c r="JBQ693" s="413"/>
      <c r="JBR693" s="413"/>
      <c r="JBS693" s="413"/>
      <c r="JBT693" s="413"/>
      <c r="JBU693" s="413"/>
      <c r="JBV693" s="413"/>
      <c r="JBW693" s="413"/>
      <c r="JBX693" s="413"/>
      <c r="JBY693" s="413"/>
      <c r="JBZ693" s="413"/>
      <c r="JCA693" s="413"/>
      <c r="JCB693" s="413"/>
      <c r="JCC693" s="413"/>
      <c r="JCD693" s="413"/>
      <c r="JCE693" s="413"/>
      <c r="JCF693" s="413"/>
      <c r="JCG693" s="413"/>
      <c r="JCH693" s="413"/>
      <c r="JCI693" s="413"/>
      <c r="JCJ693" s="413"/>
      <c r="JCK693" s="413"/>
      <c r="JCL693" s="414"/>
      <c r="JCM693" s="414"/>
      <c r="JCN693" s="414"/>
      <c r="JCO693" s="414"/>
      <c r="JCP693" s="414"/>
      <c r="JCQ693" s="413"/>
      <c r="JCR693" s="413"/>
      <c r="JCS693" s="414"/>
      <c r="JCT693" s="414"/>
      <c r="JCU693" s="413"/>
      <c r="JCV693" s="413"/>
      <c r="JCW693" s="414"/>
      <c r="JCX693" s="414"/>
      <c r="JCY693" s="413"/>
      <c r="JCZ693" s="413"/>
      <c r="JDA693" s="413"/>
      <c r="JDB693" s="413"/>
      <c r="JDC693" s="413"/>
      <c r="JDD693" s="413"/>
      <c r="JDE693" s="413"/>
      <c r="JDF693" s="414"/>
      <c r="JDG693" s="414"/>
      <c r="JDH693" s="413"/>
      <c r="JDI693" s="413"/>
      <c r="JDJ693" s="414"/>
      <c r="JDK693" s="414"/>
      <c r="JDL693" s="413"/>
      <c r="JDM693" s="413"/>
      <c r="JDN693" s="413"/>
      <c r="JDO693" s="413"/>
      <c r="JDP693" s="413"/>
      <c r="JDQ693" s="407"/>
      <c r="JDR693" s="439"/>
      <c r="JDS693" s="413"/>
      <c r="JDT693" s="413"/>
      <c r="JDU693" s="413"/>
      <c r="JDV693" s="413"/>
      <c r="JDW693" s="413"/>
      <c r="JDX693" s="413"/>
      <c r="JDY693" s="413"/>
      <c r="JDZ693" s="412"/>
      <c r="JEA693" s="412"/>
      <c r="JEB693" s="412"/>
      <c r="JEC693" s="412"/>
      <c r="JED693" s="412"/>
      <c r="JEE693" s="412"/>
      <c r="JEF693" s="412"/>
      <c r="JEG693" s="412"/>
      <c r="JEH693" s="412"/>
      <c r="JEI693" s="412"/>
      <c r="JEJ693" s="412"/>
      <c r="JEK693" s="412"/>
      <c r="JEL693" s="412"/>
      <c r="JEM693" s="412"/>
      <c r="JEN693" s="412"/>
      <c r="JEO693" s="412"/>
      <c r="JEP693" s="412"/>
      <c r="JEQ693" s="412"/>
      <c r="JER693" s="412"/>
      <c r="JES693" s="412"/>
      <c r="JET693" s="412"/>
      <c r="JEU693" s="412"/>
      <c r="JEV693" s="412"/>
      <c r="JEW693" s="412"/>
      <c r="JEX693" s="412"/>
      <c r="JEY693" s="412"/>
      <c r="JEZ693" s="412"/>
      <c r="JFA693" s="412"/>
      <c r="JFB693" s="412"/>
      <c r="JFC693" s="412"/>
      <c r="JFD693" s="412"/>
      <c r="JFE693" s="412"/>
      <c r="JFF693" s="412"/>
      <c r="JFG693" s="412"/>
      <c r="JFH693" s="412"/>
      <c r="JFI693" s="412"/>
      <c r="JFJ693" s="412"/>
      <c r="JFK693" s="412"/>
      <c r="JFL693" s="412"/>
      <c r="JFM693" s="412"/>
      <c r="JFN693" s="412"/>
      <c r="JFO693" s="412"/>
      <c r="JFP693" s="412"/>
      <c r="JFQ693" s="412"/>
      <c r="JFR693" s="413"/>
      <c r="JFS693" s="413"/>
      <c r="JFT693" s="413"/>
      <c r="JFU693" s="413"/>
      <c r="JFV693" s="413"/>
      <c r="JFW693" s="413"/>
      <c r="JFX693" s="413"/>
      <c r="JFY693" s="413"/>
      <c r="JFZ693" s="413"/>
      <c r="JGA693" s="413"/>
      <c r="JGB693" s="413"/>
      <c r="JGC693" s="413"/>
      <c r="JGD693" s="413"/>
      <c r="JGE693" s="413"/>
      <c r="JGF693" s="413"/>
      <c r="JGG693" s="413"/>
      <c r="JGH693" s="413"/>
      <c r="JGI693" s="413"/>
      <c r="JGJ693" s="413"/>
      <c r="JGK693" s="413"/>
      <c r="JGL693" s="413"/>
      <c r="JGM693" s="413"/>
      <c r="JGN693" s="413"/>
      <c r="JGO693" s="413"/>
      <c r="JGP693" s="414"/>
      <c r="JGQ693" s="414"/>
      <c r="JGR693" s="414"/>
      <c r="JGS693" s="414"/>
      <c r="JGT693" s="414"/>
      <c r="JGU693" s="413"/>
      <c r="JGV693" s="413"/>
      <c r="JGW693" s="414"/>
      <c r="JGX693" s="414"/>
      <c r="JGY693" s="413"/>
      <c r="JGZ693" s="413"/>
      <c r="JHA693" s="414"/>
      <c r="JHB693" s="414"/>
      <c r="JHC693" s="413"/>
      <c r="JHD693" s="413"/>
      <c r="JHE693" s="413"/>
      <c r="JHF693" s="413"/>
      <c r="JHG693" s="413"/>
      <c r="JHH693" s="413"/>
      <c r="JHI693" s="413"/>
      <c r="JHJ693" s="414"/>
      <c r="JHK693" s="414"/>
      <c r="JHL693" s="413"/>
      <c r="JHM693" s="413"/>
      <c r="JHN693" s="414"/>
      <c r="JHO693" s="414"/>
      <c r="JHP693" s="413"/>
      <c r="JHQ693" s="413"/>
      <c r="JHR693" s="413"/>
      <c r="JHS693" s="413"/>
      <c r="JHT693" s="413"/>
      <c r="JHU693" s="407"/>
      <c r="JHV693" s="439"/>
      <c r="JHW693" s="413"/>
      <c r="JHX693" s="413"/>
      <c r="JHY693" s="413"/>
      <c r="JHZ693" s="413"/>
      <c r="JIA693" s="413"/>
      <c r="JIB693" s="413"/>
      <c r="JIC693" s="413"/>
      <c r="JID693" s="412"/>
      <c r="JIE693" s="412"/>
      <c r="JIF693" s="412"/>
      <c r="JIG693" s="412"/>
      <c r="JIH693" s="412"/>
      <c r="JII693" s="412"/>
      <c r="JIJ693" s="412"/>
      <c r="JIK693" s="412"/>
      <c r="JIL693" s="412"/>
      <c r="JIM693" s="412"/>
      <c r="JIN693" s="412"/>
      <c r="JIO693" s="412"/>
      <c r="JIP693" s="412"/>
      <c r="JIQ693" s="412"/>
      <c r="JIR693" s="412"/>
      <c r="JIS693" s="412"/>
      <c r="JIT693" s="412"/>
      <c r="JIU693" s="412"/>
      <c r="JIV693" s="412"/>
      <c r="JIW693" s="412"/>
      <c r="JIX693" s="412"/>
      <c r="JIY693" s="412"/>
      <c r="JIZ693" s="412"/>
      <c r="JJA693" s="412"/>
      <c r="JJB693" s="412"/>
      <c r="JJC693" s="412"/>
      <c r="JJD693" s="412"/>
      <c r="JJE693" s="412"/>
      <c r="JJF693" s="412"/>
      <c r="JJG693" s="412"/>
      <c r="JJH693" s="412"/>
      <c r="JJI693" s="412"/>
      <c r="JJJ693" s="412"/>
      <c r="JJK693" s="412"/>
      <c r="JJL693" s="412"/>
      <c r="JJM693" s="412"/>
      <c r="JJN693" s="412"/>
      <c r="JJO693" s="412"/>
      <c r="JJP693" s="412"/>
      <c r="JJQ693" s="412"/>
      <c r="JJR693" s="412"/>
      <c r="JJS693" s="412"/>
      <c r="JJT693" s="412"/>
      <c r="JJU693" s="412"/>
      <c r="JJV693" s="413"/>
      <c r="JJW693" s="413"/>
      <c r="JJX693" s="413"/>
      <c r="JJY693" s="413"/>
      <c r="JJZ693" s="413"/>
      <c r="JKA693" s="413"/>
      <c r="JKB693" s="413"/>
      <c r="JKC693" s="413"/>
      <c r="JKD693" s="413"/>
      <c r="JKE693" s="413"/>
      <c r="JKF693" s="413"/>
      <c r="JKG693" s="413"/>
      <c r="JKH693" s="413"/>
      <c r="JKI693" s="413"/>
      <c r="JKJ693" s="413"/>
      <c r="JKK693" s="413"/>
      <c r="JKL693" s="413"/>
      <c r="JKM693" s="413"/>
      <c r="JKN693" s="413"/>
      <c r="JKO693" s="413"/>
      <c r="JKP693" s="413"/>
      <c r="JKQ693" s="413"/>
      <c r="JKR693" s="413"/>
      <c r="JKS693" s="413"/>
      <c r="JKT693" s="414"/>
      <c r="JKU693" s="414"/>
      <c r="JKV693" s="414"/>
      <c r="JKW693" s="414"/>
      <c r="JKX693" s="414"/>
      <c r="JKY693" s="413"/>
      <c r="JKZ693" s="413"/>
      <c r="JLA693" s="414"/>
      <c r="JLB693" s="414"/>
      <c r="JLC693" s="413"/>
      <c r="JLD693" s="413"/>
      <c r="JLE693" s="414"/>
      <c r="JLF693" s="414"/>
      <c r="JLG693" s="413"/>
      <c r="JLH693" s="413"/>
      <c r="JLI693" s="413"/>
      <c r="JLJ693" s="413"/>
      <c r="JLK693" s="413"/>
      <c r="JLL693" s="413"/>
      <c r="JLM693" s="413"/>
      <c r="JLN693" s="414"/>
      <c r="JLO693" s="414"/>
      <c r="JLP693" s="413"/>
      <c r="JLQ693" s="413"/>
      <c r="JLR693" s="414"/>
      <c r="JLS693" s="414"/>
      <c r="JLT693" s="413"/>
      <c r="JLU693" s="413"/>
      <c r="JLV693" s="413"/>
      <c r="JLW693" s="413"/>
      <c r="JLX693" s="413"/>
      <c r="JLY693" s="407"/>
      <c r="JLZ693" s="439"/>
      <c r="JMA693" s="413"/>
      <c r="JMB693" s="413"/>
      <c r="JMC693" s="413"/>
      <c r="JMD693" s="413"/>
      <c r="JME693" s="413"/>
      <c r="JMF693" s="413"/>
      <c r="JMG693" s="413"/>
      <c r="JMH693" s="412"/>
      <c r="JMI693" s="412"/>
      <c r="JMJ693" s="412"/>
      <c r="JMK693" s="412"/>
      <c r="JML693" s="412"/>
      <c r="JMM693" s="412"/>
      <c r="JMN693" s="412"/>
      <c r="JMO693" s="412"/>
      <c r="JMP693" s="412"/>
      <c r="JMQ693" s="412"/>
      <c r="JMR693" s="412"/>
      <c r="JMS693" s="412"/>
      <c r="JMT693" s="412"/>
      <c r="JMU693" s="412"/>
      <c r="JMV693" s="412"/>
      <c r="JMW693" s="412"/>
      <c r="JMX693" s="412"/>
      <c r="JMY693" s="412"/>
      <c r="JMZ693" s="412"/>
      <c r="JNA693" s="412"/>
      <c r="JNB693" s="412"/>
      <c r="JNC693" s="412"/>
      <c r="JND693" s="412"/>
      <c r="JNE693" s="412"/>
      <c r="JNF693" s="412"/>
      <c r="JNG693" s="412"/>
      <c r="JNH693" s="412"/>
      <c r="JNI693" s="412"/>
      <c r="JNJ693" s="412"/>
      <c r="JNK693" s="412"/>
      <c r="JNL693" s="412"/>
      <c r="JNM693" s="412"/>
      <c r="JNN693" s="412"/>
      <c r="JNO693" s="412"/>
      <c r="JNP693" s="412"/>
      <c r="JNQ693" s="412"/>
      <c r="JNR693" s="412"/>
      <c r="JNS693" s="412"/>
      <c r="JNT693" s="412"/>
      <c r="JNU693" s="412"/>
      <c r="JNV693" s="412"/>
      <c r="JNW693" s="412"/>
      <c r="JNX693" s="412"/>
      <c r="JNY693" s="412"/>
      <c r="JNZ693" s="413"/>
      <c r="JOA693" s="413"/>
      <c r="JOB693" s="413"/>
      <c r="JOC693" s="413"/>
      <c r="JOD693" s="413"/>
      <c r="JOE693" s="413"/>
      <c r="JOF693" s="413"/>
      <c r="JOG693" s="413"/>
      <c r="JOH693" s="413"/>
      <c r="JOI693" s="413"/>
      <c r="JOJ693" s="413"/>
      <c r="JOK693" s="413"/>
      <c r="JOL693" s="413"/>
      <c r="JOM693" s="413"/>
      <c r="JON693" s="413"/>
      <c r="JOO693" s="413"/>
      <c r="JOP693" s="413"/>
      <c r="JOQ693" s="413"/>
      <c r="JOR693" s="413"/>
      <c r="JOS693" s="413"/>
      <c r="JOT693" s="413"/>
      <c r="JOU693" s="413"/>
      <c r="JOV693" s="413"/>
      <c r="JOW693" s="413"/>
      <c r="JOX693" s="414"/>
      <c r="JOY693" s="414"/>
      <c r="JOZ693" s="414"/>
      <c r="JPA693" s="414"/>
      <c r="JPB693" s="414"/>
      <c r="JPC693" s="413"/>
      <c r="JPD693" s="413"/>
      <c r="JPE693" s="414"/>
      <c r="JPF693" s="414"/>
      <c r="JPG693" s="413"/>
      <c r="JPH693" s="413"/>
      <c r="JPI693" s="414"/>
      <c r="JPJ693" s="414"/>
      <c r="JPK693" s="413"/>
      <c r="JPL693" s="413"/>
      <c r="JPM693" s="413"/>
      <c r="JPN693" s="413"/>
      <c r="JPO693" s="413"/>
      <c r="JPP693" s="413"/>
      <c r="JPQ693" s="413"/>
      <c r="JPR693" s="414"/>
      <c r="JPS693" s="414"/>
      <c r="JPT693" s="413"/>
      <c r="JPU693" s="413"/>
      <c r="JPV693" s="414"/>
      <c r="JPW693" s="414"/>
      <c r="JPX693" s="413"/>
      <c r="JPY693" s="413"/>
      <c r="JPZ693" s="413"/>
      <c r="JQA693" s="413"/>
      <c r="JQB693" s="413"/>
      <c r="JQC693" s="407"/>
      <c r="JQD693" s="439"/>
      <c r="JQE693" s="413"/>
      <c r="JQF693" s="413"/>
      <c r="JQG693" s="413"/>
      <c r="JQH693" s="413"/>
      <c r="JQI693" s="413"/>
      <c r="JQJ693" s="413"/>
      <c r="JQK693" s="413"/>
      <c r="JQL693" s="412"/>
      <c r="JQM693" s="412"/>
      <c r="JQN693" s="412"/>
      <c r="JQO693" s="412"/>
      <c r="JQP693" s="412"/>
      <c r="JQQ693" s="412"/>
      <c r="JQR693" s="412"/>
      <c r="JQS693" s="412"/>
      <c r="JQT693" s="412"/>
      <c r="JQU693" s="412"/>
      <c r="JQV693" s="412"/>
      <c r="JQW693" s="412"/>
      <c r="JQX693" s="412"/>
      <c r="JQY693" s="412"/>
      <c r="JQZ693" s="412"/>
      <c r="JRA693" s="412"/>
      <c r="JRB693" s="412"/>
      <c r="JRC693" s="412"/>
      <c r="JRD693" s="412"/>
      <c r="JRE693" s="412"/>
      <c r="JRF693" s="412"/>
      <c r="JRG693" s="412"/>
      <c r="JRH693" s="412"/>
      <c r="JRI693" s="412"/>
      <c r="JRJ693" s="412"/>
      <c r="JRK693" s="412"/>
      <c r="JRL693" s="412"/>
      <c r="JRM693" s="412"/>
      <c r="JRN693" s="412"/>
      <c r="JRO693" s="412"/>
      <c r="JRP693" s="412"/>
      <c r="JRQ693" s="412"/>
      <c r="JRR693" s="412"/>
      <c r="JRS693" s="412"/>
      <c r="JRT693" s="412"/>
      <c r="JRU693" s="412"/>
      <c r="JRV693" s="412"/>
      <c r="JRW693" s="412"/>
      <c r="JRX693" s="412"/>
      <c r="JRY693" s="412"/>
      <c r="JRZ693" s="412"/>
      <c r="JSA693" s="412"/>
      <c r="JSB693" s="412"/>
      <c r="JSC693" s="412"/>
      <c r="JSD693" s="413"/>
      <c r="JSE693" s="413"/>
      <c r="JSF693" s="413"/>
      <c r="JSG693" s="413"/>
      <c r="JSH693" s="413"/>
      <c r="JSI693" s="413"/>
      <c r="JSJ693" s="413"/>
      <c r="JSK693" s="413"/>
      <c r="JSL693" s="413"/>
      <c r="JSM693" s="413"/>
      <c r="JSN693" s="413"/>
      <c r="JSO693" s="413"/>
      <c r="JSP693" s="413"/>
      <c r="JSQ693" s="413"/>
      <c r="JSR693" s="413"/>
      <c r="JSS693" s="413"/>
      <c r="JST693" s="413"/>
      <c r="JSU693" s="413"/>
      <c r="JSV693" s="413"/>
      <c r="JSW693" s="413"/>
      <c r="JSX693" s="413"/>
      <c r="JSY693" s="413"/>
      <c r="JSZ693" s="413"/>
      <c r="JTA693" s="413"/>
      <c r="JTB693" s="414"/>
      <c r="JTC693" s="414"/>
      <c r="JTD693" s="414"/>
      <c r="JTE693" s="414"/>
      <c r="JTF693" s="414"/>
      <c r="JTG693" s="413"/>
      <c r="JTH693" s="413"/>
      <c r="JTI693" s="414"/>
      <c r="JTJ693" s="414"/>
      <c r="JTK693" s="413"/>
      <c r="JTL693" s="413"/>
      <c r="JTM693" s="414"/>
      <c r="JTN693" s="414"/>
      <c r="JTO693" s="413"/>
      <c r="JTP693" s="413"/>
      <c r="JTQ693" s="413"/>
      <c r="JTR693" s="413"/>
      <c r="JTS693" s="413"/>
      <c r="JTT693" s="413"/>
      <c r="JTU693" s="413"/>
      <c r="JTV693" s="414"/>
      <c r="JTW693" s="414"/>
      <c r="JTX693" s="413"/>
      <c r="JTY693" s="413"/>
      <c r="JTZ693" s="414"/>
      <c r="JUA693" s="414"/>
      <c r="JUB693" s="413"/>
      <c r="JUC693" s="413"/>
      <c r="JUD693" s="413"/>
      <c r="JUE693" s="413"/>
      <c r="JUF693" s="413"/>
      <c r="JUG693" s="407"/>
      <c r="JUH693" s="439"/>
      <c r="JUI693" s="413"/>
      <c r="JUJ693" s="413"/>
      <c r="JUK693" s="413"/>
      <c r="JUL693" s="413"/>
      <c r="JUM693" s="413"/>
      <c r="JUN693" s="413"/>
      <c r="JUO693" s="413"/>
      <c r="JUP693" s="412"/>
      <c r="JUQ693" s="412"/>
      <c r="JUR693" s="412"/>
      <c r="JUS693" s="412"/>
      <c r="JUT693" s="412"/>
      <c r="JUU693" s="412"/>
      <c r="JUV693" s="412"/>
      <c r="JUW693" s="412"/>
      <c r="JUX693" s="412"/>
      <c r="JUY693" s="412"/>
      <c r="JUZ693" s="412"/>
      <c r="JVA693" s="412"/>
      <c r="JVB693" s="412"/>
      <c r="JVC693" s="412"/>
      <c r="JVD693" s="412"/>
      <c r="JVE693" s="412"/>
      <c r="JVF693" s="412"/>
      <c r="JVG693" s="412"/>
      <c r="JVH693" s="412"/>
      <c r="JVI693" s="412"/>
      <c r="JVJ693" s="412"/>
      <c r="JVK693" s="412"/>
      <c r="JVL693" s="412"/>
      <c r="JVM693" s="412"/>
      <c r="JVN693" s="412"/>
      <c r="JVO693" s="412"/>
      <c r="JVP693" s="412"/>
      <c r="JVQ693" s="412"/>
      <c r="JVR693" s="412"/>
      <c r="JVS693" s="412"/>
      <c r="JVT693" s="412"/>
      <c r="JVU693" s="412"/>
      <c r="JVV693" s="412"/>
      <c r="JVW693" s="412"/>
      <c r="JVX693" s="412"/>
      <c r="JVY693" s="412"/>
      <c r="JVZ693" s="412"/>
      <c r="JWA693" s="412"/>
      <c r="JWB693" s="412"/>
      <c r="JWC693" s="412"/>
      <c r="JWD693" s="412"/>
      <c r="JWE693" s="412"/>
      <c r="JWF693" s="412"/>
      <c r="JWG693" s="412"/>
      <c r="JWH693" s="413"/>
      <c r="JWI693" s="413"/>
      <c r="JWJ693" s="413"/>
      <c r="JWK693" s="413"/>
      <c r="JWL693" s="413"/>
      <c r="JWM693" s="413"/>
      <c r="JWN693" s="413"/>
      <c r="JWO693" s="413"/>
      <c r="JWP693" s="413"/>
      <c r="JWQ693" s="413"/>
      <c r="JWR693" s="413"/>
      <c r="JWS693" s="413"/>
      <c r="JWT693" s="413"/>
      <c r="JWU693" s="413"/>
      <c r="JWV693" s="413"/>
      <c r="JWW693" s="413"/>
      <c r="JWX693" s="413"/>
      <c r="JWY693" s="413"/>
      <c r="JWZ693" s="413"/>
      <c r="JXA693" s="413"/>
      <c r="JXB693" s="413"/>
      <c r="JXC693" s="413"/>
      <c r="JXD693" s="413"/>
      <c r="JXE693" s="413"/>
      <c r="JXF693" s="414"/>
      <c r="JXG693" s="414"/>
      <c r="JXH693" s="414"/>
      <c r="JXI693" s="414"/>
      <c r="JXJ693" s="414"/>
      <c r="JXK693" s="413"/>
      <c r="JXL693" s="413"/>
      <c r="JXM693" s="414"/>
      <c r="JXN693" s="414"/>
      <c r="JXO693" s="413"/>
      <c r="JXP693" s="413"/>
      <c r="JXQ693" s="414"/>
      <c r="JXR693" s="414"/>
      <c r="JXS693" s="413"/>
      <c r="JXT693" s="413"/>
      <c r="JXU693" s="413"/>
      <c r="JXV693" s="413"/>
      <c r="JXW693" s="413"/>
      <c r="JXX693" s="413"/>
      <c r="JXY693" s="413"/>
      <c r="JXZ693" s="414"/>
      <c r="JYA693" s="414"/>
      <c r="JYB693" s="413"/>
      <c r="JYC693" s="413"/>
      <c r="JYD693" s="414"/>
      <c r="JYE693" s="414"/>
      <c r="JYF693" s="413"/>
      <c r="JYG693" s="413"/>
      <c r="JYH693" s="413"/>
      <c r="JYI693" s="413"/>
      <c r="JYJ693" s="413"/>
      <c r="JYK693" s="407"/>
      <c r="JYL693" s="439"/>
      <c r="JYM693" s="413"/>
      <c r="JYN693" s="413"/>
      <c r="JYO693" s="413"/>
      <c r="JYP693" s="413"/>
      <c r="JYQ693" s="413"/>
      <c r="JYR693" s="413"/>
      <c r="JYS693" s="413"/>
      <c r="JYT693" s="412"/>
      <c r="JYU693" s="412"/>
      <c r="JYV693" s="412"/>
      <c r="JYW693" s="412"/>
      <c r="JYX693" s="412"/>
      <c r="JYY693" s="412"/>
      <c r="JYZ693" s="412"/>
      <c r="JZA693" s="412"/>
      <c r="JZB693" s="412"/>
      <c r="JZC693" s="412"/>
      <c r="JZD693" s="412"/>
      <c r="JZE693" s="412"/>
      <c r="JZF693" s="412"/>
      <c r="JZG693" s="412"/>
      <c r="JZH693" s="412"/>
      <c r="JZI693" s="412"/>
      <c r="JZJ693" s="412"/>
      <c r="JZK693" s="412"/>
      <c r="JZL693" s="412"/>
      <c r="JZM693" s="412"/>
      <c r="JZN693" s="412"/>
      <c r="JZO693" s="412"/>
      <c r="JZP693" s="412"/>
      <c r="JZQ693" s="412"/>
      <c r="JZR693" s="412"/>
      <c r="JZS693" s="412"/>
      <c r="JZT693" s="412"/>
      <c r="JZU693" s="412"/>
      <c r="JZV693" s="412"/>
      <c r="JZW693" s="412"/>
      <c r="JZX693" s="412"/>
      <c r="JZY693" s="412"/>
      <c r="JZZ693" s="412"/>
      <c r="KAA693" s="412"/>
      <c r="KAB693" s="412"/>
      <c r="KAC693" s="412"/>
      <c r="KAD693" s="412"/>
      <c r="KAE693" s="412"/>
      <c r="KAF693" s="412"/>
      <c r="KAG693" s="412"/>
      <c r="KAH693" s="412"/>
      <c r="KAI693" s="412"/>
      <c r="KAJ693" s="412"/>
      <c r="KAK693" s="412"/>
      <c r="KAL693" s="413"/>
      <c r="KAM693" s="413"/>
      <c r="KAN693" s="413"/>
      <c r="KAO693" s="413"/>
      <c r="KAP693" s="413"/>
      <c r="KAQ693" s="413"/>
      <c r="KAR693" s="413"/>
      <c r="KAS693" s="413"/>
      <c r="KAT693" s="413"/>
      <c r="KAU693" s="413"/>
      <c r="KAV693" s="413"/>
      <c r="KAW693" s="413"/>
      <c r="KAX693" s="413"/>
      <c r="KAY693" s="413"/>
      <c r="KAZ693" s="413"/>
      <c r="KBA693" s="413"/>
      <c r="KBB693" s="413"/>
      <c r="KBC693" s="413"/>
      <c r="KBD693" s="413"/>
      <c r="KBE693" s="413"/>
      <c r="KBF693" s="413"/>
      <c r="KBG693" s="413"/>
      <c r="KBH693" s="413"/>
      <c r="KBI693" s="413"/>
      <c r="KBJ693" s="414"/>
      <c r="KBK693" s="414"/>
      <c r="KBL693" s="414"/>
      <c r="KBM693" s="414"/>
      <c r="KBN693" s="414"/>
      <c r="KBO693" s="413"/>
      <c r="KBP693" s="413"/>
      <c r="KBQ693" s="414"/>
      <c r="KBR693" s="414"/>
      <c r="KBS693" s="413"/>
      <c r="KBT693" s="413"/>
      <c r="KBU693" s="414"/>
      <c r="KBV693" s="414"/>
      <c r="KBW693" s="413"/>
      <c r="KBX693" s="413"/>
      <c r="KBY693" s="413"/>
      <c r="KBZ693" s="413"/>
      <c r="KCA693" s="413"/>
      <c r="KCB693" s="413"/>
      <c r="KCC693" s="413"/>
      <c r="KCD693" s="414"/>
      <c r="KCE693" s="414"/>
      <c r="KCF693" s="413"/>
      <c r="KCG693" s="413"/>
      <c r="KCH693" s="414"/>
      <c r="KCI693" s="414"/>
      <c r="KCJ693" s="413"/>
      <c r="KCK693" s="413"/>
      <c r="KCL693" s="413"/>
      <c r="KCM693" s="413"/>
      <c r="KCN693" s="413"/>
      <c r="KCO693" s="407"/>
      <c r="KCP693" s="439"/>
      <c r="KCQ693" s="413"/>
      <c r="KCR693" s="413"/>
      <c r="KCS693" s="413"/>
      <c r="KCT693" s="413"/>
      <c r="KCU693" s="413"/>
      <c r="KCV693" s="413"/>
      <c r="KCW693" s="413"/>
      <c r="KCX693" s="412"/>
      <c r="KCY693" s="412"/>
      <c r="KCZ693" s="412"/>
      <c r="KDA693" s="412"/>
      <c r="KDB693" s="412"/>
      <c r="KDC693" s="412"/>
      <c r="KDD693" s="412"/>
      <c r="KDE693" s="412"/>
      <c r="KDF693" s="412"/>
      <c r="KDG693" s="412"/>
      <c r="KDH693" s="412"/>
      <c r="KDI693" s="412"/>
      <c r="KDJ693" s="412"/>
      <c r="KDK693" s="412"/>
      <c r="KDL693" s="412"/>
      <c r="KDM693" s="412"/>
      <c r="KDN693" s="412"/>
      <c r="KDO693" s="412"/>
      <c r="KDP693" s="412"/>
      <c r="KDQ693" s="412"/>
      <c r="KDR693" s="412"/>
      <c r="KDS693" s="412"/>
      <c r="KDT693" s="412"/>
      <c r="KDU693" s="412"/>
      <c r="KDV693" s="412"/>
      <c r="KDW693" s="412"/>
      <c r="KDX693" s="412"/>
      <c r="KDY693" s="412"/>
      <c r="KDZ693" s="412"/>
      <c r="KEA693" s="412"/>
      <c r="KEB693" s="412"/>
      <c r="KEC693" s="412"/>
      <c r="KED693" s="412"/>
      <c r="KEE693" s="412"/>
      <c r="KEF693" s="412"/>
      <c r="KEG693" s="412"/>
      <c r="KEH693" s="412"/>
      <c r="KEI693" s="412"/>
      <c r="KEJ693" s="412"/>
      <c r="KEK693" s="412"/>
      <c r="KEL693" s="412"/>
      <c r="KEM693" s="412"/>
      <c r="KEN693" s="412"/>
      <c r="KEO693" s="412"/>
      <c r="KEP693" s="413"/>
      <c r="KEQ693" s="413"/>
      <c r="KER693" s="413"/>
      <c r="KES693" s="413"/>
      <c r="KET693" s="413"/>
      <c r="KEU693" s="413"/>
      <c r="KEV693" s="413"/>
      <c r="KEW693" s="413"/>
      <c r="KEX693" s="413"/>
      <c r="KEY693" s="413"/>
      <c r="KEZ693" s="413"/>
      <c r="KFA693" s="413"/>
      <c r="KFB693" s="413"/>
      <c r="KFC693" s="413"/>
      <c r="KFD693" s="413"/>
      <c r="KFE693" s="413"/>
      <c r="KFF693" s="413"/>
      <c r="KFG693" s="413"/>
      <c r="KFH693" s="413"/>
      <c r="KFI693" s="413"/>
      <c r="KFJ693" s="413"/>
      <c r="KFK693" s="413"/>
      <c r="KFL693" s="413"/>
      <c r="KFM693" s="413"/>
      <c r="KFN693" s="414"/>
      <c r="KFO693" s="414"/>
      <c r="KFP693" s="414"/>
      <c r="KFQ693" s="414"/>
      <c r="KFR693" s="414"/>
      <c r="KFS693" s="413"/>
      <c r="KFT693" s="413"/>
      <c r="KFU693" s="414"/>
      <c r="KFV693" s="414"/>
      <c r="KFW693" s="413"/>
      <c r="KFX693" s="413"/>
      <c r="KFY693" s="414"/>
      <c r="KFZ693" s="414"/>
      <c r="KGA693" s="413"/>
      <c r="KGB693" s="413"/>
      <c r="KGC693" s="413"/>
      <c r="KGD693" s="413"/>
      <c r="KGE693" s="413"/>
      <c r="KGF693" s="413"/>
      <c r="KGG693" s="413"/>
      <c r="KGH693" s="414"/>
      <c r="KGI693" s="414"/>
      <c r="KGJ693" s="413"/>
      <c r="KGK693" s="413"/>
      <c r="KGL693" s="414"/>
      <c r="KGM693" s="414"/>
      <c r="KGN693" s="413"/>
      <c r="KGO693" s="413"/>
      <c r="KGP693" s="413"/>
      <c r="KGQ693" s="413"/>
      <c r="KGR693" s="413"/>
      <c r="KGS693" s="407"/>
      <c r="KGT693" s="439"/>
      <c r="KGU693" s="413"/>
      <c r="KGV693" s="413"/>
      <c r="KGW693" s="413"/>
      <c r="KGX693" s="413"/>
      <c r="KGY693" s="413"/>
      <c r="KGZ693" s="413"/>
      <c r="KHA693" s="413"/>
      <c r="KHB693" s="412"/>
      <c r="KHC693" s="412"/>
      <c r="KHD693" s="412"/>
      <c r="KHE693" s="412"/>
      <c r="KHF693" s="412"/>
      <c r="KHG693" s="412"/>
      <c r="KHH693" s="412"/>
      <c r="KHI693" s="412"/>
      <c r="KHJ693" s="412"/>
      <c r="KHK693" s="412"/>
      <c r="KHL693" s="412"/>
      <c r="KHM693" s="412"/>
      <c r="KHN693" s="412"/>
      <c r="KHO693" s="412"/>
      <c r="KHP693" s="412"/>
      <c r="KHQ693" s="412"/>
      <c r="KHR693" s="412"/>
      <c r="KHS693" s="412"/>
      <c r="KHT693" s="412"/>
      <c r="KHU693" s="412"/>
      <c r="KHV693" s="412"/>
      <c r="KHW693" s="412"/>
      <c r="KHX693" s="412"/>
      <c r="KHY693" s="412"/>
      <c r="KHZ693" s="412"/>
      <c r="KIA693" s="412"/>
      <c r="KIB693" s="412"/>
      <c r="KIC693" s="412"/>
      <c r="KID693" s="412"/>
      <c r="KIE693" s="412"/>
      <c r="KIF693" s="412"/>
      <c r="KIG693" s="412"/>
      <c r="KIH693" s="412"/>
      <c r="KII693" s="412"/>
      <c r="KIJ693" s="412"/>
      <c r="KIK693" s="412"/>
      <c r="KIL693" s="412"/>
      <c r="KIM693" s="412"/>
      <c r="KIN693" s="412"/>
      <c r="KIO693" s="412"/>
      <c r="KIP693" s="412"/>
      <c r="KIQ693" s="412"/>
      <c r="KIR693" s="412"/>
      <c r="KIS693" s="412"/>
      <c r="KIT693" s="413"/>
      <c r="KIU693" s="413"/>
      <c r="KIV693" s="413"/>
      <c r="KIW693" s="413"/>
      <c r="KIX693" s="413"/>
      <c r="KIY693" s="413"/>
      <c r="KIZ693" s="413"/>
      <c r="KJA693" s="413"/>
      <c r="KJB693" s="413"/>
      <c r="KJC693" s="413"/>
      <c r="KJD693" s="413"/>
      <c r="KJE693" s="413"/>
      <c r="KJF693" s="413"/>
      <c r="KJG693" s="413"/>
      <c r="KJH693" s="413"/>
      <c r="KJI693" s="413"/>
      <c r="KJJ693" s="413"/>
      <c r="KJK693" s="413"/>
      <c r="KJL693" s="413"/>
      <c r="KJM693" s="413"/>
      <c r="KJN693" s="413"/>
      <c r="KJO693" s="413"/>
      <c r="KJP693" s="413"/>
      <c r="KJQ693" s="413"/>
      <c r="KJR693" s="414"/>
      <c r="KJS693" s="414"/>
      <c r="KJT693" s="414"/>
      <c r="KJU693" s="414"/>
      <c r="KJV693" s="414"/>
      <c r="KJW693" s="413"/>
      <c r="KJX693" s="413"/>
      <c r="KJY693" s="414"/>
      <c r="KJZ693" s="414"/>
      <c r="KKA693" s="413"/>
      <c r="KKB693" s="413"/>
      <c r="KKC693" s="414"/>
      <c r="KKD693" s="414"/>
      <c r="KKE693" s="413"/>
      <c r="KKF693" s="413"/>
      <c r="KKG693" s="413"/>
      <c r="KKH693" s="413"/>
      <c r="KKI693" s="413"/>
      <c r="KKJ693" s="413"/>
      <c r="KKK693" s="413"/>
      <c r="KKL693" s="414"/>
      <c r="KKM693" s="414"/>
      <c r="KKN693" s="413"/>
      <c r="KKO693" s="413"/>
      <c r="KKP693" s="414"/>
      <c r="KKQ693" s="414"/>
      <c r="KKR693" s="413"/>
      <c r="KKS693" s="413"/>
      <c r="KKT693" s="413"/>
      <c r="KKU693" s="413"/>
      <c r="KKV693" s="413"/>
      <c r="KKW693" s="407"/>
      <c r="KKX693" s="439"/>
      <c r="KKY693" s="413"/>
      <c r="KKZ693" s="413"/>
      <c r="KLA693" s="413"/>
      <c r="KLB693" s="413"/>
      <c r="KLC693" s="413"/>
      <c r="KLD693" s="413"/>
      <c r="KLE693" s="413"/>
      <c r="KLF693" s="412"/>
      <c r="KLG693" s="412"/>
      <c r="KLH693" s="412"/>
      <c r="KLI693" s="412"/>
      <c r="KLJ693" s="412"/>
      <c r="KLK693" s="412"/>
      <c r="KLL693" s="412"/>
      <c r="KLM693" s="412"/>
      <c r="KLN693" s="412"/>
      <c r="KLO693" s="412"/>
      <c r="KLP693" s="412"/>
      <c r="KLQ693" s="412"/>
      <c r="KLR693" s="412"/>
      <c r="KLS693" s="412"/>
      <c r="KLT693" s="412"/>
      <c r="KLU693" s="412"/>
      <c r="KLV693" s="412"/>
      <c r="KLW693" s="412"/>
      <c r="KLX693" s="412"/>
      <c r="KLY693" s="412"/>
      <c r="KLZ693" s="412"/>
      <c r="KMA693" s="412"/>
      <c r="KMB693" s="412"/>
      <c r="KMC693" s="412"/>
      <c r="KMD693" s="412"/>
      <c r="KME693" s="412"/>
      <c r="KMF693" s="412"/>
      <c r="KMG693" s="412"/>
      <c r="KMH693" s="412"/>
      <c r="KMI693" s="412"/>
      <c r="KMJ693" s="412"/>
      <c r="KMK693" s="412"/>
      <c r="KML693" s="412"/>
      <c r="KMM693" s="412"/>
      <c r="KMN693" s="412"/>
      <c r="KMO693" s="412"/>
      <c r="KMP693" s="412"/>
      <c r="KMQ693" s="412"/>
      <c r="KMR693" s="412"/>
      <c r="KMS693" s="412"/>
      <c r="KMT693" s="412"/>
      <c r="KMU693" s="412"/>
      <c r="KMV693" s="412"/>
      <c r="KMW693" s="412"/>
      <c r="KMX693" s="413"/>
      <c r="KMY693" s="413"/>
      <c r="KMZ693" s="413"/>
      <c r="KNA693" s="413"/>
      <c r="KNB693" s="413"/>
      <c r="KNC693" s="413"/>
      <c r="KND693" s="413"/>
      <c r="KNE693" s="413"/>
      <c r="KNF693" s="413"/>
      <c r="KNG693" s="413"/>
      <c r="KNH693" s="413"/>
      <c r="KNI693" s="413"/>
      <c r="KNJ693" s="413"/>
      <c r="KNK693" s="413"/>
      <c r="KNL693" s="413"/>
      <c r="KNM693" s="413"/>
      <c r="KNN693" s="413"/>
      <c r="KNO693" s="413"/>
      <c r="KNP693" s="413"/>
      <c r="KNQ693" s="413"/>
      <c r="KNR693" s="413"/>
      <c r="KNS693" s="413"/>
      <c r="KNT693" s="413"/>
      <c r="KNU693" s="413"/>
      <c r="KNV693" s="414"/>
      <c r="KNW693" s="414"/>
      <c r="KNX693" s="414"/>
      <c r="KNY693" s="414"/>
      <c r="KNZ693" s="414"/>
      <c r="KOA693" s="413"/>
      <c r="KOB693" s="413"/>
      <c r="KOC693" s="414"/>
      <c r="KOD693" s="414"/>
      <c r="KOE693" s="413"/>
      <c r="KOF693" s="413"/>
      <c r="KOG693" s="414"/>
      <c r="KOH693" s="414"/>
      <c r="KOI693" s="413"/>
      <c r="KOJ693" s="413"/>
      <c r="KOK693" s="413"/>
      <c r="KOL693" s="413"/>
      <c r="KOM693" s="413"/>
      <c r="KON693" s="413"/>
      <c r="KOO693" s="413"/>
      <c r="KOP693" s="414"/>
      <c r="KOQ693" s="414"/>
      <c r="KOR693" s="413"/>
      <c r="KOS693" s="413"/>
      <c r="KOT693" s="414"/>
      <c r="KOU693" s="414"/>
      <c r="KOV693" s="413"/>
      <c r="KOW693" s="413"/>
      <c r="KOX693" s="413"/>
      <c r="KOY693" s="413"/>
      <c r="KOZ693" s="413"/>
      <c r="KPA693" s="407"/>
      <c r="KPB693" s="439"/>
      <c r="KPC693" s="413"/>
      <c r="KPD693" s="413"/>
      <c r="KPE693" s="413"/>
      <c r="KPF693" s="413"/>
      <c r="KPG693" s="413"/>
      <c r="KPH693" s="413"/>
      <c r="KPI693" s="413"/>
      <c r="KPJ693" s="412"/>
      <c r="KPK693" s="412"/>
      <c r="KPL693" s="412"/>
      <c r="KPM693" s="412"/>
      <c r="KPN693" s="412"/>
      <c r="KPO693" s="412"/>
      <c r="KPP693" s="412"/>
      <c r="KPQ693" s="412"/>
      <c r="KPR693" s="412"/>
      <c r="KPS693" s="412"/>
      <c r="KPT693" s="412"/>
      <c r="KPU693" s="412"/>
      <c r="KPV693" s="412"/>
      <c r="KPW693" s="412"/>
      <c r="KPX693" s="412"/>
      <c r="KPY693" s="412"/>
      <c r="KPZ693" s="412"/>
      <c r="KQA693" s="412"/>
      <c r="KQB693" s="412"/>
      <c r="KQC693" s="412"/>
      <c r="KQD693" s="412"/>
      <c r="KQE693" s="412"/>
      <c r="KQF693" s="412"/>
      <c r="KQG693" s="412"/>
      <c r="KQH693" s="412"/>
      <c r="KQI693" s="412"/>
      <c r="KQJ693" s="412"/>
      <c r="KQK693" s="412"/>
      <c r="KQL693" s="412"/>
      <c r="KQM693" s="412"/>
      <c r="KQN693" s="412"/>
      <c r="KQO693" s="412"/>
      <c r="KQP693" s="412"/>
      <c r="KQQ693" s="412"/>
      <c r="KQR693" s="412"/>
      <c r="KQS693" s="412"/>
      <c r="KQT693" s="412"/>
      <c r="KQU693" s="412"/>
      <c r="KQV693" s="412"/>
      <c r="KQW693" s="412"/>
      <c r="KQX693" s="412"/>
      <c r="KQY693" s="412"/>
      <c r="KQZ693" s="412"/>
      <c r="KRA693" s="412"/>
      <c r="KRB693" s="413"/>
      <c r="KRC693" s="413"/>
      <c r="KRD693" s="413"/>
      <c r="KRE693" s="413"/>
      <c r="KRF693" s="413"/>
      <c r="KRG693" s="413"/>
      <c r="KRH693" s="413"/>
      <c r="KRI693" s="413"/>
      <c r="KRJ693" s="413"/>
      <c r="KRK693" s="413"/>
      <c r="KRL693" s="413"/>
      <c r="KRM693" s="413"/>
      <c r="KRN693" s="413"/>
      <c r="KRO693" s="413"/>
      <c r="KRP693" s="413"/>
      <c r="KRQ693" s="413"/>
      <c r="KRR693" s="413"/>
      <c r="KRS693" s="413"/>
      <c r="KRT693" s="413"/>
      <c r="KRU693" s="413"/>
      <c r="KRV693" s="413"/>
      <c r="KRW693" s="413"/>
      <c r="KRX693" s="413"/>
      <c r="KRY693" s="413"/>
      <c r="KRZ693" s="414"/>
      <c r="KSA693" s="414"/>
      <c r="KSB693" s="414"/>
      <c r="KSC693" s="414"/>
      <c r="KSD693" s="414"/>
      <c r="KSE693" s="413"/>
      <c r="KSF693" s="413"/>
      <c r="KSG693" s="414"/>
      <c r="KSH693" s="414"/>
      <c r="KSI693" s="413"/>
      <c r="KSJ693" s="413"/>
      <c r="KSK693" s="414"/>
      <c r="KSL693" s="414"/>
      <c r="KSM693" s="413"/>
      <c r="KSN693" s="413"/>
      <c r="KSO693" s="413"/>
      <c r="KSP693" s="413"/>
      <c r="KSQ693" s="413"/>
      <c r="KSR693" s="413"/>
      <c r="KSS693" s="413"/>
      <c r="KST693" s="414"/>
      <c r="KSU693" s="414"/>
      <c r="KSV693" s="413"/>
      <c r="KSW693" s="413"/>
      <c r="KSX693" s="414"/>
      <c r="KSY693" s="414"/>
      <c r="KSZ693" s="413"/>
      <c r="KTA693" s="413"/>
      <c r="KTB693" s="413"/>
      <c r="KTC693" s="413"/>
      <c r="KTD693" s="413"/>
      <c r="KTE693" s="407"/>
      <c r="KTF693" s="439"/>
      <c r="KTG693" s="413"/>
      <c r="KTH693" s="413"/>
      <c r="KTI693" s="413"/>
      <c r="KTJ693" s="413"/>
      <c r="KTK693" s="413"/>
      <c r="KTL693" s="413"/>
      <c r="KTM693" s="413"/>
      <c r="KTN693" s="412"/>
      <c r="KTO693" s="412"/>
      <c r="KTP693" s="412"/>
      <c r="KTQ693" s="412"/>
      <c r="KTR693" s="412"/>
      <c r="KTS693" s="412"/>
      <c r="KTT693" s="412"/>
      <c r="KTU693" s="412"/>
      <c r="KTV693" s="412"/>
      <c r="KTW693" s="412"/>
      <c r="KTX693" s="412"/>
      <c r="KTY693" s="412"/>
      <c r="KTZ693" s="412"/>
      <c r="KUA693" s="412"/>
      <c r="KUB693" s="412"/>
      <c r="KUC693" s="412"/>
      <c r="KUD693" s="412"/>
      <c r="KUE693" s="412"/>
      <c r="KUF693" s="412"/>
      <c r="KUG693" s="412"/>
      <c r="KUH693" s="412"/>
      <c r="KUI693" s="412"/>
      <c r="KUJ693" s="412"/>
      <c r="KUK693" s="412"/>
      <c r="KUL693" s="412"/>
      <c r="KUM693" s="412"/>
      <c r="KUN693" s="412"/>
      <c r="KUO693" s="412"/>
      <c r="KUP693" s="412"/>
      <c r="KUQ693" s="412"/>
      <c r="KUR693" s="412"/>
      <c r="KUS693" s="412"/>
      <c r="KUT693" s="412"/>
      <c r="KUU693" s="412"/>
      <c r="KUV693" s="412"/>
      <c r="KUW693" s="412"/>
      <c r="KUX693" s="412"/>
      <c r="KUY693" s="412"/>
      <c r="KUZ693" s="412"/>
      <c r="KVA693" s="412"/>
      <c r="KVB693" s="412"/>
      <c r="KVC693" s="412"/>
      <c r="KVD693" s="412"/>
      <c r="KVE693" s="412"/>
      <c r="KVF693" s="413"/>
      <c r="KVG693" s="413"/>
      <c r="KVH693" s="413"/>
      <c r="KVI693" s="413"/>
      <c r="KVJ693" s="413"/>
      <c r="KVK693" s="413"/>
      <c r="KVL693" s="413"/>
      <c r="KVM693" s="413"/>
      <c r="KVN693" s="413"/>
      <c r="KVO693" s="413"/>
      <c r="KVP693" s="413"/>
      <c r="KVQ693" s="413"/>
      <c r="KVR693" s="413"/>
      <c r="KVS693" s="413"/>
      <c r="KVT693" s="413"/>
      <c r="KVU693" s="413"/>
      <c r="KVV693" s="413"/>
      <c r="KVW693" s="413"/>
      <c r="KVX693" s="413"/>
      <c r="KVY693" s="413"/>
      <c r="KVZ693" s="413"/>
      <c r="KWA693" s="413"/>
      <c r="KWB693" s="413"/>
      <c r="KWC693" s="413"/>
      <c r="KWD693" s="414"/>
      <c r="KWE693" s="414"/>
      <c r="KWF693" s="414"/>
      <c r="KWG693" s="414"/>
      <c r="KWH693" s="414"/>
      <c r="KWI693" s="413"/>
      <c r="KWJ693" s="413"/>
      <c r="KWK693" s="414"/>
      <c r="KWL693" s="414"/>
      <c r="KWM693" s="413"/>
      <c r="KWN693" s="413"/>
      <c r="KWO693" s="414"/>
      <c r="KWP693" s="414"/>
      <c r="KWQ693" s="413"/>
      <c r="KWR693" s="413"/>
      <c r="KWS693" s="413"/>
      <c r="KWT693" s="413"/>
      <c r="KWU693" s="413"/>
      <c r="KWV693" s="413"/>
      <c r="KWW693" s="413"/>
      <c r="KWX693" s="414"/>
      <c r="KWY693" s="414"/>
      <c r="KWZ693" s="413"/>
      <c r="KXA693" s="413"/>
      <c r="KXB693" s="414"/>
      <c r="KXC693" s="414"/>
      <c r="KXD693" s="413"/>
      <c r="KXE693" s="413"/>
      <c r="KXF693" s="413"/>
      <c r="KXG693" s="413"/>
      <c r="KXH693" s="413"/>
      <c r="KXI693" s="407"/>
      <c r="KXJ693" s="439"/>
      <c r="KXK693" s="413"/>
      <c r="KXL693" s="413"/>
      <c r="KXM693" s="413"/>
      <c r="KXN693" s="413"/>
      <c r="KXO693" s="413"/>
      <c r="KXP693" s="413"/>
      <c r="KXQ693" s="413"/>
      <c r="KXR693" s="412"/>
      <c r="KXS693" s="412"/>
      <c r="KXT693" s="412"/>
      <c r="KXU693" s="412"/>
      <c r="KXV693" s="412"/>
      <c r="KXW693" s="412"/>
      <c r="KXX693" s="412"/>
      <c r="KXY693" s="412"/>
      <c r="KXZ693" s="412"/>
      <c r="KYA693" s="412"/>
      <c r="KYB693" s="412"/>
      <c r="KYC693" s="412"/>
      <c r="KYD693" s="412"/>
      <c r="KYE693" s="412"/>
      <c r="KYF693" s="412"/>
      <c r="KYG693" s="412"/>
      <c r="KYH693" s="412"/>
      <c r="KYI693" s="412"/>
      <c r="KYJ693" s="412"/>
      <c r="KYK693" s="412"/>
      <c r="KYL693" s="412"/>
      <c r="KYM693" s="412"/>
      <c r="KYN693" s="412"/>
      <c r="KYO693" s="412"/>
      <c r="KYP693" s="412"/>
      <c r="KYQ693" s="412"/>
      <c r="KYR693" s="412"/>
      <c r="KYS693" s="412"/>
      <c r="KYT693" s="412"/>
      <c r="KYU693" s="412"/>
      <c r="KYV693" s="412"/>
      <c r="KYW693" s="412"/>
      <c r="KYX693" s="412"/>
      <c r="KYY693" s="412"/>
      <c r="KYZ693" s="412"/>
      <c r="KZA693" s="412"/>
      <c r="KZB693" s="412"/>
      <c r="KZC693" s="412"/>
      <c r="KZD693" s="412"/>
      <c r="KZE693" s="412"/>
      <c r="KZF693" s="412"/>
      <c r="KZG693" s="412"/>
      <c r="KZH693" s="412"/>
      <c r="KZI693" s="412"/>
      <c r="KZJ693" s="413"/>
      <c r="KZK693" s="413"/>
      <c r="KZL693" s="413"/>
      <c r="KZM693" s="413"/>
      <c r="KZN693" s="413"/>
      <c r="KZO693" s="413"/>
      <c r="KZP693" s="413"/>
      <c r="KZQ693" s="413"/>
      <c r="KZR693" s="413"/>
      <c r="KZS693" s="413"/>
      <c r="KZT693" s="413"/>
      <c r="KZU693" s="413"/>
      <c r="KZV693" s="413"/>
      <c r="KZW693" s="413"/>
      <c r="KZX693" s="413"/>
      <c r="KZY693" s="413"/>
      <c r="KZZ693" s="413"/>
      <c r="LAA693" s="413"/>
      <c r="LAB693" s="413"/>
      <c r="LAC693" s="413"/>
      <c r="LAD693" s="413"/>
      <c r="LAE693" s="413"/>
      <c r="LAF693" s="413"/>
      <c r="LAG693" s="413"/>
      <c r="LAH693" s="414"/>
      <c r="LAI693" s="414"/>
      <c r="LAJ693" s="414"/>
      <c r="LAK693" s="414"/>
      <c r="LAL693" s="414"/>
      <c r="LAM693" s="413"/>
      <c r="LAN693" s="413"/>
      <c r="LAO693" s="414"/>
      <c r="LAP693" s="414"/>
      <c r="LAQ693" s="413"/>
      <c r="LAR693" s="413"/>
      <c r="LAS693" s="414"/>
      <c r="LAT693" s="414"/>
      <c r="LAU693" s="413"/>
      <c r="LAV693" s="413"/>
      <c r="LAW693" s="413"/>
      <c r="LAX693" s="413"/>
      <c r="LAY693" s="413"/>
      <c r="LAZ693" s="413"/>
      <c r="LBA693" s="413"/>
      <c r="LBB693" s="414"/>
      <c r="LBC693" s="414"/>
      <c r="LBD693" s="413"/>
      <c r="LBE693" s="413"/>
      <c r="LBF693" s="414"/>
      <c r="LBG693" s="414"/>
      <c r="LBH693" s="413"/>
      <c r="LBI693" s="413"/>
      <c r="LBJ693" s="413"/>
      <c r="LBK693" s="413"/>
      <c r="LBL693" s="413"/>
      <c r="LBM693" s="407"/>
      <c r="LBN693" s="439"/>
      <c r="LBO693" s="413"/>
      <c r="LBP693" s="413"/>
      <c r="LBQ693" s="413"/>
      <c r="LBR693" s="413"/>
      <c r="LBS693" s="413"/>
      <c r="LBT693" s="413"/>
      <c r="LBU693" s="413"/>
      <c r="LBV693" s="412"/>
      <c r="LBW693" s="412"/>
      <c r="LBX693" s="412"/>
      <c r="LBY693" s="412"/>
      <c r="LBZ693" s="412"/>
      <c r="LCA693" s="412"/>
      <c r="LCB693" s="412"/>
      <c r="LCC693" s="412"/>
      <c r="LCD693" s="412"/>
      <c r="LCE693" s="412"/>
      <c r="LCF693" s="412"/>
      <c r="LCG693" s="412"/>
      <c r="LCH693" s="412"/>
      <c r="LCI693" s="412"/>
      <c r="LCJ693" s="412"/>
      <c r="LCK693" s="412"/>
      <c r="LCL693" s="412"/>
      <c r="LCM693" s="412"/>
      <c r="LCN693" s="412"/>
      <c r="LCO693" s="412"/>
      <c r="LCP693" s="412"/>
      <c r="LCQ693" s="412"/>
      <c r="LCR693" s="412"/>
      <c r="LCS693" s="412"/>
      <c r="LCT693" s="412"/>
      <c r="LCU693" s="412"/>
      <c r="LCV693" s="412"/>
      <c r="LCW693" s="412"/>
      <c r="LCX693" s="412"/>
      <c r="LCY693" s="412"/>
      <c r="LCZ693" s="412"/>
      <c r="LDA693" s="412"/>
      <c r="LDB693" s="412"/>
      <c r="LDC693" s="412"/>
      <c r="LDD693" s="412"/>
      <c r="LDE693" s="412"/>
      <c r="LDF693" s="412"/>
      <c r="LDG693" s="412"/>
      <c r="LDH693" s="412"/>
      <c r="LDI693" s="412"/>
      <c r="LDJ693" s="412"/>
      <c r="LDK693" s="412"/>
      <c r="LDL693" s="412"/>
      <c r="LDM693" s="412"/>
      <c r="LDN693" s="413"/>
      <c r="LDO693" s="413"/>
      <c r="LDP693" s="413"/>
      <c r="LDQ693" s="413"/>
      <c r="LDR693" s="413"/>
      <c r="LDS693" s="413"/>
      <c r="LDT693" s="413"/>
      <c r="LDU693" s="413"/>
      <c r="LDV693" s="413"/>
      <c r="LDW693" s="413"/>
      <c r="LDX693" s="413"/>
      <c r="LDY693" s="413"/>
      <c r="LDZ693" s="413"/>
      <c r="LEA693" s="413"/>
      <c r="LEB693" s="413"/>
      <c r="LEC693" s="413"/>
      <c r="LED693" s="413"/>
      <c r="LEE693" s="413"/>
      <c r="LEF693" s="413"/>
      <c r="LEG693" s="413"/>
      <c r="LEH693" s="413"/>
      <c r="LEI693" s="413"/>
      <c r="LEJ693" s="413"/>
      <c r="LEK693" s="413"/>
      <c r="LEL693" s="414"/>
      <c r="LEM693" s="414"/>
      <c r="LEN693" s="414"/>
      <c r="LEO693" s="414"/>
      <c r="LEP693" s="414"/>
      <c r="LEQ693" s="413"/>
      <c r="LER693" s="413"/>
      <c r="LES693" s="414"/>
      <c r="LET693" s="414"/>
      <c r="LEU693" s="413"/>
      <c r="LEV693" s="413"/>
      <c r="LEW693" s="414"/>
      <c r="LEX693" s="414"/>
      <c r="LEY693" s="413"/>
      <c r="LEZ693" s="413"/>
      <c r="LFA693" s="413"/>
      <c r="LFB693" s="413"/>
      <c r="LFC693" s="413"/>
      <c r="LFD693" s="413"/>
      <c r="LFE693" s="413"/>
      <c r="LFF693" s="414"/>
      <c r="LFG693" s="414"/>
      <c r="LFH693" s="413"/>
      <c r="LFI693" s="413"/>
      <c r="LFJ693" s="414"/>
      <c r="LFK693" s="414"/>
      <c r="LFL693" s="413"/>
      <c r="LFM693" s="413"/>
      <c r="LFN693" s="413"/>
      <c r="LFO693" s="413"/>
      <c r="LFP693" s="413"/>
      <c r="LFQ693" s="407"/>
      <c r="LFR693" s="439"/>
      <c r="LFS693" s="413"/>
      <c r="LFT693" s="413"/>
      <c r="LFU693" s="413"/>
      <c r="LFV693" s="413"/>
      <c r="LFW693" s="413"/>
      <c r="LFX693" s="413"/>
      <c r="LFY693" s="413"/>
      <c r="LFZ693" s="412"/>
      <c r="LGA693" s="412"/>
      <c r="LGB693" s="412"/>
      <c r="LGC693" s="412"/>
      <c r="LGD693" s="412"/>
      <c r="LGE693" s="412"/>
      <c r="LGF693" s="412"/>
      <c r="LGG693" s="412"/>
      <c r="LGH693" s="412"/>
      <c r="LGI693" s="412"/>
      <c r="LGJ693" s="412"/>
      <c r="LGK693" s="412"/>
      <c r="LGL693" s="412"/>
      <c r="LGM693" s="412"/>
      <c r="LGN693" s="412"/>
      <c r="LGO693" s="412"/>
      <c r="LGP693" s="412"/>
      <c r="LGQ693" s="412"/>
      <c r="LGR693" s="412"/>
      <c r="LGS693" s="412"/>
      <c r="LGT693" s="412"/>
      <c r="LGU693" s="412"/>
      <c r="LGV693" s="412"/>
      <c r="LGW693" s="412"/>
      <c r="LGX693" s="412"/>
      <c r="LGY693" s="412"/>
      <c r="LGZ693" s="412"/>
      <c r="LHA693" s="412"/>
      <c r="LHB693" s="412"/>
      <c r="LHC693" s="412"/>
      <c r="LHD693" s="412"/>
      <c r="LHE693" s="412"/>
      <c r="LHF693" s="412"/>
      <c r="LHG693" s="412"/>
      <c r="LHH693" s="412"/>
      <c r="LHI693" s="412"/>
      <c r="LHJ693" s="412"/>
      <c r="LHK693" s="412"/>
      <c r="LHL693" s="412"/>
      <c r="LHM693" s="412"/>
      <c r="LHN693" s="412"/>
      <c r="LHO693" s="412"/>
      <c r="LHP693" s="412"/>
      <c r="LHQ693" s="412"/>
      <c r="LHR693" s="413"/>
      <c r="LHS693" s="413"/>
      <c r="LHT693" s="413"/>
      <c r="LHU693" s="413"/>
      <c r="LHV693" s="413"/>
      <c r="LHW693" s="413"/>
      <c r="LHX693" s="413"/>
      <c r="LHY693" s="413"/>
      <c r="LHZ693" s="413"/>
      <c r="LIA693" s="413"/>
      <c r="LIB693" s="413"/>
      <c r="LIC693" s="413"/>
      <c r="LID693" s="413"/>
      <c r="LIE693" s="413"/>
      <c r="LIF693" s="413"/>
      <c r="LIG693" s="413"/>
      <c r="LIH693" s="413"/>
      <c r="LII693" s="413"/>
      <c r="LIJ693" s="413"/>
      <c r="LIK693" s="413"/>
      <c r="LIL693" s="413"/>
      <c r="LIM693" s="413"/>
      <c r="LIN693" s="413"/>
      <c r="LIO693" s="413"/>
      <c r="LIP693" s="414"/>
      <c r="LIQ693" s="414"/>
      <c r="LIR693" s="414"/>
      <c r="LIS693" s="414"/>
      <c r="LIT693" s="414"/>
      <c r="LIU693" s="413"/>
      <c r="LIV693" s="413"/>
      <c r="LIW693" s="414"/>
      <c r="LIX693" s="414"/>
      <c r="LIY693" s="413"/>
      <c r="LIZ693" s="413"/>
      <c r="LJA693" s="414"/>
      <c r="LJB693" s="414"/>
      <c r="LJC693" s="413"/>
      <c r="LJD693" s="413"/>
      <c r="LJE693" s="413"/>
      <c r="LJF693" s="413"/>
      <c r="LJG693" s="413"/>
      <c r="LJH693" s="413"/>
      <c r="LJI693" s="413"/>
      <c r="LJJ693" s="414"/>
      <c r="LJK693" s="414"/>
      <c r="LJL693" s="413"/>
      <c r="LJM693" s="413"/>
      <c r="LJN693" s="414"/>
      <c r="LJO693" s="414"/>
      <c r="LJP693" s="413"/>
      <c r="LJQ693" s="413"/>
      <c r="LJR693" s="413"/>
      <c r="LJS693" s="413"/>
      <c r="LJT693" s="413"/>
      <c r="LJU693" s="407"/>
      <c r="LJV693" s="439"/>
      <c r="LJW693" s="413"/>
      <c r="LJX693" s="413"/>
      <c r="LJY693" s="413"/>
      <c r="LJZ693" s="413"/>
      <c r="LKA693" s="413"/>
      <c r="LKB693" s="413"/>
      <c r="LKC693" s="413"/>
      <c r="LKD693" s="412"/>
      <c r="LKE693" s="412"/>
      <c r="LKF693" s="412"/>
      <c r="LKG693" s="412"/>
      <c r="LKH693" s="412"/>
      <c r="LKI693" s="412"/>
      <c r="LKJ693" s="412"/>
      <c r="LKK693" s="412"/>
      <c r="LKL693" s="412"/>
      <c r="LKM693" s="412"/>
      <c r="LKN693" s="412"/>
      <c r="LKO693" s="412"/>
      <c r="LKP693" s="412"/>
      <c r="LKQ693" s="412"/>
      <c r="LKR693" s="412"/>
      <c r="LKS693" s="412"/>
      <c r="LKT693" s="412"/>
      <c r="LKU693" s="412"/>
      <c r="LKV693" s="412"/>
      <c r="LKW693" s="412"/>
      <c r="LKX693" s="412"/>
      <c r="LKY693" s="412"/>
      <c r="LKZ693" s="412"/>
      <c r="LLA693" s="412"/>
      <c r="LLB693" s="412"/>
      <c r="LLC693" s="412"/>
      <c r="LLD693" s="412"/>
      <c r="LLE693" s="412"/>
      <c r="LLF693" s="412"/>
      <c r="LLG693" s="412"/>
      <c r="LLH693" s="412"/>
      <c r="LLI693" s="412"/>
      <c r="LLJ693" s="412"/>
      <c r="LLK693" s="412"/>
      <c r="LLL693" s="412"/>
      <c r="LLM693" s="412"/>
      <c r="LLN693" s="412"/>
      <c r="LLO693" s="412"/>
      <c r="LLP693" s="412"/>
      <c r="LLQ693" s="412"/>
      <c r="LLR693" s="412"/>
      <c r="LLS693" s="412"/>
      <c r="LLT693" s="412"/>
      <c r="LLU693" s="412"/>
      <c r="LLV693" s="413"/>
      <c r="LLW693" s="413"/>
      <c r="LLX693" s="413"/>
      <c r="LLY693" s="413"/>
      <c r="LLZ693" s="413"/>
      <c r="LMA693" s="413"/>
      <c r="LMB693" s="413"/>
      <c r="LMC693" s="413"/>
      <c r="LMD693" s="413"/>
      <c r="LME693" s="413"/>
      <c r="LMF693" s="413"/>
      <c r="LMG693" s="413"/>
      <c r="LMH693" s="413"/>
      <c r="LMI693" s="413"/>
      <c r="LMJ693" s="413"/>
      <c r="LMK693" s="413"/>
      <c r="LML693" s="413"/>
      <c r="LMM693" s="413"/>
      <c r="LMN693" s="413"/>
      <c r="LMO693" s="413"/>
      <c r="LMP693" s="413"/>
      <c r="LMQ693" s="413"/>
      <c r="LMR693" s="413"/>
      <c r="LMS693" s="413"/>
      <c r="LMT693" s="414"/>
      <c r="LMU693" s="414"/>
      <c r="LMV693" s="414"/>
      <c r="LMW693" s="414"/>
      <c r="LMX693" s="414"/>
      <c r="LMY693" s="413"/>
      <c r="LMZ693" s="413"/>
      <c r="LNA693" s="414"/>
      <c r="LNB693" s="414"/>
      <c r="LNC693" s="413"/>
      <c r="LND693" s="413"/>
      <c r="LNE693" s="414"/>
      <c r="LNF693" s="414"/>
      <c r="LNG693" s="413"/>
      <c r="LNH693" s="413"/>
      <c r="LNI693" s="413"/>
      <c r="LNJ693" s="413"/>
      <c r="LNK693" s="413"/>
      <c r="LNL693" s="413"/>
      <c r="LNM693" s="413"/>
      <c r="LNN693" s="414"/>
      <c r="LNO693" s="414"/>
      <c r="LNP693" s="413"/>
      <c r="LNQ693" s="413"/>
      <c r="LNR693" s="414"/>
      <c r="LNS693" s="414"/>
      <c r="LNT693" s="413"/>
      <c r="LNU693" s="413"/>
      <c r="LNV693" s="413"/>
      <c r="LNW693" s="413"/>
      <c r="LNX693" s="413"/>
      <c r="LNY693" s="407"/>
      <c r="LNZ693" s="439"/>
      <c r="LOA693" s="413"/>
      <c r="LOB693" s="413"/>
      <c r="LOC693" s="413"/>
      <c r="LOD693" s="413"/>
      <c r="LOE693" s="413"/>
      <c r="LOF693" s="413"/>
      <c r="LOG693" s="413"/>
      <c r="LOH693" s="412"/>
      <c r="LOI693" s="412"/>
      <c r="LOJ693" s="412"/>
      <c r="LOK693" s="412"/>
      <c r="LOL693" s="412"/>
      <c r="LOM693" s="412"/>
      <c r="LON693" s="412"/>
      <c r="LOO693" s="412"/>
      <c r="LOP693" s="412"/>
      <c r="LOQ693" s="412"/>
      <c r="LOR693" s="412"/>
      <c r="LOS693" s="412"/>
      <c r="LOT693" s="412"/>
      <c r="LOU693" s="412"/>
      <c r="LOV693" s="412"/>
      <c r="LOW693" s="412"/>
      <c r="LOX693" s="412"/>
      <c r="LOY693" s="412"/>
      <c r="LOZ693" s="412"/>
      <c r="LPA693" s="412"/>
      <c r="LPB693" s="412"/>
      <c r="LPC693" s="412"/>
      <c r="LPD693" s="412"/>
      <c r="LPE693" s="412"/>
      <c r="LPF693" s="412"/>
      <c r="LPG693" s="412"/>
      <c r="LPH693" s="412"/>
      <c r="LPI693" s="412"/>
      <c r="LPJ693" s="412"/>
      <c r="LPK693" s="412"/>
      <c r="LPL693" s="412"/>
      <c r="LPM693" s="412"/>
      <c r="LPN693" s="412"/>
      <c r="LPO693" s="412"/>
      <c r="LPP693" s="412"/>
      <c r="LPQ693" s="412"/>
      <c r="LPR693" s="412"/>
      <c r="LPS693" s="412"/>
      <c r="LPT693" s="412"/>
      <c r="LPU693" s="412"/>
      <c r="LPV693" s="412"/>
      <c r="LPW693" s="412"/>
      <c r="LPX693" s="412"/>
      <c r="LPY693" s="412"/>
      <c r="LPZ693" s="413"/>
      <c r="LQA693" s="413"/>
      <c r="LQB693" s="413"/>
      <c r="LQC693" s="413"/>
      <c r="LQD693" s="413"/>
      <c r="LQE693" s="413"/>
      <c r="LQF693" s="413"/>
      <c r="LQG693" s="413"/>
      <c r="LQH693" s="413"/>
      <c r="LQI693" s="413"/>
      <c r="LQJ693" s="413"/>
      <c r="LQK693" s="413"/>
      <c r="LQL693" s="413"/>
      <c r="LQM693" s="413"/>
      <c r="LQN693" s="413"/>
      <c r="LQO693" s="413"/>
      <c r="LQP693" s="413"/>
      <c r="LQQ693" s="413"/>
      <c r="LQR693" s="413"/>
      <c r="LQS693" s="413"/>
      <c r="LQT693" s="413"/>
      <c r="LQU693" s="413"/>
      <c r="LQV693" s="413"/>
      <c r="LQW693" s="413"/>
      <c r="LQX693" s="414"/>
      <c r="LQY693" s="414"/>
      <c r="LQZ693" s="414"/>
      <c r="LRA693" s="414"/>
      <c r="LRB693" s="414"/>
      <c r="LRC693" s="413"/>
      <c r="LRD693" s="413"/>
      <c r="LRE693" s="414"/>
      <c r="LRF693" s="414"/>
      <c r="LRG693" s="413"/>
      <c r="LRH693" s="413"/>
      <c r="LRI693" s="414"/>
      <c r="LRJ693" s="414"/>
      <c r="LRK693" s="413"/>
      <c r="LRL693" s="413"/>
      <c r="LRM693" s="413"/>
      <c r="LRN693" s="413"/>
      <c r="LRO693" s="413"/>
      <c r="LRP693" s="413"/>
      <c r="LRQ693" s="413"/>
      <c r="LRR693" s="414"/>
      <c r="LRS693" s="414"/>
      <c r="LRT693" s="413"/>
      <c r="LRU693" s="413"/>
      <c r="LRV693" s="414"/>
      <c r="LRW693" s="414"/>
      <c r="LRX693" s="413"/>
      <c r="LRY693" s="413"/>
      <c r="LRZ693" s="413"/>
      <c r="LSA693" s="413"/>
      <c r="LSB693" s="413"/>
      <c r="LSC693" s="407"/>
      <c r="LSD693" s="439"/>
      <c r="LSE693" s="413"/>
      <c r="LSF693" s="413"/>
      <c r="LSG693" s="413"/>
      <c r="LSH693" s="413"/>
      <c r="LSI693" s="413"/>
      <c r="LSJ693" s="413"/>
      <c r="LSK693" s="413"/>
      <c r="LSL693" s="412"/>
      <c r="LSM693" s="412"/>
      <c r="LSN693" s="412"/>
      <c r="LSO693" s="412"/>
      <c r="LSP693" s="412"/>
      <c r="LSQ693" s="412"/>
      <c r="LSR693" s="412"/>
      <c r="LSS693" s="412"/>
      <c r="LST693" s="412"/>
      <c r="LSU693" s="412"/>
      <c r="LSV693" s="412"/>
      <c r="LSW693" s="412"/>
      <c r="LSX693" s="412"/>
      <c r="LSY693" s="412"/>
      <c r="LSZ693" s="412"/>
      <c r="LTA693" s="412"/>
      <c r="LTB693" s="412"/>
      <c r="LTC693" s="412"/>
      <c r="LTD693" s="412"/>
      <c r="LTE693" s="412"/>
      <c r="LTF693" s="412"/>
      <c r="LTG693" s="412"/>
      <c r="LTH693" s="412"/>
      <c r="LTI693" s="412"/>
      <c r="LTJ693" s="412"/>
      <c r="LTK693" s="412"/>
      <c r="LTL693" s="412"/>
      <c r="LTM693" s="412"/>
      <c r="LTN693" s="412"/>
      <c r="LTO693" s="412"/>
      <c r="LTP693" s="412"/>
      <c r="LTQ693" s="412"/>
      <c r="LTR693" s="412"/>
      <c r="LTS693" s="412"/>
      <c r="LTT693" s="412"/>
      <c r="LTU693" s="412"/>
      <c r="LTV693" s="412"/>
      <c r="LTW693" s="412"/>
      <c r="LTX693" s="412"/>
      <c r="LTY693" s="412"/>
      <c r="LTZ693" s="412"/>
      <c r="LUA693" s="412"/>
      <c r="LUB693" s="412"/>
      <c r="LUC693" s="412"/>
      <c r="LUD693" s="413"/>
      <c r="LUE693" s="413"/>
      <c r="LUF693" s="413"/>
      <c r="LUG693" s="413"/>
      <c r="LUH693" s="413"/>
      <c r="LUI693" s="413"/>
      <c r="LUJ693" s="413"/>
      <c r="LUK693" s="413"/>
      <c r="LUL693" s="413"/>
      <c r="LUM693" s="413"/>
      <c r="LUN693" s="413"/>
      <c r="LUO693" s="413"/>
      <c r="LUP693" s="413"/>
      <c r="LUQ693" s="413"/>
      <c r="LUR693" s="413"/>
      <c r="LUS693" s="413"/>
      <c r="LUT693" s="413"/>
      <c r="LUU693" s="413"/>
      <c r="LUV693" s="413"/>
      <c r="LUW693" s="413"/>
      <c r="LUX693" s="413"/>
      <c r="LUY693" s="413"/>
      <c r="LUZ693" s="413"/>
      <c r="LVA693" s="413"/>
      <c r="LVB693" s="414"/>
      <c r="LVC693" s="414"/>
      <c r="LVD693" s="414"/>
      <c r="LVE693" s="414"/>
      <c r="LVF693" s="414"/>
      <c r="LVG693" s="413"/>
      <c r="LVH693" s="413"/>
      <c r="LVI693" s="414"/>
      <c r="LVJ693" s="414"/>
      <c r="LVK693" s="413"/>
      <c r="LVL693" s="413"/>
      <c r="LVM693" s="414"/>
      <c r="LVN693" s="414"/>
      <c r="LVO693" s="413"/>
      <c r="LVP693" s="413"/>
      <c r="LVQ693" s="413"/>
      <c r="LVR693" s="413"/>
      <c r="LVS693" s="413"/>
      <c r="LVT693" s="413"/>
      <c r="LVU693" s="413"/>
      <c r="LVV693" s="414"/>
      <c r="LVW693" s="414"/>
      <c r="LVX693" s="413"/>
      <c r="LVY693" s="413"/>
      <c r="LVZ693" s="414"/>
      <c r="LWA693" s="414"/>
      <c r="LWB693" s="413"/>
      <c r="LWC693" s="413"/>
      <c r="LWD693" s="413"/>
      <c r="LWE693" s="413"/>
      <c r="LWF693" s="413"/>
      <c r="LWG693" s="407"/>
      <c r="LWH693" s="439"/>
      <c r="LWI693" s="413"/>
      <c r="LWJ693" s="413"/>
      <c r="LWK693" s="413"/>
      <c r="LWL693" s="413"/>
      <c r="LWM693" s="413"/>
      <c r="LWN693" s="413"/>
      <c r="LWO693" s="413"/>
      <c r="LWP693" s="412"/>
      <c r="LWQ693" s="412"/>
      <c r="LWR693" s="412"/>
      <c r="LWS693" s="412"/>
      <c r="LWT693" s="412"/>
      <c r="LWU693" s="412"/>
      <c r="LWV693" s="412"/>
      <c r="LWW693" s="412"/>
      <c r="LWX693" s="412"/>
      <c r="LWY693" s="412"/>
      <c r="LWZ693" s="412"/>
      <c r="LXA693" s="412"/>
      <c r="LXB693" s="412"/>
      <c r="LXC693" s="412"/>
      <c r="LXD693" s="412"/>
      <c r="LXE693" s="412"/>
      <c r="LXF693" s="412"/>
      <c r="LXG693" s="412"/>
      <c r="LXH693" s="412"/>
      <c r="LXI693" s="412"/>
      <c r="LXJ693" s="412"/>
      <c r="LXK693" s="412"/>
      <c r="LXL693" s="412"/>
      <c r="LXM693" s="412"/>
      <c r="LXN693" s="412"/>
      <c r="LXO693" s="412"/>
      <c r="LXP693" s="412"/>
      <c r="LXQ693" s="412"/>
      <c r="LXR693" s="412"/>
      <c r="LXS693" s="412"/>
      <c r="LXT693" s="412"/>
      <c r="LXU693" s="412"/>
      <c r="LXV693" s="412"/>
      <c r="LXW693" s="412"/>
      <c r="LXX693" s="412"/>
      <c r="LXY693" s="412"/>
      <c r="LXZ693" s="412"/>
      <c r="LYA693" s="412"/>
      <c r="LYB693" s="412"/>
      <c r="LYC693" s="412"/>
      <c r="LYD693" s="412"/>
      <c r="LYE693" s="412"/>
      <c r="LYF693" s="412"/>
      <c r="LYG693" s="412"/>
      <c r="LYH693" s="413"/>
      <c r="LYI693" s="413"/>
      <c r="LYJ693" s="413"/>
      <c r="LYK693" s="413"/>
      <c r="LYL693" s="413"/>
      <c r="LYM693" s="413"/>
      <c r="LYN693" s="413"/>
      <c r="LYO693" s="413"/>
      <c r="LYP693" s="413"/>
      <c r="LYQ693" s="413"/>
      <c r="LYR693" s="413"/>
      <c r="LYS693" s="413"/>
      <c r="LYT693" s="413"/>
      <c r="LYU693" s="413"/>
      <c r="LYV693" s="413"/>
      <c r="LYW693" s="413"/>
      <c r="LYX693" s="413"/>
      <c r="LYY693" s="413"/>
      <c r="LYZ693" s="413"/>
      <c r="LZA693" s="413"/>
      <c r="LZB693" s="413"/>
      <c r="LZC693" s="413"/>
      <c r="LZD693" s="413"/>
      <c r="LZE693" s="413"/>
      <c r="LZF693" s="414"/>
      <c r="LZG693" s="414"/>
      <c r="LZH693" s="414"/>
      <c r="LZI693" s="414"/>
      <c r="LZJ693" s="414"/>
      <c r="LZK693" s="413"/>
      <c r="LZL693" s="413"/>
      <c r="LZM693" s="414"/>
      <c r="LZN693" s="414"/>
      <c r="LZO693" s="413"/>
      <c r="LZP693" s="413"/>
      <c r="LZQ693" s="414"/>
      <c r="LZR693" s="414"/>
      <c r="LZS693" s="413"/>
      <c r="LZT693" s="413"/>
      <c r="LZU693" s="413"/>
      <c r="LZV693" s="413"/>
      <c r="LZW693" s="413"/>
      <c r="LZX693" s="413"/>
      <c r="LZY693" s="413"/>
      <c r="LZZ693" s="414"/>
      <c r="MAA693" s="414"/>
      <c r="MAB693" s="413"/>
      <c r="MAC693" s="413"/>
      <c r="MAD693" s="414"/>
      <c r="MAE693" s="414"/>
      <c r="MAF693" s="413"/>
      <c r="MAG693" s="413"/>
      <c r="MAH693" s="413"/>
      <c r="MAI693" s="413"/>
      <c r="MAJ693" s="413"/>
      <c r="MAK693" s="407"/>
      <c r="MAL693" s="439"/>
      <c r="MAM693" s="413"/>
      <c r="MAN693" s="413"/>
      <c r="MAO693" s="413"/>
      <c r="MAP693" s="413"/>
      <c r="MAQ693" s="413"/>
      <c r="MAR693" s="413"/>
      <c r="MAS693" s="413"/>
      <c r="MAT693" s="412"/>
      <c r="MAU693" s="412"/>
      <c r="MAV693" s="412"/>
      <c r="MAW693" s="412"/>
      <c r="MAX693" s="412"/>
      <c r="MAY693" s="412"/>
      <c r="MAZ693" s="412"/>
      <c r="MBA693" s="412"/>
      <c r="MBB693" s="412"/>
      <c r="MBC693" s="412"/>
      <c r="MBD693" s="412"/>
      <c r="MBE693" s="412"/>
      <c r="MBF693" s="412"/>
      <c r="MBG693" s="412"/>
      <c r="MBH693" s="412"/>
      <c r="MBI693" s="412"/>
      <c r="MBJ693" s="412"/>
      <c r="MBK693" s="412"/>
      <c r="MBL693" s="412"/>
      <c r="MBM693" s="412"/>
      <c r="MBN693" s="412"/>
      <c r="MBO693" s="412"/>
      <c r="MBP693" s="412"/>
      <c r="MBQ693" s="412"/>
      <c r="MBR693" s="412"/>
      <c r="MBS693" s="412"/>
      <c r="MBT693" s="412"/>
      <c r="MBU693" s="412"/>
      <c r="MBV693" s="412"/>
      <c r="MBW693" s="412"/>
      <c r="MBX693" s="412"/>
      <c r="MBY693" s="412"/>
      <c r="MBZ693" s="412"/>
      <c r="MCA693" s="412"/>
      <c r="MCB693" s="412"/>
      <c r="MCC693" s="412"/>
      <c r="MCD693" s="412"/>
      <c r="MCE693" s="412"/>
      <c r="MCF693" s="412"/>
      <c r="MCG693" s="412"/>
      <c r="MCH693" s="412"/>
      <c r="MCI693" s="412"/>
      <c r="MCJ693" s="412"/>
      <c r="MCK693" s="412"/>
      <c r="MCL693" s="413"/>
      <c r="MCM693" s="413"/>
      <c r="MCN693" s="413"/>
      <c r="MCO693" s="413"/>
      <c r="MCP693" s="413"/>
      <c r="MCQ693" s="413"/>
      <c r="MCR693" s="413"/>
      <c r="MCS693" s="413"/>
      <c r="MCT693" s="413"/>
      <c r="MCU693" s="413"/>
      <c r="MCV693" s="413"/>
      <c r="MCW693" s="413"/>
      <c r="MCX693" s="413"/>
      <c r="MCY693" s="413"/>
      <c r="MCZ693" s="413"/>
      <c r="MDA693" s="413"/>
      <c r="MDB693" s="413"/>
      <c r="MDC693" s="413"/>
      <c r="MDD693" s="413"/>
      <c r="MDE693" s="413"/>
      <c r="MDF693" s="413"/>
      <c r="MDG693" s="413"/>
      <c r="MDH693" s="413"/>
      <c r="MDI693" s="413"/>
      <c r="MDJ693" s="414"/>
      <c r="MDK693" s="414"/>
      <c r="MDL693" s="414"/>
      <c r="MDM693" s="414"/>
      <c r="MDN693" s="414"/>
      <c r="MDO693" s="413"/>
      <c r="MDP693" s="413"/>
      <c r="MDQ693" s="414"/>
      <c r="MDR693" s="414"/>
      <c r="MDS693" s="413"/>
      <c r="MDT693" s="413"/>
      <c r="MDU693" s="414"/>
      <c r="MDV693" s="414"/>
      <c r="MDW693" s="413"/>
      <c r="MDX693" s="413"/>
      <c r="MDY693" s="413"/>
      <c r="MDZ693" s="413"/>
      <c r="MEA693" s="413"/>
      <c r="MEB693" s="413"/>
      <c r="MEC693" s="413"/>
      <c r="MED693" s="414"/>
      <c r="MEE693" s="414"/>
      <c r="MEF693" s="413"/>
      <c r="MEG693" s="413"/>
      <c r="MEH693" s="414"/>
      <c r="MEI693" s="414"/>
      <c r="MEJ693" s="413"/>
      <c r="MEK693" s="413"/>
      <c r="MEL693" s="413"/>
      <c r="MEM693" s="413"/>
      <c r="MEN693" s="413"/>
      <c r="MEO693" s="407"/>
      <c r="MEP693" s="439"/>
      <c r="MEQ693" s="413"/>
      <c r="MER693" s="413"/>
      <c r="MES693" s="413"/>
      <c r="MET693" s="413"/>
      <c r="MEU693" s="413"/>
      <c r="MEV693" s="413"/>
      <c r="MEW693" s="413"/>
      <c r="MEX693" s="412"/>
      <c r="MEY693" s="412"/>
      <c r="MEZ693" s="412"/>
      <c r="MFA693" s="412"/>
      <c r="MFB693" s="412"/>
      <c r="MFC693" s="412"/>
      <c r="MFD693" s="412"/>
      <c r="MFE693" s="412"/>
      <c r="MFF693" s="412"/>
      <c r="MFG693" s="412"/>
      <c r="MFH693" s="412"/>
      <c r="MFI693" s="412"/>
      <c r="MFJ693" s="412"/>
      <c r="MFK693" s="412"/>
      <c r="MFL693" s="412"/>
      <c r="MFM693" s="412"/>
      <c r="MFN693" s="412"/>
      <c r="MFO693" s="412"/>
      <c r="MFP693" s="412"/>
      <c r="MFQ693" s="412"/>
      <c r="MFR693" s="412"/>
      <c r="MFS693" s="412"/>
      <c r="MFT693" s="412"/>
      <c r="MFU693" s="412"/>
      <c r="MFV693" s="412"/>
      <c r="MFW693" s="412"/>
      <c r="MFX693" s="412"/>
      <c r="MFY693" s="412"/>
      <c r="MFZ693" s="412"/>
      <c r="MGA693" s="412"/>
      <c r="MGB693" s="412"/>
      <c r="MGC693" s="412"/>
      <c r="MGD693" s="412"/>
      <c r="MGE693" s="412"/>
      <c r="MGF693" s="412"/>
      <c r="MGG693" s="412"/>
      <c r="MGH693" s="412"/>
      <c r="MGI693" s="412"/>
      <c r="MGJ693" s="412"/>
      <c r="MGK693" s="412"/>
      <c r="MGL693" s="412"/>
      <c r="MGM693" s="412"/>
      <c r="MGN693" s="412"/>
      <c r="MGO693" s="412"/>
      <c r="MGP693" s="413"/>
      <c r="MGQ693" s="413"/>
      <c r="MGR693" s="413"/>
      <c r="MGS693" s="413"/>
      <c r="MGT693" s="413"/>
      <c r="MGU693" s="413"/>
      <c r="MGV693" s="413"/>
      <c r="MGW693" s="413"/>
      <c r="MGX693" s="413"/>
      <c r="MGY693" s="413"/>
      <c r="MGZ693" s="413"/>
      <c r="MHA693" s="413"/>
      <c r="MHB693" s="413"/>
      <c r="MHC693" s="413"/>
      <c r="MHD693" s="413"/>
      <c r="MHE693" s="413"/>
      <c r="MHF693" s="413"/>
      <c r="MHG693" s="413"/>
      <c r="MHH693" s="413"/>
      <c r="MHI693" s="413"/>
      <c r="MHJ693" s="413"/>
      <c r="MHK693" s="413"/>
      <c r="MHL693" s="413"/>
      <c r="MHM693" s="413"/>
      <c r="MHN693" s="414"/>
      <c r="MHO693" s="414"/>
      <c r="MHP693" s="414"/>
      <c r="MHQ693" s="414"/>
      <c r="MHR693" s="414"/>
      <c r="MHS693" s="413"/>
      <c r="MHT693" s="413"/>
      <c r="MHU693" s="414"/>
      <c r="MHV693" s="414"/>
      <c r="MHW693" s="413"/>
      <c r="MHX693" s="413"/>
      <c r="MHY693" s="414"/>
      <c r="MHZ693" s="414"/>
      <c r="MIA693" s="413"/>
      <c r="MIB693" s="413"/>
      <c r="MIC693" s="413"/>
      <c r="MID693" s="413"/>
      <c r="MIE693" s="413"/>
      <c r="MIF693" s="413"/>
      <c r="MIG693" s="413"/>
      <c r="MIH693" s="414"/>
      <c r="MII693" s="414"/>
      <c r="MIJ693" s="413"/>
      <c r="MIK693" s="413"/>
      <c r="MIL693" s="414"/>
      <c r="MIM693" s="414"/>
      <c r="MIN693" s="413"/>
      <c r="MIO693" s="413"/>
      <c r="MIP693" s="413"/>
      <c r="MIQ693" s="413"/>
      <c r="MIR693" s="413"/>
      <c r="MIS693" s="407"/>
      <c r="MIT693" s="439"/>
      <c r="MIU693" s="413"/>
      <c r="MIV693" s="413"/>
      <c r="MIW693" s="413"/>
      <c r="MIX693" s="413"/>
      <c r="MIY693" s="413"/>
      <c r="MIZ693" s="413"/>
      <c r="MJA693" s="413"/>
      <c r="MJB693" s="412"/>
      <c r="MJC693" s="412"/>
      <c r="MJD693" s="412"/>
      <c r="MJE693" s="412"/>
      <c r="MJF693" s="412"/>
      <c r="MJG693" s="412"/>
      <c r="MJH693" s="412"/>
      <c r="MJI693" s="412"/>
      <c r="MJJ693" s="412"/>
      <c r="MJK693" s="412"/>
      <c r="MJL693" s="412"/>
      <c r="MJM693" s="412"/>
      <c r="MJN693" s="412"/>
      <c r="MJO693" s="412"/>
      <c r="MJP693" s="412"/>
      <c r="MJQ693" s="412"/>
      <c r="MJR693" s="412"/>
      <c r="MJS693" s="412"/>
      <c r="MJT693" s="412"/>
      <c r="MJU693" s="412"/>
      <c r="MJV693" s="412"/>
      <c r="MJW693" s="412"/>
      <c r="MJX693" s="412"/>
      <c r="MJY693" s="412"/>
      <c r="MJZ693" s="412"/>
      <c r="MKA693" s="412"/>
      <c r="MKB693" s="412"/>
      <c r="MKC693" s="412"/>
      <c r="MKD693" s="412"/>
      <c r="MKE693" s="412"/>
      <c r="MKF693" s="412"/>
      <c r="MKG693" s="412"/>
      <c r="MKH693" s="412"/>
      <c r="MKI693" s="412"/>
      <c r="MKJ693" s="412"/>
      <c r="MKK693" s="412"/>
      <c r="MKL693" s="412"/>
      <c r="MKM693" s="412"/>
      <c r="MKN693" s="412"/>
      <c r="MKO693" s="412"/>
      <c r="MKP693" s="412"/>
      <c r="MKQ693" s="412"/>
      <c r="MKR693" s="412"/>
      <c r="MKS693" s="412"/>
      <c r="MKT693" s="413"/>
      <c r="MKU693" s="413"/>
      <c r="MKV693" s="413"/>
      <c r="MKW693" s="413"/>
      <c r="MKX693" s="413"/>
      <c r="MKY693" s="413"/>
      <c r="MKZ693" s="413"/>
      <c r="MLA693" s="413"/>
      <c r="MLB693" s="413"/>
      <c r="MLC693" s="413"/>
      <c r="MLD693" s="413"/>
      <c r="MLE693" s="413"/>
      <c r="MLF693" s="413"/>
      <c r="MLG693" s="413"/>
      <c r="MLH693" s="413"/>
      <c r="MLI693" s="413"/>
      <c r="MLJ693" s="413"/>
      <c r="MLK693" s="413"/>
      <c r="MLL693" s="413"/>
      <c r="MLM693" s="413"/>
      <c r="MLN693" s="413"/>
      <c r="MLO693" s="413"/>
      <c r="MLP693" s="413"/>
      <c r="MLQ693" s="413"/>
      <c r="MLR693" s="414"/>
      <c r="MLS693" s="414"/>
      <c r="MLT693" s="414"/>
      <c r="MLU693" s="414"/>
      <c r="MLV693" s="414"/>
      <c r="MLW693" s="413"/>
      <c r="MLX693" s="413"/>
      <c r="MLY693" s="414"/>
      <c r="MLZ693" s="414"/>
      <c r="MMA693" s="413"/>
      <c r="MMB693" s="413"/>
      <c r="MMC693" s="414"/>
      <c r="MMD693" s="414"/>
      <c r="MME693" s="413"/>
      <c r="MMF693" s="413"/>
      <c r="MMG693" s="413"/>
      <c r="MMH693" s="413"/>
      <c r="MMI693" s="413"/>
      <c r="MMJ693" s="413"/>
      <c r="MMK693" s="413"/>
      <c r="MML693" s="414"/>
      <c r="MMM693" s="414"/>
      <c r="MMN693" s="413"/>
      <c r="MMO693" s="413"/>
      <c r="MMP693" s="414"/>
      <c r="MMQ693" s="414"/>
      <c r="MMR693" s="413"/>
      <c r="MMS693" s="413"/>
      <c r="MMT693" s="413"/>
      <c r="MMU693" s="413"/>
      <c r="MMV693" s="413"/>
      <c r="MMW693" s="407"/>
      <c r="MMX693" s="439"/>
      <c r="MMY693" s="413"/>
      <c r="MMZ693" s="413"/>
      <c r="MNA693" s="413"/>
      <c r="MNB693" s="413"/>
      <c r="MNC693" s="413"/>
      <c r="MND693" s="413"/>
      <c r="MNE693" s="413"/>
      <c r="MNF693" s="412"/>
      <c r="MNG693" s="412"/>
      <c r="MNH693" s="412"/>
      <c r="MNI693" s="412"/>
      <c r="MNJ693" s="412"/>
      <c r="MNK693" s="412"/>
      <c r="MNL693" s="412"/>
      <c r="MNM693" s="412"/>
      <c r="MNN693" s="412"/>
      <c r="MNO693" s="412"/>
      <c r="MNP693" s="412"/>
      <c r="MNQ693" s="412"/>
      <c r="MNR693" s="412"/>
      <c r="MNS693" s="412"/>
      <c r="MNT693" s="412"/>
      <c r="MNU693" s="412"/>
      <c r="MNV693" s="412"/>
      <c r="MNW693" s="412"/>
      <c r="MNX693" s="412"/>
      <c r="MNY693" s="412"/>
      <c r="MNZ693" s="412"/>
      <c r="MOA693" s="412"/>
      <c r="MOB693" s="412"/>
      <c r="MOC693" s="412"/>
      <c r="MOD693" s="412"/>
      <c r="MOE693" s="412"/>
      <c r="MOF693" s="412"/>
      <c r="MOG693" s="412"/>
      <c r="MOH693" s="412"/>
      <c r="MOI693" s="412"/>
      <c r="MOJ693" s="412"/>
      <c r="MOK693" s="412"/>
      <c r="MOL693" s="412"/>
      <c r="MOM693" s="412"/>
      <c r="MON693" s="412"/>
      <c r="MOO693" s="412"/>
      <c r="MOP693" s="412"/>
      <c r="MOQ693" s="412"/>
      <c r="MOR693" s="412"/>
      <c r="MOS693" s="412"/>
      <c r="MOT693" s="412"/>
      <c r="MOU693" s="412"/>
      <c r="MOV693" s="412"/>
      <c r="MOW693" s="412"/>
      <c r="MOX693" s="413"/>
      <c r="MOY693" s="413"/>
      <c r="MOZ693" s="413"/>
      <c r="MPA693" s="413"/>
      <c r="MPB693" s="413"/>
      <c r="MPC693" s="413"/>
      <c r="MPD693" s="413"/>
      <c r="MPE693" s="413"/>
      <c r="MPF693" s="413"/>
      <c r="MPG693" s="413"/>
      <c r="MPH693" s="413"/>
      <c r="MPI693" s="413"/>
      <c r="MPJ693" s="413"/>
      <c r="MPK693" s="413"/>
      <c r="MPL693" s="413"/>
      <c r="MPM693" s="413"/>
      <c r="MPN693" s="413"/>
      <c r="MPO693" s="413"/>
      <c r="MPP693" s="413"/>
      <c r="MPQ693" s="413"/>
      <c r="MPR693" s="413"/>
      <c r="MPS693" s="413"/>
      <c r="MPT693" s="413"/>
      <c r="MPU693" s="413"/>
      <c r="MPV693" s="414"/>
      <c r="MPW693" s="414"/>
      <c r="MPX693" s="414"/>
      <c r="MPY693" s="414"/>
      <c r="MPZ693" s="414"/>
      <c r="MQA693" s="413"/>
      <c r="MQB693" s="413"/>
      <c r="MQC693" s="414"/>
      <c r="MQD693" s="414"/>
      <c r="MQE693" s="413"/>
      <c r="MQF693" s="413"/>
      <c r="MQG693" s="414"/>
      <c r="MQH693" s="414"/>
      <c r="MQI693" s="413"/>
      <c r="MQJ693" s="413"/>
      <c r="MQK693" s="413"/>
      <c r="MQL693" s="413"/>
      <c r="MQM693" s="413"/>
      <c r="MQN693" s="413"/>
      <c r="MQO693" s="413"/>
      <c r="MQP693" s="414"/>
      <c r="MQQ693" s="414"/>
      <c r="MQR693" s="413"/>
      <c r="MQS693" s="413"/>
      <c r="MQT693" s="414"/>
      <c r="MQU693" s="414"/>
      <c r="MQV693" s="413"/>
      <c r="MQW693" s="413"/>
      <c r="MQX693" s="413"/>
      <c r="MQY693" s="413"/>
      <c r="MQZ693" s="413"/>
      <c r="MRA693" s="407"/>
      <c r="MRB693" s="439"/>
      <c r="MRC693" s="413"/>
      <c r="MRD693" s="413"/>
      <c r="MRE693" s="413"/>
      <c r="MRF693" s="413"/>
      <c r="MRG693" s="413"/>
      <c r="MRH693" s="413"/>
      <c r="MRI693" s="413"/>
      <c r="MRJ693" s="412"/>
      <c r="MRK693" s="412"/>
      <c r="MRL693" s="412"/>
      <c r="MRM693" s="412"/>
      <c r="MRN693" s="412"/>
      <c r="MRO693" s="412"/>
      <c r="MRP693" s="412"/>
      <c r="MRQ693" s="412"/>
      <c r="MRR693" s="412"/>
      <c r="MRS693" s="412"/>
      <c r="MRT693" s="412"/>
      <c r="MRU693" s="412"/>
      <c r="MRV693" s="412"/>
      <c r="MRW693" s="412"/>
      <c r="MRX693" s="412"/>
      <c r="MRY693" s="412"/>
      <c r="MRZ693" s="412"/>
      <c r="MSA693" s="412"/>
      <c r="MSB693" s="412"/>
      <c r="MSC693" s="412"/>
      <c r="MSD693" s="412"/>
      <c r="MSE693" s="412"/>
      <c r="MSF693" s="412"/>
      <c r="MSG693" s="412"/>
      <c r="MSH693" s="412"/>
      <c r="MSI693" s="412"/>
      <c r="MSJ693" s="412"/>
      <c r="MSK693" s="412"/>
      <c r="MSL693" s="412"/>
      <c r="MSM693" s="412"/>
      <c r="MSN693" s="412"/>
      <c r="MSO693" s="412"/>
      <c r="MSP693" s="412"/>
      <c r="MSQ693" s="412"/>
      <c r="MSR693" s="412"/>
      <c r="MSS693" s="412"/>
      <c r="MST693" s="412"/>
      <c r="MSU693" s="412"/>
      <c r="MSV693" s="412"/>
      <c r="MSW693" s="412"/>
      <c r="MSX693" s="412"/>
      <c r="MSY693" s="412"/>
      <c r="MSZ693" s="412"/>
      <c r="MTA693" s="412"/>
      <c r="MTB693" s="413"/>
      <c r="MTC693" s="413"/>
      <c r="MTD693" s="413"/>
      <c r="MTE693" s="413"/>
      <c r="MTF693" s="413"/>
      <c r="MTG693" s="413"/>
      <c r="MTH693" s="413"/>
      <c r="MTI693" s="413"/>
      <c r="MTJ693" s="413"/>
      <c r="MTK693" s="413"/>
      <c r="MTL693" s="413"/>
      <c r="MTM693" s="413"/>
      <c r="MTN693" s="413"/>
      <c r="MTO693" s="413"/>
      <c r="MTP693" s="413"/>
      <c r="MTQ693" s="413"/>
      <c r="MTR693" s="413"/>
      <c r="MTS693" s="413"/>
      <c r="MTT693" s="413"/>
      <c r="MTU693" s="413"/>
      <c r="MTV693" s="413"/>
      <c r="MTW693" s="413"/>
      <c r="MTX693" s="413"/>
      <c r="MTY693" s="413"/>
      <c r="MTZ693" s="414"/>
      <c r="MUA693" s="414"/>
      <c r="MUB693" s="414"/>
      <c r="MUC693" s="414"/>
      <c r="MUD693" s="414"/>
      <c r="MUE693" s="413"/>
      <c r="MUF693" s="413"/>
      <c r="MUG693" s="414"/>
      <c r="MUH693" s="414"/>
      <c r="MUI693" s="413"/>
      <c r="MUJ693" s="413"/>
      <c r="MUK693" s="414"/>
      <c r="MUL693" s="414"/>
      <c r="MUM693" s="413"/>
      <c r="MUN693" s="413"/>
      <c r="MUO693" s="413"/>
      <c r="MUP693" s="413"/>
      <c r="MUQ693" s="413"/>
      <c r="MUR693" s="413"/>
      <c r="MUS693" s="413"/>
      <c r="MUT693" s="414"/>
      <c r="MUU693" s="414"/>
      <c r="MUV693" s="413"/>
      <c r="MUW693" s="413"/>
      <c r="MUX693" s="414"/>
      <c r="MUY693" s="414"/>
      <c r="MUZ693" s="413"/>
      <c r="MVA693" s="413"/>
      <c r="MVB693" s="413"/>
      <c r="MVC693" s="413"/>
      <c r="MVD693" s="413"/>
      <c r="MVE693" s="407"/>
      <c r="MVF693" s="439"/>
      <c r="MVG693" s="413"/>
      <c r="MVH693" s="413"/>
      <c r="MVI693" s="413"/>
      <c r="MVJ693" s="413"/>
      <c r="MVK693" s="413"/>
      <c r="MVL693" s="413"/>
      <c r="MVM693" s="413"/>
      <c r="MVN693" s="412"/>
      <c r="MVO693" s="412"/>
      <c r="MVP693" s="412"/>
      <c r="MVQ693" s="412"/>
      <c r="MVR693" s="412"/>
      <c r="MVS693" s="412"/>
      <c r="MVT693" s="412"/>
      <c r="MVU693" s="412"/>
      <c r="MVV693" s="412"/>
      <c r="MVW693" s="412"/>
      <c r="MVX693" s="412"/>
      <c r="MVY693" s="412"/>
      <c r="MVZ693" s="412"/>
      <c r="MWA693" s="412"/>
      <c r="MWB693" s="412"/>
      <c r="MWC693" s="412"/>
      <c r="MWD693" s="412"/>
      <c r="MWE693" s="412"/>
      <c r="MWF693" s="412"/>
      <c r="MWG693" s="412"/>
      <c r="MWH693" s="412"/>
      <c r="MWI693" s="412"/>
      <c r="MWJ693" s="412"/>
      <c r="MWK693" s="412"/>
      <c r="MWL693" s="412"/>
      <c r="MWM693" s="412"/>
      <c r="MWN693" s="412"/>
      <c r="MWO693" s="412"/>
      <c r="MWP693" s="412"/>
      <c r="MWQ693" s="412"/>
      <c r="MWR693" s="412"/>
      <c r="MWS693" s="412"/>
      <c r="MWT693" s="412"/>
      <c r="MWU693" s="412"/>
      <c r="MWV693" s="412"/>
      <c r="MWW693" s="412"/>
      <c r="MWX693" s="412"/>
      <c r="MWY693" s="412"/>
      <c r="MWZ693" s="412"/>
      <c r="MXA693" s="412"/>
      <c r="MXB693" s="412"/>
      <c r="MXC693" s="412"/>
      <c r="MXD693" s="412"/>
      <c r="MXE693" s="412"/>
      <c r="MXF693" s="413"/>
      <c r="MXG693" s="413"/>
      <c r="MXH693" s="413"/>
      <c r="MXI693" s="413"/>
      <c r="MXJ693" s="413"/>
      <c r="MXK693" s="413"/>
      <c r="MXL693" s="413"/>
      <c r="MXM693" s="413"/>
      <c r="MXN693" s="413"/>
      <c r="MXO693" s="413"/>
      <c r="MXP693" s="413"/>
      <c r="MXQ693" s="413"/>
      <c r="MXR693" s="413"/>
      <c r="MXS693" s="413"/>
      <c r="MXT693" s="413"/>
      <c r="MXU693" s="413"/>
      <c r="MXV693" s="413"/>
      <c r="MXW693" s="413"/>
      <c r="MXX693" s="413"/>
      <c r="MXY693" s="413"/>
      <c r="MXZ693" s="413"/>
      <c r="MYA693" s="413"/>
      <c r="MYB693" s="413"/>
      <c r="MYC693" s="413"/>
      <c r="MYD693" s="414"/>
      <c r="MYE693" s="414"/>
      <c r="MYF693" s="414"/>
      <c r="MYG693" s="414"/>
      <c r="MYH693" s="414"/>
      <c r="MYI693" s="413"/>
      <c r="MYJ693" s="413"/>
      <c r="MYK693" s="414"/>
      <c r="MYL693" s="414"/>
      <c r="MYM693" s="413"/>
      <c r="MYN693" s="413"/>
      <c r="MYO693" s="414"/>
      <c r="MYP693" s="414"/>
      <c r="MYQ693" s="413"/>
      <c r="MYR693" s="413"/>
      <c r="MYS693" s="413"/>
      <c r="MYT693" s="413"/>
      <c r="MYU693" s="413"/>
      <c r="MYV693" s="413"/>
      <c r="MYW693" s="413"/>
      <c r="MYX693" s="414"/>
      <c r="MYY693" s="414"/>
      <c r="MYZ693" s="413"/>
      <c r="MZA693" s="413"/>
      <c r="MZB693" s="414"/>
      <c r="MZC693" s="414"/>
      <c r="MZD693" s="413"/>
      <c r="MZE693" s="413"/>
      <c r="MZF693" s="413"/>
      <c r="MZG693" s="413"/>
      <c r="MZH693" s="413"/>
      <c r="MZI693" s="407"/>
      <c r="MZJ693" s="439"/>
      <c r="MZK693" s="413"/>
      <c r="MZL693" s="413"/>
      <c r="MZM693" s="413"/>
      <c r="MZN693" s="413"/>
      <c r="MZO693" s="413"/>
      <c r="MZP693" s="413"/>
      <c r="MZQ693" s="413"/>
      <c r="MZR693" s="412"/>
      <c r="MZS693" s="412"/>
      <c r="MZT693" s="412"/>
      <c r="MZU693" s="412"/>
      <c r="MZV693" s="412"/>
      <c r="MZW693" s="412"/>
      <c r="MZX693" s="412"/>
      <c r="MZY693" s="412"/>
      <c r="MZZ693" s="412"/>
      <c r="NAA693" s="412"/>
      <c r="NAB693" s="412"/>
      <c r="NAC693" s="412"/>
      <c r="NAD693" s="412"/>
      <c r="NAE693" s="412"/>
      <c r="NAF693" s="412"/>
      <c r="NAG693" s="412"/>
      <c r="NAH693" s="412"/>
      <c r="NAI693" s="412"/>
      <c r="NAJ693" s="412"/>
      <c r="NAK693" s="412"/>
      <c r="NAL693" s="412"/>
      <c r="NAM693" s="412"/>
      <c r="NAN693" s="412"/>
      <c r="NAO693" s="412"/>
      <c r="NAP693" s="412"/>
      <c r="NAQ693" s="412"/>
      <c r="NAR693" s="412"/>
      <c r="NAS693" s="412"/>
      <c r="NAT693" s="412"/>
      <c r="NAU693" s="412"/>
      <c r="NAV693" s="412"/>
      <c r="NAW693" s="412"/>
      <c r="NAX693" s="412"/>
      <c r="NAY693" s="412"/>
      <c r="NAZ693" s="412"/>
      <c r="NBA693" s="412"/>
      <c r="NBB693" s="412"/>
      <c r="NBC693" s="412"/>
      <c r="NBD693" s="412"/>
      <c r="NBE693" s="412"/>
      <c r="NBF693" s="412"/>
      <c r="NBG693" s="412"/>
      <c r="NBH693" s="412"/>
      <c r="NBI693" s="412"/>
      <c r="NBJ693" s="413"/>
      <c r="NBK693" s="413"/>
      <c r="NBL693" s="413"/>
      <c r="NBM693" s="413"/>
      <c r="NBN693" s="413"/>
      <c r="NBO693" s="413"/>
      <c r="NBP693" s="413"/>
      <c r="NBQ693" s="413"/>
      <c r="NBR693" s="413"/>
      <c r="NBS693" s="413"/>
      <c r="NBT693" s="413"/>
      <c r="NBU693" s="413"/>
      <c r="NBV693" s="413"/>
      <c r="NBW693" s="413"/>
      <c r="NBX693" s="413"/>
      <c r="NBY693" s="413"/>
      <c r="NBZ693" s="413"/>
      <c r="NCA693" s="413"/>
      <c r="NCB693" s="413"/>
      <c r="NCC693" s="413"/>
      <c r="NCD693" s="413"/>
      <c r="NCE693" s="413"/>
      <c r="NCF693" s="413"/>
      <c r="NCG693" s="413"/>
      <c r="NCH693" s="414"/>
      <c r="NCI693" s="414"/>
      <c r="NCJ693" s="414"/>
      <c r="NCK693" s="414"/>
      <c r="NCL693" s="414"/>
      <c r="NCM693" s="413"/>
      <c r="NCN693" s="413"/>
      <c r="NCO693" s="414"/>
      <c r="NCP693" s="414"/>
      <c r="NCQ693" s="413"/>
      <c r="NCR693" s="413"/>
      <c r="NCS693" s="414"/>
      <c r="NCT693" s="414"/>
      <c r="NCU693" s="413"/>
      <c r="NCV693" s="413"/>
      <c r="NCW693" s="413"/>
      <c r="NCX693" s="413"/>
      <c r="NCY693" s="413"/>
      <c r="NCZ693" s="413"/>
      <c r="NDA693" s="413"/>
      <c r="NDB693" s="414"/>
      <c r="NDC693" s="414"/>
      <c r="NDD693" s="413"/>
      <c r="NDE693" s="413"/>
      <c r="NDF693" s="414"/>
      <c r="NDG693" s="414"/>
      <c r="NDH693" s="413"/>
      <c r="NDI693" s="413"/>
      <c r="NDJ693" s="413"/>
      <c r="NDK693" s="413"/>
      <c r="NDL693" s="413"/>
      <c r="NDM693" s="407"/>
      <c r="NDN693" s="439"/>
      <c r="NDO693" s="413"/>
      <c r="NDP693" s="413"/>
      <c r="NDQ693" s="413"/>
      <c r="NDR693" s="413"/>
      <c r="NDS693" s="413"/>
      <c r="NDT693" s="413"/>
      <c r="NDU693" s="413"/>
      <c r="NDV693" s="412"/>
      <c r="NDW693" s="412"/>
      <c r="NDX693" s="412"/>
      <c r="NDY693" s="412"/>
      <c r="NDZ693" s="412"/>
      <c r="NEA693" s="412"/>
      <c r="NEB693" s="412"/>
      <c r="NEC693" s="412"/>
      <c r="NED693" s="412"/>
      <c r="NEE693" s="412"/>
      <c r="NEF693" s="412"/>
      <c r="NEG693" s="412"/>
      <c r="NEH693" s="412"/>
      <c r="NEI693" s="412"/>
      <c r="NEJ693" s="412"/>
      <c r="NEK693" s="412"/>
      <c r="NEL693" s="412"/>
      <c r="NEM693" s="412"/>
      <c r="NEN693" s="412"/>
      <c r="NEO693" s="412"/>
      <c r="NEP693" s="412"/>
      <c r="NEQ693" s="412"/>
      <c r="NER693" s="412"/>
      <c r="NES693" s="412"/>
      <c r="NET693" s="412"/>
      <c r="NEU693" s="412"/>
      <c r="NEV693" s="412"/>
      <c r="NEW693" s="412"/>
      <c r="NEX693" s="412"/>
      <c r="NEY693" s="412"/>
      <c r="NEZ693" s="412"/>
      <c r="NFA693" s="412"/>
      <c r="NFB693" s="412"/>
      <c r="NFC693" s="412"/>
      <c r="NFD693" s="412"/>
      <c r="NFE693" s="412"/>
      <c r="NFF693" s="412"/>
      <c r="NFG693" s="412"/>
      <c r="NFH693" s="412"/>
      <c r="NFI693" s="412"/>
      <c r="NFJ693" s="412"/>
      <c r="NFK693" s="412"/>
      <c r="NFL693" s="412"/>
      <c r="NFM693" s="412"/>
      <c r="NFN693" s="413"/>
      <c r="NFO693" s="413"/>
      <c r="NFP693" s="413"/>
      <c r="NFQ693" s="413"/>
      <c r="NFR693" s="413"/>
      <c r="NFS693" s="413"/>
      <c r="NFT693" s="413"/>
      <c r="NFU693" s="413"/>
      <c r="NFV693" s="413"/>
      <c r="NFW693" s="413"/>
      <c r="NFX693" s="413"/>
      <c r="NFY693" s="413"/>
      <c r="NFZ693" s="413"/>
      <c r="NGA693" s="413"/>
      <c r="NGB693" s="413"/>
      <c r="NGC693" s="413"/>
      <c r="NGD693" s="413"/>
      <c r="NGE693" s="413"/>
      <c r="NGF693" s="413"/>
      <c r="NGG693" s="413"/>
      <c r="NGH693" s="413"/>
      <c r="NGI693" s="413"/>
      <c r="NGJ693" s="413"/>
      <c r="NGK693" s="413"/>
      <c r="NGL693" s="414"/>
      <c r="NGM693" s="414"/>
      <c r="NGN693" s="414"/>
      <c r="NGO693" s="414"/>
      <c r="NGP693" s="414"/>
      <c r="NGQ693" s="413"/>
      <c r="NGR693" s="413"/>
      <c r="NGS693" s="414"/>
      <c r="NGT693" s="414"/>
      <c r="NGU693" s="413"/>
      <c r="NGV693" s="413"/>
      <c r="NGW693" s="414"/>
      <c r="NGX693" s="414"/>
      <c r="NGY693" s="413"/>
      <c r="NGZ693" s="413"/>
      <c r="NHA693" s="413"/>
      <c r="NHB693" s="413"/>
      <c r="NHC693" s="413"/>
      <c r="NHD693" s="413"/>
      <c r="NHE693" s="413"/>
      <c r="NHF693" s="414"/>
      <c r="NHG693" s="414"/>
      <c r="NHH693" s="413"/>
      <c r="NHI693" s="413"/>
      <c r="NHJ693" s="414"/>
      <c r="NHK693" s="414"/>
      <c r="NHL693" s="413"/>
      <c r="NHM693" s="413"/>
      <c r="NHN693" s="413"/>
      <c r="NHO693" s="413"/>
      <c r="NHP693" s="413"/>
      <c r="NHQ693" s="407"/>
      <c r="NHR693" s="439"/>
      <c r="NHS693" s="413"/>
      <c r="NHT693" s="413"/>
      <c r="NHU693" s="413"/>
      <c r="NHV693" s="413"/>
      <c r="NHW693" s="413"/>
      <c r="NHX693" s="413"/>
      <c r="NHY693" s="413"/>
      <c r="NHZ693" s="412"/>
      <c r="NIA693" s="412"/>
      <c r="NIB693" s="412"/>
      <c r="NIC693" s="412"/>
      <c r="NID693" s="412"/>
      <c r="NIE693" s="412"/>
      <c r="NIF693" s="412"/>
      <c r="NIG693" s="412"/>
      <c r="NIH693" s="412"/>
      <c r="NII693" s="412"/>
      <c r="NIJ693" s="412"/>
      <c r="NIK693" s="412"/>
      <c r="NIL693" s="412"/>
      <c r="NIM693" s="412"/>
      <c r="NIN693" s="412"/>
      <c r="NIO693" s="412"/>
      <c r="NIP693" s="412"/>
      <c r="NIQ693" s="412"/>
      <c r="NIR693" s="412"/>
      <c r="NIS693" s="412"/>
      <c r="NIT693" s="412"/>
      <c r="NIU693" s="412"/>
      <c r="NIV693" s="412"/>
      <c r="NIW693" s="412"/>
      <c r="NIX693" s="412"/>
      <c r="NIY693" s="412"/>
      <c r="NIZ693" s="412"/>
      <c r="NJA693" s="412"/>
      <c r="NJB693" s="412"/>
      <c r="NJC693" s="412"/>
      <c r="NJD693" s="412"/>
      <c r="NJE693" s="412"/>
      <c r="NJF693" s="412"/>
      <c r="NJG693" s="412"/>
      <c r="NJH693" s="412"/>
      <c r="NJI693" s="412"/>
      <c r="NJJ693" s="412"/>
      <c r="NJK693" s="412"/>
      <c r="NJL693" s="412"/>
      <c r="NJM693" s="412"/>
      <c r="NJN693" s="412"/>
      <c r="NJO693" s="412"/>
      <c r="NJP693" s="412"/>
      <c r="NJQ693" s="412"/>
      <c r="NJR693" s="413"/>
      <c r="NJS693" s="413"/>
      <c r="NJT693" s="413"/>
      <c r="NJU693" s="413"/>
      <c r="NJV693" s="413"/>
      <c r="NJW693" s="413"/>
      <c r="NJX693" s="413"/>
      <c r="NJY693" s="413"/>
      <c r="NJZ693" s="413"/>
      <c r="NKA693" s="413"/>
      <c r="NKB693" s="413"/>
      <c r="NKC693" s="413"/>
      <c r="NKD693" s="413"/>
      <c r="NKE693" s="413"/>
      <c r="NKF693" s="413"/>
      <c r="NKG693" s="413"/>
      <c r="NKH693" s="413"/>
      <c r="NKI693" s="413"/>
      <c r="NKJ693" s="413"/>
      <c r="NKK693" s="413"/>
      <c r="NKL693" s="413"/>
      <c r="NKM693" s="413"/>
      <c r="NKN693" s="413"/>
      <c r="NKO693" s="413"/>
      <c r="NKP693" s="414"/>
      <c r="NKQ693" s="414"/>
      <c r="NKR693" s="414"/>
      <c r="NKS693" s="414"/>
      <c r="NKT693" s="414"/>
      <c r="NKU693" s="413"/>
      <c r="NKV693" s="413"/>
      <c r="NKW693" s="414"/>
      <c r="NKX693" s="414"/>
      <c r="NKY693" s="413"/>
      <c r="NKZ693" s="413"/>
      <c r="NLA693" s="414"/>
      <c r="NLB693" s="414"/>
      <c r="NLC693" s="413"/>
      <c r="NLD693" s="413"/>
      <c r="NLE693" s="413"/>
      <c r="NLF693" s="413"/>
      <c r="NLG693" s="413"/>
      <c r="NLH693" s="413"/>
      <c r="NLI693" s="413"/>
      <c r="NLJ693" s="414"/>
      <c r="NLK693" s="414"/>
      <c r="NLL693" s="413"/>
      <c r="NLM693" s="413"/>
      <c r="NLN693" s="414"/>
      <c r="NLO693" s="414"/>
      <c r="NLP693" s="413"/>
      <c r="NLQ693" s="413"/>
      <c r="NLR693" s="413"/>
      <c r="NLS693" s="413"/>
      <c r="NLT693" s="413"/>
      <c r="NLU693" s="407"/>
      <c r="NLV693" s="439"/>
      <c r="NLW693" s="413"/>
      <c r="NLX693" s="413"/>
      <c r="NLY693" s="413"/>
      <c r="NLZ693" s="413"/>
      <c r="NMA693" s="413"/>
      <c r="NMB693" s="413"/>
      <c r="NMC693" s="413"/>
      <c r="NMD693" s="412"/>
      <c r="NME693" s="412"/>
      <c r="NMF693" s="412"/>
      <c r="NMG693" s="412"/>
      <c r="NMH693" s="412"/>
      <c r="NMI693" s="412"/>
      <c r="NMJ693" s="412"/>
      <c r="NMK693" s="412"/>
      <c r="NML693" s="412"/>
      <c r="NMM693" s="412"/>
      <c r="NMN693" s="412"/>
      <c r="NMO693" s="412"/>
      <c r="NMP693" s="412"/>
      <c r="NMQ693" s="412"/>
      <c r="NMR693" s="412"/>
      <c r="NMS693" s="412"/>
      <c r="NMT693" s="412"/>
      <c r="NMU693" s="412"/>
      <c r="NMV693" s="412"/>
      <c r="NMW693" s="412"/>
      <c r="NMX693" s="412"/>
      <c r="NMY693" s="412"/>
      <c r="NMZ693" s="412"/>
      <c r="NNA693" s="412"/>
      <c r="NNB693" s="412"/>
      <c r="NNC693" s="412"/>
      <c r="NND693" s="412"/>
      <c r="NNE693" s="412"/>
      <c r="NNF693" s="412"/>
      <c r="NNG693" s="412"/>
      <c r="NNH693" s="412"/>
      <c r="NNI693" s="412"/>
      <c r="NNJ693" s="412"/>
      <c r="NNK693" s="412"/>
      <c r="NNL693" s="412"/>
      <c r="NNM693" s="412"/>
      <c r="NNN693" s="412"/>
      <c r="NNO693" s="412"/>
      <c r="NNP693" s="412"/>
      <c r="NNQ693" s="412"/>
      <c r="NNR693" s="412"/>
      <c r="NNS693" s="412"/>
      <c r="NNT693" s="412"/>
      <c r="NNU693" s="412"/>
      <c r="NNV693" s="413"/>
      <c r="NNW693" s="413"/>
      <c r="NNX693" s="413"/>
      <c r="NNY693" s="413"/>
      <c r="NNZ693" s="413"/>
      <c r="NOA693" s="413"/>
      <c r="NOB693" s="413"/>
      <c r="NOC693" s="413"/>
      <c r="NOD693" s="413"/>
      <c r="NOE693" s="413"/>
      <c r="NOF693" s="413"/>
      <c r="NOG693" s="413"/>
      <c r="NOH693" s="413"/>
      <c r="NOI693" s="413"/>
      <c r="NOJ693" s="413"/>
      <c r="NOK693" s="413"/>
      <c r="NOL693" s="413"/>
      <c r="NOM693" s="413"/>
      <c r="NON693" s="413"/>
      <c r="NOO693" s="413"/>
      <c r="NOP693" s="413"/>
      <c r="NOQ693" s="413"/>
      <c r="NOR693" s="413"/>
      <c r="NOS693" s="413"/>
      <c r="NOT693" s="414"/>
      <c r="NOU693" s="414"/>
      <c r="NOV693" s="414"/>
      <c r="NOW693" s="414"/>
      <c r="NOX693" s="414"/>
      <c r="NOY693" s="413"/>
      <c r="NOZ693" s="413"/>
      <c r="NPA693" s="414"/>
      <c r="NPB693" s="414"/>
      <c r="NPC693" s="413"/>
      <c r="NPD693" s="413"/>
      <c r="NPE693" s="414"/>
      <c r="NPF693" s="414"/>
      <c r="NPG693" s="413"/>
      <c r="NPH693" s="413"/>
      <c r="NPI693" s="413"/>
      <c r="NPJ693" s="413"/>
      <c r="NPK693" s="413"/>
      <c r="NPL693" s="413"/>
      <c r="NPM693" s="413"/>
      <c r="NPN693" s="414"/>
      <c r="NPO693" s="414"/>
      <c r="NPP693" s="413"/>
      <c r="NPQ693" s="413"/>
      <c r="NPR693" s="414"/>
      <c r="NPS693" s="414"/>
      <c r="NPT693" s="413"/>
      <c r="NPU693" s="413"/>
      <c r="NPV693" s="413"/>
      <c r="NPW693" s="413"/>
      <c r="NPX693" s="413"/>
      <c r="NPY693" s="407"/>
      <c r="NPZ693" s="439"/>
      <c r="NQA693" s="413"/>
      <c r="NQB693" s="413"/>
      <c r="NQC693" s="413"/>
      <c r="NQD693" s="413"/>
      <c r="NQE693" s="413"/>
      <c r="NQF693" s="413"/>
      <c r="NQG693" s="413"/>
      <c r="NQH693" s="412"/>
      <c r="NQI693" s="412"/>
      <c r="NQJ693" s="412"/>
      <c r="NQK693" s="412"/>
      <c r="NQL693" s="412"/>
      <c r="NQM693" s="412"/>
      <c r="NQN693" s="412"/>
      <c r="NQO693" s="412"/>
      <c r="NQP693" s="412"/>
      <c r="NQQ693" s="412"/>
      <c r="NQR693" s="412"/>
      <c r="NQS693" s="412"/>
      <c r="NQT693" s="412"/>
      <c r="NQU693" s="412"/>
      <c r="NQV693" s="412"/>
      <c r="NQW693" s="412"/>
      <c r="NQX693" s="412"/>
      <c r="NQY693" s="412"/>
      <c r="NQZ693" s="412"/>
      <c r="NRA693" s="412"/>
      <c r="NRB693" s="412"/>
      <c r="NRC693" s="412"/>
      <c r="NRD693" s="412"/>
      <c r="NRE693" s="412"/>
      <c r="NRF693" s="412"/>
      <c r="NRG693" s="412"/>
      <c r="NRH693" s="412"/>
      <c r="NRI693" s="412"/>
      <c r="NRJ693" s="412"/>
      <c r="NRK693" s="412"/>
      <c r="NRL693" s="412"/>
      <c r="NRM693" s="412"/>
      <c r="NRN693" s="412"/>
      <c r="NRO693" s="412"/>
      <c r="NRP693" s="412"/>
      <c r="NRQ693" s="412"/>
      <c r="NRR693" s="412"/>
      <c r="NRS693" s="412"/>
      <c r="NRT693" s="412"/>
      <c r="NRU693" s="412"/>
      <c r="NRV693" s="412"/>
      <c r="NRW693" s="412"/>
      <c r="NRX693" s="412"/>
      <c r="NRY693" s="412"/>
      <c r="NRZ693" s="413"/>
      <c r="NSA693" s="413"/>
      <c r="NSB693" s="413"/>
      <c r="NSC693" s="413"/>
      <c r="NSD693" s="413"/>
      <c r="NSE693" s="413"/>
      <c r="NSF693" s="413"/>
      <c r="NSG693" s="413"/>
      <c r="NSH693" s="413"/>
      <c r="NSI693" s="413"/>
      <c r="NSJ693" s="413"/>
      <c r="NSK693" s="413"/>
      <c r="NSL693" s="413"/>
      <c r="NSM693" s="413"/>
      <c r="NSN693" s="413"/>
      <c r="NSO693" s="413"/>
      <c r="NSP693" s="413"/>
      <c r="NSQ693" s="413"/>
      <c r="NSR693" s="413"/>
      <c r="NSS693" s="413"/>
      <c r="NST693" s="413"/>
      <c r="NSU693" s="413"/>
      <c r="NSV693" s="413"/>
      <c r="NSW693" s="413"/>
      <c r="NSX693" s="414"/>
      <c r="NSY693" s="414"/>
      <c r="NSZ693" s="414"/>
      <c r="NTA693" s="414"/>
      <c r="NTB693" s="414"/>
      <c r="NTC693" s="413"/>
      <c r="NTD693" s="413"/>
      <c r="NTE693" s="414"/>
      <c r="NTF693" s="414"/>
      <c r="NTG693" s="413"/>
      <c r="NTH693" s="413"/>
      <c r="NTI693" s="414"/>
      <c r="NTJ693" s="414"/>
      <c r="NTK693" s="413"/>
      <c r="NTL693" s="413"/>
      <c r="NTM693" s="413"/>
      <c r="NTN693" s="413"/>
      <c r="NTO693" s="413"/>
      <c r="NTP693" s="413"/>
      <c r="NTQ693" s="413"/>
      <c r="NTR693" s="414"/>
      <c r="NTS693" s="414"/>
      <c r="NTT693" s="413"/>
      <c r="NTU693" s="413"/>
      <c r="NTV693" s="414"/>
      <c r="NTW693" s="414"/>
      <c r="NTX693" s="413"/>
      <c r="NTY693" s="413"/>
      <c r="NTZ693" s="413"/>
      <c r="NUA693" s="413"/>
      <c r="NUB693" s="413"/>
      <c r="NUC693" s="407"/>
      <c r="NUD693" s="439"/>
      <c r="NUE693" s="413"/>
      <c r="NUF693" s="413"/>
      <c r="NUG693" s="413"/>
      <c r="NUH693" s="413"/>
      <c r="NUI693" s="413"/>
      <c r="NUJ693" s="413"/>
      <c r="NUK693" s="413"/>
      <c r="NUL693" s="412"/>
      <c r="NUM693" s="412"/>
      <c r="NUN693" s="412"/>
      <c r="NUO693" s="412"/>
      <c r="NUP693" s="412"/>
      <c r="NUQ693" s="412"/>
      <c r="NUR693" s="412"/>
      <c r="NUS693" s="412"/>
      <c r="NUT693" s="412"/>
      <c r="NUU693" s="412"/>
      <c r="NUV693" s="412"/>
      <c r="NUW693" s="412"/>
      <c r="NUX693" s="412"/>
      <c r="NUY693" s="412"/>
      <c r="NUZ693" s="412"/>
      <c r="NVA693" s="412"/>
      <c r="NVB693" s="412"/>
      <c r="NVC693" s="412"/>
      <c r="NVD693" s="412"/>
      <c r="NVE693" s="412"/>
      <c r="NVF693" s="412"/>
      <c r="NVG693" s="412"/>
      <c r="NVH693" s="412"/>
      <c r="NVI693" s="412"/>
      <c r="NVJ693" s="412"/>
      <c r="NVK693" s="412"/>
      <c r="NVL693" s="412"/>
      <c r="NVM693" s="412"/>
      <c r="NVN693" s="412"/>
      <c r="NVO693" s="412"/>
      <c r="NVP693" s="412"/>
      <c r="NVQ693" s="412"/>
      <c r="NVR693" s="412"/>
      <c r="NVS693" s="412"/>
      <c r="NVT693" s="412"/>
      <c r="NVU693" s="412"/>
      <c r="NVV693" s="412"/>
      <c r="NVW693" s="412"/>
      <c r="NVX693" s="412"/>
      <c r="NVY693" s="412"/>
      <c r="NVZ693" s="412"/>
      <c r="NWA693" s="412"/>
      <c r="NWB693" s="412"/>
      <c r="NWC693" s="412"/>
      <c r="NWD693" s="413"/>
      <c r="NWE693" s="413"/>
      <c r="NWF693" s="413"/>
      <c r="NWG693" s="413"/>
      <c r="NWH693" s="413"/>
      <c r="NWI693" s="413"/>
      <c r="NWJ693" s="413"/>
      <c r="NWK693" s="413"/>
      <c r="NWL693" s="413"/>
      <c r="NWM693" s="413"/>
      <c r="NWN693" s="413"/>
      <c r="NWO693" s="413"/>
      <c r="NWP693" s="413"/>
      <c r="NWQ693" s="413"/>
      <c r="NWR693" s="413"/>
      <c r="NWS693" s="413"/>
      <c r="NWT693" s="413"/>
      <c r="NWU693" s="413"/>
      <c r="NWV693" s="413"/>
      <c r="NWW693" s="413"/>
      <c r="NWX693" s="413"/>
      <c r="NWY693" s="413"/>
      <c r="NWZ693" s="413"/>
      <c r="NXA693" s="413"/>
      <c r="NXB693" s="414"/>
      <c r="NXC693" s="414"/>
      <c r="NXD693" s="414"/>
      <c r="NXE693" s="414"/>
      <c r="NXF693" s="414"/>
      <c r="NXG693" s="413"/>
      <c r="NXH693" s="413"/>
      <c r="NXI693" s="414"/>
      <c r="NXJ693" s="414"/>
      <c r="NXK693" s="413"/>
      <c r="NXL693" s="413"/>
      <c r="NXM693" s="414"/>
      <c r="NXN693" s="414"/>
      <c r="NXO693" s="413"/>
      <c r="NXP693" s="413"/>
      <c r="NXQ693" s="413"/>
      <c r="NXR693" s="413"/>
      <c r="NXS693" s="413"/>
      <c r="NXT693" s="413"/>
      <c r="NXU693" s="413"/>
      <c r="NXV693" s="414"/>
      <c r="NXW693" s="414"/>
      <c r="NXX693" s="413"/>
      <c r="NXY693" s="413"/>
      <c r="NXZ693" s="414"/>
      <c r="NYA693" s="414"/>
      <c r="NYB693" s="413"/>
      <c r="NYC693" s="413"/>
      <c r="NYD693" s="413"/>
      <c r="NYE693" s="413"/>
      <c r="NYF693" s="413"/>
      <c r="NYG693" s="407"/>
      <c r="NYH693" s="439"/>
      <c r="NYI693" s="413"/>
      <c r="NYJ693" s="413"/>
      <c r="NYK693" s="413"/>
      <c r="NYL693" s="413"/>
      <c r="NYM693" s="413"/>
      <c r="NYN693" s="413"/>
      <c r="NYO693" s="413"/>
      <c r="NYP693" s="412"/>
      <c r="NYQ693" s="412"/>
      <c r="NYR693" s="412"/>
      <c r="NYS693" s="412"/>
      <c r="NYT693" s="412"/>
      <c r="NYU693" s="412"/>
      <c r="NYV693" s="412"/>
      <c r="NYW693" s="412"/>
      <c r="NYX693" s="412"/>
      <c r="NYY693" s="412"/>
      <c r="NYZ693" s="412"/>
      <c r="NZA693" s="412"/>
      <c r="NZB693" s="412"/>
      <c r="NZC693" s="412"/>
      <c r="NZD693" s="412"/>
      <c r="NZE693" s="412"/>
      <c r="NZF693" s="412"/>
      <c r="NZG693" s="412"/>
      <c r="NZH693" s="412"/>
      <c r="NZI693" s="412"/>
      <c r="NZJ693" s="412"/>
      <c r="NZK693" s="412"/>
      <c r="NZL693" s="412"/>
      <c r="NZM693" s="412"/>
      <c r="NZN693" s="412"/>
      <c r="NZO693" s="412"/>
      <c r="NZP693" s="412"/>
      <c r="NZQ693" s="412"/>
      <c r="NZR693" s="412"/>
      <c r="NZS693" s="412"/>
      <c r="NZT693" s="412"/>
      <c r="NZU693" s="412"/>
      <c r="NZV693" s="412"/>
      <c r="NZW693" s="412"/>
      <c r="NZX693" s="412"/>
      <c r="NZY693" s="412"/>
      <c r="NZZ693" s="412"/>
      <c r="OAA693" s="412"/>
      <c r="OAB693" s="412"/>
      <c r="OAC693" s="412"/>
      <c r="OAD693" s="412"/>
      <c r="OAE693" s="412"/>
      <c r="OAF693" s="412"/>
      <c r="OAG693" s="412"/>
      <c r="OAH693" s="413"/>
      <c r="OAI693" s="413"/>
      <c r="OAJ693" s="413"/>
      <c r="OAK693" s="413"/>
      <c r="OAL693" s="413"/>
      <c r="OAM693" s="413"/>
      <c r="OAN693" s="413"/>
      <c r="OAO693" s="413"/>
      <c r="OAP693" s="413"/>
      <c r="OAQ693" s="413"/>
      <c r="OAR693" s="413"/>
      <c r="OAS693" s="413"/>
      <c r="OAT693" s="413"/>
      <c r="OAU693" s="413"/>
      <c r="OAV693" s="413"/>
      <c r="OAW693" s="413"/>
      <c r="OAX693" s="413"/>
      <c r="OAY693" s="413"/>
      <c r="OAZ693" s="413"/>
      <c r="OBA693" s="413"/>
      <c r="OBB693" s="413"/>
      <c r="OBC693" s="413"/>
      <c r="OBD693" s="413"/>
      <c r="OBE693" s="413"/>
      <c r="OBF693" s="414"/>
      <c r="OBG693" s="414"/>
      <c r="OBH693" s="414"/>
      <c r="OBI693" s="414"/>
      <c r="OBJ693" s="414"/>
      <c r="OBK693" s="413"/>
      <c r="OBL693" s="413"/>
      <c r="OBM693" s="414"/>
      <c r="OBN693" s="414"/>
      <c r="OBO693" s="413"/>
      <c r="OBP693" s="413"/>
      <c r="OBQ693" s="414"/>
      <c r="OBR693" s="414"/>
      <c r="OBS693" s="413"/>
      <c r="OBT693" s="413"/>
      <c r="OBU693" s="413"/>
      <c r="OBV693" s="413"/>
      <c r="OBW693" s="413"/>
      <c r="OBX693" s="413"/>
      <c r="OBY693" s="413"/>
      <c r="OBZ693" s="414"/>
      <c r="OCA693" s="414"/>
      <c r="OCB693" s="413"/>
      <c r="OCC693" s="413"/>
      <c r="OCD693" s="414"/>
      <c r="OCE693" s="414"/>
      <c r="OCF693" s="413"/>
      <c r="OCG693" s="413"/>
      <c r="OCH693" s="413"/>
      <c r="OCI693" s="413"/>
      <c r="OCJ693" s="413"/>
      <c r="OCK693" s="407"/>
      <c r="OCL693" s="439"/>
      <c r="OCM693" s="413"/>
      <c r="OCN693" s="413"/>
      <c r="OCO693" s="413"/>
      <c r="OCP693" s="413"/>
      <c r="OCQ693" s="413"/>
      <c r="OCR693" s="413"/>
      <c r="OCS693" s="413"/>
      <c r="OCT693" s="412"/>
      <c r="OCU693" s="412"/>
      <c r="OCV693" s="412"/>
      <c r="OCW693" s="412"/>
      <c r="OCX693" s="412"/>
      <c r="OCY693" s="412"/>
      <c r="OCZ693" s="412"/>
      <c r="ODA693" s="412"/>
      <c r="ODB693" s="412"/>
      <c r="ODC693" s="412"/>
      <c r="ODD693" s="412"/>
      <c r="ODE693" s="412"/>
      <c r="ODF693" s="412"/>
      <c r="ODG693" s="412"/>
      <c r="ODH693" s="412"/>
      <c r="ODI693" s="412"/>
      <c r="ODJ693" s="412"/>
      <c r="ODK693" s="412"/>
      <c r="ODL693" s="412"/>
      <c r="ODM693" s="412"/>
      <c r="ODN693" s="412"/>
      <c r="ODO693" s="412"/>
      <c r="ODP693" s="412"/>
      <c r="ODQ693" s="412"/>
      <c r="ODR693" s="412"/>
      <c r="ODS693" s="412"/>
      <c r="ODT693" s="412"/>
      <c r="ODU693" s="412"/>
      <c r="ODV693" s="412"/>
      <c r="ODW693" s="412"/>
      <c r="ODX693" s="412"/>
      <c r="ODY693" s="412"/>
      <c r="ODZ693" s="412"/>
      <c r="OEA693" s="412"/>
      <c r="OEB693" s="412"/>
      <c r="OEC693" s="412"/>
      <c r="OED693" s="412"/>
      <c r="OEE693" s="412"/>
      <c r="OEF693" s="412"/>
      <c r="OEG693" s="412"/>
      <c r="OEH693" s="412"/>
      <c r="OEI693" s="412"/>
      <c r="OEJ693" s="412"/>
      <c r="OEK693" s="412"/>
      <c r="OEL693" s="413"/>
      <c r="OEM693" s="413"/>
      <c r="OEN693" s="413"/>
      <c r="OEO693" s="413"/>
      <c r="OEP693" s="413"/>
      <c r="OEQ693" s="413"/>
      <c r="OER693" s="413"/>
      <c r="OES693" s="413"/>
      <c r="OET693" s="413"/>
      <c r="OEU693" s="413"/>
      <c r="OEV693" s="413"/>
      <c r="OEW693" s="413"/>
      <c r="OEX693" s="413"/>
      <c r="OEY693" s="413"/>
      <c r="OEZ693" s="413"/>
      <c r="OFA693" s="413"/>
      <c r="OFB693" s="413"/>
      <c r="OFC693" s="413"/>
      <c r="OFD693" s="413"/>
      <c r="OFE693" s="413"/>
      <c r="OFF693" s="413"/>
      <c r="OFG693" s="413"/>
      <c r="OFH693" s="413"/>
      <c r="OFI693" s="413"/>
      <c r="OFJ693" s="414"/>
      <c r="OFK693" s="414"/>
      <c r="OFL693" s="414"/>
      <c r="OFM693" s="414"/>
      <c r="OFN693" s="414"/>
      <c r="OFO693" s="413"/>
      <c r="OFP693" s="413"/>
      <c r="OFQ693" s="414"/>
      <c r="OFR693" s="414"/>
      <c r="OFS693" s="413"/>
      <c r="OFT693" s="413"/>
      <c r="OFU693" s="414"/>
      <c r="OFV693" s="414"/>
      <c r="OFW693" s="413"/>
      <c r="OFX693" s="413"/>
      <c r="OFY693" s="413"/>
      <c r="OFZ693" s="413"/>
      <c r="OGA693" s="413"/>
      <c r="OGB693" s="413"/>
      <c r="OGC693" s="413"/>
      <c r="OGD693" s="414"/>
      <c r="OGE693" s="414"/>
      <c r="OGF693" s="413"/>
      <c r="OGG693" s="413"/>
      <c r="OGH693" s="414"/>
      <c r="OGI693" s="414"/>
      <c r="OGJ693" s="413"/>
      <c r="OGK693" s="413"/>
      <c r="OGL693" s="413"/>
      <c r="OGM693" s="413"/>
      <c r="OGN693" s="413"/>
      <c r="OGO693" s="407"/>
      <c r="OGP693" s="439"/>
      <c r="OGQ693" s="413"/>
      <c r="OGR693" s="413"/>
      <c r="OGS693" s="413"/>
      <c r="OGT693" s="413"/>
      <c r="OGU693" s="413"/>
      <c r="OGV693" s="413"/>
      <c r="OGW693" s="413"/>
      <c r="OGX693" s="412"/>
      <c r="OGY693" s="412"/>
      <c r="OGZ693" s="412"/>
      <c r="OHA693" s="412"/>
      <c r="OHB693" s="412"/>
      <c r="OHC693" s="412"/>
      <c r="OHD693" s="412"/>
      <c r="OHE693" s="412"/>
      <c r="OHF693" s="412"/>
      <c r="OHG693" s="412"/>
      <c r="OHH693" s="412"/>
      <c r="OHI693" s="412"/>
      <c r="OHJ693" s="412"/>
      <c r="OHK693" s="412"/>
      <c r="OHL693" s="412"/>
      <c r="OHM693" s="412"/>
      <c r="OHN693" s="412"/>
      <c r="OHO693" s="412"/>
      <c r="OHP693" s="412"/>
      <c r="OHQ693" s="412"/>
      <c r="OHR693" s="412"/>
      <c r="OHS693" s="412"/>
      <c r="OHT693" s="412"/>
      <c r="OHU693" s="412"/>
      <c r="OHV693" s="412"/>
      <c r="OHW693" s="412"/>
      <c r="OHX693" s="412"/>
      <c r="OHY693" s="412"/>
      <c r="OHZ693" s="412"/>
      <c r="OIA693" s="412"/>
      <c r="OIB693" s="412"/>
      <c r="OIC693" s="412"/>
      <c r="OID693" s="412"/>
      <c r="OIE693" s="412"/>
      <c r="OIF693" s="412"/>
      <c r="OIG693" s="412"/>
      <c r="OIH693" s="412"/>
      <c r="OII693" s="412"/>
      <c r="OIJ693" s="412"/>
      <c r="OIK693" s="412"/>
      <c r="OIL693" s="412"/>
      <c r="OIM693" s="412"/>
      <c r="OIN693" s="412"/>
      <c r="OIO693" s="412"/>
      <c r="OIP693" s="413"/>
      <c r="OIQ693" s="413"/>
      <c r="OIR693" s="413"/>
      <c r="OIS693" s="413"/>
      <c r="OIT693" s="413"/>
      <c r="OIU693" s="413"/>
      <c r="OIV693" s="413"/>
      <c r="OIW693" s="413"/>
      <c r="OIX693" s="413"/>
      <c r="OIY693" s="413"/>
      <c r="OIZ693" s="413"/>
      <c r="OJA693" s="413"/>
      <c r="OJB693" s="413"/>
      <c r="OJC693" s="413"/>
      <c r="OJD693" s="413"/>
      <c r="OJE693" s="413"/>
      <c r="OJF693" s="413"/>
      <c r="OJG693" s="413"/>
      <c r="OJH693" s="413"/>
      <c r="OJI693" s="413"/>
      <c r="OJJ693" s="413"/>
      <c r="OJK693" s="413"/>
      <c r="OJL693" s="413"/>
      <c r="OJM693" s="413"/>
      <c r="OJN693" s="414"/>
      <c r="OJO693" s="414"/>
      <c r="OJP693" s="414"/>
      <c r="OJQ693" s="414"/>
      <c r="OJR693" s="414"/>
      <c r="OJS693" s="413"/>
      <c r="OJT693" s="413"/>
      <c r="OJU693" s="414"/>
      <c r="OJV693" s="414"/>
      <c r="OJW693" s="413"/>
      <c r="OJX693" s="413"/>
      <c r="OJY693" s="414"/>
      <c r="OJZ693" s="414"/>
      <c r="OKA693" s="413"/>
      <c r="OKB693" s="413"/>
      <c r="OKC693" s="413"/>
      <c r="OKD693" s="413"/>
      <c r="OKE693" s="413"/>
      <c r="OKF693" s="413"/>
      <c r="OKG693" s="413"/>
      <c r="OKH693" s="414"/>
      <c r="OKI693" s="414"/>
      <c r="OKJ693" s="413"/>
      <c r="OKK693" s="413"/>
      <c r="OKL693" s="414"/>
      <c r="OKM693" s="414"/>
      <c r="OKN693" s="413"/>
      <c r="OKO693" s="413"/>
      <c r="OKP693" s="413"/>
      <c r="OKQ693" s="413"/>
      <c r="OKR693" s="413"/>
      <c r="OKS693" s="407"/>
      <c r="OKT693" s="439"/>
      <c r="OKU693" s="413"/>
      <c r="OKV693" s="413"/>
      <c r="OKW693" s="413"/>
      <c r="OKX693" s="413"/>
      <c r="OKY693" s="413"/>
      <c r="OKZ693" s="413"/>
      <c r="OLA693" s="413"/>
      <c r="OLB693" s="412"/>
      <c r="OLC693" s="412"/>
      <c r="OLD693" s="412"/>
      <c r="OLE693" s="412"/>
      <c r="OLF693" s="412"/>
      <c r="OLG693" s="412"/>
      <c r="OLH693" s="412"/>
      <c r="OLI693" s="412"/>
      <c r="OLJ693" s="412"/>
      <c r="OLK693" s="412"/>
      <c r="OLL693" s="412"/>
      <c r="OLM693" s="412"/>
      <c r="OLN693" s="412"/>
      <c r="OLO693" s="412"/>
      <c r="OLP693" s="412"/>
      <c r="OLQ693" s="412"/>
      <c r="OLR693" s="412"/>
      <c r="OLS693" s="412"/>
      <c r="OLT693" s="412"/>
      <c r="OLU693" s="412"/>
      <c r="OLV693" s="412"/>
      <c r="OLW693" s="412"/>
      <c r="OLX693" s="412"/>
      <c r="OLY693" s="412"/>
      <c r="OLZ693" s="412"/>
      <c r="OMA693" s="412"/>
      <c r="OMB693" s="412"/>
      <c r="OMC693" s="412"/>
      <c r="OMD693" s="412"/>
      <c r="OME693" s="412"/>
      <c r="OMF693" s="412"/>
      <c r="OMG693" s="412"/>
      <c r="OMH693" s="412"/>
      <c r="OMI693" s="412"/>
      <c r="OMJ693" s="412"/>
      <c r="OMK693" s="412"/>
      <c r="OML693" s="412"/>
      <c r="OMM693" s="412"/>
      <c r="OMN693" s="412"/>
      <c r="OMO693" s="412"/>
      <c r="OMP693" s="412"/>
      <c r="OMQ693" s="412"/>
      <c r="OMR693" s="412"/>
      <c r="OMS693" s="412"/>
      <c r="OMT693" s="413"/>
      <c r="OMU693" s="413"/>
      <c r="OMV693" s="413"/>
      <c r="OMW693" s="413"/>
      <c r="OMX693" s="413"/>
      <c r="OMY693" s="413"/>
      <c r="OMZ693" s="413"/>
      <c r="ONA693" s="413"/>
      <c r="ONB693" s="413"/>
      <c r="ONC693" s="413"/>
      <c r="OND693" s="413"/>
      <c r="ONE693" s="413"/>
      <c r="ONF693" s="413"/>
      <c r="ONG693" s="413"/>
      <c r="ONH693" s="413"/>
      <c r="ONI693" s="413"/>
      <c r="ONJ693" s="413"/>
      <c r="ONK693" s="413"/>
      <c r="ONL693" s="413"/>
      <c r="ONM693" s="413"/>
      <c r="ONN693" s="413"/>
      <c r="ONO693" s="413"/>
      <c r="ONP693" s="413"/>
      <c r="ONQ693" s="413"/>
      <c r="ONR693" s="414"/>
      <c r="ONS693" s="414"/>
      <c r="ONT693" s="414"/>
      <c r="ONU693" s="414"/>
      <c r="ONV693" s="414"/>
      <c r="ONW693" s="413"/>
      <c r="ONX693" s="413"/>
      <c r="ONY693" s="414"/>
      <c r="ONZ693" s="414"/>
      <c r="OOA693" s="413"/>
      <c r="OOB693" s="413"/>
      <c r="OOC693" s="414"/>
      <c r="OOD693" s="414"/>
      <c r="OOE693" s="413"/>
      <c r="OOF693" s="413"/>
      <c r="OOG693" s="413"/>
      <c r="OOH693" s="413"/>
      <c r="OOI693" s="413"/>
      <c r="OOJ693" s="413"/>
      <c r="OOK693" s="413"/>
      <c r="OOL693" s="414"/>
      <c r="OOM693" s="414"/>
      <c r="OON693" s="413"/>
      <c r="OOO693" s="413"/>
      <c r="OOP693" s="414"/>
      <c r="OOQ693" s="414"/>
      <c r="OOR693" s="413"/>
      <c r="OOS693" s="413"/>
      <c r="OOT693" s="413"/>
      <c r="OOU693" s="413"/>
      <c r="OOV693" s="413"/>
      <c r="OOW693" s="407"/>
      <c r="OOX693" s="439"/>
      <c r="OOY693" s="413"/>
      <c r="OOZ693" s="413"/>
      <c r="OPA693" s="413"/>
      <c r="OPB693" s="413"/>
      <c r="OPC693" s="413"/>
      <c r="OPD693" s="413"/>
      <c r="OPE693" s="413"/>
      <c r="OPF693" s="412"/>
      <c r="OPG693" s="412"/>
      <c r="OPH693" s="412"/>
      <c r="OPI693" s="412"/>
      <c r="OPJ693" s="412"/>
      <c r="OPK693" s="412"/>
      <c r="OPL693" s="412"/>
      <c r="OPM693" s="412"/>
      <c r="OPN693" s="412"/>
      <c r="OPO693" s="412"/>
      <c r="OPP693" s="412"/>
      <c r="OPQ693" s="412"/>
      <c r="OPR693" s="412"/>
      <c r="OPS693" s="412"/>
      <c r="OPT693" s="412"/>
      <c r="OPU693" s="412"/>
      <c r="OPV693" s="412"/>
      <c r="OPW693" s="412"/>
      <c r="OPX693" s="412"/>
      <c r="OPY693" s="412"/>
      <c r="OPZ693" s="412"/>
      <c r="OQA693" s="412"/>
      <c r="OQB693" s="412"/>
      <c r="OQC693" s="412"/>
      <c r="OQD693" s="412"/>
      <c r="OQE693" s="412"/>
      <c r="OQF693" s="412"/>
      <c r="OQG693" s="412"/>
      <c r="OQH693" s="412"/>
      <c r="OQI693" s="412"/>
      <c r="OQJ693" s="412"/>
      <c r="OQK693" s="412"/>
      <c r="OQL693" s="412"/>
      <c r="OQM693" s="412"/>
      <c r="OQN693" s="412"/>
      <c r="OQO693" s="412"/>
      <c r="OQP693" s="412"/>
      <c r="OQQ693" s="412"/>
      <c r="OQR693" s="412"/>
      <c r="OQS693" s="412"/>
      <c r="OQT693" s="412"/>
      <c r="OQU693" s="412"/>
      <c r="OQV693" s="412"/>
      <c r="OQW693" s="412"/>
      <c r="OQX693" s="413"/>
      <c r="OQY693" s="413"/>
      <c r="OQZ693" s="413"/>
      <c r="ORA693" s="413"/>
      <c r="ORB693" s="413"/>
      <c r="ORC693" s="413"/>
      <c r="ORD693" s="413"/>
      <c r="ORE693" s="413"/>
      <c r="ORF693" s="413"/>
      <c r="ORG693" s="413"/>
      <c r="ORH693" s="413"/>
      <c r="ORI693" s="413"/>
      <c r="ORJ693" s="413"/>
      <c r="ORK693" s="413"/>
      <c r="ORL693" s="413"/>
      <c r="ORM693" s="413"/>
      <c r="ORN693" s="413"/>
      <c r="ORO693" s="413"/>
      <c r="ORP693" s="413"/>
      <c r="ORQ693" s="413"/>
      <c r="ORR693" s="413"/>
      <c r="ORS693" s="413"/>
      <c r="ORT693" s="413"/>
      <c r="ORU693" s="413"/>
      <c r="ORV693" s="414"/>
      <c r="ORW693" s="414"/>
      <c r="ORX693" s="414"/>
      <c r="ORY693" s="414"/>
      <c r="ORZ693" s="414"/>
      <c r="OSA693" s="413"/>
      <c r="OSB693" s="413"/>
      <c r="OSC693" s="414"/>
      <c r="OSD693" s="414"/>
      <c r="OSE693" s="413"/>
      <c r="OSF693" s="413"/>
      <c r="OSG693" s="414"/>
      <c r="OSH693" s="414"/>
      <c r="OSI693" s="413"/>
      <c r="OSJ693" s="413"/>
      <c r="OSK693" s="413"/>
      <c r="OSL693" s="413"/>
      <c r="OSM693" s="413"/>
      <c r="OSN693" s="413"/>
      <c r="OSO693" s="413"/>
      <c r="OSP693" s="414"/>
      <c r="OSQ693" s="414"/>
      <c r="OSR693" s="413"/>
      <c r="OSS693" s="413"/>
      <c r="OST693" s="414"/>
      <c r="OSU693" s="414"/>
      <c r="OSV693" s="413"/>
      <c r="OSW693" s="413"/>
      <c r="OSX693" s="413"/>
      <c r="OSY693" s="413"/>
      <c r="OSZ693" s="413"/>
      <c r="OTA693" s="407"/>
      <c r="OTB693" s="439"/>
      <c r="OTC693" s="413"/>
      <c r="OTD693" s="413"/>
      <c r="OTE693" s="413"/>
      <c r="OTF693" s="413"/>
      <c r="OTG693" s="413"/>
      <c r="OTH693" s="413"/>
      <c r="OTI693" s="413"/>
      <c r="OTJ693" s="412"/>
      <c r="OTK693" s="412"/>
      <c r="OTL693" s="412"/>
      <c r="OTM693" s="412"/>
      <c r="OTN693" s="412"/>
      <c r="OTO693" s="412"/>
      <c r="OTP693" s="412"/>
      <c r="OTQ693" s="412"/>
      <c r="OTR693" s="412"/>
      <c r="OTS693" s="412"/>
      <c r="OTT693" s="412"/>
      <c r="OTU693" s="412"/>
      <c r="OTV693" s="412"/>
      <c r="OTW693" s="412"/>
      <c r="OTX693" s="412"/>
      <c r="OTY693" s="412"/>
      <c r="OTZ693" s="412"/>
      <c r="OUA693" s="412"/>
      <c r="OUB693" s="412"/>
      <c r="OUC693" s="412"/>
      <c r="OUD693" s="412"/>
      <c r="OUE693" s="412"/>
      <c r="OUF693" s="412"/>
      <c r="OUG693" s="412"/>
      <c r="OUH693" s="412"/>
      <c r="OUI693" s="412"/>
      <c r="OUJ693" s="412"/>
      <c r="OUK693" s="412"/>
      <c r="OUL693" s="412"/>
      <c r="OUM693" s="412"/>
      <c r="OUN693" s="412"/>
      <c r="OUO693" s="412"/>
      <c r="OUP693" s="412"/>
      <c r="OUQ693" s="412"/>
      <c r="OUR693" s="412"/>
      <c r="OUS693" s="412"/>
      <c r="OUT693" s="412"/>
      <c r="OUU693" s="412"/>
      <c r="OUV693" s="412"/>
      <c r="OUW693" s="412"/>
      <c r="OUX693" s="412"/>
      <c r="OUY693" s="412"/>
      <c r="OUZ693" s="412"/>
      <c r="OVA693" s="412"/>
      <c r="OVB693" s="413"/>
      <c r="OVC693" s="413"/>
      <c r="OVD693" s="413"/>
      <c r="OVE693" s="413"/>
      <c r="OVF693" s="413"/>
      <c r="OVG693" s="413"/>
      <c r="OVH693" s="413"/>
      <c r="OVI693" s="413"/>
      <c r="OVJ693" s="413"/>
      <c r="OVK693" s="413"/>
      <c r="OVL693" s="413"/>
      <c r="OVM693" s="413"/>
      <c r="OVN693" s="413"/>
      <c r="OVO693" s="413"/>
      <c r="OVP693" s="413"/>
      <c r="OVQ693" s="413"/>
      <c r="OVR693" s="413"/>
      <c r="OVS693" s="413"/>
      <c r="OVT693" s="413"/>
      <c r="OVU693" s="413"/>
      <c r="OVV693" s="413"/>
      <c r="OVW693" s="413"/>
      <c r="OVX693" s="413"/>
      <c r="OVY693" s="413"/>
      <c r="OVZ693" s="414"/>
      <c r="OWA693" s="414"/>
      <c r="OWB693" s="414"/>
      <c r="OWC693" s="414"/>
      <c r="OWD693" s="414"/>
      <c r="OWE693" s="413"/>
      <c r="OWF693" s="413"/>
      <c r="OWG693" s="414"/>
      <c r="OWH693" s="414"/>
      <c r="OWI693" s="413"/>
      <c r="OWJ693" s="413"/>
      <c r="OWK693" s="414"/>
      <c r="OWL693" s="414"/>
      <c r="OWM693" s="413"/>
      <c r="OWN693" s="413"/>
      <c r="OWO693" s="413"/>
      <c r="OWP693" s="413"/>
      <c r="OWQ693" s="413"/>
      <c r="OWR693" s="413"/>
      <c r="OWS693" s="413"/>
      <c r="OWT693" s="414"/>
      <c r="OWU693" s="414"/>
      <c r="OWV693" s="413"/>
      <c r="OWW693" s="413"/>
      <c r="OWX693" s="414"/>
      <c r="OWY693" s="414"/>
      <c r="OWZ693" s="413"/>
      <c r="OXA693" s="413"/>
      <c r="OXB693" s="413"/>
      <c r="OXC693" s="413"/>
      <c r="OXD693" s="413"/>
      <c r="OXE693" s="407"/>
      <c r="OXF693" s="439"/>
      <c r="OXG693" s="413"/>
      <c r="OXH693" s="413"/>
      <c r="OXI693" s="413"/>
      <c r="OXJ693" s="413"/>
      <c r="OXK693" s="413"/>
      <c r="OXL693" s="413"/>
      <c r="OXM693" s="413"/>
      <c r="OXN693" s="412"/>
      <c r="OXO693" s="412"/>
      <c r="OXP693" s="412"/>
      <c r="OXQ693" s="412"/>
      <c r="OXR693" s="412"/>
      <c r="OXS693" s="412"/>
      <c r="OXT693" s="412"/>
      <c r="OXU693" s="412"/>
      <c r="OXV693" s="412"/>
      <c r="OXW693" s="412"/>
      <c r="OXX693" s="412"/>
      <c r="OXY693" s="412"/>
      <c r="OXZ693" s="412"/>
      <c r="OYA693" s="412"/>
      <c r="OYB693" s="412"/>
      <c r="OYC693" s="412"/>
      <c r="OYD693" s="412"/>
      <c r="OYE693" s="412"/>
      <c r="OYF693" s="412"/>
      <c r="OYG693" s="412"/>
      <c r="OYH693" s="412"/>
      <c r="OYI693" s="412"/>
      <c r="OYJ693" s="412"/>
      <c r="OYK693" s="412"/>
      <c r="OYL693" s="412"/>
      <c r="OYM693" s="412"/>
      <c r="OYN693" s="412"/>
      <c r="OYO693" s="412"/>
      <c r="OYP693" s="412"/>
      <c r="OYQ693" s="412"/>
      <c r="OYR693" s="412"/>
      <c r="OYS693" s="412"/>
      <c r="OYT693" s="412"/>
      <c r="OYU693" s="412"/>
      <c r="OYV693" s="412"/>
      <c r="OYW693" s="412"/>
      <c r="OYX693" s="412"/>
      <c r="OYY693" s="412"/>
      <c r="OYZ693" s="412"/>
      <c r="OZA693" s="412"/>
      <c r="OZB693" s="412"/>
      <c r="OZC693" s="412"/>
      <c r="OZD693" s="412"/>
      <c r="OZE693" s="412"/>
      <c r="OZF693" s="413"/>
      <c r="OZG693" s="413"/>
      <c r="OZH693" s="413"/>
      <c r="OZI693" s="413"/>
      <c r="OZJ693" s="413"/>
      <c r="OZK693" s="413"/>
      <c r="OZL693" s="413"/>
      <c r="OZM693" s="413"/>
      <c r="OZN693" s="413"/>
      <c r="OZO693" s="413"/>
      <c r="OZP693" s="413"/>
      <c r="OZQ693" s="413"/>
      <c r="OZR693" s="413"/>
      <c r="OZS693" s="413"/>
      <c r="OZT693" s="413"/>
      <c r="OZU693" s="413"/>
      <c r="OZV693" s="413"/>
      <c r="OZW693" s="413"/>
      <c r="OZX693" s="413"/>
      <c r="OZY693" s="413"/>
      <c r="OZZ693" s="413"/>
      <c r="PAA693" s="413"/>
      <c r="PAB693" s="413"/>
      <c r="PAC693" s="413"/>
      <c r="PAD693" s="414"/>
      <c r="PAE693" s="414"/>
      <c r="PAF693" s="414"/>
      <c r="PAG693" s="414"/>
      <c r="PAH693" s="414"/>
      <c r="PAI693" s="413"/>
      <c r="PAJ693" s="413"/>
      <c r="PAK693" s="414"/>
      <c r="PAL693" s="414"/>
      <c r="PAM693" s="413"/>
      <c r="PAN693" s="413"/>
      <c r="PAO693" s="414"/>
      <c r="PAP693" s="414"/>
      <c r="PAQ693" s="413"/>
      <c r="PAR693" s="413"/>
      <c r="PAS693" s="413"/>
      <c r="PAT693" s="413"/>
      <c r="PAU693" s="413"/>
      <c r="PAV693" s="413"/>
      <c r="PAW693" s="413"/>
      <c r="PAX693" s="414"/>
      <c r="PAY693" s="414"/>
      <c r="PAZ693" s="413"/>
      <c r="PBA693" s="413"/>
      <c r="PBB693" s="414"/>
      <c r="PBC693" s="414"/>
      <c r="PBD693" s="413"/>
      <c r="PBE693" s="413"/>
      <c r="PBF693" s="413"/>
      <c r="PBG693" s="413"/>
      <c r="PBH693" s="413"/>
      <c r="PBI693" s="407"/>
      <c r="PBJ693" s="439"/>
      <c r="PBK693" s="413"/>
      <c r="PBL693" s="413"/>
      <c r="PBM693" s="413"/>
      <c r="PBN693" s="413"/>
      <c r="PBO693" s="413"/>
      <c r="PBP693" s="413"/>
      <c r="PBQ693" s="413"/>
      <c r="PBR693" s="412"/>
      <c r="PBS693" s="412"/>
      <c r="PBT693" s="412"/>
      <c r="PBU693" s="412"/>
      <c r="PBV693" s="412"/>
      <c r="PBW693" s="412"/>
      <c r="PBX693" s="412"/>
      <c r="PBY693" s="412"/>
      <c r="PBZ693" s="412"/>
      <c r="PCA693" s="412"/>
      <c r="PCB693" s="412"/>
      <c r="PCC693" s="412"/>
      <c r="PCD693" s="412"/>
      <c r="PCE693" s="412"/>
      <c r="PCF693" s="412"/>
      <c r="PCG693" s="412"/>
      <c r="PCH693" s="412"/>
      <c r="PCI693" s="412"/>
      <c r="PCJ693" s="412"/>
      <c r="PCK693" s="412"/>
      <c r="PCL693" s="412"/>
      <c r="PCM693" s="412"/>
      <c r="PCN693" s="412"/>
      <c r="PCO693" s="412"/>
      <c r="PCP693" s="412"/>
      <c r="PCQ693" s="412"/>
      <c r="PCR693" s="412"/>
      <c r="PCS693" s="412"/>
      <c r="PCT693" s="412"/>
      <c r="PCU693" s="412"/>
      <c r="PCV693" s="412"/>
      <c r="PCW693" s="412"/>
      <c r="PCX693" s="412"/>
      <c r="PCY693" s="412"/>
      <c r="PCZ693" s="412"/>
      <c r="PDA693" s="412"/>
      <c r="PDB693" s="412"/>
      <c r="PDC693" s="412"/>
      <c r="PDD693" s="412"/>
      <c r="PDE693" s="412"/>
      <c r="PDF693" s="412"/>
      <c r="PDG693" s="412"/>
      <c r="PDH693" s="412"/>
      <c r="PDI693" s="412"/>
      <c r="PDJ693" s="413"/>
      <c r="PDK693" s="413"/>
      <c r="PDL693" s="413"/>
      <c r="PDM693" s="413"/>
      <c r="PDN693" s="413"/>
      <c r="PDO693" s="413"/>
      <c r="PDP693" s="413"/>
      <c r="PDQ693" s="413"/>
      <c r="PDR693" s="413"/>
      <c r="PDS693" s="413"/>
      <c r="PDT693" s="413"/>
      <c r="PDU693" s="413"/>
      <c r="PDV693" s="413"/>
      <c r="PDW693" s="413"/>
      <c r="PDX693" s="413"/>
      <c r="PDY693" s="413"/>
      <c r="PDZ693" s="413"/>
      <c r="PEA693" s="413"/>
      <c r="PEB693" s="413"/>
      <c r="PEC693" s="413"/>
      <c r="PED693" s="413"/>
      <c r="PEE693" s="413"/>
      <c r="PEF693" s="413"/>
      <c r="PEG693" s="413"/>
      <c r="PEH693" s="414"/>
      <c r="PEI693" s="414"/>
      <c r="PEJ693" s="414"/>
      <c r="PEK693" s="414"/>
      <c r="PEL693" s="414"/>
      <c r="PEM693" s="413"/>
      <c r="PEN693" s="413"/>
      <c r="PEO693" s="414"/>
      <c r="PEP693" s="414"/>
      <c r="PEQ693" s="413"/>
      <c r="PER693" s="413"/>
      <c r="PES693" s="414"/>
      <c r="PET693" s="414"/>
      <c r="PEU693" s="413"/>
      <c r="PEV693" s="413"/>
      <c r="PEW693" s="413"/>
      <c r="PEX693" s="413"/>
      <c r="PEY693" s="413"/>
      <c r="PEZ693" s="413"/>
      <c r="PFA693" s="413"/>
      <c r="PFB693" s="414"/>
      <c r="PFC693" s="414"/>
      <c r="PFD693" s="413"/>
      <c r="PFE693" s="413"/>
      <c r="PFF693" s="414"/>
      <c r="PFG693" s="414"/>
      <c r="PFH693" s="413"/>
      <c r="PFI693" s="413"/>
      <c r="PFJ693" s="413"/>
      <c r="PFK693" s="413"/>
      <c r="PFL693" s="413"/>
      <c r="PFM693" s="407"/>
      <c r="PFN693" s="439"/>
      <c r="PFO693" s="413"/>
      <c r="PFP693" s="413"/>
      <c r="PFQ693" s="413"/>
      <c r="PFR693" s="413"/>
      <c r="PFS693" s="413"/>
      <c r="PFT693" s="413"/>
      <c r="PFU693" s="413"/>
      <c r="PFV693" s="412"/>
      <c r="PFW693" s="412"/>
      <c r="PFX693" s="412"/>
      <c r="PFY693" s="412"/>
      <c r="PFZ693" s="412"/>
      <c r="PGA693" s="412"/>
      <c r="PGB693" s="412"/>
      <c r="PGC693" s="412"/>
      <c r="PGD693" s="412"/>
      <c r="PGE693" s="412"/>
      <c r="PGF693" s="412"/>
      <c r="PGG693" s="412"/>
      <c r="PGH693" s="412"/>
      <c r="PGI693" s="412"/>
      <c r="PGJ693" s="412"/>
      <c r="PGK693" s="412"/>
      <c r="PGL693" s="412"/>
      <c r="PGM693" s="412"/>
      <c r="PGN693" s="412"/>
      <c r="PGO693" s="412"/>
      <c r="PGP693" s="412"/>
      <c r="PGQ693" s="412"/>
      <c r="PGR693" s="412"/>
      <c r="PGS693" s="412"/>
      <c r="PGT693" s="412"/>
      <c r="PGU693" s="412"/>
      <c r="PGV693" s="412"/>
      <c r="PGW693" s="412"/>
      <c r="PGX693" s="412"/>
      <c r="PGY693" s="412"/>
      <c r="PGZ693" s="412"/>
      <c r="PHA693" s="412"/>
      <c r="PHB693" s="412"/>
      <c r="PHC693" s="412"/>
      <c r="PHD693" s="412"/>
      <c r="PHE693" s="412"/>
      <c r="PHF693" s="412"/>
      <c r="PHG693" s="412"/>
      <c r="PHH693" s="412"/>
      <c r="PHI693" s="412"/>
      <c r="PHJ693" s="412"/>
      <c r="PHK693" s="412"/>
      <c r="PHL693" s="412"/>
      <c r="PHM693" s="412"/>
      <c r="PHN693" s="413"/>
      <c r="PHO693" s="413"/>
      <c r="PHP693" s="413"/>
      <c r="PHQ693" s="413"/>
      <c r="PHR693" s="413"/>
      <c r="PHS693" s="413"/>
      <c r="PHT693" s="413"/>
      <c r="PHU693" s="413"/>
      <c r="PHV693" s="413"/>
      <c r="PHW693" s="413"/>
      <c r="PHX693" s="413"/>
      <c r="PHY693" s="413"/>
      <c r="PHZ693" s="413"/>
      <c r="PIA693" s="413"/>
      <c r="PIB693" s="413"/>
      <c r="PIC693" s="413"/>
      <c r="PID693" s="413"/>
      <c r="PIE693" s="413"/>
      <c r="PIF693" s="413"/>
      <c r="PIG693" s="413"/>
      <c r="PIH693" s="413"/>
      <c r="PII693" s="413"/>
      <c r="PIJ693" s="413"/>
      <c r="PIK693" s="413"/>
      <c r="PIL693" s="414"/>
      <c r="PIM693" s="414"/>
      <c r="PIN693" s="414"/>
      <c r="PIO693" s="414"/>
      <c r="PIP693" s="414"/>
      <c r="PIQ693" s="413"/>
      <c r="PIR693" s="413"/>
      <c r="PIS693" s="414"/>
      <c r="PIT693" s="414"/>
      <c r="PIU693" s="413"/>
      <c r="PIV693" s="413"/>
      <c r="PIW693" s="414"/>
      <c r="PIX693" s="414"/>
      <c r="PIY693" s="413"/>
      <c r="PIZ693" s="413"/>
      <c r="PJA693" s="413"/>
      <c r="PJB693" s="413"/>
      <c r="PJC693" s="413"/>
      <c r="PJD693" s="413"/>
      <c r="PJE693" s="413"/>
      <c r="PJF693" s="414"/>
      <c r="PJG693" s="414"/>
      <c r="PJH693" s="413"/>
      <c r="PJI693" s="413"/>
      <c r="PJJ693" s="414"/>
      <c r="PJK693" s="414"/>
      <c r="PJL693" s="413"/>
      <c r="PJM693" s="413"/>
      <c r="PJN693" s="413"/>
      <c r="PJO693" s="413"/>
      <c r="PJP693" s="413"/>
      <c r="PJQ693" s="407"/>
      <c r="PJR693" s="439"/>
      <c r="PJS693" s="413"/>
      <c r="PJT693" s="413"/>
      <c r="PJU693" s="413"/>
      <c r="PJV693" s="413"/>
      <c r="PJW693" s="413"/>
      <c r="PJX693" s="413"/>
      <c r="PJY693" s="413"/>
      <c r="PJZ693" s="412"/>
      <c r="PKA693" s="412"/>
      <c r="PKB693" s="412"/>
      <c r="PKC693" s="412"/>
      <c r="PKD693" s="412"/>
      <c r="PKE693" s="412"/>
      <c r="PKF693" s="412"/>
      <c r="PKG693" s="412"/>
      <c r="PKH693" s="412"/>
      <c r="PKI693" s="412"/>
      <c r="PKJ693" s="412"/>
      <c r="PKK693" s="412"/>
      <c r="PKL693" s="412"/>
      <c r="PKM693" s="412"/>
      <c r="PKN693" s="412"/>
      <c r="PKO693" s="412"/>
      <c r="PKP693" s="412"/>
      <c r="PKQ693" s="412"/>
      <c r="PKR693" s="412"/>
      <c r="PKS693" s="412"/>
      <c r="PKT693" s="412"/>
      <c r="PKU693" s="412"/>
      <c r="PKV693" s="412"/>
      <c r="PKW693" s="412"/>
      <c r="PKX693" s="412"/>
      <c r="PKY693" s="412"/>
      <c r="PKZ693" s="412"/>
      <c r="PLA693" s="412"/>
      <c r="PLB693" s="412"/>
      <c r="PLC693" s="412"/>
      <c r="PLD693" s="412"/>
      <c r="PLE693" s="412"/>
      <c r="PLF693" s="412"/>
      <c r="PLG693" s="412"/>
      <c r="PLH693" s="412"/>
      <c r="PLI693" s="412"/>
      <c r="PLJ693" s="412"/>
      <c r="PLK693" s="412"/>
      <c r="PLL693" s="412"/>
      <c r="PLM693" s="412"/>
      <c r="PLN693" s="412"/>
      <c r="PLO693" s="412"/>
      <c r="PLP693" s="412"/>
      <c r="PLQ693" s="412"/>
      <c r="PLR693" s="413"/>
      <c r="PLS693" s="413"/>
      <c r="PLT693" s="413"/>
      <c r="PLU693" s="413"/>
      <c r="PLV693" s="413"/>
      <c r="PLW693" s="413"/>
      <c r="PLX693" s="413"/>
      <c r="PLY693" s="413"/>
      <c r="PLZ693" s="413"/>
      <c r="PMA693" s="413"/>
      <c r="PMB693" s="413"/>
      <c r="PMC693" s="413"/>
      <c r="PMD693" s="413"/>
      <c r="PME693" s="413"/>
      <c r="PMF693" s="413"/>
      <c r="PMG693" s="413"/>
      <c r="PMH693" s="413"/>
      <c r="PMI693" s="413"/>
      <c r="PMJ693" s="413"/>
      <c r="PMK693" s="413"/>
      <c r="PML693" s="413"/>
      <c r="PMM693" s="413"/>
      <c r="PMN693" s="413"/>
      <c r="PMO693" s="413"/>
      <c r="PMP693" s="414"/>
      <c r="PMQ693" s="414"/>
      <c r="PMR693" s="414"/>
      <c r="PMS693" s="414"/>
      <c r="PMT693" s="414"/>
      <c r="PMU693" s="413"/>
      <c r="PMV693" s="413"/>
      <c r="PMW693" s="414"/>
      <c r="PMX693" s="414"/>
      <c r="PMY693" s="413"/>
      <c r="PMZ693" s="413"/>
      <c r="PNA693" s="414"/>
      <c r="PNB693" s="414"/>
      <c r="PNC693" s="413"/>
      <c r="PND693" s="413"/>
      <c r="PNE693" s="413"/>
      <c r="PNF693" s="413"/>
      <c r="PNG693" s="413"/>
      <c r="PNH693" s="413"/>
      <c r="PNI693" s="413"/>
      <c r="PNJ693" s="414"/>
      <c r="PNK693" s="414"/>
      <c r="PNL693" s="413"/>
      <c r="PNM693" s="413"/>
      <c r="PNN693" s="414"/>
      <c r="PNO693" s="414"/>
      <c r="PNP693" s="413"/>
      <c r="PNQ693" s="413"/>
      <c r="PNR693" s="413"/>
      <c r="PNS693" s="413"/>
      <c r="PNT693" s="413"/>
      <c r="PNU693" s="407"/>
      <c r="PNV693" s="439"/>
      <c r="PNW693" s="413"/>
      <c r="PNX693" s="413"/>
      <c r="PNY693" s="413"/>
      <c r="PNZ693" s="413"/>
      <c r="POA693" s="413"/>
      <c r="POB693" s="413"/>
      <c r="POC693" s="413"/>
      <c r="POD693" s="412"/>
      <c r="POE693" s="412"/>
      <c r="POF693" s="412"/>
      <c r="POG693" s="412"/>
      <c r="POH693" s="412"/>
      <c r="POI693" s="412"/>
      <c r="POJ693" s="412"/>
      <c r="POK693" s="412"/>
      <c r="POL693" s="412"/>
      <c r="POM693" s="412"/>
      <c r="PON693" s="412"/>
      <c r="POO693" s="412"/>
      <c r="POP693" s="412"/>
      <c r="POQ693" s="412"/>
      <c r="POR693" s="412"/>
      <c r="POS693" s="412"/>
      <c r="POT693" s="412"/>
      <c r="POU693" s="412"/>
      <c r="POV693" s="412"/>
      <c r="POW693" s="412"/>
      <c r="POX693" s="412"/>
      <c r="POY693" s="412"/>
      <c r="POZ693" s="412"/>
      <c r="PPA693" s="412"/>
      <c r="PPB693" s="412"/>
      <c r="PPC693" s="412"/>
      <c r="PPD693" s="412"/>
      <c r="PPE693" s="412"/>
      <c r="PPF693" s="412"/>
      <c r="PPG693" s="412"/>
      <c r="PPH693" s="412"/>
      <c r="PPI693" s="412"/>
      <c r="PPJ693" s="412"/>
      <c r="PPK693" s="412"/>
      <c r="PPL693" s="412"/>
      <c r="PPM693" s="412"/>
      <c r="PPN693" s="412"/>
      <c r="PPO693" s="412"/>
      <c r="PPP693" s="412"/>
      <c r="PPQ693" s="412"/>
      <c r="PPR693" s="412"/>
      <c r="PPS693" s="412"/>
      <c r="PPT693" s="412"/>
      <c r="PPU693" s="412"/>
      <c r="PPV693" s="413"/>
      <c r="PPW693" s="413"/>
      <c r="PPX693" s="413"/>
      <c r="PPY693" s="413"/>
      <c r="PPZ693" s="413"/>
      <c r="PQA693" s="413"/>
      <c r="PQB693" s="413"/>
      <c r="PQC693" s="413"/>
      <c r="PQD693" s="413"/>
      <c r="PQE693" s="413"/>
      <c r="PQF693" s="413"/>
      <c r="PQG693" s="413"/>
      <c r="PQH693" s="413"/>
      <c r="PQI693" s="413"/>
      <c r="PQJ693" s="413"/>
      <c r="PQK693" s="413"/>
      <c r="PQL693" s="413"/>
      <c r="PQM693" s="413"/>
      <c r="PQN693" s="413"/>
      <c r="PQO693" s="413"/>
      <c r="PQP693" s="413"/>
      <c r="PQQ693" s="413"/>
      <c r="PQR693" s="413"/>
      <c r="PQS693" s="413"/>
      <c r="PQT693" s="414"/>
      <c r="PQU693" s="414"/>
      <c r="PQV693" s="414"/>
      <c r="PQW693" s="414"/>
      <c r="PQX693" s="414"/>
      <c r="PQY693" s="413"/>
      <c r="PQZ693" s="413"/>
      <c r="PRA693" s="414"/>
      <c r="PRB693" s="414"/>
      <c r="PRC693" s="413"/>
      <c r="PRD693" s="413"/>
      <c r="PRE693" s="414"/>
      <c r="PRF693" s="414"/>
      <c r="PRG693" s="413"/>
      <c r="PRH693" s="413"/>
      <c r="PRI693" s="413"/>
      <c r="PRJ693" s="413"/>
      <c r="PRK693" s="413"/>
      <c r="PRL693" s="413"/>
      <c r="PRM693" s="413"/>
      <c r="PRN693" s="414"/>
      <c r="PRO693" s="414"/>
      <c r="PRP693" s="413"/>
      <c r="PRQ693" s="413"/>
      <c r="PRR693" s="414"/>
      <c r="PRS693" s="414"/>
      <c r="PRT693" s="413"/>
      <c r="PRU693" s="413"/>
      <c r="PRV693" s="413"/>
      <c r="PRW693" s="413"/>
      <c r="PRX693" s="413"/>
      <c r="PRY693" s="407"/>
      <c r="PRZ693" s="439"/>
      <c r="PSA693" s="413"/>
      <c r="PSB693" s="413"/>
      <c r="PSC693" s="413"/>
      <c r="PSD693" s="413"/>
      <c r="PSE693" s="413"/>
      <c r="PSF693" s="413"/>
      <c r="PSG693" s="413"/>
      <c r="PSH693" s="412"/>
      <c r="PSI693" s="412"/>
      <c r="PSJ693" s="412"/>
      <c r="PSK693" s="412"/>
      <c r="PSL693" s="412"/>
      <c r="PSM693" s="412"/>
      <c r="PSN693" s="412"/>
      <c r="PSO693" s="412"/>
      <c r="PSP693" s="412"/>
      <c r="PSQ693" s="412"/>
      <c r="PSR693" s="412"/>
      <c r="PSS693" s="412"/>
      <c r="PST693" s="412"/>
      <c r="PSU693" s="412"/>
      <c r="PSV693" s="412"/>
      <c r="PSW693" s="412"/>
      <c r="PSX693" s="412"/>
      <c r="PSY693" s="412"/>
      <c r="PSZ693" s="412"/>
      <c r="PTA693" s="412"/>
      <c r="PTB693" s="412"/>
      <c r="PTC693" s="412"/>
      <c r="PTD693" s="412"/>
      <c r="PTE693" s="412"/>
      <c r="PTF693" s="412"/>
      <c r="PTG693" s="412"/>
      <c r="PTH693" s="412"/>
      <c r="PTI693" s="412"/>
      <c r="PTJ693" s="412"/>
      <c r="PTK693" s="412"/>
      <c r="PTL693" s="412"/>
      <c r="PTM693" s="412"/>
      <c r="PTN693" s="412"/>
      <c r="PTO693" s="412"/>
      <c r="PTP693" s="412"/>
      <c r="PTQ693" s="412"/>
      <c r="PTR693" s="412"/>
      <c r="PTS693" s="412"/>
      <c r="PTT693" s="412"/>
      <c r="PTU693" s="412"/>
      <c r="PTV693" s="412"/>
      <c r="PTW693" s="412"/>
      <c r="PTX693" s="412"/>
      <c r="PTY693" s="412"/>
      <c r="PTZ693" s="413"/>
      <c r="PUA693" s="413"/>
      <c r="PUB693" s="413"/>
      <c r="PUC693" s="413"/>
      <c r="PUD693" s="413"/>
      <c r="PUE693" s="413"/>
      <c r="PUF693" s="413"/>
      <c r="PUG693" s="413"/>
      <c r="PUH693" s="413"/>
      <c r="PUI693" s="413"/>
      <c r="PUJ693" s="413"/>
      <c r="PUK693" s="413"/>
      <c r="PUL693" s="413"/>
      <c r="PUM693" s="413"/>
      <c r="PUN693" s="413"/>
      <c r="PUO693" s="413"/>
      <c r="PUP693" s="413"/>
      <c r="PUQ693" s="413"/>
      <c r="PUR693" s="413"/>
      <c r="PUS693" s="413"/>
      <c r="PUT693" s="413"/>
      <c r="PUU693" s="413"/>
      <c r="PUV693" s="413"/>
      <c r="PUW693" s="413"/>
      <c r="PUX693" s="414"/>
      <c r="PUY693" s="414"/>
      <c r="PUZ693" s="414"/>
      <c r="PVA693" s="414"/>
      <c r="PVB693" s="414"/>
      <c r="PVC693" s="413"/>
      <c r="PVD693" s="413"/>
      <c r="PVE693" s="414"/>
      <c r="PVF693" s="414"/>
      <c r="PVG693" s="413"/>
      <c r="PVH693" s="413"/>
      <c r="PVI693" s="414"/>
      <c r="PVJ693" s="414"/>
      <c r="PVK693" s="413"/>
      <c r="PVL693" s="413"/>
      <c r="PVM693" s="413"/>
      <c r="PVN693" s="413"/>
      <c r="PVO693" s="413"/>
      <c r="PVP693" s="413"/>
      <c r="PVQ693" s="413"/>
      <c r="PVR693" s="414"/>
      <c r="PVS693" s="414"/>
      <c r="PVT693" s="413"/>
      <c r="PVU693" s="413"/>
      <c r="PVV693" s="414"/>
      <c r="PVW693" s="414"/>
      <c r="PVX693" s="413"/>
      <c r="PVY693" s="413"/>
      <c r="PVZ693" s="413"/>
      <c r="PWA693" s="413"/>
      <c r="PWB693" s="413"/>
      <c r="PWC693" s="407"/>
      <c r="PWD693" s="439"/>
      <c r="PWE693" s="413"/>
      <c r="PWF693" s="413"/>
      <c r="PWG693" s="413"/>
      <c r="PWH693" s="413"/>
      <c r="PWI693" s="413"/>
      <c r="PWJ693" s="413"/>
      <c r="PWK693" s="413"/>
      <c r="PWL693" s="412"/>
      <c r="PWM693" s="412"/>
      <c r="PWN693" s="412"/>
      <c r="PWO693" s="412"/>
      <c r="PWP693" s="412"/>
      <c r="PWQ693" s="412"/>
      <c r="PWR693" s="412"/>
      <c r="PWS693" s="412"/>
      <c r="PWT693" s="412"/>
      <c r="PWU693" s="412"/>
      <c r="PWV693" s="412"/>
      <c r="PWW693" s="412"/>
      <c r="PWX693" s="412"/>
      <c r="PWY693" s="412"/>
      <c r="PWZ693" s="412"/>
      <c r="PXA693" s="412"/>
      <c r="PXB693" s="412"/>
      <c r="PXC693" s="412"/>
      <c r="PXD693" s="412"/>
      <c r="PXE693" s="412"/>
      <c r="PXF693" s="412"/>
      <c r="PXG693" s="412"/>
      <c r="PXH693" s="412"/>
      <c r="PXI693" s="412"/>
      <c r="PXJ693" s="412"/>
      <c r="PXK693" s="412"/>
      <c r="PXL693" s="412"/>
      <c r="PXM693" s="412"/>
      <c r="PXN693" s="412"/>
      <c r="PXO693" s="412"/>
      <c r="PXP693" s="412"/>
      <c r="PXQ693" s="412"/>
      <c r="PXR693" s="412"/>
      <c r="PXS693" s="412"/>
      <c r="PXT693" s="412"/>
      <c r="PXU693" s="412"/>
      <c r="PXV693" s="412"/>
      <c r="PXW693" s="412"/>
      <c r="PXX693" s="412"/>
      <c r="PXY693" s="412"/>
      <c r="PXZ693" s="412"/>
      <c r="PYA693" s="412"/>
      <c r="PYB693" s="412"/>
      <c r="PYC693" s="412"/>
      <c r="PYD693" s="413"/>
      <c r="PYE693" s="413"/>
      <c r="PYF693" s="413"/>
      <c r="PYG693" s="413"/>
      <c r="PYH693" s="413"/>
      <c r="PYI693" s="413"/>
      <c r="PYJ693" s="413"/>
      <c r="PYK693" s="413"/>
      <c r="PYL693" s="413"/>
      <c r="PYM693" s="413"/>
      <c r="PYN693" s="413"/>
      <c r="PYO693" s="413"/>
      <c r="PYP693" s="413"/>
      <c r="PYQ693" s="413"/>
      <c r="PYR693" s="413"/>
      <c r="PYS693" s="413"/>
      <c r="PYT693" s="413"/>
      <c r="PYU693" s="413"/>
      <c r="PYV693" s="413"/>
      <c r="PYW693" s="413"/>
      <c r="PYX693" s="413"/>
      <c r="PYY693" s="413"/>
      <c r="PYZ693" s="413"/>
      <c r="PZA693" s="413"/>
      <c r="PZB693" s="414"/>
      <c r="PZC693" s="414"/>
      <c r="PZD693" s="414"/>
      <c r="PZE693" s="414"/>
      <c r="PZF693" s="414"/>
      <c r="PZG693" s="413"/>
      <c r="PZH693" s="413"/>
      <c r="PZI693" s="414"/>
      <c r="PZJ693" s="414"/>
      <c r="PZK693" s="413"/>
      <c r="PZL693" s="413"/>
      <c r="PZM693" s="414"/>
      <c r="PZN693" s="414"/>
      <c r="PZO693" s="413"/>
      <c r="PZP693" s="413"/>
      <c r="PZQ693" s="413"/>
      <c r="PZR693" s="413"/>
      <c r="PZS693" s="413"/>
      <c r="PZT693" s="413"/>
      <c r="PZU693" s="413"/>
      <c r="PZV693" s="414"/>
      <c r="PZW693" s="414"/>
      <c r="PZX693" s="413"/>
      <c r="PZY693" s="413"/>
      <c r="PZZ693" s="414"/>
      <c r="QAA693" s="414"/>
      <c r="QAB693" s="413"/>
      <c r="QAC693" s="413"/>
      <c r="QAD693" s="413"/>
      <c r="QAE693" s="413"/>
      <c r="QAF693" s="413"/>
      <c r="QAG693" s="407"/>
      <c r="QAH693" s="439"/>
      <c r="QAI693" s="413"/>
      <c r="QAJ693" s="413"/>
      <c r="QAK693" s="413"/>
      <c r="QAL693" s="413"/>
      <c r="QAM693" s="413"/>
      <c r="QAN693" s="413"/>
      <c r="QAO693" s="413"/>
      <c r="QAP693" s="412"/>
      <c r="QAQ693" s="412"/>
      <c r="QAR693" s="412"/>
      <c r="QAS693" s="412"/>
      <c r="QAT693" s="412"/>
      <c r="QAU693" s="412"/>
      <c r="QAV693" s="412"/>
      <c r="QAW693" s="412"/>
      <c r="QAX693" s="412"/>
      <c r="QAY693" s="412"/>
      <c r="QAZ693" s="412"/>
      <c r="QBA693" s="412"/>
      <c r="QBB693" s="412"/>
      <c r="QBC693" s="412"/>
      <c r="QBD693" s="412"/>
      <c r="QBE693" s="412"/>
      <c r="QBF693" s="412"/>
      <c r="QBG693" s="412"/>
      <c r="QBH693" s="412"/>
      <c r="QBI693" s="412"/>
      <c r="QBJ693" s="412"/>
      <c r="QBK693" s="412"/>
      <c r="QBL693" s="412"/>
      <c r="QBM693" s="412"/>
      <c r="QBN693" s="412"/>
      <c r="QBO693" s="412"/>
      <c r="QBP693" s="412"/>
      <c r="QBQ693" s="412"/>
      <c r="QBR693" s="412"/>
      <c r="QBS693" s="412"/>
      <c r="QBT693" s="412"/>
      <c r="QBU693" s="412"/>
      <c r="QBV693" s="412"/>
      <c r="QBW693" s="412"/>
      <c r="QBX693" s="412"/>
      <c r="QBY693" s="412"/>
      <c r="QBZ693" s="412"/>
      <c r="QCA693" s="412"/>
      <c r="QCB693" s="412"/>
      <c r="QCC693" s="412"/>
      <c r="QCD693" s="412"/>
      <c r="QCE693" s="412"/>
      <c r="QCF693" s="412"/>
      <c r="QCG693" s="412"/>
      <c r="QCH693" s="413"/>
      <c r="QCI693" s="413"/>
      <c r="QCJ693" s="413"/>
      <c r="QCK693" s="413"/>
      <c r="QCL693" s="413"/>
      <c r="QCM693" s="413"/>
      <c r="QCN693" s="413"/>
      <c r="QCO693" s="413"/>
      <c r="QCP693" s="413"/>
      <c r="QCQ693" s="413"/>
      <c r="QCR693" s="413"/>
      <c r="QCS693" s="413"/>
      <c r="QCT693" s="413"/>
      <c r="QCU693" s="413"/>
      <c r="QCV693" s="413"/>
      <c r="QCW693" s="413"/>
      <c r="QCX693" s="413"/>
      <c r="QCY693" s="413"/>
      <c r="QCZ693" s="413"/>
      <c r="QDA693" s="413"/>
      <c r="QDB693" s="413"/>
      <c r="QDC693" s="413"/>
      <c r="QDD693" s="413"/>
      <c r="QDE693" s="413"/>
      <c r="QDF693" s="414"/>
      <c r="QDG693" s="414"/>
      <c r="QDH693" s="414"/>
      <c r="QDI693" s="414"/>
      <c r="QDJ693" s="414"/>
      <c r="QDK693" s="413"/>
      <c r="QDL693" s="413"/>
      <c r="QDM693" s="414"/>
      <c r="QDN693" s="414"/>
      <c r="QDO693" s="413"/>
      <c r="QDP693" s="413"/>
      <c r="QDQ693" s="414"/>
      <c r="QDR693" s="414"/>
      <c r="QDS693" s="413"/>
      <c r="QDT693" s="413"/>
      <c r="QDU693" s="413"/>
      <c r="QDV693" s="413"/>
      <c r="QDW693" s="413"/>
      <c r="QDX693" s="413"/>
      <c r="QDY693" s="413"/>
      <c r="QDZ693" s="414"/>
      <c r="QEA693" s="414"/>
      <c r="QEB693" s="413"/>
      <c r="QEC693" s="413"/>
      <c r="QED693" s="414"/>
      <c r="QEE693" s="414"/>
      <c r="QEF693" s="413"/>
      <c r="QEG693" s="413"/>
      <c r="QEH693" s="413"/>
      <c r="QEI693" s="413"/>
      <c r="QEJ693" s="413"/>
      <c r="QEK693" s="407"/>
      <c r="QEL693" s="439"/>
      <c r="QEM693" s="413"/>
      <c r="QEN693" s="413"/>
      <c r="QEO693" s="413"/>
      <c r="QEP693" s="413"/>
      <c r="QEQ693" s="413"/>
      <c r="QER693" s="413"/>
      <c r="QES693" s="413"/>
      <c r="QET693" s="412"/>
      <c r="QEU693" s="412"/>
      <c r="QEV693" s="412"/>
      <c r="QEW693" s="412"/>
      <c r="QEX693" s="412"/>
      <c r="QEY693" s="412"/>
      <c r="QEZ693" s="412"/>
      <c r="QFA693" s="412"/>
      <c r="QFB693" s="412"/>
      <c r="QFC693" s="412"/>
      <c r="QFD693" s="412"/>
      <c r="QFE693" s="412"/>
      <c r="QFF693" s="412"/>
      <c r="QFG693" s="412"/>
      <c r="QFH693" s="412"/>
      <c r="QFI693" s="412"/>
      <c r="QFJ693" s="412"/>
      <c r="QFK693" s="412"/>
      <c r="QFL693" s="412"/>
      <c r="QFM693" s="412"/>
      <c r="QFN693" s="412"/>
      <c r="QFO693" s="412"/>
      <c r="QFP693" s="412"/>
      <c r="QFQ693" s="412"/>
      <c r="QFR693" s="412"/>
      <c r="QFS693" s="412"/>
      <c r="QFT693" s="412"/>
      <c r="QFU693" s="412"/>
      <c r="QFV693" s="412"/>
      <c r="QFW693" s="412"/>
      <c r="QFX693" s="412"/>
      <c r="QFY693" s="412"/>
      <c r="QFZ693" s="412"/>
      <c r="QGA693" s="412"/>
      <c r="QGB693" s="412"/>
      <c r="QGC693" s="412"/>
      <c r="QGD693" s="412"/>
      <c r="QGE693" s="412"/>
      <c r="QGF693" s="412"/>
      <c r="QGG693" s="412"/>
      <c r="QGH693" s="412"/>
      <c r="QGI693" s="412"/>
      <c r="QGJ693" s="412"/>
      <c r="QGK693" s="412"/>
      <c r="QGL693" s="413"/>
      <c r="QGM693" s="413"/>
      <c r="QGN693" s="413"/>
      <c r="QGO693" s="413"/>
      <c r="QGP693" s="413"/>
      <c r="QGQ693" s="413"/>
      <c r="QGR693" s="413"/>
      <c r="QGS693" s="413"/>
      <c r="QGT693" s="413"/>
      <c r="QGU693" s="413"/>
      <c r="QGV693" s="413"/>
      <c r="QGW693" s="413"/>
      <c r="QGX693" s="413"/>
      <c r="QGY693" s="413"/>
      <c r="QGZ693" s="413"/>
      <c r="QHA693" s="413"/>
      <c r="QHB693" s="413"/>
      <c r="QHC693" s="413"/>
      <c r="QHD693" s="413"/>
      <c r="QHE693" s="413"/>
      <c r="QHF693" s="413"/>
      <c r="QHG693" s="413"/>
      <c r="QHH693" s="413"/>
      <c r="QHI693" s="413"/>
      <c r="QHJ693" s="414"/>
      <c r="QHK693" s="414"/>
      <c r="QHL693" s="414"/>
      <c r="QHM693" s="414"/>
      <c r="QHN693" s="414"/>
      <c r="QHO693" s="413"/>
      <c r="QHP693" s="413"/>
      <c r="QHQ693" s="414"/>
      <c r="QHR693" s="414"/>
      <c r="QHS693" s="413"/>
      <c r="QHT693" s="413"/>
      <c r="QHU693" s="414"/>
      <c r="QHV693" s="414"/>
      <c r="QHW693" s="413"/>
      <c r="QHX693" s="413"/>
      <c r="QHY693" s="413"/>
      <c r="QHZ693" s="413"/>
      <c r="QIA693" s="413"/>
      <c r="QIB693" s="413"/>
      <c r="QIC693" s="413"/>
      <c r="QID693" s="414"/>
      <c r="QIE693" s="414"/>
      <c r="QIF693" s="413"/>
      <c r="QIG693" s="413"/>
      <c r="QIH693" s="414"/>
      <c r="QII693" s="414"/>
      <c r="QIJ693" s="413"/>
      <c r="QIK693" s="413"/>
      <c r="QIL693" s="413"/>
      <c r="QIM693" s="413"/>
      <c r="QIN693" s="413"/>
      <c r="QIO693" s="407"/>
      <c r="QIP693" s="439"/>
      <c r="QIQ693" s="413"/>
      <c r="QIR693" s="413"/>
      <c r="QIS693" s="413"/>
      <c r="QIT693" s="413"/>
      <c r="QIU693" s="413"/>
      <c r="QIV693" s="413"/>
      <c r="QIW693" s="413"/>
      <c r="QIX693" s="412"/>
      <c r="QIY693" s="412"/>
      <c r="QIZ693" s="412"/>
      <c r="QJA693" s="412"/>
      <c r="QJB693" s="412"/>
      <c r="QJC693" s="412"/>
      <c r="QJD693" s="412"/>
      <c r="QJE693" s="412"/>
      <c r="QJF693" s="412"/>
      <c r="QJG693" s="412"/>
      <c r="QJH693" s="412"/>
      <c r="QJI693" s="412"/>
      <c r="QJJ693" s="412"/>
      <c r="QJK693" s="412"/>
      <c r="QJL693" s="412"/>
      <c r="QJM693" s="412"/>
      <c r="QJN693" s="412"/>
      <c r="QJO693" s="412"/>
      <c r="QJP693" s="412"/>
      <c r="QJQ693" s="412"/>
      <c r="QJR693" s="412"/>
      <c r="QJS693" s="412"/>
      <c r="QJT693" s="412"/>
      <c r="QJU693" s="412"/>
      <c r="QJV693" s="412"/>
      <c r="QJW693" s="412"/>
      <c r="QJX693" s="412"/>
      <c r="QJY693" s="412"/>
      <c r="QJZ693" s="412"/>
      <c r="QKA693" s="412"/>
      <c r="QKB693" s="412"/>
      <c r="QKC693" s="412"/>
      <c r="QKD693" s="412"/>
      <c r="QKE693" s="412"/>
      <c r="QKF693" s="412"/>
      <c r="QKG693" s="412"/>
      <c r="QKH693" s="412"/>
      <c r="QKI693" s="412"/>
      <c r="QKJ693" s="412"/>
      <c r="QKK693" s="412"/>
      <c r="QKL693" s="412"/>
      <c r="QKM693" s="412"/>
      <c r="QKN693" s="412"/>
      <c r="QKO693" s="412"/>
      <c r="QKP693" s="413"/>
      <c r="QKQ693" s="413"/>
      <c r="QKR693" s="413"/>
      <c r="QKS693" s="413"/>
      <c r="QKT693" s="413"/>
      <c r="QKU693" s="413"/>
      <c r="QKV693" s="413"/>
      <c r="QKW693" s="413"/>
      <c r="QKX693" s="413"/>
      <c r="QKY693" s="413"/>
      <c r="QKZ693" s="413"/>
      <c r="QLA693" s="413"/>
      <c r="QLB693" s="413"/>
      <c r="QLC693" s="413"/>
      <c r="QLD693" s="413"/>
      <c r="QLE693" s="413"/>
      <c r="QLF693" s="413"/>
      <c r="QLG693" s="413"/>
      <c r="QLH693" s="413"/>
      <c r="QLI693" s="413"/>
      <c r="QLJ693" s="413"/>
      <c r="QLK693" s="413"/>
      <c r="QLL693" s="413"/>
      <c r="QLM693" s="413"/>
      <c r="QLN693" s="414"/>
      <c r="QLO693" s="414"/>
      <c r="QLP693" s="414"/>
      <c r="QLQ693" s="414"/>
      <c r="QLR693" s="414"/>
      <c r="QLS693" s="413"/>
      <c r="QLT693" s="413"/>
      <c r="QLU693" s="414"/>
      <c r="QLV693" s="414"/>
      <c r="QLW693" s="413"/>
      <c r="QLX693" s="413"/>
      <c r="QLY693" s="414"/>
      <c r="QLZ693" s="414"/>
      <c r="QMA693" s="413"/>
      <c r="QMB693" s="413"/>
      <c r="QMC693" s="413"/>
      <c r="QMD693" s="413"/>
      <c r="QME693" s="413"/>
      <c r="QMF693" s="413"/>
      <c r="QMG693" s="413"/>
      <c r="QMH693" s="414"/>
      <c r="QMI693" s="414"/>
      <c r="QMJ693" s="413"/>
      <c r="QMK693" s="413"/>
      <c r="QML693" s="414"/>
      <c r="QMM693" s="414"/>
      <c r="QMN693" s="413"/>
      <c r="QMO693" s="413"/>
      <c r="QMP693" s="413"/>
      <c r="QMQ693" s="413"/>
      <c r="QMR693" s="413"/>
      <c r="QMS693" s="407"/>
      <c r="QMT693" s="439"/>
      <c r="QMU693" s="413"/>
      <c r="QMV693" s="413"/>
      <c r="QMW693" s="413"/>
      <c r="QMX693" s="413"/>
      <c r="QMY693" s="413"/>
      <c r="QMZ693" s="413"/>
      <c r="QNA693" s="413"/>
      <c r="QNB693" s="412"/>
      <c r="QNC693" s="412"/>
      <c r="QND693" s="412"/>
      <c r="QNE693" s="412"/>
      <c r="QNF693" s="412"/>
      <c r="QNG693" s="412"/>
      <c r="QNH693" s="412"/>
      <c r="QNI693" s="412"/>
      <c r="QNJ693" s="412"/>
      <c r="QNK693" s="412"/>
      <c r="QNL693" s="412"/>
      <c r="QNM693" s="412"/>
      <c r="QNN693" s="412"/>
      <c r="QNO693" s="412"/>
      <c r="QNP693" s="412"/>
      <c r="QNQ693" s="412"/>
      <c r="QNR693" s="412"/>
      <c r="QNS693" s="412"/>
      <c r="QNT693" s="412"/>
      <c r="QNU693" s="412"/>
      <c r="QNV693" s="412"/>
      <c r="QNW693" s="412"/>
      <c r="QNX693" s="412"/>
      <c r="QNY693" s="412"/>
      <c r="QNZ693" s="412"/>
      <c r="QOA693" s="412"/>
      <c r="QOB693" s="412"/>
      <c r="QOC693" s="412"/>
      <c r="QOD693" s="412"/>
      <c r="QOE693" s="412"/>
      <c r="QOF693" s="412"/>
      <c r="QOG693" s="412"/>
      <c r="QOH693" s="412"/>
      <c r="QOI693" s="412"/>
      <c r="QOJ693" s="412"/>
      <c r="QOK693" s="412"/>
      <c r="QOL693" s="412"/>
      <c r="QOM693" s="412"/>
      <c r="QON693" s="412"/>
      <c r="QOO693" s="412"/>
      <c r="QOP693" s="412"/>
      <c r="QOQ693" s="412"/>
      <c r="QOR693" s="412"/>
      <c r="QOS693" s="412"/>
      <c r="QOT693" s="413"/>
      <c r="QOU693" s="413"/>
      <c r="QOV693" s="413"/>
      <c r="QOW693" s="413"/>
      <c r="QOX693" s="413"/>
      <c r="QOY693" s="413"/>
      <c r="QOZ693" s="413"/>
      <c r="QPA693" s="413"/>
      <c r="QPB693" s="413"/>
      <c r="QPC693" s="413"/>
      <c r="QPD693" s="413"/>
      <c r="QPE693" s="413"/>
      <c r="QPF693" s="413"/>
      <c r="QPG693" s="413"/>
      <c r="QPH693" s="413"/>
      <c r="QPI693" s="413"/>
      <c r="QPJ693" s="413"/>
      <c r="QPK693" s="413"/>
      <c r="QPL693" s="413"/>
      <c r="QPM693" s="413"/>
      <c r="QPN693" s="413"/>
      <c r="QPO693" s="413"/>
      <c r="QPP693" s="413"/>
      <c r="QPQ693" s="413"/>
      <c r="QPR693" s="414"/>
      <c r="QPS693" s="414"/>
      <c r="QPT693" s="414"/>
      <c r="QPU693" s="414"/>
      <c r="QPV693" s="414"/>
      <c r="QPW693" s="413"/>
      <c r="QPX693" s="413"/>
      <c r="QPY693" s="414"/>
      <c r="QPZ693" s="414"/>
      <c r="QQA693" s="413"/>
      <c r="QQB693" s="413"/>
      <c r="QQC693" s="414"/>
      <c r="QQD693" s="414"/>
      <c r="QQE693" s="413"/>
      <c r="QQF693" s="413"/>
      <c r="QQG693" s="413"/>
      <c r="QQH693" s="413"/>
      <c r="QQI693" s="413"/>
      <c r="QQJ693" s="413"/>
      <c r="QQK693" s="413"/>
      <c r="QQL693" s="414"/>
      <c r="QQM693" s="414"/>
      <c r="QQN693" s="413"/>
      <c r="QQO693" s="413"/>
      <c r="QQP693" s="414"/>
      <c r="QQQ693" s="414"/>
      <c r="QQR693" s="413"/>
      <c r="QQS693" s="413"/>
      <c r="QQT693" s="413"/>
      <c r="QQU693" s="413"/>
      <c r="QQV693" s="413"/>
      <c r="QQW693" s="407"/>
      <c r="QQX693" s="439"/>
      <c r="QQY693" s="413"/>
      <c r="QQZ693" s="413"/>
      <c r="QRA693" s="413"/>
      <c r="QRB693" s="413"/>
      <c r="QRC693" s="413"/>
      <c r="QRD693" s="413"/>
      <c r="QRE693" s="413"/>
      <c r="QRF693" s="412"/>
      <c r="QRG693" s="412"/>
      <c r="QRH693" s="412"/>
      <c r="QRI693" s="412"/>
      <c r="QRJ693" s="412"/>
      <c r="QRK693" s="412"/>
      <c r="QRL693" s="412"/>
      <c r="QRM693" s="412"/>
      <c r="QRN693" s="412"/>
      <c r="QRO693" s="412"/>
      <c r="QRP693" s="412"/>
      <c r="QRQ693" s="412"/>
      <c r="QRR693" s="412"/>
      <c r="QRS693" s="412"/>
      <c r="QRT693" s="412"/>
      <c r="QRU693" s="412"/>
      <c r="QRV693" s="412"/>
      <c r="QRW693" s="412"/>
      <c r="QRX693" s="412"/>
      <c r="QRY693" s="412"/>
      <c r="QRZ693" s="412"/>
      <c r="QSA693" s="412"/>
      <c r="QSB693" s="412"/>
      <c r="QSC693" s="412"/>
      <c r="QSD693" s="412"/>
      <c r="QSE693" s="412"/>
      <c r="QSF693" s="412"/>
      <c r="QSG693" s="412"/>
      <c r="QSH693" s="412"/>
      <c r="QSI693" s="412"/>
      <c r="QSJ693" s="412"/>
      <c r="QSK693" s="412"/>
      <c r="QSL693" s="412"/>
      <c r="QSM693" s="412"/>
      <c r="QSN693" s="412"/>
      <c r="QSO693" s="412"/>
      <c r="QSP693" s="412"/>
      <c r="QSQ693" s="412"/>
      <c r="QSR693" s="412"/>
      <c r="QSS693" s="412"/>
      <c r="QST693" s="412"/>
      <c r="QSU693" s="412"/>
      <c r="QSV693" s="412"/>
      <c r="QSW693" s="412"/>
      <c r="QSX693" s="413"/>
      <c r="QSY693" s="413"/>
      <c r="QSZ693" s="413"/>
      <c r="QTA693" s="413"/>
      <c r="QTB693" s="413"/>
      <c r="QTC693" s="413"/>
      <c r="QTD693" s="413"/>
      <c r="QTE693" s="413"/>
      <c r="QTF693" s="413"/>
      <c r="QTG693" s="413"/>
      <c r="QTH693" s="413"/>
      <c r="QTI693" s="413"/>
      <c r="QTJ693" s="413"/>
      <c r="QTK693" s="413"/>
      <c r="QTL693" s="413"/>
      <c r="QTM693" s="413"/>
      <c r="QTN693" s="413"/>
      <c r="QTO693" s="413"/>
      <c r="QTP693" s="413"/>
      <c r="QTQ693" s="413"/>
      <c r="QTR693" s="413"/>
      <c r="QTS693" s="413"/>
      <c r="QTT693" s="413"/>
      <c r="QTU693" s="413"/>
      <c r="QTV693" s="414"/>
      <c r="QTW693" s="414"/>
      <c r="QTX693" s="414"/>
      <c r="QTY693" s="414"/>
      <c r="QTZ693" s="414"/>
      <c r="QUA693" s="413"/>
      <c r="QUB693" s="413"/>
      <c r="QUC693" s="414"/>
      <c r="QUD693" s="414"/>
      <c r="QUE693" s="413"/>
      <c r="QUF693" s="413"/>
      <c r="QUG693" s="414"/>
      <c r="QUH693" s="414"/>
      <c r="QUI693" s="413"/>
      <c r="QUJ693" s="413"/>
      <c r="QUK693" s="413"/>
      <c r="QUL693" s="413"/>
      <c r="QUM693" s="413"/>
      <c r="QUN693" s="413"/>
      <c r="QUO693" s="413"/>
      <c r="QUP693" s="414"/>
      <c r="QUQ693" s="414"/>
      <c r="QUR693" s="413"/>
      <c r="QUS693" s="413"/>
      <c r="QUT693" s="414"/>
      <c r="QUU693" s="414"/>
      <c r="QUV693" s="413"/>
      <c r="QUW693" s="413"/>
      <c r="QUX693" s="413"/>
      <c r="QUY693" s="413"/>
      <c r="QUZ693" s="413"/>
      <c r="QVA693" s="407"/>
      <c r="QVB693" s="439"/>
      <c r="QVC693" s="413"/>
      <c r="QVD693" s="413"/>
      <c r="QVE693" s="413"/>
      <c r="QVF693" s="413"/>
      <c r="QVG693" s="413"/>
      <c r="QVH693" s="413"/>
      <c r="QVI693" s="413"/>
      <c r="QVJ693" s="412"/>
      <c r="QVK693" s="412"/>
      <c r="QVL693" s="412"/>
      <c r="QVM693" s="412"/>
      <c r="QVN693" s="412"/>
      <c r="QVO693" s="412"/>
      <c r="QVP693" s="412"/>
      <c r="QVQ693" s="412"/>
      <c r="QVR693" s="412"/>
      <c r="QVS693" s="412"/>
      <c r="QVT693" s="412"/>
      <c r="QVU693" s="412"/>
      <c r="QVV693" s="412"/>
      <c r="QVW693" s="412"/>
      <c r="QVX693" s="412"/>
      <c r="QVY693" s="412"/>
      <c r="QVZ693" s="412"/>
      <c r="QWA693" s="412"/>
      <c r="QWB693" s="412"/>
      <c r="QWC693" s="412"/>
      <c r="QWD693" s="412"/>
      <c r="QWE693" s="412"/>
      <c r="QWF693" s="412"/>
      <c r="QWG693" s="412"/>
      <c r="QWH693" s="412"/>
      <c r="QWI693" s="412"/>
      <c r="QWJ693" s="412"/>
      <c r="QWK693" s="412"/>
      <c r="QWL693" s="412"/>
      <c r="QWM693" s="412"/>
      <c r="QWN693" s="412"/>
      <c r="QWO693" s="412"/>
      <c r="QWP693" s="412"/>
      <c r="QWQ693" s="412"/>
      <c r="QWR693" s="412"/>
      <c r="QWS693" s="412"/>
      <c r="QWT693" s="412"/>
      <c r="QWU693" s="412"/>
      <c r="QWV693" s="412"/>
      <c r="QWW693" s="412"/>
      <c r="QWX693" s="412"/>
      <c r="QWY693" s="412"/>
      <c r="QWZ693" s="412"/>
      <c r="QXA693" s="412"/>
      <c r="QXB693" s="413"/>
      <c r="QXC693" s="413"/>
      <c r="QXD693" s="413"/>
      <c r="QXE693" s="413"/>
      <c r="QXF693" s="413"/>
      <c r="QXG693" s="413"/>
      <c r="QXH693" s="413"/>
      <c r="QXI693" s="413"/>
      <c r="QXJ693" s="413"/>
      <c r="QXK693" s="413"/>
      <c r="QXL693" s="413"/>
      <c r="QXM693" s="413"/>
      <c r="QXN693" s="413"/>
      <c r="QXO693" s="413"/>
      <c r="QXP693" s="413"/>
      <c r="QXQ693" s="413"/>
      <c r="QXR693" s="413"/>
      <c r="QXS693" s="413"/>
      <c r="QXT693" s="413"/>
      <c r="QXU693" s="413"/>
      <c r="QXV693" s="413"/>
      <c r="QXW693" s="413"/>
      <c r="QXX693" s="413"/>
      <c r="QXY693" s="413"/>
      <c r="QXZ693" s="414"/>
      <c r="QYA693" s="414"/>
      <c r="QYB693" s="414"/>
      <c r="QYC693" s="414"/>
      <c r="QYD693" s="414"/>
      <c r="QYE693" s="413"/>
      <c r="QYF693" s="413"/>
      <c r="QYG693" s="414"/>
      <c r="QYH693" s="414"/>
      <c r="QYI693" s="413"/>
      <c r="QYJ693" s="413"/>
      <c r="QYK693" s="414"/>
      <c r="QYL693" s="414"/>
      <c r="QYM693" s="413"/>
      <c r="QYN693" s="413"/>
      <c r="QYO693" s="413"/>
      <c r="QYP693" s="413"/>
      <c r="QYQ693" s="413"/>
      <c r="QYR693" s="413"/>
      <c r="QYS693" s="413"/>
      <c r="QYT693" s="414"/>
      <c r="QYU693" s="414"/>
      <c r="QYV693" s="413"/>
      <c r="QYW693" s="413"/>
      <c r="QYX693" s="414"/>
      <c r="QYY693" s="414"/>
      <c r="QYZ693" s="413"/>
      <c r="QZA693" s="413"/>
      <c r="QZB693" s="413"/>
      <c r="QZC693" s="413"/>
      <c r="QZD693" s="413"/>
      <c r="QZE693" s="407"/>
      <c r="QZF693" s="439"/>
      <c r="QZG693" s="413"/>
      <c r="QZH693" s="413"/>
      <c r="QZI693" s="413"/>
      <c r="QZJ693" s="413"/>
      <c r="QZK693" s="413"/>
      <c r="QZL693" s="413"/>
      <c r="QZM693" s="413"/>
      <c r="QZN693" s="412"/>
      <c r="QZO693" s="412"/>
      <c r="QZP693" s="412"/>
      <c r="QZQ693" s="412"/>
      <c r="QZR693" s="412"/>
      <c r="QZS693" s="412"/>
      <c r="QZT693" s="412"/>
      <c r="QZU693" s="412"/>
      <c r="QZV693" s="412"/>
      <c r="QZW693" s="412"/>
      <c r="QZX693" s="412"/>
      <c r="QZY693" s="412"/>
      <c r="QZZ693" s="412"/>
      <c r="RAA693" s="412"/>
      <c r="RAB693" s="412"/>
      <c r="RAC693" s="412"/>
      <c r="RAD693" s="412"/>
      <c r="RAE693" s="412"/>
      <c r="RAF693" s="412"/>
      <c r="RAG693" s="412"/>
      <c r="RAH693" s="412"/>
      <c r="RAI693" s="412"/>
      <c r="RAJ693" s="412"/>
      <c r="RAK693" s="412"/>
      <c r="RAL693" s="412"/>
      <c r="RAM693" s="412"/>
      <c r="RAN693" s="412"/>
      <c r="RAO693" s="412"/>
      <c r="RAP693" s="412"/>
      <c r="RAQ693" s="412"/>
      <c r="RAR693" s="412"/>
      <c r="RAS693" s="412"/>
      <c r="RAT693" s="412"/>
      <c r="RAU693" s="412"/>
      <c r="RAV693" s="412"/>
      <c r="RAW693" s="412"/>
      <c r="RAX693" s="412"/>
      <c r="RAY693" s="412"/>
      <c r="RAZ693" s="412"/>
      <c r="RBA693" s="412"/>
      <c r="RBB693" s="412"/>
      <c r="RBC693" s="412"/>
      <c r="RBD693" s="412"/>
      <c r="RBE693" s="412"/>
      <c r="RBF693" s="413"/>
      <c r="RBG693" s="413"/>
      <c r="RBH693" s="413"/>
      <c r="RBI693" s="413"/>
      <c r="RBJ693" s="413"/>
      <c r="RBK693" s="413"/>
      <c r="RBL693" s="413"/>
      <c r="RBM693" s="413"/>
      <c r="RBN693" s="413"/>
      <c r="RBO693" s="413"/>
      <c r="RBP693" s="413"/>
      <c r="RBQ693" s="413"/>
      <c r="RBR693" s="413"/>
      <c r="RBS693" s="413"/>
      <c r="RBT693" s="413"/>
      <c r="RBU693" s="413"/>
      <c r="RBV693" s="413"/>
      <c r="RBW693" s="413"/>
      <c r="RBX693" s="413"/>
      <c r="RBY693" s="413"/>
      <c r="RBZ693" s="413"/>
      <c r="RCA693" s="413"/>
      <c r="RCB693" s="413"/>
    </row>
    <row r="694" spans="1:12248" s="80" customFormat="1" ht="127.5" hidden="1" customHeight="1" x14ac:dyDescent="0.3">
      <c r="A694" s="407"/>
      <c r="B694" s="499" t="s">
        <v>11</v>
      </c>
      <c r="C694" s="440" t="s">
        <v>361</v>
      </c>
      <c r="D694" s="412">
        <f>E694+F694+G694+H694</f>
        <v>706923.85274</v>
      </c>
      <c r="E694" s="412">
        <f>E696</f>
        <v>706923.85274</v>
      </c>
      <c r="F694" s="412"/>
      <c r="G694" s="412"/>
      <c r="H694" s="412"/>
      <c r="I694" s="412">
        <f t="shared" si="1674"/>
        <v>114901.71030000001</v>
      </c>
      <c r="J694" s="412">
        <f t="shared" si="1675"/>
        <v>0.16253760550679816</v>
      </c>
      <c r="K694" s="412">
        <f>K696</f>
        <v>114901.71030000001</v>
      </c>
      <c r="L694" s="412">
        <f t="shared" si="1676"/>
        <v>0.16253760550679816</v>
      </c>
      <c r="M694" s="412"/>
      <c r="N694" s="412"/>
      <c r="O694" s="412"/>
      <c r="P694" s="412"/>
      <c r="Q694" s="412"/>
      <c r="R694" s="412"/>
      <c r="S694" s="412">
        <f t="shared" si="1677"/>
        <v>5102.3733300000004</v>
      </c>
      <c r="T694" s="570">
        <f t="shared" si="1613"/>
        <v>7.2177127850806952E-3</v>
      </c>
      <c r="U694" s="413">
        <f>U696</f>
        <v>5102.3733300000004</v>
      </c>
      <c r="V694" s="570">
        <f t="shared" si="1678"/>
        <v>7.2177127850806952E-3</v>
      </c>
      <c r="W694" s="412"/>
      <c r="X694" s="412"/>
      <c r="Y694" s="412"/>
      <c r="Z694" s="412"/>
      <c r="AA694" s="412"/>
      <c r="AB694" s="412"/>
      <c r="AC694" s="413">
        <f t="shared" si="1657"/>
        <v>0</v>
      </c>
      <c r="AD694" s="570">
        <f t="shared" si="1658"/>
        <v>0</v>
      </c>
      <c r="AE694" s="413">
        <f>AE696</f>
        <v>619722.66339999996</v>
      </c>
      <c r="AF694" s="575">
        <f t="shared" si="1672"/>
        <v>0.87664698396862295</v>
      </c>
      <c r="AG694" s="412"/>
      <c r="AH694" s="575" t="e">
        <f t="shared" si="1618"/>
        <v>#DIV/0!</v>
      </c>
      <c r="AI694" s="412"/>
      <c r="AJ694" s="412"/>
      <c r="AK694" s="412"/>
      <c r="AL694" s="575"/>
      <c r="AM694" s="412"/>
      <c r="AN694" s="412"/>
      <c r="AO694" s="412"/>
      <c r="AP694" s="412"/>
      <c r="AQ694" s="412"/>
      <c r="AR694" s="412"/>
      <c r="AS694" s="412"/>
      <c r="AT694" s="412"/>
      <c r="AU694" s="413"/>
      <c r="AV694" s="413">
        <f>AW694+AX694+AY694+AZ694</f>
        <v>706923.85274</v>
      </c>
      <c r="AW694" s="413">
        <f>AW696</f>
        <v>706923.85274</v>
      </c>
      <c r="AX694" s="413"/>
      <c r="AY694" s="413"/>
      <c r="AZ694" s="413"/>
      <c r="BA694" s="413"/>
      <c r="BB694" s="413"/>
      <c r="BC694" s="413"/>
      <c r="BD694" s="413"/>
      <c r="BE694" s="413"/>
      <c r="BF694" s="413"/>
      <c r="BG694" s="413"/>
      <c r="BH694" s="413"/>
      <c r="BI694" s="413">
        <f>BJ694+BK694+BL694+BM694</f>
        <v>673973</v>
      </c>
      <c r="BJ694" s="413">
        <f>BJ696</f>
        <v>673973</v>
      </c>
      <c r="BK694" s="413"/>
      <c r="BL694" s="413"/>
      <c r="BM694" s="413"/>
      <c r="BN694" s="413"/>
      <c r="BO694" s="413">
        <f>BP694+BQ694+BR694+BS694</f>
        <v>673973</v>
      </c>
      <c r="BP694" s="413">
        <f>BP696</f>
        <v>673973</v>
      </c>
      <c r="BQ694" s="413"/>
      <c r="BR694" s="413"/>
      <c r="BS694" s="413"/>
      <c r="BT694" s="413"/>
      <c r="BU694" s="413"/>
      <c r="BV694" s="413">
        <f>BW694+BX694+BY694+BZ694</f>
        <v>500000</v>
      </c>
      <c r="BW694" s="413">
        <f>BW696</f>
        <v>500000</v>
      </c>
      <c r="BX694" s="413"/>
      <c r="BY694" s="413"/>
      <c r="BZ694" s="413"/>
      <c r="CA694" s="413"/>
      <c r="CB694" s="413"/>
      <c r="CC694" s="413"/>
      <c r="CD694" s="413"/>
      <c r="CE694" s="413"/>
      <c r="CF694" s="413"/>
      <c r="CG694" s="413"/>
      <c r="CH694" s="413"/>
      <c r="CI694" s="413"/>
      <c r="CJ694" s="413"/>
      <c r="CK694" s="413">
        <f>CL694+CM694+CN694+CO694</f>
        <v>500000</v>
      </c>
      <c r="CL694" s="413">
        <f>CL696</f>
        <v>500000</v>
      </c>
      <c r="CM694" s="413"/>
      <c r="CN694" s="413"/>
      <c r="CO694" s="413"/>
      <c r="CP694" s="413"/>
      <c r="CQ694" s="413"/>
      <c r="CR694" s="413"/>
      <c r="CS694" s="413"/>
      <c r="CT694" s="413"/>
      <c r="CU694" s="413"/>
      <c r="CV694" s="413"/>
      <c r="CW694" s="413"/>
      <c r="CX694" s="413"/>
      <c r="CY694" s="413"/>
      <c r="CZ694" s="413"/>
      <c r="DA694" s="413"/>
      <c r="DB694" s="413"/>
      <c r="DC694" s="414"/>
      <c r="DD694" s="414"/>
      <c r="DE694" s="414"/>
      <c r="DF694" s="414"/>
      <c r="DG694" s="412"/>
      <c r="DH694" s="412"/>
      <c r="DI694" s="412"/>
      <c r="DJ694" s="412"/>
      <c r="DK694" s="412"/>
      <c r="DL694" s="412"/>
      <c r="DM694" s="412"/>
      <c r="DN694" s="412"/>
      <c r="DO694" s="412"/>
      <c r="DP694" s="412"/>
      <c r="DQ694" s="412"/>
      <c r="DR694" s="412"/>
      <c r="DS694" s="412"/>
      <c r="DT694" s="412"/>
      <c r="DU694" s="412"/>
      <c r="DV694" s="412"/>
      <c r="DW694" s="412"/>
      <c r="DX694" s="412"/>
      <c r="DY694" s="412"/>
      <c r="DZ694" s="413"/>
      <c r="EA694" s="413"/>
      <c r="EB694" s="413"/>
      <c r="EC694" s="413"/>
      <c r="ED694" s="413"/>
      <c r="EE694" s="413"/>
      <c r="EF694" s="413"/>
      <c r="EG694" s="413"/>
      <c r="EH694" s="413"/>
      <c r="EI694" s="413"/>
      <c r="EJ694" s="413"/>
      <c r="EK694" s="413"/>
      <c r="EL694" s="413"/>
      <c r="EM694" s="413"/>
      <c r="EN694" s="413"/>
      <c r="EO694" s="413"/>
      <c r="EP694" s="413"/>
      <c r="EQ694" s="413"/>
      <c r="ER694" s="413"/>
      <c r="ES694" s="413"/>
      <c r="ET694" s="413"/>
      <c r="EU694" s="413"/>
      <c r="EV694" s="413"/>
      <c r="EW694" s="413"/>
      <c r="EX694" s="414"/>
      <c r="EY694" s="414"/>
      <c r="EZ694" s="414"/>
      <c r="FA694" s="414"/>
      <c r="FB694" s="414"/>
      <c r="FC694" s="413"/>
      <c r="FD694" s="413"/>
      <c r="FE694" s="414"/>
      <c r="FF694" s="414"/>
      <c r="FG694" s="413"/>
      <c r="FH694" s="413"/>
      <c r="FI694" s="414"/>
      <c r="FJ694" s="414"/>
      <c r="FK694" s="413"/>
      <c r="FL694" s="413"/>
      <c r="FM694" s="413"/>
      <c r="FN694" s="413"/>
      <c r="FO694" s="413"/>
      <c r="FP694" s="413"/>
      <c r="FQ694" s="413"/>
      <c r="FR694" s="414"/>
      <c r="FS694" s="414"/>
      <c r="FT694" s="413"/>
      <c r="FU694" s="413"/>
      <c r="FV694" s="414"/>
      <c r="FW694" s="414"/>
      <c r="FX694" s="413"/>
      <c r="FY694" s="413"/>
      <c r="FZ694" s="413"/>
      <c r="GA694" s="413"/>
      <c r="GB694" s="413"/>
      <c r="GC694" s="407"/>
      <c r="GD694" s="439"/>
      <c r="GE694" s="413"/>
      <c r="GF694" s="413"/>
      <c r="GG694" s="413"/>
      <c r="GH694" s="413"/>
      <c r="GI694" s="413"/>
      <c r="GJ694" s="413"/>
      <c r="GK694" s="413"/>
      <c r="GL694" s="412"/>
      <c r="GM694" s="412"/>
      <c r="GN694" s="412"/>
      <c r="GO694" s="412"/>
      <c r="GP694" s="412"/>
      <c r="GQ694" s="412"/>
      <c r="GR694" s="412"/>
      <c r="GS694" s="412"/>
      <c r="GT694" s="412"/>
      <c r="GU694" s="412"/>
      <c r="GV694" s="412"/>
      <c r="GW694" s="412"/>
      <c r="GX694" s="412"/>
      <c r="GY694" s="412"/>
      <c r="GZ694" s="412"/>
      <c r="HA694" s="412"/>
      <c r="HB694" s="412"/>
      <c r="HC694" s="412"/>
      <c r="HD694" s="412"/>
      <c r="HE694" s="412"/>
      <c r="HF694" s="412"/>
      <c r="HG694" s="412"/>
      <c r="HH694" s="412"/>
      <c r="HI694" s="412"/>
      <c r="HJ694" s="412"/>
      <c r="HK694" s="412"/>
      <c r="HL694" s="412"/>
      <c r="HM694" s="412"/>
      <c r="HN694" s="412"/>
      <c r="HO694" s="412"/>
      <c r="HP694" s="412"/>
      <c r="HQ694" s="412"/>
      <c r="HR694" s="412"/>
      <c r="HS694" s="412"/>
      <c r="HT694" s="412"/>
      <c r="HU694" s="412"/>
      <c r="HV694" s="412"/>
      <c r="HW694" s="412"/>
      <c r="HX694" s="412"/>
      <c r="HY694" s="412"/>
      <c r="HZ694" s="412"/>
      <c r="IA694" s="412"/>
      <c r="IB694" s="412"/>
      <c r="IC694" s="412"/>
      <c r="ID694" s="413"/>
      <c r="IE694" s="413"/>
      <c r="IF694" s="413"/>
      <c r="IG694" s="413"/>
      <c r="IH694" s="413"/>
      <c r="II694" s="413"/>
      <c r="IJ694" s="413"/>
      <c r="IK694" s="413"/>
      <c r="IL694" s="413"/>
      <c r="IM694" s="413"/>
      <c r="IN694" s="413"/>
      <c r="IO694" s="413"/>
      <c r="IP694" s="413"/>
      <c r="IQ694" s="413"/>
      <c r="IR694" s="413"/>
      <c r="IS694" s="413"/>
      <c r="IT694" s="413"/>
      <c r="IU694" s="413"/>
      <c r="IV694" s="413"/>
      <c r="IW694" s="413"/>
      <c r="IX694" s="413"/>
      <c r="IY694" s="413"/>
      <c r="IZ694" s="413"/>
      <c r="JA694" s="413"/>
      <c r="JB694" s="414"/>
      <c r="JC694" s="414"/>
      <c r="JD694" s="414"/>
      <c r="JE694" s="414"/>
      <c r="JF694" s="414"/>
      <c r="JG694" s="413"/>
      <c r="JH694" s="413"/>
      <c r="JI694" s="414"/>
      <c r="JJ694" s="414"/>
      <c r="JK694" s="413"/>
      <c r="JL694" s="413"/>
      <c r="JM694" s="414"/>
      <c r="JN694" s="414"/>
      <c r="JO694" s="413"/>
      <c r="JP694" s="413"/>
      <c r="JQ694" s="413"/>
      <c r="JR694" s="413"/>
      <c r="JS694" s="413"/>
      <c r="JT694" s="413"/>
      <c r="JU694" s="413"/>
      <c r="JV694" s="414"/>
      <c r="JW694" s="414"/>
      <c r="JX694" s="413"/>
      <c r="JY694" s="413"/>
      <c r="JZ694" s="414"/>
      <c r="KA694" s="414"/>
      <c r="KB694" s="413"/>
      <c r="KC694" s="413"/>
      <c r="KD694" s="413"/>
      <c r="KE694" s="413"/>
      <c r="KF694" s="413"/>
      <c r="KG694" s="407"/>
      <c r="KH694" s="439"/>
      <c r="KI694" s="413"/>
      <c r="KJ694" s="413"/>
      <c r="KK694" s="413"/>
      <c r="KL694" s="413"/>
      <c r="KM694" s="413"/>
      <c r="KN694" s="413"/>
      <c r="KO694" s="413"/>
      <c r="KP694" s="412"/>
      <c r="KQ694" s="412"/>
      <c r="KR694" s="412"/>
      <c r="KS694" s="412"/>
      <c r="KT694" s="412"/>
      <c r="KU694" s="412"/>
      <c r="KV694" s="412"/>
      <c r="KW694" s="412"/>
      <c r="KX694" s="412"/>
      <c r="KY694" s="412"/>
      <c r="KZ694" s="412"/>
      <c r="LA694" s="412"/>
      <c r="LB694" s="412"/>
      <c r="LC694" s="412"/>
      <c r="LD694" s="412"/>
      <c r="LE694" s="412"/>
      <c r="LF694" s="412"/>
      <c r="LG694" s="412"/>
      <c r="LH694" s="412"/>
      <c r="LI694" s="412"/>
      <c r="LJ694" s="412"/>
      <c r="LK694" s="412"/>
      <c r="LL694" s="412"/>
      <c r="LM694" s="412"/>
      <c r="LN694" s="412"/>
      <c r="LO694" s="412"/>
      <c r="LP694" s="412"/>
      <c r="LQ694" s="412"/>
      <c r="LR694" s="412"/>
      <c r="LS694" s="412"/>
      <c r="LT694" s="412"/>
      <c r="LU694" s="412"/>
      <c r="LV694" s="412"/>
      <c r="LW694" s="412"/>
      <c r="LX694" s="412"/>
      <c r="LY694" s="412"/>
      <c r="LZ694" s="412"/>
      <c r="MA694" s="412"/>
      <c r="MB694" s="412"/>
      <c r="MC694" s="412"/>
      <c r="MD694" s="412"/>
      <c r="ME694" s="412"/>
      <c r="MF694" s="412"/>
      <c r="MG694" s="412"/>
      <c r="MH694" s="413"/>
      <c r="MI694" s="413"/>
      <c r="MJ694" s="413"/>
      <c r="MK694" s="413"/>
      <c r="ML694" s="413"/>
      <c r="MM694" s="413"/>
      <c r="MN694" s="413"/>
      <c r="MO694" s="413"/>
      <c r="MP694" s="413"/>
      <c r="MQ694" s="413"/>
      <c r="MR694" s="413"/>
      <c r="MS694" s="413"/>
      <c r="MT694" s="413"/>
      <c r="MU694" s="413"/>
      <c r="MV694" s="413"/>
      <c r="MW694" s="413"/>
      <c r="MX694" s="413"/>
      <c r="MY694" s="413"/>
      <c r="MZ694" s="413"/>
      <c r="NA694" s="413"/>
      <c r="NB694" s="413"/>
      <c r="NC694" s="413"/>
      <c r="ND694" s="413"/>
      <c r="NE694" s="413"/>
      <c r="NF694" s="414"/>
      <c r="NG694" s="414"/>
      <c r="NH694" s="414"/>
      <c r="NI694" s="414"/>
      <c r="NJ694" s="414"/>
      <c r="NK694" s="413"/>
      <c r="NL694" s="413"/>
      <c r="NM694" s="414"/>
      <c r="NN694" s="414"/>
      <c r="NO694" s="413"/>
      <c r="NP694" s="413"/>
      <c r="NQ694" s="414"/>
      <c r="NR694" s="414"/>
      <c r="NS694" s="413"/>
      <c r="NT694" s="413"/>
      <c r="NU694" s="413"/>
      <c r="NV694" s="413"/>
      <c r="NW694" s="413"/>
      <c r="NX694" s="413"/>
      <c r="NY694" s="413"/>
      <c r="NZ694" s="414"/>
      <c r="OA694" s="414"/>
      <c r="OB694" s="413"/>
      <c r="OC694" s="413"/>
      <c r="OD694" s="414"/>
      <c r="OE694" s="414"/>
      <c r="OF694" s="413"/>
      <c r="OG694" s="413"/>
      <c r="OH694" s="413"/>
      <c r="OI694" s="413"/>
      <c r="OJ694" s="413"/>
      <c r="OK694" s="407"/>
      <c r="OL694" s="439"/>
      <c r="OM694" s="413"/>
      <c r="ON694" s="413"/>
      <c r="OO694" s="413"/>
      <c r="OP694" s="413"/>
      <c r="OQ694" s="413"/>
      <c r="OR694" s="413"/>
      <c r="OS694" s="413"/>
      <c r="OT694" s="412"/>
      <c r="OU694" s="412"/>
      <c r="OV694" s="412"/>
      <c r="OW694" s="412"/>
      <c r="OX694" s="412"/>
      <c r="OY694" s="412"/>
      <c r="OZ694" s="412"/>
      <c r="PA694" s="412"/>
      <c r="PB694" s="412"/>
      <c r="PC694" s="412"/>
      <c r="PD694" s="412"/>
      <c r="PE694" s="412"/>
      <c r="PF694" s="412"/>
      <c r="PG694" s="412"/>
      <c r="PH694" s="412"/>
      <c r="PI694" s="412"/>
      <c r="PJ694" s="412"/>
      <c r="PK694" s="412"/>
      <c r="PL694" s="412"/>
      <c r="PM694" s="412"/>
      <c r="PN694" s="412"/>
      <c r="PO694" s="412"/>
      <c r="PP694" s="412"/>
      <c r="PQ694" s="412"/>
      <c r="PR694" s="412"/>
      <c r="PS694" s="412"/>
      <c r="PT694" s="412"/>
      <c r="PU694" s="412"/>
      <c r="PV694" s="412"/>
      <c r="PW694" s="412"/>
      <c r="PX694" s="412"/>
      <c r="PY694" s="412"/>
      <c r="PZ694" s="412"/>
      <c r="QA694" s="412"/>
      <c r="QB694" s="412"/>
      <c r="QC694" s="412"/>
      <c r="QD694" s="412"/>
      <c r="QE694" s="412"/>
      <c r="QF694" s="412"/>
      <c r="QG694" s="412"/>
      <c r="QH694" s="412"/>
      <c r="QI694" s="412"/>
      <c r="QJ694" s="412"/>
      <c r="QK694" s="412"/>
      <c r="QL694" s="413"/>
      <c r="QM694" s="413"/>
      <c r="QN694" s="413"/>
      <c r="QO694" s="413"/>
      <c r="QP694" s="413"/>
      <c r="QQ694" s="413"/>
      <c r="QR694" s="413"/>
      <c r="QS694" s="413"/>
      <c r="QT694" s="413"/>
      <c r="QU694" s="413"/>
      <c r="QV694" s="413"/>
      <c r="QW694" s="413"/>
      <c r="QX694" s="413"/>
      <c r="QY694" s="413"/>
      <c r="QZ694" s="413"/>
      <c r="RA694" s="413"/>
      <c r="RB694" s="413"/>
      <c r="RC694" s="413"/>
      <c r="RD694" s="413"/>
      <c r="RE694" s="413"/>
      <c r="RF694" s="413"/>
      <c r="RG694" s="413"/>
      <c r="RH694" s="413"/>
      <c r="RI694" s="413"/>
      <c r="RJ694" s="414"/>
      <c r="RK694" s="414"/>
      <c r="RL694" s="414"/>
      <c r="RM694" s="414"/>
      <c r="RN694" s="414"/>
      <c r="RO694" s="413"/>
      <c r="RP694" s="413"/>
      <c r="RQ694" s="414"/>
      <c r="RR694" s="414"/>
      <c r="RS694" s="413"/>
      <c r="RT694" s="413"/>
      <c r="RU694" s="414"/>
      <c r="RV694" s="414"/>
      <c r="RW694" s="413"/>
      <c r="RX694" s="413"/>
      <c r="RY694" s="413"/>
      <c r="RZ694" s="413"/>
      <c r="SA694" s="413"/>
      <c r="SB694" s="413"/>
      <c r="SC694" s="413"/>
      <c r="SD694" s="414"/>
      <c r="SE694" s="414"/>
      <c r="SF694" s="413"/>
      <c r="SG694" s="413"/>
      <c r="SH694" s="414"/>
      <c r="SI694" s="414"/>
      <c r="SJ694" s="413"/>
      <c r="SK694" s="413"/>
      <c r="SL694" s="413"/>
      <c r="SM694" s="413"/>
      <c r="SN694" s="413"/>
      <c r="SO694" s="407"/>
      <c r="SP694" s="439"/>
      <c r="SQ694" s="413"/>
      <c r="SR694" s="413"/>
      <c r="SS694" s="413"/>
      <c r="ST694" s="413"/>
      <c r="SU694" s="413"/>
      <c r="SV694" s="413"/>
      <c r="SW694" s="413"/>
      <c r="SX694" s="412"/>
      <c r="SY694" s="412"/>
      <c r="SZ694" s="412"/>
      <c r="TA694" s="412"/>
      <c r="TB694" s="412"/>
      <c r="TC694" s="412"/>
      <c r="TD694" s="412"/>
      <c r="TE694" s="412"/>
      <c r="TF694" s="412"/>
      <c r="TG694" s="412"/>
      <c r="TH694" s="412"/>
      <c r="TI694" s="412"/>
      <c r="TJ694" s="412"/>
      <c r="TK694" s="412"/>
      <c r="TL694" s="412"/>
      <c r="TM694" s="412"/>
      <c r="TN694" s="412"/>
      <c r="TO694" s="412"/>
      <c r="TP694" s="412"/>
      <c r="TQ694" s="412"/>
      <c r="TR694" s="412"/>
      <c r="TS694" s="412"/>
      <c r="TT694" s="412"/>
      <c r="TU694" s="412"/>
      <c r="TV694" s="412"/>
      <c r="TW694" s="412"/>
      <c r="TX694" s="412"/>
      <c r="TY694" s="412"/>
      <c r="TZ694" s="412"/>
      <c r="UA694" s="412"/>
      <c r="UB694" s="412"/>
      <c r="UC694" s="412"/>
      <c r="UD694" s="412"/>
      <c r="UE694" s="412"/>
      <c r="UF694" s="412"/>
      <c r="UG694" s="412"/>
      <c r="UH694" s="412"/>
      <c r="UI694" s="412"/>
      <c r="UJ694" s="412"/>
      <c r="UK694" s="412"/>
      <c r="UL694" s="412"/>
      <c r="UM694" s="412"/>
      <c r="UN694" s="412"/>
      <c r="UO694" s="412"/>
      <c r="UP694" s="413"/>
      <c r="UQ694" s="413"/>
      <c r="UR694" s="413"/>
      <c r="US694" s="413"/>
      <c r="UT694" s="413"/>
      <c r="UU694" s="413"/>
      <c r="UV694" s="413"/>
      <c r="UW694" s="413"/>
      <c r="UX694" s="413"/>
      <c r="UY694" s="413"/>
      <c r="UZ694" s="413"/>
      <c r="VA694" s="413"/>
      <c r="VB694" s="413"/>
      <c r="VC694" s="413"/>
      <c r="VD694" s="413"/>
      <c r="VE694" s="413"/>
      <c r="VF694" s="413"/>
      <c r="VG694" s="413"/>
      <c r="VH694" s="413"/>
      <c r="VI694" s="413"/>
      <c r="VJ694" s="413"/>
      <c r="VK694" s="413"/>
      <c r="VL694" s="413"/>
      <c r="VM694" s="413"/>
      <c r="VN694" s="414"/>
      <c r="VO694" s="414"/>
      <c r="VP694" s="414"/>
      <c r="VQ694" s="414"/>
      <c r="VR694" s="414"/>
      <c r="VS694" s="413"/>
      <c r="VT694" s="413"/>
      <c r="VU694" s="414"/>
      <c r="VV694" s="414"/>
      <c r="VW694" s="413"/>
      <c r="VX694" s="413"/>
      <c r="VY694" s="414"/>
      <c r="VZ694" s="414"/>
      <c r="WA694" s="413"/>
      <c r="WB694" s="413"/>
      <c r="WC694" s="413"/>
      <c r="WD694" s="413"/>
      <c r="WE694" s="413"/>
      <c r="WF694" s="413"/>
      <c r="WG694" s="413"/>
      <c r="WH694" s="414"/>
      <c r="WI694" s="414"/>
      <c r="WJ694" s="413"/>
      <c r="WK694" s="413"/>
      <c r="WL694" s="414"/>
      <c r="WM694" s="414"/>
      <c r="WN694" s="413"/>
      <c r="WO694" s="413"/>
      <c r="WP694" s="413"/>
      <c r="WQ694" s="413"/>
      <c r="WR694" s="413"/>
      <c r="WS694" s="407"/>
      <c r="WT694" s="439"/>
      <c r="WU694" s="413"/>
      <c r="WV694" s="413"/>
      <c r="WW694" s="413"/>
      <c r="WX694" s="413"/>
      <c r="WY694" s="413"/>
      <c r="WZ694" s="413"/>
      <c r="XA694" s="413"/>
      <c r="XB694" s="412"/>
      <c r="XC694" s="412"/>
      <c r="XD694" s="412"/>
      <c r="XE694" s="412"/>
      <c r="XF694" s="412"/>
      <c r="XG694" s="412"/>
      <c r="XH694" s="412"/>
      <c r="XI694" s="412"/>
      <c r="XJ694" s="412"/>
      <c r="XK694" s="412"/>
      <c r="XL694" s="412"/>
      <c r="XM694" s="412"/>
      <c r="XN694" s="412"/>
      <c r="XO694" s="412"/>
      <c r="XP694" s="412"/>
      <c r="XQ694" s="412"/>
      <c r="XR694" s="412"/>
      <c r="XS694" s="412"/>
      <c r="XT694" s="412"/>
      <c r="XU694" s="412"/>
      <c r="XV694" s="412"/>
      <c r="XW694" s="412"/>
      <c r="XX694" s="412"/>
      <c r="XY694" s="412"/>
      <c r="XZ694" s="412"/>
      <c r="YA694" s="412"/>
      <c r="YB694" s="412"/>
      <c r="YC694" s="412"/>
      <c r="YD694" s="412"/>
      <c r="YE694" s="412"/>
      <c r="YF694" s="412"/>
      <c r="YG694" s="412"/>
      <c r="YH694" s="412"/>
      <c r="YI694" s="412"/>
      <c r="YJ694" s="412"/>
      <c r="YK694" s="412"/>
      <c r="YL694" s="412"/>
      <c r="YM694" s="412"/>
      <c r="YN694" s="412"/>
      <c r="YO694" s="412"/>
      <c r="YP694" s="412"/>
      <c r="YQ694" s="412"/>
      <c r="YR694" s="412"/>
      <c r="YS694" s="412"/>
      <c r="YT694" s="413"/>
      <c r="YU694" s="413"/>
      <c r="YV694" s="413"/>
      <c r="YW694" s="413"/>
      <c r="YX694" s="413"/>
      <c r="YY694" s="413"/>
      <c r="YZ694" s="413"/>
      <c r="ZA694" s="413"/>
      <c r="ZB694" s="413"/>
      <c r="ZC694" s="413"/>
      <c r="ZD694" s="413"/>
      <c r="ZE694" s="413"/>
      <c r="ZF694" s="413"/>
      <c r="ZG694" s="413"/>
      <c r="ZH694" s="413"/>
      <c r="ZI694" s="413"/>
      <c r="ZJ694" s="413"/>
      <c r="ZK694" s="413"/>
      <c r="ZL694" s="413"/>
      <c r="ZM694" s="413"/>
      <c r="ZN694" s="413"/>
      <c r="ZO694" s="413"/>
      <c r="ZP694" s="413"/>
      <c r="ZQ694" s="413"/>
      <c r="ZR694" s="414"/>
      <c r="ZS694" s="414"/>
      <c r="ZT694" s="414"/>
      <c r="ZU694" s="414"/>
      <c r="ZV694" s="414"/>
      <c r="ZW694" s="413"/>
      <c r="ZX694" s="413"/>
      <c r="ZY694" s="414"/>
      <c r="ZZ694" s="414"/>
      <c r="AAA694" s="413"/>
      <c r="AAB694" s="413"/>
      <c r="AAC694" s="414"/>
      <c r="AAD694" s="414"/>
      <c r="AAE694" s="413"/>
      <c r="AAF694" s="413"/>
      <c r="AAG694" s="413"/>
      <c r="AAH694" s="413"/>
      <c r="AAI694" s="413"/>
      <c r="AAJ694" s="413"/>
      <c r="AAK694" s="413"/>
      <c r="AAL694" s="414"/>
      <c r="AAM694" s="414"/>
      <c r="AAN694" s="413"/>
      <c r="AAO694" s="413"/>
      <c r="AAP694" s="414"/>
      <c r="AAQ694" s="414"/>
      <c r="AAR694" s="413"/>
      <c r="AAS694" s="413"/>
      <c r="AAT694" s="413"/>
      <c r="AAU694" s="413"/>
      <c r="AAV694" s="413"/>
      <c r="AAW694" s="407"/>
      <c r="AAX694" s="439"/>
      <c r="AAY694" s="413"/>
      <c r="AAZ694" s="413"/>
      <c r="ABA694" s="413"/>
      <c r="ABB694" s="413"/>
      <c r="ABC694" s="413"/>
      <c r="ABD694" s="413"/>
      <c r="ABE694" s="413"/>
      <c r="ABF694" s="412"/>
      <c r="ABG694" s="412"/>
      <c r="ABH694" s="412"/>
      <c r="ABI694" s="412"/>
      <c r="ABJ694" s="412"/>
      <c r="ABK694" s="412"/>
      <c r="ABL694" s="412"/>
      <c r="ABM694" s="412"/>
      <c r="ABN694" s="412"/>
      <c r="ABO694" s="412"/>
      <c r="ABP694" s="412"/>
      <c r="ABQ694" s="412"/>
      <c r="ABR694" s="412"/>
      <c r="ABS694" s="412"/>
      <c r="ABT694" s="412"/>
      <c r="ABU694" s="412"/>
      <c r="ABV694" s="412"/>
      <c r="ABW694" s="412"/>
      <c r="ABX694" s="412"/>
      <c r="ABY694" s="412"/>
      <c r="ABZ694" s="412"/>
      <c r="ACA694" s="412"/>
      <c r="ACB694" s="412"/>
      <c r="ACC694" s="412"/>
      <c r="ACD694" s="412"/>
      <c r="ACE694" s="412"/>
      <c r="ACF694" s="412"/>
      <c r="ACG694" s="412"/>
      <c r="ACH694" s="412"/>
      <c r="ACI694" s="412"/>
      <c r="ACJ694" s="412"/>
      <c r="ACK694" s="412"/>
      <c r="ACL694" s="412"/>
      <c r="ACM694" s="412"/>
      <c r="ACN694" s="412"/>
      <c r="ACO694" s="412"/>
      <c r="ACP694" s="412"/>
      <c r="ACQ694" s="412"/>
      <c r="ACR694" s="412"/>
      <c r="ACS694" s="412"/>
      <c r="ACT694" s="412"/>
      <c r="ACU694" s="412"/>
      <c r="ACV694" s="412"/>
      <c r="ACW694" s="412"/>
      <c r="ACX694" s="413"/>
      <c r="ACY694" s="413"/>
      <c r="ACZ694" s="413"/>
      <c r="ADA694" s="413"/>
      <c r="ADB694" s="413"/>
      <c r="ADC694" s="413"/>
      <c r="ADD694" s="413"/>
      <c r="ADE694" s="413"/>
      <c r="ADF694" s="413"/>
      <c r="ADG694" s="413"/>
      <c r="ADH694" s="413"/>
      <c r="ADI694" s="413"/>
      <c r="ADJ694" s="413"/>
      <c r="ADK694" s="413"/>
      <c r="ADL694" s="413"/>
      <c r="ADM694" s="413"/>
      <c r="ADN694" s="413"/>
      <c r="ADO694" s="413"/>
      <c r="ADP694" s="413"/>
      <c r="ADQ694" s="413"/>
      <c r="ADR694" s="413"/>
      <c r="ADS694" s="413"/>
      <c r="ADT694" s="413"/>
      <c r="ADU694" s="413"/>
      <c r="ADV694" s="414"/>
      <c r="ADW694" s="414"/>
      <c r="ADX694" s="414"/>
      <c r="ADY694" s="414"/>
      <c r="ADZ694" s="414"/>
      <c r="AEA694" s="413"/>
      <c r="AEB694" s="413"/>
      <c r="AEC694" s="414"/>
      <c r="AED694" s="414"/>
      <c r="AEE694" s="413"/>
      <c r="AEF694" s="413"/>
      <c r="AEG694" s="414"/>
      <c r="AEH694" s="414"/>
      <c r="AEI694" s="413"/>
      <c r="AEJ694" s="413"/>
      <c r="AEK694" s="413"/>
      <c r="AEL694" s="413"/>
      <c r="AEM694" s="413"/>
      <c r="AEN694" s="413"/>
      <c r="AEO694" s="413"/>
      <c r="AEP694" s="414"/>
      <c r="AEQ694" s="414"/>
      <c r="AER694" s="413"/>
      <c r="AES694" s="413"/>
      <c r="AET694" s="414"/>
      <c r="AEU694" s="414"/>
      <c r="AEV694" s="413"/>
      <c r="AEW694" s="413"/>
      <c r="AEX694" s="413"/>
      <c r="AEY694" s="413"/>
      <c r="AEZ694" s="413"/>
      <c r="AFA694" s="407"/>
      <c r="AFB694" s="439"/>
      <c r="AFC694" s="413"/>
      <c r="AFD694" s="413"/>
      <c r="AFE694" s="413"/>
      <c r="AFF694" s="413"/>
      <c r="AFG694" s="413"/>
      <c r="AFH694" s="413"/>
      <c r="AFI694" s="413"/>
      <c r="AFJ694" s="412"/>
      <c r="AFK694" s="412"/>
      <c r="AFL694" s="412"/>
      <c r="AFM694" s="412"/>
      <c r="AFN694" s="412"/>
      <c r="AFO694" s="412"/>
      <c r="AFP694" s="412"/>
      <c r="AFQ694" s="412"/>
      <c r="AFR694" s="412"/>
      <c r="AFS694" s="412"/>
      <c r="AFT694" s="412"/>
      <c r="AFU694" s="412"/>
      <c r="AFV694" s="412"/>
      <c r="AFW694" s="412"/>
      <c r="AFX694" s="412"/>
      <c r="AFY694" s="412"/>
      <c r="AFZ694" s="412"/>
      <c r="AGA694" s="412"/>
      <c r="AGB694" s="412"/>
      <c r="AGC694" s="412"/>
      <c r="AGD694" s="412"/>
      <c r="AGE694" s="412"/>
      <c r="AGF694" s="412"/>
      <c r="AGG694" s="412"/>
      <c r="AGH694" s="412"/>
      <c r="AGI694" s="412"/>
      <c r="AGJ694" s="412"/>
      <c r="AGK694" s="412"/>
      <c r="AGL694" s="412"/>
      <c r="AGM694" s="412"/>
      <c r="AGN694" s="412"/>
      <c r="AGO694" s="412"/>
      <c r="AGP694" s="412"/>
      <c r="AGQ694" s="412"/>
      <c r="AGR694" s="412"/>
      <c r="AGS694" s="412"/>
      <c r="AGT694" s="412"/>
      <c r="AGU694" s="412"/>
      <c r="AGV694" s="412"/>
      <c r="AGW694" s="412"/>
      <c r="AGX694" s="412"/>
      <c r="AGY694" s="412"/>
      <c r="AGZ694" s="412"/>
      <c r="AHA694" s="412"/>
      <c r="AHB694" s="413"/>
      <c r="AHC694" s="413"/>
      <c r="AHD694" s="413"/>
      <c r="AHE694" s="413"/>
      <c r="AHF694" s="413"/>
      <c r="AHG694" s="413"/>
      <c r="AHH694" s="413"/>
      <c r="AHI694" s="413"/>
      <c r="AHJ694" s="413"/>
      <c r="AHK694" s="413"/>
      <c r="AHL694" s="413"/>
      <c r="AHM694" s="413"/>
      <c r="AHN694" s="413"/>
      <c r="AHO694" s="413"/>
      <c r="AHP694" s="413"/>
      <c r="AHQ694" s="413"/>
      <c r="AHR694" s="413"/>
      <c r="AHS694" s="413"/>
      <c r="AHT694" s="413"/>
      <c r="AHU694" s="413"/>
      <c r="AHV694" s="413"/>
      <c r="AHW694" s="413"/>
      <c r="AHX694" s="413"/>
      <c r="AHY694" s="413"/>
      <c r="AHZ694" s="414"/>
      <c r="AIA694" s="414"/>
      <c r="AIB694" s="414"/>
      <c r="AIC694" s="414"/>
      <c r="AID694" s="414"/>
      <c r="AIE694" s="413"/>
      <c r="AIF694" s="413"/>
      <c r="AIG694" s="414"/>
      <c r="AIH694" s="414"/>
      <c r="AII694" s="413"/>
      <c r="AIJ694" s="413"/>
      <c r="AIK694" s="414"/>
      <c r="AIL694" s="414"/>
      <c r="AIM694" s="413"/>
      <c r="AIN694" s="413"/>
      <c r="AIO694" s="413"/>
      <c r="AIP694" s="413"/>
      <c r="AIQ694" s="413"/>
      <c r="AIR694" s="413"/>
      <c r="AIS694" s="413"/>
      <c r="AIT694" s="414"/>
      <c r="AIU694" s="414"/>
      <c r="AIV694" s="413"/>
      <c r="AIW694" s="413"/>
      <c r="AIX694" s="414"/>
      <c r="AIY694" s="414"/>
      <c r="AIZ694" s="413"/>
      <c r="AJA694" s="413"/>
      <c r="AJB694" s="413"/>
      <c r="AJC694" s="413"/>
      <c r="AJD694" s="413"/>
      <c r="AJE694" s="407"/>
      <c r="AJF694" s="439"/>
      <c r="AJG694" s="413"/>
      <c r="AJH694" s="413"/>
      <c r="AJI694" s="413"/>
      <c r="AJJ694" s="413"/>
      <c r="AJK694" s="413"/>
      <c r="AJL694" s="413"/>
      <c r="AJM694" s="413"/>
      <c r="AJN694" s="412"/>
      <c r="AJO694" s="412"/>
      <c r="AJP694" s="412"/>
      <c r="AJQ694" s="412"/>
      <c r="AJR694" s="412"/>
      <c r="AJS694" s="412"/>
      <c r="AJT694" s="412"/>
      <c r="AJU694" s="412"/>
      <c r="AJV694" s="412"/>
      <c r="AJW694" s="412"/>
      <c r="AJX694" s="412"/>
      <c r="AJY694" s="412"/>
      <c r="AJZ694" s="412"/>
      <c r="AKA694" s="412"/>
      <c r="AKB694" s="412"/>
      <c r="AKC694" s="412"/>
      <c r="AKD694" s="412"/>
      <c r="AKE694" s="412"/>
      <c r="AKF694" s="412"/>
      <c r="AKG694" s="412"/>
      <c r="AKH694" s="412"/>
      <c r="AKI694" s="412"/>
      <c r="AKJ694" s="412"/>
      <c r="AKK694" s="412"/>
      <c r="AKL694" s="412"/>
      <c r="AKM694" s="412"/>
      <c r="AKN694" s="412"/>
      <c r="AKO694" s="412"/>
      <c r="AKP694" s="412"/>
      <c r="AKQ694" s="412"/>
      <c r="AKR694" s="412"/>
      <c r="AKS694" s="412"/>
      <c r="AKT694" s="412"/>
      <c r="AKU694" s="412"/>
      <c r="AKV694" s="412"/>
      <c r="AKW694" s="412"/>
      <c r="AKX694" s="412"/>
      <c r="AKY694" s="412"/>
      <c r="AKZ694" s="412"/>
      <c r="ALA694" s="412"/>
      <c r="ALB694" s="412"/>
      <c r="ALC694" s="412"/>
      <c r="ALD694" s="412"/>
      <c r="ALE694" s="412"/>
      <c r="ALF694" s="413"/>
      <c r="ALG694" s="413"/>
      <c r="ALH694" s="413"/>
      <c r="ALI694" s="413"/>
      <c r="ALJ694" s="413"/>
      <c r="ALK694" s="413"/>
      <c r="ALL694" s="413"/>
      <c r="ALM694" s="413"/>
      <c r="ALN694" s="413"/>
      <c r="ALO694" s="413"/>
      <c r="ALP694" s="413"/>
      <c r="ALQ694" s="413"/>
      <c r="ALR694" s="413"/>
      <c r="ALS694" s="413"/>
      <c r="ALT694" s="413"/>
      <c r="ALU694" s="413"/>
      <c r="ALV694" s="413"/>
      <c r="ALW694" s="413"/>
      <c r="ALX694" s="413"/>
      <c r="ALY694" s="413"/>
      <c r="ALZ694" s="413"/>
      <c r="AMA694" s="413"/>
      <c r="AMB694" s="413"/>
      <c r="AMC694" s="413"/>
      <c r="AMD694" s="414"/>
      <c r="AME694" s="414"/>
      <c r="AMF694" s="414"/>
      <c r="AMG694" s="414"/>
      <c r="AMH694" s="414"/>
      <c r="AMI694" s="413"/>
      <c r="AMJ694" s="413"/>
      <c r="AMK694" s="414"/>
      <c r="AML694" s="414"/>
      <c r="AMM694" s="413"/>
      <c r="AMN694" s="413"/>
      <c r="AMO694" s="414"/>
      <c r="AMP694" s="414"/>
      <c r="AMQ694" s="413"/>
      <c r="AMR694" s="413"/>
      <c r="AMS694" s="413"/>
      <c r="AMT694" s="413"/>
      <c r="AMU694" s="413"/>
      <c r="AMV694" s="413"/>
      <c r="AMW694" s="413"/>
      <c r="AMX694" s="414"/>
      <c r="AMY694" s="414"/>
      <c r="AMZ694" s="413"/>
      <c r="ANA694" s="413"/>
      <c r="ANB694" s="414"/>
      <c r="ANC694" s="414"/>
      <c r="AND694" s="413"/>
      <c r="ANE694" s="413"/>
      <c r="ANF694" s="413"/>
      <c r="ANG694" s="413"/>
      <c r="ANH694" s="413"/>
      <c r="ANI694" s="407"/>
      <c r="ANJ694" s="439"/>
      <c r="ANK694" s="413"/>
      <c r="ANL694" s="413"/>
      <c r="ANM694" s="413"/>
      <c r="ANN694" s="413"/>
      <c r="ANO694" s="413"/>
      <c r="ANP694" s="413"/>
      <c r="ANQ694" s="413"/>
      <c r="ANR694" s="412"/>
      <c r="ANS694" s="412"/>
      <c r="ANT694" s="412"/>
      <c r="ANU694" s="412"/>
      <c r="ANV694" s="412"/>
      <c r="ANW694" s="412"/>
      <c r="ANX694" s="412"/>
      <c r="ANY694" s="412"/>
      <c r="ANZ694" s="412"/>
      <c r="AOA694" s="412"/>
      <c r="AOB694" s="412"/>
      <c r="AOC694" s="412"/>
      <c r="AOD694" s="412"/>
      <c r="AOE694" s="412"/>
      <c r="AOF694" s="412"/>
      <c r="AOG694" s="412"/>
      <c r="AOH694" s="412"/>
      <c r="AOI694" s="412"/>
      <c r="AOJ694" s="412"/>
      <c r="AOK694" s="412"/>
      <c r="AOL694" s="412"/>
      <c r="AOM694" s="412"/>
      <c r="AON694" s="412"/>
      <c r="AOO694" s="412"/>
      <c r="AOP694" s="412"/>
      <c r="AOQ694" s="412"/>
      <c r="AOR694" s="412"/>
      <c r="AOS694" s="412"/>
      <c r="AOT694" s="412"/>
      <c r="AOU694" s="412"/>
      <c r="AOV694" s="412"/>
      <c r="AOW694" s="412"/>
      <c r="AOX694" s="412"/>
      <c r="AOY694" s="412"/>
      <c r="AOZ694" s="412"/>
      <c r="APA694" s="412"/>
      <c r="APB694" s="412"/>
      <c r="APC694" s="412"/>
      <c r="APD694" s="412"/>
      <c r="APE694" s="412"/>
      <c r="APF694" s="412"/>
      <c r="APG694" s="412"/>
      <c r="APH694" s="412"/>
      <c r="API694" s="412"/>
      <c r="APJ694" s="413"/>
      <c r="APK694" s="413"/>
      <c r="APL694" s="413"/>
      <c r="APM694" s="413"/>
      <c r="APN694" s="413"/>
      <c r="APO694" s="413"/>
      <c r="APP694" s="413"/>
      <c r="APQ694" s="413"/>
      <c r="APR694" s="413"/>
      <c r="APS694" s="413"/>
      <c r="APT694" s="413"/>
      <c r="APU694" s="413"/>
      <c r="APV694" s="413"/>
      <c r="APW694" s="413"/>
      <c r="APX694" s="413"/>
      <c r="APY694" s="413"/>
      <c r="APZ694" s="413"/>
      <c r="AQA694" s="413"/>
      <c r="AQB694" s="413"/>
      <c r="AQC694" s="413"/>
      <c r="AQD694" s="413"/>
      <c r="AQE694" s="413"/>
      <c r="AQF694" s="413"/>
      <c r="AQG694" s="413"/>
      <c r="AQH694" s="414"/>
      <c r="AQI694" s="414"/>
      <c r="AQJ694" s="414"/>
      <c r="AQK694" s="414"/>
      <c r="AQL694" s="414"/>
      <c r="AQM694" s="413"/>
      <c r="AQN694" s="413"/>
      <c r="AQO694" s="414"/>
      <c r="AQP694" s="414"/>
      <c r="AQQ694" s="413"/>
      <c r="AQR694" s="413"/>
      <c r="AQS694" s="414"/>
      <c r="AQT694" s="414"/>
      <c r="AQU694" s="413"/>
      <c r="AQV694" s="413"/>
      <c r="AQW694" s="413"/>
      <c r="AQX694" s="413"/>
      <c r="AQY694" s="413"/>
      <c r="AQZ694" s="413"/>
      <c r="ARA694" s="413"/>
      <c r="ARB694" s="414"/>
      <c r="ARC694" s="414"/>
      <c r="ARD694" s="413"/>
      <c r="ARE694" s="413"/>
      <c r="ARF694" s="414"/>
      <c r="ARG694" s="414"/>
      <c r="ARH694" s="413"/>
      <c r="ARI694" s="413"/>
      <c r="ARJ694" s="413"/>
      <c r="ARK694" s="413"/>
      <c r="ARL694" s="413"/>
      <c r="ARM694" s="407"/>
      <c r="ARN694" s="439"/>
      <c r="ARO694" s="413"/>
      <c r="ARP694" s="413"/>
      <c r="ARQ694" s="413"/>
      <c r="ARR694" s="413"/>
      <c r="ARS694" s="413"/>
      <c r="ART694" s="413"/>
      <c r="ARU694" s="413"/>
      <c r="ARV694" s="412"/>
      <c r="ARW694" s="412"/>
      <c r="ARX694" s="412"/>
      <c r="ARY694" s="412"/>
      <c r="ARZ694" s="412"/>
      <c r="ASA694" s="412"/>
      <c r="ASB694" s="412"/>
      <c r="ASC694" s="412"/>
      <c r="ASD694" s="412"/>
      <c r="ASE694" s="412"/>
      <c r="ASF694" s="412"/>
      <c r="ASG694" s="412"/>
      <c r="ASH694" s="412"/>
      <c r="ASI694" s="412"/>
      <c r="ASJ694" s="412"/>
      <c r="ASK694" s="412"/>
      <c r="ASL694" s="412"/>
      <c r="ASM694" s="412"/>
      <c r="ASN694" s="412"/>
      <c r="ASO694" s="412"/>
      <c r="ASP694" s="412"/>
      <c r="ASQ694" s="412"/>
      <c r="ASR694" s="412"/>
      <c r="ASS694" s="412"/>
      <c r="AST694" s="412"/>
      <c r="ASU694" s="412"/>
      <c r="ASV694" s="412"/>
      <c r="ASW694" s="412"/>
      <c r="ASX694" s="412"/>
      <c r="ASY694" s="412"/>
      <c r="ASZ694" s="412"/>
      <c r="ATA694" s="412"/>
      <c r="ATB694" s="412"/>
      <c r="ATC694" s="412"/>
      <c r="ATD694" s="412"/>
      <c r="ATE694" s="412"/>
      <c r="ATF694" s="412"/>
      <c r="ATG694" s="412"/>
      <c r="ATH694" s="412"/>
      <c r="ATI694" s="412"/>
      <c r="ATJ694" s="412"/>
      <c r="ATK694" s="412"/>
      <c r="ATL694" s="412"/>
      <c r="ATM694" s="412"/>
      <c r="ATN694" s="413"/>
      <c r="ATO694" s="413"/>
      <c r="ATP694" s="413"/>
      <c r="ATQ694" s="413"/>
      <c r="ATR694" s="413"/>
      <c r="ATS694" s="413"/>
      <c r="ATT694" s="413"/>
      <c r="ATU694" s="413"/>
      <c r="ATV694" s="413"/>
      <c r="ATW694" s="413"/>
      <c r="ATX694" s="413"/>
      <c r="ATY694" s="413"/>
      <c r="ATZ694" s="413"/>
      <c r="AUA694" s="413"/>
      <c r="AUB694" s="413"/>
      <c r="AUC694" s="413"/>
      <c r="AUD694" s="413"/>
      <c r="AUE694" s="413"/>
      <c r="AUF694" s="413"/>
      <c r="AUG694" s="413"/>
      <c r="AUH694" s="413"/>
      <c r="AUI694" s="413"/>
      <c r="AUJ694" s="413"/>
      <c r="AUK694" s="413"/>
      <c r="AUL694" s="414"/>
      <c r="AUM694" s="414"/>
      <c r="AUN694" s="414"/>
      <c r="AUO694" s="414"/>
      <c r="AUP694" s="414"/>
      <c r="AUQ694" s="413"/>
      <c r="AUR694" s="413"/>
      <c r="AUS694" s="414"/>
      <c r="AUT694" s="414"/>
      <c r="AUU694" s="413"/>
      <c r="AUV694" s="413"/>
      <c r="AUW694" s="414"/>
      <c r="AUX694" s="414"/>
      <c r="AUY694" s="413"/>
      <c r="AUZ694" s="413"/>
      <c r="AVA694" s="413"/>
      <c r="AVB694" s="413"/>
      <c r="AVC694" s="413"/>
      <c r="AVD694" s="413"/>
      <c r="AVE694" s="413"/>
      <c r="AVF694" s="414"/>
      <c r="AVG694" s="414"/>
      <c r="AVH694" s="413"/>
      <c r="AVI694" s="413"/>
      <c r="AVJ694" s="414"/>
      <c r="AVK694" s="414"/>
      <c r="AVL694" s="413"/>
      <c r="AVM694" s="413"/>
      <c r="AVN694" s="413"/>
      <c r="AVO694" s="413"/>
      <c r="AVP694" s="413"/>
      <c r="AVQ694" s="407"/>
      <c r="AVR694" s="439"/>
      <c r="AVS694" s="413"/>
      <c r="AVT694" s="413"/>
      <c r="AVU694" s="413"/>
      <c r="AVV694" s="413"/>
      <c r="AVW694" s="413"/>
      <c r="AVX694" s="413"/>
      <c r="AVY694" s="413"/>
      <c r="AVZ694" s="412"/>
      <c r="AWA694" s="412"/>
      <c r="AWB694" s="412"/>
      <c r="AWC694" s="412"/>
      <c r="AWD694" s="412"/>
      <c r="AWE694" s="412"/>
      <c r="AWF694" s="412"/>
      <c r="AWG694" s="412"/>
      <c r="AWH694" s="412"/>
      <c r="AWI694" s="412"/>
      <c r="AWJ694" s="412"/>
      <c r="AWK694" s="412"/>
      <c r="AWL694" s="412"/>
      <c r="AWM694" s="412"/>
      <c r="AWN694" s="412"/>
      <c r="AWO694" s="412"/>
      <c r="AWP694" s="412"/>
      <c r="AWQ694" s="412"/>
      <c r="AWR694" s="412"/>
      <c r="AWS694" s="412"/>
      <c r="AWT694" s="412"/>
      <c r="AWU694" s="412"/>
      <c r="AWV694" s="412"/>
      <c r="AWW694" s="412"/>
      <c r="AWX694" s="412"/>
      <c r="AWY694" s="412"/>
      <c r="AWZ694" s="412"/>
      <c r="AXA694" s="412"/>
      <c r="AXB694" s="412"/>
      <c r="AXC694" s="412"/>
      <c r="AXD694" s="412"/>
      <c r="AXE694" s="412"/>
      <c r="AXF694" s="412"/>
      <c r="AXG694" s="412"/>
      <c r="AXH694" s="412"/>
      <c r="AXI694" s="412"/>
      <c r="AXJ694" s="412"/>
      <c r="AXK694" s="412"/>
      <c r="AXL694" s="412"/>
      <c r="AXM694" s="412"/>
      <c r="AXN694" s="412"/>
      <c r="AXO694" s="412"/>
      <c r="AXP694" s="412"/>
      <c r="AXQ694" s="412"/>
      <c r="AXR694" s="413"/>
      <c r="AXS694" s="413"/>
      <c r="AXT694" s="413"/>
      <c r="AXU694" s="413"/>
      <c r="AXV694" s="413"/>
      <c r="AXW694" s="413"/>
      <c r="AXX694" s="413"/>
      <c r="AXY694" s="413"/>
      <c r="AXZ694" s="413"/>
      <c r="AYA694" s="413"/>
      <c r="AYB694" s="413"/>
      <c r="AYC694" s="413"/>
      <c r="AYD694" s="413"/>
      <c r="AYE694" s="413"/>
      <c r="AYF694" s="413"/>
      <c r="AYG694" s="413"/>
      <c r="AYH694" s="413"/>
      <c r="AYI694" s="413"/>
      <c r="AYJ694" s="413"/>
      <c r="AYK694" s="413"/>
      <c r="AYL694" s="413"/>
      <c r="AYM694" s="413"/>
      <c r="AYN694" s="413"/>
      <c r="AYO694" s="413"/>
      <c r="AYP694" s="414"/>
      <c r="AYQ694" s="414"/>
      <c r="AYR694" s="414"/>
      <c r="AYS694" s="414"/>
      <c r="AYT694" s="414"/>
      <c r="AYU694" s="413"/>
      <c r="AYV694" s="413"/>
      <c r="AYW694" s="414"/>
      <c r="AYX694" s="414"/>
      <c r="AYY694" s="413"/>
      <c r="AYZ694" s="413"/>
      <c r="AZA694" s="414"/>
      <c r="AZB694" s="414"/>
      <c r="AZC694" s="413"/>
      <c r="AZD694" s="413"/>
      <c r="AZE694" s="413"/>
      <c r="AZF694" s="413"/>
      <c r="AZG694" s="413"/>
      <c r="AZH694" s="413"/>
      <c r="AZI694" s="413"/>
      <c r="AZJ694" s="414"/>
      <c r="AZK694" s="414"/>
      <c r="AZL694" s="413"/>
      <c r="AZM694" s="413"/>
      <c r="AZN694" s="414"/>
      <c r="AZO694" s="414"/>
      <c r="AZP694" s="413"/>
      <c r="AZQ694" s="413"/>
      <c r="AZR694" s="413"/>
      <c r="AZS694" s="413"/>
      <c r="AZT694" s="413"/>
      <c r="AZU694" s="407"/>
      <c r="AZV694" s="439"/>
      <c r="AZW694" s="413"/>
      <c r="AZX694" s="413"/>
      <c r="AZY694" s="413"/>
      <c r="AZZ694" s="413"/>
      <c r="BAA694" s="413"/>
      <c r="BAB694" s="413"/>
      <c r="BAC694" s="413"/>
      <c r="BAD694" s="412"/>
      <c r="BAE694" s="412"/>
      <c r="BAF694" s="412"/>
      <c r="BAG694" s="412"/>
      <c r="BAH694" s="412"/>
      <c r="BAI694" s="412"/>
      <c r="BAJ694" s="412"/>
      <c r="BAK694" s="412"/>
      <c r="BAL694" s="412"/>
      <c r="BAM694" s="412"/>
      <c r="BAN694" s="412"/>
      <c r="BAO694" s="412"/>
      <c r="BAP694" s="412"/>
      <c r="BAQ694" s="412"/>
      <c r="BAR694" s="412"/>
      <c r="BAS694" s="412"/>
      <c r="BAT694" s="412"/>
      <c r="BAU694" s="412"/>
      <c r="BAV694" s="412"/>
      <c r="BAW694" s="412"/>
      <c r="BAX694" s="412"/>
      <c r="BAY694" s="412"/>
      <c r="BAZ694" s="412"/>
      <c r="BBA694" s="412"/>
      <c r="BBB694" s="412"/>
      <c r="BBC694" s="412"/>
      <c r="BBD694" s="412"/>
      <c r="BBE694" s="412"/>
      <c r="BBF694" s="412"/>
      <c r="BBG694" s="412"/>
      <c r="BBH694" s="412"/>
      <c r="BBI694" s="412"/>
      <c r="BBJ694" s="412"/>
      <c r="BBK694" s="412"/>
      <c r="BBL694" s="412"/>
      <c r="BBM694" s="412"/>
      <c r="BBN694" s="412"/>
      <c r="BBO694" s="412"/>
      <c r="BBP694" s="412"/>
      <c r="BBQ694" s="412"/>
      <c r="BBR694" s="412"/>
      <c r="BBS694" s="412"/>
      <c r="BBT694" s="412"/>
      <c r="BBU694" s="412"/>
      <c r="BBV694" s="413"/>
      <c r="BBW694" s="413"/>
      <c r="BBX694" s="413"/>
      <c r="BBY694" s="413"/>
      <c r="BBZ694" s="413"/>
      <c r="BCA694" s="413"/>
      <c r="BCB694" s="413"/>
      <c r="BCC694" s="413"/>
      <c r="BCD694" s="413"/>
      <c r="BCE694" s="413"/>
      <c r="BCF694" s="413"/>
      <c r="BCG694" s="413"/>
      <c r="BCH694" s="413"/>
      <c r="BCI694" s="413"/>
      <c r="BCJ694" s="413"/>
      <c r="BCK694" s="413"/>
      <c r="BCL694" s="413"/>
      <c r="BCM694" s="413"/>
      <c r="BCN694" s="413"/>
      <c r="BCO694" s="413"/>
      <c r="BCP694" s="413"/>
      <c r="BCQ694" s="413"/>
      <c r="BCR694" s="413"/>
      <c r="BCS694" s="413"/>
      <c r="BCT694" s="414"/>
      <c r="BCU694" s="414"/>
      <c r="BCV694" s="414"/>
      <c r="BCW694" s="414"/>
      <c r="BCX694" s="414"/>
      <c r="BCY694" s="413"/>
      <c r="BCZ694" s="413"/>
      <c r="BDA694" s="414"/>
      <c r="BDB694" s="414"/>
      <c r="BDC694" s="413"/>
      <c r="BDD694" s="413"/>
      <c r="BDE694" s="414"/>
      <c r="BDF694" s="414"/>
      <c r="BDG694" s="413"/>
      <c r="BDH694" s="413"/>
      <c r="BDI694" s="413"/>
      <c r="BDJ694" s="413"/>
      <c r="BDK694" s="413"/>
      <c r="BDL694" s="413"/>
      <c r="BDM694" s="413"/>
      <c r="BDN694" s="414"/>
      <c r="BDO694" s="414"/>
      <c r="BDP694" s="413"/>
      <c r="BDQ694" s="413"/>
      <c r="BDR694" s="414"/>
      <c r="BDS694" s="414"/>
      <c r="BDT694" s="413"/>
      <c r="BDU694" s="413"/>
      <c r="BDV694" s="413"/>
      <c r="BDW694" s="413"/>
      <c r="BDX694" s="413"/>
      <c r="BDY694" s="407"/>
      <c r="BDZ694" s="439"/>
      <c r="BEA694" s="413"/>
      <c r="BEB694" s="413"/>
      <c r="BEC694" s="413"/>
      <c r="BED694" s="413"/>
      <c r="BEE694" s="413"/>
      <c r="BEF694" s="413"/>
      <c r="BEG694" s="413"/>
      <c r="BEH694" s="412"/>
      <c r="BEI694" s="412"/>
      <c r="BEJ694" s="412"/>
      <c r="BEK694" s="412"/>
      <c r="BEL694" s="412"/>
      <c r="BEM694" s="412"/>
      <c r="BEN694" s="412"/>
      <c r="BEO694" s="412"/>
      <c r="BEP694" s="412"/>
      <c r="BEQ694" s="412"/>
      <c r="BER694" s="412"/>
      <c r="BES694" s="412"/>
      <c r="BET694" s="412"/>
      <c r="BEU694" s="412"/>
      <c r="BEV694" s="412"/>
      <c r="BEW694" s="412"/>
      <c r="BEX694" s="412"/>
      <c r="BEY694" s="412"/>
      <c r="BEZ694" s="412"/>
      <c r="BFA694" s="412"/>
      <c r="BFB694" s="412"/>
      <c r="BFC694" s="412"/>
      <c r="BFD694" s="412"/>
      <c r="BFE694" s="412"/>
      <c r="BFF694" s="412"/>
      <c r="BFG694" s="412"/>
      <c r="BFH694" s="412"/>
      <c r="BFI694" s="412"/>
      <c r="BFJ694" s="412"/>
      <c r="BFK694" s="412"/>
      <c r="BFL694" s="412"/>
      <c r="BFM694" s="412"/>
      <c r="BFN694" s="412"/>
      <c r="BFO694" s="412"/>
      <c r="BFP694" s="412"/>
      <c r="BFQ694" s="412"/>
      <c r="BFR694" s="412"/>
      <c r="BFS694" s="412"/>
      <c r="BFT694" s="412"/>
      <c r="BFU694" s="412"/>
      <c r="BFV694" s="412"/>
      <c r="BFW694" s="412"/>
      <c r="BFX694" s="412"/>
      <c r="BFY694" s="412"/>
      <c r="BFZ694" s="413"/>
      <c r="BGA694" s="413"/>
      <c r="BGB694" s="413"/>
      <c r="BGC694" s="413"/>
      <c r="BGD694" s="413"/>
      <c r="BGE694" s="413"/>
      <c r="BGF694" s="413"/>
      <c r="BGG694" s="413"/>
      <c r="BGH694" s="413"/>
      <c r="BGI694" s="413"/>
      <c r="BGJ694" s="413"/>
      <c r="BGK694" s="413"/>
      <c r="BGL694" s="413"/>
      <c r="BGM694" s="413"/>
      <c r="BGN694" s="413"/>
      <c r="BGO694" s="413"/>
      <c r="BGP694" s="413"/>
      <c r="BGQ694" s="413"/>
      <c r="BGR694" s="413"/>
      <c r="BGS694" s="413"/>
      <c r="BGT694" s="413"/>
      <c r="BGU694" s="413"/>
      <c r="BGV694" s="413"/>
      <c r="BGW694" s="413"/>
      <c r="BGX694" s="414"/>
      <c r="BGY694" s="414"/>
      <c r="BGZ694" s="414"/>
      <c r="BHA694" s="414"/>
      <c r="BHB694" s="414"/>
      <c r="BHC694" s="413"/>
      <c r="BHD694" s="413"/>
      <c r="BHE694" s="414"/>
      <c r="BHF694" s="414"/>
      <c r="BHG694" s="413"/>
      <c r="BHH694" s="413"/>
      <c r="BHI694" s="414"/>
      <c r="BHJ694" s="414"/>
      <c r="BHK694" s="413"/>
      <c r="BHL694" s="413"/>
      <c r="BHM694" s="413"/>
      <c r="BHN694" s="413"/>
      <c r="BHO694" s="413"/>
      <c r="BHP694" s="413"/>
      <c r="BHQ694" s="413"/>
      <c r="BHR694" s="414"/>
      <c r="BHS694" s="414"/>
      <c r="BHT694" s="413"/>
      <c r="BHU694" s="413"/>
      <c r="BHV694" s="414"/>
      <c r="BHW694" s="414"/>
      <c r="BHX694" s="413"/>
      <c r="BHY694" s="413"/>
      <c r="BHZ694" s="413"/>
      <c r="BIA694" s="413"/>
      <c r="BIB694" s="413"/>
      <c r="BIC694" s="407"/>
      <c r="BID694" s="439"/>
      <c r="BIE694" s="413"/>
      <c r="BIF694" s="413"/>
      <c r="BIG694" s="413"/>
      <c r="BIH694" s="413"/>
      <c r="BII694" s="413"/>
      <c r="BIJ694" s="413"/>
      <c r="BIK694" s="413"/>
      <c r="BIL694" s="412"/>
      <c r="BIM694" s="412"/>
      <c r="BIN694" s="412"/>
      <c r="BIO694" s="412"/>
      <c r="BIP694" s="412"/>
      <c r="BIQ694" s="412"/>
      <c r="BIR694" s="412"/>
      <c r="BIS694" s="412"/>
      <c r="BIT694" s="412"/>
      <c r="BIU694" s="412"/>
      <c r="BIV694" s="412"/>
      <c r="BIW694" s="412"/>
      <c r="BIX694" s="412"/>
      <c r="BIY694" s="412"/>
      <c r="BIZ694" s="412"/>
      <c r="BJA694" s="412"/>
      <c r="BJB694" s="412"/>
      <c r="BJC694" s="412"/>
      <c r="BJD694" s="412"/>
      <c r="BJE694" s="412"/>
      <c r="BJF694" s="412"/>
      <c r="BJG694" s="412"/>
      <c r="BJH694" s="412"/>
      <c r="BJI694" s="412"/>
      <c r="BJJ694" s="412"/>
      <c r="BJK694" s="412"/>
      <c r="BJL694" s="412"/>
      <c r="BJM694" s="412"/>
      <c r="BJN694" s="412"/>
      <c r="BJO694" s="412"/>
      <c r="BJP694" s="412"/>
      <c r="BJQ694" s="412"/>
      <c r="BJR694" s="412"/>
      <c r="BJS694" s="412"/>
      <c r="BJT694" s="412"/>
      <c r="BJU694" s="412"/>
      <c r="BJV694" s="412"/>
      <c r="BJW694" s="412"/>
      <c r="BJX694" s="412"/>
      <c r="BJY694" s="412"/>
      <c r="BJZ694" s="412"/>
      <c r="BKA694" s="412"/>
      <c r="BKB694" s="412"/>
      <c r="BKC694" s="412"/>
      <c r="BKD694" s="413"/>
      <c r="BKE694" s="413"/>
      <c r="BKF694" s="413"/>
      <c r="BKG694" s="413"/>
      <c r="BKH694" s="413"/>
      <c r="BKI694" s="413"/>
      <c r="BKJ694" s="413"/>
      <c r="BKK694" s="413"/>
      <c r="BKL694" s="413"/>
      <c r="BKM694" s="413"/>
      <c r="BKN694" s="413"/>
      <c r="BKO694" s="413"/>
      <c r="BKP694" s="413"/>
      <c r="BKQ694" s="413"/>
      <c r="BKR694" s="413"/>
      <c r="BKS694" s="413"/>
      <c r="BKT694" s="413"/>
      <c r="BKU694" s="413"/>
      <c r="BKV694" s="413"/>
      <c r="BKW694" s="413"/>
      <c r="BKX694" s="413"/>
      <c r="BKY694" s="413"/>
      <c r="BKZ694" s="413"/>
      <c r="BLA694" s="413"/>
      <c r="BLB694" s="414"/>
      <c r="BLC694" s="414"/>
      <c r="BLD694" s="414"/>
      <c r="BLE694" s="414"/>
      <c r="BLF694" s="414"/>
      <c r="BLG694" s="413"/>
      <c r="BLH694" s="413"/>
      <c r="BLI694" s="414"/>
      <c r="BLJ694" s="414"/>
      <c r="BLK694" s="413"/>
      <c r="BLL694" s="413"/>
      <c r="BLM694" s="414"/>
      <c r="BLN694" s="414"/>
      <c r="BLO694" s="413"/>
      <c r="BLP694" s="413"/>
      <c r="BLQ694" s="413"/>
      <c r="BLR694" s="413"/>
      <c r="BLS694" s="413"/>
      <c r="BLT694" s="413"/>
      <c r="BLU694" s="413"/>
      <c r="BLV694" s="414"/>
      <c r="BLW694" s="414"/>
      <c r="BLX694" s="413"/>
      <c r="BLY694" s="413"/>
      <c r="BLZ694" s="414"/>
      <c r="BMA694" s="414"/>
      <c r="BMB694" s="413"/>
      <c r="BMC694" s="413"/>
      <c r="BMD694" s="413"/>
      <c r="BME694" s="413"/>
      <c r="BMF694" s="413"/>
      <c r="BMG694" s="407"/>
      <c r="BMH694" s="439"/>
      <c r="BMI694" s="413"/>
      <c r="BMJ694" s="413"/>
      <c r="BMK694" s="413"/>
      <c r="BML694" s="413"/>
      <c r="BMM694" s="413"/>
      <c r="BMN694" s="413"/>
      <c r="BMO694" s="413"/>
      <c r="BMP694" s="412"/>
      <c r="BMQ694" s="412"/>
      <c r="BMR694" s="412"/>
      <c r="BMS694" s="412"/>
      <c r="BMT694" s="412"/>
      <c r="BMU694" s="412"/>
      <c r="BMV694" s="412"/>
      <c r="BMW694" s="412"/>
      <c r="BMX694" s="412"/>
      <c r="BMY694" s="412"/>
      <c r="BMZ694" s="412"/>
      <c r="BNA694" s="412"/>
      <c r="BNB694" s="412"/>
      <c r="BNC694" s="412"/>
      <c r="BND694" s="412"/>
      <c r="BNE694" s="412"/>
      <c r="BNF694" s="412"/>
      <c r="BNG694" s="412"/>
      <c r="BNH694" s="412"/>
      <c r="BNI694" s="412"/>
      <c r="BNJ694" s="412"/>
      <c r="BNK694" s="412"/>
      <c r="BNL694" s="412"/>
      <c r="BNM694" s="412"/>
      <c r="BNN694" s="412"/>
      <c r="BNO694" s="412"/>
      <c r="BNP694" s="412"/>
      <c r="BNQ694" s="412"/>
      <c r="BNR694" s="412"/>
      <c r="BNS694" s="412"/>
      <c r="BNT694" s="412"/>
      <c r="BNU694" s="412"/>
      <c r="BNV694" s="412"/>
      <c r="BNW694" s="412"/>
      <c r="BNX694" s="412"/>
      <c r="BNY694" s="412"/>
      <c r="BNZ694" s="412"/>
      <c r="BOA694" s="412"/>
      <c r="BOB694" s="412"/>
      <c r="BOC694" s="412"/>
      <c r="BOD694" s="412"/>
      <c r="BOE694" s="412"/>
      <c r="BOF694" s="412"/>
      <c r="BOG694" s="412"/>
      <c r="BOH694" s="413"/>
      <c r="BOI694" s="413"/>
      <c r="BOJ694" s="413"/>
      <c r="BOK694" s="413"/>
      <c r="BOL694" s="413"/>
      <c r="BOM694" s="413"/>
      <c r="BON694" s="413"/>
      <c r="BOO694" s="413"/>
      <c r="BOP694" s="413"/>
      <c r="BOQ694" s="413"/>
      <c r="BOR694" s="413"/>
      <c r="BOS694" s="413"/>
      <c r="BOT694" s="413"/>
      <c r="BOU694" s="413"/>
      <c r="BOV694" s="413"/>
      <c r="BOW694" s="413"/>
      <c r="BOX694" s="413"/>
      <c r="BOY694" s="413"/>
      <c r="BOZ694" s="413"/>
      <c r="BPA694" s="413"/>
      <c r="BPB694" s="413"/>
      <c r="BPC694" s="413"/>
      <c r="BPD694" s="413"/>
      <c r="BPE694" s="413"/>
      <c r="BPF694" s="414"/>
      <c r="BPG694" s="414"/>
      <c r="BPH694" s="414"/>
      <c r="BPI694" s="414"/>
      <c r="BPJ694" s="414"/>
      <c r="BPK694" s="413"/>
      <c r="BPL694" s="413"/>
      <c r="BPM694" s="414"/>
      <c r="BPN694" s="414"/>
      <c r="BPO694" s="413"/>
      <c r="BPP694" s="413"/>
      <c r="BPQ694" s="414"/>
      <c r="BPR694" s="414"/>
      <c r="BPS694" s="413"/>
      <c r="BPT694" s="413"/>
      <c r="BPU694" s="413"/>
      <c r="BPV694" s="413"/>
      <c r="BPW694" s="413"/>
      <c r="BPX694" s="413"/>
      <c r="BPY694" s="413"/>
      <c r="BPZ694" s="414"/>
      <c r="BQA694" s="414"/>
      <c r="BQB694" s="413"/>
      <c r="BQC694" s="413"/>
      <c r="BQD694" s="414"/>
      <c r="BQE694" s="414"/>
      <c r="BQF694" s="413"/>
      <c r="BQG694" s="413"/>
      <c r="BQH694" s="413"/>
      <c r="BQI694" s="413"/>
      <c r="BQJ694" s="413"/>
      <c r="BQK694" s="407"/>
      <c r="BQL694" s="439"/>
      <c r="BQM694" s="413"/>
      <c r="BQN694" s="413"/>
      <c r="BQO694" s="413"/>
      <c r="BQP694" s="413"/>
      <c r="BQQ694" s="413"/>
      <c r="BQR694" s="413"/>
      <c r="BQS694" s="413"/>
      <c r="BQT694" s="412"/>
      <c r="BQU694" s="412"/>
      <c r="BQV694" s="412"/>
      <c r="BQW694" s="412"/>
      <c r="BQX694" s="412"/>
      <c r="BQY694" s="412"/>
      <c r="BQZ694" s="412"/>
      <c r="BRA694" s="412"/>
      <c r="BRB694" s="412"/>
      <c r="BRC694" s="412"/>
      <c r="BRD694" s="412"/>
      <c r="BRE694" s="412"/>
      <c r="BRF694" s="412"/>
      <c r="BRG694" s="412"/>
      <c r="BRH694" s="412"/>
      <c r="BRI694" s="412"/>
      <c r="BRJ694" s="412"/>
      <c r="BRK694" s="412"/>
      <c r="BRL694" s="412"/>
      <c r="BRM694" s="412"/>
      <c r="BRN694" s="412"/>
      <c r="BRO694" s="412"/>
      <c r="BRP694" s="412"/>
      <c r="BRQ694" s="412"/>
      <c r="BRR694" s="412"/>
      <c r="BRS694" s="412"/>
      <c r="BRT694" s="412"/>
      <c r="BRU694" s="412"/>
      <c r="BRV694" s="412"/>
      <c r="BRW694" s="412"/>
      <c r="BRX694" s="412"/>
      <c r="BRY694" s="412"/>
      <c r="BRZ694" s="412"/>
      <c r="BSA694" s="412"/>
      <c r="BSB694" s="412"/>
      <c r="BSC694" s="412"/>
      <c r="BSD694" s="412"/>
      <c r="BSE694" s="412"/>
      <c r="BSF694" s="412"/>
      <c r="BSG694" s="412"/>
      <c r="BSH694" s="412"/>
      <c r="BSI694" s="412"/>
      <c r="BSJ694" s="412"/>
      <c r="BSK694" s="412"/>
      <c r="BSL694" s="413"/>
      <c r="BSM694" s="413"/>
      <c r="BSN694" s="413"/>
      <c r="BSO694" s="413"/>
      <c r="BSP694" s="413"/>
      <c r="BSQ694" s="413"/>
      <c r="BSR694" s="413"/>
      <c r="BSS694" s="413"/>
      <c r="BST694" s="413"/>
      <c r="BSU694" s="413"/>
      <c r="BSV694" s="413"/>
      <c r="BSW694" s="413"/>
      <c r="BSX694" s="413"/>
      <c r="BSY694" s="413"/>
      <c r="BSZ694" s="413"/>
      <c r="BTA694" s="413"/>
      <c r="BTB694" s="413"/>
      <c r="BTC694" s="413"/>
      <c r="BTD694" s="413"/>
      <c r="BTE694" s="413"/>
      <c r="BTF694" s="413"/>
      <c r="BTG694" s="413"/>
      <c r="BTH694" s="413"/>
      <c r="BTI694" s="413"/>
      <c r="BTJ694" s="414"/>
      <c r="BTK694" s="414"/>
      <c r="BTL694" s="414"/>
      <c r="BTM694" s="414"/>
      <c r="BTN694" s="414"/>
      <c r="BTO694" s="413"/>
      <c r="BTP694" s="413"/>
      <c r="BTQ694" s="414"/>
      <c r="BTR694" s="414"/>
      <c r="BTS694" s="413"/>
      <c r="BTT694" s="413"/>
      <c r="BTU694" s="414"/>
      <c r="BTV694" s="414"/>
      <c r="BTW694" s="413"/>
      <c r="BTX694" s="413"/>
      <c r="BTY694" s="413"/>
      <c r="BTZ694" s="413"/>
      <c r="BUA694" s="413"/>
      <c r="BUB694" s="413"/>
      <c r="BUC694" s="413"/>
      <c r="BUD694" s="414"/>
      <c r="BUE694" s="414"/>
      <c r="BUF694" s="413"/>
      <c r="BUG694" s="413"/>
      <c r="BUH694" s="414"/>
      <c r="BUI694" s="414"/>
      <c r="BUJ694" s="413"/>
      <c r="BUK694" s="413"/>
      <c r="BUL694" s="413"/>
      <c r="BUM694" s="413"/>
      <c r="BUN694" s="413"/>
      <c r="BUO694" s="407"/>
      <c r="BUP694" s="439"/>
      <c r="BUQ694" s="413"/>
      <c r="BUR694" s="413"/>
      <c r="BUS694" s="413"/>
      <c r="BUT694" s="413"/>
      <c r="BUU694" s="413"/>
      <c r="BUV694" s="413"/>
      <c r="BUW694" s="413"/>
      <c r="BUX694" s="412"/>
      <c r="BUY694" s="412"/>
      <c r="BUZ694" s="412"/>
      <c r="BVA694" s="412"/>
      <c r="BVB694" s="412"/>
      <c r="BVC694" s="412"/>
      <c r="BVD694" s="412"/>
      <c r="BVE694" s="412"/>
      <c r="BVF694" s="412"/>
      <c r="BVG694" s="412"/>
      <c r="BVH694" s="412"/>
      <c r="BVI694" s="412"/>
      <c r="BVJ694" s="412"/>
      <c r="BVK694" s="412"/>
      <c r="BVL694" s="412"/>
      <c r="BVM694" s="412"/>
      <c r="BVN694" s="412"/>
      <c r="BVO694" s="412"/>
      <c r="BVP694" s="412"/>
      <c r="BVQ694" s="412"/>
      <c r="BVR694" s="412"/>
      <c r="BVS694" s="412"/>
      <c r="BVT694" s="412"/>
      <c r="BVU694" s="412"/>
      <c r="BVV694" s="412"/>
      <c r="BVW694" s="412"/>
      <c r="BVX694" s="412"/>
      <c r="BVY694" s="412"/>
      <c r="BVZ694" s="412"/>
      <c r="BWA694" s="412"/>
      <c r="BWB694" s="412"/>
      <c r="BWC694" s="412"/>
      <c r="BWD694" s="412"/>
      <c r="BWE694" s="412"/>
      <c r="BWF694" s="412"/>
      <c r="BWG694" s="412"/>
      <c r="BWH694" s="412"/>
      <c r="BWI694" s="412"/>
      <c r="BWJ694" s="412"/>
      <c r="BWK694" s="412"/>
      <c r="BWL694" s="412"/>
      <c r="BWM694" s="412"/>
      <c r="BWN694" s="412"/>
      <c r="BWO694" s="412"/>
      <c r="BWP694" s="413"/>
      <c r="BWQ694" s="413"/>
      <c r="BWR694" s="413"/>
      <c r="BWS694" s="413"/>
      <c r="BWT694" s="413"/>
      <c r="BWU694" s="413"/>
      <c r="BWV694" s="413"/>
      <c r="BWW694" s="413"/>
      <c r="BWX694" s="413"/>
      <c r="BWY694" s="413"/>
      <c r="BWZ694" s="413"/>
      <c r="BXA694" s="413"/>
      <c r="BXB694" s="413"/>
      <c r="BXC694" s="413"/>
      <c r="BXD694" s="413"/>
      <c r="BXE694" s="413"/>
      <c r="BXF694" s="413"/>
      <c r="BXG694" s="413"/>
      <c r="BXH694" s="413"/>
      <c r="BXI694" s="413"/>
      <c r="BXJ694" s="413"/>
      <c r="BXK694" s="413"/>
      <c r="BXL694" s="413"/>
      <c r="BXM694" s="413"/>
      <c r="BXN694" s="414"/>
      <c r="BXO694" s="414"/>
      <c r="BXP694" s="414"/>
      <c r="BXQ694" s="414"/>
      <c r="BXR694" s="414"/>
      <c r="BXS694" s="413"/>
      <c r="BXT694" s="413"/>
      <c r="BXU694" s="414"/>
      <c r="BXV694" s="414"/>
      <c r="BXW694" s="413"/>
      <c r="BXX694" s="413"/>
      <c r="BXY694" s="414"/>
      <c r="BXZ694" s="414"/>
      <c r="BYA694" s="413"/>
      <c r="BYB694" s="413"/>
      <c r="BYC694" s="413"/>
      <c r="BYD694" s="413"/>
      <c r="BYE694" s="413"/>
      <c r="BYF694" s="413"/>
      <c r="BYG694" s="413"/>
      <c r="BYH694" s="414"/>
      <c r="BYI694" s="414"/>
      <c r="BYJ694" s="413"/>
      <c r="BYK694" s="413"/>
      <c r="BYL694" s="414"/>
      <c r="BYM694" s="414"/>
      <c r="BYN694" s="413"/>
      <c r="BYO694" s="413"/>
      <c r="BYP694" s="413"/>
      <c r="BYQ694" s="413"/>
      <c r="BYR694" s="413"/>
      <c r="BYS694" s="407"/>
      <c r="BYT694" s="439"/>
      <c r="BYU694" s="413"/>
      <c r="BYV694" s="413"/>
      <c r="BYW694" s="413"/>
      <c r="BYX694" s="413"/>
      <c r="BYY694" s="413"/>
      <c r="BYZ694" s="413"/>
      <c r="BZA694" s="413"/>
      <c r="BZB694" s="412"/>
      <c r="BZC694" s="412"/>
      <c r="BZD694" s="412"/>
      <c r="BZE694" s="412"/>
      <c r="BZF694" s="412"/>
      <c r="BZG694" s="412"/>
      <c r="BZH694" s="412"/>
      <c r="BZI694" s="412"/>
      <c r="BZJ694" s="412"/>
      <c r="BZK694" s="412"/>
      <c r="BZL694" s="412"/>
      <c r="BZM694" s="412"/>
      <c r="BZN694" s="412"/>
      <c r="BZO694" s="412"/>
      <c r="BZP694" s="412"/>
      <c r="BZQ694" s="412"/>
      <c r="BZR694" s="412"/>
      <c r="BZS694" s="412"/>
      <c r="BZT694" s="412"/>
      <c r="BZU694" s="412"/>
      <c r="BZV694" s="412"/>
      <c r="BZW694" s="412"/>
      <c r="BZX694" s="412"/>
      <c r="BZY694" s="412"/>
      <c r="BZZ694" s="412"/>
      <c r="CAA694" s="412"/>
      <c r="CAB694" s="412"/>
      <c r="CAC694" s="412"/>
      <c r="CAD694" s="412"/>
      <c r="CAE694" s="412"/>
      <c r="CAF694" s="412"/>
      <c r="CAG694" s="412"/>
      <c r="CAH694" s="412"/>
      <c r="CAI694" s="412"/>
      <c r="CAJ694" s="412"/>
      <c r="CAK694" s="412"/>
      <c r="CAL694" s="412"/>
      <c r="CAM694" s="412"/>
      <c r="CAN694" s="412"/>
      <c r="CAO694" s="412"/>
      <c r="CAP694" s="412"/>
      <c r="CAQ694" s="412"/>
      <c r="CAR694" s="412"/>
      <c r="CAS694" s="412"/>
      <c r="CAT694" s="413"/>
      <c r="CAU694" s="413"/>
      <c r="CAV694" s="413"/>
      <c r="CAW694" s="413"/>
      <c r="CAX694" s="413"/>
      <c r="CAY694" s="413"/>
      <c r="CAZ694" s="413"/>
      <c r="CBA694" s="413"/>
      <c r="CBB694" s="413"/>
      <c r="CBC694" s="413"/>
      <c r="CBD694" s="413"/>
      <c r="CBE694" s="413"/>
      <c r="CBF694" s="413"/>
      <c r="CBG694" s="413"/>
      <c r="CBH694" s="413"/>
      <c r="CBI694" s="413"/>
      <c r="CBJ694" s="413"/>
      <c r="CBK694" s="413"/>
      <c r="CBL694" s="413"/>
      <c r="CBM694" s="413"/>
      <c r="CBN694" s="413"/>
      <c r="CBO694" s="413"/>
      <c r="CBP694" s="413"/>
      <c r="CBQ694" s="413"/>
      <c r="CBR694" s="414"/>
      <c r="CBS694" s="414"/>
      <c r="CBT694" s="414"/>
      <c r="CBU694" s="414"/>
      <c r="CBV694" s="414"/>
      <c r="CBW694" s="413"/>
      <c r="CBX694" s="413"/>
      <c r="CBY694" s="414"/>
      <c r="CBZ694" s="414"/>
      <c r="CCA694" s="413"/>
      <c r="CCB694" s="413"/>
      <c r="CCC694" s="414"/>
      <c r="CCD694" s="414"/>
      <c r="CCE694" s="413"/>
      <c r="CCF694" s="413"/>
      <c r="CCG694" s="413"/>
      <c r="CCH694" s="413"/>
      <c r="CCI694" s="413"/>
      <c r="CCJ694" s="413"/>
      <c r="CCK694" s="413"/>
      <c r="CCL694" s="414"/>
      <c r="CCM694" s="414"/>
      <c r="CCN694" s="413"/>
      <c r="CCO694" s="413"/>
      <c r="CCP694" s="414"/>
      <c r="CCQ694" s="414"/>
      <c r="CCR694" s="413"/>
      <c r="CCS694" s="413"/>
      <c r="CCT694" s="413"/>
      <c r="CCU694" s="413"/>
      <c r="CCV694" s="413"/>
      <c r="CCW694" s="407"/>
      <c r="CCX694" s="439"/>
      <c r="CCY694" s="413"/>
      <c r="CCZ694" s="413"/>
      <c r="CDA694" s="413"/>
      <c r="CDB694" s="413"/>
      <c r="CDC694" s="413"/>
      <c r="CDD694" s="413"/>
      <c r="CDE694" s="413"/>
      <c r="CDF694" s="412"/>
      <c r="CDG694" s="412"/>
      <c r="CDH694" s="412"/>
      <c r="CDI694" s="412"/>
      <c r="CDJ694" s="412"/>
      <c r="CDK694" s="412"/>
      <c r="CDL694" s="412"/>
      <c r="CDM694" s="412"/>
      <c r="CDN694" s="412"/>
      <c r="CDO694" s="412"/>
      <c r="CDP694" s="412"/>
      <c r="CDQ694" s="412"/>
      <c r="CDR694" s="412"/>
      <c r="CDS694" s="412"/>
      <c r="CDT694" s="412"/>
      <c r="CDU694" s="412"/>
      <c r="CDV694" s="412"/>
      <c r="CDW694" s="412"/>
      <c r="CDX694" s="412"/>
      <c r="CDY694" s="412"/>
      <c r="CDZ694" s="412"/>
      <c r="CEA694" s="412"/>
      <c r="CEB694" s="412"/>
      <c r="CEC694" s="412"/>
      <c r="CED694" s="412"/>
      <c r="CEE694" s="412"/>
      <c r="CEF694" s="412"/>
      <c r="CEG694" s="412"/>
      <c r="CEH694" s="412"/>
      <c r="CEI694" s="412"/>
      <c r="CEJ694" s="412"/>
      <c r="CEK694" s="412"/>
      <c r="CEL694" s="412"/>
      <c r="CEM694" s="412"/>
      <c r="CEN694" s="412"/>
      <c r="CEO694" s="412"/>
      <c r="CEP694" s="412"/>
      <c r="CEQ694" s="412"/>
      <c r="CER694" s="412"/>
      <c r="CES694" s="412"/>
      <c r="CET694" s="412"/>
      <c r="CEU694" s="412"/>
      <c r="CEV694" s="412"/>
      <c r="CEW694" s="412"/>
      <c r="CEX694" s="413"/>
      <c r="CEY694" s="413"/>
      <c r="CEZ694" s="413"/>
      <c r="CFA694" s="413"/>
      <c r="CFB694" s="413"/>
      <c r="CFC694" s="413"/>
      <c r="CFD694" s="413"/>
      <c r="CFE694" s="413"/>
      <c r="CFF694" s="413"/>
      <c r="CFG694" s="413"/>
      <c r="CFH694" s="413"/>
      <c r="CFI694" s="413"/>
      <c r="CFJ694" s="413"/>
      <c r="CFK694" s="413"/>
      <c r="CFL694" s="413"/>
      <c r="CFM694" s="413"/>
      <c r="CFN694" s="413"/>
      <c r="CFO694" s="413"/>
      <c r="CFP694" s="413"/>
      <c r="CFQ694" s="413"/>
      <c r="CFR694" s="413"/>
      <c r="CFS694" s="413"/>
      <c r="CFT694" s="413"/>
      <c r="CFU694" s="413"/>
      <c r="CFV694" s="414"/>
      <c r="CFW694" s="414"/>
      <c r="CFX694" s="414"/>
      <c r="CFY694" s="414"/>
      <c r="CFZ694" s="414"/>
      <c r="CGA694" s="413"/>
      <c r="CGB694" s="413"/>
      <c r="CGC694" s="414"/>
      <c r="CGD694" s="414"/>
      <c r="CGE694" s="413"/>
      <c r="CGF694" s="413"/>
      <c r="CGG694" s="414"/>
      <c r="CGH694" s="414"/>
      <c r="CGI694" s="413"/>
      <c r="CGJ694" s="413"/>
      <c r="CGK694" s="413"/>
      <c r="CGL694" s="413"/>
      <c r="CGM694" s="413"/>
      <c r="CGN694" s="413"/>
      <c r="CGO694" s="413"/>
      <c r="CGP694" s="414"/>
      <c r="CGQ694" s="414"/>
      <c r="CGR694" s="413"/>
      <c r="CGS694" s="413"/>
      <c r="CGT694" s="414"/>
      <c r="CGU694" s="414"/>
      <c r="CGV694" s="413"/>
      <c r="CGW694" s="413"/>
      <c r="CGX694" s="413"/>
      <c r="CGY694" s="413"/>
      <c r="CGZ694" s="413"/>
      <c r="CHA694" s="407"/>
      <c r="CHB694" s="439"/>
      <c r="CHC694" s="413"/>
      <c r="CHD694" s="413"/>
      <c r="CHE694" s="413"/>
      <c r="CHF694" s="413"/>
      <c r="CHG694" s="413"/>
      <c r="CHH694" s="413"/>
      <c r="CHI694" s="413"/>
      <c r="CHJ694" s="412"/>
      <c r="CHK694" s="412"/>
      <c r="CHL694" s="412"/>
      <c r="CHM694" s="412"/>
      <c r="CHN694" s="412"/>
      <c r="CHO694" s="412"/>
      <c r="CHP694" s="412"/>
      <c r="CHQ694" s="412"/>
      <c r="CHR694" s="412"/>
      <c r="CHS694" s="412"/>
      <c r="CHT694" s="412"/>
      <c r="CHU694" s="412"/>
      <c r="CHV694" s="412"/>
      <c r="CHW694" s="412"/>
      <c r="CHX694" s="412"/>
      <c r="CHY694" s="412"/>
      <c r="CHZ694" s="412"/>
      <c r="CIA694" s="412"/>
      <c r="CIB694" s="412"/>
      <c r="CIC694" s="412"/>
      <c r="CID694" s="412"/>
      <c r="CIE694" s="412"/>
      <c r="CIF694" s="412"/>
      <c r="CIG694" s="412"/>
      <c r="CIH694" s="412"/>
      <c r="CII694" s="412"/>
      <c r="CIJ694" s="412"/>
      <c r="CIK694" s="412"/>
      <c r="CIL694" s="412"/>
      <c r="CIM694" s="412"/>
      <c r="CIN694" s="412"/>
      <c r="CIO694" s="412"/>
      <c r="CIP694" s="412"/>
      <c r="CIQ694" s="412"/>
      <c r="CIR694" s="412"/>
      <c r="CIS694" s="412"/>
      <c r="CIT694" s="412"/>
      <c r="CIU694" s="412"/>
      <c r="CIV694" s="412"/>
      <c r="CIW694" s="412"/>
      <c r="CIX694" s="412"/>
      <c r="CIY694" s="412"/>
      <c r="CIZ694" s="412"/>
      <c r="CJA694" s="412"/>
      <c r="CJB694" s="413"/>
      <c r="CJC694" s="413"/>
      <c r="CJD694" s="413"/>
      <c r="CJE694" s="413"/>
      <c r="CJF694" s="413"/>
      <c r="CJG694" s="413"/>
      <c r="CJH694" s="413"/>
      <c r="CJI694" s="413"/>
      <c r="CJJ694" s="413"/>
      <c r="CJK694" s="413"/>
      <c r="CJL694" s="413"/>
      <c r="CJM694" s="413"/>
      <c r="CJN694" s="413"/>
      <c r="CJO694" s="413"/>
      <c r="CJP694" s="413"/>
      <c r="CJQ694" s="413"/>
      <c r="CJR694" s="413"/>
      <c r="CJS694" s="413"/>
      <c r="CJT694" s="413"/>
      <c r="CJU694" s="413"/>
      <c r="CJV694" s="413"/>
      <c r="CJW694" s="413"/>
      <c r="CJX694" s="413"/>
      <c r="CJY694" s="413"/>
      <c r="CJZ694" s="414"/>
      <c r="CKA694" s="414"/>
      <c r="CKB694" s="414"/>
      <c r="CKC694" s="414"/>
      <c r="CKD694" s="414"/>
      <c r="CKE694" s="413"/>
      <c r="CKF694" s="413"/>
      <c r="CKG694" s="414"/>
      <c r="CKH694" s="414"/>
      <c r="CKI694" s="413"/>
      <c r="CKJ694" s="413"/>
      <c r="CKK694" s="414"/>
      <c r="CKL694" s="414"/>
      <c r="CKM694" s="413"/>
      <c r="CKN694" s="413"/>
      <c r="CKO694" s="413"/>
      <c r="CKP694" s="413"/>
      <c r="CKQ694" s="413"/>
      <c r="CKR694" s="413"/>
      <c r="CKS694" s="413"/>
      <c r="CKT694" s="414"/>
      <c r="CKU694" s="414"/>
      <c r="CKV694" s="413"/>
      <c r="CKW694" s="413"/>
      <c r="CKX694" s="414"/>
      <c r="CKY694" s="414"/>
      <c r="CKZ694" s="413"/>
      <c r="CLA694" s="413"/>
      <c r="CLB694" s="413"/>
      <c r="CLC694" s="413"/>
      <c r="CLD694" s="413"/>
      <c r="CLE694" s="407"/>
      <c r="CLF694" s="439"/>
      <c r="CLG694" s="413"/>
      <c r="CLH694" s="413"/>
      <c r="CLI694" s="413"/>
      <c r="CLJ694" s="413"/>
      <c r="CLK694" s="413"/>
      <c r="CLL694" s="413"/>
      <c r="CLM694" s="413"/>
      <c r="CLN694" s="412"/>
      <c r="CLO694" s="412"/>
      <c r="CLP694" s="412"/>
      <c r="CLQ694" s="412"/>
      <c r="CLR694" s="412"/>
      <c r="CLS694" s="412"/>
      <c r="CLT694" s="412"/>
      <c r="CLU694" s="412"/>
      <c r="CLV694" s="412"/>
      <c r="CLW694" s="412"/>
      <c r="CLX694" s="412"/>
      <c r="CLY694" s="412"/>
      <c r="CLZ694" s="412"/>
      <c r="CMA694" s="412"/>
      <c r="CMB694" s="412"/>
      <c r="CMC694" s="412"/>
      <c r="CMD694" s="412"/>
      <c r="CME694" s="412"/>
      <c r="CMF694" s="412"/>
      <c r="CMG694" s="412"/>
      <c r="CMH694" s="412"/>
      <c r="CMI694" s="412"/>
      <c r="CMJ694" s="412"/>
      <c r="CMK694" s="412"/>
      <c r="CML694" s="412"/>
      <c r="CMM694" s="412"/>
      <c r="CMN694" s="412"/>
      <c r="CMO694" s="412"/>
      <c r="CMP694" s="412"/>
      <c r="CMQ694" s="412"/>
      <c r="CMR694" s="412"/>
      <c r="CMS694" s="412"/>
      <c r="CMT694" s="412"/>
      <c r="CMU694" s="412"/>
      <c r="CMV694" s="412"/>
      <c r="CMW694" s="412"/>
      <c r="CMX694" s="412"/>
      <c r="CMY694" s="412"/>
      <c r="CMZ694" s="412"/>
      <c r="CNA694" s="412"/>
      <c r="CNB694" s="412"/>
      <c r="CNC694" s="412"/>
      <c r="CND694" s="412"/>
      <c r="CNE694" s="412"/>
      <c r="CNF694" s="413"/>
      <c r="CNG694" s="413"/>
      <c r="CNH694" s="413"/>
      <c r="CNI694" s="413"/>
      <c r="CNJ694" s="413"/>
      <c r="CNK694" s="413"/>
      <c r="CNL694" s="413"/>
      <c r="CNM694" s="413"/>
      <c r="CNN694" s="413"/>
      <c r="CNO694" s="413"/>
      <c r="CNP694" s="413"/>
      <c r="CNQ694" s="413"/>
      <c r="CNR694" s="413"/>
      <c r="CNS694" s="413"/>
      <c r="CNT694" s="413"/>
      <c r="CNU694" s="413"/>
      <c r="CNV694" s="413"/>
      <c r="CNW694" s="413"/>
      <c r="CNX694" s="413"/>
      <c r="CNY694" s="413"/>
      <c r="CNZ694" s="413"/>
      <c r="COA694" s="413"/>
      <c r="COB694" s="413"/>
      <c r="COC694" s="413"/>
      <c r="COD694" s="414"/>
      <c r="COE694" s="414"/>
      <c r="COF694" s="414"/>
      <c r="COG694" s="414"/>
      <c r="COH694" s="414"/>
      <c r="COI694" s="413"/>
      <c r="COJ694" s="413"/>
      <c r="COK694" s="414"/>
      <c r="COL694" s="414"/>
      <c r="COM694" s="413"/>
      <c r="CON694" s="413"/>
      <c r="COO694" s="414"/>
      <c r="COP694" s="414"/>
      <c r="COQ694" s="413"/>
      <c r="COR694" s="413"/>
      <c r="COS694" s="413"/>
      <c r="COT694" s="413"/>
      <c r="COU694" s="413"/>
      <c r="COV694" s="413"/>
      <c r="COW694" s="413"/>
      <c r="COX694" s="414"/>
      <c r="COY694" s="414"/>
      <c r="COZ694" s="413"/>
      <c r="CPA694" s="413"/>
      <c r="CPB694" s="414"/>
      <c r="CPC694" s="414"/>
      <c r="CPD694" s="413"/>
      <c r="CPE694" s="413"/>
      <c r="CPF694" s="413"/>
      <c r="CPG694" s="413"/>
      <c r="CPH694" s="413"/>
      <c r="CPI694" s="407"/>
      <c r="CPJ694" s="439"/>
      <c r="CPK694" s="413"/>
      <c r="CPL694" s="413"/>
      <c r="CPM694" s="413"/>
      <c r="CPN694" s="413"/>
      <c r="CPO694" s="413"/>
      <c r="CPP694" s="413"/>
      <c r="CPQ694" s="413"/>
      <c r="CPR694" s="412"/>
      <c r="CPS694" s="412"/>
      <c r="CPT694" s="412"/>
      <c r="CPU694" s="412"/>
      <c r="CPV694" s="412"/>
      <c r="CPW694" s="412"/>
      <c r="CPX694" s="412"/>
      <c r="CPY694" s="412"/>
      <c r="CPZ694" s="412"/>
      <c r="CQA694" s="412"/>
      <c r="CQB694" s="412"/>
      <c r="CQC694" s="412"/>
      <c r="CQD694" s="412"/>
      <c r="CQE694" s="412"/>
      <c r="CQF694" s="412"/>
      <c r="CQG694" s="412"/>
      <c r="CQH694" s="412"/>
      <c r="CQI694" s="412"/>
      <c r="CQJ694" s="412"/>
      <c r="CQK694" s="412"/>
      <c r="CQL694" s="412"/>
      <c r="CQM694" s="412"/>
      <c r="CQN694" s="412"/>
      <c r="CQO694" s="412"/>
      <c r="CQP694" s="412"/>
      <c r="CQQ694" s="412"/>
      <c r="CQR694" s="412"/>
      <c r="CQS694" s="412"/>
      <c r="CQT694" s="412"/>
      <c r="CQU694" s="412"/>
      <c r="CQV694" s="412"/>
      <c r="CQW694" s="412"/>
      <c r="CQX694" s="412"/>
      <c r="CQY694" s="412"/>
      <c r="CQZ694" s="412"/>
      <c r="CRA694" s="412"/>
      <c r="CRB694" s="412"/>
      <c r="CRC694" s="412"/>
      <c r="CRD694" s="412"/>
      <c r="CRE694" s="412"/>
      <c r="CRF694" s="412"/>
      <c r="CRG694" s="412"/>
      <c r="CRH694" s="412"/>
      <c r="CRI694" s="412"/>
      <c r="CRJ694" s="413"/>
      <c r="CRK694" s="413"/>
      <c r="CRL694" s="413"/>
      <c r="CRM694" s="413"/>
      <c r="CRN694" s="413"/>
      <c r="CRO694" s="413"/>
      <c r="CRP694" s="413"/>
      <c r="CRQ694" s="413"/>
      <c r="CRR694" s="413"/>
      <c r="CRS694" s="413"/>
      <c r="CRT694" s="413"/>
      <c r="CRU694" s="413"/>
      <c r="CRV694" s="413"/>
      <c r="CRW694" s="413"/>
      <c r="CRX694" s="413"/>
      <c r="CRY694" s="413"/>
      <c r="CRZ694" s="413"/>
      <c r="CSA694" s="413"/>
      <c r="CSB694" s="413"/>
      <c r="CSC694" s="413"/>
      <c r="CSD694" s="413"/>
      <c r="CSE694" s="413"/>
      <c r="CSF694" s="413"/>
      <c r="CSG694" s="413"/>
      <c r="CSH694" s="414"/>
      <c r="CSI694" s="414"/>
      <c r="CSJ694" s="414"/>
      <c r="CSK694" s="414"/>
      <c r="CSL694" s="414"/>
      <c r="CSM694" s="413"/>
      <c r="CSN694" s="413"/>
      <c r="CSO694" s="414"/>
      <c r="CSP694" s="414"/>
      <c r="CSQ694" s="413"/>
      <c r="CSR694" s="413"/>
      <c r="CSS694" s="414"/>
      <c r="CST694" s="414"/>
      <c r="CSU694" s="413"/>
      <c r="CSV694" s="413"/>
      <c r="CSW694" s="413"/>
      <c r="CSX694" s="413"/>
      <c r="CSY694" s="413"/>
      <c r="CSZ694" s="413"/>
      <c r="CTA694" s="413"/>
      <c r="CTB694" s="414"/>
      <c r="CTC694" s="414"/>
      <c r="CTD694" s="413"/>
      <c r="CTE694" s="413"/>
      <c r="CTF694" s="414"/>
      <c r="CTG694" s="414"/>
      <c r="CTH694" s="413"/>
      <c r="CTI694" s="413"/>
      <c r="CTJ694" s="413"/>
      <c r="CTK694" s="413"/>
      <c r="CTL694" s="413"/>
      <c r="CTM694" s="407"/>
      <c r="CTN694" s="439"/>
      <c r="CTO694" s="413"/>
      <c r="CTP694" s="413"/>
      <c r="CTQ694" s="413"/>
      <c r="CTR694" s="413"/>
      <c r="CTS694" s="413"/>
      <c r="CTT694" s="413"/>
      <c r="CTU694" s="413"/>
      <c r="CTV694" s="412"/>
      <c r="CTW694" s="412"/>
      <c r="CTX694" s="412"/>
      <c r="CTY694" s="412"/>
      <c r="CTZ694" s="412"/>
      <c r="CUA694" s="412"/>
      <c r="CUB694" s="412"/>
      <c r="CUC694" s="412"/>
      <c r="CUD694" s="412"/>
      <c r="CUE694" s="412"/>
      <c r="CUF694" s="412"/>
      <c r="CUG694" s="412"/>
      <c r="CUH694" s="412"/>
      <c r="CUI694" s="412"/>
      <c r="CUJ694" s="412"/>
      <c r="CUK694" s="412"/>
      <c r="CUL694" s="412"/>
      <c r="CUM694" s="412"/>
      <c r="CUN694" s="412"/>
      <c r="CUO694" s="412"/>
      <c r="CUP694" s="412"/>
      <c r="CUQ694" s="412"/>
      <c r="CUR694" s="412"/>
      <c r="CUS694" s="412"/>
      <c r="CUT694" s="412"/>
      <c r="CUU694" s="412"/>
      <c r="CUV694" s="412"/>
      <c r="CUW694" s="412"/>
      <c r="CUX694" s="412"/>
      <c r="CUY694" s="412"/>
      <c r="CUZ694" s="412"/>
      <c r="CVA694" s="412"/>
      <c r="CVB694" s="412"/>
      <c r="CVC694" s="412"/>
      <c r="CVD694" s="412"/>
      <c r="CVE694" s="412"/>
      <c r="CVF694" s="412"/>
      <c r="CVG694" s="412"/>
      <c r="CVH694" s="412"/>
      <c r="CVI694" s="412"/>
      <c r="CVJ694" s="412"/>
      <c r="CVK694" s="412"/>
      <c r="CVL694" s="412"/>
      <c r="CVM694" s="412"/>
      <c r="CVN694" s="413"/>
      <c r="CVO694" s="413"/>
      <c r="CVP694" s="413"/>
      <c r="CVQ694" s="413"/>
      <c r="CVR694" s="413"/>
      <c r="CVS694" s="413"/>
      <c r="CVT694" s="413"/>
      <c r="CVU694" s="413"/>
      <c r="CVV694" s="413"/>
      <c r="CVW694" s="413"/>
      <c r="CVX694" s="413"/>
      <c r="CVY694" s="413"/>
      <c r="CVZ694" s="413"/>
      <c r="CWA694" s="413"/>
      <c r="CWB694" s="413"/>
      <c r="CWC694" s="413"/>
      <c r="CWD694" s="413"/>
      <c r="CWE694" s="413"/>
      <c r="CWF694" s="413"/>
      <c r="CWG694" s="413"/>
      <c r="CWH694" s="413"/>
      <c r="CWI694" s="413"/>
      <c r="CWJ694" s="413"/>
      <c r="CWK694" s="413"/>
      <c r="CWL694" s="414"/>
      <c r="CWM694" s="414"/>
      <c r="CWN694" s="414"/>
      <c r="CWO694" s="414"/>
      <c r="CWP694" s="414"/>
      <c r="CWQ694" s="413"/>
      <c r="CWR694" s="413"/>
      <c r="CWS694" s="414"/>
      <c r="CWT694" s="414"/>
      <c r="CWU694" s="413"/>
      <c r="CWV694" s="413"/>
      <c r="CWW694" s="414"/>
      <c r="CWX694" s="414"/>
      <c r="CWY694" s="413"/>
      <c r="CWZ694" s="413"/>
      <c r="CXA694" s="413"/>
      <c r="CXB694" s="413"/>
      <c r="CXC694" s="413"/>
      <c r="CXD694" s="413"/>
      <c r="CXE694" s="413"/>
      <c r="CXF694" s="414"/>
      <c r="CXG694" s="414"/>
      <c r="CXH694" s="413"/>
      <c r="CXI694" s="413"/>
      <c r="CXJ694" s="414"/>
      <c r="CXK694" s="414"/>
      <c r="CXL694" s="413"/>
      <c r="CXM694" s="413"/>
      <c r="CXN694" s="413"/>
      <c r="CXO694" s="413"/>
      <c r="CXP694" s="413"/>
      <c r="CXQ694" s="407"/>
      <c r="CXR694" s="439"/>
      <c r="CXS694" s="413"/>
      <c r="CXT694" s="413"/>
      <c r="CXU694" s="413"/>
      <c r="CXV694" s="413"/>
      <c r="CXW694" s="413"/>
      <c r="CXX694" s="413"/>
      <c r="CXY694" s="413"/>
      <c r="CXZ694" s="412"/>
      <c r="CYA694" s="412"/>
      <c r="CYB694" s="412"/>
      <c r="CYC694" s="412"/>
      <c r="CYD694" s="412"/>
      <c r="CYE694" s="412"/>
      <c r="CYF694" s="412"/>
      <c r="CYG694" s="412"/>
      <c r="CYH694" s="412"/>
      <c r="CYI694" s="412"/>
      <c r="CYJ694" s="412"/>
      <c r="CYK694" s="412"/>
      <c r="CYL694" s="412"/>
      <c r="CYM694" s="412"/>
      <c r="CYN694" s="412"/>
      <c r="CYO694" s="412"/>
      <c r="CYP694" s="412"/>
      <c r="CYQ694" s="412"/>
      <c r="CYR694" s="412"/>
      <c r="CYS694" s="412"/>
      <c r="CYT694" s="412"/>
      <c r="CYU694" s="412"/>
      <c r="CYV694" s="412"/>
      <c r="CYW694" s="412"/>
      <c r="CYX694" s="412"/>
      <c r="CYY694" s="412"/>
      <c r="CYZ694" s="412"/>
      <c r="CZA694" s="412"/>
      <c r="CZB694" s="412"/>
      <c r="CZC694" s="412"/>
      <c r="CZD694" s="412"/>
      <c r="CZE694" s="412"/>
      <c r="CZF694" s="412"/>
      <c r="CZG694" s="412"/>
      <c r="CZH694" s="412"/>
      <c r="CZI694" s="412"/>
      <c r="CZJ694" s="412"/>
      <c r="CZK694" s="412"/>
      <c r="CZL694" s="412"/>
      <c r="CZM694" s="412"/>
      <c r="CZN694" s="412"/>
      <c r="CZO694" s="412"/>
      <c r="CZP694" s="412"/>
      <c r="CZQ694" s="412"/>
      <c r="CZR694" s="413"/>
      <c r="CZS694" s="413"/>
      <c r="CZT694" s="413"/>
      <c r="CZU694" s="413"/>
      <c r="CZV694" s="413"/>
      <c r="CZW694" s="413"/>
      <c r="CZX694" s="413"/>
      <c r="CZY694" s="413"/>
      <c r="CZZ694" s="413"/>
      <c r="DAA694" s="413"/>
      <c r="DAB694" s="413"/>
      <c r="DAC694" s="413"/>
      <c r="DAD694" s="413"/>
      <c r="DAE694" s="413"/>
      <c r="DAF694" s="413"/>
      <c r="DAG694" s="413"/>
      <c r="DAH694" s="413"/>
      <c r="DAI694" s="413"/>
      <c r="DAJ694" s="413"/>
      <c r="DAK694" s="413"/>
      <c r="DAL694" s="413"/>
      <c r="DAM694" s="413"/>
      <c r="DAN694" s="413"/>
      <c r="DAO694" s="413"/>
      <c r="DAP694" s="414"/>
      <c r="DAQ694" s="414"/>
      <c r="DAR694" s="414"/>
      <c r="DAS694" s="414"/>
      <c r="DAT694" s="414"/>
      <c r="DAU694" s="413"/>
      <c r="DAV694" s="413"/>
      <c r="DAW694" s="414"/>
      <c r="DAX694" s="414"/>
      <c r="DAY694" s="413"/>
      <c r="DAZ694" s="413"/>
      <c r="DBA694" s="414"/>
      <c r="DBB694" s="414"/>
      <c r="DBC694" s="413"/>
      <c r="DBD694" s="413"/>
      <c r="DBE694" s="413"/>
      <c r="DBF694" s="413"/>
      <c r="DBG694" s="413"/>
      <c r="DBH694" s="413"/>
      <c r="DBI694" s="413"/>
      <c r="DBJ694" s="414"/>
      <c r="DBK694" s="414"/>
      <c r="DBL694" s="413"/>
      <c r="DBM694" s="413"/>
      <c r="DBN694" s="414"/>
      <c r="DBO694" s="414"/>
      <c r="DBP694" s="413"/>
      <c r="DBQ694" s="413"/>
      <c r="DBR694" s="413"/>
      <c r="DBS694" s="413"/>
      <c r="DBT694" s="413"/>
      <c r="DBU694" s="407"/>
      <c r="DBV694" s="439"/>
      <c r="DBW694" s="413"/>
      <c r="DBX694" s="413"/>
      <c r="DBY694" s="413"/>
      <c r="DBZ694" s="413"/>
      <c r="DCA694" s="413"/>
      <c r="DCB694" s="413"/>
      <c r="DCC694" s="413"/>
      <c r="DCD694" s="412"/>
      <c r="DCE694" s="412"/>
      <c r="DCF694" s="412"/>
      <c r="DCG694" s="412"/>
      <c r="DCH694" s="412"/>
      <c r="DCI694" s="412"/>
      <c r="DCJ694" s="412"/>
      <c r="DCK694" s="412"/>
      <c r="DCL694" s="412"/>
      <c r="DCM694" s="412"/>
      <c r="DCN694" s="412"/>
      <c r="DCO694" s="412"/>
      <c r="DCP694" s="412"/>
      <c r="DCQ694" s="412"/>
      <c r="DCR694" s="412"/>
      <c r="DCS694" s="412"/>
      <c r="DCT694" s="412"/>
      <c r="DCU694" s="412"/>
      <c r="DCV694" s="412"/>
      <c r="DCW694" s="412"/>
      <c r="DCX694" s="412"/>
      <c r="DCY694" s="412"/>
      <c r="DCZ694" s="412"/>
      <c r="DDA694" s="412"/>
      <c r="DDB694" s="412"/>
      <c r="DDC694" s="412"/>
      <c r="DDD694" s="412"/>
      <c r="DDE694" s="412"/>
      <c r="DDF694" s="412"/>
      <c r="DDG694" s="412"/>
      <c r="DDH694" s="412"/>
      <c r="DDI694" s="412"/>
      <c r="DDJ694" s="412"/>
      <c r="DDK694" s="412"/>
      <c r="DDL694" s="412"/>
      <c r="DDM694" s="412"/>
      <c r="DDN694" s="412"/>
      <c r="DDO694" s="412"/>
      <c r="DDP694" s="412"/>
      <c r="DDQ694" s="412"/>
      <c r="DDR694" s="412"/>
      <c r="DDS694" s="412"/>
      <c r="DDT694" s="412"/>
      <c r="DDU694" s="412"/>
      <c r="DDV694" s="413"/>
      <c r="DDW694" s="413"/>
      <c r="DDX694" s="413"/>
      <c r="DDY694" s="413"/>
      <c r="DDZ694" s="413"/>
      <c r="DEA694" s="413"/>
      <c r="DEB694" s="413"/>
      <c r="DEC694" s="413"/>
      <c r="DED694" s="413"/>
      <c r="DEE694" s="413"/>
      <c r="DEF694" s="413"/>
      <c r="DEG694" s="413"/>
      <c r="DEH694" s="413"/>
      <c r="DEI694" s="413"/>
      <c r="DEJ694" s="413"/>
      <c r="DEK694" s="413"/>
      <c r="DEL694" s="413"/>
      <c r="DEM694" s="413"/>
      <c r="DEN694" s="413"/>
      <c r="DEO694" s="413"/>
      <c r="DEP694" s="413"/>
      <c r="DEQ694" s="413"/>
      <c r="DER694" s="413"/>
      <c r="DES694" s="413"/>
      <c r="DET694" s="414"/>
      <c r="DEU694" s="414"/>
      <c r="DEV694" s="414"/>
      <c r="DEW694" s="414"/>
      <c r="DEX694" s="414"/>
      <c r="DEY694" s="413"/>
      <c r="DEZ694" s="413"/>
      <c r="DFA694" s="414"/>
      <c r="DFB694" s="414"/>
      <c r="DFC694" s="413"/>
      <c r="DFD694" s="413"/>
      <c r="DFE694" s="414"/>
      <c r="DFF694" s="414"/>
      <c r="DFG694" s="413"/>
      <c r="DFH694" s="413"/>
      <c r="DFI694" s="413"/>
      <c r="DFJ694" s="413"/>
      <c r="DFK694" s="413"/>
      <c r="DFL694" s="413"/>
      <c r="DFM694" s="413"/>
      <c r="DFN694" s="414"/>
      <c r="DFO694" s="414"/>
      <c r="DFP694" s="413"/>
      <c r="DFQ694" s="413"/>
      <c r="DFR694" s="414"/>
      <c r="DFS694" s="414"/>
      <c r="DFT694" s="413"/>
      <c r="DFU694" s="413"/>
      <c r="DFV694" s="413"/>
      <c r="DFW694" s="413"/>
      <c r="DFX694" s="413"/>
      <c r="DFY694" s="407"/>
      <c r="DFZ694" s="439"/>
      <c r="DGA694" s="413"/>
      <c r="DGB694" s="413"/>
      <c r="DGC694" s="413"/>
      <c r="DGD694" s="413"/>
      <c r="DGE694" s="413"/>
      <c r="DGF694" s="413"/>
      <c r="DGG694" s="413"/>
      <c r="DGH694" s="412"/>
      <c r="DGI694" s="412"/>
      <c r="DGJ694" s="412"/>
      <c r="DGK694" s="412"/>
      <c r="DGL694" s="412"/>
      <c r="DGM694" s="412"/>
      <c r="DGN694" s="412"/>
      <c r="DGO694" s="412"/>
      <c r="DGP694" s="412"/>
      <c r="DGQ694" s="412"/>
      <c r="DGR694" s="412"/>
      <c r="DGS694" s="412"/>
      <c r="DGT694" s="412"/>
      <c r="DGU694" s="412"/>
      <c r="DGV694" s="412"/>
      <c r="DGW694" s="412"/>
      <c r="DGX694" s="412"/>
      <c r="DGY694" s="412"/>
      <c r="DGZ694" s="412"/>
      <c r="DHA694" s="412"/>
      <c r="DHB694" s="412"/>
      <c r="DHC694" s="412"/>
      <c r="DHD694" s="412"/>
      <c r="DHE694" s="412"/>
      <c r="DHF694" s="412"/>
      <c r="DHG694" s="412"/>
      <c r="DHH694" s="412"/>
      <c r="DHI694" s="412"/>
      <c r="DHJ694" s="412"/>
      <c r="DHK694" s="412"/>
      <c r="DHL694" s="412"/>
      <c r="DHM694" s="412"/>
      <c r="DHN694" s="412"/>
      <c r="DHO694" s="412"/>
      <c r="DHP694" s="412"/>
      <c r="DHQ694" s="412"/>
      <c r="DHR694" s="412"/>
      <c r="DHS694" s="412"/>
      <c r="DHT694" s="412"/>
      <c r="DHU694" s="412"/>
      <c r="DHV694" s="412"/>
      <c r="DHW694" s="412"/>
      <c r="DHX694" s="412"/>
      <c r="DHY694" s="412"/>
      <c r="DHZ694" s="413"/>
      <c r="DIA694" s="413"/>
      <c r="DIB694" s="413"/>
      <c r="DIC694" s="413"/>
      <c r="DID694" s="413"/>
      <c r="DIE694" s="413"/>
      <c r="DIF694" s="413"/>
      <c r="DIG694" s="413"/>
      <c r="DIH694" s="413"/>
      <c r="DII694" s="413"/>
      <c r="DIJ694" s="413"/>
      <c r="DIK694" s="413"/>
      <c r="DIL694" s="413"/>
      <c r="DIM694" s="413"/>
      <c r="DIN694" s="413"/>
      <c r="DIO694" s="413"/>
      <c r="DIP694" s="413"/>
      <c r="DIQ694" s="413"/>
      <c r="DIR694" s="413"/>
      <c r="DIS694" s="413"/>
      <c r="DIT694" s="413"/>
      <c r="DIU694" s="413"/>
      <c r="DIV694" s="413"/>
      <c r="DIW694" s="413"/>
      <c r="DIX694" s="414"/>
      <c r="DIY694" s="414"/>
      <c r="DIZ694" s="414"/>
      <c r="DJA694" s="414"/>
      <c r="DJB694" s="414"/>
      <c r="DJC694" s="413"/>
      <c r="DJD694" s="413"/>
      <c r="DJE694" s="414"/>
      <c r="DJF694" s="414"/>
      <c r="DJG694" s="413"/>
      <c r="DJH694" s="413"/>
      <c r="DJI694" s="414"/>
      <c r="DJJ694" s="414"/>
      <c r="DJK694" s="413"/>
      <c r="DJL694" s="413"/>
      <c r="DJM694" s="413"/>
      <c r="DJN694" s="413"/>
      <c r="DJO694" s="413"/>
      <c r="DJP694" s="413"/>
      <c r="DJQ694" s="413"/>
      <c r="DJR694" s="414"/>
      <c r="DJS694" s="414"/>
      <c r="DJT694" s="413"/>
      <c r="DJU694" s="413"/>
      <c r="DJV694" s="414"/>
      <c r="DJW694" s="414"/>
      <c r="DJX694" s="413"/>
      <c r="DJY694" s="413"/>
      <c r="DJZ694" s="413"/>
      <c r="DKA694" s="413"/>
      <c r="DKB694" s="413"/>
      <c r="DKC694" s="407"/>
      <c r="DKD694" s="439"/>
      <c r="DKE694" s="413"/>
      <c r="DKF694" s="413"/>
      <c r="DKG694" s="413"/>
      <c r="DKH694" s="413"/>
      <c r="DKI694" s="413"/>
      <c r="DKJ694" s="413"/>
      <c r="DKK694" s="413"/>
      <c r="DKL694" s="412"/>
      <c r="DKM694" s="412"/>
      <c r="DKN694" s="412"/>
      <c r="DKO694" s="412"/>
      <c r="DKP694" s="412"/>
      <c r="DKQ694" s="412"/>
      <c r="DKR694" s="412"/>
      <c r="DKS694" s="412"/>
      <c r="DKT694" s="412"/>
      <c r="DKU694" s="412"/>
      <c r="DKV694" s="412"/>
      <c r="DKW694" s="412"/>
      <c r="DKX694" s="412"/>
      <c r="DKY694" s="412"/>
      <c r="DKZ694" s="412"/>
      <c r="DLA694" s="412"/>
      <c r="DLB694" s="412"/>
      <c r="DLC694" s="412"/>
      <c r="DLD694" s="412"/>
      <c r="DLE694" s="412"/>
      <c r="DLF694" s="412"/>
      <c r="DLG694" s="412"/>
      <c r="DLH694" s="412"/>
      <c r="DLI694" s="412"/>
      <c r="DLJ694" s="412"/>
      <c r="DLK694" s="412"/>
      <c r="DLL694" s="412"/>
      <c r="DLM694" s="412"/>
      <c r="DLN694" s="412"/>
      <c r="DLO694" s="412"/>
      <c r="DLP694" s="412"/>
      <c r="DLQ694" s="412"/>
      <c r="DLR694" s="412"/>
      <c r="DLS694" s="412"/>
      <c r="DLT694" s="412"/>
      <c r="DLU694" s="412"/>
      <c r="DLV694" s="412"/>
      <c r="DLW694" s="412"/>
      <c r="DLX694" s="412"/>
      <c r="DLY694" s="412"/>
      <c r="DLZ694" s="412"/>
      <c r="DMA694" s="412"/>
      <c r="DMB694" s="412"/>
      <c r="DMC694" s="412"/>
      <c r="DMD694" s="413"/>
      <c r="DME694" s="413"/>
      <c r="DMF694" s="413"/>
      <c r="DMG694" s="413"/>
      <c r="DMH694" s="413"/>
      <c r="DMI694" s="413"/>
      <c r="DMJ694" s="413"/>
      <c r="DMK694" s="413"/>
      <c r="DML694" s="413"/>
      <c r="DMM694" s="413"/>
      <c r="DMN694" s="413"/>
      <c r="DMO694" s="413"/>
      <c r="DMP694" s="413"/>
      <c r="DMQ694" s="413"/>
      <c r="DMR694" s="413"/>
      <c r="DMS694" s="413"/>
      <c r="DMT694" s="413"/>
      <c r="DMU694" s="413"/>
      <c r="DMV694" s="413"/>
      <c r="DMW694" s="413"/>
      <c r="DMX694" s="413"/>
      <c r="DMY694" s="413"/>
      <c r="DMZ694" s="413"/>
      <c r="DNA694" s="413"/>
      <c r="DNB694" s="414"/>
      <c r="DNC694" s="414"/>
      <c r="DND694" s="414"/>
      <c r="DNE694" s="414"/>
      <c r="DNF694" s="414"/>
      <c r="DNG694" s="413"/>
      <c r="DNH694" s="413"/>
      <c r="DNI694" s="414"/>
      <c r="DNJ694" s="414"/>
      <c r="DNK694" s="413"/>
      <c r="DNL694" s="413"/>
      <c r="DNM694" s="414"/>
      <c r="DNN694" s="414"/>
      <c r="DNO694" s="413"/>
      <c r="DNP694" s="413"/>
      <c r="DNQ694" s="413"/>
      <c r="DNR694" s="413"/>
      <c r="DNS694" s="413"/>
      <c r="DNT694" s="413"/>
      <c r="DNU694" s="413"/>
      <c r="DNV694" s="414"/>
      <c r="DNW694" s="414"/>
      <c r="DNX694" s="413"/>
      <c r="DNY694" s="413"/>
      <c r="DNZ694" s="414"/>
      <c r="DOA694" s="414"/>
      <c r="DOB694" s="413"/>
      <c r="DOC694" s="413"/>
      <c r="DOD694" s="413"/>
      <c r="DOE694" s="413"/>
      <c r="DOF694" s="413"/>
      <c r="DOG694" s="407"/>
      <c r="DOH694" s="439"/>
      <c r="DOI694" s="413"/>
      <c r="DOJ694" s="413"/>
      <c r="DOK694" s="413"/>
      <c r="DOL694" s="413"/>
      <c r="DOM694" s="413"/>
      <c r="DON694" s="413"/>
      <c r="DOO694" s="413"/>
      <c r="DOP694" s="412"/>
      <c r="DOQ694" s="412"/>
      <c r="DOR694" s="412"/>
      <c r="DOS694" s="412"/>
      <c r="DOT694" s="412"/>
      <c r="DOU694" s="412"/>
      <c r="DOV694" s="412"/>
      <c r="DOW694" s="412"/>
      <c r="DOX694" s="412"/>
      <c r="DOY694" s="412"/>
      <c r="DOZ694" s="412"/>
      <c r="DPA694" s="412"/>
      <c r="DPB694" s="412"/>
      <c r="DPC694" s="412"/>
      <c r="DPD694" s="412"/>
      <c r="DPE694" s="412"/>
      <c r="DPF694" s="412"/>
      <c r="DPG694" s="412"/>
      <c r="DPH694" s="412"/>
      <c r="DPI694" s="412"/>
      <c r="DPJ694" s="412"/>
      <c r="DPK694" s="412"/>
      <c r="DPL694" s="412"/>
      <c r="DPM694" s="412"/>
      <c r="DPN694" s="412"/>
      <c r="DPO694" s="412"/>
      <c r="DPP694" s="412"/>
      <c r="DPQ694" s="412"/>
      <c r="DPR694" s="412"/>
      <c r="DPS694" s="412"/>
      <c r="DPT694" s="412"/>
      <c r="DPU694" s="412"/>
      <c r="DPV694" s="412"/>
      <c r="DPW694" s="412"/>
      <c r="DPX694" s="412"/>
      <c r="DPY694" s="412"/>
      <c r="DPZ694" s="412"/>
      <c r="DQA694" s="412"/>
      <c r="DQB694" s="412"/>
      <c r="DQC694" s="412"/>
      <c r="DQD694" s="412"/>
      <c r="DQE694" s="412"/>
      <c r="DQF694" s="412"/>
      <c r="DQG694" s="412"/>
      <c r="DQH694" s="413"/>
      <c r="DQI694" s="413"/>
      <c r="DQJ694" s="413"/>
      <c r="DQK694" s="413"/>
      <c r="DQL694" s="413"/>
      <c r="DQM694" s="413"/>
      <c r="DQN694" s="413"/>
      <c r="DQO694" s="413"/>
      <c r="DQP694" s="413"/>
      <c r="DQQ694" s="413"/>
      <c r="DQR694" s="413"/>
      <c r="DQS694" s="413"/>
      <c r="DQT694" s="413"/>
      <c r="DQU694" s="413"/>
      <c r="DQV694" s="413"/>
      <c r="DQW694" s="413"/>
      <c r="DQX694" s="413"/>
      <c r="DQY694" s="413"/>
      <c r="DQZ694" s="413"/>
      <c r="DRA694" s="413"/>
      <c r="DRB694" s="413"/>
      <c r="DRC694" s="413"/>
      <c r="DRD694" s="413"/>
      <c r="DRE694" s="413"/>
      <c r="DRF694" s="414"/>
      <c r="DRG694" s="414"/>
      <c r="DRH694" s="414"/>
      <c r="DRI694" s="414"/>
      <c r="DRJ694" s="414"/>
      <c r="DRK694" s="413"/>
      <c r="DRL694" s="413"/>
      <c r="DRM694" s="414"/>
      <c r="DRN694" s="414"/>
      <c r="DRO694" s="413"/>
      <c r="DRP694" s="413"/>
      <c r="DRQ694" s="414"/>
      <c r="DRR694" s="414"/>
      <c r="DRS694" s="413"/>
      <c r="DRT694" s="413"/>
      <c r="DRU694" s="413"/>
      <c r="DRV694" s="413"/>
      <c r="DRW694" s="413"/>
      <c r="DRX694" s="413"/>
      <c r="DRY694" s="413"/>
      <c r="DRZ694" s="414"/>
      <c r="DSA694" s="414"/>
      <c r="DSB694" s="413"/>
      <c r="DSC694" s="413"/>
      <c r="DSD694" s="414"/>
      <c r="DSE694" s="414"/>
      <c r="DSF694" s="413"/>
      <c r="DSG694" s="413"/>
      <c r="DSH694" s="413"/>
      <c r="DSI694" s="413"/>
      <c r="DSJ694" s="413"/>
      <c r="DSK694" s="407"/>
      <c r="DSL694" s="439"/>
      <c r="DSM694" s="413"/>
      <c r="DSN694" s="413"/>
      <c r="DSO694" s="413"/>
      <c r="DSP694" s="413"/>
      <c r="DSQ694" s="413"/>
      <c r="DSR694" s="413"/>
      <c r="DSS694" s="413"/>
      <c r="DST694" s="412"/>
      <c r="DSU694" s="412"/>
      <c r="DSV694" s="412"/>
      <c r="DSW694" s="412"/>
      <c r="DSX694" s="412"/>
      <c r="DSY694" s="412"/>
      <c r="DSZ694" s="412"/>
      <c r="DTA694" s="412"/>
      <c r="DTB694" s="412"/>
      <c r="DTC694" s="412"/>
      <c r="DTD694" s="412"/>
      <c r="DTE694" s="412"/>
      <c r="DTF694" s="412"/>
      <c r="DTG694" s="412"/>
      <c r="DTH694" s="412"/>
      <c r="DTI694" s="412"/>
      <c r="DTJ694" s="412"/>
      <c r="DTK694" s="412"/>
      <c r="DTL694" s="412"/>
      <c r="DTM694" s="412"/>
      <c r="DTN694" s="412"/>
      <c r="DTO694" s="412"/>
      <c r="DTP694" s="412"/>
      <c r="DTQ694" s="412"/>
      <c r="DTR694" s="412"/>
      <c r="DTS694" s="412"/>
      <c r="DTT694" s="412"/>
      <c r="DTU694" s="412"/>
      <c r="DTV694" s="412"/>
      <c r="DTW694" s="412"/>
      <c r="DTX694" s="412"/>
      <c r="DTY694" s="412"/>
      <c r="DTZ694" s="412"/>
      <c r="DUA694" s="412"/>
      <c r="DUB694" s="412"/>
      <c r="DUC694" s="412"/>
      <c r="DUD694" s="412"/>
      <c r="DUE694" s="412"/>
      <c r="DUF694" s="412"/>
      <c r="DUG694" s="412"/>
      <c r="DUH694" s="412"/>
      <c r="DUI694" s="412"/>
      <c r="DUJ694" s="412"/>
      <c r="DUK694" s="412"/>
      <c r="DUL694" s="413"/>
      <c r="DUM694" s="413"/>
      <c r="DUN694" s="413"/>
      <c r="DUO694" s="413"/>
      <c r="DUP694" s="413"/>
      <c r="DUQ694" s="413"/>
      <c r="DUR694" s="413"/>
      <c r="DUS694" s="413"/>
      <c r="DUT694" s="413"/>
      <c r="DUU694" s="413"/>
      <c r="DUV694" s="413"/>
      <c r="DUW694" s="413"/>
      <c r="DUX694" s="413"/>
      <c r="DUY694" s="413"/>
      <c r="DUZ694" s="413"/>
      <c r="DVA694" s="413"/>
      <c r="DVB694" s="413"/>
      <c r="DVC694" s="413"/>
      <c r="DVD694" s="413"/>
      <c r="DVE694" s="413"/>
      <c r="DVF694" s="413"/>
      <c r="DVG694" s="413"/>
      <c r="DVH694" s="413"/>
      <c r="DVI694" s="413"/>
      <c r="DVJ694" s="414"/>
      <c r="DVK694" s="414"/>
      <c r="DVL694" s="414"/>
      <c r="DVM694" s="414"/>
      <c r="DVN694" s="414"/>
      <c r="DVO694" s="413"/>
      <c r="DVP694" s="413"/>
      <c r="DVQ694" s="414"/>
      <c r="DVR694" s="414"/>
      <c r="DVS694" s="413"/>
      <c r="DVT694" s="413"/>
      <c r="DVU694" s="414"/>
      <c r="DVV694" s="414"/>
      <c r="DVW694" s="413"/>
      <c r="DVX694" s="413"/>
      <c r="DVY694" s="413"/>
      <c r="DVZ694" s="413"/>
      <c r="DWA694" s="413"/>
      <c r="DWB694" s="413"/>
      <c r="DWC694" s="413"/>
      <c r="DWD694" s="414"/>
      <c r="DWE694" s="414"/>
      <c r="DWF694" s="413"/>
      <c r="DWG694" s="413"/>
      <c r="DWH694" s="414"/>
      <c r="DWI694" s="414"/>
      <c r="DWJ694" s="413"/>
      <c r="DWK694" s="413"/>
      <c r="DWL694" s="413"/>
      <c r="DWM694" s="413"/>
      <c r="DWN694" s="413"/>
      <c r="DWO694" s="407"/>
      <c r="DWP694" s="439"/>
      <c r="DWQ694" s="413"/>
      <c r="DWR694" s="413"/>
      <c r="DWS694" s="413"/>
      <c r="DWT694" s="413"/>
      <c r="DWU694" s="413"/>
      <c r="DWV694" s="413"/>
      <c r="DWW694" s="413"/>
      <c r="DWX694" s="412"/>
      <c r="DWY694" s="412"/>
      <c r="DWZ694" s="412"/>
      <c r="DXA694" s="412"/>
      <c r="DXB694" s="412"/>
      <c r="DXC694" s="412"/>
      <c r="DXD694" s="412"/>
      <c r="DXE694" s="412"/>
      <c r="DXF694" s="412"/>
      <c r="DXG694" s="412"/>
      <c r="DXH694" s="412"/>
      <c r="DXI694" s="412"/>
      <c r="DXJ694" s="412"/>
      <c r="DXK694" s="412"/>
      <c r="DXL694" s="412"/>
      <c r="DXM694" s="412"/>
      <c r="DXN694" s="412"/>
      <c r="DXO694" s="412"/>
      <c r="DXP694" s="412"/>
      <c r="DXQ694" s="412"/>
      <c r="DXR694" s="412"/>
      <c r="DXS694" s="412"/>
      <c r="DXT694" s="412"/>
      <c r="DXU694" s="412"/>
      <c r="DXV694" s="412"/>
      <c r="DXW694" s="412"/>
      <c r="DXX694" s="412"/>
      <c r="DXY694" s="412"/>
      <c r="DXZ694" s="412"/>
      <c r="DYA694" s="412"/>
      <c r="DYB694" s="412"/>
      <c r="DYC694" s="412"/>
      <c r="DYD694" s="412"/>
      <c r="DYE694" s="412"/>
      <c r="DYF694" s="412"/>
      <c r="DYG694" s="412"/>
      <c r="DYH694" s="412"/>
      <c r="DYI694" s="412"/>
      <c r="DYJ694" s="412"/>
      <c r="DYK694" s="412"/>
      <c r="DYL694" s="412"/>
      <c r="DYM694" s="412"/>
      <c r="DYN694" s="412"/>
      <c r="DYO694" s="412"/>
      <c r="DYP694" s="413"/>
      <c r="DYQ694" s="413"/>
      <c r="DYR694" s="413"/>
      <c r="DYS694" s="413"/>
      <c r="DYT694" s="413"/>
      <c r="DYU694" s="413"/>
      <c r="DYV694" s="413"/>
      <c r="DYW694" s="413"/>
      <c r="DYX694" s="413"/>
      <c r="DYY694" s="413"/>
      <c r="DYZ694" s="413"/>
      <c r="DZA694" s="413"/>
      <c r="DZB694" s="413"/>
      <c r="DZC694" s="413"/>
      <c r="DZD694" s="413"/>
      <c r="DZE694" s="413"/>
      <c r="DZF694" s="413"/>
      <c r="DZG694" s="413"/>
      <c r="DZH694" s="413"/>
      <c r="DZI694" s="413"/>
      <c r="DZJ694" s="413"/>
      <c r="DZK694" s="413"/>
      <c r="DZL694" s="413"/>
      <c r="DZM694" s="413"/>
      <c r="DZN694" s="414"/>
      <c r="DZO694" s="414"/>
      <c r="DZP694" s="414"/>
      <c r="DZQ694" s="414"/>
      <c r="DZR694" s="414"/>
      <c r="DZS694" s="413"/>
      <c r="DZT694" s="413"/>
      <c r="DZU694" s="414"/>
      <c r="DZV694" s="414"/>
      <c r="DZW694" s="413"/>
      <c r="DZX694" s="413"/>
      <c r="DZY694" s="414"/>
      <c r="DZZ694" s="414"/>
      <c r="EAA694" s="413"/>
      <c r="EAB694" s="413"/>
      <c r="EAC694" s="413"/>
      <c r="EAD694" s="413"/>
      <c r="EAE694" s="413"/>
      <c r="EAF694" s="413"/>
      <c r="EAG694" s="413"/>
      <c r="EAH694" s="414"/>
      <c r="EAI694" s="414"/>
      <c r="EAJ694" s="413"/>
      <c r="EAK694" s="413"/>
      <c r="EAL694" s="414"/>
      <c r="EAM694" s="414"/>
      <c r="EAN694" s="413"/>
      <c r="EAO694" s="413"/>
      <c r="EAP694" s="413"/>
      <c r="EAQ694" s="413"/>
      <c r="EAR694" s="413"/>
      <c r="EAS694" s="407"/>
      <c r="EAT694" s="439"/>
      <c r="EAU694" s="413"/>
      <c r="EAV694" s="413"/>
      <c r="EAW694" s="413"/>
      <c r="EAX694" s="413"/>
      <c r="EAY694" s="413"/>
      <c r="EAZ694" s="413"/>
      <c r="EBA694" s="413"/>
      <c r="EBB694" s="412"/>
      <c r="EBC694" s="412"/>
      <c r="EBD694" s="412"/>
      <c r="EBE694" s="412"/>
      <c r="EBF694" s="412"/>
      <c r="EBG694" s="412"/>
      <c r="EBH694" s="412"/>
      <c r="EBI694" s="412"/>
      <c r="EBJ694" s="412"/>
      <c r="EBK694" s="412"/>
      <c r="EBL694" s="412"/>
      <c r="EBM694" s="412"/>
      <c r="EBN694" s="412"/>
      <c r="EBO694" s="412"/>
      <c r="EBP694" s="412"/>
      <c r="EBQ694" s="412"/>
      <c r="EBR694" s="412"/>
      <c r="EBS694" s="412"/>
      <c r="EBT694" s="412"/>
      <c r="EBU694" s="412"/>
      <c r="EBV694" s="412"/>
      <c r="EBW694" s="412"/>
      <c r="EBX694" s="412"/>
      <c r="EBY694" s="412"/>
      <c r="EBZ694" s="412"/>
      <c r="ECA694" s="412"/>
      <c r="ECB694" s="412"/>
      <c r="ECC694" s="412"/>
      <c r="ECD694" s="412"/>
      <c r="ECE694" s="412"/>
      <c r="ECF694" s="412"/>
      <c r="ECG694" s="412"/>
      <c r="ECH694" s="412"/>
      <c r="ECI694" s="412"/>
      <c r="ECJ694" s="412"/>
      <c r="ECK694" s="412"/>
      <c r="ECL694" s="412"/>
      <c r="ECM694" s="412"/>
      <c r="ECN694" s="412"/>
      <c r="ECO694" s="412"/>
      <c r="ECP694" s="412"/>
      <c r="ECQ694" s="412"/>
      <c r="ECR694" s="412"/>
      <c r="ECS694" s="412"/>
      <c r="ECT694" s="413"/>
      <c r="ECU694" s="413"/>
      <c r="ECV694" s="413"/>
      <c r="ECW694" s="413"/>
      <c r="ECX694" s="413"/>
      <c r="ECY694" s="413"/>
      <c r="ECZ694" s="413"/>
      <c r="EDA694" s="413"/>
      <c r="EDB694" s="413"/>
      <c r="EDC694" s="413"/>
      <c r="EDD694" s="413"/>
      <c r="EDE694" s="413"/>
      <c r="EDF694" s="413"/>
      <c r="EDG694" s="413"/>
      <c r="EDH694" s="413"/>
      <c r="EDI694" s="413"/>
      <c r="EDJ694" s="413"/>
      <c r="EDK694" s="413"/>
      <c r="EDL694" s="413"/>
      <c r="EDM694" s="413"/>
      <c r="EDN694" s="413"/>
      <c r="EDO694" s="413"/>
      <c r="EDP694" s="413"/>
      <c r="EDQ694" s="413"/>
      <c r="EDR694" s="414"/>
      <c r="EDS694" s="414"/>
      <c r="EDT694" s="414"/>
      <c r="EDU694" s="414"/>
      <c r="EDV694" s="414"/>
      <c r="EDW694" s="413"/>
      <c r="EDX694" s="413"/>
      <c r="EDY694" s="414"/>
      <c r="EDZ694" s="414"/>
      <c r="EEA694" s="413"/>
      <c r="EEB694" s="413"/>
      <c r="EEC694" s="414"/>
      <c r="EED694" s="414"/>
      <c r="EEE694" s="413"/>
      <c r="EEF694" s="413"/>
      <c r="EEG694" s="413"/>
      <c r="EEH694" s="413"/>
      <c r="EEI694" s="413"/>
      <c r="EEJ694" s="413"/>
      <c r="EEK694" s="413"/>
      <c r="EEL694" s="414"/>
      <c r="EEM694" s="414"/>
      <c r="EEN694" s="413"/>
      <c r="EEO694" s="413"/>
      <c r="EEP694" s="414"/>
      <c r="EEQ694" s="414"/>
      <c r="EER694" s="413"/>
      <c r="EES694" s="413"/>
      <c r="EET694" s="413"/>
      <c r="EEU694" s="413"/>
      <c r="EEV694" s="413"/>
      <c r="EEW694" s="407"/>
      <c r="EEX694" s="439"/>
      <c r="EEY694" s="413"/>
      <c r="EEZ694" s="413"/>
      <c r="EFA694" s="413"/>
      <c r="EFB694" s="413"/>
      <c r="EFC694" s="413"/>
      <c r="EFD694" s="413"/>
      <c r="EFE694" s="413"/>
      <c r="EFF694" s="412"/>
      <c r="EFG694" s="412"/>
      <c r="EFH694" s="412"/>
      <c r="EFI694" s="412"/>
      <c r="EFJ694" s="412"/>
      <c r="EFK694" s="412"/>
      <c r="EFL694" s="412"/>
      <c r="EFM694" s="412"/>
      <c r="EFN694" s="412"/>
      <c r="EFO694" s="412"/>
      <c r="EFP694" s="412"/>
      <c r="EFQ694" s="412"/>
      <c r="EFR694" s="412"/>
      <c r="EFS694" s="412"/>
      <c r="EFT694" s="412"/>
      <c r="EFU694" s="412"/>
      <c r="EFV694" s="412"/>
      <c r="EFW694" s="412"/>
      <c r="EFX694" s="412"/>
      <c r="EFY694" s="412"/>
      <c r="EFZ694" s="412"/>
      <c r="EGA694" s="412"/>
      <c r="EGB694" s="412"/>
      <c r="EGC694" s="412"/>
      <c r="EGD694" s="412"/>
      <c r="EGE694" s="412"/>
      <c r="EGF694" s="412"/>
      <c r="EGG694" s="412"/>
      <c r="EGH694" s="412"/>
      <c r="EGI694" s="412"/>
      <c r="EGJ694" s="412"/>
      <c r="EGK694" s="412"/>
      <c r="EGL694" s="412"/>
      <c r="EGM694" s="412"/>
      <c r="EGN694" s="412"/>
      <c r="EGO694" s="412"/>
      <c r="EGP694" s="412"/>
      <c r="EGQ694" s="412"/>
      <c r="EGR694" s="412"/>
      <c r="EGS694" s="412"/>
      <c r="EGT694" s="412"/>
      <c r="EGU694" s="412"/>
      <c r="EGV694" s="412"/>
      <c r="EGW694" s="412"/>
      <c r="EGX694" s="413"/>
      <c r="EGY694" s="413"/>
      <c r="EGZ694" s="413"/>
      <c r="EHA694" s="413"/>
      <c r="EHB694" s="413"/>
      <c r="EHC694" s="413"/>
      <c r="EHD694" s="413"/>
      <c r="EHE694" s="413"/>
      <c r="EHF694" s="413"/>
      <c r="EHG694" s="413"/>
      <c r="EHH694" s="413"/>
      <c r="EHI694" s="413"/>
      <c r="EHJ694" s="413"/>
      <c r="EHK694" s="413"/>
      <c r="EHL694" s="413"/>
      <c r="EHM694" s="413"/>
      <c r="EHN694" s="413"/>
      <c r="EHO694" s="413"/>
      <c r="EHP694" s="413"/>
      <c r="EHQ694" s="413"/>
      <c r="EHR694" s="413"/>
      <c r="EHS694" s="413"/>
      <c r="EHT694" s="413"/>
      <c r="EHU694" s="413"/>
      <c r="EHV694" s="414"/>
      <c r="EHW694" s="414"/>
      <c r="EHX694" s="414"/>
      <c r="EHY694" s="414"/>
      <c r="EHZ694" s="414"/>
      <c r="EIA694" s="413"/>
      <c r="EIB694" s="413"/>
      <c r="EIC694" s="414"/>
      <c r="EID694" s="414"/>
      <c r="EIE694" s="413"/>
      <c r="EIF694" s="413"/>
      <c r="EIG694" s="414"/>
      <c r="EIH694" s="414"/>
      <c r="EII694" s="413"/>
      <c r="EIJ694" s="413"/>
      <c r="EIK694" s="413"/>
      <c r="EIL694" s="413"/>
      <c r="EIM694" s="413"/>
      <c r="EIN694" s="413"/>
      <c r="EIO694" s="413"/>
      <c r="EIP694" s="414"/>
      <c r="EIQ694" s="414"/>
      <c r="EIR694" s="413"/>
      <c r="EIS694" s="413"/>
      <c r="EIT694" s="414"/>
      <c r="EIU694" s="414"/>
      <c r="EIV694" s="413"/>
      <c r="EIW694" s="413"/>
      <c r="EIX694" s="413"/>
      <c r="EIY694" s="413"/>
      <c r="EIZ694" s="413"/>
      <c r="EJA694" s="407"/>
      <c r="EJB694" s="439"/>
      <c r="EJC694" s="413"/>
      <c r="EJD694" s="413"/>
      <c r="EJE694" s="413"/>
      <c r="EJF694" s="413"/>
      <c r="EJG694" s="413"/>
      <c r="EJH694" s="413"/>
      <c r="EJI694" s="413"/>
      <c r="EJJ694" s="412"/>
      <c r="EJK694" s="412"/>
      <c r="EJL694" s="412"/>
      <c r="EJM694" s="412"/>
      <c r="EJN694" s="412"/>
      <c r="EJO694" s="412"/>
      <c r="EJP694" s="412"/>
      <c r="EJQ694" s="412"/>
      <c r="EJR694" s="412"/>
      <c r="EJS694" s="412"/>
      <c r="EJT694" s="412"/>
      <c r="EJU694" s="412"/>
      <c r="EJV694" s="412"/>
      <c r="EJW694" s="412"/>
      <c r="EJX694" s="412"/>
      <c r="EJY694" s="412"/>
      <c r="EJZ694" s="412"/>
      <c r="EKA694" s="412"/>
      <c r="EKB694" s="412"/>
      <c r="EKC694" s="412"/>
      <c r="EKD694" s="412"/>
      <c r="EKE694" s="412"/>
      <c r="EKF694" s="412"/>
      <c r="EKG694" s="412"/>
      <c r="EKH694" s="412"/>
      <c r="EKI694" s="412"/>
      <c r="EKJ694" s="412"/>
      <c r="EKK694" s="412"/>
      <c r="EKL694" s="412"/>
      <c r="EKM694" s="412"/>
      <c r="EKN694" s="412"/>
      <c r="EKO694" s="412"/>
      <c r="EKP694" s="412"/>
      <c r="EKQ694" s="412"/>
      <c r="EKR694" s="412"/>
      <c r="EKS694" s="412"/>
      <c r="EKT694" s="412"/>
      <c r="EKU694" s="412"/>
      <c r="EKV694" s="412"/>
      <c r="EKW694" s="412"/>
      <c r="EKX694" s="412"/>
      <c r="EKY694" s="412"/>
      <c r="EKZ694" s="412"/>
      <c r="ELA694" s="412"/>
      <c r="ELB694" s="413"/>
      <c r="ELC694" s="413"/>
      <c r="ELD694" s="413"/>
      <c r="ELE694" s="413"/>
      <c r="ELF694" s="413"/>
      <c r="ELG694" s="413"/>
      <c r="ELH694" s="413"/>
      <c r="ELI694" s="413"/>
      <c r="ELJ694" s="413"/>
      <c r="ELK694" s="413"/>
      <c r="ELL694" s="413"/>
      <c r="ELM694" s="413"/>
      <c r="ELN694" s="413"/>
      <c r="ELO694" s="413"/>
      <c r="ELP694" s="413"/>
      <c r="ELQ694" s="413"/>
      <c r="ELR694" s="413"/>
      <c r="ELS694" s="413"/>
      <c r="ELT694" s="413"/>
      <c r="ELU694" s="413"/>
      <c r="ELV694" s="413"/>
      <c r="ELW694" s="413"/>
      <c r="ELX694" s="413"/>
      <c r="ELY694" s="413"/>
      <c r="ELZ694" s="414"/>
      <c r="EMA694" s="414"/>
      <c r="EMB694" s="414"/>
      <c r="EMC694" s="414"/>
      <c r="EMD694" s="414"/>
      <c r="EME694" s="413"/>
      <c r="EMF694" s="413"/>
      <c r="EMG694" s="414"/>
      <c r="EMH694" s="414"/>
      <c r="EMI694" s="413"/>
      <c r="EMJ694" s="413"/>
      <c r="EMK694" s="414"/>
      <c r="EML694" s="414"/>
      <c r="EMM694" s="413"/>
      <c r="EMN694" s="413"/>
      <c r="EMO694" s="413"/>
      <c r="EMP694" s="413"/>
      <c r="EMQ694" s="413"/>
      <c r="EMR694" s="413"/>
      <c r="EMS694" s="413"/>
      <c r="EMT694" s="414"/>
      <c r="EMU694" s="414"/>
      <c r="EMV694" s="413"/>
      <c r="EMW694" s="413"/>
      <c r="EMX694" s="414"/>
      <c r="EMY694" s="414"/>
      <c r="EMZ694" s="413"/>
      <c r="ENA694" s="413"/>
      <c r="ENB694" s="413"/>
      <c r="ENC694" s="413"/>
      <c r="END694" s="413"/>
      <c r="ENE694" s="407"/>
      <c r="ENF694" s="439"/>
      <c r="ENG694" s="413"/>
      <c r="ENH694" s="413"/>
      <c r="ENI694" s="413"/>
      <c r="ENJ694" s="413"/>
      <c r="ENK694" s="413"/>
      <c r="ENL694" s="413"/>
      <c r="ENM694" s="413"/>
      <c r="ENN694" s="412"/>
      <c r="ENO694" s="412"/>
      <c r="ENP694" s="412"/>
      <c r="ENQ694" s="412"/>
      <c r="ENR694" s="412"/>
      <c r="ENS694" s="412"/>
      <c r="ENT694" s="412"/>
      <c r="ENU694" s="412"/>
      <c r="ENV694" s="412"/>
      <c r="ENW694" s="412"/>
      <c r="ENX694" s="412"/>
      <c r="ENY694" s="412"/>
      <c r="ENZ694" s="412"/>
      <c r="EOA694" s="412"/>
      <c r="EOB694" s="412"/>
      <c r="EOC694" s="412"/>
      <c r="EOD694" s="412"/>
      <c r="EOE694" s="412"/>
      <c r="EOF694" s="412"/>
      <c r="EOG694" s="412"/>
      <c r="EOH694" s="412"/>
      <c r="EOI694" s="412"/>
      <c r="EOJ694" s="412"/>
      <c r="EOK694" s="412"/>
      <c r="EOL694" s="412"/>
      <c r="EOM694" s="412"/>
      <c r="EON694" s="412"/>
      <c r="EOO694" s="412"/>
      <c r="EOP694" s="412"/>
      <c r="EOQ694" s="412"/>
      <c r="EOR694" s="412"/>
      <c r="EOS694" s="412"/>
      <c r="EOT694" s="412"/>
      <c r="EOU694" s="412"/>
      <c r="EOV694" s="412"/>
      <c r="EOW694" s="412"/>
      <c r="EOX694" s="412"/>
      <c r="EOY694" s="412"/>
      <c r="EOZ694" s="412"/>
      <c r="EPA694" s="412"/>
      <c r="EPB694" s="412"/>
      <c r="EPC694" s="412"/>
      <c r="EPD694" s="412"/>
      <c r="EPE694" s="412"/>
      <c r="EPF694" s="413"/>
      <c r="EPG694" s="413"/>
      <c r="EPH694" s="413"/>
      <c r="EPI694" s="413"/>
      <c r="EPJ694" s="413"/>
      <c r="EPK694" s="413"/>
      <c r="EPL694" s="413"/>
      <c r="EPM694" s="413"/>
      <c r="EPN694" s="413"/>
      <c r="EPO694" s="413"/>
      <c r="EPP694" s="413"/>
      <c r="EPQ694" s="413"/>
      <c r="EPR694" s="413"/>
      <c r="EPS694" s="413"/>
      <c r="EPT694" s="413"/>
      <c r="EPU694" s="413"/>
      <c r="EPV694" s="413"/>
      <c r="EPW694" s="413"/>
      <c r="EPX694" s="413"/>
      <c r="EPY694" s="413"/>
      <c r="EPZ694" s="413"/>
      <c r="EQA694" s="413"/>
      <c r="EQB694" s="413"/>
      <c r="EQC694" s="413"/>
      <c r="EQD694" s="414"/>
      <c r="EQE694" s="414"/>
      <c r="EQF694" s="414"/>
      <c r="EQG694" s="414"/>
      <c r="EQH694" s="414"/>
      <c r="EQI694" s="413"/>
      <c r="EQJ694" s="413"/>
      <c r="EQK694" s="414"/>
      <c r="EQL694" s="414"/>
      <c r="EQM694" s="413"/>
      <c r="EQN694" s="413"/>
      <c r="EQO694" s="414"/>
      <c r="EQP694" s="414"/>
      <c r="EQQ694" s="413"/>
      <c r="EQR694" s="413"/>
      <c r="EQS694" s="413"/>
      <c r="EQT694" s="413"/>
      <c r="EQU694" s="413"/>
      <c r="EQV694" s="413"/>
      <c r="EQW694" s="413"/>
      <c r="EQX694" s="414"/>
      <c r="EQY694" s="414"/>
      <c r="EQZ694" s="413"/>
      <c r="ERA694" s="413"/>
      <c r="ERB694" s="414"/>
      <c r="ERC694" s="414"/>
      <c r="ERD694" s="413"/>
      <c r="ERE694" s="413"/>
      <c r="ERF694" s="413"/>
      <c r="ERG694" s="413"/>
      <c r="ERH694" s="413"/>
      <c r="ERI694" s="407"/>
      <c r="ERJ694" s="439"/>
      <c r="ERK694" s="413"/>
      <c r="ERL694" s="413"/>
      <c r="ERM694" s="413"/>
      <c r="ERN694" s="413"/>
      <c r="ERO694" s="413"/>
      <c r="ERP694" s="413"/>
      <c r="ERQ694" s="413"/>
      <c r="ERR694" s="412"/>
      <c r="ERS694" s="412"/>
      <c r="ERT694" s="412"/>
      <c r="ERU694" s="412"/>
      <c r="ERV694" s="412"/>
      <c r="ERW694" s="412"/>
      <c r="ERX694" s="412"/>
      <c r="ERY694" s="412"/>
      <c r="ERZ694" s="412"/>
      <c r="ESA694" s="412"/>
      <c r="ESB694" s="412"/>
      <c r="ESC694" s="412"/>
      <c r="ESD694" s="412"/>
      <c r="ESE694" s="412"/>
      <c r="ESF694" s="412"/>
      <c r="ESG694" s="412"/>
      <c r="ESH694" s="412"/>
      <c r="ESI694" s="412"/>
      <c r="ESJ694" s="412"/>
      <c r="ESK694" s="412"/>
      <c r="ESL694" s="412"/>
      <c r="ESM694" s="412"/>
      <c r="ESN694" s="412"/>
      <c r="ESO694" s="412"/>
      <c r="ESP694" s="412"/>
      <c r="ESQ694" s="412"/>
      <c r="ESR694" s="412"/>
      <c r="ESS694" s="412"/>
      <c r="EST694" s="412"/>
      <c r="ESU694" s="412"/>
      <c r="ESV694" s="412"/>
      <c r="ESW694" s="412"/>
      <c r="ESX694" s="412"/>
      <c r="ESY694" s="412"/>
      <c r="ESZ694" s="412"/>
      <c r="ETA694" s="412"/>
      <c r="ETB694" s="412"/>
      <c r="ETC694" s="412"/>
      <c r="ETD694" s="412"/>
      <c r="ETE694" s="412"/>
      <c r="ETF694" s="412"/>
      <c r="ETG694" s="412"/>
      <c r="ETH694" s="412"/>
      <c r="ETI694" s="412"/>
      <c r="ETJ694" s="413"/>
      <c r="ETK694" s="413"/>
      <c r="ETL694" s="413"/>
      <c r="ETM694" s="413"/>
      <c r="ETN694" s="413"/>
      <c r="ETO694" s="413"/>
      <c r="ETP694" s="413"/>
      <c r="ETQ694" s="413"/>
      <c r="ETR694" s="413"/>
      <c r="ETS694" s="413"/>
      <c r="ETT694" s="413"/>
      <c r="ETU694" s="413"/>
      <c r="ETV694" s="413"/>
      <c r="ETW694" s="413"/>
      <c r="ETX694" s="413"/>
      <c r="ETY694" s="413"/>
      <c r="ETZ694" s="413"/>
      <c r="EUA694" s="413"/>
      <c r="EUB694" s="413"/>
      <c r="EUC694" s="413"/>
      <c r="EUD694" s="413"/>
      <c r="EUE694" s="413"/>
      <c r="EUF694" s="413"/>
      <c r="EUG694" s="413"/>
      <c r="EUH694" s="414"/>
      <c r="EUI694" s="414"/>
      <c r="EUJ694" s="414"/>
      <c r="EUK694" s="414"/>
      <c r="EUL694" s="414"/>
      <c r="EUM694" s="413"/>
      <c r="EUN694" s="413"/>
      <c r="EUO694" s="414"/>
      <c r="EUP694" s="414"/>
      <c r="EUQ694" s="413"/>
      <c r="EUR694" s="413"/>
      <c r="EUS694" s="414"/>
      <c r="EUT694" s="414"/>
      <c r="EUU694" s="413"/>
      <c r="EUV694" s="413"/>
      <c r="EUW694" s="413"/>
      <c r="EUX694" s="413"/>
      <c r="EUY694" s="413"/>
      <c r="EUZ694" s="413"/>
      <c r="EVA694" s="413"/>
      <c r="EVB694" s="414"/>
      <c r="EVC694" s="414"/>
      <c r="EVD694" s="413"/>
      <c r="EVE694" s="413"/>
      <c r="EVF694" s="414"/>
      <c r="EVG694" s="414"/>
      <c r="EVH694" s="413"/>
      <c r="EVI694" s="413"/>
      <c r="EVJ694" s="413"/>
      <c r="EVK694" s="413"/>
      <c r="EVL694" s="413"/>
      <c r="EVM694" s="407"/>
      <c r="EVN694" s="439"/>
      <c r="EVO694" s="413"/>
      <c r="EVP694" s="413"/>
      <c r="EVQ694" s="413"/>
      <c r="EVR694" s="413"/>
      <c r="EVS694" s="413"/>
      <c r="EVT694" s="413"/>
      <c r="EVU694" s="413"/>
      <c r="EVV694" s="412"/>
      <c r="EVW694" s="412"/>
      <c r="EVX694" s="412"/>
      <c r="EVY694" s="412"/>
      <c r="EVZ694" s="412"/>
      <c r="EWA694" s="412"/>
      <c r="EWB694" s="412"/>
      <c r="EWC694" s="412"/>
      <c r="EWD694" s="412"/>
      <c r="EWE694" s="412"/>
      <c r="EWF694" s="412"/>
      <c r="EWG694" s="412"/>
      <c r="EWH694" s="412"/>
      <c r="EWI694" s="412"/>
      <c r="EWJ694" s="412"/>
      <c r="EWK694" s="412"/>
      <c r="EWL694" s="412"/>
      <c r="EWM694" s="412"/>
      <c r="EWN694" s="412"/>
      <c r="EWO694" s="412"/>
      <c r="EWP694" s="412"/>
      <c r="EWQ694" s="412"/>
      <c r="EWR694" s="412"/>
      <c r="EWS694" s="412"/>
      <c r="EWT694" s="412"/>
      <c r="EWU694" s="412"/>
      <c r="EWV694" s="412"/>
      <c r="EWW694" s="412"/>
      <c r="EWX694" s="412"/>
      <c r="EWY694" s="412"/>
      <c r="EWZ694" s="412"/>
      <c r="EXA694" s="412"/>
      <c r="EXB694" s="412"/>
      <c r="EXC694" s="412"/>
      <c r="EXD694" s="412"/>
      <c r="EXE694" s="412"/>
      <c r="EXF694" s="412"/>
      <c r="EXG694" s="412"/>
      <c r="EXH694" s="412"/>
      <c r="EXI694" s="412"/>
      <c r="EXJ694" s="412"/>
      <c r="EXK694" s="412"/>
      <c r="EXL694" s="412"/>
      <c r="EXM694" s="412"/>
      <c r="EXN694" s="413"/>
      <c r="EXO694" s="413"/>
      <c r="EXP694" s="413"/>
      <c r="EXQ694" s="413"/>
      <c r="EXR694" s="413"/>
      <c r="EXS694" s="413"/>
      <c r="EXT694" s="413"/>
      <c r="EXU694" s="413"/>
      <c r="EXV694" s="413"/>
      <c r="EXW694" s="413"/>
      <c r="EXX694" s="413"/>
      <c r="EXY694" s="413"/>
      <c r="EXZ694" s="413"/>
      <c r="EYA694" s="413"/>
      <c r="EYB694" s="413"/>
      <c r="EYC694" s="413"/>
      <c r="EYD694" s="413"/>
      <c r="EYE694" s="413"/>
      <c r="EYF694" s="413"/>
      <c r="EYG694" s="413"/>
      <c r="EYH694" s="413"/>
      <c r="EYI694" s="413"/>
      <c r="EYJ694" s="413"/>
      <c r="EYK694" s="413"/>
      <c r="EYL694" s="414"/>
      <c r="EYM694" s="414"/>
      <c r="EYN694" s="414"/>
      <c r="EYO694" s="414"/>
      <c r="EYP694" s="414"/>
      <c r="EYQ694" s="413"/>
      <c r="EYR694" s="413"/>
      <c r="EYS694" s="414"/>
      <c r="EYT694" s="414"/>
      <c r="EYU694" s="413"/>
      <c r="EYV694" s="413"/>
      <c r="EYW694" s="414"/>
      <c r="EYX694" s="414"/>
      <c r="EYY694" s="413"/>
      <c r="EYZ694" s="413"/>
      <c r="EZA694" s="413"/>
      <c r="EZB694" s="413"/>
      <c r="EZC694" s="413"/>
      <c r="EZD694" s="413"/>
      <c r="EZE694" s="413"/>
      <c r="EZF694" s="414"/>
      <c r="EZG694" s="414"/>
      <c r="EZH694" s="413"/>
      <c r="EZI694" s="413"/>
      <c r="EZJ694" s="414"/>
      <c r="EZK694" s="414"/>
      <c r="EZL694" s="413"/>
      <c r="EZM694" s="413"/>
      <c r="EZN694" s="413"/>
      <c r="EZO694" s="413"/>
      <c r="EZP694" s="413"/>
      <c r="EZQ694" s="407"/>
      <c r="EZR694" s="439"/>
      <c r="EZS694" s="413"/>
      <c r="EZT694" s="413"/>
      <c r="EZU694" s="413"/>
      <c r="EZV694" s="413"/>
      <c r="EZW694" s="413"/>
      <c r="EZX694" s="413"/>
      <c r="EZY694" s="413"/>
      <c r="EZZ694" s="412"/>
      <c r="FAA694" s="412"/>
      <c r="FAB694" s="412"/>
      <c r="FAC694" s="412"/>
      <c r="FAD694" s="412"/>
      <c r="FAE694" s="412"/>
      <c r="FAF694" s="412"/>
      <c r="FAG694" s="412"/>
      <c r="FAH694" s="412"/>
      <c r="FAI694" s="412"/>
      <c r="FAJ694" s="412"/>
      <c r="FAK694" s="412"/>
      <c r="FAL694" s="412"/>
      <c r="FAM694" s="412"/>
      <c r="FAN694" s="412"/>
      <c r="FAO694" s="412"/>
      <c r="FAP694" s="412"/>
      <c r="FAQ694" s="412"/>
      <c r="FAR694" s="412"/>
      <c r="FAS694" s="412"/>
      <c r="FAT694" s="412"/>
      <c r="FAU694" s="412"/>
      <c r="FAV694" s="412"/>
      <c r="FAW694" s="412"/>
      <c r="FAX694" s="412"/>
      <c r="FAY694" s="412"/>
      <c r="FAZ694" s="412"/>
      <c r="FBA694" s="412"/>
      <c r="FBB694" s="412"/>
      <c r="FBC694" s="412"/>
      <c r="FBD694" s="412"/>
      <c r="FBE694" s="412"/>
      <c r="FBF694" s="412"/>
      <c r="FBG694" s="412"/>
      <c r="FBH694" s="412"/>
      <c r="FBI694" s="412"/>
      <c r="FBJ694" s="412"/>
      <c r="FBK694" s="412"/>
      <c r="FBL694" s="412"/>
      <c r="FBM694" s="412"/>
      <c r="FBN694" s="412"/>
      <c r="FBO694" s="412"/>
      <c r="FBP694" s="412"/>
      <c r="FBQ694" s="412"/>
      <c r="FBR694" s="413"/>
      <c r="FBS694" s="413"/>
      <c r="FBT694" s="413"/>
      <c r="FBU694" s="413"/>
      <c r="FBV694" s="413"/>
      <c r="FBW694" s="413"/>
      <c r="FBX694" s="413"/>
      <c r="FBY694" s="413"/>
      <c r="FBZ694" s="413"/>
      <c r="FCA694" s="413"/>
      <c r="FCB694" s="413"/>
      <c r="FCC694" s="413"/>
      <c r="FCD694" s="413"/>
      <c r="FCE694" s="413"/>
      <c r="FCF694" s="413"/>
      <c r="FCG694" s="413"/>
      <c r="FCH694" s="413"/>
      <c r="FCI694" s="413"/>
      <c r="FCJ694" s="413"/>
      <c r="FCK694" s="413"/>
      <c r="FCL694" s="413"/>
      <c r="FCM694" s="413"/>
      <c r="FCN694" s="413"/>
      <c r="FCO694" s="413"/>
      <c r="FCP694" s="414"/>
      <c r="FCQ694" s="414"/>
      <c r="FCR694" s="414"/>
      <c r="FCS694" s="414"/>
      <c r="FCT694" s="414"/>
      <c r="FCU694" s="413"/>
      <c r="FCV694" s="413"/>
      <c r="FCW694" s="414"/>
      <c r="FCX694" s="414"/>
      <c r="FCY694" s="413"/>
      <c r="FCZ694" s="413"/>
      <c r="FDA694" s="414"/>
      <c r="FDB694" s="414"/>
      <c r="FDC694" s="413"/>
      <c r="FDD694" s="413"/>
      <c r="FDE694" s="413"/>
      <c r="FDF694" s="413"/>
      <c r="FDG694" s="413"/>
      <c r="FDH694" s="413"/>
      <c r="FDI694" s="413"/>
      <c r="FDJ694" s="414"/>
      <c r="FDK694" s="414"/>
      <c r="FDL694" s="413"/>
      <c r="FDM694" s="413"/>
      <c r="FDN694" s="414"/>
      <c r="FDO694" s="414"/>
      <c r="FDP694" s="413"/>
      <c r="FDQ694" s="413"/>
      <c r="FDR694" s="413"/>
      <c r="FDS694" s="413"/>
      <c r="FDT694" s="413"/>
      <c r="FDU694" s="407"/>
      <c r="FDV694" s="439"/>
      <c r="FDW694" s="413"/>
      <c r="FDX694" s="413"/>
      <c r="FDY694" s="413"/>
      <c r="FDZ694" s="413"/>
      <c r="FEA694" s="413"/>
      <c r="FEB694" s="413"/>
      <c r="FEC694" s="413"/>
      <c r="FED694" s="412"/>
      <c r="FEE694" s="412"/>
      <c r="FEF694" s="412"/>
      <c r="FEG694" s="412"/>
      <c r="FEH694" s="412"/>
      <c r="FEI694" s="412"/>
      <c r="FEJ694" s="412"/>
      <c r="FEK694" s="412"/>
      <c r="FEL694" s="412"/>
      <c r="FEM694" s="412"/>
      <c r="FEN694" s="412"/>
      <c r="FEO694" s="412"/>
      <c r="FEP694" s="412"/>
      <c r="FEQ694" s="412"/>
      <c r="FER694" s="412"/>
      <c r="FES694" s="412"/>
      <c r="FET694" s="412"/>
      <c r="FEU694" s="412"/>
      <c r="FEV694" s="412"/>
      <c r="FEW694" s="412"/>
      <c r="FEX694" s="412"/>
      <c r="FEY694" s="412"/>
      <c r="FEZ694" s="412"/>
      <c r="FFA694" s="412"/>
      <c r="FFB694" s="412"/>
      <c r="FFC694" s="412"/>
      <c r="FFD694" s="412"/>
      <c r="FFE694" s="412"/>
      <c r="FFF694" s="412"/>
      <c r="FFG694" s="412"/>
      <c r="FFH694" s="412"/>
      <c r="FFI694" s="412"/>
      <c r="FFJ694" s="412"/>
      <c r="FFK694" s="412"/>
      <c r="FFL694" s="412"/>
      <c r="FFM694" s="412"/>
      <c r="FFN694" s="412"/>
      <c r="FFO694" s="412"/>
      <c r="FFP694" s="412"/>
      <c r="FFQ694" s="412"/>
      <c r="FFR694" s="412"/>
      <c r="FFS694" s="412"/>
      <c r="FFT694" s="412"/>
      <c r="FFU694" s="412"/>
      <c r="FFV694" s="413"/>
      <c r="FFW694" s="413"/>
      <c r="FFX694" s="413"/>
      <c r="FFY694" s="413"/>
      <c r="FFZ694" s="413"/>
      <c r="FGA694" s="413"/>
      <c r="FGB694" s="413"/>
      <c r="FGC694" s="413"/>
      <c r="FGD694" s="413"/>
      <c r="FGE694" s="413"/>
      <c r="FGF694" s="413"/>
      <c r="FGG694" s="413"/>
      <c r="FGH694" s="413"/>
      <c r="FGI694" s="413"/>
      <c r="FGJ694" s="413"/>
      <c r="FGK694" s="413"/>
      <c r="FGL694" s="413"/>
      <c r="FGM694" s="413"/>
      <c r="FGN694" s="413"/>
      <c r="FGO694" s="413"/>
      <c r="FGP694" s="413"/>
      <c r="FGQ694" s="413"/>
      <c r="FGR694" s="413"/>
      <c r="FGS694" s="413"/>
      <c r="FGT694" s="414"/>
      <c r="FGU694" s="414"/>
      <c r="FGV694" s="414"/>
      <c r="FGW694" s="414"/>
      <c r="FGX694" s="414"/>
      <c r="FGY694" s="413"/>
      <c r="FGZ694" s="413"/>
      <c r="FHA694" s="414"/>
      <c r="FHB694" s="414"/>
      <c r="FHC694" s="413"/>
      <c r="FHD694" s="413"/>
      <c r="FHE694" s="414"/>
      <c r="FHF694" s="414"/>
      <c r="FHG694" s="413"/>
      <c r="FHH694" s="413"/>
      <c r="FHI694" s="413"/>
      <c r="FHJ694" s="413"/>
      <c r="FHK694" s="413"/>
      <c r="FHL694" s="413"/>
      <c r="FHM694" s="413"/>
      <c r="FHN694" s="414"/>
      <c r="FHO694" s="414"/>
      <c r="FHP694" s="413"/>
      <c r="FHQ694" s="413"/>
      <c r="FHR694" s="414"/>
      <c r="FHS694" s="414"/>
      <c r="FHT694" s="413"/>
      <c r="FHU694" s="413"/>
      <c r="FHV694" s="413"/>
      <c r="FHW694" s="413"/>
      <c r="FHX694" s="413"/>
      <c r="FHY694" s="407"/>
      <c r="FHZ694" s="439"/>
      <c r="FIA694" s="413"/>
      <c r="FIB694" s="413"/>
      <c r="FIC694" s="413"/>
      <c r="FID694" s="413"/>
      <c r="FIE694" s="413"/>
      <c r="FIF694" s="413"/>
      <c r="FIG694" s="413"/>
      <c r="FIH694" s="412"/>
      <c r="FII694" s="412"/>
      <c r="FIJ694" s="412"/>
      <c r="FIK694" s="412"/>
      <c r="FIL694" s="412"/>
      <c r="FIM694" s="412"/>
      <c r="FIN694" s="412"/>
      <c r="FIO694" s="412"/>
      <c r="FIP694" s="412"/>
      <c r="FIQ694" s="412"/>
      <c r="FIR694" s="412"/>
      <c r="FIS694" s="412"/>
      <c r="FIT694" s="412"/>
      <c r="FIU694" s="412"/>
      <c r="FIV694" s="412"/>
      <c r="FIW694" s="412"/>
      <c r="FIX694" s="412"/>
      <c r="FIY694" s="412"/>
      <c r="FIZ694" s="412"/>
      <c r="FJA694" s="412"/>
      <c r="FJB694" s="412"/>
      <c r="FJC694" s="412"/>
      <c r="FJD694" s="412"/>
      <c r="FJE694" s="412"/>
      <c r="FJF694" s="412"/>
      <c r="FJG694" s="412"/>
      <c r="FJH694" s="412"/>
      <c r="FJI694" s="412"/>
      <c r="FJJ694" s="412"/>
      <c r="FJK694" s="412"/>
      <c r="FJL694" s="412"/>
      <c r="FJM694" s="412"/>
      <c r="FJN694" s="412"/>
      <c r="FJO694" s="412"/>
      <c r="FJP694" s="412"/>
      <c r="FJQ694" s="412"/>
      <c r="FJR694" s="412"/>
      <c r="FJS694" s="412"/>
      <c r="FJT694" s="412"/>
      <c r="FJU694" s="412"/>
      <c r="FJV694" s="412"/>
      <c r="FJW694" s="412"/>
      <c r="FJX694" s="412"/>
      <c r="FJY694" s="412"/>
      <c r="FJZ694" s="413"/>
      <c r="FKA694" s="413"/>
      <c r="FKB694" s="413"/>
      <c r="FKC694" s="413"/>
      <c r="FKD694" s="413"/>
      <c r="FKE694" s="413"/>
      <c r="FKF694" s="413"/>
      <c r="FKG694" s="413"/>
      <c r="FKH694" s="413"/>
      <c r="FKI694" s="413"/>
      <c r="FKJ694" s="413"/>
      <c r="FKK694" s="413"/>
      <c r="FKL694" s="413"/>
      <c r="FKM694" s="413"/>
      <c r="FKN694" s="413"/>
      <c r="FKO694" s="413"/>
      <c r="FKP694" s="413"/>
      <c r="FKQ694" s="413"/>
      <c r="FKR694" s="413"/>
      <c r="FKS694" s="413"/>
      <c r="FKT694" s="413"/>
      <c r="FKU694" s="413"/>
      <c r="FKV694" s="413"/>
      <c r="FKW694" s="413"/>
      <c r="FKX694" s="414"/>
      <c r="FKY694" s="414"/>
      <c r="FKZ694" s="414"/>
      <c r="FLA694" s="414"/>
      <c r="FLB694" s="414"/>
      <c r="FLC694" s="413"/>
      <c r="FLD694" s="413"/>
      <c r="FLE694" s="414"/>
      <c r="FLF694" s="414"/>
      <c r="FLG694" s="413"/>
      <c r="FLH694" s="413"/>
      <c r="FLI694" s="414"/>
      <c r="FLJ694" s="414"/>
      <c r="FLK694" s="413"/>
      <c r="FLL694" s="413"/>
      <c r="FLM694" s="413"/>
      <c r="FLN694" s="413"/>
      <c r="FLO694" s="413"/>
      <c r="FLP694" s="413"/>
      <c r="FLQ694" s="413"/>
      <c r="FLR694" s="414"/>
      <c r="FLS694" s="414"/>
      <c r="FLT694" s="413"/>
      <c r="FLU694" s="413"/>
      <c r="FLV694" s="414"/>
      <c r="FLW694" s="414"/>
      <c r="FLX694" s="413"/>
      <c r="FLY694" s="413"/>
      <c r="FLZ694" s="413"/>
      <c r="FMA694" s="413"/>
      <c r="FMB694" s="413"/>
      <c r="FMC694" s="407"/>
      <c r="FMD694" s="439"/>
      <c r="FME694" s="413"/>
      <c r="FMF694" s="413"/>
      <c r="FMG694" s="413"/>
      <c r="FMH694" s="413"/>
      <c r="FMI694" s="413"/>
      <c r="FMJ694" s="413"/>
      <c r="FMK694" s="413"/>
      <c r="FML694" s="412"/>
      <c r="FMM694" s="412"/>
      <c r="FMN694" s="412"/>
      <c r="FMO694" s="412"/>
      <c r="FMP694" s="412"/>
      <c r="FMQ694" s="412"/>
      <c r="FMR694" s="412"/>
      <c r="FMS694" s="412"/>
      <c r="FMT694" s="412"/>
      <c r="FMU694" s="412"/>
      <c r="FMV694" s="412"/>
      <c r="FMW694" s="412"/>
      <c r="FMX694" s="412"/>
      <c r="FMY694" s="412"/>
      <c r="FMZ694" s="412"/>
      <c r="FNA694" s="412"/>
      <c r="FNB694" s="412"/>
      <c r="FNC694" s="412"/>
      <c r="FND694" s="412"/>
      <c r="FNE694" s="412"/>
      <c r="FNF694" s="412"/>
      <c r="FNG694" s="412"/>
      <c r="FNH694" s="412"/>
      <c r="FNI694" s="412"/>
      <c r="FNJ694" s="412"/>
      <c r="FNK694" s="412"/>
      <c r="FNL694" s="412"/>
      <c r="FNM694" s="412"/>
      <c r="FNN694" s="412"/>
      <c r="FNO694" s="412"/>
      <c r="FNP694" s="412"/>
      <c r="FNQ694" s="412"/>
      <c r="FNR694" s="412"/>
      <c r="FNS694" s="412"/>
      <c r="FNT694" s="412"/>
      <c r="FNU694" s="412"/>
      <c r="FNV694" s="412"/>
      <c r="FNW694" s="412"/>
      <c r="FNX694" s="412"/>
      <c r="FNY694" s="412"/>
      <c r="FNZ694" s="412"/>
      <c r="FOA694" s="412"/>
      <c r="FOB694" s="412"/>
      <c r="FOC694" s="412"/>
      <c r="FOD694" s="413"/>
      <c r="FOE694" s="413"/>
      <c r="FOF694" s="413"/>
      <c r="FOG694" s="413"/>
      <c r="FOH694" s="413"/>
      <c r="FOI694" s="413"/>
      <c r="FOJ694" s="413"/>
      <c r="FOK694" s="413"/>
      <c r="FOL694" s="413"/>
      <c r="FOM694" s="413"/>
      <c r="FON694" s="413"/>
      <c r="FOO694" s="413"/>
      <c r="FOP694" s="413"/>
      <c r="FOQ694" s="413"/>
      <c r="FOR694" s="413"/>
      <c r="FOS694" s="413"/>
      <c r="FOT694" s="413"/>
      <c r="FOU694" s="413"/>
      <c r="FOV694" s="413"/>
      <c r="FOW694" s="413"/>
      <c r="FOX694" s="413"/>
      <c r="FOY694" s="413"/>
      <c r="FOZ694" s="413"/>
      <c r="FPA694" s="413"/>
      <c r="FPB694" s="414"/>
      <c r="FPC694" s="414"/>
      <c r="FPD694" s="414"/>
      <c r="FPE694" s="414"/>
      <c r="FPF694" s="414"/>
      <c r="FPG694" s="413"/>
      <c r="FPH694" s="413"/>
      <c r="FPI694" s="414"/>
      <c r="FPJ694" s="414"/>
      <c r="FPK694" s="413"/>
      <c r="FPL694" s="413"/>
      <c r="FPM694" s="414"/>
      <c r="FPN694" s="414"/>
      <c r="FPO694" s="413"/>
      <c r="FPP694" s="413"/>
      <c r="FPQ694" s="413"/>
      <c r="FPR694" s="413"/>
      <c r="FPS694" s="413"/>
      <c r="FPT694" s="413"/>
      <c r="FPU694" s="413"/>
      <c r="FPV694" s="414"/>
      <c r="FPW694" s="414"/>
      <c r="FPX694" s="413"/>
      <c r="FPY694" s="413"/>
      <c r="FPZ694" s="414"/>
      <c r="FQA694" s="414"/>
      <c r="FQB694" s="413"/>
      <c r="FQC694" s="413"/>
      <c r="FQD694" s="413"/>
      <c r="FQE694" s="413"/>
      <c r="FQF694" s="413"/>
      <c r="FQG694" s="407"/>
      <c r="FQH694" s="439"/>
      <c r="FQI694" s="413"/>
      <c r="FQJ694" s="413"/>
      <c r="FQK694" s="413"/>
      <c r="FQL694" s="413"/>
      <c r="FQM694" s="413"/>
      <c r="FQN694" s="413"/>
      <c r="FQO694" s="413"/>
      <c r="FQP694" s="412"/>
      <c r="FQQ694" s="412"/>
      <c r="FQR694" s="412"/>
      <c r="FQS694" s="412"/>
      <c r="FQT694" s="412"/>
      <c r="FQU694" s="412"/>
      <c r="FQV694" s="412"/>
      <c r="FQW694" s="412"/>
      <c r="FQX694" s="412"/>
      <c r="FQY694" s="412"/>
      <c r="FQZ694" s="412"/>
      <c r="FRA694" s="412"/>
      <c r="FRB694" s="412"/>
      <c r="FRC694" s="412"/>
      <c r="FRD694" s="412"/>
      <c r="FRE694" s="412"/>
      <c r="FRF694" s="412"/>
      <c r="FRG694" s="412"/>
      <c r="FRH694" s="412"/>
      <c r="FRI694" s="412"/>
      <c r="FRJ694" s="412"/>
      <c r="FRK694" s="412"/>
      <c r="FRL694" s="412"/>
      <c r="FRM694" s="412"/>
      <c r="FRN694" s="412"/>
      <c r="FRO694" s="412"/>
      <c r="FRP694" s="412"/>
      <c r="FRQ694" s="412"/>
      <c r="FRR694" s="412"/>
      <c r="FRS694" s="412"/>
      <c r="FRT694" s="412"/>
      <c r="FRU694" s="412"/>
      <c r="FRV694" s="412"/>
      <c r="FRW694" s="412"/>
      <c r="FRX694" s="412"/>
      <c r="FRY694" s="412"/>
      <c r="FRZ694" s="412"/>
      <c r="FSA694" s="412"/>
      <c r="FSB694" s="412"/>
      <c r="FSC694" s="412"/>
      <c r="FSD694" s="412"/>
      <c r="FSE694" s="412"/>
      <c r="FSF694" s="412"/>
      <c r="FSG694" s="412"/>
      <c r="FSH694" s="413"/>
      <c r="FSI694" s="413"/>
      <c r="FSJ694" s="413"/>
      <c r="FSK694" s="413"/>
      <c r="FSL694" s="413"/>
      <c r="FSM694" s="413"/>
      <c r="FSN694" s="413"/>
      <c r="FSO694" s="413"/>
      <c r="FSP694" s="413"/>
      <c r="FSQ694" s="413"/>
      <c r="FSR694" s="413"/>
      <c r="FSS694" s="413"/>
      <c r="FST694" s="413"/>
      <c r="FSU694" s="413"/>
      <c r="FSV694" s="413"/>
      <c r="FSW694" s="413"/>
      <c r="FSX694" s="413"/>
      <c r="FSY694" s="413"/>
      <c r="FSZ694" s="413"/>
      <c r="FTA694" s="413"/>
      <c r="FTB694" s="413"/>
      <c r="FTC694" s="413"/>
      <c r="FTD694" s="413"/>
      <c r="FTE694" s="413"/>
      <c r="FTF694" s="414"/>
      <c r="FTG694" s="414"/>
      <c r="FTH694" s="414"/>
      <c r="FTI694" s="414"/>
      <c r="FTJ694" s="414"/>
      <c r="FTK694" s="413"/>
      <c r="FTL694" s="413"/>
      <c r="FTM694" s="414"/>
      <c r="FTN694" s="414"/>
      <c r="FTO694" s="413"/>
      <c r="FTP694" s="413"/>
      <c r="FTQ694" s="414"/>
      <c r="FTR694" s="414"/>
      <c r="FTS694" s="413"/>
      <c r="FTT694" s="413"/>
      <c r="FTU694" s="413"/>
      <c r="FTV694" s="413"/>
      <c r="FTW694" s="413"/>
      <c r="FTX694" s="413"/>
      <c r="FTY694" s="413"/>
      <c r="FTZ694" s="414"/>
      <c r="FUA694" s="414"/>
      <c r="FUB694" s="413"/>
      <c r="FUC694" s="413"/>
      <c r="FUD694" s="414"/>
      <c r="FUE694" s="414"/>
      <c r="FUF694" s="413"/>
      <c r="FUG694" s="413"/>
      <c r="FUH694" s="413"/>
      <c r="FUI694" s="413"/>
      <c r="FUJ694" s="413"/>
      <c r="FUK694" s="407"/>
      <c r="FUL694" s="439"/>
      <c r="FUM694" s="413"/>
      <c r="FUN694" s="413"/>
      <c r="FUO694" s="413"/>
      <c r="FUP694" s="413"/>
      <c r="FUQ694" s="413"/>
      <c r="FUR694" s="413"/>
      <c r="FUS694" s="413"/>
      <c r="FUT694" s="412"/>
      <c r="FUU694" s="412"/>
      <c r="FUV694" s="412"/>
      <c r="FUW694" s="412"/>
      <c r="FUX694" s="412"/>
      <c r="FUY694" s="412"/>
      <c r="FUZ694" s="412"/>
      <c r="FVA694" s="412"/>
      <c r="FVB694" s="412"/>
      <c r="FVC694" s="412"/>
      <c r="FVD694" s="412"/>
      <c r="FVE694" s="412"/>
      <c r="FVF694" s="412"/>
      <c r="FVG694" s="412"/>
      <c r="FVH694" s="412"/>
      <c r="FVI694" s="412"/>
      <c r="FVJ694" s="412"/>
      <c r="FVK694" s="412"/>
      <c r="FVL694" s="412"/>
      <c r="FVM694" s="412"/>
      <c r="FVN694" s="412"/>
      <c r="FVO694" s="412"/>
      <c r="FVP694" s="412"/>
      <c r="FVQ694" s="412"/>
      <c r="FVR694" s="412"/>
      <c r="FVS694" s="412"/>
      <c r="FVT694" s="412"/>
      <c r="FVU694" s="412"/>
      <c r="FVV694" s="412"/>
      <c r="FVW694" s="412"/>
      <c r="FVX694" s="412"/>
      <c r="FVY694" s="412"/>
      <c r="FVZ694" s="412"/>
      <c r="FWA694" s="412"/>
      <c r="FWB694" s="412"/>
      <c r="FWC694" s="412"/>
      <c r="FWD694" s="412"/>
      <c r="FWE694" s="412"/>
      <c r="FWF694" s="412"/>
      <c r="FWG694" s="412"/>
      <c r="FWH694" s="412"/>
      <c r="FWI694" s="412"/>
      <c r="FWJ694" s="412"/>
      <c r="FWK694" s="412"/>
      <c r="FWL694" s="413"/>
      <c r="FWM694" s="413"/>
      <c r="FWN694" s="413"/>
      <c r="FWO694" s="413"/>
      <c r="FWP694" s="413"/>
      <c r="FWQ694" s="413"/>
      <c r="FWR694" s="413"/>
      <c r="FWS694" s="413"/>
      <c r="FWT694" s="413"/>
      <c r="FWU694" s="413"/>
      <c r="FWV694" s="413"/>
      <c r="FWW694" s="413"/>
      <c r="FWX694" s="413"/>
      <c r="FWY694" s="413"/>
      <c r="FWZ694" s="413"/>
      <c r="FXA694" s="413"/>
      <c r="FXB694" s="413"/>
      <c r="FXC694" s="413"/>
      <c r="FXD694" s="413"/>
      <c r="FXE694" s="413"/>
      <c r="FXF694" s="413"/>
      <c r="FXG694" s="413"/>
      <c r="FXH694" s="413"/>
      <c r="FXI694" s="413"/>
      <c r="FXJ694" s="414"/>
      <c r="FXK694" s="414"/>
      <c r="FXL694" s="414"/>
      <c r="FXM694" s="414"/>
      <c r="FXN694" s="414"/>
      <c r="FXO694" s="413"/>
      <c r="FXP694" s="413"/>
      <c r="FXQ694" s="414"/>
      <c r="FXR694" s="414"/>
      <c r="FXS694" s="413"/>
      <c r="FXT694" s="413"/>
      <c r="FXU694" s="414"/>
      <c r="FXV694" s="414"/>
      <c r="FXW694" s="413"/>
      <c r="FXX694" s="413"/>
      <c r="FXY694" s="413"/>
      <c r="FXZ694" s="413"/>
      <c r="FYA694" s="413"/>
      <c r="FYB694" s="413"/>
      <c r="FYC694" s="413"/>
      <c r="FYD694" s="414"/>
      <c r="FYE694" s="414"/>
      <c r="FYF694" s="413"/>
      <c r="FYG694" s="413"/>
      <c r="FYH694" s="414"/>
      <c r="FYI694" s="414"/>
      <c r="FYJ694" s="413"/>
      <c r="FYK694" s="413"/>
      <c r="FYL694" s="413"/>
      <c r="FYM694" s="413"/>
      <c r="FYN694" s="413"/>
      <c r="FYO694" s="407"/>
      <c r="FYP694" s="439"/>
      <c r="FYQ694" s="413"/>
      <c r="FYR694" s="413"/>
      <c r="FYS694" s="413"/>
      <c r="FYT694" s="413"/>
      <c r="FYU694" s="413"/>
      <c r="FYV694" s="413"/>
      <c r="FYW694" s="413"/>
      <c r="FYX694" s="412"/>
      <c r="FYY694" s="412"/>
      <c r="FYZ694" s="412"/>
      <c r="FZA694" s="412"/>
      <c r="FZB694" s="412"/>
      <c r="FZC694" s="412"/>
      <c r="FZD694" s="412"/>
      <c r="FZE694" s="412"/>
      <c r="FZF694" s="412"/>
      <c r="FZG694" s="412"/>
      <c r="FZH694" s="412"/>
      <c r="FZI694" s="412"/>
      <c r="FZJ694" s="412"/>
      <c r="FZK694" s="412"/>
      <c r="FZL694" s="412"/>
      <c r="FZM694" s="412"/>
      <c r="FZN694" s="412"/>
      <c r="FZO694" s="412"/>
      <c r="FZP694" s="412"/>
      <c r="FZQ694" s="412"/>
      <c r="FZR694" s="412"/>
      <c r="FZS694" s="412"/>
      <c r="FZT694" s="412"/>
      <c r="FZU694" s="412"/>
      <c r="FZV694" s="412"/>
      <c r="FZW694" s="412"/>
      <c r="FZX694" s="412"/>
      <c r="FZY694" s="412"/>
      <c r="FZZ694" s="412"/>
      <c r="GAA694" s="412"/>
      <c r="GAB694" s="412"/>
      <c r="GAC694" s="412"/>
      <c r="GAD694" s="412"/>
      <c r="GAE694" s="412"/>
      <c r="GAF694" s="412"/>
      <c r="GAG694" s="412"/>
      <c r="GAH694" s="412"/>
      <c r="GAI694" s="412"/>
      <c r="GAJ694" s="412"/>
      <c r="GAK694" s="412"/>
      <c r="GAL694" s="412"/>
      <c r="GAM694" s="412"/>
      <c r="GAN694" s="412"/>
      <c r="GAO694" s="412"/>
      <c r="GAP694" s="413"/>
      <c r="GAQ694" s="413"/>
      <c r="GAR694" s="413"/>
      <c r="GAS694" s="413"/>
      <c r="GAT694" s="413"/>
      <c r="GAU694" s="413"/>
      <c r="GAV694" s="413"/>
      <c r="GAW694" s="413"/>
      <c r="GAX694" s="413"/>
      <c r="GAY694" s="413"/>
      <c r="GAZ694" s="413"/>
      <c r="GBA694" s="413"/>
      <c r="GBB694" s="413"/>
      <c r="GBC694" s="413"/>
      <c r="GBD694" s="413"/>
      <c r="GBE694" s="413"/>
      <c r="GBF694" s="413"/>
      <c r="GBG694" s="413"/>
      <c r="GBH694" s="413"/>
      <c r="GBI694" s="413"/>
      <c r="GBJ694" s="413"/>
      <c r="GBK694" s="413"/>
      <c r="GBL694" s="413"/>
      <c r="GBM694" s="413"/>
      <c r="GBN694" s="414"/>
      <c r="GBO694" s="414"/>
      <c r="GBP694" s="414"/>
      <c r="GBQ694" s="414"/>
      <c r="GBR694" s="414"/>
      <c r="GBS694" s="413"/>
      <c r="GBT694" s="413"/>
      <c r="GBU694" s="414"/>
      <c r="GBV694" s="414"/>
      <c r="GBW694" s="413"/>
      <c r="GBX694" s="413"/>
      <c r="GBY694" s="414"/>
      <c r="GBZ694" s="414"/>
      <c r="GCA694" s="413"/>
      <c r="GCB694" s="413"/>
      <c r="GCC694" s="413"/>
      <c r="GCD694" s="413"/>
      <c r="GCE694" s="413"/>
      <c r="GCF694" s="413"/>
      <c r="GCG694" s="413"/>
      <c r="GCH694" s="414"/>
      <c r="GCI694" s="414"/>
      <c r="GCJ694" s="413"/>
      <c r="GCK694" s="413"/>
      <c r="GCL694" s="414"/>
      <c r="GCM694" s="414"/>
      <c r="GCN694" s="413"/>
      <c r="GCO694" s="413"/>
      <c r="GCP694" s="413"/>
      <c r="GCQ694" s="413"/>
      <c r="GCR694" s="413"/>
      <c r="GCS694" s="407"/>
      <c r="GCT694" s="439"/>
      <c r="GCU694" s="413"/>
      <c r="GCV694" s="413"/>
      <c r="GCW694" s="413"/>
      <c r="GCX694" s="413"/>
      <c r="GCY694" s="413"/>
      <c r="GCZ694" s="413"/>
      <c r="GDA694" s="413"/>
      <c r="GDB694" s="412"/>
      <c r="GDC694" s="412"/>
      <c r="GDD694" s="412"/>
      <c r="GDE694" s="412"/>
      <c r="GDF694" s="412"/>
      <c r="GDG694" s="412"/>
      <c r="GDH694" s="412"/>
      <c r="GDI694" s="412"/>
      <c r="GDJ694" s="412"/>
      <c r="GDK694" s="412"/>
      <c r="GDL694" s="412"/>
      <c r="GDM694" s="412"/>
      <c r="GDN694" s="412"/>
      <c r="GDO694" s="412"/>
      <c r="GDP694" s="412"/>
      <c r="GDQ694" s="412"/>
      <c r="GDR694" s="412"/>
      <c r="GDS694" s="412"/>
      <c r="GDT694" s="412"/>
      <c r="GDU694" s="412"/>
      <c r="GDV694" s="412"/>
      <c r="GDW694" s="412"/>
      <c r="GDX694" s="412"/>
      <c r="GDY694" s="412"/>
      <c r="GDZ694" s="412"/>
      <c r="GEA694" s="412"/>
      <c r="GEB694" s="412"/>
      <c r="GEC694" s="412"/>
      <c r="GED694" s="412"/>
      <c r="GEE694" s="412"/>
      <c r="GEF694" s="412"/>
      <c r="GEG694" s="412"/>
      <c r="GEH694" s="412"/>
      <c r="GEI694" s="412"/>
      <c r="GEJ694" s="412"/>
      <c r="GEK694" s="412"/>
      <c r="GEL694" s="412"/>
      <c r="GEM694" s="412"/>
      <c r="GEN694" s="412"/>
      <c r="GEO694" s="412"/>
      <c r="GEP694" s="412"/>
      <c r="GEQ694" s="412"/>
      <c r="GER694" s="412"/>
      <c r="GES694" s="412"/>
      <c r="GET694" s="413"/>
      <c r="GEU694" s="413"/>
      <c r="GEV694" s="413"/>
      <c r="GEW694" s="413"/>
      <c r="GEX694" s="413"/>
      <c r="GEY694" s="413"/>
      <c r="GEZ694" s="413"/>
      <c r="GFA694" s="413"/>
      <c r="GFB694" s="413"/>
      <c r="GFC694" s="413"/>
      <c r="GFD694" s="413"/>
      <c r="GFE694" s="413"/>
      <c r="GFF694" s="413"/>
      <c r="GFG694" s="413"/>
      <c r="GFH694" s="413"/>
      <c r="GFI694" s="413"/>
      <c r="GFJ694" s="413"/>
      <c r="GFK694" s="413"/>
      <c r="GFL694" s="413"/>
      <c r="GFM694" s="413"/>
      <c r="GFN694" s="413"/>
      <c r="GFO694" s="413"/>
      <c r="GFP694" s="413"/>
      <c r="GFQ694" s="413"/>
      <c r="GFR694" s="414"/>
      <c r="GFS694" s="414"/>
      <c r="GFT694" s="414"/>
      <c r="GFU694" s="414"/>
      <c r="GFV694" s="414"/>
      <c r="GFW694" s="413"/>
      <c r="GFX694" s="413"/>
      <c r="GFY694" s="414"/>
      <c r="GFZ694" s="414"/>
      <c r="GGA694" s="413"/>
      <c r="GGB694" s="413"/>
      <c r="GGC694" s="414"/>
      <c r="GGD694" s="414"/>
      <c r="GGE694" s="413"/>
      <c r="GGF694" s="413"/>
      <c r="GGG694" s="413"/>
      <c r="GGH694" s="413"/>
      <c r="GGI694" s="413"/>
      <c r="GGJ694" s="413"/>
      <c r="GGK694" s="413"/>
      <c r="GGL694" s="414"/>
      <c r="GGM694" s="414"/>
      <c r="GGN694" s="413"/>
      <c r="GGO694" s="413"/>
      <c r="GGP694" s="414"/>
      <c r="GGQ694" s="414"/>
      <c r="GGR694" s="413"/>
      <c r="GGS694" s="413"/>
      <c r="GGT694" s="413"/>
      <c r="GGU694" s="413"/>
      <c r="GGV694" s="413"/>
      <c r="GGW694" s="407"/>
      <c r="GGX694" s="439"/>
      <c r="GGY694" s="413"/>
      <c r="GGZ694" s="413"/>
      <c r="GHA694" s="413"/>
      <c r="GHB694" s="413"/>
      <c r="GHC694" s="413"/>
      <c r="GHD694" s="413"/>
      <c r="GHE694" s="413"/>
      <c r="GHF694" s="412"/>
      <c r="GHG694" s="412"/>
      <c r="GHH694" s="412"/>
      <c r="GHI694" s="412"/>
      <c r="GHJ694" s="412"/>
      <c r="GHK694" s="412"/>
      <c r="GHL694" s="412"/>
      <c r="GHM694" s="412"/>
      <c r="GHN694" s="412"/>
      <c r="GHO694" s="412"/>
      <c r="GHP694" s="412"/>
      <c r="GHQ694" s="412"/>
      <c r="GHR694" s="412"/>
      <c r="GHS694" s="412"/>
      <c r="GHT694" s="412"/>
      <c r="GHU694" s="412"/>
      <c r="GHV694" s="412"/>
      <c r="GHW694" s="412"/>
      <c r="GHX694" s="412"/>
      <c r="GHY694" s="412"/>
      <c r="GHZ694" s="412"/>
      <c r="GIA694" s="412"/>
      <c r="GIB694" s="412"/>
      <c r="GIC694" s="412"/>
      <c r="GID694" s="412"/>
      <c r="GIE694" s="412"/>
      <c r="GIF694" s="412"/>
      <c r="GIG694" s="412"/>
      <c r="GIH694" s="412"/>
      <c r="GII694" s="412"/>
      <c r="GIJ694" s="412"/>
      <c r="GIK694" s="412"/>
      <c r="GIL694" s="412"/>
      <c r="GIM694" s="412"/>
      <c r="GIN694" s="412"/>
      <c r="GIO694" s="412"/>
      <c r="GIP694" s="412"/>
      <c r="GIQ694" s="412"/>
      <c r="GIR694" s="412"/>
      <c r="GIS694" s="412"/>
      <c r="GIT694" s="412"/>
      <c r="GIU694" s="412"/>
      <c r="GIV694" s="412"/>
      <c r="GIW694" s="412"/>
      <c r="GIX694" s="413"/>
      <c r="GIY694" s="413"/>
      <c r="GIZ694" s="413"/>
      <c r="GJA694" s="413"/>
      <c r="GJB694" s="413"/>
      <c r="GJC694" s="413"/>
      <c r="GJD694" s="413"/>
      <c r="GJE694" s="413"/>
      <c r="GJF694" s="413"/>
      <c r="GJG694" s="413"/>
      <c r="GJH694" s="413"/>
      <c r="GJI694" s="413"/>
      <c r="GJJ694" s="413"/>
      <c r="GJK694" s="413"/>
      <c r="GJL694" s="413"/>
      <c r="GJM694" s="413"/>
      <c r="GJN694" s="413"/>
      <c r="GJO694" s="413"/>
      <c r="GJP694" s="413"/>
      <c r="GJQ694" s="413"/>
      <c r="GJR694" s="413"/>
      <c r="GJS694" s="413"/>
      <c r="GJT694" s="413"/>
      <c r="GJU694" s="413"/>
      <c r="GJV694" s="414"/>
      <c r="GJW694" s="414"/>
      <c r="GJX694" s="414"/>
      <c r="GJY694" s="414"/>
      <c r="GJZ694" s="414"/>
      <c r="GKA694" s="413"/>
      <c r="GKB694" s="413"/>
      <c r="GKC694" s="414"/>
      <c r="GKD694" s="414"/>
      <c r="GKE694" s="413"/>
      <c r="GKF694" s="413"/>
      <c r="GKG694" s="414"/>
      <c r="GKH694" s="414"/>
      <c r="GKI694" s="413"/>
      <c r="GKJ694" s="413"/>
      <c r="GKK694" s="413"/>
      <c r="GKL694" s="413"/>
      <c r="GKM694" s="413"/>
      <c r="GKN694" s="413"/>
      <c r="GKO694" s="413"/>
      <c r="GKP694" s="414"/>
      <c r="GKQ694" s="414"/>
      <c r="GKR694" s="413"/>
      <c r="GKS694" s="413"/>
      <c r="GKT694" s="414"/>
      <c r="GKU694" s="414"/>
      <c r="GKV694" s="413"/>
      <c r="GKW694" s="413"/>
      <c r="GKX694" s="413"/>
      <c r="GKY694" s="413"/>
      <c r="GKZ694" s="413"/>
      <c r="GLA694" s="407"/>
      <c r="GLB694" s="439"/>
      <c r="GLC694" s="413"/>
      <c r="GLD694" s="413"/>
      <c r="GLE694" s="413"/>
      <c r="GLF694" s="413"/>
      <c r="GLG694" s="413"/>
      <c r="GLH694" s="413"/>
      <c r="GLI694" s="413"/>
      <c r="GLJ694" s="412"/>
      <c r="GLK694" s="412"/>
      <c r="GLL694" s="412"/>
      <c r="GLM694" s="412"/>
      <c r="GLN694" s="412"/>
      <c r="GLO694" s="412"/>
      <c r="GLP694" s="412"/>
      <c r="GLQ694" s="412"/>
      <c r="GLR694" s="412"/>
      <c r="GLS694" s="412"/>
      <c r="GLT694" s="412"/>
      <c r="GLU694" s="412"/>
      <c r="GLV694" s="412"/>
      <c r="GLW694" s="412"/>
      <c r="GLX694" s="412"/>
      <c r="GLY694" s="412"/>
      <c r="GLZ694" s="412"/>
      <c r="GMA694" s="412"/>
      <c r="GMB694" s="412"/>
      <c r="GMC694" s="412"/>
      <c r="GMD694" s="412"/>
      <c r="GME694" s="412"/>
      <c r="GMF694" s="412"/>
      <c r="GMG694" s="412"/>
      <c r="GMH694" s="412"/>
      <c r="GMI694" s="412"/>
      <c r="GMJ694" s="412"/>
      <c r="GMK694" s="412"/>
      <c r="GML694" s="412"/>
      <c r="GMM694" s="412"/>
      <c r="GMN694" s="412"/>
      <c r="GMO694" s="412"/>
      <c r="GMP694" s="412"/>
      <c r="GMQ694" s="412"/>
      <c r="GMR694" s="412"/>
      <c r="GMS694" s="412"/>
      <c r="GMT694" s="412"/>
      <c r="GMU694" s="412"/>
      <c r="GMV694" s="412"/>
      <c r="GMW694" s="412"/>
      <c r="GMX694" s="412"/>
      <c r="GMY694" s="412"/>
      <c r="GMZ694" s="412"/>
      <c r="GNA694" s="412"/>
      <c r="GNB694" s="413"/>
      <c r="GNC694" s="413"/>
      <c r="GND694" s="413"/>
      <c r="GNE694" s="413"/>
      <c r="GNF694" s="413"/>
      <c r="GNG694" s="413"/>
      <c r="GNH694" s="413"/>
      <c r="GNI694" s="413"/>
      <c r="GNJ694" s="413"/>
      <c r="GNK694" s="413"/>
      <c r="GNL694" s="413"/>
      <c r="GNM694" s="413"/>
      <c r="GNN694" s="413"/>
      <c r="GNO694" s="413"/>
      <c r="GNP694" s="413"/>
      <c r="GNQ694" s="413"/>
      <c r="GNR694" s="413"/>
      <c r="GNS694" s="413"/>
      <c r="GNT694" s="413"/>
      <c r="GNU694" s="413"/>
      <c r="GNV694" s="413"/>
      <c r="GNW694" s="413"/>
      <c r="GNX694" s="413"/>
      <c r="GNY694" s="413"/>
      <c r="GNZ694" s="414"/>
      <c r="GOA694" s="414"/>
      <c r="GOB694" s="414"/>
      <c r="GOC694" s="414"/>
      <c r="GOD694" s="414"/>
      <c r="GOE694" s="413"/>
      <c r="GOF694" s="413"/>
      <c r="GOG694" s="414"/>
      <c r="GOH694" s="414"/>
      <c r="GOI694" s="413"/>
      <c r="GOJ694" s="413"/>
      <c r="GOK694" s="414"/>
      <c r="GOL694" s="414"/>
      <c r="GOM694" s="413"/>
      <c r="GON694" s="413"/>
      <c r="GOO694" s="413"/>
      <c r="GOP694" s="413"/>
      <c r="GOQ694" s="413"/>
      <c r="GOR694" s="413"/>
      <c r="GOS694" s="413"/>
      <c r="GOT694" s="414"/>
      <c r="GOU694" s="414"/>
      <c r="GOV694" s="413"/>
      <c r="GOW694" s="413"/>
      <c r="GOX694" s="414"/>
      <c r="GOY694" s="414"/>
      <c r="GOZ694" s="413"/>
      <c r="GPA694" s="413"/>
      <c r="GPB694" s="413"/>
      <c r="GPC694" s="413"/>
      <c r="GPD694" s="413"/>
      <c r="GPE694" s="407"/>
      <c r="GPF694" s="439"/>
      <c r="GPG694" s="413"/>
      <c r="GPH694" s="413"/>
      <c r="GPI694" s="413"/>
      <c r="GPJ694" s="413"/>
      <c r="GPK694" s="413"/>
      <c r="GPL694" s="413"/>
      <c r="GPM694" s="413"/>
      <c r="GPN694" s="412"/>
      <c r="GPO694" s="412"/>
      <c r="GPP694" s="412"/>
      <c r="GPQ694" s="412"/>
      <c r="GPR694" s="412"/>
      <c r="GPS694" s="412"/>
      <c r="GPT694" s="412"/>
      <c r="GPU694" s="412"/>
      <c r="GPV694" s="412"/>
      <c r="GPW694" s="412"/>
      <c r="GPX694" s="412"/>
      <c r="GPY694" s="412"/>
      <c r="GPZ694" s="412"/>
      <c r="GQA694" s="412"/>
      <c r="GQB694" s="412"/>
      <c r="GQC694" s="412"/>
      <c r="GQD694" s="412"/>
      <c r="GQE694" s="412"/>
      <c r="GQF694" s="412"/>
      <c r="GQG694" s="412"/>
      <c r="GQH694" s="412"/>
      <c r="GQI694" s="412"/>
      <c r="GQJ694" s="412"/>
      <c r="GQK694" s="412"/>
      <c r="GQL694" s="412"/>
      <c r="GQM694" s="412"/>
      <c r="GQN694" s="412"/>
      <c r="GQO694" s="412"/>
      <c r="GQP694" s="412"/>
      <c r="GQQ694" s="412"/>
      <c r="GQR694" s="412"/>
      <c r="GQS694" s="412"/>
      <c r="GQT694" s="412"/>
      <c r="GQU694" s="412"/>
      <c r="GQV694" s="412"/>
      <c r="GQW694" s="412"/>
      <c r="GQX694" s="412"/>
      <c r="GQY694" s="412"/>
      <c r="GQZ694" s="412"/>
      <c r="GRA694" s="412"/>
      <c r="GRB694" s="412"/>
      <c r="GRC694" s="412"/>
      <c r="GRD694" s="412"/>
      <c r="GRE694" s="412"/>
      <c r="GRF694" s="413"/>
      <c r="GRG694" s="413"/>
      <c r="GRH694" s="413"/>
      <c r="GRI694" s="413"/>
      <c r="GRJ694" s="413"/>
      <c r="GRK694" s="413"/>
      <c r="GRL694" s="413"/>
      <c r="GRM694" s="413"/>
      <c r="GRN694" s="413"/>
      <c r="GRO694" s="413"/>
      <c r="GRP694" s="413"/>
      <c r="GRQ694" s="413"/>
      <c r="GRR694" s="413"/>
      <c r="GRS694" s="413"/>
      <c r="GRT694" s="413"/>
      <c r="GRU694" s="413"/>
      <c r="GRV694" s="413"/>
      <c r="GRW694" s="413"/>
      <c r="GRX694" s="413"/>
      <c r="GRY694" s="413"/>
      <c r="GRZ694" s="413"/>
      <c r="GSA694" s="413"/>
      <c r="GSB694" s="413"/>
      <c r="GSC694" s="413"/>
      <c r="GSD694" s="414"/>
      <c r="GSE694" s="414"/>
      <c r="GSF694" s="414"/>
      <c r="GSG694" s="414"/>
      <c r="GSH694" s="414"/>
      <c r="GSI694" s="413"/>
      <c r="GSJ694" s="413"/>
      <c r="GSK694" s="414"/>
      <c r="GSL694" s="414"/>
      <c r="GSM694" s="413"/>
      <c r="GSN694" s="413"/>
      <c r="GSO694" s="414"/>
      <c r="GSP694" s="414"/>
      <c r="GSQ694" s="413"/>
      <c r="GSR694" s="413"/>
      <c r="GSS694" s="413"/>
      <c r="GST694" s="413"/>
      <c r="GSU694" s="413"/>
      <c r="GSV694" s="413"/>
      <c r="GSW694" s="413"/>
      <c r="GSX694" s="414"/>
      <c r="GSY694" s="414"/>
      <c r="GSZ694" s="413"/>
      <c r="GTA694" s="413"/>
      <c r="GTB694" s="414"/>
      <c r="GTC694" s="414"/>
      <c r="GTD694" s="413"/>
      <c r="GTE694" s="413"/>
      <c r="GTF694" s="413"/>
      <c r="GTG694" s="413"/>
      <c r="GTH694" s="413"/>
      <c r="GTI694" s="407"/>
      <c r="GTJ694" s="439"/>
      <c r="GTK694" s="413"/>
      <c r="GTL694" s="413"/>
      <c r="GTM694" s="413"/>
      <c r="GTN694" s="413"/>
      <c r="GTO694" s="413"/>
      <c r="GTP694" s="413"/>
      <c r="GTQ694" s="413"/>
      <c r="GTR694" s="412"/>
      <c r="GTS694" s="412"/>
      <c r="GTT694" s="412"/>
      <c r="GTU694" s="412"/>
      <c r="GTV694" s="412"/>
      <c r="GTW694" s="412"/>
      <c r="GTX694" s="412"/>
      <c r="GTY694" s="412"/>
      <c r="GTZ694" s="412"/>
      <c r="GUA694" s="412"/>
      <c r="GUB694" s="412"/>
      <c r="GUC694" s="412"/>
      <c r="GUD694" s="412"/>
      <c r="GUE694" s="412"/>
      <c r="GUF694" s="412"/>
      <c r="GUG694" s="412"/>
      <c r="GUH694" s="412"/>
      <c r="GUI694" s="412"/>
      <c r="GUJ694" s="412"/>
      <c r="GUK694" s="412"/>
      <c r="GUL694" s="412"/>
      <c r="GUM694" s="412"/>
      <c r="GUN694" s="412"/>
      <c r="GUO694" s="412"/>
      <c r="GUP694" s="412"/>
      <c r="GUQ694" s="412"/>
      <c r="GUR694" s="412"/>
      <c r="GUS694" s="412"/>
      <c r="GUT694" s="412"/>
      <c r="GUU694" s="412"/>
      <c r="GUV694" s="412"/>
      <c r="GUW694" s="412"/>
      <c r="GUX694" s="412"/>
      <c r="GUY694" s="412"/>
      <c r="GUZ694" s="412"/>
      <c r="GVA694" s="412"/>
      <c r="GVB694" s="412"/>
      <c r="GVC694" s="412"/>
      <c r="GVD694" s="412"/>
      <c r="GVE694" s="412"/>
      <c r="GVF694" s="412"/>
      <c r="GVG694" s="412"/>
      <c r="GVH694" s="412"/>
      <c r="GVI694" s="412"/>
      <c r="GVJ694" s="413"/>
      <c r="GVK694" s="413"/>
      <c r="GVL694" s="413"/>
      <c r="GVM694" s="413"/>
      <c r="GVN694" s="413"/>
      <c r="GVO694" s="413"/>
      <c r="GVP694" s="413"/>
      <c r="GVQ694" s="413"/>
      <c r="GVR694" s="413"/>
      <c r="GVS694" s="413"/>
      <c r="GVT694" s="413"/>
      <c r="GVU694" s="413"/>
      <c r="GVV694" s="413"/>
      <c r="GVW694" s="413"/>
      <c r="GVX694" s="413"/>
      <c r="GVY694" s="413"/>
      <c r="GVZ694" s="413"/>
      <c r="GWA694" s="413"/>
      <c r="GWB694" s="413"/>
      <c r="GWC694" s="413"/>
      <c r="GWD694" s="413"/>
      <c r="GWE694" s="413"/>
      <c r="GWF694" s="413"/>
      <c r="GWG694" s="413"/>
      <c r="GWH694" s="414"/>
      <c r="GWI694" s="414"/>
      <c r="GWJ694" s="414"/>
      <c r="GWK694" s="414"/>
      <c r="GWL694" s="414"/>
      <c r="GWM694" s="413"/>
      <c r="GWN694" s="413"/>
      <c r="GWO694" s="414"/>
      <c r="GWP694" s="414"/>
      <c r="GWQ694" s="413"/>
      <c r="GWR694" s="413"/>
      <c r="GWS694" s="414"/>
      <c r="GWT694" s="414"/>
      <c r="GWU694" s="413"/>
      <c r="GWV694" s="413"/>
      <c r="GWW694" s="413"/>
      <c r="GWX694" s="413"/>
      <c r="GWY694" s="413"/>
      <c r="GWZ694" s="413"/>
      <c r="GXA694" s="413"/>
      <c r="GXB694" s="414"/>
      <c r="GXC694" s="414"/>
      <c r="GXD694" s="413"/>
      <c r="GXE694" s="413"/>
      <c r="GXF694" s="414"/>
      <c r="GXG694" s="414"/>
      <c r="GXH694" s="413"/>
      <c r="GXI694" s="413"/>
      <c r="GXJ694" s="413"/>
      <c r="GXK694" s="413"/>
      <c r="GXL694" s="413"/>
      <c r="GXM694" s="407"/>
      <c r="GXN694" s="439"/>
      <c r="GXO694" s="413"/>
      <c r="GXP694" s="413"/>
      <c r="GXQ694" s="413"/>
      <c r="GXR694" s="413"/>
      <c r="GXS694" s="413"/>
      <c r="GXT694" s="413"/>
      <c r="GXU694" s="413"/>
      <c r="GXV694" s="412"/>
      <c r="GXW694" s="412"/>
      <c r="GXX694" s="412"/>
      <c r="GXY694" s="412"/>
      <c r="GXZ694" s="412"/>
      <c r="GYA694" s="412"/>
      <c r="GYB694" s="412"/>
      <c r="GYC694" s="412"/>
      <c r="GYD694" s="412"/>
      <c r="GYE694" s="412"/>
      <c r="GYF694" s="412"/>
      <c r="GYG694" s="412"/>
      <c r="GYH694" s="412"/>
      <c r="GYI694" s="412"/>
      <c r="GYJ694" s="412"/>
      <c r="GYK694" s="412"/>
      <c r="GYL694" s="412"/>
      <c r="GYM694" s="412"/>
      <c r="GYN694" s="412"/>
      <c r="GYO694" s="412"/>
      <c r="GYP694" s="412"/>
      <c r="GYQ694" s="412"/>
      <c r="GYR694" s="412"/>
      <c r="GYS694" s="412"/>
      <c r="GYT694" s="412"/>
      <c r="GYU694" s="412"/>
      <c r="GYV694" s="412"/>
      <c r="GYW694" s="412"/>
      <c r="GYX694" s="412"/>
      <c r="GYY694" s="412"/>
      <c r="GYZ694" s="412"/>
      <c r="GZA694" s="412"/>
      <c r="GZB694" s="412"/>
      <c r="GZC694" s="412"/>
      <c r="GZD694" s="412"/>
      <c r="GZE694" s="412"/>
      <c r="GZF694" s="412"/>
      <c r="GZG694" s="412"/>
      <c r="GZH694" s="412"/>
      <c r="GZI694" s="412"/>
      <c r="GZJ694" s="412"/>
      <c r="GZK694" s="412"/>
      <c r="GZL694" s="412"/>
      <c r="GZM694" s="412"/>
      <c r="GZN694" s="413"/>
      <c r="GZO694" s="413"/>
      <c r="GZP694" s="413"/>
      <c r="GZQ694" s="413"/>
      <c r="GZR694" s="413"/>
      <c r="GZS694" s="413"/>
      <c r="GZT694" s="413"/>
      <c r="GZU694" s="413"/>
      <c r="GZV694" s="413"/>
      <c r="GZW694" s="413"/>
      <c r="GZX694" s="413"/>
      <c r="GZY694" s="413"/>
      <c r="GZZ694" s="413"/>
      <c r="HAA694" s="413"/>
      <c r="HAB694" s="413"/>
      <c r="HAC694" s="413"/>
      <c r="HAD694" s="413"/>
      <c r="HAE694" s="413"/>
      <c r="HAF694" s="413"/>
      <c r="HAG694" s="413"/>
      <c r="HAH694" s="413"/>
      <c r="HAI694" s="413"/>
      <c r="HAJ694" s="413"/>
      <c r="HAK694" s="413"/>
      <c r="HAL694" s="414"/>
      <c r="HAM694" s="414"/>
      <c r="HAN694" s="414"/>
      <c r="HAO694" s="414"/>
      <c r="HAP694" s="414"/>
      <c r="HAQ694" s="413"/>
      <c r="HAR694" s="413"/>
      <c r="HAS694" s="414"/>
      <c r="HAT694" s="414"/>
      <c r="HAU694" s="413"/>
      <c r="HAV694" s="413"/>
      <c r="HAW694" s="414"/>
      <c r="HAX694" s="414"/>
      <c r="HAY694" s="413"/>
      <c r="HAZ694" s="413"/>
      <c r="HBA694" s="413"/>
      <c r="HBB694" s="413"/>
      <c r="HBC694" s="413"/>
      <c r="HBD694" s="413"/>
      <c r="HBE694" s="413"/>
      <c r="HBF694" s="414"/>
      <c r="HBG694" s="414"/>
      <c r="HBH694" s="413"/>
      <c r="HBI694" s="413"/>
      <c r="HBJ694" s="414"/>
      <c r="HBK694" s="414"/>
      <c r="HBL694" s="413"/>
      <c r="HBM694" s="413"/>
      <c r="HBN694" s="413"/>
      <c r="HBO694" s="413"/>
      <c r="HBP694" s="413"/>
      <c r="HBQ694" s="407"/>
      <c r="HBR694" s="439"/>
      <c r="HBS694" s="413"/>
      <c r="HBT694" s="413"/>
      <c r="HBU694" s="413"/>
      <c r="HBV694" s="413"/>
      <c r="HBW694" s="413"/>
      <c r="HBX694" s="413"/>
      <c r="HBY694" s="413"/>
      <c r="HBZ694" s="412"/>
      <c r="HCA694" s="412"/>
      <c r="HCB694" s="412"/>
      <c r="HCC694" s="412"/>
      <c r="HCD694" s="412"/>
      <c r="HCE694" s="412"/>
      <c r="HCF694" s="412"/>
      <c r="HCG694" s="412"/>
      <c r="HCH694" s="412"/>
      <c r="HCI694" s="412"/>
      <c r="HCJ694" s="412"/>
      <c r="HCK694" s="412"/>
      <c r="HCL694" s="412"/>
      <c r="HCM694" s="412"/>
      <c r="HCN694" s="412"/>
      <c r="HCO694" s="412"/>
      <c r="HCP694" s="412"/>
      <c r="HCQ694" s="412"/>
      <c r="HCR694" s="412"/>
      <c r="HCS694" s="412"/>
      <c r="HCT694" s="412"/>
      <c r="HCU694" s="412"/>
      <c r="HCV694" s="412"/>
      <c r="HCW694" s="412"/>
      <c r="HCX694" s="412"/>
      <c r="HCY694" s="412"/>
      <c r="HCZ694" s="412"/>
      <c r="HDA694" s="412"/>
      <c r="HDB694" s="412"/>
      <c r="HDC694" s="412"/>
      <c r="HDD694" s="412"/>
      <c r="HDE694" s="412"/>
      <c r="HDF694" s="412"/>
      <c r="HDG694" s="412"/>
      <c r="HDH694" s="412"/>
      <c r="HDI694" s="412"/>
      <c r="HDJ694" s="412"/>
      <c r="HDK694" s="412"/>
      <c r="HDL694" s="412"/>
      <c r="HDM694" s="412"/>
      <c r="HDN694" s="412"/>
      <c r="HDO694" s="412"/>
      <c r="HDP694" s="412"/>
      <c r="HDQ694" s="412"/>
      <c r="HDR694" s="413"/>
      <c r="HDS694" s="413"/>
      <c r="HDT694" s="413"/>
      <c r="HDU694" s="413"/>
      <c r="HDV694" s="413"/>
      <c r="HDW694" s="413"/>
      <c r="HDX694" s="413"/>
      <c r="HDY694" s="413"/>
      <c r="HDZ694" s="413"/>
      <c r="HEA694" s="413"/>
      <c r="HEB694" s="413"/>
      <c r="HEC694" s="413"/>
      <c r="HED694" s="413"/>
      <c r="HEE694" s="413"/>
      <c r="HEF694" s="413"/>
      <c r="HEG694" s="413"/>
      <c r="HEH694" s="413"/>
      <c r="HEI694" s="413"/>
      <c r="HEJ694" s="413"/>
      <c r="HEK694" s="413"/>
      <c r="HEL694" s="413"/>
      <c r="HEM694" s="413"/>
      <c r="HEN694" s="413"/>
      <c r="HEO694" s="413"/>
      <c r="HEP694" s="414"/>
      <c r="HEQ694" s="414"/>
      <c r="HER694" s="414"/>
      <c r="HES694" s="414"/>
      <c r="HET694" s="414"/>
      <c r="HEU694" s="413"/>
      <c r="HEV694" s="413"/>
      <c r="HEW694" s="414"/>
      <c r="HEX694" s="414"/>
      <c r="HEY694" s="413"/>
      <c r="HEZ694" s="413"/>
      <c r="HFA694" s="414"/>
      <c r="HFB694" s="414"/>
      <c r="HFC694" s="413"/>
      <c r="HFD694" s="413"/>
      <c r="HFE694" s="413"/>
      <c r="HFF694" s="413"/>
      <c r="HFG694" s="413"/>
      <c r="HFH694" s="413"/>
      <c r="HFI694" s="413"/>
      <c r="HFJ694" s="414"/>
      <c r="HFK694" s="414"/>
      <c r="HFL694" s="413"/>
      <c r="HFM694" s="413"/>
      <c r="HFN694" s="414"/>
      <c r="HFO694" s="414"/>
      <c r="HFP694" s="413"/>
      <c r="HFQ694" s="413"/>
      <c r="HFR694" s="413"/>
      <c r="HFS694" s="413"/>
      <c r="HFT694" s="413"/>
      <c r="HFU694" s="407"/>
      <c r="HFV694" s="439"/>
      <c r="HFW694" s="413"/>
      <c r="HFX694" s="413"/>
      <c r="HFY694" s="413"/>
      <c r="HFZ694" s="413"/>
      <c r="HGA694" s="413"/>
      <c r="HGB694" s="413"/>
      <c r="HGC694" s="413"/>
      <c r="HGD694" s="412"/>
      <c r="HGE694" s="412"/>
      <c r="HGF694" s="412"/>
      <c r="HGG694" s="412"/>
      <c r="HGH694" s="412"/>
      <c r="HGI694" s="412"/>
      <c r="HGJ694" s="412"/>
      <c r="HGK694" s="412"/>
      <c r="HGL694" s="412"/>
      <c r="HGM694" s="412"/>
      <c r="HGN694" s="412"/>
      <c r="HGO694" s="412"/>
      <c r="HGP694" s="412"/>
      <c r="HGQ694" s="412"/>
      <c r="HGR694" s="412"/>
      <c r="HGS694" s="412"/>
      <c r="HGT694" s="412"/>
      <c r="HGU694" s="412"/>
      <c r="HGV694" s="412"/>
      <c r="HGW694" s="412"/>
      <c r="HGX694" s="412"/>
      <c r="HGY694" s="412"/>
      <c r="HGZ694" s="412"/>
      <c r="HHA694" s="412"/>
      <c r="HHB694" s="412"/>
      <c r="HHC694" s="412"/>
      <c r="HHD694" s="412"/>
      <c r="HHE694" s="412"/>
      <c r="HHF694" s="412"/>
      <c r="HHG694" s="412"/>
      <c r="HHH694" s="412"/>
      <c r="HHI694" s="412"/>
      <c r="HHJ694" s="412"/>
      <c r="HHK694" s="412"/>
      <c r="HHL694" s="412"/>
      <c r="HHM694" s="412"/>
      <c r="HHN694" s="412"/>
      <c r="HHO694" s="412"/>
      <c r="HHP694" s="412"/>
      <c r="HHQ694" s="412"/>
      <c r="HHR694" s="412"/>
      <c r="HHS694" s="412"/>
      <c r="HHT694" s="412"/>
      <c r="HHU694" s="412"/>
      <c r="HHV694" s="413"/>
      <c r="HHW694" s="413"/>
      <c r="HHX694" s="413"/>
      <c r="HHY694" s="413"/>
      <c r="HHZ694" s="413"/>
      <c r="HIA694" s="413"/>
      <c r="HIB694" s="413"/>
      <c r="HIC694" s="413"/>
      <c r="HID694" s="413"/>
      <c r="HIE694" s="413"/>
      <c r="HIF694" s="413"/>
      <c r="HIG694" s="413"/>
      <c r="HIH694" s="413"/>
      <c r="HII694" s="413"/>
      <c r="HIJ694" s="413"/>
      <c r="HIK694" s="413"/>
      <c r="HIL694" s="413"/>
      <c r="HIM694" s="413"/>
      <c r="HIN694" s="413"/>
      <c r="HIO694" s="413"/>
      <c r="HIP694" s="413"/>
      <c r="HIQ694" s="413"/>
      <c r="HIR694" s="413"/>
      <c r="HIS694" s="413"/>
      <c r="HIT694" s="414"/>
      <c r="HIU694" s="414"/>
      <c r="HIV694" s="414"/>
      <c r="HIW694" s="414"/>
      <c r="HIX694" s="414"/>
      <c r="HIY694" s="413"/>
      <c r="HIZ694" s="413"/>
      <c r="HJA694" s="414"/>
      <c r="HJB694" s="414"/>
      <c r="HJC694" s="413"/>
      <c r="HJD694" s="413"/>
      <c r="HJE694" s="414"/>
      <c r="HJF694" s="414"/>
      <c r="HJG694" s="413"/>
      <c r="HJH694" s="413"/>
      <c r="HJI694" s="413"/>
      <c r="HJJ694" s="413"/>
      <c r="HJK694" s="413"/>
      <c r="HJL694" s="413"/>
      <c r="HJM694" s="413"/>
      <c r="HJN694" s="414"/>
      <c r="HJO694" s="414"/>
      <c r="HJP694" s="413"/>
      <c r="HJQ694" s="413"/>
      <c r="HJR694" s="414"/>
      <c r="HJS694" s="414"/>
      <c r="HJT694" s="413"/>
      <c r="HJU694" s="413"/>
      <c r="HJV694" s="413"/>
      <c r="HJW694" s="413"/>
      <c r="HJX694" s="413"/>
      <c r="HJY694" s="407"/>
      <c r="HJZ694" s="439"/>
      <c r="HKA694" s="413"/>
      <c r="HKB694" s="413"/>
      <c r="HKC694" s="413"/>
      <c r="HKD694" s="413"/>
      <c r="HKE694" s="413"/>
      <c r="HKF694" s="413"/>
      <c r="HKG694" s="413"/>
      <c r="HKH694" s="412"/>
      <c r="HKI694" s="412"/>
      <c r="HKJ694" s="412"/>
      <c r="HKK694" s="412"/>
      <c r="HKL694" s="412"/>
      <c r="HKM694" s="412"/>
      <c r="HKN694" s="412"/>
      <c r="HKO694" s="412"/>
      <c r="HKP694" s="412"/>
      <c r="HKQ694" s="412"/>
      <c r="HKR694" s="412"/>
      <c r="HKS694" s="412"/>
      <c r="HKT694" s="412"/>
      <c r="HKU694" s="412"/>
      <c r="HKV694" s="412"/>
      <c r="HKW694" s="412"/>
      <c r="HKX694" s="412"/>
      <c r="HKY694" s="412"/>
      <c r="HKZ694" s="412"/>
      <c r="HLA694" s="412"/>
      <c r="HLB694" s="412"/>
      <c r="HLC694" s="412"/>
      <c r="HLD694" s="412"/>
      <c r="HLE694" s="412"/>
      <c r="HLF694" s="412"/>
      <c r="HLG694" s="412"/>
      <c r="HLH694" s="412"/>
      <c r="HLI694" s="412"/>
      <c r="HLJ694" s="412"/>
      <c r="HLK694" s="412"/>
      <c r="HLL694" s="412"/>
      <c r="HLM694" s="412"/>
      <c r="HLN694" s="412"/>
      <c r="HLO694" s="412"/>
      <c r="HLP694" s="412"/>
      <c r="HLQ694" s="412"/>
      <c r="HLR694" s="412"/>
      <c r="HLS694" s="412"/>
      <c r="HLT694" s="412"/>
      <c r="HLU694" s="412"/>
      <c r="HLV694" s="412"/>
      <c r="HLW694" s="412"/>
      <c r="HLX694" s="412"/>
      <c r="HLY694" s="412"/>
      <c r="HLZ694" s="413"/>
      <c r="HMA694" s="413"/>
      <c r="HMB694" s="413"/>
      <c r="HMC694" s="413"/>
      <c r="HMD694" s="413"/>
      <c r="HME694" s="413"/>
      <c r="HMF694" s="413"/>
      <c r="HMG694" s="413"/>
      <c r="HMH694" s="413"/>
      <c r="HMI694" s="413"/>
      <c r="HMJ694" s="413"/>
      <c r="HMK694" s="413"/>
      <c r="HML694" s="413"/>
      <c r="HMM694" s="413"/>
      <c r="HMN694" s="413"/>
      <c r="HMO694" s="413"/>
      <c r="HMP694" s="413"/>
      <c r="HMQ694" s="413"/>
      <c r="HMR694" s="413"/>
      <c r="HMS694" s="413"/>
      <c r="HMT694" s="413"/>
      <c r="HMU694" s="413"/>
      <c r="HMV694" s="413"/>
      <c r="HMW694" s="413"/>
      <c r="HMX694" s="414"/>
      <c r="HMY694" s="414"/>
      <c r="HMZ694" s="414"/>
      <c r="HNA694" s="414"/>
      <c r="HNB694" s="414"/>
      <c r="HNC694" s="413"/>
      <c r="HND694" s="413"/>
      <c r="HNE694" s="414"/>
      <c r="HNF694" s="414"/>
      <c r="HNG694" s="413"/>
      <c r="HNH694" s="413"/>
      <c r="HNI694" s="414"/>
      <c r="HNJ694" s="414"/>
      <c r="HNK694" s="413"/>
      <c r="HNL694" s="413"/>
      <c r="HNM694" s="413"/>
      <c r="HNN694" s="413"/>
      <c r="HNO694" s="413"/>
      <c r="HNP694" s="413"/>
      <c r="HNQ694" s="413"/>
      <c r="HNR694" s="414"/>
      <c r="HNS694" s="414"/>
      <c r="HNT694" s="413"/>
      <c r="HNU694" s="413"/>
      <c r="HNV694" s="414"/>
      <c r="HNW694" s="414"/>
      <c r="HNX694" s="413"/>
      <c r="HNY694" s="413"/>
      <c r="HNZ694" s="413"/>
      <c r="HOA694" s="413"/>
      <c r="HOB694" s="413"/>
      <c r="HOC694" s="407"/>
      <c r="HOD694" s="439"/>
      <c r="HOE694" s="413"/>
      <c r="HOF694" s="413"/>
      <c r="HOG694" s="413"/>
      <c r="HOH694" s="413"/>
      <c r="HOI694" s="413"/>
      <c r="HOJ694" s="413"/>
      <c r="HOK694" s="413"/>
      <c r="HOL694" s="412"/>
      <c r="HOM694" s="412"/>
      <c r="HON694" s="412"/>
      <c r="HOO694" s="412"/>
      <c r="HOP694" s="412"/>
      <c r="HOQ694" s="412"/>
      <c r="HOR694" s="412"/>
      <c r="HOS694" s="412"/>
      <c r="HOT694" s="412"/>
      <c r="HOU694" s="412"/>
      <c r="HOV694" s="412"/>
      <c r="HOW694" s="412"/>
      <c r="HOX694" s="412"/>
      <c r="HOY694" s="412"/>
      <c r="HOZ694" s="412"/>
      <c r="HPA694" s="412"/>
      <c r="HPB694" s="412"/>
      <c r="HPC694" s="412"/>
      <c r="HPD694" s="412"/>
      <c r="HPE694" s="412"/>
      <c r="HPF694" s="412"/>
      <c r="HPG694" s="412"/>
      <c r="HPH694" s="412"/>
      <c r="HPI694" s="412"/>
      <c r="HPJ694" s="412"/>
      <c r="HPK694" s="412"/>
      <c r="HPL694" s="412"/>
      <c r="HPM694" s="412"/>
      <c r="HPN694" s="412"/>
      <c r="HPO694" s="412"/>
      <c r="HPP694" s="412"/>
      <c r="HPQ694" s="412"/>
      <c r="HPR694" s="412"/>
      <c r="HPS694" s="412"/>
      <c r="HPT694" s="412"/>
      <c r="HPU694" s="412"/>
      <c r="HPV694" s="412"/>
      <c r="HPW694" s="412"/>
      <c r="HPX694" s="412"/>
      <c r="HPY694" s="412"/>
      <c r="HPZ694" s="412"/>
      <c r="HQA694" s="412"/>
      <c r="HQB694" s="412"/>
      <c r="HQC694" s="412"/>
      <c r="HQD694" s="413"/>
      <c r="HQE694" s="413"/>
      <c r="HQF694" s="413"/>
      <c r="HQG694" s="413"/>
      <c r="HQH694" s="413"/>
      <c r="HQI694" s="413"/>
      <c r="HQJ694" s="413"/>
      <c r="HQK694" s="413"/>
      <c r="HQL694" s="413"/>
      <c r="HQM694" s="413"/>
      <c r="HQN694" s="413"/>
      <c r="HQO694" s="413"/>
      <c r="HQP694" s="413"/>
      <c r="HQQ694" s="413"/>
      <c r="HQR694" s="413"/>
      <c r="HQS694" s="413"/>
      <c r="HQT694" s="413"/>
      <c r="HQU694" s="413"/>
      <c r="HQV694" s="413"/>
      <c r="HQW694" s="413"/>
      <c r="HQX694" s="413"/>
      <c r="HQY694" s="413"/>
      <c r="HQZ694" s="413"/>
      <c r="HRA694" s="413"/>
      <c r="HRB694" s="414"/>
      <c r="HRC694" s="414"/>
      <c r="HRD694" s="414"/>
      <c r="HRE694" s="414"/>
      <c r="HRF694" s="414"/>
      <c r="HRG694" s="413"/>
      <c r="HRH694" s="413"/>
      <c r="HRI694" s="414"/>
      <c r="HRJ694" s="414"/>
      <c r="HRK694" s="413"/>
      <c r="HRL694" s="413"/>
      <c r="HRM694" s="414"/>
      <c r="HRN694" s="414"/>
      <c r="HRO694" s="413"/>
      <c r="HRP694" s="413"/>
      <c r="HRQ694" s="413"/>
      <c r="HRR694" s="413"/>
      <c r="HRS694" s="413"/>
      <c r="HRT694" s="413"/>
      <c r="HRU694" s="413"/>
      <c r="HRV694" s="414"/>
      <c r="HRW694" s="414"/>
      <c r="HRX694" s="413"/>
      <c r="HRY694" s="413"/>
      <c r="HRZ694" s="414"/>
      <c r="HSA694" s="414"/>
      <c r="HSB694" s="413"/>
      <c r="HSC694" s="413"/>
      <c r="HSD694" s="413"/>
      <c r="HSE694" s="413"/>
      <c r="HSF694" s="413"/>
      <c r="HSG694" s="407"/>
      <c r="HSH694" s="439"/>
      <c r="HSI694" s="413"/>
      <c r="HSJ694" s="413"/>
      <c r="HSK694" s="413"/>
      <c r="HSL694" s="413"/>
      <c r="HSM694" s="413"/>
      <c r="HSN694" s="413"/>
      <c r="HSO694" s="413"/>
      <c r="HSP694" s="412"/>
      <c r="HSQ694" s="412"/>
      <c r="HSR694" s="412"/>
      <c r="HSS694" s="412"/>
      <c r="HST694" s="412"/>
      <c r="HSU694" s="412"/>
      <c r="HSV694" s="412"/>
      <c r="HSW694" s="412"/>
      <c r="HSX694" s="412"/>
      <c r="HSY694" s="412"/>
      <c r="HSZ694" s="412"/>
      <c r="HTA694" s="412"/>
      <c r="HTB694" s="412"/>
      <c r="HTC694" s="412"/>
      <c r="HTD694" s="412"/>
      <c r="HTE694" s="412"/>
      <c r="HTF694" s="412"/>
      <c r="HTG694" s="412"/>
      <c r="HTH694" s="412"/>
      <c r="HTI694" s="412"/>
      <c r="HTJ694" s="412"/>
      <c r="HTK694" s="412"/>
      <c r="HTL694" s="412"/>
      <c r="HTM694" s="412"/>
      <c r="HTN694" s="412"/>
      <c r="HTO694" s="412"/>
      <c r="HTP694" s="412"/>
      <c r="HTQ694" s="412"/>
      <c r="HTR694" s="412"/>
      <c r="HTS694" s="412"/>
      <c r="HTT694" s="412"/>
      <c r="HTU694" s="412"/>
      <c r="HTV694" s="412"/>
      <c r="HTW694" s="412"/>
      <c r="HTX694" s="412"/>
      <c r="HTY694" s="412"/>
      <c r="HTZ694" s="412"/>
      <c r="HUA694" s="412"/>
      <c r="HUB694" s="412"/>
      <c r="HUC694" s="412"/>
      <c r="HUD694" s="412"/>
      <c r="HUE694" s="412"/>
      <c r="HUF694" s="412"/>
      <c r="HUG694" s="412"/>
      <c r="HUH694" s="413"/>
      <c r="HUI694" s="413"/>
      <c r="HUJ694" s="413"/>
      <c r="HUK694" s="413"/>
      <c r="HUL694" s="413"/>
      <c r="HUM694" s="413"/>
      <c r="HUN694" s="413"/>
      <c r="HUO694" s="413"/>
      <c r="HUP694" s="413"/>
      <c r="HUQ694" s="413"/>
      <c r="HUR694" s="413"/>
      <c r="HUS694" s="413"/>
      <c r="HUT694" s="413"/>
      <c r="HUU694" s="413"/>
      <c r="HUV694" s="413"/>
      <c r="HUW694" s="413"/>
      <c r="HUX694" s="413"/>
      <c r="HUY694" s="413"/>
      <c r="HUZ694" s="413"/>
      <c r="HVA694" s="413"/>
      <c r="HVB694" s="413"/>
      <c r="HVC694" s="413"/>
      <c r="HVD694" s="413"/>
      <c r="HVE694" s="413"/>
      <c r="HVF694" s="414"/>
      <c r="HVG694" s="414"/>
      <c r="HVH694" s="414"/>
      <c r="HVI694" s="414"/>
      <c r="HVJ694" s="414"/>
      <c r="HVK694" s="413"/>
      <c r="HVL694" s="413"/>
      <c r="HVM694" s="414"/>
      <c r="HVN694" s="414"/>
      <c r="HVO694" s="413"/>
      <c r="HVP694" s="413"/>
      <c r="HVQ694" s="414"/>
      <c r="HVR694" s="414"/>
      <c r="HVS694" s="413"/>
      <c r="HVT694" s="413"/>
      <c r="HVU694" s="413"/>
      <c r="HVV694" s="413"/>
      <c r="HVW694" s="413"/>
      <c r="HVX694" s="413"/>
      <c r="HVY694" s="413"/>
      <c r="HVZ694" s="414"/>
      <c r="HWA694" s="414"/>
      <c r="HWB694" s="413"/>
      <c r="HWC694" s="413"/>
      <c r="HWD694" s="414"/>
      <c r="HWE694" s="414"/>
      <c r="HWF694" s="413"/>
      <c r="HWG694" s="413"/>
      <c r="HWH694" s="413"/>
      <c r="HWI694" s="413"/>
      <c r="HWJ694" s="413"/>
      <c r="HWK694" s="407"/>
      <c r="HWL694" s="439"/>
      <c r="HWM694" s="413"/>
      <c r="HWN694" s="413"/>
      <c r="HWO694" s="413"/>
      <c r="HWP694" s="413"/>
      <c r="HWQ694" s="413"/>
      <c r="HWR694" s="413"/>
      <c r="HWS694" s="413"/>
      <c r="HWT694" s="412"/>
      <c r="HWU694" s="412"/>
      <c r="HWV694" s="412"/>
      <c r="HWW694" s="412"/>
      <c r="HWX694" s="412"/>
      <c r="HWY694" s="412"/>
      <c r="HWZ694" s="412"/>
      <c r="HXA694" s="412"/>
      <c r="HXB694" s="412"/>
      <c r="HXC694" s="412"/>
      <c r="HXD694" s="412"/>
      <c r="HXE694" s="412"/>
      <c r="HXF694" s="412"/>
      <c r="HXG694" s="412"/>
      <c r="HXH694" s="412"/>
      <c r="HXI694" s="412"/>
      <c r="HXJ694" s="412"/>
      <c r="HXK694" s="412"/>
      <c r="HXL694" s="412"/>
      <c r="HXM694" s="412"/>
      <c r="HXN694" s="412"/>
      <c r="HXO694" s="412"/>
      <c r="HXP694" s="412"/>
      <c r="HXQ694" s="412"/>
      <c r="HXR694" s="412"/>
      <c r="HXS694" s="412"/>
      <c r="HXT694" s="412"/>
      <c r="HXU694" s="412"/>
      <c r="HXV694" s="412"/>
      <c r="HXW694" s="412"/>
      <c r="HXX694" s="412"/>
      <c r="HXY694" s="412"/>
      <c r="HXZ694" s="412"/>
      <c r="HYA694" s="412"/>
      <c r="HYB694" s="412"/>
      <c r="HYC694" s="412"/>
      <c r="HYD694" s="412"/>
      <c r="HYE694" s="412"/>
      <c r="HYF694" s="412"/>
      <c r="HYG694" s="412"/>
      <c r="HYH694" s="412"/>
      <c r="HYI694" s="412"/>
      <c r="HYJ694" s="412"/>
      <c r="HYK694" s="412"/>
      <c r="HYL694" s="413"/>
      <c r="HYM694" s="413"/>
      <c r="HYN694" s="413"/>
      <c r="HYO694" s="413"/>
      <c r="HYP694" s="413"/>
      <c r="HYQ694" s="413"/>
      <c r="HYR694" s="413"/>
      <c r="HYS694" s="413"/>
      <c r="HYT694" s="413"/>
      <c r="HYU694" s="413"/>
      <c r="HYV694" s="413"/>
      <c r="HYW694" s="413"/>
      <c r="HYX694" s="413"/>
      <c r="HYY694" s="413"/>
      <c r="HYZ694" s="413"/>
      <c r="HZA694" s="413"/>
      <c r="HZB694" s="413"/>
      <c r="HZC694" s="413"/>
      <c r="HZD694" s="413"/>
      <c r="HZE694" s="413"/>
      <c r="HZF694" s="413"/>
      <c r="HZG694" s="413"/>
      <c r="HZH694" s="413"/>
      <c r="HZI694" s="413"/>
      <c r="HZJ694" s="414"/>
      <c r="HZK694" s="414"/>
      <c r="HZL694" s="414"/>
      <c r="HZM694" s="414"/>
      <c r="HZN694" s="414"/>
      <c r="HZO694" s="413"/>
      <c r="HZP694" s="413"/>
      <c r="HZQ694" s="414"/>
      <c r="HZR694" s="414"/>
      <c r="HZS694" s="413"/>
      <c r="HZT694" s="413"/>
      <c r="HZU694" s="414"/>
      <c r="HZV694" s="414"/>
      <c r="HZW694" s="413"/>
      <c r="HZX694" s="413"/>
      <c r="HZY694" s="413"/>
      <c r="HZZ694" s="413"/>
      <c r="IAA694" s="413"/>
      <c r="IAB694" s="413"/>
      <c r="IAC694" s="413"/>
      <c r="IAD694" s="414"/>
      <c r="IAE694" s="414"/>
      <c r="IAF694" s="413"/>
      <c r="IAG694" s="413"/>
      <c r="IAH694" s="414"/>
      <c r="IAI694" s="414"/>
      <c r="IAJ694" s="413"/>
      <c r="IAK694" s="413"/>
      <c r="IAL694" s="413"/>
      <c r="IAM694" s="413"/>
      <c r="IAN694" s="413"/>
      <c r="IAO694" s="407"/>
      <c r="IAP694" s="439"/>
      <c r="IAQ694" s="413"/>
      <c r="IAR694" s="413"/>
      <c r="IAS694" s="413"/>
      <c r="IAT694" s="413"/>
      <c r="IAU694" s="413"/>
      <c r="IAV694" s="413"/>
      <c r="IAW694" s="413"/>
      <c r="IAX694" s="412"/>
      <c r="IAY694" s="412"/>
      <c r="IAZ694" s="412"/>
      <c r="IBA694" s="412"/>
      <c r="IBB694" s="412"/>
      <c r="IBC694" s="412"/>
      <c r="IBD694" s="412"/>
      <c r="IBE694" s="412"/>
      <c r="IBF694" s="412"/>
      <c r="IBG694" s="412"/>
      <c r="IBH694" s="412"/>
      <c r="IBI694" s="412"/>
      <c r="IBJ694" s="412"/>
      <c r="IBK694" s="412"/>
      <c r="IBL694" s="412"/>
      <c r="IBM694" s="412"/>
      <c r="IBN694" s="412"/>
      <c r="IBO694" s="412"/>
      <c r="IBP694" s="412"/>
      <c r="IBQ694" s="412"/>
      <c r="IBR694" s="412"/>
      <c r="IBS694" s="412"/>
      <c r="IBT694" s="412"/>
      <c r="IBU694" s="412"/>
      <c r="IBV694" s="412"/>
      <c r="IBW694" s="412"/>
      <c r="IBX694" s="412"/>
      <c r="IBY694" s="412"/>
      <c r="IBZ694" s="412"/>
      <c r="ICA694" s="412"/>
      <c r="ICB694" s="412"/>
      <c r="ICC694" s="412"/>
      <c r="ICD694" s="412"/>
      <c r="ICE694" s="412"/>
      <c r="ICF694" s="412"/>
      <c r="ICG694" s="412"/>
      <c r="ICH694" s="412"/>
      <c r="ICI694" s="412"/>
      <c r="ICJ694" s="412"/>
      <c r="ICK694" s="412"/>
      <c r="ICL694" s="412"/>
      <c r="ICM694" s="412"/>
      <c r="ICN694" s="412"/>
      <c r="ICO694" s="412"/>
      <c r="ICP694" s="413"/>
      <c r="ICQ694" s="413"/>
      <c r="ICR694" s="413"/>
      <c r="ICS694" s="413"/>
      <c r="ICT694" s="413"/>
      <c r="ICU694" s="413"/>
      <c r="ICV694" s="413"/>
      <c r="ICW694" s="413"/>
      <c r="ICX694" s="413"/>
      <c r="ICY694" s="413"/>
      <c r="ICZ694" s="413"/>
      <c r="IDA694" s="413"/>
      <c r="IDB694" s="413"/>
      <c r="IDC694" s="413"/>
      <c r="IDD694" s="413"/>
      <c r="IDE694" s="413"/>
      <c r="IDF694" s="413"/>
      <c r="IDG694" s="413"/>
      <c r="IDH694" s="413"/>
      <c r="IDI694" s="413"/>
      <c r="IDJ694" s="413"/>
      <c r="IDK694" s="413"/>
      <c r="IDL694" s="413"/>
      <c r="IDM694" s="413"/>
      <c r="IDN694" s="414"/>
      <c r="IDO694" s="414"/>
      <c r="IDP694" s="414"/>
      <c r="IDQ694" s="414"/>
      <c r="IDR694" s="414"/>
      <c r="IDS694" s="413"/>
      <c r="IDT694" s="413"/>
      <c r="IDU694" s="414"/>
      <c r="IDV694" s="414"/>
      <c r="IDW694" s="413"/>
      <c r="IDX694" s="413"/>
      <c r="IDY694" s="414"/>
      <c r="IDZ694" s="414"/>
      <c r="IEA694" s="413"/>
      <c r="IEB694" s="413"/>
      <c r="IEC694" s="413"/>
      <c r="IED694" s="413"/>
      <c r="IEE694" s="413"/>
      <c r="IEF694" s="413"/>
      <c r="IEG694" s="413"/>
      <c r="IEH694" s="414"/>
      <c r="IEI694" s="414"/>
      <c r="IEJ694" s="413"/>
      <c r="IEK694" s="413"/>
      <c r="IEL694" s="414"/>
      <c r="IEM694" s="414"/>
      <c r="IEN694" s="413"/>
      <c r="IEO694" s="413"/>
      <c r="IEP694" s="413"/>
      <c r="IEQ694" s="413"/>
      <c r="IER694" s="413"/>
      <c r="IES694" s="407"/>
      <c r="IET694" s="439"/>
      <c r="IEU694" s="413"/>
      <c r="IEV694" s="413"/>
      <c r="IEW694" s="413"/>
      <c r="IEX694" s="413"/>
      <c r="IEY694" s="413"/>
      <c r="IEZ694" s="413"/>
      <c r="IFA694" s="413"/>
      <c r="IFB694" s="412"/>
      <c r="IFC694" s="412"/>
      <c r="IFD694" s="412"/>
      <c r="IFE694" s="412"/>
      <c r="IFF694" s="412"/>
      <c r="IFG694" s="412"/>
      <c r="IFH694" s="412"/>
      <c r="IFI694" s="412"/>
      <c r="IFJ694" s="412"/>
      <c r="IFK694" s="412"/>
      <c r="IFL694" s="412"/>
      <c r="IFM694" s="412"/>
      <c r="IFN694" s="412"/>
      <c r="IFO694" s="412"/>
      <c r="IFP694" s="412"/>
      <c r="IFQ694" s="412"/>
      <c r="IFR694" s="412"/>
      <c r="IFS694" s="412"/>
      <c r="IFT694" s="412"/>
      <c r="IFU694" s="412"/>
      <c r="IFV694" s="412"/>
      <c r="IFW694" s="412"/>
      <c r="IFX694" s="412"/>
      <c r="IFY694" s="412"/>
      <c r="IFZ694" s="412"/>
      <c r="IGA694" s="412"/>
      <c r="IGB694" s="412"/>
      <c r="IGC694" s="412"/>
      <c r="IGD694" s="412"/>
      <c r="IGE694" s="412"/>
      <c r="IGF694" s="412"/>
      <c r="IGG694" s="412"/>
      <c r="IGH694" s="412"/>
      <c r="IGI694" s="412"/>
      <c r="IGJ694" s="412"/>
      <c r="IGK694" s="412"/>
      <c r="IGL694" s="412"/>
      <c r="IGM694" s="412"/>
      <c r="IGN694" s="412"/>
      <c r="IGO694" s="412"/>
      <c r="IGP694" s="412"/>
      <c r="IGQ694" s="412"/>
      <c r="IGR694" s="412"/>
      <c r="IGS694" s="412"/>
      <c r="IGT694" s="413"/>
      <c r="IGU694" s="413"/>
      <c r="IGV694" s="413"/>
      <c r="IGW694" s="413"/>
      <c r="IGX694" s="413"/>
      <c r="IGY694" s="413"/>
      <c r="IGZ694" s="413"/>
      <c r="IHA694" s="413"/>
      <c r="IHB694" s="413"/>
      <c r="IHC694" s="413"/>
      <c r="IHD694" s="413"/>
      <c r="IHE694" s="413"/>
      <c r="IHF694" s="413"/>
      <c r="IHG694" s="413"/>
      <c r="IHH694" s="413"/>
      <c r="IHI694" s="413"/>
      <c r="IHJ694" s="413"/>
      <c r="IHK694" s="413"/>
      <c r="IHL694" s="413"/>
      <c r="IHM694" s="413"/>
      <c r="IHN694" s="413"/>
      <c r="IHO694" s="413"/>
      <c r="IHP694" s="413"/>
      <c r="IHQ694" s="413"/>
      <c r="IHR694" s="414"/>
      <c r="IHS694" s="414"/>
      <c r="IHT694" s="414"/>
      <c r="IHU694" s="414"/>
      <c r="IHV694" s="414"/>
      <c r="IHW694" s="413"/>
      <c r="IHX694" s="413"/>
      <c r="IHY694" s="414"/>
      <c r="IHZ694" s="414"/>
      <c r="IIA694" s="413"/>
      <c r="IIB694" s="413"/>
      <c r="IIC694" s="414"/>
      <c r="IID694" s="414"/>
      <c r="IIE694" s="413"/>
      <c r="IIF694" s="413"/>
      <c r="IIG694" s="413"/>
      <c r="IIH694" s="413"/>
      <c r="III694" s="413"/>
      <c r="IIJ694" s="413"/>
      <c r="IIK694" s="413"/>
      <c r="IIL694" s="414"/>
      <c r="IIM694" s="414"/>
      <c r="IIN694" s="413"/>
      <c r="IIO694" s="413"/>
      <c r="IIP694" s="414"/>
      <c r="IIQ694" s="414"/>
      <c r="IIR694" s="413"/>
      <c r="IIS694" s="413"/>
      <c r="IIT694" s="413"/>
      <c r="IIU694" s="413"/>
      <c r="IIV694" s="413"/>
      <c r="IIW694" s="407"/>
      <c r="IIX694" s="439"/>
      <c r="IIY694" s="413"/>
      <c r="IIZ694" s="413"/>
      <c r="IJA694" s="413"/>
      <c r="IJB694" s="413"/>
      <c r="IJC694" s="413"/>
      <c r="IJD694" s="413"/>
      <c r="IJE694" s="413"/>
      <c r="IJF694" s="412"/>
      <c r="IJG694" s="412"/>
      <c r="IJH694" s="412"/>
      <c r="IJI694" s="412"/>
      <c r="IJJ694" s="412"/>
      <c r="IJK694" s="412"/>
      <c r="IJL694" s="412"/>
      <c r="IJM694" s="412"/>
      <c r="IJN694" s="412"/>
      <c r="IJO694" s="412"/>
      <c r="IJP694" s="412"/>
      <c r="IJQ694" s="412"/>
      <c r="IJR694" s="412"/>
      <c r="IJS694" s="412"/>
      <c r="IJT694" s="412"/>
      <c r="IJU694" s="412"/>
      <c r="IJV694" s="412"/>
      <c r="IJW694" s="412"/>
      <c r="IJX694" s="412"/>
      <c r="IJY694" s="412"/>
      <c r="IJZ694" s="412"/>
      <c r="IKA694" s="412"/>
      <c r="IKB694" s="412"/>
      <c r="IKC694" s="412"/>
      <c r="IKD694" s="412"/>
      <c r="IKE694" s="412"/>
      <c r="IKF694" s="412"/>
      <c r="IKG694" s="412"/>
      <c r="IKH694" s="412"/>
      <c r="IKI694" s="412"/>
      <c r="IKJ694" s="412"/>
      <c r="IKK694" s="412"/>
      <c r="IKL694" s="412"/>
      <c r="IKM694" s="412"/>
      <c r="IKN694" s="412"/>
      <c r="IKO694" s="412"/>
      <c r="IKP694" s="412"/>
      <c r="IKQ694" s="412"/>
      <c r="IKR694" s="412"/>
      <c r="IKS694" s="412"/>
      <c r="IKT694" s="412"/>
      <c r="IKU694" s="412"/>
      <c r="IKV694" s="412"/>
      <c r="IKW694" s="412"/>
      <c r="IKX694" s="413"/>
      <c r="IKY694" s="413"/>
      <c r="IKZ694" s="413"/>
      <c r="ILA694" s="413"/>
      <c r="ILB694" s="413"/>
      <c r="ILC694" s="413"/>
      <c r="ILD694" s="413"/>
      <c r="ILE694" s="413"/>
      <c r="ILF694" s="413"/>
      <c r="ILG694" s="413"/>
      <c r="ILH694" s="413"/>
      <c r="ILI694" s="413"/>
      <c r="ILJ694" s="413"/>
      <c r="ILK694" s="413"/>
      <c r="ILL694" s="413"/>
      <c r="ILM694" s="413"/>
      <c r="ILN694" s="413"/>
      <c r="ILO694" s="413"/>
      <c r="ILP694" s="413"/>
      <c r="ILQ694" s="413"/>
      <c r="ILR694" s="413"/>
      <c r="ILS694" s="413"/>
      <c r="ILT694" s="413"/>
      <c r="ILU694" s="413"/>
      <c r="ILV694" s="414"/>
      <c r="ILW694" s="414"/>
      <c r="ILX694" s="414"/>
      <c r="ILY694" s="414"/>
      <c r="ILZ694" s="414"/>
      <c r="IMA694" s="413"/>
      <c r="IMB694" s="413"/>
      <c r="IMC694" s="414"/>
      <c r="IMD694" s="414"/>
      <c r="IME694" s="413"/>
      <c r="IMF694" s="413"/>
      <c r="IMG694" s="414"/>
      <c r="IMH694" s="414"/>
      <c r="IMI694" s="413"/>
      <c r="IMJ694" s="413"/>
      <c r="IMK694" s="413"/>
      <c r="IML694" s="413"/>
      <c r="IMM694" s="413"/>
      <c r="IMN694" s="413"/>
      <c r="IMO694" s="413"/>
      <c r="IMP694" s="414"/>
      <c r="IMQ694" s="414"/>
      <c r="IMR694" s="413"/>
      <c r="IMS694" s="413"/>
      <c r="IMT694" s="414"/>
      <c r="IMU694" s="414"/>
      <c r="IMV694" s="413"/>
      <c r="IMW694" s="413"/>
      <c r="IMX694" s="413"/>
      <c r="IMY694" s="413"/>
      <c r="IMZ694" s="413"/>
      <c r="INA694" s="407"/>
      <c r="INB694" s="439"/>
      <c r="INC694" s="413"/>
      <c r="IND694" s="413"/>
      <c r="INE694" s="413"/>
      <c r="INF694" s="413"/>
      <c r="ING694" s="413"/>
      <c r="INH694" s="413"/>
      <c r="INI694" s="413"/>
      <c r="INJ694" s="412"/>
      <c r="INK694" s="412"/>
      <c r="INL694" s="412"/>
      <c r="INM694" s="412"/>
      <c r="INN694" s="412"/>
      <c r="INO694" s="412"/>
      <c r="INP694" s="412"/>
      <c r="INQ694" s="412"/>
      <c r="INR694" s="412"/>
      <c r="INS694" s="412"/>
      <c r="INT694" s="412"/>
      <c r="INU694" s="412"/>
      <c r="INV694" s="412"/>
      <c r="INW694" s="412"/>
      <c r="INX694" s="412"/>
      <c r="INY694" s="412"/>
      <c r="INZ694" s="412"/>
      <c r="IOA694" s="412"/>
      <c r="IOB694" s="412"/>
      <c r="IOC694" s="412"/>
      <c r="IOD694" s="412"/>
      <c r="IOE694" s="412"/>
      <c r="IOF694" s="412"/>
      <c r="IOG694" s="412"/>
      <c r="IOH694" s="412"/>
      <c r="IOI694" s="412"/>
      <c r="IOJ694" s="412"/>
      <c r="IOK694" s="412"/>
      <c r="IOL694" s="412"/>
      <c r="IOM694" s="412"/>
      <c r="ION694" s="412"/>
      <c r="IOO694" s="412"/>
      <c r="IOP694" s="412"/>
      <c r="IOQ694" s="412"/>
      <c r="IOR694" s="412"/>
      <c r="IOS694" s="412"/>
      <c r="IOT694" s="412"/>
      <c r="IOU694" s="412"/>
      <c r="IOV694" s="412"/>
      <c r="IOW694" s="412"/>
      <c r="IOX694" s="412"/>
      <c r="IOY694" s="412"/>
      <c r="IOZ694" s="412"/>
      <c r="IPA694" s="412"/>
      <c r="IPB694" s="413"/>
      <c r="IPC694" s="413"/>
      <c r="IPD694" s="413"/>
      <c r="IPE694" s="413"/>
      <c r="IPF694" s="413"/>
      <c r="IPG694" s="413"/>
      <c r="IPH694" s="413"/>
      <c r="IPI694" s="413"/>
      <c r="IPJ694" s="413"/>
      <c r="IPK694" s="413"/>
      <c r="IPL694" s="413"/>
      <c r="IPM694" s="413"/>
      <c r="IPN694" s="413"/>
      <c r="IPO694" s="413"/>
      <c r="IPP694" s="413"/>
      <c r="IPQ694" s="413"/>
      <c r="IPR694" s="413"/>
      <c r="IPS694" s="413"/>
      <c r="IPT694" s="413"/>
      <c r="IPU694" s="413"/>
      <c r="IPV694" s="413"/>
      <c r="IPW694" s="413"/>
      <c r="IPX694" s="413"/>
      <c r="IPY694" s="413"/>
      <c r="IPZ694" s="414"/>
      <c r="IQA694" s="414"/>
      <c r="IQB694" s="414"/>
      <c r="IQC694" s="414"/>
      <c r="IQD694" s="414"/>
      <c r="IQE694" s="413"/>
      <c r="IQF694" s="413"/>
      <c r="IQG694" s="414"/>
      <c r="IQH694" s="414"/>
      <c r="IQI694" s="413"/>
      <c r="IQJ694" s="413"/>
      <c r="IQK694" s="414"/>
      <c r="IQL694" s="414"/>
      <c r="IQM694" s="413"/>
      <c r="IQN694" s="413"/>
      <c r="IQO694" s="413"/>
      <c r="IQP694" s="413"/>
      <c r="IQQ694" s="413"/>
      <c r="IQR694" s="413"/>
      <c r="IQS694" s="413"/>
      <c r="IQT694" s="414"/>
      <c r="IQU694" s="414"/>
      <c r="IQV694" s="413"/>
      <c r="IQW694" s="413"/>
      <c r="IQX694" s="414"/>
      <c r="IQY694" s="414"/>
      <c r="IQZ694" s="413"/>
      <c r="IRA694" s="413"/>
      <c r="IRB694" s="413"/>
      <c r="IRC694" s="413"/>
      <c r="IRD694" s="413"/>
      <c r="IRE694" s="407"/>
      <c r="IRF694" s="439"/>
      <c r="IRG694" s="413"/>
      <c r="IRH694" s="413"/>
      <c r="IRI694" s="413"/>
      <c r="IRJ694" s="413"/>
      <c r="IRK694" s="413"/>
      <c r="IRL694" s="413"/>
      <c r="IRM694" s="413"/>
      <c r="IRN694" s="412"/>
      <c r="IRO694" s="412"/>
      <c r="IRP694" s="412"/>
      <c r="IRQ694" s="412"/>
      <c r="IRR694" s="412"/>
      <c r="IRS694" s="412"/>
      <c r="IRT694" s="412"/>
      <c r="IRU694" s="412"/>
      <c r="IRV694" s="412"/>
      <c r="IRW694" s="412"/>
      <c r="IRX694" s="412"/>
      <c r="IRY694" s="412"/>
      <c r="IRZ694" s="412"/>
      <c r="ISA694" s="412"/>
      <c r="ISB694" s="412"/>
      <c r="ISC694" s="412"/>
      <c r="ISD694" s="412"/>
      <c r="ISE694" s="412"/>
      <c r="ISF694" s="412"/>
      <c r="ISG694" s="412"/>
      <c r="ISH694" s="412"/>
      <c r="ISI694" s="412"/>
      <c r="ISJ694" s="412"/>
      <c r="ISK694" s="412"/>
      <c r="ISL694" s="412"/>
      <c r="ISM694" s="412"/>
      <c r="ISN694" s="412"/>
      <c r="ISO694" s="412"/>
      <c r="ISP694" s="412"/>
      <c r="ISQ694" s="412"/>
      <c r="ISR694" s="412"/>
      <c r="ISS694" s="412"/>
      <c r="IST694" s="412"/>
      <c r="ISU694" s="412"/>
      <c r="ISV694" s="412"/>
      <c r="ISW694" s="412"/>
      <c r="ISX694" s="412"/>
      <c r="ISY694" s="412"/>
      <c r="ISZ694" s="412"/>
      <c r="ITA694" s="412"/>
      <c r="ITB694" s="412"/>
      <c r="ITC694" s="412"/>
      <c r="ITD694" s="412"/>
      <c r="ITE694" s="412"/>
      <c r="ITF694" s="413"/>
      <c r="ITG694" s="413"/>
      <c r="ITH694" s="413"/>
      <c r="ITI694" s="413"/>
      <c r="ITJ694" s="413"/>
      <c r="ITK694" s="413"/>
      <c r="ITL694" s="413"/>
      <c r="ITM694" s="413"/>
      <c r="ITN694" s="413"/>
      <c r="ITO694" s="413"/>
      <c r="ITP694" s="413"/>
      <c r="ITQ694" s="413"/>
      <c r="ITR694" s="413"/>
      <c r="ITS694" s="413"/>
      <c r="ITT694" s="413"/>
      <c r="ITU694" s="413"/>
      <c r="ITV694" s="413"/>
      <c r="ITW694" s="413"/>
      <c r="ITX694" s="413"/>
      <c r="ITY694" s="413"/>
      <c r="ITZ694" s="413"/>
      <c r="IUA694" s="413"/>
      <c r="IUB694" s="413"/>
      <c r="IUC694" s="413"/>
      <c r="IUD694" s="414"/>
      <c r="IUE694" s="414"/>
      <c r="IUF694" s="414"/>
      <c r="IUG694" s="414"/>
      <c r="IUH694" s="414"/>
      <c r="IUI694" s="413"/>
      <c r="IUJ694" s="413"/>
      <c r="IUK694" s="414"/>
      <c r="IUL694" s="414"/>
      <c r="IUM694" s="413"/>
      <c r="IUN694" s="413"/>
      <c r="IUO694" s="414"/>
      <c r="IUP694" s="414"/>
      <c r="IUQ694" s="413"/>
      <c r="IUR694" s="413"/>
      <c r="IUS694" s="413"/>
      <c r="IUT694" s="413"/>
      <c r="IUU694" s="413"/>
      <c r="IUV694" s="413"/>
      <c r="IUW694" s="413"/>
      <c r="IUX694" s="414"/>
      <c r="IUY694" s="414"/>
      <c r="IUZ694" s="413"/>
      <c r="IVA694" s="413"/>
      <c r="IVB694" s="414"/>
      <c r="IVC694" s="414"/>
      <c r="IVD694" s="413"/>
      <c r="IVE694" s="413"/>
      <c r="IVF694" s="413"/>
      <c r="IVG694" s="413"/>
      <c r="IVH694" s="413"/>
      <c r="IVI694" s="407"/>
      <c r="IVJ694" s="439"/>
      <c r="IVK694" s="413"/>
      <c r="IVL694" s="413"/>
      <c r="IVM694" s="413"/>
      <c r="IVN694" s="413"/>
      <c r="IVO694" s="413"/>
      <c r="IVP694" s="413"/>
      <c r="IVQ694" s="413"/>
      <c r="IVR694" s="412"/>
      <c r="IVS694" s="412"/>
      <c r="IVT694" s="412"/>
      <c r="IVU694" s="412"/>
      <c r="IVV694" s="412"/>
      <c r="IVW694" s="412"/>
      <c r="IVX694" s="412"/>
      <c r="IVY694" s="412"/>
      <c r="IVZ694" s="412"/>
      <c r="IWA694" s="412"/>
      <c r="IWB694" s="412"/>
      <c r="IWC694" s="412"/>
      <c r="IWD694" s="412"/>
      <c r="IWE694" s="412"/>
      <c r="IWF694" s="412"/>
      <c r="IWG694" s="412"/>
      <c r="IWH694" s="412"/>
      <c r="IWI694" s="412"/>
      <c r="IWJ694" s="412"/>
      <c r="IWK694" s="412"/>
      <c r="IWL694" s="412"/>
      <c r="IWM694" s="412"/>
      <c r="IWN694" s="412"/>
      <c r="IWO694" s="412"/>
      <c r="IWP694" s="412"/>
      <c r="IWQ694" s="412"/>
      <c r="IWR694" s="412"/>
      <c r="IWS694" s="412"/>
      <c r="IWT694" s="412"/>
      <c r="IWU694" s="412"/>
      <c r="IWV694" s="412"/>
      <c r="IWW694" s="412"/>
      <c r="IWX694" s="412"/>
      <c r="IWY694" s="412"/>
      <c r="IWZ694" s="412"/>
      <c r="IXA694" s="412"/>
      <c r="IXB694" s="412"/>
      <c r="IXC694" s="412"/>
      <c r="IXD694" s="412"/>
      <c r="IXE694" s="412"/>
      <c r="IXF694" s="412"/>
      <c r="IXG694" s="412"/>
      <c r="IXH694" s="412"/>
      <c r="IXI694" s="412"/>
      <c r="IXJ694" s="413"/>
      <c r="IXK694" s="413"/>
      <c r="IXL694" s="413"/>
      <c r="IXM694" s="413"/>
      <c r="IXN694" s="413"/>
      <c r="IXO694" s="413"/>
      <c r="IXP694" s="413"/>
      <c r="IXQ694" s="413"/>
      <c r="IXR694" s="413"/>
      <c r="IXS694" s="413"/>
      <c r="IXT694" s="413"/>
      <c r="IXU694" s="413"/>
      <c r="IXV694" s="413"/>
      <c r="IXW694" s="413"/>
      <c r="IXX694" s="413"/>
      <c r="IXY694" s="413"/>
      <c r="IXZ694" s="413"/>
      <c r="IYA694" s="413"/>
      <c r="IYB694" s="413"/>
      <c r="IYC694" s="413"/>
      <c r="IYD694" s="413"/>
      <c r="IYE694" s="413"/>
      <c r="IYF694" s="413"/>
      <c r="IYG694" s="413"/>
      <c r="IYH694" s="414"/>
      <c r="IYI694" s="414"/>
      <c r="IYJ694" s="414"/>
      <c r="IYK694" s="414"/>
      <c r="IYL694" s="414"/>
      <c r="IYM694" s="413"/>
      <c r="IYN694" s="413"/>
      <c r="IYO694" s="414"/>
      <c r="IYP694" s="414"/>
      <c r="IYQ694" s="413"/>
      <c r="IYR694" s="413"/>
      <c r="IYS694" s="414"/>
      <c r="IYT694" s="414"/>
      <c r="IYU694" s="413"/>
      <c r="IYV694" s="413"/>
      <c r="IYW694" s="413"/>
      <c r="IYX694" s="413"/>
      <c r="IYY694" s="413"/>
      <c r="IYZ694" s="413"/>
      <c r="IZA694" s="413"/>
      <c r="IZB694" s="414"/>
      <c r="IZC694" s="414"/>
      <c r="IZD694" s="413"/>
      <c r="IZE694" s="413"/>
      <c r="IZF694" s="414"/>
      <c r="IZG694" s="414"/>
      <c r="IZH694" s="413"/>
      <c r="IZI694" s="413"/>
      <c r="IZJ694" s="413"/>
      <c r="IZK694" s="413"/>
      <c r="IZL694" s="413"/>
      <c r="IZM694" s="407"/>
      <c r="IZN694" s="439"/>
      <c r="IZO694" s="413"/>
      <c r="IZP694" s="413"/>
      <c r="IZQ694" s="413"/>
      <c r="IZR694" s="413"/>
      <c r="IZS694" s="413"/>
      <c r="IZT694" s="413"/>
      <c r="IZU694" s="413"/>
      <c r="IZV694" s="412"/>
      <c r="IZW694" s="412"/>
      <c r="IZX694" s="412"/>
      <c r="IZY694" s="412"/>
      <c r="IZZ694" s="412"/>
      <c r="JAA694" s="412"/>
      <c r="JAB694" s="412"/>
      <c r="JAC694" s="412"/>
      <c r="JAD694" s="412"/>
      <c r="JAE694" s="412"/>
      <c r="JAF694" s="412"/>
      <c r="JAG694" s="412"/>
      <c r="JAH694" s="412"/>
      <c r="JAI694" s="412"/>
      <c r="JAJ694" s="412"/>
      <c r="JAK694" s="412"/>
      <c r="JAL694" s="412"/>
      <c r="JAM694" s="412"/>
      <c r="JAN694" s="412"/>
      <c r="JAO694" s="412"/>
      <c r="JAP694" s="412"/>
      <c r="JAQ694" s="412"/>
      <c r="JAR694" s="412"/>
      <c r="JAS694" s="412"/>
      <c r="JAT694" s="412"/>
      <c r="JAU694" s="412"/>
      <c r="JAV694" s="412"/>
      <c r="JAW694" s="412"/>
      <c r="JAX694" s="412"/>
      <c r="JAY694" s="412"/>
      <c r="JAZ694" s="412"/>
      <c r="JBA694" s="412"/>
      <c r="JBB694" s="412"/>
      <c r="JBC694" s="412"/>
      <c r="JBD694" s="412"/>
      <c r="JBE694" s="412"/>
      <c r="JBF694" s="412"/>
      <c r="JBG694" s="412"/>
      <c r="JBH694" s="412"/>
      <c r="JBI694" s="412"/>
      <c r="JBJ694" s="412"/>
      <c r="JBK694" s="412"/>
      <c r="JBL694" s="412"/>
      <c r="JBM694" s="412"/>
      <c r="JBN694" s="413"/>
      <c r="JBO694" s="413"/>
      <c r="JBP694" s="413"/>
      <c r="JBQ694" s="413"/>
      <c r="JBR694" s="413"/>
      <c r="JBS694" s="413"/>
      <c r="JBT694" s="413"/>
      <c r="JBU694" s="413"/>
      <c r="JBV694" s="413"/>
      <c r="JBW694" s="413"/>
      <c r="JBX694" s="413"/>
      <c r="JBY694" s="413"/>
      <c r="JBZ694" s="413"/>
      <c r="JCA694" s="413"/>
      <c r="JCB694" s="413"/>
      <c r="JCC694" s="413"/>
      <c r="JCD694" s="413"/>
      <c r="JCE694" s="413"/>
      <c r="JCF694" s="413"/>
      <c r="JCG694" s="413"/>
      <c r="JCH694" s="413"/>
      <c r="JCI694" s="413"/>
      <c r="JCJ694" s="413"/>
      <c r="JCK694" s="413"/>
      <c r="JCL694" s="414"/>
      <c r="JCM694" s="414"/>
      <c r="JCN694" s="414"/>
      <c r="JCO694" s="414"/>
      <c r="JCP694" s="414"/>
      <c r="JCQ694" s="413"/>
      <c r="JCR694" s="413"/>
      <c r="JCS694" s="414"/>
      <c r="JCT694" s="414"/>
      <c r="JCU694" s="413"/>
      <c r="JCV694" s="413"/>
      <c r="JCW694" s="414"/>
      <c r="JCX694" s="414"/>
      <c r="JCY694" s="413"/>
      <c r="JCZ694" s="413"/>
      <c r="JDA694" s="413"/>
      <c r="JDB694" s="413"/>
      <c r="JDC694" s="413"/>
      <c r="JDD694" s="413"/>
      <c r="JDE694" s="413"/>
      <c r="JDF694" s="414"/>
      <c r="JDG694" s="414"/>
      <c r="JDH694" s="413"/>
      <c r="JDI694" s="413"/>
      <c r="JDJ694" s="414"/>
      <c r="JDK694" s="414"/>
      <c r="JDL694" s="413"/>
      <c r="JDM694" s="413"/>
      <c r="JDN694" s="413"/>
      <c r="JDO694" s="413"/>
      <c r="JDP694" s="413"/>
      <c r="JDQ694" s="407"/>
      <c r="JDR694" s="439"/>
      <c r="JDS694" s="413"/>
      <c r="JDT694" s="413"/>
      <c r="JDU694" s="413"/>
      <c r="JDV694" s="413"/>
      <c r="JDW694" s="413"/>
      <c r="JDX694" s="413"/>
      <c r="JDY694" s="413"/>
      <c r="JDZ694" s="412"/>
      <c r="JEA694" s="412"/>
      <c r="JEB694" s="412"/>
      <c r="JEC694" s="412"/>
      <c r="JED694" s="412"/>
      <c r="JEE694" s="412"/>
      <c r="JEF694" s="412"/>
      <c r="JEG694" s="412"/>
      <c r="JEH694" s="412"/>
      <c r="JEI694" s="412"/>
      <c r="JEJ694" s="412"/>
      <c r="JEK694" s="412"/>
      <c r="JEL694" s="412"/>
      <c r="JEM694" s="412"/>
      <c r="JEN694" s="412"/>
      <c r="JEO694" s="412"/>
      <c r="JEP694" s="412"/>
      <c r="JEQ694" s="412"/>
      <c r="JER694" s="412"/>
      <c r="JES694" s="412"/>
      <c r="JET694" s="412"/>
      <c r="JEU694" s="412"/>
      <c r="JEV694" s="412"/>
      <c r="JEW694" s="412"/>
      <c r="JEX694" s="412"/>
      <c r="JEY694" s="412"/>
      <c r="JEZ694" s="412"/>
      <c r="JFA694" s="412"/>
      <c r="JFB694" s="412"/>
      <c r="JFC694" s="412"/>
      <c r="JFD694" s="412"/>
      <c r="JFE694" s="412"/>
      <c r="JFF694" s="412"/>
      <c r="JFG694" s="412"/>
      <c r="JFH694" s="412"/>
      <c r="JFI694" s="412"/>
      <c r="JFJ694" s="412"/>
      <c r="JFK694" s="412"/>
      <c r="JFL694" s="412"/>
      <c r="JFM694" s="412"/>
      <c r="JFN694" s="412"/>
      <c r="JFO694" s="412"/>
      <c r="JFP694" s="412"/>
      <c r="JFQ694" s="412"/>
      <c r="JFR694" s="413"/>
      <c r="JFS694" s="413"/>
      <c r="JFT694" s="413"/>
      <c r="JFU694" s="413"/>
      <c r="JFV694" s="413"/>
      <c r="JFW694" s="413"/>
      <c r="JFX694" s="413"/>
      <c r="JFY694" s="413"/>
      <c r="JFZ694" s="413"/>
      <c r="JGA694" s="413"/>
      <c r="JGB694" s="413"/>
      <c r="JGC694" s="413"/>
      <c r="JGD694" s="413"/>
      <c r="JGE694" s="413"/>
      <c r="JGF694" s="413"/>
      <c r="JGG694" s="413"/>
      <c r="JGH694" s="413"/>
      <c r="JGI694" s="413"/>
      <c r="JGJ694" s="413"/>
      <c r="JGK694" s="413"/>
      <c r="JGL694" s="413"/>
      <c r="JGM694" s="413"/>
      <c r="JGN694" s="413"/>
      <c r="JGO694" s="413"/>
      <c r="JGP694" s="414"/>
      <c r="JGQ694" s="414"/>
      <c r="JGR694" s="414"/>
      <c r="JGS694" s="414"/>
      <c r="JGT694" s="414"/>
      <c r="JGU694" s="413"/>
      <c r="JGV694" s="413"/>
      <c r="JGW694" s="414"/>
      <c r="JGX694" s="414"/>
      <c r="JGY694" s="413"/>
      <c r="JGZ694" s="413"/>
      <c r="JHA694" s="414"/>
      <c r="JHB694" s="414"/>
      <c r="JHC694" s="413"/>
      <c r="JHD694" s="413"/>
      <c r="JHE694" s="413"/>
      <c r="JHF694" s="413"/>
      <c r="JHG694" s="413"/>
      <c r="JHH694" s="413"/>
      <c r="JHI694" s="413"/>
      <c r="JHJ694" s="414"/>
      <c r="JHK694" s="414"/>
      <c r="JHL694" s="413"/>
      <c r="JHM694" s="413"/>
      <c r="JHN694" s="414"/>
      <c r="JHO694" s="414"/>
      <c r="JHP694" s="413"/>
      <c r="JHQ694" s="413"/>
      <c r="JHR694" s="413"/>
      <c r="JHS694" s="413"/>
      <c r="JHT694" s="413"/>
      <c r="JHU694" s="407"/>
      <c r="JHV694" s="439"/>
      <c r="JHW694" s="413"/>
      <c r="JHX694" s="413"/>
      <c r="JHY694" s="413"/>
      <c r="JHZ694" s="413"/>
      <c r="JIA694" s="413"/>
      <c r="JIB694" s="413"/>
      <c r="JIC694" s="413"/>
      <c r="JID694" s="412"/>
      <c r="JIE694" s="412"/>
      <c r="JIF694" s="412"/>
      <c r="JIG694" s="412"/>
      <c r="JIH694" s="412"/>
      <c r="JII694" s="412"/>
      <c r="JIJ694" s="412"/>
      <c r="JIK694" s="412"/>
      <c r="JIL694" s="412"/>
      <c r="JIM694" s="412"/>
      <c r="JIN694" s="412"/>
      <c r="JIO694" s="412"/>
      <c r="JIP694" s="412"/>
      <c r="JIQ694" s="412"/>
      <c r="JIR694" s="412"/>
      <c r="JIS694" s="412"/>
      <c r="JIT694" s="412"/>
      <c r="JIU694" s="412"/>
      <c r="JIV694" s="412"/>
      <c r="JIW694" s="412"/>
      <c r="JIX694" s="412"/>
      <c r="JIY694" s="412"/>
      <c r="JIZ694" s="412"/>
      <c r="JJA694" s="412"/>
      <c r="JJB694" s="412"/>
      <c r="JJC694" s="412"/>
      <c r="JJD694" s="412"/>
      <c r="JJE694" s="412"/>
      <c r="JJF694" s="412"/>
      <c r="JJG694" s="412"/>
      <c r="JJH694" s="412"/>
      <c r="JJI694" s="412"/>
      <c r="JJJ694" s="412"/>
      <c r="JJK694" s="412"/>
      <c r="JJL694" s="412"/>
      <c r="JJM694" s="412"/>
      <c r="JJN694" s="412"/>
      <c r="JJO694" s="412"/>
      <c r="JJP694" s="412"/>
      <c r="JJQ694" s="412"/>
      <c r="JJR694" s="412"/>
      <c r="JJS694" s="412"/>
      <c r="JJT694" s="412"/>
      <c r="JJU694" s="412"/>
      <c r="JJV694" s="413"/>
      <c r="JJW694" s="413"/>
      <c r="JJX694" s="413"/>
      <c r="JJY694" s="413"/>
      <c r="JJZ694" s="413"/>
      <c r="JKA694" s="413"/>
      <c r="JKB694" s="413"/>
      <c r="JKC694" s="413"/>
      <c r="JKD694" s="413"/>
      <c r="JKE694" s="413"/>
      <c r="JKF694" s="413"/>
      <c r="JKG694" s="413"/>
      <c r="JKH694" s="413"/>
      <c r="JKI694" s="413"/>
      <c r="JKJ694" s="413"/>
      <c r="JKK694" s="413"/>
      <c r="JKL694" s="413"/>
      <c r="JKM694" s="413"/>
      <c r="JKN694" s="413"/>
      <c r="JKO694" s="413"/>
      <c r="JKP694" s="413"/>
      <c r="JKQ694" s="413"/>
      <c r="JKR694" s="413"/>
      <c r="JKS694" s="413"/>
      <c r="JKT694" s="414"/>
      <c r="JKU694" s="414"/>
      <c r="JKV694" s="414"/>
      <c r="JKW694" s="414"/>
      <c r="JKX694" s="414"/>
      <c r="JKY694" s="413"/>
      <c r="JKZ694" s="413"/>
      <c r="JLA694" s="414"/>
      <c r="JLB694" s="414"/>
      <c r="JLC694" s="413"/>
      <c r="JLD694" s="413"/>
      <c r="JLE694" s="414"/>
      <c r="JLF694" s="414"/>
      <c r="JLG694" s="413"/>
      <c r="JLH694" s="413"/>
      <c r="JLI694" s="413"/>
      <c r="JLJ694" s="413"/>
      <c r="JLK694" s="413"/>
      <c r="JLL694" s="413"/>
      <c r="JLM694" s="413"/>
      <c r="JLN694" s="414"/>
      <c r="JLO694" s="414"/>
      <c r="JLP694" s="413"/>
      <c r="JLQ694" s="413"/>
      <c r="JLR694" s="414"/>
      <c r="JLS694" s="414"/>
      <c r="JLT694" s="413"/>
      <c r="JLU694" s="413"/>
      <c r="JLV694" s="413"/>
      <c r="JLW694" s="413"/>
      <c r="JLX694" s="413"/>
      <c r="JLY694" s="407"/>
      <c r="JLZ694" s="439"/>
      <c r="JMA694" s="413"/>
      <c r="JMB694" s="413"/>
      <c r="JMC694" s="413"/>
      <c r="JMD694" s="413"/>
      <c r="JME694" s="413"/>
      <c r="JMF694" s="413"/>
      <c r="JMG694" s="413"/>
      <c r="JMH694" s="412"/>
      <c r="JMI694" s="412"/>
      <c r="JMJ694" s="412"/>
      <c r="JMK694" s="412"/>
      <c r="JML694" s="412"/>
      <c r="JMM694" s="412"/>
      <c r="JMN694" s="412"/>
      <c r="JMO694" s="412"/>
      <c r="JMP694" s="412"/>
      <c r="JMQ694" s="412"/>
      <c r="JMR694" s="412"/>
      <c r="JMS694" s="412"/>
      <c r="JMT694" s="412"/>
      <c r="JMU694" s="412"/>
      <c r="JMV694" s="412"/>
      <c r="JMW694" s="412"/>
      <c r="JMX694" s="412"/>
      <c r="JMY694" s="412"/>
      <c r="JMZ694" s="412"/>
      <c r="JNA694" s="412"/>
      <c r="JNB694" s="412"/>
      <c r="JNC694" s="412"/>
      <c r="JND694" s="412"/>
      <c r="JNE694" s="412"/>
      <c r="JNF694" s="412"/>
      <c r="JNG694" s="412"/>
      <c r="JNH694" s="412"/>
      <c r="JNI694" s="412"/>
      <c r="JNJ694" s="412"/>
      <c r="JNK694" s="412"/>
      <c r="JNL694" s="412"/>
      <c r="JNM694" s="412"/>
      <c r="JNN694" s="412"/>
      <c r="JNO694" s="412"/>
      <c r="JNP694" s="412"/>
      <c r="JNQ694" s="412"/>
      <c r="JNR694" s="412"/>
      <c r="JNS694" s="412"/>
      <c r="JNT694" s="412"/>
      <c r="JNU694" s="412"/>
      <c r="JNV694" s="412"/>
      <c r="JNW694" s="412"/>
      <c r="JNX694" s="412"/>
      <c r="JNY694" s="412"/>
      <c r="JNZ694" s="413"/>
      <c r="JOA694" s="413"/>
      <c r="JOB694" s="413"/>
      <c r="JOC694" s="413"/>
      <c r="JOD694" s="413"/>
      <c r="JOE694" s="413"/>
      <c r="JOF694" s="413"/>
      <c r="JOG694" s="413"/>
      <c r="JOH694" s="413"/>
      <c r="JOI694" s="413"/>
      <c r="JOJ694" s="413"/>
      <c r="JOK694" s="413"/>
      <c r="JOL694" s="413"/>
      <c r="JOM694" s="413"/>
      <c r="JON694" s="413"/>
      <c r="JOO694" s="413"/>
      <c r="JOP694" s="413"/>
      <c r="JOQ694" s="413"/>
      <c r="JOR694" s="413"/>
      <c r="JOS694" s="413"/>
      <c r="JOT694" s="413"/>
      <c r="JOU694" s="413"/>
      <c r="JOV694" s="413"/>
      <c r="JOW694" s="413"/>
      <c r="JOX694" s="414"/>
      <c r="JOY694" s="414"/>
      <c r="JOZ694" s="414"/>
      <c r="JPA694" s="414"/>
      <c r="JPB694" s="414"/>
      <c r="JPC694" s="413"/>
      <c r="JPD694" s="413"/>
      <c r="JPE694" s="414"/>
      <c r="JPF694" s="414"/>
      <c r="JPG694" s="413"/>
      <c r="JPH694" s="413"/>
      <c r="JPI694" s="414"/>
      <c r="JPJ694" s="414"/>
      <c r="JPK694" s="413"/>
      <c r="JPL694" s="413"/>
      <c r="JPM694" s="413"/>
      <c r="JPN694" s="413"/>
      <c r="JPO694" s="413"/>
      <c r="JPP694" s="413"/>
      <c r="JPQ694" s="413"/>
      <c r="JPR694" s="414"/>
      <c r="JPS694" s="414"/>
      <c r="JPT694" s="413"/>
      <c r="JPU694" s="413"/>
      <c r="JPV694" s="414"/>
      <c r="JPW694" s="414"/>
      <c r="JPX694" s="413"/>
      <c r="JPY694" s="413"/>
      <c r="JPZ694" s="413"/>
      <c r="JQA694" s="413"/>
      <c r="JQB694" s="413"/>
      <c r="JQC694" s="407"/>
      <c r="JQD694" s="439"/>
      <c r="JQE694" s="413"/>
      <c r="JQF694" s="413"/>
      <c r="JQG694" s="413"/>
      <c r="JQH694" s="413"/>
      <c r="JQI694" s="413"/>
      <c r="JQJ694" s="413"/>
      <c r="JQK694" s="413"/>
      <c r="JQL694" s="412"/>
      <c r="JQM694" s="412"/>
      <c r="JQN694" s="412"/>
      <c r="JQO694" s="412"/>
      <c r="JQP694" s="412"/>
      <c r="JQQ694" s="412"/>
      <c r="JQR694" s="412"/>
      <c r="JQS694" s="412"/>
      <c r="JQT694" s="412"/>
      <c r="JQU694" s="412"/>
      <c r="JQV694" s="412"/>
      <c r="JQW694" s="412"/>
      <c r="JQX694" s="412"/>
      <c r="JQY694" s="412"/>
      <c r="JQZ694" s="412"/>
      <c r="JRA694" s="412"/>
      <c r="JRB694" s="412"/>
      <c r="JRC694" s="412"/>
      <c r="JRD694" s="412"/>
      <c r="JRE694" s="412"/>
      <c r="JRF694" s="412"/>
      <c r="JRG694" s="412"/>
      <c r="JRH694" s="412"/>
      <c r="JRI694" s="412"/>
      <c r="JRJ694" s="412"/>
      <c r="JRK694" s="412"/>
      <c r="JRL694" s="412"/>
      <c r="JRM694" s="412"/>
      <c r="JRN694" s="412"/>
      <c r="JRO694" s="412"/>
      <c r="JRP694" s="412"/>
      <c r="JRQ694" s="412"/>
      <c r="JRR694" s="412"/>
      <c r="JRS694" s="412"/>
      <c r="JRT694" s="412"/>
      <c r="JRU694" s="412"/>
      <c r="JRV694" s="412"/>
      <c r="JRW694" s="412"/>
      <c r="JRX694" s="412"/>
      <c r="JRY694" s="412"/>
      <c r="JRZ694" s="412"/>
      <c r="JSA694" s="412"/>
      <c r="JSB694" s="412"/>
      <c r="JSC694" s="412"/>
      <c r="JSD694" s="413"/>
      <c r="JSE694" s="413"/>
      <c r="JSF694" s="413"/>
      <c r="JSG694" s="413"/>
      <c r="JSH694" s="413"/>
      <c r="JSI694" s="413"/>
      <c r="JSJ694" s="413"/>
      <c r="JSK694" s="413"/>
      <c r="JSL694" s="413"/>
      <c r="JSM694" s="413"/>
      <c r="JSN694" s="413"/>
      <c r="JSO694" s="413"/>
      <c r="JSP694" s="413"/>
      <c r="JSQ694" s="413"/>
      <c r="JSR694" s="413"/>
      <c r="JSS694" s="413"/>
      <c r="JST694" s="413"/>
      <c r="JSU694" s="413"/>
      <c r="JSV694" s="413"/>
      <c r="JSW694" s="413"/>
      <c r="JSX694" s="413"/>
      <c r="JSY694" s="413"/>
      <c r="JSZ694" s="413"/>
      <c r="JTA694" s="413"/>
      <c r="JTB694" s="414"/>
      <c r="JTC694" s="414"/>
      <c r="JTD694" s="414"/>
      <c r="JTE694" s="414"/>
      <c r="JTF694" s="414"/>
      <c r="JTG694" s="413"/>
      <c r="JTH694" s="413"/>
      <c r="JTI694" s="414"/>
      <c r="JTJ694" s="414"/>
      <c r="JTK694" s="413"/>
      <c r="JTL694" s="413"/>
      <c r="JTM694" s="414"/>
      <c r="JTN694" s="414"/>
      <c r="JTO694" s="413"/>
      <c r="JTP694" s="413"/>
      <c r="JTQ694" s="413"/>
      <c r="JTR694" s="413"/>
      <c r="JTS694" s="413"/>
      <c r="JTT694" s="413"/>
      <c r="JTU694" s="413"/>
      <c r="JTV694" s="414"/>
      <c r="JTW694" s="414"/>
      <c r="JTX694" s="413"/>
      <c r="JTY694" s="413"/>
      <c r="JTZ694" s="414"/>
      <c r="JUA694" s="414"/>
      <c r="JUB694" s="413"/>
      <c r="JUC694" s="413"/>
      <c r="JUD694" s="413"/>
      <c r="JUE694" s="413"/>
      <c r="JUF694" s="413"/>
      <c r="JUG694" s="407"/>
      <c r="JUH694" s="439"/>
      <c r="JUI694" s="413"/>
      <c r="JUJ694" s="413"/>
      <c r="JUK694" s="413"/>
      <c r="JUL694" s="413"/>
      <c r="JUM694" s="413"/>
      <c r="JUN694" s="413"/>
      <c r="JUO694" s="413"/>
      <c r="JUP694" s="412"/>
      <c r="JUQ694" s="412"/>
      <c r="JUR694" s="412"/>
      <c r="JUS694" s="412"/>
      <c r="JUT694" s="412"/>
      <c r="JUU694" s="412"/>
      <c r="JUV694" s="412"/>
      <c r="JUW694" s="412"/>
      <c r="JUX694" s="412"/>
      <c r="JUY694" s="412"/>
      <c r="JUZ694" s="412"/>
      <c r="JVA694" s="412"/>
      <c r="JVB694" s="412"/>
      <c r="JVC694" s="412"/>
      <c r="JVD694" s="412"/>
      <c r="JVE694" s="412"/>
      <c r="JVF694" s="412"/>
      <c r="JVG694" s="412"/>
      <c r="JVH694" s="412"/>
      <c r="JVI694" s="412"/>
      <c r="JVJ694" s="412"/>
      <c r="JVK694" s="412"/>
      <c r="JVL694" s="412"/>
      <c r="JVM694" s="412"/>
      <c r="JVN694" s="412"/>
      <c r="JVO694" s="412"/>
      <c r="JVP694" s="412"/>
      <c r="JVQ694" s="412"/>
      <c r="JVR694" s="412"/>
      <c r="JVS694" s="412"/>
      <c r="JVT694" s="412"/>
      <c r="JVU694" s="412"/>
      <c r="JVV694" s="412"/>
      <c r="JVW694" s="412"/>
      <c r="JVX694" s="412"/>
      <c r="JVY694" s="412"/>
      <c r="JVZ694" s="412"/>
      <c r="JWA694" s="412"/>
      <c r="JWB694" s="412"/>
      <c r="JWC694" s="412"/>
      <c r="JWD694" s="412"/>
      <c r="JWE694" s="412"/>
      <c r="JWF694" s="412"/>
      <c r="JWG694" s="412"/>
      <c r="JWH694" s="413"/>
      <c r="JWI694" s="413"/>
      <c r="JWJ694" s="413"/>
      <c r="JWK694" s="413"/>
      <c r="JWL694" s="413"/>
      <c r="JWM694" s="413"/>
      <c r="JWN694" s="413"/>
      <c r="JWO694" s="413"/>
      <c r="JWP694" s="413"/>
      <c r="JWQ694" s="413"/>
      <c r="JWR694" s="413"/>
      <c r="JWS694" s="413"/>
      <c r="JWT694" s="413"/>
      <c r="JWU694" s="413"/>
      <c r="JWV694" s="413"/>
      <c r="JWW694" s="413"/>
      <c r="JWX694" s="413"/>
      <c r="JWY694" s="413"/>
      <c r="JWZ694" s="413"/>
      <c r="JXA694" s="413"/>
      <c r="JXB694" s="413"/>
      <c r="JXC694" s="413"/>
      <c r="JXD694" s="413"/>
      <c r="JXE694" s="413"/>
      <c r="JXF694" s="414"/>
      <c r="JXG694" s="414"/>
      <c r="JXH694" s="414"/>
      <c r="JXI694" s="414"/>
      <c r="JXJ694" s="414"/>
      <c r="JXK694" s="413"/>
      <c r="JXL694" s="413"/>
      <c r="JXM694" s="414"/>
      <c r="JXN694" s="414"/>
      <c r="JXO694" s="413"/>
      <c r="JXP694" s="413"/>
      <c r="JXQ694" s="414"/>
      <c r="JXR694" s="414"/>
      <c r="JXS694" s="413"/>
      <c r="JXT694" s="413"/>
      <c r="JXU694" s="413"/>
      <c r="JXV694" s="413"/>
      <c r="JXW694" s="413"/>
      <c r="JXX694" s="413"/>
      <c r="JXY694" s="413"/>
      <c r="JXZ694" s="414"/>
      <c r="JYA694" s="414"/>
      <c r="JYB694" s="413"/>
      <c r="JYC694" s="413"/>
      <c r="JYD694" s="414"/>
      <c r="JYE694" s="414"/>
      <c r="JYF694" s="413"/>
      <c r="JYG694" s="413"/>
      <c r="JYH694" s="413"/>
      <c r="JYI694" s="413"/>
      <c r="JYJ694" s="413"/>
      <c r="JYK694" s="407"/>
      <c r="JYL694" s="439"/>
      <c r="JYM694" s="413"/>
      <c r="JYN694" s="413"/>
      <c r="JYO694" s="413"/>
      <c r="JYP694" s="413"/>
      <c r="JYQ694" s="413"/>
      <c r="JYR694" s="413"/>
      <c r="JYS694" s="413"/>
      <c r="JYT694" s="412"/>
      <c r="JYU694" s="412"/>
      <c r="JYV694" s="412"/>
      <c r="JYW694" s="412"/>
      <c r="JYX694" s="412"/>
      <c r="JYY694" s="412"/>
      <c r="JYZ694" s="412"/>
      <c r="JZA694" s="412"/>
      <c r="JZB694" s="412"/>
      <c r="JZC694" s="412"/>
      <c r="JZD694" s="412"/>
      <c r="JZE694" s="412"/>
      <c r="JZF694" s="412"/>
      <c r="JZG694" s="412"/>
      <c r="JZH694" s="412"/>
      <c r="JZI694" s="412"/>
      <c r="JZJ694" s="412"/>
      <c r="JZK694" s="412"/>
      <c r="JZL694" s="412"/>
      <c r="JZM694" s="412"/>
      <c r="JZN694" s="412"/>
      <c r="JZO694" s="412"/>
      <c r="JZP694" s="412"/>
      <c r="JZQ694" s="412"/>
      <c r="JZR694" s="412"/>
      <c r="JZS694" s="412"/>
      <c r="JZT694" s="412"/>
      <c r="JZU694" s="412"/>
      <c r="JZV694" s="412"/>
      <c r="JZW694" s="412"/>
      <c r="JZX694" s="412"/>
      <c r="JZY694" s="412"/>
      <c r="JZZ694" s="412"/>
      <c r="KAA694" s="412"/>
      <c r="KAB694" s="412"/>
      <c r="KAC694" s="412"/>
      <c r="KAD694" s="412"/>
      <c r="KAE694" s="412"/>
      <c r="KAF694" s="412"/>
      <c r="KAG694" s="412"/>
      <c r="KAH694" s="412"/>
      <c r="KAI694" s="412"/>
      <c r="KAJ694" s="412"/>
      <c r="KAK694" s="412"/>
      <c r="KAL694" s="413"/>
      <c r="KAM694" s="413"/>
      <c r="KAN694" s="413"/>
      <c r="KAO694" s="413"/>
      <c r="KAP694" s="413"/>
      <c r="KAQ694" s="413"/>
      <c r="KAR694" s="413"/>
      <c r="KAS694" s="413"/>
      <c r="KAT694" s="413"/>
      <c r="KAU694" s="413"/>
      <c r="KAV694" s="413"/>
      <c r="KAW694" s="413"/>
      <c r="KAX694" s="413"/>
      <c r="KAY694" s="413"/>
      <c r="KAZ694" s="413"/>
      <c r="KBA694" s="413"/>
      <c r="KBB694" s="413"/>
      <c r="KBC694" s="413"/>
      <c r="KBD694" s="413"/>
      <c r="KBE694" s="413"/>
      <c r="KBF694" s="413"/>
      <c r="KBG694" s="413"/>
      <c r="KBH694" s="413"/>
      <c r="KBI694" s="413"/>
      <c r="KBJ694" s="414"/>
      <c r="KBK694" s="414"/>
      <c r="KBL694" s="414"/>
      <c r="KBM694" s="414"/>
      <c r="KBN694" s="414"/>
      <c r="KBO694" s="413"/>
      <c r="KBP694" s="413"/>
      <c r="KBQ694" s="414"/>
      <c r="KBR694" s="414"/>
      <c r="KBS694" s="413"/>
      <c r="KBT694" s="413"/>
      <c r="KBU694" s="414"/>
      <c r="KBV694" s="414"/>
      <c r="KBW694" s="413"/>
      <c r="KBX694" s="413"/>
      <c r="KBY694" s="413"/>
      <c r="KBZ694" s="413"/>
      <c r="KCA694" s="413"/>
      <c r="KCB694" s="413"/>
      <c r="KCC694" s="413"/>
      <c r="KCD694" s="414"/>
      <c r="KCE694" s="414"/>
      <c r="KCF694" s="413"/>
      <c r="KCG694" s="413"/>
      <c r="KCH694" s="414"/>
      <c r="KCI694" s="414"/>
      <c r="KCJ694" s="413"/>
      <c r="KCK694" s="413"/>
      <c r="KCL694" s="413"/>
      <c r="KCM694" s="413"/>
      <c r="KCN694" s="413"/>
      <c r="KCO694" s="407"/>
      <c r="KCP694" s="439"/>
      <c r="KCQ694" s="413"/>
      <c r="KCR694" s="413"/>
      <c r="KCS694" s="413"/>
      <c r="KCT694" s="413"/>
      <c r="KCU694" s="413"/>
      <c r="KCV694" s="413"/>
      <c r="KCW694" s="413"/>
      <c r="KCX694" s="412"/>
      <c r="KCY694" s="412"/>
      <c r="KCZ694" s="412"/>
      <c r="KDA694" s="412"/>
      <c r="KDB694" s="412"/>
      <c r="KDC694" s="412"/>
      <c r="KDD694" s="412"/>
      <c r="KDE694" s="412"/>
      <c r="KDF694" s="412"/>
      <c r="KDG694" s="412"/>
      <c r="KDH694" s="412"/>
      <c r="KDI694" s="412"/>
      <c r="KDJ694" s="412"/>
      <c r="KDK694" s="412"/>
      <c r="KDL694" s="412"/>
      <c r="KDM694" s="412"/>
      <c r="KDN694" s="412"/>
      <c r="KDO694" s="412"/>
      <c r="KDP694" s="412"/>
      <c r="KDQ694" s="412"/>
      <c r="KDR694" s="412"/>
      <c r="KDS694" s="412"/>
      <c r="KDT694" s="412"/>
      <c r="KDU694" s="412"/>
      <c r="KDV694" s="412"/>
      <c r="KDW694" s="412"/>
      <c r="KDX694" s="412"/>
      <c r="KDY694" s="412"/>
      <c r="KDZ694" s="412"/>
      <c r="KEA694" s="412"/>
      <c r="KEB694" s="412"/>
      <c r="KEC694" s="412"/>
      <c r="KED694" s="412"/>
      <c r="KEE694" s="412"/>
      <c r="KEF694" s="412"/>
      <c r="KEG694" s="412"/>
      <c r="KEH694" s="412"/>
      <c r="KEI694" s="412"/>
      <c r="KEJ694" s="412"/>
      <c r="KEK694" s="412"/>
      <c r="KEL694" s="412"/>
      <c r="KEM694" s="412"/>
      <c r="KEN694" s="412"/>
      <c r="KEO694" s="412"/>
      <c r="KEP694" s="413"/>
      <c r="KEQ694" s="413"/>
      <c r="KER694" s="413"/>
      <c r="KES694" s="413"/>
      <c r="KET694" s="413"/>
      <c r="KEU694" s="413"/>
      <c r="KEV694" s="413"/>
      <c r="KEW694" s="413"/>
      <c r="KEX694" s="413"/>
      <c r="KEY694" s="413"/>
      <c r="KEZ694" s="413"/>
      <c r="KFA694" s="413"/>
      <c r="KFB694" s="413"/>
      <c r="KFC694" s="413"/>
      <c r="KFD694" s="413"/>
      <c r="KFE694" s="413"/>
      <c r="KFF694" s="413"/>
      <c r="KFG694" s="413"/>
      <c r="KFH694" s="413"/>
      <c r="KFI694" s="413"/>
      <c r="KFJ694" s="413"/>
      <c r="KFK694" s="413"/>
      <c r="KFL694" s="413"/>
      <c r="KFM694" s="413"/>
      <c r="KFN694" s="414"/>
      <c r="KFO694" s="414"/>
      <c r="KFP694" s="414"/>
      <c r="KFQ694" s="414"/>
      <c r="KFR694" s="414"/>
      <c r="KFS694" s="413"/>
      <c r="KFT694" s="413"/>
      <c r="KFU694" s="414"/>
      <c r="KFV694" s="414"/>
      <c r="KFW694" s="413"/>
      <c r="KFX694" s="413"/>
      <c r="KFY694" s="414"/>
      <c r="KFZ694" s="414"/>
      <c r="KGA694" s="413"/>
      <c r="KGB694" s="413"/>
      <c r="KGC694" s="413"/>
      <c r="KGD694" s="413"/>
      <c r="KGE694" s="413"/>
      <c r="KGF694" s="413"/>
      <c r="KGG694" s="413"/>
      <c r="KGH694" s="414"/>
      <c r="KGI694" s="414"/>
      <c r="KGJ694" s="413"/>
      <c r="KGK694" s="413"/>
      <c r="KGL694" s="414"/>
      <c r="KGM694" s="414"/>
      <c r="KGN694" s="413"/>
      <c r="KGO694" s="413"/>
      <c r="KGP694" s="413"/>
      <c r="KGQ694" s="413"/>
      <c r="KGR694" s="413"/>
      <c r="KGS694" s="407"/>
      <c r="KGT694" s="439"/>
      <c r="KGU694" s="413"/>
      <c r="KGV694" s="413"/>
      <c r="KGW694" s="413"/>
      <c r="KGX694" s="413"/>
      <c r="KGY694" s="413"/>
      <c r="KGZ694" s="413"/>
      <c r="KHA694" s="413"/>
      <c r="KHB694" s="412"/>
      <c r="KHC694" s="412"/>
      <c r="KHD694" s="412"/>
      <c r="KHE694" s="412"/>
      <c r="KHF694" s="412"/>
      <c r="KHG694" s="412"/>
      <c r="KHH694" s="412"/>
      <c r="KHI694" s="412"/>
      <c r="KHJ694" s="412"/>
      <c r="KHK694" s="412"/>
      <c r="KHL694" s="412"/>
      <c r="KHM694" s="412"/>
      <c r="KHN694" s="412"/>
      <c r="KHO694" s="412"/>
      <c r="KHP694" s="412"/>
      <c r="KHQ694" s="412"/>
      <c r="KHR694" s="412"/>
      <c r="KHS694" s="412"/>
      <c r="KHT694" s="412"/>
      <c r="KHU694" s="412"/>
      <c r="KHV694" s="412"/>
      <c r="KHW694" s="412"/>
      <c r="KHX694" s="412"/>
      <c r="KHY694" s="412"/>
      <c r="KHZ694" s="412"/>
      <c r="KIA694" s="412"/>
      <c r="KIB694" s="412"/>
      <c r="KIC694" s="412"/>
      <c r="KID694" s="412"/>
      <c r="KIE694" s="412"/>
      <c r="KIF694" s="412"/>
      <c r="KIG694" s="412"/>
      <c r="KIH694" s="412"/>
      <c r="KII694" s="412"/>
      <c r="KIJ694" s="412"/>
      <c r="KIK694" s="412"/>
      <c r="KIL694" s="412"/>
      <c r="KIM694" s="412"/>
      <c r="KIN694" s="412"/>
      <c r="KIO694" s="412"/>
      <c r="KIP694" s="412"/>
      <c r="KIQ694" s="412"/>
      <c r="KIR694" s="412"/>
      <c r="KIS694" s="412"/>
      <c r="KIT694" s="413"/>
      <c r="KIU694" s="413"/>
      <c r="KIV694" s="413"/>
      <c r="KIW694" s="413"/>
      <c r="KIX694" s="413"/>
      <c r="KIY694" s="413"/>
      <c r="KIZ694" s="413"/>
      <c r="KJA694" s="413"/>
      <c r="KJB694" s="413"/>
      <c r="KJC694" s="413"/>
      <c r="KJD694" s="413"/>
      <c r="KJE694" s="413"/>
      <c r="KJF694" s="413"/>
      <c r="KJG694" s="413"/>
      <c r="KJH694" s="413"/>
      <c r="KJI694" s="413"/>
      <c r="KJJ694" s="413"/>
      <c r="KJK694" s="413"/>
      <c r="KJL694" s="413"/>
      <c r="KJM694" s="413"/>
      <c r="KJN694" s="413"/>
      <c r="KJO694" s="413"/>
      <c r="KJP694" s="413"/>
      <c r="KJQ694" s="413"/>
      <c r="KJR694" s="414"/>
      <c r="KJS694" s="414"/>
      <c r="KJT694" s="414"/>
      <c r="KJU694" s="414"/>
      <c r="KJV694" s="414"/>
      <c r="KJW694" s="413"/>
      <c r="KJX694" s="413"/>
      <c r="KJY694" s="414"/>
      <c r="KJZ694" s="414"/>
      <c r="KKA694" s="413"/>
      <c r="KKB694" s="413"/>
      <c r="KKC694" s="414"/>
      <c r="KKD694" s="414"/>
      <c r="KKE694" s="413"/>
      <c r="KKF694" s="413"/>
      <c r="KKG694" s="413"/>
      <c r="KKH694" s="413"/>
      <c r="KKI694" s="413"/>
      <c r="KKJ694" s="413"/>
      <c r="KKK694" s="413"/>
      <c r="KKL694" s="414"/>
      <c r="KKM694" s="414"/>
      <c r="KKN694" s="413"/>
      <c r="KKO694" s="413"/>
      <c r="KKP694" s="414"/>
      <c r="KKQ694" s="414"/>
      <c r="KKR694" s="413"/>
      <c r="KKS694" s="413"/>
      <c r="KKT694" s="413"/>
      <c r="KKU694" s="413"/>
      <c r="KKV694" s="413"/>
      <c r="KKW694" s="407"/>
      <c r="KKX694" s="439"/>
      <c r="KKY694" s="413"/>
      <c r="KKZ694" s="413"/>
      <c r="KLA694" s="413"/>
      <c r="KLB694" s="413"/>
      <c r="KLC694" s="413"/>
      <c r="KLD694" s="413"/>
      <c r="KLE694" s="413"/>
      <c r="KLF694" s="412"/>
      <c r="KLG694" s="412"/>
      <c r="KLH694" s="412"/>
      <c r="KLI694" s="412"/>
      <c r="KLJ694" s="412"/>
      <c r="KLK694" s="412"/>
      <c r="KLL694" s="412"/>
      <c r="KLM694" s="412"/>
      <c r="KLN694" s="412"/>
      <c r="KLO694" s="412"/>
      <c r="KLP694" s="412"/>
      <c r="KLQ694" s="412"/>
      <c r="KLR694" s="412"/>
      <c r="KLS694" s="412"/>
      <c r="KLT694" s="412"/>
      <c r="KLU694" s="412"/>
      <c r="KLV694" s="412"/>
      <c r="KLW694" s="412"/>
      <c r="KLX694" s="412"/>
      <c r="KLY694" s="412"/>
      <c r="KLZ694" s="412"/>
      <c r="KMA694" s="412"/>
      <c r="KMB694" s="412"/>
      <c r="KMC694" s="412"/>
      <c r="KMD694" s="412"/>
      <c r="KME694" s="412"/>
      <c r="KMF694" s="412"/>
      <c r="KMG694" s="412"/>
      <c r="KMH694" s="412"/>
      <c r="KMI694" s="412"/>
      <c r="KMJ694" s="412"/>
      <c r="KMK694" s="412"/>
      <c r="KML694" s="412"/>
      <c r="KMM694" s="412"/>
      <c r="KMN694" s="412"/>
      <c r="KMO694" s="412"/>
      <c r="KMP694" s="412"/>
      <c r="KMQ694" s="412"/>
      <c r="KMR694" s="412"/>
      <c r="KMS694" s="412"/>
      <c r="KMT694" s="412"/>
      <c r="KMU694" s="412"/>
      <c r="KMV694" s="412"/>
      <c r="KMW694" s="412"/>
      <c r="KMX694" s="413"/>
      <c r="KMY694" s="413"/>
      <c r="KMZ694" s="413"/>
      <c r="KNA694" s="413"/>
      <c r="KNB694" s="413"/>
      <c r="KNC694" s="413"/>
      <c r="KND694" s="413"/>
      <c r="KNE694" s="413"/>
      <c r="KNF694" s="413"/>
      <c r="KNG694" s="413"/>
      <c r="KNH694" s="413"/>
      <c r="KNI694" s="413"/>
      <c r="KNJ694" s="413"/>
      <c r="KNK694" s="413"/>
      <c r="KNL694" s="413"/>
      <c r="KNM694" s="413"/>
      <c r="KNN694" s="413"/>
      <c r="KNO694" s="413"/>
      <c r="KNP694" s="413"/>
      <c r="KNQ694" s="413"/>
      <c r="KNR694" s="413"/>
      <c r="KNS694" s="413"/>
      <c r="KNT694" s="413"/>
      <c r="KNU694" s="413"/>
      <c r="KNV694" s="414"/>
      <c r="KNW694" s="414"/>
      <c r="KNX694" s="414"/>
      <c r="KNY694" s="414"/>
      <c r="KNZ694" s="414"/>
      <c r="KOA694" s="413"/>
      <c r="KOB694" s="413"/>
      <c r="KOC694" s="414"/>
      <c r="KOD694" s="414"/>
      <c r="KOE694" s="413"/>
      <c r="KOF694" s="413"/>
      <c r="KOG694" s="414"/>
      <c r="KOH694" s="414"/>
      <c r="KOI694" s="413"/>
      <c r="KOJ694" s="413"/>
      <c r="KOK694" s="413"/>
      <c r="KOL694" s="413"/>
      <c r="KOM694" s="413"/>
      <c r="KON694" s="413"/>
      <c r="KOO694" s="413"/>
      <c r="KOP694" s="414"/>
      <c r="KOQ694" s="414"/>
      <c r="KOR694" s="413"/>
      <c r="KOS694" s="413"/>
      <c r="KOT694" s="414"/>
      <c r="KOU694" s="414"/>
      <c r="KOV694" s="413"/>
      <c r="KOW694" s="413"/>
      <c r="KOX694" s="413"/>
      <c r="KOY694" s="413"/>
      <c r="KOZ694" s="413"/>
      <c r="KPA694" s="407"/>
      <c r="KPB694" s="439"/>
      <c r="KPC694" s="413"/>
      <c r="KPD694" s="413"/>
      <c r="KPE694" s="413"/>
      <c r="KPF694" s="413"/>
      <c r="KPG694" s="413"/>
      <c r="KPH694" s="413"/>
      <c r="KPI694" s="413"/>
      <c r="KPJ694" s="412"/>
      <c r="KPK694" s="412"/>
      <c r="KPL694" s="412"/>
      <c r="KPM694" s="412"/>
      <c r="KPN694" s="412"/>
      <c r="KPO694" s="412"/>
      <c r="KPP694" s="412"/>
      <c r="KPQ694" s="412"/>
      <c r="KPR694" s="412"/>
      <c r="KPS694" s="412"/>
      <c r="KPT694" s="412"/>
      <c r="KPU694" s="412"/>
      <c r="KPV694" s="412"/>
      <c r="KPW694" s="412"/>
      <c r="KPX694" s="412"/>
      <c r="KPY694" s="412"/>
      <c r="KPZ694" s="412"/>
      <c r="KQA694" s="412"/>
      <c r="KQB694" s="412"/>
      <c r="KQC694" s="412"/>
      <c r="KQD694" s="412"/>
      <c r="KQE694" s="412"/>
      <c r="KQF694" s="412"/>
      <c r="KQG694" s="412"/>
      <c r="KQH694" s="412"/>
      <c r="KQI694" s="412"/>
      <c r="KQJ694" s="412"/>
      <c r="KQK694" s="412"/>
      <c r="KQL694" s="412"/>
      <c r="KQM694" s="412"/>
      <c r="KQN694" s="412"/>
      <c r="KQO694" s="412"/>
      <c r="KQP694" s="412"/>
      <c r="KQQ694" s="412"/>
      <c r="KQR694" s="412"/>
      <c r="KQS694" s="412"/>
      <c r="KQT694" s="412"/>
      <c r="KQU694" s="412"/>
      <c r="KQV694" s="412"/>
      <c r="KQW694" s="412"/>
      <c r="KQX694" s="412"/>
      <c r="KQY694" s="412"/>
      <c r="KQZ694" s="412"/>
      <c r="KRA694" s="412"/>
      <c r="KRB694" s="413"/>
      <c r="KRC694" s="413"/>
      <c r="KRD694" s="413"/>
      <c r="KRE694" s="413"/>
      <c r="KRF694" s="413"/>
      <c r="KRG694" s="413"/>
      <c r="KRH694" s="413"/>
      <c r="KRI694" s="413"/>
      <c r="KRJ694" s="413"/>
      <c r="KRK694" s="413"/>
      <c r="KRL694" s="413"/>
      <c r="KRM694" s="413"/>
      <c r="KRN694" s="413"/>
      <c r="KRO694" s="413"/>
      <c r="KRP694" s="413"/>
      <c r="KRQ694" s="413"/>
      <c r="KRR694" s="413"/>
      <c r="KRS694" s="413"/>
      <c r="KRT694" s="413"/>
      <c r="KRU694" s="413"/>
      <c r="KRV694" s="413"/>
      <c r="KRW694" s="413"/>
      <c r="KRX694" s="413"/>
      <c r="KRY694" s="413"/>
      <c r="KRZ694" s="414"/>
      <c r="KSA694" s="414"/>
      <c r="KSB694" s="414"/>
      <c r="KSC694" s="414"/>
      <c r="KSD694" s="414"/>
      <c r="KSE694" s="413"/>
      <c r="KSF694" s="413"/>
      <c r="KSG694" s="414"/>
      <c r="KSH694" s="414"/>
      <c r="KSI694" s="413"/>
      <c r="KSJ694" s="413"/>
      <c r="KSK694" s="414"/>
      <c r="KSL694" s="414"/>
      <c r="KSM694" s="413"/>
      <c r="KSN694" s="413"/>
      <c r="KSO694" s="413"/>
      <c r="KSP694" s="413"/>
      <c r="KSQ694" s="413"/>
      <c r="KSR694" s="413"/>
      <c r="KSS694" s="413"/>
      <c r="KST694" s="414"/>
      <c r="KSU694" s="414"/>
      <c r="KSV694" s="413"/>
      <c r="KSW694" s="413"/>
      <c r="KSX694" s="414"/>
      <c r="KSY694" s="414"/>
      <c r="KSZ694" s="413"/>
      <c r="KTA694" s="413"/>
      <c r="KTB694" s="413"/>
      <c r="KTC694" s="413"/>
      <c r="KTD694" s="413"/>
      <c r="KTE694" s="407"/>
      <c r="KTF694" s="439"/>
      <c r="KTG694" s="413"/>
      <c r="KTH694" s="413"/>
      <c r="KTI694" s="413"/>
      <c r="KTJ694" s="413"/>
      <c r="KTK694" s="413"/>
      <c r="KTL694" s="413"/>
      <c r="KTM694" s="413"/>
      <c r="KTN694" s="412"/>
      <c r="KTO694" s="412"/>
      <c r="KTP694" s="412"/>
      <c r="KTQ694" s="412"/>
      <c r="KTR694" s="412"/>
      <c r="KTS694" s="412"/>
      <c r="KTT694" s="412"/>
      <c r="KTU694" s="412"/>
      <c r="KTV694" s="412"/>
      <c r="KTW694" s="412"/>
      <c r="KTX694" s="412"/>
      <c r="KTY694" s="412"/>
      <c r="KTZ694" s="412"/>
      <c r="KUA694" s="412"/>
      <c r="KUB694" s="412"/>
      <c r="KUC694" s="412"/>
      <c r="KUD694" s="412"/>
      <c r="KUE694" s="412"/>
      <c r="KUF694" s="412"/>
      <c r="KUG694" s="412"/>
      <c r="KUH694" s="412"/>
      <c r="KUI694" s="412"/>
      <c r="KUJ694" s="412"/>
      <c r="KUK694" s="412"/>
      <c r="KUL694" s="412"/>
      <c r="KUM694" s="412"/>
      <c r="KUN694" s="412"/>
      <c r="KUO694" s="412"/>
      <c r="KUP694" s="412"/>
      <c r="KUQ694" s="412"/>
      <c r="KUR694" s="412"/>
      <c r="KUS694" s="412"/>
      <c r="KUT694" s="412"/>
      <c r="KUU694" s="412"/>
      <c r="KUV694" s="412"/>
      <c r="KUW694" s="412"/>
      <c r="KUX694" s="412"/>
      <c r="KUY694" s="412"/>
      <c r="KUZ694" s="412"/>
      <c r="KVA694" s="412"/>
      <c r="KVB694" s="412"/>
      <c r="KVC694" s="412"/>
      <c r="KVD694" s="412"/>
      <c r="KVE694" s="412"/>
      <c r="KVF694" s="413"/>
      <c r="KVG694" s="413"/>
      <c r="KVH694" s="413"/>
      <c r="KVI694" s="413"/>
      <c r="KVJ694" s="413"/>
      <c r="KVK694" s="413"/>
      <c r="KVL694" s="413"/>
      <c r="KVM694" s="413"/>
      <c r="KVN694" s="413"/>
      <c r="KVO694" s="413"/>
      <c r="KVP694" s="413"/>
      <c r="KVQ694" s="413"/>
      <c r="KVR694" s="413"/>
      <c r="KVS694" s="413"/>
      <c r="KVT694" s="413"/>
      <c r="KVU694" s="413"/>
      <c r="KVV694" s="413"/>
      <c r="KVW694" s="413"/>
      <c r="KVX694" s="413"/>
      <c r="KVY694" s="413"/>
      <c r="KVZ694" s="413"/>
      <c r="KWA694" s="413"/>
      <c r="KWB694" s="413"/>
      <c r="KWC694" s="413"/>
      <c r="KWD694" s="414"/>
      <c r="KWE694" s="414"/>
      <c r="KWF694" s="414"/>
      <c r="KWG694" s="414"/>
      <c r="KWH694" s="414"/>
      <c r="KWI694" s="413"/>
      <c r="KWJ694" s="413"/>
      <c r="KWK694" s="414"/>
      <c r="KWL694" s="414"/>
      <c r="KWM694" s="413"/>
      <c r="KWN694" s="413"/>
      <c r="KWO694" s="414"/>
      <c r="KWP694" s="414"/>
      <c r="KWQ694" s="413"/>
      <c r="KWR694" s="413"/>
      <c r="KWS694" s="413"/>
      <c r="KWT694" s="413"/>
      <c r="KWU694" s="413"/>
      <c r="KWV694" s="413"/>
      <c r="KWW694" s="413"/>
      <c r="KWX694" s="414"/>
      <c r="KWY694" s="414"/>
      <c r="KWZ694" s="413"/>
      <c r="KXA694" s="413"/>
      <c r="KXB694" s="414"/>
      <c r="KXC694" s="414"/>
      <c r="KXD694" s="413"/>
      <c r="KXE694" s="413"/>
      <c r="KXF694" s="413"/>
      <c r="KXG694" s="413"/>
      <c r="KXH694" s="413"/>
      <c r="KXI694" s="407"/>
      <c r="KXJ694" s="439"/>
      <c r="KXK694" s="413"/>
      <c r="KXL694" s="413"/>
      <c r="KXM694" s="413"/>
      <c r="KXN694" s="413"/>
      <c r="KXO694" s="413"/>
      <c r="KXP694" s="413"/>
      <c r="KXQ694" s="413"/>
      <c r="KXR694" s="412"/>
      <c r="KXS694" s="412"/>
      <c r="KXT694" s="412"/>
      <c r="KXU694" s="412"/>
      <c r="KXV694" s="412"/>
      <c r="KXW694" s="412"/>
      <c r="KXX694" s="412"/>
      <c r="KXY694" s="412"/>
      <c r="KXZ694" s="412"/>
      <c r="KYA694" s="412"/>
      <c r="KYB694" s="412"/>
      <c r="KYC694" s="412"/>
      <c r="KYD694" s="412"/>
      <c r="KYE694" s="412"/>
      <c r="KYF694" s="412"/>
      <c r="KYG694" s="412"/>
      <c r="KYH694" s="412"/>
      <c r="KYI694" s="412"/>
      <c r="KYJ694" s="412"/>
      <c r="KYK694" s="412"/>
      <c r="KYL694" s="412"/>
      <c r="KYM694" s="412"/>
      <c r="KYN694" s="412"/>
      <c r="KYO694" s="412"/>
      <c r="KYP694" s="412"/>
      <c r="KYQ694" s="412"/>
      <c r="KYR694" s="412"/>
      <c r="KYS694" s="412"/>
      <c r="KYT694" s="412"/>
      <c r="KYU694" s="412"/>
      <c r="KYV694" s="412"/>
      <c r="KYW694" s="412"/>
      <c r="KYX694" s="412"/>
      <c r="KYY694" s="412"/>
      <c r="KYZ694" s="412"/>
      <c r="KZA694" s="412"/>
      <c r="KZB694" s="412"/>
      <c r="KZC694" s="412"/>
      <c r="KZD694" s="412"/>
      <c r="KZE694" s="412"/>
      <c r="KZF694" s="412"/>
      <c r="KZG694" s="412"/>
      <c r="KZH694" s="412"/>
      <c r="KZI694" s="412"/>
      <c r="KZJ694" s="413"/>
      <c r="KZK694" s="413"/>
      <c r="KZL694" s="413"/>
      <c r="KZM694" s="413"/>
      <c r="KZN694" s="413"/>
      <c r="KZO694" s="413"/>
      <c r="KZP694" s="413"/>
      <c r="KZQ694" s="413"/>
      <c r="KZR694" s="413"/>
      <c r="KZS694" s="413"/>
      <c r="KZT694" s="413"/>
      <c r="KZU694" s="413"/>
      <c r="KZV694" s="413"/>
      <c r="KZW694" s="413"/>
      <c r="KZX694" s="413"/>
      <c r="KZY694" s="413"/>
      <c r="KZZ694" s="413"/>
      <c r="LAA694" s="413"/>
      <c r="LAB694" s="413"/>
      <c r="LAC694" s="413"/>
      <c r="LAD694" s="413"/>
      <c r="LAE694" s="413"/>
      <c r="LAF694" s="413"/>
      <c r="LAG694" s="413"/>
      <c r="LAH694" s="414"/>
      <c r="LAI694" s="414"/>
      <c r="LAJ694" s="414"/>
      <c r="LAK694" s="414"/>
      <c r="LAL694" s="414"/>
      <c r="LAM694" s="413"/>
      <c r="LAN694" s="413"/>
      <c r="LAO694" s="414"/>
      <c r="LAP694" s="414"/>
      <c r="LAQ694" s="413"/>
      <c r="LAR694" s="413"/>
      <c r="LAS694" s="414"/>
      <c r="LAT694" s="414"/>
      <c r="LAU694" s="413"/>
      <c r="LAV694" s="413"/>
      <c r="LAW694" s="413"/>
      <c r="LAX694" s="413"/>
      <c r="LAY694" s="413"/>
      <c r="LAZ694" s="413"/>
      <c r="LBA694" s="413"/>
      <c r="LBB694" s="414"/>
      <c r="LBC694" s="414"/>
      <c r="LBD694" s="413"/>
      <c r="LBE694" s="413"/>
      <c r="LBF694" s="414"/>
      <c r="LBG694" s="414"/>
      <c r="LBH694" s="413"/>
      <c r="LBI694" s="413"/>
      <c r="LBJ694" s="413"/>
      <c r="LBK694" s="413"/>
      <c r="LBL694" s="413"/>
      <c r="LBM694" s="407"/>
      <c r="LBN694" s="439"/>
      <c r="LBO694" s="413"/>
      <c r="LBP694" s="413"/>
      <c r="LBQ694" s="413"/>
      <c r="LBR694" s="413"/>
      <c r="LBS694" s="413"/>
      <c r="LBT694" s="413"/>
      <c r="LBU694" s="413"/>
      <c r="LBV694" s="412"/>
      <c r="LBW694" s="412"/>
      <c r="LBX694" s="412"/>
      <c r="LBY694" s="412"/>
      <c r="LBZ694" s="412"/>
      <c r="LCA694" s="412"/>
      <c r="LCB694" s="412"/>
      <c r="LCC694" s="412"/>
      <c r="LCD694" s="412"/>
      <c r="LCE694" s="412"/>
      <c r="LCF694" s="412"/>
      <c r="LCG694" s="412"/>
      <c r="LCH694" s="412"/>
      <c r="LCI694" s="412"/>
      <c r="LCJ694" s="412"/>
      <c r="LCK694" s="412"/>
      <c r="LCL694" s="412"/>
      <c r="LCM694" s="412"/>
      <c r="LCN694" s="412"/>
      <c r="LCO694" s="412"/>
      <c r="LCP694" s="412"/>
      <c r="LCQ694" s="412"/>
      <c r="LCR694" s="412"/>
      <c r="LCS694" s="412"/>
      <c r="LCT694" s="412"/>
      <c r="LCU694" s="412"/>
      <c r="LCV694" s="412"/>
      <c r="LCW694" s="412"/>
      <c r="LCX694" s="412"/>
      <c r="LCY694" s="412"/>
      <c r="LCZ694" s="412"/>
      <c r="LDA694" s="412"/>
      <c r="LDB694" s="412"/>
      <c r="LDC694" s="412"/>
      <c r="LDD694" s="412"/>
      <c r="LDE694" s="412"/>
      <c r="LDF694" s="412"/>
      <c r="LDG694" s="412"/>
      <c r="LDH694" s="412"/>
      <c r="LDI694" s="412"/>
      <c r="LDJ694" s="412"/>
      <c r="LDK694" s="412"/>
      <c r="LDL694" s="412"/>
      <c r="LDM694" s="412"/>
      <c r="LDN694" s="413"/>
      <c r="LDO694" s="413"/>
      <c r="LDP694" s="413"/>
      <c r="LDQ694" s="413"/>
      <c r="LDR694" s="413"/>
      <c r="LDS694" s="413"/>
      <c r="LDT694" s="413"/>
      <c r="LDU694" s="413"/>
      <c r="LDV694" s="413"/>
      <c r="LDW694" s="413"/>
      <c r="LDX694" s="413"/>
      <c r="LDY694" s="413"/>
      <c r="LDZ694" s="413"/>
      <c r="LEA694" s="413"/>
      <c r="LEB694" s="413"/>
      <c r="LEC694" s="413"/>
      <c r="LED694" s="413"/>
      <c r="LEE694" s="413"/>
      <c r="LEF694" s="413"/>
      <c r="LEG694" s="413"/>
      <c r="LEH694" s="413"/>
      <c r="LEI694" s="413"/>
      <c r="LEJ694" s="413"/>
      <c r="LEK694" s="413"/>
      <c r="LEL694" s="414"/>
      <c r="LEM694" s="414"/>
      <c r="LEN694" s="414"/>
      <c r="LEO694" s="414"/>
      <c r="LEP694" s="414"/>
      <c r="LEQ694" s="413"/>
      <c r="LER694" s="413"/>
      <c r="LES694" s="414"/>
      <c r="LET694" s="414"/>
      <c r="LEU694" s="413"/>
      <c r="LEV694" s="413"/>
      <c r="LEW694" s="414"/>
      <c r="LEX694" s="414"/>
      <c r="LEY694" s="413"/>
      <c r="LEZ694" s="413"/>
      <c r="LFA694" s="413"/>
      <c r="LFB694" s="413"/>
      <c r="LFC694" s="413"/>
      <c r="LFD694" s="413"/>
      <c r="LFE694" s="413"/>
      <c r="LFF694" s="414"/>
      <c r="LFG694" s="414"/>
      <c r="LFH694" s="413"/>
      <c r="LFI694" s="413"/>
      <c r="LFJ694" s="414"/>
      <c r="LFK694" s="414"/>
      <c r="LFL694" s="413"/>
      <c r="LFM694" s="413"/>
      <c r="LFN694" s="413"/>
      <c r="LFO694" s="413"/>
      <c r="LFP694" s="413"/>
      <c r="LFQ694" s="407"/>
      <c r="LFR694" s="439"/>
      <c r="LFS694" s="413"/>
      <c r="LFT694" s="413"/>
      <c r="LFU694" s="413"/>
      <c r="LFV694" s="413"/>
      <c r="LFW694" s="413"/>
      <c r="LFX694" s="413"/>
      <c r="LFY694" s="413"/>
      <c r="LFZ694" s="412"/>
      <c r="LGA694" s="412"/>
      <c r="LGB694" s="412"/>
      <c r="LGC694" s="412"/>
      <c r="LGD694" s="412"/>
      <c r="LGE694" s="412"/>
      <c r="LGF694" s="412"/>
      <c r="LGG694" s="412"/>
      <c r="LGH694" s="412"/>
      <c r="LGI694" s="412"/>
      <c r="LGJ694" s="412"/>
      <c r="LGK694" s="412"/>
      <c r="LGL694" s="412"/>
      <c r="LGM694" s="412"/>
      <c r="LGN694" s="412"/>
      <c r="LGO694" s="412"/>
      <c r="LGP694" s="412"/>
      <c r="LGQ694" s="412"/>
      <c r="LGR694" s="412"/>
      <c r="LGS694" s="412"/>
      <c r="LGT694" s="412"/>
      <c r="LGU694" s="412"/>
      <c r="LGV694" s="412"/>
      <c r="LGW694" s="412"/>
      <c r="LGX694" s="412"/>
      <c r="LGY694" s="412"/>
      <c r="LGZ694" s="412"/>
      <c r="LHA694" s="412"/>
      <c r="LHB694" s="412"/>
      <c r="LHC694" s="412"/>
      <c r="LHD694" s="412"/>
      <c r="LHE694" s="412"/>
      <c r="LHF694" s="412"/>
      <c r="LHG694" s="412"/>
      <c r="LHH694" s="412"/>
      <c r="LHI694" s="412"/>
      <c r="LHJ694" s="412"/>
      <c r="LHK694" s="412"/>
      <c r="LHL694" s="412"/>
      <c r="LHM694" s="412"/>
      <c r="LHN694" s="412"/>
      <c r="LHO694" s="412"/>
      <c r="LHP694" s="412"/>
      <c r="LHQ694" s="412"/>
      <c r="LHR694" s="413"/>
      <c r="LHS694" s="413"/>
      <c r="LHT694" s="413"/>
      <c r="LHU694" s="413"/>
      <c r="LHV694" s="413"/>
      <c r="LHW694" s="413"/>
      <c r="LHX694" s="413"/>
      <c r="LHY694" s="413"/>
      <c r="LHZ694" s="413"/>
      <c r="LIA694" s="413"/>
      <c r="LIB694" s="413"/>
      <c r="LIC694" s="413"/>
      <c r="LID694" s="413"/>
      <c r="LIE694" s="413"/>
      <c r="LIF694" s="413"/>
      <c r="LIG694" s="413"/>
      <c r="LIH694" s="413"/>
      <c r="LII694" s="413"/>
      <c r="LIJ694" s="413"/>
      <c r="LIK694" s="413"/>
      <c r="LIL694" s="413"/>
      <c r="LIM694" s="413"/>
      <c r="LIN694" s="413"/>
      <c r="LIO694" s="413"/>
      <c r="LIP694" s="414"/>
      <c r="LIQ694" s="414"/>
      <c r="LIR694" s="414"/>
      <c r="LIS694" s="414"/>
      <c r="LIT694" s="414"/>
      <c r="LIU694" s="413"/>
      <c r="LIV694" s="413"/>
      <c r="LIW694" s="414"/>
      <c r="LIX694" s="414"/>
      <c r="LIY694" s="413"/>
      <c r="LIZ694" s="413"/>
      <c r="LJA694" s="414"/>
      <c r="LJB694" s="414"/>
      <c r="LJC694" s="413"/>
      <c r="LJD694" s="413"/>
      <c r="LJE694" s="413"/>
      <c r="LJF694" s="413"/>
      <c r="LJG694" s="413"/>
      <c r="LJH694" s="413"/>
      <c r="LJI694" s="413"/>
      <c r="LJJ694" s="414"/>
      <c r="LJK694" s="414"/>
      <c r="LJL694" s="413"/>
      <c r="LJM694" s="413"/>
      <c r="LJN694" s="414"/>
      <c r="LJO694" s="414"/>
      <c r="LJP694" s="413"/>
      <c r="LJQ694" s="413"/>
      <c r="LJR694" s="413"/>
      <c r="LJS694" s="413"/>
      <c r="LJT694" s="413"/>
      <c r="LJU694" s="407"/>
      <c r="LJV694" s="439"/>
      <c r="LJW694" s="413"/>
      <c r="LJX694" s="413"/>
      <c r="LJY694" s="413"/>
      <c r="LJZ694" s="413"/>
      <c r="LKA694" s="413"/>
      <c r="LKB694" s="413"/>
      <c r="LKC694" s="413"/>
      <c r="LKD694" s="412"/>
      <c r="LKE694" s="412"/>
      <c r="LKF694" s="412"/>
      <c r="LKG694" s="412"/>
      <c r="LKH694" s="412"/>
      <c r="LKI694" s="412"/>
      <c r="LKJ694" s="412"/>
      <c r="LKK694" s="412"/>
      <c r="LKL694" s="412"/>
      <c r="LKM694" s="412"/>
      <c r="LKN694" s="412"/>
      <c r="LKO694" s="412"/>
      <c r="LKP694" s="412"/>
      <c r="LKQ694" s="412"/>
      <c r="LKR694" s="412"/>
      <c r="LKS694" s="412"/>
      <c r="LKT694" s="412"/>
      <c r="LKU694" s="412"/>
      <c r="LKV694" s="412"/>
      <c r="LKW694" s="412"/>
      <c r="LKX694" s="412"/>
      <c r="LKY694" s="412"/>
      <c r="LKZ694" s="412"/>
      <c r="LLA694" s="412"/>
      <c r="LLB694" s="412"/>
      <c r="LLC694" s="412"/>
      <c r="LLD694" s="412"/>
      <c r="LLE694" s="412"/>
      <c r="LLF694" s="412"/>
      <c r="LLG694" s="412"/>
      <c r="LLH694" s="412"/>
      <c r="LLI694" s="412"/>
      <c r="LLJ694" s="412"/>
      <c r="LLK694" s="412"/>
      <c r="LLL694" s="412"/>
      <c r="LLM694" s="412"/>
      <c r="LLN694" s="412"/>
      <c r="LLO694" s="412"/>
      <c r="LLP694" s="412"/>
      <c r="LLQ694" s="412"/>
      <c r="LLR694" s="412"/>
      <c r="LLS694" s="412"/>
      <c r="LLT694" s="412"/>
      <c r="LLU694" s="412"/>
      <c r="LLV694" s="413"/>
      <c r="LLW694" s="413"/>
      <c r="LLX694" s="413"/>
      <c r="LLY694" s="413"/>
      <c r="LLZ694" s="413"/>
      <c r="LMA694" s="413"/>
      <c r="LMB694" s="413"/>
      <c r="LMC694" s="413"/>
      <c r="LMD694" s="413"/>
      <c r="LME694" s="413"/>
      <c r="LMF694" s="413"/>
      <c r="LMG694" s="413"/>
      <c r="LMH694" s="413"/>
      <c r="LMI694" s="413"/>
      <c r="LMJ694" s="413"/>
      <c r="LMK694" s="413"/>
      <c r="LML694" s="413"/>
      <c r="LMM694" s="413"/>
      <c r="LMN694" s="413"/>
      <c r="LMO694" s="413"/>
      <c r="LMP694" s="413"/>
      <c r="LMQ694" s="413"/>
      <c r="LMR694" s="413"/>
      <c r="LMS694" s="413"/>
      <c r="LMT694" s="414"/>
      <c r="LMU694" s="414"/>
      <c r="LMV694" s="414"/>
      <c r="LMW694" s="414"/>
      <c r="LMX694" s="414"/>
      <c r="LMY694" s="413"/>
      <c r="LMZ694" s="413"/>
      <c r="LNA694" s="414"/>
      <c r="LNB694" s="414"/>
      <c r="LNC694" s="413"/>
      <c r="LND694" s="413"/>
      <c r="LNE694" s="414"/>
      <c r="LNF694" s="414"/>
      <c r="LNG694" s="413"/>
      <c r="LNH694" s="413"/>
      <c r="LNI694" s="413"/>
      <c r="LNJ694" s="413"/>
      <c r="LNK694" s="413"/>
      <c r="LNL694" s="413"/>
      <c r="LNM694" s="413"/>
      <c r="LNN694" s="414"/>
      <c r="LNO694" s="414"/>
      <c r="LNP694" s="413"/>
      <c r="LNQ694" s="413"/>
      <c r="LNR694" s="414"/>
      <c r="LNS694" s="414"/>
      <c r="LNT694" s="413"/>
      <c r="LNU694" s="413"/>
      <c r="LNV694" s="413"/>
      <c r="LNW694" s="413"/>
      <c r="LNX694" s="413"/>
      <c r="LNY694" s="407"/>
      <c r="LNZ694" s="439"/>
      <c r="LOA694" s="413"/>
      <c r="LOB694" s="413"/>
      <c r="LOC694" s="413"/>
      <c r="LOD694" s="413"/>
      <c r="LOE694" s="413"/>
      <c r="LOF694" s="413"/>
      <c r="LOG694" s="413"/>
      <c r="LOH694" s="412"/>
      <c r="LOI694" s="412"/>
      <c r="LOJ694" s="412"/>
      <c r="LOK694" s="412"/>
      <c r="LOL694" s="412"/>
      <c r="LOM694" s="412"/>
      <c r="LON694" s="412"/>
      <c r="LOO694" s="412"/>
      <c r="LOP694" s="412"/>
      <c r="LOQ694" s="412"/>
      <c r="LOR694" s="412"/>
      <c r="LOS694" s="412"/>
      <c r="LOT694" s="412"/>
      <c r="LOU694" s="412"/>
      <c r="LOV694" s="412"/>
      <c r="LOW694" s="412"/>
      <c r="LOX694" s="412"/>
      <c r="LOY694" s="412"/>
      <c r="LOZ694" s="412"/>
      <c r="LPA694" s="412"/>
      <c r="LPB694" s="412"/>
      <c r="LPC694" s="412"/>
      <c r="LPD694" s="412"/>
      <c r="LPE694" s="412"/>
      <c r="LPF694" s="412"/>
      <c r="LPG694" s="412"/>
      <c r="LPH694" s="412"/>
      <c r="LPI694" s="412"/>
      <c r="LPJ694" s="412"/>
      <c r="LPK694" s="412"/>
      <c r="LPL694" s="412"/>
      <c r="LPM694" s="412"/>
      <c r="LPN694" s="412"/>
      <c r="LPO694" s="412"/>
      <c r="LPP694" s="412"/>
      <c r="LPQ694" s="412"/>
      <c r="LPR694" s="412"/>
      <c r="LPS694" s="412"/>
      <c r="LPT694" s="412"/>
      <c r="LPU694" s="412"/>
      <c r="LPV694" s="412"/>
      <c r="LPW694" s="412"/>
      <c r="LPX694" s="412"/>
      <c r="LPY694" s="412"/>
      <c r="LPZ694" s="413"/>
      <c r="LQA694" s="413"/>
      <c r="LQB694" s="413"/>
      <c r="LQC694" s="413"/>
      <c r="LQD694" s="413"/>
      <c r="LQE694" s="413"/>
      <c r="LQF694" s="413"/>
      <c r="LQG694" s="413"/>
      <c r="LQH694" s="413"/>
      <c r="LQI694" s="413"/>
      <c r="LQJ694" s="413"/>
      <c r="LQK694" s="413"/>
      <c r="LQL694" s="413"/>
      <c r="LQM694" s="413"/>
      <c r="LQN694" s="413"/>
      <c r="LQO694" s="413"/>
      <c r="LQP694" s="413"/>
      <c r="LQQ694" s="413"/>
      <c r="LQR694" s="413"/>
      <c r="LQS694" s="413"/>
      <c r="LQT694" s="413"/>
      <c r="LQU694" s="413"/>
      <c r="LQV694" s="413"/>
      <c r="LQW694" s="413"/>
      <c r="LQX694" s="414"/>
      <c r="LQY694" s="414"/>
      <c r="LQZ694" s="414"/>
      <c r="LRA694" s="414"/>
      <c r="LRB694" s="414"/>
      <c r="LRC694" s="413"/>
      <c r="LRD694" s="413"/>
      <c r="LRE694" s="414"/>
      <c r="LRF694" s="414"/>
      <c r="LRG694" s="413"/>
      <c r="LRH694" s="413"/>
      <c r="LRI694" s="414"/>
      <c r="LRJ694" s="414"/>
      <c r="LRK694" s="413"/>
      <c r="LRL694" s="413"/>
      <c r="LRM694" s="413"/>
      <c r="LRN694" s="413"/>
      <c r="LRO694" s="413"/>
      <c r="LRP694" s="413"/>
      <c r="LRQ694" s="413"/>
      <c r="LRR694" s="414"/>
      <c r="LRS694" s="414"/>
      <c r="LRT694" s="413"/>
      <c r="LRU694" s="413"/>
      <c r="LRV694" s="414"/>
      <c r="LRW694" s="414"/>
      <c r="LRX694" s="413"/>
      <c r="LRY694" s="413"/>
      <c r="LRZ694" s="413"/>
      <c r="LSA694" s="413"/>
      <c r="LSB694" s="413"/>
      <c r="LSC694" s="407"/>
      <c r="LSD694" s="439"/>
      <c r="LSE694" s="413"/>
      <c r="LSF694" s="413"/>
      <c r="LSG694" s="413"/>
      <c r="LSH694" s="413"/>
      <c r="LSI694" s="413"/>
      <c r="LSJ694" s="413"/>
      <c r="LSK694" s="413"/>
      <c r="LSL694" s="412"/>
      <c r="LSM694" s="412"/>
      <c r="LSN694" s="412"/>
      <c r="LSO694" s="412"/>
      <c r="LSP694" s="412"/>
      <c r="LSQ694" s="412"/>
      <c r="LSR694" s="412"/>
      <c r="LSS694" s="412"/>
      <c r="LST694" s="412"/>
      <c r="LSU694" s="412"/>
      <c r="LSV694" s="412"/>
      <c r="LSW694" s="412"/>
      <c r="LSX694" s="412"/>
      <c r="LSY694" s="412"/>
      <c r="LSZ694" s="412"/>
      <c r="LTA694" s="412"/>
      <c r="LTB694" s="412"/>
      <c r="LTC694" s="412"/>
      <c r="LTD694" s="412"/>
      <c r="LTE694" s="412"/>
      <c r="LTF694" s="412"/>
      <c r="LTG694" s="412"/>
      <c r="LTH694" s="412"/>
      <c r="LTI694" s="412"/>
      <c r="LTJ694" s="412"/>
      <c r="LTK694" s="412"/>
      <c r="LTL694" s="412"/>
      <c r="LTM694" s="412"/>
      <c r="LTN694" s="412"/>
      <c r="LTO694" s="412"/>
      <c r="LTP694" s="412"/>
      <c r="LTQ694" s="412"/>
      <c r="LTR694" s="412"/>
      <c r="LTS694" s="412"/>
      <c r="LTT694" s="412"/>
      <c r="LTU694" s="412"/>
      <c r="LTV694" s="412"/>
      <c r="LTW694" s="412"/>
      <c r="LTX694" s="412"/>
      <c r="LTY694" s="412"/>
      <c r="LTZ694" s="412"/>
      <c r="LUA694" s="412"/>
      <c r="LUB694" s="412"/>
      <c r="LUC694" s="412"/>
      <c r="LUD694" s="413"/>
      <c r="LUE694" s="413"/>
      <c r="LUF694" s="413"/>
      <c r="LUG694" s="413"/>
      <c r="LUH694" s="413"/>
      <c r="LUI694" s="413"/>
      <c r="LUJ694" s="413"/>
      <c r="LUK694" s="413"/>
      <c r="LUL694" s="413"/>
      <c r="LUM694" s="413"/>
      <c r="LUN694" s="413"/>
      <c r="LUO694" s="413"/>
      <c r="LUP694" s="413"/>
      <c r="LUQ694" s="413"/>
      <c r="LUR694" s="413"/>
      <c r="LUS694" s="413"/>
      <c r="LUT694" s="413"/>
      <c r="LUU694" s="413"/>
      <c r="LUV694" s="413"/>
      <c r="LUW694" s="413"/>
      <c r="LUX694" s="413"/>
      <c r="LUY694" s="413"/>
      <c r="LUZ694" s="413"/>
      <c r="LVA694" s="413"/>
      <c r="LVB694" s="414"/>
      <c r="LVC694" s="414"/>
      <c r="LVD694" s="414"/>
      <c r="LVE694" s="414"/>
      <c r="LVF694" s="414"/>
      <c r="LVG694" s="413"/>
      <c r="LVH694" s="413"/>
      <c r="LVI694" s="414"/>
      <c r="LVJ694" s="414"/>
      <c r="LVK694" s="413"/>
      <c r="LVL694" s="413"/>
      <c r="LVM694" s="414"/>
      <c r="LVN694" s="414"/>
      <c r="LVO694" s="413"/>
      <c r="LVP694" s="413"/>
      <c r="LVQ694" s="413"/>
      <c r="LVR694" s="413"/>
      <c r="LVS694" s="413"/>
      <c r="LVT694" s="413"/>
      <c r="LVU694" s="413"/>
      <c r="LVV694" s="414"/>
      <c r="LVW694" s="414"/>
      <c r="LVX694" s="413"/>
      <c r="LVY694" s="413"/>
      <c r="LVZ694" s="414"/>
      <c r="LWA694" s="414"/>
      <c r="LWB694" s="413"/>
      <c r="LWC694" s="413"/>
      <c r="LWD694" s="413"/>
      <c r="LWE694" s="413"/>
      <c r="LWF694" s="413"/>
      <c r="LWG694" s="407"/>
      <c r="LWH694" s="439"/>
      <c r="LWI694" s="413"/>
      <c r="LWJ694" s="413"/>
      <c r="LWK694" s="413"/>
      <c r="LWL694" s="413"/>
      <c r="LWM694" s="413"/>
      <c r="LWN694" s="413"/>
      <c r="LWO694" s="413"/>
      <c r="LWP694" s="412"/>
      <c r="LWQ694" s="412"/>
      <c r="LWR694" s="412"/>
      <c r="LWS694" s="412"/>
      <c r="LWT694" s="412"/>
      <c r="LWU694" s="412"/>
      <c r="LWV694" s="412"/>
      <c r="LWW694" s="412"/>
      <c r="LWX694" s="412"/>
      <c r="LWY694" s="412"/>
      <c r="LWZ694" s="412"/>
      <c r="LXA694" s="412"/>
      <c r="LXB694" s="412"/>
      <c r="LXC694" s="412"/>
      <c r="LXD694" s="412"/>
      <c r="LXE694" s="412"/>
      <c r="LXF694" s="412"/>
      <c r="LXG694" s="412"/>
      <c r="LXH694" s="412"/>
      <c r="LXI694" s="412"/>
      <c r="LXJ694" s="412"/>
      <c r="LXK694" s="412"/>
      <c r="LXL694" s="412"/>
      <c r="LXM694" s="412"/>
      <c r="LXN694" s="412"/>
      <c r="LXO694" s="412"/>
      <c r="LXP694" s="412"/>
      <c r="LXQ694" s="412"/>
      <c r="LXR694" s="412"/>
      <c r="LXS694" s="412"/>
      <c r="LXT694" s="412"/>
      <c r="LXU694" s="412"/>
      <c r="LXV694" s="412"/>
      <c r="LXW694" s="412"/>
      <c r="LXX694" s="412"/>
      <c r="LXY694" s="412"/>
      <c r="LXZ694" s="412"/>
      <c r="LYA694" s="412"/>
      <c r="LYB694" s="412"/>
      <c r="LYC694" s="412"/>
      <c r="LYD694" s="412"/>
      <c r="LYE694" s="412"/>
      <c r="LYF694" s="412"/>
      <c r="LYG694" s="412"/>
      <c r="LYH694" s="413"/>
      <c r="LYI694" s="413"/>
      <c r="LYJ694" s="413"/>
      <c r="LYK694" s="413"/>
      <c r="LYL694" s="413"/>
      <c r="LYM694" s="413"/>
      <c r="LYN694" s="413"/>
      <c r="LYO694" s="413"/>
      <c r="LYP694" s="413"/>
      <c r="LYQ694" s="413"/>
      <c r="LYR694" s="413"/>
      <c r="LYS694" s="413"/>
      <c r="LYT694" s="413"/>
      <c r="LYU694" s="413"/>
      <c r="LYV694" s="413"/>
      <c r="LYW694" s="413"/>
      <c r="LYX694" s="413"/>
      <c r="LYY694" s="413"/>
      <c r="LYZ694" s="413"/>
      <c r="LZA694" s="413"/>
      <c r="LZB694" s="413"/>
      <c r="LZC694" s="413"/>
      <c r="LZD694" s="413"/>
      <c r="LZE694" s="413"/>
      <c r="LZF694" s="414"/>
      <c r="LZG694" s="414"/>
      <c r="LZH694" s="414"/>
      <c r="LZI694" s="414"/>
      <c r="LZJ694" s="414"/>
      <c r="LZK694" s="413"/>
      <c r="LZL694" s="413"/>
      <c r="LZM694" s="414"/>
      <c r="LZN694" s="414"/>
      <c r="LZO694" s="413"/>
      <c r="LZP694" s="413"/>
      <c r="LZQ694" s="414"/>
      <c r="LZR694" s="414"/>
      <c r="LZS694" s="413"/>
      <c r="LZT694" s="413"/>
      <c r="LZU694" s="413"/>
      <c r="LZV694" s="413"/>
      <c r="LZW694" s="413"/>
      <c r="LZX694" s="413"/>
      <c r="LZY694" s="413"/>
      <c r="LZZ694" s="414"/>
      <c r="MAA694" s="414"/>
      <c r="MAB694" s="413"/>
      <c r="MAC694" s="413"/>
      <c r="MAD694" s="414"/>
      <c r="MAE694" s="414"/>
      <c r="MAF694" s="413"/>
      <c r="MAG694" s="413"/>
      <c r="MAH694" s="413"/>
      <c r="MAI694" s="413"/>
      <c r="MAJ694" s="413"/>
      <c r="MAK694" s="407"/>
      <c r="MAL694" s="439"/>
      <c r="MAM694" s="413"/>
      <c r="MAN694" s="413"/>
      <c r="MAO694" s="413"/>
      <c r="MAP694" s="413"/>
      <c r="MAQ694" s="413"/>
      <c r="MAR694" s="413"/>
      <c r="MAS694" s="413"/>
      <c r="MAT694" s="412"/>
      <c r="MAU694" s="412"/>
      <c r="MAV694" s="412"/>
      <c r="MAW694" s="412"/>
      <c r="MAX694" s="412"/>
      <c r="MAY694" s="412"/>
      <c r="MAZ694" s="412"/>
      <c r="MBA694" s="412"/>
      <c r="MBB694" s="412"/>
      <c r="MBC694" s="412"/>
      <c r="MBD694" s="412"/>
      <c r="MBE694" s="412"/>
      <c r="MBF694" s="412"/>
      <c r="MBG694" s="412"/>
      <c r="MBH694" s="412"/>
      <c r="MBI694" s="412"/>
      <c r="MBJ694" s="412"/>
      <c r="MBK694" s="412"/>
      <c r="MBL694" s="412"/>
      <c r="MBM694" s="412"/>
      <c r="MBN694" s="412"/>
      <c r="MBO694" s="412"/>
      <c r="MBP694" s="412"/>
      <c r="MBQ694" s="412"/>
      <c r="MBR694" s="412"/>
      <c r="MBS694" s="412"/>
      <c r="MBT694" s="412"/>
      <c r="MBU694" s="412"/>
      <c r="MBV694" s="412"/>
      <c r="MBW694" s="412"/>
      <c r="MBX694" s="412"/>
      <c r="MBY694" s="412"/>
      <c r="MBZ694" s="412"/>
      <c r="MCA694" s="412"/>
      <c r="MCB694" s="412"/>
      <c r="MCC694" s="412"/>
      <c r="MCD694" s="412"/>
      <c r="MCE694" s="412"/>
      <c r="MCF694" s="412"/>
      <c r="MCG694" s="412"/>
      <c r="MCH694" s="412"/>
      <c r="MCI694" s="412"/>
      <c r="MCJ694" s="412"/>
      <c r="MCK694" s="412"/>
      <c r="MCL694" s="413"/>
      <c r="MCM694" s="413"/>
      <c r="MCN694" s="413"/>
      <c r="MCO694" s="413"/>
      <c r="MCP694" s="413"/>
      <c r="MCQ694" s="413"/>
      <c r="MCR694" s="413"/>
      <c r="MCS694" s="413"/>
      <c r="MCT694" s="413"/>
      <c r="MCU694" s="413"/>
      <c r="MCV694" s="413"/>
      <c r="MCW694" s="413"/>
      <c r="MCX694" s="413"/>
      <c r="MCY694" s="413"/>
      <c r="MCZ694" s="413"/>
      <c r="MDA694" s="413"/>
      <c r="MDB694" s="413"/>
      <c r="MDC694" s="413"/>
      <c r="MDD694" s="413"/>
      <c r="MDE694" s="413"/>
      <c r="MDF694" s="413"/>
      <c r="MDG694" s="413"/>
      <c r="MDH694" s="413"/>
      <c r="MDI694" s="413"/>
      <c r="MDJ694" s="414"/>
      <c r="MDK694" s="414"/>
      <c r="MDL694" s="414"/>
      <c r="MDM694" s="414"/>
      <c r="MDN694" s="414"/>
      <c r="MDO694" s="413"/>
      <c r="MDP694" s="413"/>
      <c r="MDQ694" s="414"/>
      <c r="MDR694" s="414"/>
      <c r="MDS694" s="413"/>
      <c r="MDT694" s="413"/>
      <c r="MDU694" s="414"/>
      <c r="MDV694" s="414"/>
      <c r="MDW694" s="413"/>
      <c r="MDX694" s="413"/>
      <c r="MDY694" s="413"/>
      <c r="MDZ694" s="413"/>
      <c r="MEA694" s="413"/>
      <c r="MEB694" s="413"/>
      <c r="MEC694" s="413"/>
      <c r="MED694" s="414"/>
      <c r="MEE694" s="414"/>
      <c r="MEF694" s="413"/>
      <c r="MEG694" s="413"/>
      <c r="MEH694" s="414"/>
      <c r="MEI694" s="414"/>
      <c r="MEJ694" s="413"/>
      <c r="MEK694" s="413"/>
      <c r="MEL694" s="413"/>
      <c r="MEM694" s="413"/>
      <c r="MEN694" s="413"/>
      <c r="MEO694" s="407"/>
      <c r="MEP694" s="439"/>
      <c r="MEQ694" s="413"/>
      <c r="MER694" s="413"/>
      <c r="MES694" s="413"/>
      <c r="MET694" s="413"/>
      <c r="MEU694" s="413"/>
      <c r="MEV694" s="413"/>
      <c r="MEW694" s="413"/>
      <c r="MEX694" s="412"/>
      <c r="MEY694" s="412"/>
      <c r="MEZ694" s="412"/>
      <c r="MFA694" s="412"/>
      <c r="MFB694" s="412"/>
      <c r="MFC694" s="412"/>
      <c r="MFD694" s="412"/>
      <c r="MFE694" s="412"/>
      <c r="MFF694" s="412"/>
      <c r="MFG694" s="412"/>
      <c r="MFH694" s="412"/>
      <c r="MFI694" s="412"/>
      <c r="MFJ694" s="412"/>
      <c r="MFK694" s="412"/>
      <c r="MFL694" s="412"/>
      <c r="MFM694" s="412"/>
      <c r="MFN694" s="412"/>
      <c r="MFO694" s="412"/>
      <c r="MFP694" s="412"/>
      <c r="MFQ694" s="412"/>
      <c r="MFR694" s="412"/>
      <c r="MFS694" s="412"/>
      <c r="MFT694" s="412"/>
      <c r="MFU694" s="412"/>
      <c r="MFV694" s="412"/>
      <c r="MFW694" s="412"/>
      <c r="MFX694" s="412"/>
      <c r="MFY694" s="412"/>
      <c r="MFZ694" s="412"/>
      <c r="MGA694" s="412"/>
      <c r="MGB694" s="412"/>
      <c r="MGC694" s="412"/>
      <c r="MGD694" s="412"/>
      <c r="MGE694" s="412"/>
      <c r="MGF694" s="412"/>
      <c r="MGG694" s="412"/>
      <c r="MGH694" s="412"/>
      <c r="MGI694" s="412"/>
      <c r="MGJ694" s="412"/>
      <c r="MGK694" s="412"/>
      <c r="MGL694" s="412"/>
      <c r="MGM694" s="412"/>
      <c r="MGN694" s="412"/>
      <c r="MGO694" s="412"/>
      <c r="MGP694" s="413"/>
      <c r="MGQ694" s="413"/>
      <c r="MGR694" s="413"/>
      <c r="MGS694" s="413"/>
      <c r="MGT694" s="413"/>
      <c r="MGU694" s="413"/>
      <c r="MGV694" s="413"/>
      <c r="MGW694" s="413"/>
      <c r="MGX694" s="413"/>
      <c r="MGY694" s="413"/>
      <c r="MGZ694" s="413"/>
      <c r="MHA694" s="413"/>
      <c r="MHB694" s="413"/>
      <c r="MHC694" s="413"/>
      <c r="MHD694" s="413"/>
      <c r="MHE694" s="413"/>
      <c r="MHF694" s="413"/>
      <c r="MHG694" s="413"/>
      <c r="MHH694" s="413"/>
      <c r="MHI694" s="413"/>
      <c r="MHJ694" s="413"/>
      <c r="MHK694" s="413"/>
      <c r="MHL694" s="413"/>
      <c r="MHM694" s="413"/>
      <c r="MHN694" s="414"/>
      <c r="MHO694" s="414"/>
      <c r="MHP694" s="414"/>
      <c r="MHQ694" s="414"/>
      <c r="MHR694" s="414"/>
      <c r="MHS694" s="413"/>
      <c r="MHT694" s="413"/>
      <c r="MHU694" s="414"/>
      <c r="MHV694" s="414"/>
      <c r="MHW694" s="413"/>
      <c r="MHX694" s="413"/>
      <c r="MHY694" s="414"/>
      <c r="MHZ694" s="414"/>
      <c r="MIA694" s="413"/>
      <c r="MIB694" s="413"/>
      <c r="MIC694" s="413"/>
      <c r="MID694" s="413"/>
      <c r="MIE694" s="413"/>
      <c r="MIF694" s="413"/>
      <c r="MIG694" s="413"/>
      <c r="MIH694" s="414"/>
      <c r="MII694" s="414"/>
      <c r="MIJ694" s="413"/>
      <c r="MIK694" s="413"/>
      <c r="MIL694" s="414"/>
      <c r="MIM694" s="414"/>
      <c r="MIN694" s="413"/>
      <c r="MIO694" s="413"/>
      <c r="MIP694" s="413"/>
      <c r="MIQ694" s="413"/>
      <c r="MIR694" s="413"/>
      <c r="MIS694" s="407"/>
      <c r="MIT694" s="439"/>
      <c r="MIU694" s="413"/>
      <c r="MIV694" s="413"/>
      <c r="MIW694" s="413"/>
      <c r="MIX694" s="413"/>
      <c r="MIY694" s="413"/>
      <c r="MIZ694" s="413"/>
      <c r="MJA694" s="413"/>
      <c r="MJB694" s="412"/>
      <c r="MJC694" s="412"/>
      <c r="MJD694" s="412"/>
      <c r="MJE694" s="412"/>
      <c r="MJF694" s="412"/>
      <c r="MJG694" s="412"/>
      <c r="MJH694" s="412"/>
      <c r="MJI694" s="412"/>
      <c r="MJJ694" s="412"/>
      <c r="MJK694" s="412"/>
      <c r="MJL694" s="412"/>
      <c r="MJM694" s="412"/>
      <c r="MJN694" s="412"/>
      <c r="MJO694" s="412"/>
      <c r="MJP694" s="412"/>
      <c r="MJQ694" s="412"/>
      <c r="MJR694" s="412"/>
      <c r="MJS694" s="412"/>
      <c r="MJT694" s="412"/>
      <c r="MJU694" s="412"/>
      <c r="MJV694" s="412"/>
      <c r="MJW694" s="412"/>
      <c r="MJX694" s="412"/>
      <c r="MJY694" s="412"/>
      <c r="MJZ694" s="412"/>
      <c r="MKA694" s="412"/>
      <c r="MKB694" s="412"/>
      <c r="MKC694" s="412"/>
      <c r="MKD694" s="412"/>
      <c r="MKE694" s="412"/>
      <c r="MKF694" s="412"/>
      <c r="MKG694" s="412"/>
      <c r="MKH694" s="412"/>
      <c r="MKI694" s="412"/>
      <c r="MKJ694" s="412"/>
      <c r="MKK694" s="412"/>
      <c r="MKL694" s="412"/>
      <c r="MKM694" s="412"/>
      <c r="MKN694" s="412"/>
      <c r="MKO694" s="412"/>
      <c r="MKP694" s="412"/>
      <c r="MKQ694" s="412"/>
      <c r="MKR694" s="412"/>
      <c r="MKS694" s="412"/>
      <c r="MKT694" s="413"/>
      <c r="MKU694" s="413"/>
      <c r="MKV694" s="413"/>
      <c r="MKW694" s="413"/>
      <c r="MKX694" s="413"/>
      <c r="MKY694" s="413"/>
      <c r="MKZ694" s="413"/>
      <c r="MLA694" s="413"/>
      <c r="MLB694" s="413"/>
      <c r="MLC694" s="413"/>
      <c r="MLD694" s="413"/>
      <c r="MLE694" s="413"/>
      <c r="MLF694" s="413"/>
      <c r="MLG694" s="413"/>
      <c r="MLH694" s="413"/>
      <c r="MLI694" s="413"/>
      <c r="MLJ694" s="413"/>
      <c r="MLK694" s="413"/>
      <c r="MLL694" s="413"/>
      <c r="MLM694" s="413"/>
      <c r="MLN694" s="413"/>
      <c r="MLO694" s="413"/>
      <c r="MLP694" s="413"/>
      <c r="MLQ694" s="413"/>
      <c r="MLR694" s="414"/>
      <c r="MLS694" s="414"/>
      <c r="MLT694" s="414"/>
      <c r="MLU694" s="414"/>
      <c r="MLV694" s="414"/>
      <c r="MLW694" s="413"/>
      <c r="MLX694" s="413"/>
      <c r="MLY694" s="414"/>
      <c r="MLZ694" s="414"/>
      <c r="MMA694" s="413"/>
      <c r="MMB694" s="413"/>
      <c r="MMC694" s="414"/>
      <c r="MMD694" s="414"/>
      <c r="MME694" s="413"/>
      <c r="MMF694" s="413"/>
      <c r="MMG694" s="413"/>
      <c r="MMH694" s="413"/>
      <c r="MMI694" s="413"/>
      <c r="MMJ694" s="413"/>
      <c r="MMK694" s="413"/>
      <c r="MML694" s="414"/>
      <c r="MMM694" s="414"/>
      <c r="MMN694" s="413"/>
      <c r="MMO694" s="413"/>
      <c r="MMP694" s="414"/>
      <c r="MMQ694" s="414"/>
      <c r="MMR694" s="413"/>
      <c r="MMS694" s="413"/>
      <c r="MMT694" s="413"/>
      <c r="MMU694" s="413"/>
      <c r="MMV694" s="413"/>
      <c r="MMW694" s="407"/>
      <c r="MMX694" s="439"/>
      <c r="MMY694" s="413"/>
      <c r="MMZ694" s="413"/>
      <c r="MNA694" s="413"/>
      <c r="MNB694" s="413"/>
      <c r="MNC694" s="413"/>
      <c r="MND694" s="413"/>
      <c r="MNE694" s="413"/>
      <c r="MNF694" s="412"/>
      <c r="MNG694" s="412"/>
      <c r="MNH694" s="412"/>
      <c r="MNI694" s="412"/>
      <c r="MNJ694" s="412"/>
      <c r="MNK694" s="412"/>
      <c r="MNL694" s="412"/>
      <c r="MNM694" s="412"/>
      <c r="MNN694" s="412"/>
      <c r="MNO694" s="412"/>
      <c r="MNP694" s="412"/>
      <c r="MNQ694" s="412"/>
      <c r="MNR694" s="412"/>
      <c r="MNS694" s="412"/>
      <c r="MNT694" s="412"/>
      <c r="MNU694" s="412"/>
      <c r="MNV694" s="412"/>
      <c r="MNW694" s="412"/>
      <c r="MNX694" s="412"/>
      <c r="MNY694" s="412"/>
      <c r="MNZ694" s="412"/>
      <c r="MOA694" s="412"/>
      <c r="MOB694" s="412"/>
      <c r="MOC694" s="412"/>
      <c r="MOD694" s="412"/>
      <c r="MOE694" s="412"/>
      <c r="MOF694" s="412"/>
      <c r="MOG694" s="412"/>
      <c r="MOH694" s="412"/>
      <c r="MOI694" s="412"/>
      <c r="MOJ694" s="412"/>
      <c r="MOK694" s="412"/>
      <c r="MOL694" s="412"/>
      <c r="MOM694" s="412"/>
      <c r="MON694" s="412"/>
      <c r="MOO694" s="412"/>
      <c r="MOP694" s="412"/>
      <c r="MOQ694" s="412"/>
      <c r="MOR694" s="412"/>
      <c r="MOS694" s="412"/>
      <c r="MOT694" s="412"/>
      <c r="MOU694" s="412"/>
      <c r="MOV694" s="412"/>
      <c r="MOW694" s="412"/>
      <c r="MOX694" s="413"/>
      <c r="MOY694" s="413"/>
      <c r="MOZ694" s="413"/>
      <c r="MPA694" s="413"/>
      <c r="MPB694" s="413"/>
      <c r="MPC694" s="413"/>
      <c r="MPD694" s="413"/>
      <c r="MPE694" s="413"/>
      <c r="MPF694" s="413"/>
      <c r="MPG694" s="413"/>
      <c r="MPH694" s="413"/>
      <c r="MPI694" s="413"/>
      <c r="MPJ694" s="413"/>
      <c r="MPK694" s="413"/>
      <c r="MPL694" s="413"/>
      <c r="MPM694" s="413"/>
      <c r="MPN694" s="413"/>
      <c r="MPO694" s="413"/>
      <c r="MPP694" s="413"/>
      <c r="MPQ694" s="413"/>
      <c r="MPR694" s="413"/>
      <c r="MPS694" s="413"/>
      <c r="MPT694" s="413"/>
      <c r="MPU694" s="413"/>
      <c r="MPV694" s="414"/>
      <c r="MPW694" s="414"/>
      <c r="MPX694" s="414"/>
      <c r="MPY694" s="414"/>
      <c r="MPZ694" s="414"/>
      <c r="MQA694" s="413"/>
      <c r="MQB694" s="413"/>
      <c r="MQC694" s="414"/>
      <c r="MQD694" s="414"/>
      <c r="MQE694" s="413"/>
      <c r="MQF694" s="413"/>
      <c r="MQG694" s="414"/>
      <c r="MQH694" s="414"/>
      <c r="MQI694" s="413"/>
      <c r="MQJ694" s="413"/>
      <c r="MQK694" s="413"/>
      <c r="MQL694" s="413"/>
      <c r="MQM694" s="413"/>
      <c r="MQN694" s="413"/>
      <c r="MQO694" s="413"/>
      <c r="MQP694" s="414"/>
      <c r="MQQ694" s="414"/>
      <c r="MQR694" s="413"/>
      <c r="MQS694" s="413"/>
      <c r="MQT694" s="414"/>
      <c r="MQU694" s="414"/>
      <c r="MQV694" s="413"/>
      <c r="MQW694" s="413"/>
      <c r="MQX694" s="413"/>
      <c r="MQY694" s="413"/>
      <c r="MQZ694" s="413"/>
      <c r="MRA694" s="407"/>
      <c r="MRB694" s="439"/>
      <c r="MRC694" s="413"/>
      <c r="MRD694" s="413"/>
      <c r="MRE694" s="413"/>
      <c r="MRF694" s="413"/>
      <c r="MRG694" s="413"/>
      <c r="MRH694" s="413"/>
      <c r="MRI694" s="413"/>
      <c r="MRJ694" s="412"/>
      <c r="MRK694" s="412"/>
      <c r="MRL694" s="412"/>
      <c r="MRM694" s="412"/>
      <c r="MRN694" s="412"/>
      <c r="MRO694" s="412"/>
      <c r="MRP694" s="412"/>
      <c r="MRQ694" s="412"/>
      <c r="MRR694" s="412"/>
      <c r="MRS694" s="412"/>
      <c r="MRT694" s="412"/>
      <c r="MRU694" s="412"/>
      <c r="MRV694" s="412"/>
      <c r="MRW694" s="412"/>
      <c r="MRX694" s="412"/>
      <c r="MRY694" s="412"/>
      <c r="MRZ694" s="412"/>
      <c r="MSA694" s="412"/>
      <c r="MSB694" s="412"/>
      <c r="MSC694" s="412"/>
      <c r="MSD694" s="412"/>
      <c r="MSE694" s="412"/>
      <c r="MSF694" s="412"/>
      <c r="MSG694" s="412"/>
      <c r="MSH694" s="412"/>
      <c r="MSI694" s="412"/>
      <c r="MSJ694" s="412"/>
      <c r="MSK694" s="412"/>
      <c r="MSL694" s="412"/>
      <c r="MSM694" s="412"/>
      <c r="MSN694" s="412"/>
      <c r="MSO694" s="412"/>
      <c r="MSP694" s="412"/>
      <c r="MSQ694" s="412"/>
      <c r="MSR694" s="412"/>
      <c r="MSS694" s="412"/>
      <c r="MST694" s="412"/>
      <c r="MSU694" s="412"/>
      <c r="MSV694" s="412"/>
      <c r="MSW694" s="412"/>
      <c r="MSX694" s="412"/>
      <c r="MSY694" s="412"/>
      <c r="MSZ694" s="412"/>
      <c r="MTA694" s="412"/>
      <c r="MTB694" s="413"/>
      <c r="MTC694" s="413"/>
      <c r="MTD694" s="413"/>
      <c r="MTE694" s="413"/>
      <c r="MTF694" s="413"/>
      <c r="MTG694" s="413"/>
      <c r="MTH694" s="413"/>
      <c r="MTI694" s="413"/>
      <c r="MTJ694" s="413"/>
      <c r="MTK694" s="413"/>
      <c r="MTL694" s="413"/>
      <c r="MTM694" s="413"/>
      <c r="MTN694" s="413"/>
      <c r="MTO694" s="413"/>
      <c r="MTP694" s="413"/>
      <c r="MTQ694" s="413"/>
      <c r="MTR694" s="413"/>
      <c r="MTS694" s="413"/>
      <c r="MTT694" s="413"/>
      <c r="MTU694" s="413"/>
      <c r="MTV694" s="413"/>
      <c r="MTW694" s="413"/>
      <c r="MTX694" s="413"/>
      <c r="MTY694" s="413"/>
      <c r="MTZ694" s="414"/>
      <c r="MUA694" s="414"/>
      <c r="MUB694" s="414"/>
      <c r="MUC694" s="414"/>
      <c r="MUD694" s="414"/>
      <c r="MUE694" s="413"/>
      <c r="MUF694" s="413"/>
      <c r="MUG694" s="414"/>
      <c r="MUH694" s="414"/>
      <c r="MUI694" s="413"/>
      <c r="MUJ694" s="413"/>
      <c r="MUK694" s="414"/>
      <c r="MUL694" s="414"/>
      <c r="MUM694" s="413"/>
      <c r="MUN694" s="413"/>
      <c r="MUO694" s="413"/>
      <c r="MUP694" s="413"/>
      <c r="MUQ694" s="413"/>
      <c r="MUR694" s="413"/>
      <c r="MUS694" s="413"/>
      <c r="MUT694" s="414"/>
      <c r="MUU694" s="414"/>
      <c r="MUV694" s="413"/>
      <c r="MUW694" s="413"/>
      <c r="MUX694" s="414"/>
      <c r="MUY694" s="414"/>
      <c r="MUZ694" s="413"/>
      <c r="MVA694" s="413"/>
      <c r="MVB694" s="413"/>
      <c r="MVC694" s="413"/>
      <c r="MVD694" s="413"/>
      <c r="MVE694" s="407"/>
      <c r="MVF694" s="439"/>
      <c r="MVG694" s="413"/>
      <c r="MVH694" s="413"/>
      <c r="MVI694" s="413"/>
      <c r="MVJ694" s="413"/>
      <c r="MVK694" s="413"/>
      <c r="MVL694" s="413"/>
      <c r="MVM694" s="413"/>
      <c r="MVN694" s="412"/>
      <c r="MVO694" s="412"/>
      <c r="MVP694" s="412"/>
      <c r="MVQ694" s="412"/>
      <c r="MVR694" s="412"/>
      <c r="MVS694" s="412"/>
      <c r="MVT694" s="412"/>
      <c r="MVU694" s="412"/>
      <c r="MVV694" s="412"/>
      <c r="MVW694" s="412"/>
      <c r="MVX694" s="412"/>
      <c r="MVY694" s="412"/>
      <c r="MVZ694" s="412"/>
      <c r="MWA694" s="412"/>
      <c r="MWB694" s="412"/>
      <c r="MWC694" s="412"/>
      <c r="MWD694" s="412"/>
      <c r="MWE694" s="412"/>
      <c r="MWF694" s="412"/>
      <c r="MWG694" s="412"/>
      <c r="MWH694" s="412"/>
      <c r="MWI694" s="412"/>
      <c r="MWJ694" s="412"/>
      <c r="MWK694" s="412"/>
      <c r="MWL694" s="412"/>
      <c r="MWM694" s="412"/>
      <c r="MWN694" s="412"/>
      <c r="MWO694" s="412"/>
      <c r="MWP694" s="412"/>
      <c r="MWQ694" s="412"/>
      <c r="MWR694" s="412"/>
      <c r="MWS694" s="412"/>
      <c r="MWT694" s="412"/>
      <c r="MWU694" s="412"/>
      <c r="MWV694" s="412"/>
      <c r="MWW694" s="412"/>
      <c r="MWX694" s="412"/>
      <c r="MWY694" s="412"/>
      <c r="MWZ694" s="412"/>
      <c r="MXA694" s="412"/>
      <c r="MXB694" s="412"/>
      <c r="MXC694" s="412"/>
      <c r="MXD694" s="412"/>
      <c r="MXE694" s="412"/>
      <c r="MXF694" s="413"/>
      <c r="MXG694" s="413"/>
      <c r="MXH694" s="413"/>
      <c r="MXI694" s="413"/>
      <c r="MXJ694" s="413"/>
      <c r="MXK694" s="413"/>
      <c r="MXL694" s="413"/>
      <c r="MXM694" s="413"/>
      <c r="MXN694" s="413"/>
      <c r="MXO694" s="413"/>
      <c r="MXP694" s="413"/>
      <c r="MXQ694" s="413"/>
      <c r="MXR694" s="413"/>
      <c r="MXS694" s="413"/>
      <c r="MXT694" s="413"/>
      <c r="MXU694" s="413"/>
      <c r="MXV694" s="413"/>
      <c r="MXW694" s="413"/>
      <c r="MXX694" s="413"/>
      <c r="MXY694" s="413"/>
      <c r="MXZ694" s="413"/>
      <c r="MYA694" s="413"/>
      <c r="MYB694" s="413"/>
      <c r="MYC694" s="413"/>
      <c r="MYD694" s="414"/>
      <c r="MYE694" s="414"/>
      <c r="MYF694" s="414"/>
      <c r="MYG694" s="414"/>
      <c r="MYH694" s="414"/>
      <c r="MYI694" s="413"/>
      <c r="MYJ694" s="413"/>
      <c r="MYK694" s="414"/>
      <c r="MYL694" s="414"/>
      <c r="MYM694" s="413"/>
      <c r="MYN694" s="413"/>
      <c r="MYO694" s="414"/>
      <c r="MYP694" s="414"/>
      <c r="MYQ694" s="413"/>
      <c r="MYR694" s="413"/>
      <c r="MYS694" s="413"/>
      <c r="MYT694" s="413"/>
      <c r="MYU694" s="413"/>
      <c r="MYV694" s="413"/>
      <c r="MYW694" s="413"/>
      <c r="MYX694" s="414"/>
      <c r="MYY694" s="414"/>
      <c r="MYZ694" s="413"/>
      <c r="MZA694" s="413"/>
      <c r="MZB694" s="414"/>
      <c r="MZC694" s="414"/>
      <c r="MZD694" s="413"/>
      <c r="MZE694" s="413"/>
      <c r="MZF694" s="413"/>
      <c r="MZG694" s="413"/>
      <c r="MZH694" s="413"/>
      <c r="MZI694" s="407"/>
      <c r="MZJ694" s="439"/>
      <c r="MZK694" s="413"/>
      <c r="MZL694" s="413"/>
      <c r="MZM694" s="413"/>
      <c r="MZN694" s="413"/>
      <c r="MZO694" s="413"/>
      <c r="MZP694" s="413"/>
      <c r="MZQ694" s="413"/>
      <c r="MZR694" s="412"/>
      <c r="MZS694" s="412"/>
      <c r="MZT694" s="412"/>
      <c r="MZU694" s="412"/>
      <c r="MZV694" s="412"/>
      <c r="MZW694" s="412"/>
      <c r="MZX694" s="412"/>
      <c r="MZY694" s="412"/>
      <c r="MZZ694" s="412"/>
      <c r="NAA694" s="412"/>
      <c r="NAB694" s="412"/>
      <c r="NAC694" s="412"/>
      <c r="NAD694" s="412"/>
      <c r="NAE694" s="412"/>
      <c r="NAF694" s="412"/>
      <c r="NAG694" s="412"/>
      <c r="NAH694" s="412"/>
      <c r="NAI694" s="412"/>
      <c r="NAJ694" s="412"/>
      <c r="NAK694" s="412"/>
      <c r="NAL694" s="412"/>
      <c r="NAM694" s="412"/>
      <c r="NAN694" s="412"/>
      <c r="NAO694" s="412"/>
      <c r="NAP694" s="412"/>
      <c r="NAQ694" s="412"/>
      <c r="NAR694" s="412"/>
      <c r="NAS694" s="412"/>
      <c r="NAT694" s="412"/>
      <c r="NAU694" s="412"/>
      <c r="NAV694" s="412"/>
      <c r="NAW694" s="412"/>
      <c r="NAX694" s="412"/>
      <c r="NAY694" s="412"/>
      <c r="NAZ694" s="412"/>
      <c r="NBA694" s="412"/>
      <c r="NBB694" s="412"/>
      <c r="NBC694" s="412"/>
      <c r="NBD694" s="412"/>
      <c r="NBE694" s="412"/>
      <c r="NBF694" s="412"/>
      <c r="NBG694" s="412"/>
      <c r="NBH694" s="412"/>
      <c r="NBI694" s="412"/>
      <c r="NBJ694" s="413"/>
      <c r="NBK694" s="413"/>
      <c r="NBL694" s="413"/>
      <c r="NBM694" s="413"/>
      <c r="NBN694" s="413"/>
      <c r="NBO694" s="413"/>
      <c r="NBP694" s="413"/>
      <c r="NBQ694" s="413"/>
      <c r="NBR694" s="413"/>
      <c r="NBS694" s="413"/>
      <c r="NBT694" s="413"/>
      <c r="NBU694" s="413"/>
      <c r="NBV694" s="413"/>
      <c r="NBW694" s="413"/>
      <c r="NBX694" s="413"/>
      <c r="NBY694" s="413"/>
      <c r="NBZ694" s="413"/>
      <c r="NCA694" s="413"/>
      <c r="NCB694" s="413"/>
      <c r="NCC694" s="413"/>
      <c r="NCD694" s="413"/>
      <c r="NCE694" s="413"/>
      <c r="NCF694" s="413"/>
      <c r="NCG694" s="413"/>
      <c r="NCH694" s="414"/>
      <c r="NCI694" s="414"/>
      <c r="NCJ694" s="414"/>
      <c r="NCK694" s="414"/>
      <c r="NCL694" s="414"/>
      <c r="NCM694" s="413"/>
      <c r="NCN694" s="413"/>
      <c r="NCO694" s="414"/>
      <c r="NCP694" s="414"/>
      <c r="NCQ694" s="413"/>
      <c r="NCR694" s="413"/>
      <c r="NCS694" s="414"/>
      <c r="NCT694" s="414"/>
      <c r="NCU694" s="413"/>
      <c r="NCV694" s="413"/>
      <c r="NCW694" s="413"/>
      <c r="NCX694" s="413"/>
      <c r="NCY694" s="413"/>
      <c r="NCZ694" s="413"/>
      <c r="NDA694" s="413"/>
      <c r="NDB694" s="414"/>
      <c r="NDC694" s="414"/>
      <c r="NDD694" s="413"/>
      <c r="NDE694" s="413"/>
      <c r="NDF694" s="414"/>
      <c r="NDG694" s="414"/>
      <c r="NDH694" s="413"/>
      <c r="NDI694" s="413"/>
      <c r="NDJ694" s="413"/>
      <c r="NDK694" s="413"/>
      <c r="NDL694" s="413"/>
      <c r="NDM694" s="407"/>
      <c r="NDN694" s="439"/>
      <c r="NDO694" s="413"/>
      <c r="NDP694" s="413"/>
      <c r="NDQ694" s="413"/>
      <c r="NDR694" s="413"/>
      <c r="NDS694" s="413"/>
      <c r="NDT694" s="413"/>
      <c r="NDU694" s="413"/>
      <c r="NDV694" s="412"/>
      <c r="NDW694" s="412"/>
      <c r="NDX694" s="412"/>
      <c r="NDY694" s="412"/>
      <c r="NDZ694" s="412"/>
      <c r="NEA694" s="412"/>
      <c r="NEB694" s="412"/>
      <c r="NEC694" s="412"/>
      <c r="NED694" s="412"/>
      <c r="NEE694" s="412"/>
      <c r="NEF694" s="412"/>
      <c r="NEG694" s="412"/>
      <c r="NEH694" s="412"/>
      <c r="NEI694" s="412"/>
      <c r="NEJ694" s="412"/>
      <c r="NEK694" s="412"/>
      <c r="NEL694" s="412"/>
      <c r="NEM694" s="412"/>
      <c r="NEN694" s="412"/>
      <c r="NEO694" s="412"/>
      <c r="NEP694" s="412"/>
      <c r="NEQ694" s="412"/>
      <c r="NER694" s="412"/>
      <c r="NES694" s="412"/>
      <c r="NET694" s="412"/>
      <c r="NEU694" s="412"/>
      <c r="NEV694" s="412"/>
      <c r="NEW694" s="412"/>
      <c r="NEX694" s="412"/>
      <c r="NEY694" s="412"/>
      <c r="NEZ694" s="412"/>
      <c r="NFA694" s="412"/>
      <c r="NFB694" s="412"/>
      <c r="NFC694" s="412"/>
      <c r="NFD694" s="412"/>
      <c r="NFE694" s="412"/>
      <c r="NFF694" s="412"/>
      <c r="NFG694" s="412"/>
      <c r="NFH694" s="412"/>
      <c r="NFI694" s="412"/>
      <c r="NFJ694" s="412"/>
      <c r="NFK694" s="412"/>
      <c r="NFL694" s="412"/>
      <c r="NFM694" s="412"/>
      <c r="NFN694" s="413"/>
      <c r="NFO694" s="413"/>
      <c r="NFP694" s="413"/>
      <c r="NFQ694" s="413"/>
      <c r="NFR694" s="413"/>
      <c r="NFS694" s="413"/>
      <c r="NFT694" s="413"/>
      <c r="NFU694" s="413"/>
      <c r="NFV694" s="413"/>
      <c r="NFW694" s="413"/>
      <c r="NFX694" s="413"/>
      <c r="NFY694" s="413"/>
      <c r="NFZ694" s="413"/>
      <c r="NGA694" s="413"/>
      <c r="NGB694" s="413"/>
      <c r="NGC694" s="413"/>
      <c r="NGD694" s="413"/>
      <c r="NGE694" s="413"/>
      <c r="NGF694" s="413"/>
      <c r="NGG694" s="413"/>
      <c r="NGH694" s="413"/>
      <c r="NGI694" s="413"/>
      <c r="NGJ694" s="413"/>
      <c r="NGK694" s="413"/>
      <c r="NGL694" s="414"/>
      <c r="NGM694" s="414"/>
      <c r="NGN694" s="414"/>
      <c r="NGO694" s="414"/>
      <c r="NGP694" s="414"/>
      <c r="NGQ694" s="413"/>
      <c r="NGR694" s="413"/>
      <c r="NGS694" s="414"/>
      <c r="NGT694" s="414"/>
      <c r="NGU694" s="413"/>
      <c r="NGV694" s="413"/>
      <c r="NGW694" s="414"/>
      <c r="NGX694" s="414"/>
      <c r="NGY694" s="413"/>
      <c r="NGZ694" s="413"/>
      <c r="NHA694" s="413"/>
      <c r="NHB694" s="413"/>
      <c r="NHC694" s="413"/>
      <c r="NHD694" s="413"/>
      <c r="NHE694" s="413"/>
      <c r="NHF694" s="414"/>
      <c r="NHG694" s="414"/>
      <c r="NHH694" s="413"/>
      <c r="NHI694" s="413"/>
      <c r="NHJ694" s="414"/>
      <c r="NHK694" s="414"/>
      <c r="NHL694" s="413"/>
      <c r="NHM694" s="413"/>
      <c r="NHN694" s="413"/>
      <c r="NHO694" s="413"/>
      <c r="NHP694" s="413"/>
      <c r="NHQ694" s="407"/>
      <c r="NHR694" s="439"/>
      <c r="NHS694" s="413"/>
      <c r="NHT694" s="413"/>
      <c r="NHU694" s="413"/>
      <c r="NHV694" s="413"/>
      <c r="NHW694" s="413"/>
      <c r="NHX694" s="413"/>
      <c r="NHY694" s="413"/>
      <c r="NHZ694" s="412"/>
      <c r="NIA694" s="412"/>
      <c r="NIB694" s="412"/>
      <c r="NIC694" s="412"/>
      <c r="NID694" s="412"/>
      <c r="NIE694" s="412"/>
      <c r="NIF694" s="412"/>
      <c r="NIG694" s="412"/>
      <c r="NIH694" s="412"/>
      <c r="NII694" s="412"/>
      <c r="NIJ694" s="412"/>
      <c r="NIK694" s="412"/>
      <c r="NIL694" s="412"/>
      <c r="NIM694" s="412"/>
      <c r="NIN694" s="412"/>
      <c r="NIO694" s="412"/>
      <c r="NIP694" s="412"/>
      <c r="NIQ694" s="412"/>
      <c r="NIR694" s="412"/>
      <c r="NIS694" s="412"/>
      <c r="NIT694" s="412"/>
      <c r="NIU694" s="412"/>
      <c r="NIV694" s="412"/>
      <c r="NIW694" s="412"/>
      <c r="NIX694" s="412"/>
      <c r="NIY694" s="412"/>
      <c r="NIZ694" s="412"/>
      <c r="NJA694" s="412"/>
      <c r="NJB694" s="412"/>
      <c r="NJC694" s="412"/>
      <c r="NJD694" s="412"/>
      <c r="NJE694" s="412"/>
      <c r="NJF694" s="412"/>
      <c r="NJG694" s="412"/>
      <c r="NJH694" s="412"/>
      <c r="NJI694" s="412"/>
      <c r="NJJ694" s="412"/>
      <c r="NJK694" s="412"/>
      <c r="NJL694" s="412"/>
      <c r="NJM694" s="412"/>
      <c r="NJN694" s="412"/>
      <c r="NJO694" s="412"/>
      <c r="NJP694" s="412"/>
      <c r="NJQ694" s="412"/>
      <c r="NJR694" s="413"/>
      <c r="NJS694" s="413"/>
      <c r="NJT694" s="413"/>
      <c r="NJU694" s="413"/>
      <c r="NJV694" s="413"/>
      <c r="NJW694" s="413"/>
      <c r="NJX694" s="413"/>
      <c r="NJY694" s="413"/>
      <c r="NJZ694" s="413"/>
      <c r="NKA694" s="413"/>
      <c r="NKB694" s="413"/>
      <c r="NKC694" s="413"/>
      <c r="NKD694" s="413"/>
      <c r="NKE694" s="413"/>
      <c r="NKF694" s="413"/>
      <c r="NKG694" s="413"/>
      <c r="NKH694" s="413"/>
      <c r="NKI694" s="413"/>
      <c r="NKJ694" s="413"/>
      <c r="NKK694" s="413"/>
      <c r="NKL694" s="413"/>
      <c r="NKM694" s="413"/>
      <c r="NKN694" s="413"/>
      <c r="NKO694" s="413"/>
      <c r="NKP694" s="414"/>
      <c r="NKQ694" s="414"/>
      <c r="NKR694" s="414"/>
      <c r="NKS694" s="414"/>
      <c r="NKT694" s="414"/>
      <c r="NKU694" s="413"/>
      <c r="NKV694" s="413"/>
      <c r="NKW694" s="414"/>
      <c r="NKX694" s="414"/>
      <c r="NKY694" s="413"/>
      <c r="NKZ694" s="413"/>
      <c r="NLA694" s="414"/>
      <c r="NLB694" s="414"/>
      <c r="NLC694" s="413"/>
      <c r="NLD694" s="413"/>
      <c r="NLE694" s="413"/>
      <c r="NLF694" s="413"/>
      <c r="NLG694" s="413"/>
      <c r="NLH694" s="413"/>
      <c r="NLI694" s="413"/>
      <c r="NLJ694" s="414"/>
      <c r="NLK694" s="414"/>
      <c r="NLL694" s="413"/>
      <c r="NLM694" s="413"/>
      <c r="NLN694" s="414"/>
      <c r="NLO694" s="414"/>
      <c r="NLP694" s="413"/>
      <c r="NLQ694" s="413"/>
      <c r="NLR694" s="413"/>
      <c r="NLS694" s="413"/>
      <c r="NLT694" s="413"/>
      <c r="NLU694" s="407"/>
      <c r="NLV694" s="439"/>
      <c r="NLW694" s="413"/>
      <c r="NLX694" s="413"/>
      <c r="NLY694" s="413"/>
      <c r="NLZ694" s="413"/>
      <c r="NMA694" s="413"/>
      <c r="NMB694" s="413"/>
      <c r="NMC694" s="413"/>
      <c r="NMD694" s="412"/>
      <c r="NME694" s="412"/>
      <c r="NMF694" s="412"/>
      <c r="NMG694" s="412"/>
      <c r="NMH694" s="412"/>
      <c r="NMI694" s="412"/>
      <c r="NMJ694" s="412"/>
      <c r="NMK694" s="412"/>
      <c r="NML694" s="412"/>
      <c r="NMM694" s="412"/>
      <c r="NMN694" s="412"/>
      <c r="NMO694" s="412"/>
      <c r="NMP694" s="412"/>
      <c r="NMQ694" s="412"/>
      <c r="NMR694" s="412"/>
      <c r="NMS694" s="412"/>
      <c r="NMT694" s="412"/>
      <c r="NMU694" s="412"/>
      <c r="NMV694" s="412"/>
      <c r="NMW694" s="412"/>
      <c r="NMX694" s="412"/>
      <c r="NMY694" s="412"/>
      <c r="NMZ694" s="412"/>
      <c r="NNA694" s="412"/>
      <c r="NNB694" s="412"/>
      <c r="NNC694" s="412"/>
      <c r="NND694" s="412"/>
      <c r="NNE694" s="412"/>
      <c r="NNF694" s="412"/>
      <c r="NNG694" s="412"/>
      <c r="NNH694" s="412"/>
      <c r="NNI694" s="412"/>
      <c r="NNJ694" s="412"/>
      <c r="NNK694" s="412"/>
      <c r="NNL694" s="412"/>
      <c r="NNM694" s="412"/>
      <c r="NNN694" s="412"/>
      <c r="NNO694" s="412"/>
      <c r="NNP694" s="412"/>
      <c r="NNQ694" s="412"/>
      <c r="NNR694" s="412"/>
      <c r="NNS694" s="412"/>
      <c r="NNT694" s="412"/>
      <c r="NNU694" s="412"/>
      <c r="NNV694" s="413"/>
      <c r="NNW694" s="413"/>
      <c r="NNX694" s="413"/>
      <c r="NNY694" s="413"/>
      <c r="NNZ694" s="413"/>
      <c r="NOA694" s="413"/>
      <c r="NOB694" s="413"/>
      <c r="NOC694" s="413"/>
      <c r="NOD694" s="413"/>
      <c r="NOE694" s="413"/>
      <c r="NOF694" s="413"/>
      <c r="NOG694" s="413"/>
      <c r="NOH694" s="413"/>
      <c r="NOI694" s="413"/>
      <c r="NOJ694" s="413"/>
      <c r="NOK694" s="413"/>
      <c r="NOL694" s="413"/>
      <c r="NOM694" s="413"/>
      <c r="NON694" s="413"/>
      <c r="NOO694" s="413"/>
      <c r="NOP694" s="413"/>
      <c r="NOQ694" s="413"/>
      <c r="NOR694" s="413"/>
      <c r="NOS694" s="413"/>
      <c r="NOT694" s="414"/>
      <c r="NOU694" s="414"/>
      <c r="NOV694" s="414"/>
      <c r="NOW694" s="414"/>
      <c r="NOX694" s="414"/>
      <c r="NOY694" s="413"/>
      <c r="NOZ694" s="413"/>
      <c r="NPA694" s="414"/>
      <c r="NPB694" s="414"/>
      <c r="NPC694" s="413"/>
      <c r="NPD694" s="413"/>
      <c r="NPE694" s="414"/>
      <c r="NPF694" s="414"/>
      <c r="NPG694" s="413"/>
      <c r="NPH694" s="413"/>
      <c r="NPI694" s="413"/>
      <c r="NPJ694" s="413"/>
      <c r="NPK694" s="413"/>
      <c r="NPL694" s="413"/>
      <c r="NPM694" s="413"/>
      <c r="NPN694" s="414"/>
      <c r="NPO694" s="414"/>
      <c r="NPP694" s="413"/>
      <c r="NPQ694" s="413"/>
      <c r="NPR694" s="414"/>
      <c r="NPS694" s="414"/>
      <c r="NPT694" s="413"/>
      <c r="NPU694" s="413"/>
      <c r="NPV694" s="413"/>
      <c r="NPW694" s="413"/>
      <c r="NPX694" s="413"/>
      <c r="NPY694" s="407"/>
      <c r="NPZ694" s="439"/>
      <c r="NQA694" s="413"/>
      <c r="NQB694" s="413"/>
      <c r="NQC694" s="413"/>
      <c r="NQD694" s="413"/>
      <c r="NQE694" s="413"/>
      <c r="NQF694" s="413"/>
      <c r="NQG694" s="413"/>
      <c r="NQH694" s="412"/>
      <c r="NQI694" s="412"/>
      <c r="NQJ694" s="412"/>
      <c r="NQK694" s="412"/>
      <c r="NQL694" s="412"/>
      <c r="NQM694" s="412"/>
      <c r="NQN694" s="412"/>
      <c r="NQO694" s="412"/>
      <c r="NQP694" s="412"/>
      <c r="NQQ694" s="412"/>
      <c r="NQR694" s="412"/>
      <c r="NQS694" s="412"/>
      <c r="NQT694" s="412"/>
      <c r="NQU694" s="412"/>
      <c r="NQV694" s="412"/>
      <c r="NQW694" s="412"/>
      <c r="NQX694" s="412"/>
      <c r="NQY694" s="412"/>
      <c r="NQZ694" s="412"/>
      <c r="NRA694" s="412"/>
      <c r="NRB694" s="412"/>
      <c r="NRC694" s="412"/>
      <c r="NRD694" s="412"/>
      <c r="NRE694" s="412"/>
      <c r="NRF694" s="412"/>
      <c r="NRG694" s="412"/>
      <c r="NRH694" s="412"/>
      <c r="NRI694" s="412"/>
      <c r="NRJ694" s="412"/>
      <c r="NRK694" s="412"/>
      <c r="NRL694" s="412"/>
      <c r="NRM694" s="412"/>
      <c r="NRN694" s="412"/>
      <c r="NRO694" s="412"/>
      <c r="NRP694" s="412"/>
      <c r="NRQ694" s="412"/>
      <c r="NRR694" s="412"/>
      <c r="NRS694" s="412"/>
      <c r="NRT694" s="412"/>
      <c r="NRU694" s="412"/>
      <c r="NRV694" s="412"/>
      <c r="NRW694" s="412"/>
      <c r="NRX694" s="412"/>
      <c r="NRY694" s="412"/>
      <c r="NRZ694" s="413"/>
      <c r="NSA694" s="413"/>
      <c r="NSB694" s="413"/>
      <c r="NSC694" s="413"/>
      <c r="NSD694" s="413"/>
      <c r="NSE694" s="413"/>
      <c r="NSF694" s="413"/>
      <c r="NSG694" s="413"/>
      <c r="NSH694" s="413"/>
      <c r="NSI694" s="413"/>
      <c r="NSJ694" s="413"/>
      <c r="NSK694" s="413"/>
      <c r="NSL694" s="413"/>
      <c r="NSM694" s="413"/>
      <c r="NSN694" s="413"/>
      <c r="NSO694" s="413"/>
      <c r="NSP694" s="413"/>
      <c r="NSQ694" s="413"/>
      <c r="NSR694" s="413"/>
      <c r="NSS694" s="413"/>
      <c r="NST694" s="413"/>
      <c r="NSU694" s="413"/>
      <c r="NSV694" s="413"/>
      <c r="NSW694" s="413"/>
      <c r="NSX694" s="414"/>
      <c r="NSY694" s="414"/>
      <c r="NSZ694" s="414"/>
      <c r="NTA694" s="414"/>
      <c r="NTB694" s="414"/>
      <c r="NTC694" s="413"/>
      <c r="NTD694" s="413"/>
      <c r="NTE694" s="414"/>
      <c r="NTF694" s="414"/>
      <c r="NTG694" s="413"/>
      <c r="NTH694" s="413"/>
      <c r="NTI694" s="414"/>
      <c r="NTJ694" s="414"/>
      <c r="NTK694" s="413"/>
      <c r="NTL694" s="413"/>
      <c r="NTM694" s="413"/>
      <c r="NTN694" s="413"/>
      <c r="NTO694" s="413"/>
      <c r="NTP694" s="413"/>
      <c r="NTQ694" s="413"/>
      <c r="NTR694" s="414"/>
      <c r="NTS694" s="414"/>
      <c r="NTT694" s="413"/>
      <c r="NTU694" s="413"/>
      <c r="NTV694" s="414"/>
      <c r="NTW694" s="414"/>
      <c r="NTX694" s="413"/>
      <c r="NTY694" s="413"/>
      <c r="NTZ694" s="413"/>
      <c r="NUA694" s="413"/>
      <c r="NUB694" s="413"/>
      <c r="NUC694" s="407"/>
      <c r="NUD694" s="439"/>
      <c r="NUE694" s="413"/>
      <c r="NUF694" s="413"/>
      <c r="NUG694" s="413"/>
      <c r="NUH694" s="413"/>
      <c r="NUI694" s="413"/>
      <c r="NUJ694" s="413"/>
      <c r="NUK694" s="413"/>
      <c r="NUL694" s="412"/>
      <c r="NUM694" s="412"/>
      <c r="NUN694" s="412"/>
      <c r="NUO694" s="412"/>
      <c r="NUP694" s="412"/>
      <c r="NUQ694" s="412"/>
      <c r="NUR694" s="412"/>
      <c r="NUS694" s="412"/>
      <c r="NUT694" s="412"/>
      <c r="NUU694" s="412"/>
      <c r="NUV694" s="412"/>
      <c r="NUW694" s="412"/>
      <c r="NUX694" s="412"/>
      <c r="NUY694" s="412"/>
      <c r="NUZ694" s="412"/>
      <c r="NVA694" s="412"/>
      <c r="NVB694" s="412"/>
      <c r="NVC694" s="412"/>
      <c r="NVD694" s="412"/>
      <c r="NVE694" s="412"/>
      <c r="NVF694" s="412"/>
      <c r="NVG694" s="412"/>
      <c r="NVH694" s="412"/>
      <c r="NVI694" s="412"/>
      <c r="NVJ694" s="412"/>
      <c r="NVK694" s="412"/>
      <c r="NVL694" s="412"/>
      <c r="NVM694" s="412"/>
      <c r="NVN694" s="412"/>
      <c r="NVO694" s="412"/>
      <c r="NVP694" s="412"/>
      <c r="NVQ694" s="412"/>
      <c r="NVR694" s="412"/>
      <c r="NVS694" s="412"/>
      <c r="NVT694" s="412"/>
      <c r="NVU694" s="412"/>
      <c r="NVV694" s="412"/>
      <c r="NVW694" s="412"/>
      <c r="NVX694" s="412"/>
      <c r="NVY694" s="412"/>
      <c r="NVZ694" s="412"/>
      <c r="NWA694" s="412"/>
      <c r="NWB694" s="412"/>
      <c r="NWC694" s="412"/>
      <c r="NWD694" s="413"/>
      <c r="NWE694" s="413"/>
      <c r="NWF694" s="413"/>
      <c r="NWG694" s="413"/>
      <c r="NWH694" s="413"/>
      <c r="NWI694" s="413"/>
      <c r="NWJ694" s="413"/>
      <c r="NWK694" s="413"/>
      <c r="NWL694" s="413"/>
      <c r="NWM694" s="413"/>
      <c r="NWN694" s="413"/>
      <c r="NWO694" s="413"/>
      <c r="NWP694" s="413"/>
      <c r="NWQ694" s="413"/>
      <c r="NWR694" s="413"/>
      <c r="NWS694" s="413"/>
      <c r="NWT694" s="413"/>
      <c r="NWU694" s="413"/>
      <c r="NWV694" s="413"/>
      <c r="NWW694" s="413"/>
      <c r="NWX694" s="413"/>
      <c r="NWY694" s="413"/>
      <c r="NWZ694" s="413"/>
      <c r="NXA694" s="413"/>
      <c r="NXB694" s="414"/>
      <c r="NXC694" s="414"/>
      <c r="NXD694" s="414"/>
      <c r="NXE694" s="414"/>
      <c r="NXF694" s="414"/>
      <c r="NXG694" s="413"/>
      <c r="NXH694" s="413"/>
      <c r="NXI694" s="414"/>
      <c r="NXJ694" s="414"/>
      <c r="NXK694" s="413"/>
      <c r="NXL694" s="413"/>
      <c r="NXM694" s="414"/>
      <c r="NXN694" s="414"/>
      <c r="NXO694" s="413"/>
      <c r="NXP694" s="413"/>
      <c r="NXQ694" s="413"/>
      <c r="NXR694" s="413"/>
      <c r="NXS694" s="413"/>
      <c r="NXT694" s="413"/>
      <c r="NXU694" s="413"/>
      <c r="NXV694" s="414"/>
      <c r="NXW694" s="414"/>
      <c r="NXX694" s="413"/>
      <c r="NXY694" s="413"/>
      <c r="NXZ694" s="414"/>
      <c r="NYA694" s="414"/>
      <c r="NYB694" s="413"/>
      <c r="NYC694" s="413"/>
      <c r="NYD694" s="413"/>
      <c r="NYE694" s="413"/>
      <c r="NYF694" s="413"/>
      <c r="NYG694" s="407"/>
      <c r="NYH694" s="439"/>
      <c r="NYI694" s="413"/>
      <c r="NYJ694" s="413"/>
      <c r="NYK694" s="413"/>
      <c r="NYL694" s="413"/>
      <c r="NYM694" s="413"/>
      <c r="NYN694" s="413"/>
      <c r="NYO694" s="413"/>
      <c r="NYP694" s="412"/>
      <c r="NYQ694" s="412"/>
      <c r="NYR694" s="412"/>
      <c r="NYS694" s="412"/>
      <c r="NYT694" s="412"/>
      <c r="NYU694" s="412"/>
      <c r="NYV694" s="412"/>
      <c r="NYW694" s="412"/>
      <c r="NYX694" s="412"/>
      <c r="NYY694" s="412"/>
      <c r="NYZ694" s="412"/>
      <c r="NZA694" s="412"/>
      <c r="NZB694" s="412"/>
      <c r="NZC694" s="412"/>
      <c r="NZD694" s="412"/>
      <c r="NZE694" s="412"/>
      <c r="NZF694" s="412"/>
      <c r="NZG694" s="412"/>
      <c r="NZH694" s="412"/>
      <c r="NZI694" s="412"/>
      <c r="NZJ694" s="412"/>
      <c r="NZK694" s="412"/>
      <c r="NZL694" s="412"/>
      <c r="NZM694" s="412"/>
      <c r="NZN694" s="412"/>
      <c r="NZO694" s="412"/>
      <c r="NZP694" s="412"/>
      <c r="NZQ694" s="412"/>
      <c r="NZR694" s="412"/>
      <c r="NZS694" s="412"/>
      <c r="NZT694" s="412"/>
      <c r="NZU694" s="412"/>
      <c r="NZV694" s="412"/>
      <c r="NZW694" s="412"/>
      <c r="NZX694" s="412"/>
      <c r="NZY694" s="412"/>
      <c r="NZZ694" s="412"/>
      <c r="OAA694" s="412"/>
      <c r="OAB694" s="412"/>
      <c r="OAC694" s="412"/>
      <c r="OAD694" s="412"/>
      <c r="OAE694" s="412"/>
      <c r="OAF694" s="412"/>
      <c r="OAG694" s="412"/>
      <c r="OAH694" s="413"/>
      <c r="OAI694" s="413"/>
      <c r="OAJ694" s="413"/>
      <c r="OAK694" s="413"/>
      <c r="OAL694" s="413"/>
      <c r="OAM694" s="413"/>
      <c r="OAN694" s="413"/>
      <c r="OAO694" s="413"/>
      <c r="OAP694" s="413"/>
      <c r="OAQ694" s="413"/>
      <c r="OAR694" s="413"/>
      <c r="OAS694" s="413"/>
      <c r="OAT694" s="413"/>
      <c r="OAU694" s="413"/>
      <c r="OAV694" s="413"/>
      <c r="OAW694" s="413"/>
      <c r="OAX694" s="413"/>
      <c r="OAY694" s="413"/>
      <c r="OAZ694" s="413"/>
      <c r="OBA694" s="413"/>
      <c r="OBB694" s="413"/>
      <c r="OBC694" s="413"/>
      <c r="OBD694" s="413"/>
      <c r="OBE694" s="413"/>
      <c r="OBF694" s="414"/>
      <c r="OBG694" s="414"/>
      <c r="OBH694" s="414"/>
      <c r="OBI694" s="414"/>
      <c r="OBJ694" s="414"/>
      <c r="OBK694" s="413"/>
      <c r="OBL694" s="413"/>
      <c r="OBM694" s="414"/>
      <c r="OBN694" s="414"/>
      <c r="OBO694" s="413"/>
      <c r="OBP694" s="413"/>
      <c r="OBQ694" s="414"/>
      <c r="OBR694" s="414"/>
      <c r="OBS694" s="413"/>
      <c r="OBT694" s="413"/>
      <c r="OBU694" s="413"/>
      <c r="OBV694" s="413"/>
      <c r="OBW694" s="413"/>
      <c r="OBX694" s="413"/>
      <c r="OBY694" s="413"/>
      <c r="OBZ694" s="414"/>
      <c r="OCA694" s="414"/>
      <c r="OCB694" s="413"/>
      <c r="OCC694" s="413"/>
      <c r="OCD694" s="414"/>
      <c r="OCE694" s="414"/>
      <c r="OCF694" s="413"/>
      <c r="OCG694" s="413"/>
      <c r="OCH694" s="413"/>
      <c r="OCI694" s="413"/>
      <c r="OCJ694" s="413"/>
      <c r="OCK694" s="407"/>
      <c r="OCL694" s="439"/>
      <c r="OCM694" s="413"/>
      <c r="OCN694" s="413"/>
      <c r="OCO694" s="413"/>
      <c r="OCP694" s="413"/>
      <c r="OCQ694" s="413"/>
      <c r="OCR694" s="413"/>
      <c r="OCS694" s="413"/>
      <c r="OCT694" s="412"/>
      <c r="OCU694" s="412"/>
      <c r="OCV694" s="412"/>
      <c r="OCW694" s="412"/>
      <c r="OCX694" s="412"/>
      <c r="OCY694" s="412"/>
      <c r="OCZ694" s="412"/>
      <c r="ODA694" s="412"/>
      <c r="ODB694" s="412"/>
      <c r="ODC694" s="412"/>
      <c r="ODD694" s="412"/>
      <c r="ODE694" s="412"/>
      <c r="ODF694" s="412"/>
      <c r="ODG694" s="412"/>
      <c r="ODH694" s="412"/>
      <c r="ODI694" s="412"/>
      <c r="ODJ694" s="412"/>
      <c r="ODK694" s="412"/>
      <c r="ODL694" s="412"/>
      <c r="ODM694" s="412"/>
      <c r="ODN694" s="412"/>
      <c r="ODO694" s="412"/>
      <c r="ODP694" s="412"/>
      <c r="ODQ694" s="412"/>
      <c r="ODR694" s="412"/>
      <c r="ODS694" s="412"/>
      <c r="ODT694" s="412"/>
      <c r="ODU694" s="412"/>
      <c r="ODV694" s="412"/>
      <c r="ODW694" s="412"/>
      <c r="ODX694" s="412"/>
      <c r="ODY694" s="412"/>
      <c r="ODZ694" s="412"/>
      <c r="OEA694" s="412"/>
      <c r="OEB694" s="412"/>
      <c r="OEC694" s="412"/>
      <c r="OED694" s="412"/>
      <c r="OEE694" s="412"/>
      <c r="OEF694" s="412"/>
      <c r="OEG694" s="412"/>
      <c r="OEH694" s="412"/>
      <c r="OEI694" s="412"/>
      <c r="OEJ694" s="412"/>
      <c r="OEK694" s="412"/>
      <c r="OEL694" s="413"/>
      <c r="OEM694" s="413"/>
      <c r="OEN694" s="413"/>
      <c r="OEO694" s="413"/>
      <c r="OEP694" s="413"/>
      <c r="OEQ694" s="413"/>
      <c r="OER694" s="413"/>
      <c r="OES694" s="413"/>
      <c r="OET694" s="413"/>
      <c r="OEU694" s="413"/>
      <c r="OEV694" s="413"/>
      <c r="OEW694" s="413"/>
      <c r="OEX694" s="413"/>
      <c r="OEY694" s="413"/>
      <c r="OEZ694" s="413"/>
      <c r="OFA694" s="413"/>
      <c r="OFB694" s="413"/>
      <c r="OFC694" s="413"/>
      <c r="OFD694" s="413"/>
      <c r="OFE694" s="413"/>
      <c r="OFF694" s="413"/>
      <c r="OFG694" s="413"/>
      <c r="OFH694" s="413"/>
      <c r="OFI694" s="413"/>
      <c r="OFJ694" s="414"/>
      <c r="OFK694" s="414"/>
      <c r="OFL694" s="414"/>
      <c r="OFM694" s="414"/>
      <c r="OFN694" s="414"/>
      <c r="OFO694" s="413"/>
      <c r="OFP694" s="413"/>
      <c r="OFQ694" s="414"/>
      <c r="OFR694" s="414"/>
      <c r="OFS694" s="413"/>
      <c r="OFT694" s="413"/>
      <c r="OFU694" s="414"/>
      <c r="OFV694" s="414"/>
      <c r="OFW694" s="413"/>
      <c r="OFX694" s="413"/>
      <c r="OFY694" s="413"/>
      <c r="OFZ694" s="413"/>
      <c r="OGA694" s="413"/>
      <c r="OGB694" s="413"/>
      <c r="OGC694" s="413"/>
      <c r="OGD694" s="414"/>
      <c r="OGE694" s="414"/>
      <c r="OGF694" s="413"/>
      <c r="OGG694" s="413"/>
      <c r="OGH694" s="414"/>
      <c r="OGI694" s="414"/>
      <c r="OGJ694" s="413"/>
      <c r="OGK694" s="413"/>
      <c r="OGL694" s="413"/>
      <c r="OGM694" s="413"/>
      <c r="OGN694" s="413"/>
      <c r="OGO694" s="407"/>
      <c r="OGP694" s="439"/>
      <c r="OGQ694" s="413"/>
      <c r="OGR694" s="413"/>
      <c r="OGS694" s="413"/>
      <c r="OGT694" s="413"/>
      <c r="OGU694" s="413"/>
      <c r="OGV694" s="413"/>
      <c r="OGW694" s="413"/>
      <c r="OGX694" s="412"/>
      <c r="OGY694" s="412"/>
      <c r="OGZ694" s="412"/>
      <c r="OHA694" s="412"/>
      <c r="OHB694" s="412"/>
      <c r="OHC694" s="412"/>
      <c r="OHD694" s="412"/>
      <c r="OHE694" s="412"/>
      <c r="OHF694" s="412"/>
      <c r="OHG694" s="412"/>
      <c r="OHH694" s="412"/>
      <c r="OHI694" s="412"/>
      <c r="OHJ694" s="412"/>
      <c r="OHK694" s="412"/>
      <c r="OHL694" s="412"/>
      <c r="OHM694" s="412"/>
      <c r="OHN694" s="412"/>
      <c r="OHO694" s="412"/>
      <c r="OHP694" s="412"/>
      <c r="OHQ694" s="412"/>
      <c r="OHR694" s="412"/>
      <c r="OHS694" s="412"/>
      <c r="OHT694" s="412"/>
      <c r="OHU694" s="412"/>
      <c r="OHV694" s="412"/>
      <c r="OHW694" s="412"/>
      <c r="OHX694" s="412"/>
      <c r="OHY694" s="412"/>
      <c r="OHZ694" s="412"/>
      <c r="OIA694" s="412"/>
      <c r="OIB694" s="412"/>
      <c r="OIC694" s="412"/>
      <c r="OID694" s="412"/>
      <c r="OIE694" s="412"/>
      <c r="OIF694" s="412"/>
      <c r="OIG694" s="412"/>
      <c r="OIH694" s="412"/>
      <c r="OII694" s="412"/>
      <c r="OIJ694" s="412"/>
      <c r="OIK694" s="412"/>
      <c r="OIL694" s="412"/>
      <c r="OIM694" s="412"/>
      <c r="OIN694" s="412"/>
      <c r="OIO694" s="412"/>
      <c r="OIP694" s="413"/>
      <c r="OIQ694" s="413"/>
      <c r="OIR694" s="413"/>
      <c r="OIS694" s="413"/>
      <c r="OIT694" s="413"/>
      <c r="OIU694" s="413"/>
      <c r="OIV694" s="413"/>
      <c r="OIW694" s="413"/>
      <c r="OIX694" s="413"/>
      <c r="OIY694" s="413"/>
      <c r="OIZ694" s="413"/>
      <c r="OJA694" s="413"/>
      <c r="OJB694" s="413"/>
      <c r="OJC694" s="413"/>
      <c r="OJD694" s="413"/>
      <c r="OJE694" s="413"/>
      <c r="OJF694" s="413"/>
      <c r="OJG694" s="413"/>
      <c r="OJH694" s="413"/>
      <c r="OJI694" s="413"/>
      <c r="OJJ694" s="413"/>
      <c r="OJK694" s="413"/>
      <c r="OJL694" s="413"/>
      <c r="OJM694" s="413"/>
      <c r="OJN694" s="414"/>
      <c r="OJO694" s="414"/>
      <c r="OJP694" s="414"/>
      <c r="OJQ694" s="414"/>
      <c r="OJR694" s="414"/>
      <c r="OJS694" s="413"/>
      <c r="OJT694" s="413"/>
      <c r="OJU694" s="414"/>
      <c r="OJV694" s="414"/>
      <c r="OJW694" s="413"/>
      <c r="OJX694" s="413"/>
      <c r="OJY694" s="414"/>
      <c r="OJZ694" s="414"/>
      <c r="OKA694" s="413"/>
      <c r="OKB694" s="413"/>
      <c r="OKC694" s="413"/>
      <c r="OKD694" s="413"/>
      <c r="OKE694" s="413"/>
      <c r="OKF694" s="413"/>
      <c r="OKG694" s="413"/>
      <c r="OKH694" s="414"/>
      <c r="OKI694" s="414"/>
      <c r="OKJ694" s="413"/>
      <c r="OKK694" s="413"/>
      <c r="OKL694" s="414"/>
      <c r="OKM694" s="414"/>
      <c r="OKN694" s="413"/>
      <c r="OKO694" s="413"/>
      <c r="OKP694" s="413"/>
      <c r="OKQ694" s="413"/>
      <c r="OKR694" s="413"/>
      <c r="OKS694" s="407"/>
      <c r="OKT694" s="439"/>
      <c r="OKU694" s="413"/>
      <c r="OKV694" s="413"/>
      <c r="OKW694" s="413"/>
      <c r="OKX694" s="413"/>
      <c r="OKY694" s="413"/>
      <c r="OKZ694" s="413"/>
      <c r="OLA694" s="413"/>
      <c r="OLB694" s="412"/>
      <c r="OLC694" s="412"/>
      <c r="OLD694" s="412"/>
      <c r="OLE694" s="412"/>
      <c r="OLF694" s="412"/>
      <c r="OLG694" s="412"/>
      <c r="OLH694" s="412"/>
      <c r="OLI694" s="412"/>
      <c r="OLJ694" s="412"/>
      <c r="OLK694" s="412"/>
      <c r="OLL694" s="412"/>
      <c r="OLM694" s="412"/>
      <c r="OLN694" s="412"/>
      <c r="OLO694" s="412"/>
      <c r="OLP694" s="412"/>
      <c r="OLQ694" s="412"/>
      <c r="OLR694" s="412"/>
      <c r="OLS694" s="412"/>
      <c r="OLT694" s="412"/>
      <c r="OLU694" s="412"/>
      <c r="OLV694" s="412"/>
      <c r="OLW694" s="412"/>
      <c r="OLX694" s="412"/>
      <c r="OLY694" s="412"/>
      <c r="OLZ694" s="412"/>
      <c r="OMA694" s="412"/>
      <c r="OMB694" s="412"/>
      <c r="OMC694" s="412"/>
      <c r="OMD694" s="412"/>
      <c r="OME694" s="412"/>
      <c r="OMF694" s="412"/>
      <c r="OMG694" s="412"/>
      <c r="OMH694" s="412"/>
      <c r="OMI694" s="412"/>
      <c r="OMJ694" s="412"/>
      <c r="OMK694" s="412"/>
      <c r="OML694" s="412"/>
      <c r="OMM694" s="412"/>
      <c r="OMN694" s="412"/>
      <c r="OMO694" s="412"/>
      <c r="OMP694" s="412"/>
      <c r="OMQ694" s="412"/>
      <c r="OMR694" s="412"/>
      <c r="OMS694" s="412"/>
      <c r="OMT694" s="413"/>
      <c r="OMU694" s="413"/>
      <c r="OMV694" s="413"/>
      <c r="OMW694" s="413"/>
      <c r="OMX694" s="413"/>
      <c r="OMY694" s="413"/>
      <c r="OMZ694" s="413"/>
      <c r="ONA694" s="413"/>
      <c r="ONB694" s="413"/>
      <c r="ONC694" s="413"/>
      <c r="OND694" s="413"/>
      <c r="ONE694" s="413"/>
      <c r="ONF694" s="413"/>
      <c r="ONG694" s="413"/>
      <c r="ONH694" s="413"/>
      <c r="ONI694" s="413"/>
      <c r="ONJ694" s="413"/>
      <c r="ONK694" s="413"/>
      <c r="ONL694" s="413"/>
      <c r="ONM694" s="413"/>
      <c r="ONN694" s="413"/>
      <c r="ONO694" s="413"/>
      <c r="ONP694" s="413"/>
      <c r="ONQ694" s="413"/>
      <c r="ONR694" s="414"/>
      <c r="ONS694" s="414"/>
      <c r="ONT694" s="414"/>
      <c r="ONU694" s="414"/>
      <c r="ONV694" s="414"/>
      <c r="ONW694" s="413"/>
      <c r="ONX694" s="413"/>
      <c r="ONY694" s="414"/>
      <c r="ONZ694" s="414"/>
      <c r="OOA694" s="413"/>
      <c r="OOB694" s="413"/>
      <c r="OOC694" s="414"/>
      <c r="OOD694" s="414"/>
      <c r="OOE694" s="413"/>
      <c r="OOF694" s="413"/>
      <c r="OOG694" s="413"/>
      <c r="OOH694" s="413"/>
      <c r="OOI694" s="413"/>
      <c r="OOJ694" s="413"/>
      <c r="OOK694" s="413"/>
      <c r="OOL694" s="414"/>
      <c r="OOM694" s="414"/>
      <c r="OON694" s="413"/>
      <c r="OOO694" s="413"/>
      <c r="OOP694" s="414"/>
      <c r="OOQ694" s="414"/>
      <c r="OOR694" s="413"/>
      <c r="OOS694" s="413"/>
      <c r="OOT694" s="413"/>
      <c r="OOU694" s="413"/>
      <c r="OOV694" s="413"/>
      <c r="OOW694" s="407"/>
      <c r="OOX694" s="439"/>
      <c r="OOY694" s="413"/>
      <c r="OOZ694" s="413"/>
      <c r="OPA694" s="413"/>
      <c r="OPB694" s="413"/>
      <c r="OPC694" s="413"/>
      <c r="OPD694" s="413"/>
      <c r="OPE694" s="413"/>
      <c r="OPF694" s="412"/>
      <c r="OPG694" s="412"/>
      <c r="OPH694" s="412"/>
      <c r="OPI694" s="412"/>
      <c r="OPJ694" s="412"/>
      <c r="OPK694" s="412"/>
      <c r="OPL694" s="412"/>
      <c r="OPM694" s="412"/>
      <c r="OPN694" s="412"/>
      <c r="OPO694" s="412"/>
      <c r="OPP694" s="412"/>
      <c r="OPQ694" s="412"/>
      <c r="OPR694" s="412"/>
      <c r="OPS694" s="412"/>
      <c r="OPT694" s="412"/>
      <c r="OPU694" s="412"/>
      <c r="OPV694" s="412"/>
      <c r="OPW694" s="412"/>
      <c r="OPX694" s="412"/>
      <c r="OPY694" s="412"/>
      <c r="OPZ694" s="412"/>
      <c r="OQA694" s="412"/>
      <c r="OQB694" s="412"/>
      <c r="OQC694" s="412"/>
      <c r="OQD694" s="412"/>
      <c r="OQE694" s="412"/>
      <c r="OQF694" s="412"/>
      <c r="OQG694" s="412"/>
      <c r="OQH694" s="412"/>
      <c r="OQI694" s="412"/>
      <c r="OQJ694" s="412"/>
      <c r="OQK694" s="412"/>
      <c r="OQL694" s="412"/>
      <c r="OQM694" s="412"/>
      <c r="OQN694" s="412"/>
      <c r="OQO694" s="412"/>
      <c r="OQP694" s="412"/>
      <c r="OQQ694" s="412"/>
      <c r="OQR694" s="412"/>
      <c r="OQS694" s="412"/>
      <c r="OQT694" s="412"/>
      <c r="OQU694" s="412"/>
      <c r="OQV694" s="412"/>
      <c r="OQW694" s="412"/>
      <c r="OQX694" s="413"/>
      <c r="OQY694" s="413"/>
      <c r="OQZ694" s="413"/>
      <c r="ORA694" s="413"/>
      <c r="ORB694" s="413"/>
      <c r="ORC694" s="413"/>
      <c r="ORD694" s="413"/>
      <c r="ORE694" s="413"/>
      <c r="ORF694" s="413"/>
      <c r="ORG694" s="413"/>
      <c r="ORH694" s="413"/>
      <c r="ORI694" s="413"/>
      <c r="ORJ694" s="413"/>
      <c r="ORK694" s="413"/>
      <c r="ORL694" s="413"/>
      <c r="ORM694" s="413"/>
      <c r="ORN694" s="413"/>
      <c r="ORO694" s="413"/>
      <c r="ORP694" s="413"/>
      <c r="ORQ694" s="413"/>
      <c r="ORR694" s="413"/>
      <c r="ORS694" s="413"/>
      <c r="ORT694" s="413"/>
      <c r="ORU694" s="413"/>
      <c r="ORV694" s="414"/>
      <c r="ORW694" s="414"/>
      <c r="ORX694" s="414"/>
      <c r="ORY694" s="414"/>
      <c r="ORZ694" s="414"/>
      <c r="OSA694" s="413"/>
      <c r="OSB694" s="413"/>
      <c r="OSC694" s="414"/>
      <c r="OSD694" s="414"/>
      <c r="OSE694" s="413"/>
      <c r="OSF694" s="413"/>
      <c r="OSG694" s="414"/>
      <c r="OSH694" s="414"/>
      <c r="OSI694" s="413"/>
      <c r="OSJ694" s="413"/>
      <c r="OSK694" s="413"/>
      <c r="OSL694" s="413"/>
      <c r="OSM694" s="413"/>
      <c r="OSN694" s="413"/>
      <c r="OSO694" s="413"/>
      <c r="OSP694" s="414"/>
      <c r="OSQ694" s="414"/>
      <c r="OSR694" s="413"/>
      <c r="OSS694" s="413"/>
      <c r="OST694" s="414"/>
      <c r="OSU694" s="414"/>
      <c r="OSV694" s="413"/>
      <c r="OSW694" s="413"/>
      <c r="OSX694" s="413"/>
      <c r="OSY694" s="413"/>
      <c r="OSZ694" s="413"/>
      <c r="OTA694" s="407"/>
      <c r="OTB694" s="439"/>
      <c r="OTC694" s="413"/>
      <c r="OTD694" s="413"/>
      <c r="OTE694" s="413"/>
      <c r="OTF694" s="413"/>
      <c r="OTG694" s="413"/>
      <c r="OTH694" s="413"/>
      <c r="OTI694" s="413"/>
      <c r="OTJ694" s="412"/>
      <c r="OTK694" s="412"/>
      <c r="OTL694" s="412"/>
      <c r="OTM694" s="412"/>
      <c r="OTN694" s="412"/>
      <c r="OTO694" s="412"/>
      <c r="OTP694" s="412"/>
      <c r="OTQ694" s="412"/>
      <c r="OTR694" s="412"/>
      <c r="OTS694" s="412"/>
      <c r="OTT694" s="412"/>
      <c r="OTU694" s="412"/>
      <c r="OTV694" s="412"/>
      <c r="OTW694" s="412"/>
      <c r="OTX694" s="412"/>
      <c r="OTY694" s="412"/>
      <c r="OTZ694" s="412"/>
      <c r="OUA694" s="412"/>
      <c r="OUB694" s="412"/>
      <c r="OUC694" s="412"/>
      <c r="OUD694" s="412"/>
      <c r="OUE694" s="412"/>
      <c r="OUF694" s="412"/>
      <c r="OUG694" s="412"/>
      <c r="OUH694" s="412"/>
      <c r="OUI694" s="412"/>
      <c r="OUJ694" s="412"/>
      <c r="OUK694" s="412"/>
      <c r="OUL694" s="412"/>
      <c r="OUM694" s="412"/>
      <c r="OUN694" s="412"/>
      <c r="OUO694" s="412"/>
      <c r="OUP694" s="412"/>
      <c r="OUQ694" s="412"/>
      <c r="OUR694" s="412"/>
      <c r="OUS694" s="412"/>
      <c r="OUT694" s="412"/>
      <c r="OUU694" s="412"/>
      <c r="OUV694" s="412"/>
      <c r="OUW694" s="412"/>
      <c r="OUX694" s="412"/>
      <c r="OUY694" s="412"/>
      <c r="OUZ694" s="412"/>
      <c r="OVA694" s="412"/>
      <c r="OVB694" s="413"/>
      <c r="OVC694" s="413"/>
      <c r="OVD694" s="413"/>
      <c r="OVE694" s="413"/>
      <c r="OVF694" s="413"/>
      <c r="OVG694" s="413"/>
      <c r="OVH694" s="413"/>
      <c r="OVI694" s="413"/>
      <c r="OVJ694" s="413"/>
      <c r="OVK694" s="413"/>
      <c r="OVL694" s="413"/>
      <c r="OVM694" s="413"/>
      <c r="OVN694" s="413"/>
      <c r="OVO694" s="413"/>
      <c r="OVP694" s="413"/>
      <c r="OVQ694" s="413"/>
      <c r="OVR694" s="413"/>
      <c r="OVS694" s="413"/>
      <c r="OVT694" s="413"/>
      <c r="OVU694" s="413"/>
      <c r="OVV694" s="413"/>
      <c r="OVW694" s="413"/>
      <c r="OVX694" s="413"/>
      <c r="OVY694" s="413"/>
      <c r="OVZ694" s="414"/>
      <c r="OWA694" s="414"/>
      <c r="OWB694" s="414"/>
      <c r="OWC694" s="414"/>
      <c r="OWD694" s="414"/>
      <c r="OWE694" s="413"/>
      <c r="OWF694" s="413"/>
      <c r="OWG694" s="414"/>
      <c r="OWH694" s="414"/>
      <c r="OWI694" s="413"/>
      <c r="OWJ694" s="413"/>
      <c r="OWK694" s="414"/>
      <c r="OWL694" s="414"/>
      <c r="OWM694" s="413"/>
      <c r="OWN694" s="413"/>
      <c r="OWO694" s="413"/>
      <c r="OWP694" s="413"/>
      <c r="OWQ694" s="413"/>
      <c r="OWR694" s="413"/>
      <c r="OWS694" s="413"/>
      <c r="OWT694" s="414"/>
      <c r="OWU694" s="414"/>
      <c r="OWV694" s="413"/>
      <c r="OWW694" s="413"/>
      <c r="OWX694" s="414"/>
      <c r="OWY694" s="414"/>
      <c r="OWZ694" s="413"/>
      <c r="OXA694" s="413"/>
      <c r="OXB694" s="413"/>
      <c r="OXC694" s="413"/>
      <c r="OXD694" s="413"/>
      <c r="OXE694" s="407"/>
      <c r="OXF694" s="439"/>
      <c r="OXG694" s="413"/>
      <c r="OXH694" s="413"/>
      <c r="OXI694" s="413"/>
      <c r="OXJ694" s="413"/>
      <c r="OXK694" s="413"/>
      <c r="OXL694" s="413"/>
      <c r="OXM694" s="413"/>
      <c r="OXN694" s="412"/>
      <c r="OXO694" s="412"/>
      <c r="OXP694" s="412"/>
      <c r="OXQ694" s="412"/>
      <c r="OXR694" s="412"/>
      <c r="OXS694" s="412"/>
      <c r="OXT694" s="412"/>
      <c r="OXU694" s="412"/>
      <c r="OXV694" s="412"/>
      <c r="OXW694" s="412"/>
      <c r="OXX694" s="412"/>
      <c r="OXY694" s="412"/>
      <c r="OXZ694" s="412"/>
      <c r="OYA694" s="412"/>
      <c r="OYB694" s="412"/>
      <c r="OYC694" s="412"/>
      <c r="OYD694" s="412"/>
      <c r="OYE694" s="412"/>
      <c r="OYF694" s="412"/>
      <c r="OYG694" s="412"/>
      <c r="OYH694" s="412"/>
      <c r="OYI694" s="412"/>
      <c r="OYJ694" s="412"/>
      <c r="OYK694" s="412"/>
      <c r="OYL694" s="412"/>
      <c r="OYM694" s="412"/>
      <c r="OYN694" s="412"/>
      <c r="OYO694" s="412"/>
      <c r="OYP694" s="412"/>
      <c r="OYQ694" s="412"/>
      <c r="OYR694" s="412"/>
      <c r="OYS694" s="412"/>
      <c r="OYT694" s="412"/>
      <c r="OYU694" s="412"/>
      <c r="OYV694" s="412"/>
      <c r="OYW694" s="412"/>
      <c r="OYX694" s="412"/>
      <c r="OYY694" s="412"/>
      <c r="OYZ694" s="412"/>
      <c r="OZA694" s="412"/>
      <c r="OZB694" s="412"/>
      <c r="OZC694" s="412"/>
      <c r="OZD694" s="412"/>
      <c r="OZE694" s="412"/>
      <c r="OZF694" s="413"/>
      <c r="OZG694" s="413"/>
      <c r="OZH694" s="413"/>
      <c r="OZI694" s="413"/>
      <c r="OZJ694" s="413"/>
      <c r="OZK694" s="413"/>
      <c r="OZL694" s="413"/>
      <c r="OZM694" s="413"/>
      <c r="OZN694" s="413"/>
      <c r="OZO694" s="413"/>
      <c r="OZP694" s="413"/>
      <c r="OZQ694" s="413"/>
      <c r="OZR694" s="413"/>
      <c r="OZS694" s="413"/>
      <c r="OZT694" s="413"/>
      <c r="OZU694" s="413"/>
      <c r="OZV694" s="413"/>
      <c r="OZW694" s="413"/>
      <c r="OZX694" s="413"/>
      <c r="OZY694" s="413"/>
      <c r="OZZ694" s="413"/>
      <c r="PAA694" s="413"/>
      <c r="PAB694" s="413"/>
      <c r="PAC694" s="413"/>
      <c r="PAD694" s="414"/>
      <c r="PAE694" s="414"/>
      <c r="PAF694" s="414"/>
      <c r="PAG694" s="414"/>
      <c r="PAH694" s="414"/>
      <c r="PAI694" s="413"/>
      <c r="PAJ694" s="413"/>
      <c r="PAK694" s="414"/>
      <c r="PAL694" s="414"/>
      <c r="PAM694" s="413"/>
      <c r="PAN694" s="413"/>
      <c r="PAO694" s="414"/>
      <c r="PAP694" s="414"/>
      <c r="PAQ694" s="413"/>
      <c r="PAR694" s="413"/>
      <c r="PAS694" s="413"/>
      <c r="PAT694" s="413"/>
      <c r="PAU694" s="413"/>
      <c r="PAV694" s="413"/>
      <c r="PAW694" s="413"/>
      <c r="PAX694" s="414"/>
      <c r="PAY694" s="414"/>
      <c r="PAZ694" s="413"/>
      <c r="PBA694" s="413"/>
      <c r="PBB694" s="414"/>
      <c r="PBC694" s="414"/>
      <c r="PBD694" s="413"/>
      <c r="PBE694" s="413"/>
      <c r="PBF694" s="413"/>
      <c r="PBG694" s="413"/>
      <c r="PBH694" s="413"/>
      <c r="PBI694" s="407"/>
      <c r="PBJ694" s="439"/>
      <c r="PBK694" s="413"/>
      <c r="PBL694" s="413"/>
      <c r="PBM694" s="413"/>
      <c r="PBN694" s="413"/>
      <c r="PBO694" s="413"/>
      <c r="PBP694" s="413"/>
      <c r="PBQ694" s="413"/>
      <c r="PBR694" s="412"/>
      <c r="PBS694" s="412"/>
      <c r="PBT694" s="412"/>
      <c r="PBU694" s="412"/>
      <c r="PBV694" s="412"/>
      <c r="PBW694" s="412"/>
      <c r="PBX694" s="412"/>
      <c r="PBY694" s="412"/>
      <c r="PBZ694" s="412"/>
      <c r="PCA694" s="412"/>
      <c r="PCB694" s="412"/>
      <c r="PCC694" s="412"/>
      <c r="PCD694" s="412"/>
      <c r="PCE694" s="412"/>
      <c r="PCF694" s="412"/>
      <c r="PCG694" s="412"/>
      <c r="PCH694" s="412"/>
      <c r="PCI694" s="412"/>
      <c r="PCJ694" s="412"/>
      <c r="PCK694" s="412"/>
      <c r="PCL694" s="412"/>
      <c r="PCM694" s="412"/>
      <c r="PCN694" s="412"/>
      <c r="PCO694" s="412"/>
      <c r="PCP694" s="412"/>
      <c r="PCQ694" s="412"/>
      <c r="PCR694" s="412"/>
      <c r="PCS694" s="412"/>
      <c r="PCT694" s="412"/>
      <c r="PCU694" s="412"/>
      <c r="PCV694" s="412"/>
      <c r="PCW694" s="412"/>
      <c r="PCX694" s="412"/>
      <c r="PCY694" s="412"/>
      <c r="PCZ694" s="412"/>
      <c r="PDA694" s="412"/>
      <c r="PDB694" s="412"/>
      <c r="PDC694" s="412"/>
      <c r="PDD694" s="412"/>
      <c r="PDE694" s="412"/>
      <c r="PDF694" s="412"/>
      <c r="PDG694" s="412"/>
      <c r="PDH694" s="412"/>
      <c r="PDI694" s="412"/>
      <c r="PDJ694" s="413"/>
      <c r="PDK694" s="413"/>
      <c r="PDL694" s="413"/>
      <c r="PDM694" s="413"/>
      <c r="PDN694" s="413"/>
      <c r="PDO694" s="413"/>
      <c r="PDP694" s="413"/>
      <c r="PDQ694" s="413"/>
      <c r="PDR694" s="413"/>
      <c r="PDS694" s="413"/>
      <c r="PDT694" s="413"/>
      <c r="PDU694" s="413"/>
      <c r="PDV694" s="413"/>
      <c r="PDW694" s="413"/>
      <c r="PDX694" s="413"/>
      <c r="PDY694" s="413"/>
      <c r="PDZ694" s="413"/>
      <c r="PEA694" s="413"/>
      <c r="PEB694" s="413"/>
      <c r="PEC694" s="413"/>
      <c r="PED694" s="413"/>
      <c r="PEE694" s="413"/>
      <c r="PEF694" s="413"/>
      <c r="PEG694" s="413"/>
      <c r="PEH694" s="414"/>
      <c r="PEI694" s="414"/>
      <c r="PEJ694" s="414"/>
      <c r="PEK694" s="414"/>
      <c r="PEL694" s="414"/>
      <c r="PEM694" s="413"/>
      <c r="PEN694" s="413"/>
      <c r="PEO694" s="414"/>
      <c r="PEP694" s="414"/>
      <c r="PEQ694" s="413"/>
      <c r="PER694" s="413"/>
      <c r="PES694" s="414"/>
      <c r="PET694" s="414"/>
      <c r="PEU694" s="413"/>
      <c r="PEV694" s="413"/>
      <c r="PEW694" s="413"/>
      <c r="PEX694" s="413"/>
      <c r="PEY694" s="413"/>
      <c r="PEZ694" s="413"/>
      <c r="PFA694" s="413"/>
      <c r="PFB694" s="414"/>
      <c r="PFC694" s="414"/>
      <c r="PFD694" s="413"/>
      <c r="PFE694" s="413"/>
      <c r="PFF694" s="414"/>
      <c r="PFG694" s="414"/>
      <c r="PFH694" s="413"/>
      <c r="PFI694" s="413"/>
      <c r="PFJ694" s="413"/>
      <c r="PFK694" s="413"/>
      <c r="PFL694" s="413"/>
      <c r="PFM694" s="407"/>
      <c r="PFN694" s="439"/>
      <c r="PFO694" s="413"/>
      <c r="PFP694" s="413"/>
      <c r="PFQ694" s="413"/>
      <c r="PFR694" s="413"/>
      <c r="PFS694" s="413"/>
      <c r="PFT694" s="413"/>
      <c r="PFU694" s="413"/>
      <c r="PFV694" s="412"/>
      <c r="PFW694" s="412"/>
      <c r="PFX694" s="412"/>
      <c r="PFY694" s="412"/>
      <c r="PFZ694" s="412"/>
      <c r="PGA694" s="412"/>
      <c r="PGB694" s="412"/>
      <c r="PGC694" s="412"/>
      <c r="PGD694" s="412"/>
      <c r="PGE694" s="412"/>
      <c r="PGF694" s="412"/>
      <c r="PGG694" s="412"/>
      <c r="PGH694" s="412"/>
      <c r="PGI694" s="412"/>
      <c r="PGJ694" s="412"/>
      <c r="PGK694" s="412"/>
      <c r="PGL694" s="412"/>
      <c r="PGM694" s="412"/>
      <c r="PGN694" s="412"/>
      <c r="PGO694" s="412"/>
      <c r="PGP694" s="412"/>
      <c r="PGQ694" s="412"/>
      <c r="PGR694" s="412"/>
      <c r="PGS694" s="412"/>
      <c r="PGT694" s="412"/>
      <c r="PGU694" s="412"/>
      <c r="PGV694" s="412"/>
      <c r="PGW694" s="412"/>
      <c r="PGX694" s="412"/>
      <c r="PGY694" s="412"/>
      <c r="PGZ694" s="412"/>
      <c r="PHA694" s="412"/>
      <c r="PHB694" s="412"/>
      <c r="PHC694" s="412"/>
      <c r="PHD694" s="412"/>
      <c r="PHE694" s="412"/>
      <c r="PHF694" s="412"/>
      <c r="PHG694" s="412"/>
      <c r="PHH694" s="412"/>
      <c r="PHI694" s="412"/>
      <c r="PHJ694" s="412"/>
      <c r="PHK694" s="412"/>
      <c r="PHL694" s="412"/>
      <c r="PHM694" s="412"/>
      <c r="PHN694" s="413"/>
      <c r="PHO694" s="413"/>
      <c r="PHP694" s="413"/>
      <c r="PHQ694" s="413"/>
      <c r="PHR694" s="413"/>
      <c r="PHS694" s="413"/>
      <c r="PHT694" s="413"/>
      <c r="PHU694" s="413"/>
      <c r="PHV694" s="413"/>
      <c r="PHW694" s="413"/>
      <c r="PHX694" s="413"/>
      <c r="PHY694" s="413"/>
      <c r="PHZ694" s="413"/>
      <c r="PIA694" s="413"/>
      <c r="PIB694" s="413"/>
      <c r="PIC694" s="413"/>
      <c r="PID694" s="413"/>
      <c r="PIE694" s="413"/>
      <c r="PIF694" s="413"/>
      <c r="PIG694" s="413"/>
      <c r="PIH694" s="413"/>
      <c r="PII694" s="413"/>
      <c r="PIJ694" s="413"/>
      <c r="PIK694" s="413"/>
      <c r="PIL694" s="414"/>
      <c r="PIM694" s="414"/>
      <c r="PIN694" s="414"/>
      <c r="PIO694" s="414"/>
      <c r="PIP694" s="414"/>
      <c r="PIQ694" s="413"/>
      <c r="PIR694" s="413"/>
      <c r="PIS694" s="414"/>
      <c r="PIT694" s="414"/>
      <c r="PIU694" s="413"/>
      <c r="PIV694" s="413"/>
      <c r="PIW694" s="414"/>
      <c r="PIX694" s="414"/>
      <c r="PIY694" s="413"/>
      <c r="PIZ694" s="413"/>
      <c r="PJA694" s="413"/>
      <c r="PJB694" s="413"/>
      <c r="PJC694" s="413"/>
      <c r="PJD694" s="413"/>
      <c r="PJE694" s="413"/>
      <c r="PJF694" s="414"/>
      <c r="PJG694" s="414"/>
      <c r="PJH694" s="413"/>
      <c r="PJI694" s="413"/>
      <c r="PJJ694" s="414"/>
      <c r="PJK694" s="414"/>
      <c r="PJL694" s="413"/>
      <c r="PJM694" s="413"/>
      <c r="PJN694" s="413"/>
      <c r="PJO694" s="413"/>
      <c r="PJP694" s="413"/>
      <c r="PJQ694" s="407"/>
      <c r="PJR694" s="439"/>
      <c r="PJS694" s="413"/>
      <c r="PJT694" s="413"/>
      <c r="PJU694" s="413"/>
      <c r="PJV694" s="413"/>
      <c r="PJW694" s="413"/>
      <c r="PJX694" s="413"/>
      <c r="PJY694" s="413"/>
      <c r="PJZ694" s="412"/>
      <c r="PKA694" s="412"/>
      <c r="PKB694" s="412"/>
      <c r="PKC694" s="412"/>
      <c r="PKD694" s="412"/>
      <c r="PKE694" s="412"/>
      <c r="PKF694" s="412"/>
      <c r="PKG694" s="412"/>
      <c r="PKH694" s="412"/>
      <c r="PKI694" s="412"/>
      <c r="PKJ694" s="412"/>
      <c r="PKK694" s="412"/>
      <c r="PKL694" s="412"/>
      <c r="PKM694" s="412"/>
      <c r="PKN694" s="412"/>
      <c r="PKO694" s="412"/>
      <c r="PKP694" s="412"/>
      <c r="PKQ694" s="412"/>
      <c r="PKR694" s="412"/>
      <c r="PKS694" s="412"/>
      <c r="PKT694" s="412"/>
      <c r="PKU694" s="412"/>
      <c r="PKV694" s="412"/>
      <c r="PKW694" s="412"/>
      <c r="PKX694" s="412"/>
      <c r="PKY694" s="412"/>
      <c r="PKZ694" s="412"/>
      <c r="PLA694" s="412"/>
      <c r="PLB694" s="412"/>
      <c r="PLC694" s="412"/>
      <c r="PLD694" s="412"/>
      <c r="PLE694" s="412"/>
      <c r="PLF694" s="412"/>
      <c r="PLG694" s="412"/>
      <c r="PLH694" s="412"/>
      <c r="PLI694" s="412"/>
      <c r="PLJ694" s="412"/>
      <c r="PLK694" s="412"/>
      <c r="PLL694" s="412"/>
      <c r="PLM694" s="412"/>
      <c r="PLN694" s="412"/>
      <c r="PLO694" s="412"/>
      <c r="PLP694" s="412"/>
      <c r="PLQ694" s="412"/>
      <c r="PLR694" s="413"/>
      <c r="PLS694" s="413"/>
      <c r="PLT694" s="413"/>
      <c r="PLU694" s="413"/>
      <c r="PLV694" s="413"/>
      <c r="PLW694" s="413"/>
      <c r="PLX694" s="413"/>
      <c r="PLY694" s="413"/>
      <c r="PLZ694" s="413"/>
      <c r="PMA694" s="413"/>
      <c r="PMB694" s="413"/>
      <c r="PMC694" s="413"/>
      <c r="PMD694" s="413"/>
      <c r="PME694" s="413"/>
      <c r="PMF694" s="413"/>
      <c r="PMG694" s="413"/>
      <c r="PMH694" s="413"/>
      <c r="PMI694" s="413"/>
      <c r="PMJ694" s="413"/>
      <c r="PMK694" s="413"/>
      <c r="PML694" s="413"/>
      <c r="PMM694" s="413"/>
      <c r="PMN694" s="413"/>
      <c r="PMO694" s="413"/>
      <c r="PMP694" s="414"/>
      <c r="PMQ694" s="414"/>
      <c r="PMR694" s="414"/>
      <c r="PMS694" s="414"/>
      <c r="PMT694" s="414"/>
      <c r="PMU694" s="413"/>
      <c r="PMV694" s="413"/>
      <c r="PMW694" s="414"/>
      <c r="PMX694" s="414"/>
      <c r="PMY694" s="413"/>
      <c r="PMZ694" s="413"/>
      <c r="PNA694" s="414"/>
      <c r="PNB694" s="414"/>
      <c r="PNC694" s="413"/>
      <c r="PND694" s="413"/>
      <c r="PNE694" s="413"/>
      <c r="PNF694" s="413"/>
      <c r="PNG694" s="413"/>
      <c r="PNH694" s="413"/>
      <c r="PNI694" s="413"/>
      <c r="PNJ694" s="414"/>
      <c r="PNK694" s="414"/>
      <c r="PNL694" s="413"/>
      <c r="PNM694" s="413"/>
      <c r="PNN694" s="414"/>
      <c r="PNO694" s="414"/>
      <c r="PNP694" s="413"/>
      <c r="PNQ694" s="413"/>
      <c r="PNR694" s="413"/>
      <c r="PNS694" s="413"/>
      <c r="PNT694" s="413"/>
      <c r="PNU694" s="407"/>
      <c r="PNV694" s="439"/>
      <c r="PNW694" s="413"/>
      <c r="PNX694" s="413"/>
      <c r="PNY694" s="413"/>
      <c r="PNZ694" s="413"/>
      <c r="POA694" s="413"/>
      <c r="POB694" s="413"/>
      <c r="POC694" s="413"/>
      <c r="POD694" s="412"/>
      <c r="POE694" s="412"/>
      <c r="POF694" s="412"/>
      <c r="POG694" s="412"/>
      <c r="POH694" s="412"/>
      <c r="POI694" s="412"/>
      <c r="POJ694" s="412"/>
      <c r="POK694" s="412"/>
      <c r="POL694" s="412"/>
      <c r="POM694" s="412"/>
      <c r="PON694" s="412"/>
      <c r="POO694" s="412"/>
      <c r="POP694" s="412"/>
      <c r="POQ694" s="412"/>
      <c r="POR694" s="412"/>
      <c r="POS694" s="412"/>
      <c r="POT694" s="412"/>
      <c r="POU694" s="412"/>
      <c r="POV694" s="412"/>
      <c r="POW694" s="412"/>
      <c r="POX694" s="412"/>
      <c r="POY694" s="412"/>
      <c r="POZ694" s="412"/>
      <c r="PPA694" s="412"/>
      <c r="PPB694" s="412"/>
      <c r="PPC694" s="412"/>
      <c r="PPD694" s="412"/>
      <c r="PPE694" s="412"/>
      <c r="PPF694" s="412"/>
      <c r="PPG694" s="412"/>
      <c r="PPH694" s="412"/>
      <c r="PPI694" s="412"/>
      <c r="PPJ694" s="412"/>
      <c r="PPK694" s="412"/>
      <c r="PPL694" s="412"/>
      <c r="PPM694" s="412"/>
      <c r="PPN694" s="412"/>
      <c r="PPO694" s="412"/>
      <c r="PPP694" s="412"/>
      <c r="PPQ694" s="412"/>
      <c r="PPR694" s="412"/>
      <c r="PPS694" s="412"/>
      <c r="PPT694" s="412"/>
      <c r="PPU694" s="412"/>
      <c r="PPV694" s="413"/>
      <c r="PPW694" s="413"/>
      <c r="PPX694" s="413"/>
      <c r="PPY694" s="413"/>
      <c r="PPZ694" s="413"/>
      <c r="PQA694" s="413"/>
      <c r="PQB694" s="413"/>
      <c r="PQC694" s="413"/>
      <c r="PQD694" s="413"/>
      <c r="PQE694" s="413"/>
      <c r="PQF694" s="413"/>
      <c r="PQG694" s="413"/>
      <c r="PQH694" s="413"/>
      <c r="PQI694" s="413"/>
      <c r="PQJ694" s="413"/>
      <c r="PQK694" s="413"/>
      <c r="PQL694" s="413"/>
      <c r="PQM694" s="413"/>
      <c r="PQN694" s="413"/>
      <c r="PQO694" s="413"/>
      <c r="PQP694" s="413"/>
      <c r="PQQ694" s="413"/>
      <c r="PQR694" s="413"/>
      <c r="PQS694" s="413"/>
      <c r="PQT694" s="414"/>
      <c r="PQU694" s="414"/>
      <c r="PQV694" s="414"/>
      <c r="PQW694" s="414"/>
      <c r="PQX694" s="414"/>
      <c r="PQY694" s="413"/>
      <c r="PQZ694" s="413"/>
      <c r="PRA694" s="414"/>
      <c r="PRB694" s="414"/>
      <c r="PRC694" s="413"/>
      <c r="PRD694" s="413"/>
      <c r="PRE694" s="414"/>
      <c r="PRF694" s="414"/>
      <c r="PRG694" s="413"/>
      <c r="PRH694" s="413"/>
      <c r="PRI694" s="413"/>
      <c r="PRJ694" s="413"/>
      <c r="PRK694" s="413"/>
      <c r="PRL694" s="413"/>
      <c r="PRM694" s="413"/>
      <c r="PRN694" s="414"/>
      <c r="PRO694" s="414"/>
      <c r="PRP694" s="413"/>
      <c r="PRQ694" s="413"/>
      <c r="PRR694" s="414"/>
      <c r="PRS694" s="414"/>
      <c r="PRT694" s="413"/>
      <c r="PRU694" s="413"/>
      <c r="PRV694" s="413"/>
      <c r="PRW694" s="413"/>
      <c r="PRX694" s="413"/>
      <c r="PRY694" s="407"/>
      <c r="PRZ694" s="439"/>
      <c r="PSA694" s="413"/>
      <c r="PSB694" s="413"/>
      <c r="PSC694" s="413"/>
      <c r="PSD694" s="413"/>
      <c r="PSE694" s="413"/>
      <c r="PSF694" s="413"/>
      <c r="PSG694" s="413"/>
      <c r="PSH694" s="412"/>
      <c r="PSI694" s="412"/>
      <c r="PSJ694" s="412"/>
      <c r="PSK694" s="412"/>
      <c r="PSL694" s="412"/>
      <c r="PSM694" s="412"/>
      <c r="PSN694" s="412"/>
      <c r="PSO694" s="412"/>
      <c r="PSP694" s="412"/>
      <c r="PSQ694" s="412"/>
      <c r="PSR694" s="412"/>
      <c r="PSS694" s="412"/>
      <c r="PST694" s="412"/>
      <c r="PSU694" s="412"/>
      <c r="PSV694" s="412"/>
      <c r="PSW694" s="412"/>
      <c r="PSX694" s="412"/>
      <c r="PSY694" s="412"/>
      <c r="PSZ694" s="412"/>
      <c r="PTA694" s="412"/>
      <c r="PTB694" s="412"/>
      <c r="PTC694" s="412"/>
      <c r="PTD694" s="412"/>
      <c r="PTE694" s="412"/>
      <c r="PTF694" s="412"/>
      <c r="PTG694" s="412"/>
      <c r="PTH694" s="412"/>
      <c r="PTI694" s="412"/>
      <c r="PTJ694" s="412"/>
      <c r="PTK694" s="412"/>
      <c r="PTL694" s="412"/>
      <c r="PTM694" s="412"/>
      <c r="PTN694" s="412"/>
      <c r="PTO694" s="412"/>
      <c r="PTP694" s="412"/>
      <c r="PTQ694" s="412"/>
      <c r="PTR694" s="412"/>
      <c r="PTS694" s="412"/>
      <c r="PTT694" s="412"/>
      <c r="PTU694" s="412"/>
      <c r="PTV694" s="412"/>
      <c r="PTW694" s="412"/>
      <c r="PTX694" s="412"/>
      <c r="PTY694" s="412"/>
      <c r="PTZ694" s="413"/>
      <c r="PUA694" s="413"/>
      <c r="PUB694" s="413"/>
      <c r="PUC694" s="413"/>
      <c r="PUD694" s="413"/>
      <c r="PUE694" s="413"/>
      <c r="PUF694" s="413"/>
      <c r="PUG694" s="413"/>
      <c r="PUH694" s="413"/>
      <c r="PUI694" s="413"/>
      <c r="PUJ694" s="413"/>
      <c r="PUK694" s="413"/>
      <c r="PUL694" s="413"/>
      <c r="PUM694" s="413"/>
      <c r="PUN694" s="413"/>
      <c r="PUO694" s="413"/>
      <c r="PUP694" s="413"/>
      <c r="PUQ694" s="413"/>
      <c r="PUR694" s="413"/>
      <c r="PUS694" s="413"/>
      <c r="PUT694" s="413"/>
      <c r="PUU694" s="413"/>
      <c r="PUV694" s="413"/>
      <c r="PUW694" s="413"/>
      <c r="PUX694" s="414"/>
      <c r="PUY694" s="414"/>
      <c r="PUZ694" s="414"/>
      <c r="PVA694" s="414"/>
      <c r="PVB694" s="414"/>
      <c r="PVC694" s="413"/>
      <c r="PVD694" s="413"/>
      <c r="PVE694" s="414"/>
      <c r="PVF694" s="414"/>
      <c r="PVG694" s="413"/>
      <c r="PVH694" s="413"/>
      <c r="PVI694" s="414"/>
      <c r="PVJ694" s="414"/>
      <c r="PVK694" s="413"/>
      <c r="PVL694" s="413"/>
      <c r="PVM694" s="413"/>
      <c r="PVN694" s="413"/>
      <c r="PVO694" s="413"/>
      <c r="PVP694" s="413"/>
      <c r="PVQ694" s="413"/>
      <c r="PVR694" s="414"/>
      <c r="PVS694" s="414"/>
      <c r="PVT694" s="413"/>
      <c r="PVU694" s="413"/>
      <c r="PVV694" s="414"/>
      <c r="PVW694" s="414"/>
      <c r="PVX694" s="413"/>
      <c r="PVY694" s="413"/>
      <c r="PVZ694" s="413"/>
      <c r="PWA694" s="413"/>
      <c r="PWB694" s="413"/>
      <c r="PWC694" s="407"/>
      <c r="PWD694" s="439"/>
      <c r="PWE694" s="413"/>
      <c r="PWF694" s="413"/>
      <c r="PWG694" s="413"/>
      <c r="PWH694" s="413"/>
      <c r="PWI694" s="413"/>
      <c r="PWJ694" s="413"/>
      <c r="PWK694" s="413"/>
      <c r="PWL694" s="412"/>
      <c r="PWM694" s="412"/>
      <c r="PWN694" s="412"/>
      <c r="PWO694" s="412"/>
      <c r="PWP694" s="412"/>
      <c r="PWQ694" s="412"/>
      <c r="PWR694" s="412"/>
      <c r="PWS694" s="412"/>
      <c r="PWT694" s="412"/>
      <c r="PWU694" s="412"/>
      <c r="PWV694" s="412"/>
      <c r="PWW694" s="412"/>
      <c r="PWX694" s="412"/>
      <c r="PWY694" s="412"/>
      <c r="PWZ694" s="412"/>
      <c r="PXA694" s="412"/>
      <c r="PXB694" s="412"/>
      <c r="PXC694" s="412"/>
      <c r="PXD694" s="412"/>
      <c r="PXE694" s="412"/>
      <c r="PXF694" s="412"/>
      <c r="PXG694" s="412"/>
      <c r="PXH694" s="412"/>
      <c r="PXI694" s="412"/>
      <c r="PXJ694" s="412"/>
      <c r="PXK694" s="412"/>
      <c r="PXL694" s="412"/>
      <c r="PXM694" s="412"/>
      <c r="PXN694" s="412"/>
      <c r="PXO694" s="412"/>
      <c r="PXP694" s="412"/>
      <c r="PXQ694" s="412"/>
      <c r="PXR694" s="412"/>
      <c r="PXS694" s="412"/>
      <c r="PXT694" s="412"/>
      <c r="PXU694" s="412"/>
      <c r="PXV694" s="412"/>
      <c r="PXW694" s="412"/>
      <c r="PXX694" s="412"/>
      <c r="PXY694" s="412"/>
      <c r="PXZ694" s="412"/>
      <c r="PYA694" s="412"/>
      <c r="PYB694" s="412"/>
      <c r="PYC694" s="412"/>
      <c r="PYD694" s="413"/>
      <c r="PYE694" s="413"/>
      <c r="PYF694" s="413"/>
      <c r="PYG694" s="413"/>
      <c r="PYH694" s="413"/>
      <c r="PYI694" s="413"/>
      <c r="PYJ694" s="413"/>
      <c r="PYK694" s="413"/>
      <c r="PYL694" s="413"/>
      <c r="PYM694" s="413"/>
      <c r="PYN694" s="413"/>
      <c r="PYO694" s="413"/>
      <c r="PYP694" s="413"/>
      <c r="PYQ694" s="413"/>
      <c r="PYR694" s="413"/>
      <c r="PYS694" s="413"/>
      <c r="PYT694" s="413"/>
      <c r="PYU694" s="413"/>
      <c r="PYV694" s="413"/>
      <c r="PYW694" s="413"/>
      <c r="PYX694" s="413"/>
      <c r="PYY694" s="413"/>
      <c r="PYZ694" s="413"/>
      <c r="PZA694" s="413"/>
      <c r="PZB694" s="414"/>
      <c r="PZC694" s="414"/>
      <c r="PZD694" s="414"/>
      <c r="PZE694" s="414"/>
      <c r="PZF694" s="414"/>
      <c r="PZG694" s="413"/>
      <c r="PZH694" s="413"/>
      <c r="PZI694" s="414"/>
      <c r="PZJ694" s="414"/>
      <c r="PZK694" s="413"/>
      <c r="PZL694" s="413"/>
      <c r="PZM694" s="414"/>
      <c r="PZN694" s="414"/>
      <c r="PZO694" s="413"/>
      <c r="PZP694" s="413"/>
      <c r="PZQ694" s="413"/>
      <c r="PZR694" s="413"/>
      <c r="PZS694" s="413"/>
      <c r="PZT694" s="413"/>
      <c r="PZU694" s="413"/>
      <c r="PZV694" s="414"/>
      <c r="PZW694" s="414"/>
      <c r="PZX694" s="413"/>
      <c r="PZY694" s="413"/>
      <c r="PZZ694" s="414"/>
      <c r="QAA694" s="414"/>
      <c r="QAB694" s="413"/>
      <c r="QAC694" s="413"/>
      <c r="QAD694" s="413"/>
      <c r="QAE694" s="413"/>
      <c r="QAF694" s="413"/>
      <c r="QAG694" s="407"/>
      <c r="QAH694" s="439"/>
      <c r="QAI694" s="413"/>
      <c r="QAJ694" s="413"/>
      <c r="QAK694" s="413"/>
      <c r="QAL694" s="413"/>
      <c r="QAM694" s="413"/>
      <c r="QAN694" s="413"/>
      <c r="QAO694" s="413"/>
      <c r="QAP694" s="412"/>
      <c r="QAQ694" s="412"/>
      <c r="QAR694" s="412"/>
      <c r="QAS694" s="412"/>
      <c r="QAT694" s="412"/>
      <c r="QAU694" s="412"/>
      <c r="QAV694" s="412"/>
      <c r="QAW694" s="412"/>
      <c r="QAX694" s="412"/>
      <c r="QAY694" s="412"/>
      <c r="QAZ694" s="412"/>
      <c r="QBA694" s="412"/>
      <c r="QBB694" s="412"/>
      <c r="QBC694" s="412"/>
      <c r="QBD694" s="412"/>
      <c r="QBE694" s="412"/>
      <c r="QBF694" s="412"/>
      <c r="QBG694" s="412"/>
      <c r="QBH694" s="412"/>
      <c r="QBI694" s="412"/>
      <c r="QBJ694" s="412"/>
      <c r="QBK694" s="412"/>
      <c r="QBL694" s="412"/>
      <c r="QBM694" s="412"/>
      <c r="QBN694" s="412"/>
      <c r="QBO694" s="412"/>
      <c r="QBP694" s="412"/>
      <c r="QBQ694" s="412"/>
      <c r="QBR694" s="412"/>
      <c r="QBS694" s="412"/>
      <c r="QBT694" s="412"/>
      <c r="QBU694" s="412"/>
      <c r="QBV694" s="412"/>
      <c r="QBW694" s="412"/>
      <c r="QBX694" s="412"/>
      <c r="QBY694" s="412"/>
      <c r="QBZ694" s="412"/>
      <c r="QCA694" s="412"/>
      <c r="QCB694" s="412"/>
      <c r="QCC694" s="412"/>
      <c r="QCD694" s="412"/>
      <c r="QCE694" s="412"/>
      <c r="QCF694" s="412"/>
      <c r="QCG694" s="412"/>
      <c r="QCH694" s="413"/>
      <c r="QCI694" s="413"/>
      <c r="QCJ694" s="413"/>
      <c r="QCK694" s="413"/>
      <c r="QCL694" s="413"/>
      <c r="QCM694" s="413"/>
      <c r="QCN694" s="413"/>
      <c r="QCO694" s="413"/>
      <c r="QCP694" s="413"/>
      <c r="QCQ694" s="413"/>
      <c r="QCR694" s="413"/>
      <c r="QCS694" s="413"/>
      <c r="QCT694" s="413"/>
      <c r="QCU694" s="413"/>
      <c r="QCV694" s="413"/>
      <c r="QCW694" s="413"/>
      <c r="QCX694" s="413"/>
      <c r="QCY694" s="413"/>
      <c r="QCZ694" s="413"/>
      <c r="QDA694" s="413"/>
      <c r="QDB694" s="413"/>
      <c r="QDC694" s="413"/>
      <c r="QDD694" s="413"/>
      <c r="QDE694" s="413"/>
      <c r="QDF694" s="414"/>
      <c r="QDG694" s="414"/>
      <c r="QDH694" s="414"/>
      <c r="QDI694" s="414"/>
      <c r="QDJ694" s="414"/>
      <c r="QDK694" s="413"/>
      <c r="QDL694" s="413"/>
      <c r="QDM694" s="414"/>
      <c r="QDN694" s="414"/>
      <c r="QDO694" s="413"/>
      <c r="QDP694" s="413"/>
      <c r="QDQ694" s="414"/>
      <c r="QDR694" s="414"/>
      <c r="QDS694" s="413"/>
      <c r="QDT694" s="413"/>
      <c r="QDU694" s="413"/>
      <c r="QDV694" s="413"/>
      <c r="QDW694" s="413"/>
      <c r="QDX694" s="413"/>
      <c r="QDY694" s="413"/>
      <c r="QDZ694" s="414"/>
      <c r="QEA694" s="414"/>
      <c r="QEB694" s="413"/>
      <c r="QEC694" s="413"/>
      <c r="QED694" s="414"/>
      <c r="QEE694" s="414"/>
      <c r="QEF694" s="413"/>
      <c r="QEG694" s="413"/>
      <c r="QEH694" s="413"/>
      <c r="QEI694" s="413"/>
      <c r="QEJ694" s="413"/>
      <c r="QEK694" s="407"/>
      <c r="QEL694" s="439"/>
      <c r="QEM694" s="413"/>
      <c r="QEN694" s="413"/>
      <c r="QEO694" s="413"/>
      <c r="QEP694" s="413"/>
      <c r="QEQ694" s="413"/>
      <c r="QER694" s="413"/>
      <c r="QES694" s="413"/>
      <c r="QET694" s="412"/>
      <c r="QEU694" s="412"/>
      <c r="QEV694" s="412"/>
      <c r="QEW694" s="412"/>
      <c r="QEX694" s="412"/>
      <c r="QEY694" s="412"/>
      <c r="QEZ694" s="412"/>
      <c r="QFA694" s="412"/>
      <c r="QFB694" s="412"/>
      <c r="QFC694" s="412"/>
      <c r="QFD694" s="412"/>
      <c r="QFE694" s="412"/>
      <c r="QFF694" s="412"/>
      <c r="QFG694" s="412"/>
      <c r="QFH694" s="412"/>
      <c r="QFI694" s="412"/>
      <c r="QFJ694" s="412"/>
      <c r="QFK694" s="412"/>
      <c r="QFL694" s="412"/>
      <c r="QFM694" s="412"/>
      <c r="QFN694" s="412"/>
      <c r="QFO694" s="412"/>
      <c r="QFP694" s="412"/>
      <c r="QFQ694" s="412"/>
      <c r="QFR694" s="412"/>
      <c r="QFS694" s="412"/>
      <c r="QFT694" s="412"/>
      <c r="QFU694" s="412"/>
      <c r="QFV694" s="412"/>
      <c r="QFW694" s="412"/>
      <c r="QFX694" s="412"/>
      <c r="QFY694" s="412"/>
      <c r="QFZ694" s="412"/>
      <c r="QGA694" s="412"/>
      <c r="QGB694" s="412"/>
      <c r="QGC694" s="412"/>
      <c r="QGD694" s="412"/>
      <c r="QGE694" s="412"/>
      <c r="QGF694" s="412"/>
      <c r="QGG694" s="412"/>
      <c r="QGH694" s="412"/>
      <c r="QGI694" s="412"/>
      <c r="QGJ694" s="412"/>
      <c r="QGK694" s="412"/>
      <c r="QGL694" s="413"/>
      <c r="QGM694" s="413"/>
      <c r="QGN694" s="413"/>
      <c r="QGO694" s="413"/>
      <c r="QGP694" s="413"/>
      <c r="QGQ694" s="413"/>
      <c r="QGR694" s="413"/>
      <c r="QGS694" s="413"/>
      <c r="QGT694" s="413"/>
      <c r="QGU694" s="413"/>
      <c r="QGV694" s="413"/>
      <c r="QGW694" s="413"/>
      <c r="QGX694" s="413"/>
      <c r="QGY694" s="413"/>
      <c r="QGZ694" s="413"/>
      <c r="QHA694" s="413"/>
      <c r="QHB694" s="413"/>
      <c r="QHC694" s="413"/>
      <c r="QHD694" s="413"/>
      <c r="QHE694" s="413"/>
      <c r="QHF694" s="413"/>
      <c r="QHG694" s="413"/>
      <c r="QHH694" s="413"/>
      <c r="QHI694" s="413"/>
      <c r="QHJ694" s="414"/>
      <c r="QHK694" s="414"/>
      <c r="QHL694" s="414"/>
      <c r="QHM694" s="414"/>
      <c r="QHN694" s="414"/>
      <c r="QHO694" s="413"/>
      <c r="QHP694" s="413"/>
      <c r="QHQ694" s="414"/>
      <c r="QHR694" s="414"/>
      <c r="QHS694" s="413"/>
      <c r="QHT694" s="413"/>
      <c r="QHU694" s="414"/>
      <c r="QHV694" s="414"/>
      <c r="QHW694" s="413"/>
      <c r="QHX694" s="413"/>
      <c r="QHY694" s="413"/>
      <c r="QHZ694" s="413"/>
      <c r="QIA694" s="413"/>
      <c r="QIB694" s="413"/>
      <c r="QIC694" s="413"/>
      <c r="QID694" s="414"/>
      <c r="QIE694" s="414"/>
      <c r="QIF694" s="413"/>
      <c r="QIG694" s="413"/>
      <c r="QIH694" s="414"/>
      <c r="QII694" s="414"/>
      <c r="QIJ694" s="413"/>
      <c r="QIK694" s="413"/>
      <c r="QIL694" s="413"/>
      <c r="QIM694" s="413"/>
      <c r="QIN694" s="413"/>
      <c r="QIO694" s="407"/>
      <c r="QIP694" s="439"/>
      <c r="QIQ694" s="413"/>
      <c r="QIR694" s="413"/>
      <c r="QIS694" s="413"/>
      <c r="QIT694" s="413"/>
      <c r="QIU694" s="413"/>
      <c r="QIV694" s="413"/>
      <c r="QIW694" s="413"/>
      <c r="QIX694" s="412"/>
      <c r="QIY694" s="412"/>
      <c r="QIZ694" s="412"/>
      <c r="QJA694" s="412"/>
      <c r="QJB694" s="412"/>
      <c r="QJC694" s="412"/>
      <c r="QJD694" s="412"/>
      <c r="QJE694" s="412"/>
      <c r="QJF694" s="412"/>
      <c r="QJG694" s="412"/>
      <c r="QJH694" s="412"/>
      <c r="QJI694" s="412"/>
      <c r="QJJ694" s="412"/>
      <c r="QJK694" s="412"/>
      <c r="QJL694" s="412"/>
      <c r="QJM694" s="412"/>
      <c r="QJN694" s="412"/>
      <c r="QJO694" s="412"/>
      <c r="QJP694" s="412"/>
      <c r="QJQ694" s="412"/>
      <c r="QJR694" s="412"/>
      <c r="QJS694" s="412"/>
      <c r="QJT694" s="412"/>
      <c r="QJU694" s="412"/>
      <c r="QJV694" s="412"/>
      <c r="QJW694" s="412"/>
      <c r="QJX694" s="412"/>
      <c r="QJY694" s="412"/>
      <c r="QJZ694" s="412"/>
      <c r="QKA694" s="412"/>
      <c r="QKB694" s="412"/>
      <c r="QKC694" s="412"/>
      <c r="QKD694" s="412"/>
      <c r="QKE694" s="412"/>
      <c r="QKF694" s="412"/>
      <c r="QKG694" s="412"/>
      <c r="QKH694" s="412"/>
      <c r="QKI694" s="412"/>
      <c r="QKJ694" s="412"/>
      <c r="QKK694" s="412"/>
      <c r="QKL694" s="412"/>
      <c r="QKM694" s="412"/>
      <c r="QKN694" s="412"/>
      <c r="QKO694" s="412"/>
      <c r="QKP694" s="413"/>
      <c r="QKQ694" s="413"/>
      <c r="QKR694" s="413"/>
      <c r="QKS694" s="413"/>
      <c r="QKT694" s="413"/>
      <c r="QKU694" s="413"/>
      <c r="QKV694" s="413"/>
      <c r="QKW694" s="413"/>
      <c r="QKX694" s="413"/>
      <c r="QKY694" s="413"/>
      <c r="QKZ694" s="413"/>
      <c r="QLA694" s="413"/>
      <c r="QLB694" s="413"/>
      <c r="QLC694" s="413"/>
      <c r="QLD694" s="413"/>
      <c r="QLE694" s="413"/>
      <c r="QLF694" s="413"/>
      <c r="QLG694" s="413"/>
      <c r="QLH694" s="413"/>
      <c r="QLI694" s="413"/>
      <c r="QLJ694" s="413"/>
      <c r="QLK694" s="413"/>
      <c r="QLL694" s="413"/>
      <c r="QLM694" s="413"/>
      <c r="QLN694" s="414"/>
      <c r="QLO694" s="414"/>
      <c r="QLP694" s="414"/>
      <c r="QLQ694" s="414"/>
      <c r="QLR694" s="414"/>
      <c r="QLS694" s="413"/>
      <c r="QLT694" s="413"/>
      <c r="QLU694" s="414"/>
      <c r="QLV694" s="414"/>
      <c r="QLW694" s="413"/>
      <c r="QLX694" s="413"/>
      <c r="QLY694" s="414"/>
      <c r="QLZ694" s="414"/>
      <c r="QMA694" s="413"/>
      <c r="QMB694" s="413"/>
      <c r="QMC694" s="413"/>
      <c r="QMD694" s="413"/>
      <c r="QME694" s="413"/>
      <c r="QMF694" s="413"/>
      <c r="QMG694" s="413"/>
      <c r="QMH694" s="414"/>
      <c r="QMI694" s="414"/>
      <c r="QMJ694" s="413"/>
      <c r="QMK694" s="413"/>
      <c r="QML694" s="414"/>
      <c r="QMM694" s="414"/>
      <c r="QMN694" s="413"/>
      <c r="QMO694" s="413"/>
      <c r="QMP694" s="413"/>
      <c r="QMQ694" s="413"/>
      <c r="QMR694" s="413"/>
      <c r="QMS694" s="407"/>
      <c r="QMT694" s="439"/>
      <c r="QMU694" s="413"/>
      <c r="QMV694" s="413"/>
      <c r="QMW694" s="413"/>
      <c r="QMX694" s="413"/>
      <c r="QMY694" s="413"/>
      <c r="QMZ694" s="413"/>
      <c r="QNA694" s="413"/>
      <c r="QNB694" s="412"/>
      <c r="QNC694" s="412"/>
      <c r="QND694" s="412"/>
      <c r="QNE694" s="412"/>
      <c r="QNF694" s="412"/>
      <c r="QNG694" s="412"/>
      <c r="QNH694" s="412"/>
      <c r="QNI694" s="412"/>
      <c r="QNJ694" s="412"/>
      <c r="QNK694" s="412"/>
      <c r="QNL694" s="412"/>
      <c r="QNM694" s="412"/>
      <c r="QNN694" s="412"/>
      <c r="QNO694" s="412"/>
      <c r="QNP694" s="412"/>
      <c r="QNQ694" s="412"/>
      <c r="QNR694" s="412"/>
      <c r="QNS694" s="412"/>
      <c r="QNT694" s="412"/>
      <c r="QNU694" s="412"/>
      <c r="QNV694" s="412"/>
      <c r="QNW694" s="412"/>
      <c r="QNX694" s="412"/>
      <c r="QNY694" s="412"/>
      <c r="QNZ694" s="412"/>
      <c r="QOA694" s="412"/>
      <c r="QOB694" s="412"/>
      <c r="QOC694" s="412"/>
      <c r="QOD694" s="412"/>
      <c r="QOE694" s="412"/>
      <c r="QOF694" s="412"/>
      <c r="QOG694" s="412"/>
      <c r="QOH694" s="412"/>
      <c r="QOI694" s="412"/>
      <c r="QOJ694" s="412"/>
      <c r="QOK694" s="412"/>
      <c r="QOL694" s="412"/>
      <c r="QOM694" s="412"/>
      <c r="QON694" s="412"/>
      <c r="QOO694" s="412"/>
      <c r="QOP694" s="412"/>
      <c r="QOQ694" s="412"/>
      <c r="QOR694" s="412"/>
      <c r="QOS694" s="412"/>
      <c r="QOT694" s="413"/>
      <c r="QOU694" s="413"/>
      <c r="QOV694" s="413"/>
      <c r="QOW694" s="413"/>
      <c r="QOX694" s="413"/>
      <c r="QOY694" s="413"/>
      <c r="QOZ694" s="413"/>
      <c r="QPA694" s="413"/>
      <c r="QPB694" s="413"/>
      <c r="QPC694" s="413"/>
      <c r="QPD694" s="413"/>
      <c r="QPE694" s="413"/>
      <c r="QPF694" s="413"/>
      <c r="QPG694" s="413"/>
      <c r="QPH694" s="413"/>
      <c r="QPI694" s="413"/>
      <c r="QPJ694" s="413"/>
      <c r="QPK694" s="413"/>
      <c r="QPL694" s="413"/>
      <c r="QPM694" s="413"/>
      <c r="QPN694" s="413"/>
      <c r="QPO694" s="413"/>
      <c r="QPP694" s="413"/>
      <c r="QPQ694" s="413"/>
      <c r="QPR694" s="414"/>
      <c r="QPS694" s="414"/>
      <c r="QPT694" s="414"/>
      <c r="QPU694" s="414"/>
      <c r="QPV694" s="414"/>
      <c r="QPW694" s="413"/>
      <c r="QPX694" s="413"/>
      <c r="QPY694" s="414"/>
      <c r="QPZ694" s="414"/>
      <c r="QQA694" s="413"/>
      <c r="QQB694" s="413"/>
      <c r="QQC694" s="414"/>
      <c r="QQD694" s="414"/>
      <c r="QQE694" s="413"/>
      <c r="QQF694" s="413"/>
      <c r="QQG694" s="413"/>
      <c r="QQH694" s="413"/>
      <c r="QQI694" s="413"/>
      <c r="QQJ694" s="413"/>
      <c r="QQK694" s="413"/>
      <c r="QQL694" s="414"/>
      <c r="QQM694" s="414"/>
      <c r="QQN694" s="413"/>
      <c r="QQO694" s="413"/>
      <c r="QQP694" s="414"/>
      <c r="QQQ694" s="414"/>
      <c r="QQR694" s="413"/>
      <c r="QQS694" s="413"/>
      <c r="QQT694" s="413"/>
      <c r="QQU694" s="413"/>
      <c r="QQV694" s="413"/>
      <c r="QQW694" s="407"/>
      <c r="QQX694" s="439"/>
      <c r="QQY694" s="413"/>
      <c r="QQZ694" s="413"/>
      <c r="QRA694" s="413"/>
      <c r="QRB694" s="413"/>
      <c r="QRC694" s="413"/>
      <c r="QRD694" s="413"/>
      <c r="QRE694" s="413"/>
      <c r="QRF694" s="412"/>
      <c r="QRG694" s="412"/>
      <c r="QRH694" s="412"/>
      <c r="QRI694" s="412"/>
      <c r="QRJ694" s="412"/>
      <c r="QRK694" s="412"/>
      <c r="QRL694" s="412"/>
      <c r="QRM694" s="412"/>
      <c r="QRN694" s="412"/>
      <c r="QRO694" s="412"/>
      <c r="QRP694" s="412"/>
      <c r="QRQ694" s="412"/>
      <c r="QRR694" s="412"/>
      <c r="QRS694" s="412"/>
      <c r="QRT694" s="412"/>
      <c r="QRU694" s="412"/>
      <c r="QRV694" s="412"/>
      <c r="QRW694" s="412"/>
      <c r="QRX694" s="412"/>
      <c r="QRY694" s="412"/>
      <c r="QRZ694" s="412"/>
      <c r="QSA694" s="412"/>
      <c r="QSB694" s="412"/>
      <c r="QSC694" s="412"/>
      <c r="QSD694" s="412"/>
      <c r="QSE694" s="412"/>
      <c r="QSF694" s="412"/>
      <c r="QSG694" s="412"/>
      <c r="QSH694" s="412"/>
      <c r="QSI694" s="412"/>
      <c r="QSJ694" s="412"/>
      <c r="QSK694" s="412"/>
      <c r="QSL694" s="412"/>
      <c r="QSM694" s="412"/>
      <c r="QSN694" s="412"/>
      <c r="QSO694" s="412"/>
      <c r="QSP694" s="412"/>
      <c r="QSQ694" s="412"/>
      <c r="QSR694" s="412"/>
      <c r="QSS694" s="412"/>
      <c r="QST694" s="412"/>
      <c r="QSU694" s="412"/>
      <c r="QSV694" s="412"/>
      <c r="QSW694" s="412"/>
      <c r="QSX694" s="413"/>
      <c r="QSY694" s="413"/>
      <c r="QSZ694" s="413"/>
      <c r="QTA694" s="413"/>
      <c r="QTB694" s="413"/>
      <c r="QTC694" s="413"/>
      <c r="QTD694" s="413"/>
      <c r="QTE694" s="413"/>
      <c r="QTF694" s="413"/>
      <c r="QTG694" s="413"/>
      <c r="QTH694" s="413"/>
      <c r="QTI694" s="413"/>
      <c r="QTJ694" s="413"/>
      <c r="QTK694" s="413"/>
      <c r="QTL694" s="413"/>
      <c r="QTM694" s="413"/>
      <c r="QTN694" s="413"/>
      <c r="QTO694" s="413"/>
      <c r="QTP694" s="413"/>
      <c r="QTQ694" s="413"/>
      <c r="QTR694" s="413"/>
      <c r="QTS694" s="413"/>
      <c r="QTT694" s="413"/>
      <c r="QTU694" s="413"/>
      <c r="QTV694" s="414"/>
      <c r="QTW694" s="414"/>
      <c r="QTX694" s="414"/>
      <c r="QTY694" s="414"/>
      <c r="QTZ694" s="414"/>
      <c r="QUA694" s="413"/>
      <c r="QUB694" s="413"/>
      <c r="QUC694" s="414"/>
      <c r="QUD694" s="414"/>
      <c r="QUE694" s="413"/>
      <c r="QUF694" s="413"/>
      <c r="QUG694" s="414"/>
      <c r="QUH694" s="414"/>
      <c r="QUI694" s="413"/>
      <c r="QUJ694" s="413"/>
      <c r="QUK694" s="413"/>
      <c r="QUL694" s="413"/>
      <c r="QUM694" s="413"/>
      <c r="QUN694" s="413"/>
      <c r="QUO694" s="413"/>
      <c r="QUP694" s="414"/>
      <c r="QUQ694" s="414"/>
      <c r="QUR694" s="413"/>
      <c r="QUS694" s="413"/>
      <c r="QUT694" s="414"/>
      <c r="QUU694" s="414"/>
      <c r="QUV694" s="413"/>
      <c r="QUW694" s="413"/>
      <c r="QUX694" s="413"/>
      <c r="QUY694" s="413"/>
      <c r="QUZ694" s="413"/>
      <c r="QVA694" s="407"/>
      <c r="QVB694" s="439"/>
      <c r="QVC694" s="413"/>
      <c r="QVD694" s="413"/>
      <c r="QVE694" s="413"/>
      <c r="QVF694" s="413"/>
      <c r="QVG694" s="413"/>
      <c r="QVH694" s="413"/>
      <c r="QVI694" s="413"/>
      <c r="QVJ694" s="412"/>
      <c r="QVK694" s="412"/>
      <c r="QVL694" s="412"/>
      <c r="QVM694" s="412"/>
      <c r="QVN694" s="412"/>
      <c r="QVO694" s="412"/>
      <c r="QVP694" s="412"/>
      <c r="QVQ694" s="412"/>
      <c r="QVR694" s="412"/>
      <c r="QVS694" s="412"/>
      <c r="QVT694" s="412"/>
      <c r="QVU694" s="412"/>
      <c r="QVV694" s="412"/>
      <c r="QVW694" s="412"/>
      <c r="QVX694" s="412"/>
      <c r="QVY694" s="412"/>
      <c r="QVZ694" s="412"/>
      <c r="QWA694" s="412"/>
      <c r="QWB694" s="412"/>
      <c r="QWC694" s="412"/>
      <c r="QWD694" s="412"/>
      <c r="QWE694" s="412"/>
      <c r="QWF694" s="412"/>
      <c r="QWG694" s="412"/>
      <c r="QWH694" s="412"/>
      <c r="QWI694" s="412"/>
      <c r="QWJ694" s="412"/>
      <c r="QWK694" s="412"/>
      <c r="QWL694" s="412"/>
      <c r="QWM694" s="412"/>
      <c r="QWN694" s="412"/>
      <c r="QWO694" s="412"/>
      <c r="QWP694" s="412"/>
      <c r="QWQ694" s="412"/>
      <c r="QWR694" s="412"/>
      <c r="QWS694" s="412"/>
      <c r="QWT694" s="412"/>
      <c r="QWU694" s="412"/>
      <c r="QWV694" s="412"/>
      <c r="QWW694" s="412"/>
      <c r="QWX694" s="412"/>
      <c r="QWY694" s="412"/>
      <c r="QWZ694" s="412"/>
      <c r="QXA694" s="412"/>
      <c r="QXB694" s="413"/>
      <c r="QXC694" s="413"/>
      <c r="QXD694" s="413"/>
      <c r="QXE694" s="413"/>
      <c r="QXF694" s="413"/>
      <c r="QXG694" s="413"/>
      <c r="QXH694" s="413"/>
      <c r="QXI694" s="413"/>
      <c r="QXJ694" s="413"/>
      <c r="QXK694" s="413"/>
      <c r="QXL694" s="413"/>
      <c r="QXM694" s="413"/>
      <c r="QXN694" s="413"/>
      <c r="QXO694" s="413"/>
      <c r="QXP694" s="413"/>
      <c r="QXQ694" s="413"/>
      <c r="QXR694" s="413"/>
      <c r="QXS694" s="413"/>
      <c r="QXT694" s="413"/>
      <c r="QXU694" s="413"/>
      <c r="QXV694" s="413"/>
      <c r="QXW694" s="413"/>
      <c r="QXX694" s="413"/>
      <c r="QXY694" s="413"/>
      <c r="QXZ694" s="414"/>
      <c r="QYA694" s="414"/>
      <c r="QYB694" s="414"/>
      <c r="QYC694" s="414"/>
      <c r="QYD694" s="414"/>
      <c r="QYE694" s="413"/>
      <c r="QYF694" s="413"/>
      <c r="QYG694" s="414"/>
      <c r="QYH694" s="414"/>
      <c r="QYI694" s="413"/>
      <c r="QYJ694" s="413"/>
      <c r="QYK694" s="414"/>
      <c r="QYL694" s="414"/>
      <c r="QYM694" s="413"/>
      <c r="QYN694" s="413"/>
      <c r="QYO694" s="413"/>
      <c r="QYP694" s="413"/>
      <c r="QYQ694" s="413"/>
      <c r="QYR694" s="413"/>
      <c r="QYS694" s="413"/>
      <c r="QYT694" s="414"/>
      <c r="QYU694" s="414"/>
      <c r="QYV694" s="413"/>
      <c r="QYW694" s="413"/>
      <c r="QYX694" s="414"/>
      <c r="QYY694" s="414"/>
      <c r="QYZ694" s="413"/>
      <c r="QZA694" s="413"/>
      <c r="QZB694" s="413"/>
      <c r="QZC694" s="413"/>
      <c r="QZD694" s="413"/>
      <c r="QZE694" s="407"/>
      <c r="QZF694" s="439"/>
      <c r="QZG694" s="413"/>
      <c r="QZH694" s="413"/>
      <c r="QZI694" s="413"/>
      <c r="QZJ694" s="413"/>
      <c r="QZK694" s="413"/>
      <c r="QZL694" s="413"/>
      <c r="QZM694" s="413"/>
      <c r="QZN694" s="412"/>
      <c r="QZO694" s="412"/>
      <c r="QZP694" s="412"/>
      <c r="QZQ694" s="412"/>
      <c r="QZR694" s="412"/>
      <c r="QZS694" s="412"/>
      <c r="QZT694" s="412"/>
      <c r="QZU694" s="412"/>
      <c r="QZV694" s="412"/>
      <c r="QZW694" s="412"/>
      <c r="QZX694" s="412"/>
      <c r="QZY694" s="412"/>
      <c r="QZZ694" s="412"/>
      <c r="RAA694" s="412"/>
      <c r="RAB694" s="412"/>
      <c r="RAC694" s="412"/>
      <c r="RAD694" s="412"/>
      <c r="RAE694" s="412"/>
      <c r="RAF694" s="412"/>
      <c r="RAG694" s="412"/>
      <c r="RAH694" s="412"/>
      <c r="RAI694" s="412"/>
      <c r="RAJ694" s="412"/>
      <c r="RAK694" s="412"/>
      <c r="RAL694" s="412"/>
      <c r="RAM694" s="412"/>
      <c r="RAN694" s="412"/>
      <c r="RAO694" s="412"/>
      <c r="RAP694" s="412"/>
      <c r="RAQ694" s="412"/>
      <c r="RAR694" s="412"/>
      <c r="RAS694" s="412"/>
      <c r="RAT694" s="412"/>
      <c r="RAU694" s="412"/>
      <c r="RAV694" s="412"/>
      <c r="RAW694" s="412"/>
      <c r="RAX694" s="412"/>
      <c r="RAY694" s="412"/>
      <c r="RAZ694" s="412"/>
      <c r="RBA694" s="412"/>
      <c r="RBB694" s="412"/>
      <c r="RBC694" s="412"/>
      <c r="RBD694" s="412"/>
      <c r="RBE694" s="412"/>
      <c r="RBF694" s="413"/>
      <c r="RBG694" s="413"/>
      <c r="RBH694" s="413"/>
      <c r="RBI694" s="413"/>
      <c r="RBJ694" s="413"/>
      <c r="RBK694" s="413"/>
      <c r="RBL694" s="413"/>
      <c r="RBM694" s="413"/>
      <c r="RBN694" s="413"/>
      <c r="RBO694" s="413"/>
      <c r="RBP694" s="413"/>
      <c r="RBQ694" s="413"/>
      <c r="RBR694" s="413"/>
      <c r="RBS694" s="413"/>
      <c r="RBT694" s="413"/>
      <c r="RBU694" s="413"/>
      <c r="RBV694" s="413"/>
      <c r="RBW694" s="413"/>
      <c r="RBX694" s="413"/>
      <c r="RBY694" s="413"/>
      <c r="RBZ694" s="413"/>
      <c r="RCA694" s="413"/>
      <c r="RCB694" s="413"/>
    </row>
    <row r="695" spans="1:12248" s="80" customFormat="1" ht="127.5" hidden="1" customHeight="1" x14ac:dyDescent="0.3">
      <c r="A695" s="407"/>
      <c r="B695" s="499"/>
      <c r="C695" s="440" t="s">
        <v>31</v>
      </c>
      <c r="D695" s="412">
        <f>E695+F695+G695+H695</f>
        <v>706923.85274</v>
      </c>
      <c r="E695" s="412">
        <f>E696</f>
        <v>706923.85274</v>
      </c>
      <c r="F695" s="412"/>
      <c r="G695" s="412"/>
      <c r="H695" s="412"/>
      <c r="I695" s="412">
        <f t="shared" si="1674"/>
        <v>114901.71030000001</v>
      </c>
      <c r="J695" s="412">
        <f t="shared" si="1675"/>
        <v>0.16253760550679816</v>
      </c>
      <c r="K695" s="412">
        <f>K696</f>
        <v>114901.71030000001</v>
      </c>
      <c r="L695" s="412">
        <f t="shared" si="1676"/>
        <v>0.16253760550679816</v>
      </c>
      <c r="M695" s="412"/>
      <c r="N695" s="412"/>
      <c r="O695" s="412"/>
      <c r="P695" s="412"/>
      <c r="Q695" s="412"/>
      <c r="R695" s="412"/>
      <c r="S695" s="412">
        <f t="shared" si="1677"/>
        <v>5102.3733300000004</v>
      </c>
      <c r="T695" s="570">
        <f t="shared" si="1613"/>
        <v>7.2177127850806952E-3</v>
      </c>
      <c r="U695" s="413">
        <f>U696</f>
        <v>5102.3733300000004</v>
      </c>
      <c r="V695" s="570">
        <f t="shared" si="1678"/>
        <v>7.2177127850806952E-3</v>
      </c>
      <c r="W695" s="412"/>
      <c r="X695" s="412"/>
      <c r="Y695" s="412"/>
      <c r="Z695" s="412"/>
      <c r="AA695" s="412"/>
      <c r="AB695" s="412"/>
      <c r="AC695" s="413">
        <f t="shared" si="1657"/>
        <v>0</v>
      </c>
      <c r="AD695" s="570">
        <f t="shared" si="1658"/>
        <v>0</v>
      </c>
      <c r="AE695" s="413">
        <f>AE696</f>
        <v>619722.66339999996</v>
      </c>
      <c r="AF695" s="575">
        <f t="shared" si="1672"/>
        <v>0.87664698396862295</v>
      </c>
      <c r="AG695" s="412"/>
      <c r="AH695" s="575" t="e">
        <f t="shared" si="1618"/>
        <v>#DIV/0!</v>
      </c>
      <c r="AI695" s="412"/>
      <c r="AJ695" s="412"/>
      <c r="AK695" s="412"/>
      <c r="AL695" s="575"/>
      <c r="AM695" s="412"/>
      <c r="AN695" s="412"/>
      <c r="AO695" s="412"/>
      <c r="AP695" s="412"/>
      <c r="AQ695" s="412"/>
      <c r="AR695" s="412"/>
      <c r="AS695" s="412"/>
      <c r="AT695" s="412"/>
      <c r="AU695" s="413">
        <f>AV695+AW695+AX695</f>
        <v>1413847.70548</v>
      </c>
      <c r="AV695" s="413">
        <f>AW695+AX695+AY695+AZ695</f>
        <v>706923.85274</v>
      </c>
      <c r="AW695" s="413">
        <f>AW696</f>
        <v>706923.85274</v>
      </c>
      <c r="AX695" s="413"/>
      <c r="AY695" s="413"/>
      <c r="AZ695" s="413"/>
      <c r="BA695" s="413" t="e">
        <f t="shared" ref="BA695" si="1679">BB695+BC695+BD695</f>
        <v>#REF!</v>
      </c>
      <c r="BB695" s="413" t="e">
        <f>BB485+BB652+#REF!</f>
        <v>#REF!</v>
      </c>
      <c r="BC695" s="413"/>
      <c r="BD695" s="413"/>
      <c r="BE695" s="413" t="e">
        <f t="shared" ref="BE695" si="1680">BF695+BG695</f>
        <v>#REF!</v>
      </c>
      <c r="BF695" s="413" t="e">
        <f>BF485+BF652+#REF!</f>
        <v>#REF!</v>
      </c>
      <c r="BG695" s="413">
        <f>G695</f>
        <v>0</v>
      </c>
      <c r="BH695" s="413"/>
      <c r="BI695" s="413">
        <f>BJ695+BK695+BL695+BM695</f>
        <v>673973</v>
      </c>
      <c r="BJ695" s="413">
        <f>BJ696</f>
        <v>673973</v>
      </c>
      <c r="BK695" s="413"/>
      <c r="BL695" s="413"/>
      <c r="BM695" s="413"/>
      <c r="BN695" s="413">
        <f t="shared" ref="BN695" si="1681">BO695+BP695+BQ695</f>
        <v>1347946</v>
      </c>
      <c r="BO695" s="413">
        <f>BP695+BQ695+BR695+BS695</f>
        <v>673973</v>
      </c>
      <c r="BP695" s="413">
        <f>BP696</f>
        <v>673973</v>
      </c>
      <c r="BQ695" s="413"/>
      <c r="BR695" s="413"/>
      <c r="BS695" s="413"/>
      <c r="BT695" s="413"/>
      <c r="BU695" s="413"/>
      <c r="BV695" s="413">
        <f>BW695+BX695+BY695+BZ695</f>
        <v>500000</v>
      </c>
      <c r="BW695" s="413">
        <f>BW697+BW702+BW703</f>
        <v>500000</v>
      </c>
      <c r="BX695" s="413"/>
      <c r="BY695" s="413"/>
      <c r="BZ695" s="413"/>
      <c r="CA695" s="413" t="e">
        <f t="shared" ref="CA695" si="1682">CB695+CC695+CD695</f>
        <v>#REF!</v>
      </c>
      <c r="CB695" s="413" t="e">
        <f>CB485+CB652+#REF!</f>
        <v>#REF!</v>
      </c>
      <c r="CC695" s="413"/>
      <c r="CD695" s="413"/>
      <c r="CE695" s="413" t="e">
        <f t="shared" ref="CE695" si="1683">CF695+CH695+CI695</f>
        <v>#REF!</v>
      </c>
      <c r="CF695" s="413" t="e">
        <f>CF485+CF652+#REF!</f>
        <v>#REF!</v>
      </c>
      <c r="CG695" s="413"/>
      <c r="CH695" s="413"/>
      <c r="CI695" s="413"/>
      <c r="CJ695" s="413"/>
      <c r="CK695" s="413">
        <f>CL695+CM695+CN695+CO695</f>
        <v>500000</v>
      </c>
      <c r="CL695" s="413">
        <f>CL697+CL702+CL703</f>
        <v>500000</v>
      </c>
      <c r="CM695" s="413"/>
      <c r="CN695" s="413"/>
      <c r="CO695" s="413"/>
      <c r="CP695" s="413"/>
      <c r="CQ695" s="413"/>
      <c r="CR695" s="413"/>
      <c r="CS695" s="413"/>
      <c r="CT695" s="413"/>
      <c r="CU695" s="413"/>
      <c r="CV695" s="413"/>
      <c r="CW695" s="413"/>
      <c r="CX695" s="413"/>
      <c r="CY695" s="413"/>
      <c r="CZ695" s="413"/>
      <c r="DA695" s="413"/>
      <c r="DB695" s="413"/>
      <c r="DC695" s="414"/>
      <c r="DD695" s="414"/>
      <c r="DE695" s="414"/>
      <c r="DF695" s="414"/>
      <c r="DG695" s="412"/>
      <c r="DH695" s="412"/>
      <c r="DI695" s="412"/>
      <c r="DJ695" s="412"/>
      <c r="DK695" s="412"/>
      <c r="DL695" s="412"/>
      <c r="DM695" s="412"/>
      <c r="DN695" s="412"/>
      <c r="DO695" s="412"/>
      <c r="DP695" s="412"/>
      <c r="DQ695" s="412"/>
      <c r="DR695" s="412"/>
      <c r="DS695" s="412"/>
      <c r="DT695" s="412"/>
      <c r="DU695" s="412"/>
      <c r="DV695" s="412"/>
      <c r="DW695" s="412"/>
      <c r="DX695" s="412"/>
      <c r="DY695" s="412"/>
      <c r="DZ695" s="413"/>
      <c r="EA695" s="413"/>
      <c r="EB695" s="413"/>
      <c r="EC695" s="413"/>
      <c r="ED695" s="413"/>
      <c r="EE695" s="413"/>
      <c r="EF695" s="413"/>
      <c r="EG695" s="413"/>
      <c r="EH695" s="413"/>
      <c r="EI695" s="413"/>
      <c r="EJ695" s="413"/>
      <c r="EK695" s="413"/>
      <c r="EL695" s="413"/>
      <c r="EM695" s="413"/>
      <c r="EN695" s="413"/>
      <c r="EO695" s="413"/>
      <c r="EP695" s="413"/>
      <c r="EQ695" s="413"/>
      <c r="ER695" s="413"/>
      <c r="ES695" s="413"/>
      <c r="ET695" s="413"/>
      <c r="EU695" s="413"/>
      <c r="EV695" s="413"/>
      <c r="EW695" s="413"/>
      <c r="EX695" s="414"/>
      <c r="EY695" s="414"/>
      <c r="EZ695" s="414"/>
      <c r="FA695" s="414"/>
      <c r="FB695" s="414"/>
      <c r="FC695" s="413"/>
      <c r="FD695" s="413"/>
      <c r="FE695" s="414"/>
      <c r="FF695" s="414"/>
      <c r="FG695" s="413"/>
      <c r="FH695" s="413"/>
      <c r="FI695" s="414"/>
      <c r="FJ695" s="414"/>
      <c r="FK695" s="413"/>
      <c r="FL695" s="413"/>
      <c r="FM695" s="413"/>
      <c r="FN695" s="413"/>
      <c r="FO695" s="413"/>
      <c r="FP695" s="413"/>
      <c r="FQ695" s="413"/>
      <c r="FR695" s="414"/>
      <c r="FS695" s="414"/>
      <c r="FT695" s="413"/>
      <c r="FU695" s="413"/>
      <c r="FV695" s="414"/>
      <c r="FW695" s="414"/>
      <c r="FX695" s="413"/>
      <c r="FY695" s="413"/>
      <c r="FZ695" s="413"/>
      <c r="GA695" s="413"/>
      <c r="GB695" s="413"/>
      <c r="GC695" s="407"/>
      <c r="GD695" s="439"/>
      <c r="GE695" s="413"/>
      <c r="GF695" s="413"/>
      <c r="GG695" s="413"/>
      <c r="GH695" s="413"/>
      <c r="GI695" s="413"/>
      <c r="GJ695" s="413"/>
      <c r="GK695" s="413"/>
      <c r="GL695" s="412"/>
      <c r="GM695" s="412"/>
      <c r="GN695" s="412"/>
      <c r="GO695" s="412"/>
      <c r="GP695" s="412"/>
      <c r="GQ695" s="412"/>
      <c r="GR695" s="412"/>
      <c r="GS695" s="412"/>
      <c r="GT695" s="412"/>
      <c r="GU695" s="412"/>
      <c r="GV695" s="412"/>
      <c r="GW695" s="412"/>
      <c r="GX695" s="412"/>
      <c r="GY695" s="412"/>
      <c r="GZ695" s="412"/>
      <c r="HA695" s="412"/>
      <c r="HB695" s="412"/>
      <c r="HC695" s="412"/>
      <c r="HD695" s="412"/>
      <c r="HE695" s="412"/>
      <c r="HF695" s="412"/>
      <c r="HG695" s="412"/>
      <c r="HH695" s="412"/>
      <c r="HI695" s="412"/>
      <c r="HJ695" s="412"/>
      <c r="HK695" s="412"/>
      <c r="HL695" s="412"/>
      <c r="HM695" s="412"/>
      <c r="HN695" s="412"/>
      <c r="HO695" s="412"/>
      <c r="HP695" s="412"/>
      <c r="HQ695" s="412"/>
      <c r="HR695" s="412"/>
      <c r="HS695" s="412"/>
      <c r="HT695" s="412"/>
      <c r="HU695" s="412"/>
      <c r="HV695" s="412"/>
      <c r="HW695" s="412"/>
      <c r="HX695" s="412"/>
      <c r="HY695" s="412"/>
      <c r="HZ695" s="412"/>
      <c r="IA695" s="412"/>
      <c r="IB695" s="412"/>
      <c r="IC695" s="412"/>
      <c r="ID695" s="413"/>
      <c r="IE695" s="413"/>
      <c r="IF695" s="413"/>
      <c r="IG695" s="413"/>
      <c r="IH695" s="413"/>
      <c r="II695" s="413"/>
      <c r="IJ695" s="413"/>
      <c r="IK695" s="413"/>
      <c r="IL695" s="413"/>
      <c r="IM695" s="413"/>
      <c r="IN695" s="413"/>
      <c r="IO695" s="413"/>
      <c r="IP695" s="413"/>
      <c r="IQ695" s="413"/>
      <c r="IR695" s="413"/>
      <c r="IS695" s="413"/>
      <c r="IT695" s="413"/>
      <c r="IU695" s="413"/>
      <c r="IV695" s="413"/>
      <c r="IW695" s="413"/>
      <c r="IX695" s="413"/>
      <c r="IY695" s="413"/>
      <c r="IZ695" s="413"/>
      <c r="JA695" s="413"/>
      <c r="JB695" s="414"/>
      <c r="JC695" s="414"/>
      <c r="JD695" s="414"/>
      <c r="JE695" s="414"/>
      <c r="JF695" s="414"/>
      <c r="JG695" s="413"/>
      <c r="JH695" s="413"/>
      <c r="JI695" s="414"/>
      <c r="JJ695" s="414"/>
      <c r="JK695" s="413"/>
      <c r="JL695" s="413"/>
      <c r="JM695" s="414"/>
      <c r="JN695" s="414"/>
      <c r="JO695" s="413"/>
      <c r="JP695" s="413"/>
      <c r="JQ695" s="413"/>
      <c r="JR695" s="413"/>
      <c r="JS695" s="413"/>
      <c r="JT695" s="413"/>
      <c r="JU695" s="413"/>
      <c r="JV695" s="414"/>
      <c r="JW695" s="414"/>
      <c r="JX695" s="413"/>
      <c r="JY695" s="413"/>
      <c r="JZ695" s="414"/>
      <c r="KA695" s="414"/>
      <c r="KB695" s="413"/>
      <c r="KC695" s="413"/>
      <c r="KD695" s="413"/>
      <c r="KE695" s="413"/>
      <c r="KF695" s="413"/>
      <c r="KG695" s="407"/>
      <c r="KH695" s="439"/>
      <c r="KI695" s="413"/>
      <c r="KJ695" s="413"/>
      <c r="KK695" s="413"/>
      <c r="KL695" s="413"/>
      <c r="KM695" s="413"/>
      <c r="KN695" s="413"/>
      <c r="KO695" s="413"/>
      <c r="KP695" s="412"/>
      <c r="KQ695" s="412"/>
      <c r="KR695" s="412"/>
      <c r="KS695" s="412"/>
      <c r="KT695" s="412"/>
      <c r="KU695" s="412"/>
      <c r="KV695" s="412"/>
      <c r="KW695" s="412"/>
      <c r="KX695" s="412"/>
      <c r="KY695" s="412"/>
      <c r="KZ695" s="412"/>
      <c r="LA695" s="412"/>
      <c r="LB695" s="412"/>
      <c r="LC695" s="412"/>
      <c r="LD695" s="412"/>
      <c r="LE695" s="412"/>
      <c r="LF695" s="412"/>
      <c r="LG695" s="412"/>
      <c r="LH695" s="412"/>
      <c r="LI695" s="412"/>
      <c r="LJ695" s="412"/>
      <c r="LK695" s="412"/>
      <c r="LL695" s="412"/>
      <c r="LM695" s="412"/>
      <c r="LN695" s="412"/>
      <c r="LO695" s="412"/>
      <c r="LP695" s="412"/>
      <c r="LQ695" s="412"/>
      <c r="LR695" s="412"/>
      <c r="LS695" s="412"/>
      <c r="LT695" s="412"/>
      <c r="LU695" s="412"/>
      <c r="LV695" s="412"/>
      <c r="LW695" s="412"/>
      <c r="LX695" s="412"/>
      <c r="LY695" s="412"/>
      <c r="LZ695" s="412"/>
      <c r="MA695" s="412"/>
      <c r="MB695" s="412"/>
      <c r="MC695" s="412"/>
      <c r="MD695" s="412"/>
      <c r="ME695" s="412"/>
      <c r="MF695" s="412"/>
      <c r="MG695" s="412"/>
      <c r="MH695" s="413"/>
      <c r="MI695" s="413"/>
      <c r="MJ695" s="413"/>
      <c r="MK695" s="413"/>
      <c r="ML695" s="413"/>
      <c r="MM695" s="413"/>
      <c r="MN695" s="413"/>
      <c r="MO695" s="413"/>
      <c r="MP695" s="413"/>
      <c r="MQ695" s="413"/>
      <c r="MR695" s="413"/>
      <c r="MS695" s="413"/>
      <c r="MT695" s="413"/>
      <c r="MU695" s="413"/>
      <c r="MV695" s="413"/>
      <c r="MW695" s="413"/>
      <c r="MX695" s="413"/>
      <c r="MY695" s="413"/>
      <c r="MZ695" s="413"/>
      <c r="NA695" s="413"/>
      <c r="NB695" s="413"/>
      <c r="NC695" s="413"/>
      <c r="ND695" s="413"/>
      <c r="NE695" s="413"/>
      <c r="NF695" s="414"/>
      <c r="NG695" s="414"/>
      <c r="NH695" s="414"/>
      <c r="NI695" s="414"/>
      <c r="NJ695" s="414"/>
      <c r="NK695" s="413"/>
      <c r="NL695" s="413"/>
      <c r="NM695" s="414"/>
      <c r="NN695" s="414"/>
      <c r="NO695" s="413"/>
      <c r="NP695" s="413"/>
      <c r="NQ695" s="414"/>
      <c r="NR695" s="414"/>
      <c r="NS695" s="413"/>
      <c r="NT695" s="413"/>
      <c r="NU695" s="413"/>
      <c r="NV695" s="413"/>
      <c r="NW695" s="413"/>
      <c r="NX695" s="413"/>
      <c r="NY695" s="413"/>
      <c r="NZ695" s="414"/>
      <c r="OA695" s="414"/>
      <c r="OB695" s="413"/>
      <c r="OC695" s="413"/>
      <c r="OD695" s="414"/>
      <c r="OE695" s="414"/>
      <c r="OF695" s="413"/>
      <c r="OG695" s="413"/>
      <c r="OH695" s="413"/>
      <c r="OI695" s="413"/>
      <c r="OJ695" s="413"/>
      <c r="OK695" s="407"/>
      <c r="OL695" s="439"/>
      <c r="OM695" s="413"/>
      <c r="ON695" s="413"/>
      <c r="OO695" s="413"/>
      <c r="OP695" s="413"/>
      <c r="OQ695" s="413"/>
      <c r="OR695" s="413"/>
      <c r="OS695" s="413"/>
      <c r="OT695" s="412"/>
      <c r="OU695" s="412"/>
      <c r="OV695" s="412"/>
      <c r="OW695" s="412"/>
      <c r="OX695" s="412"/>
      <c r="OY695" s="412"/>
      <c r="OZ695" s="412"/>
      <c r="PA695" s="412"/>
      <c r="PB695" s="412"/>
      <c r="PC695" s="412"/>
      <c r="PD695" s="412"/>
      <c r="PE695" s="412"/>
      <c r="PF695" s="412"/>
      <c r="PG695" s="412"/>
      <c r="PH695" s="412"/>
      <c r="PI695" s="412"/>
      <c r="PJ695" s="412"/>
      <c r="PK695" s="412"/>
      <c r="PL695" s="412"/>
      <c r="PM695" s="412"/>
      <c r="PN695" s="412"/>
      <c r="PO695" s="412"/>
      <c r="PP695" s="412"/>
      <c r="PQ695" s="412"/>
      <c r="PR695" s="412"/>
      <c r="PS695" s="412"/>
      <c r="PT695" s="412"/>
      <c r="PU695" s="412"/>
      <c r="PV695" s="412"/>
      <c r="PW695" s="412"/>
      <c r="PX695" s="412"/>
      <c r="PY695" s="412"/>
      <c r="PZ695" s="412"/>
      <c r="QA695" s="412"/>
      <c r="QB695" s="412"/>
      <c r="QC695" s="412"/>
      <c r="QD695" s="412"/>
      <c r="QE695" s="412"/>
      <c r="QF695" s="412"/>
      <c r="QG695" s="412"/>
      <c r="QH695" s="412"/>
      <c r="QI695" s="412"/>
      <c r="QJ695" s="412"/>
      <c r="QK695" s="412"/>
      <c r="QL695" s="413"/>
      <c r="QM695" s="413"/>
      <c r="QN695" s="413"/>
      <c r="QO695" s="413"/>
      <c r="QP695" s="413"/>
      <c r="QQ695" s="413"/>
      <c r="QR695" s="413"/>
      <c r="QS695" s="413"/>
      <c r="QT695" s="413"/>
      <c r="QU695" s="413"/>
      <c r="QV695" s="413"/>
      <c r="QW695" s="413"/>
      <c r="QX695" s="413"/>
      <c r="QY695" s="413"/>
      <c r="QZ695" s="413"/>
      <c r="RA695" s="413"/>
      <c r="RB695" s="413"/>
      <c r="RC695" s="413"/>
      <c r="RD695" s="413"/>
      <c r="RE695" s="413"/>
      <c r="RF695" s="413"/>
      <c r="RG695" s="413"/>
      <c r="RH695" s="413"/>
      <c r="RI695" s="413"/>
      <c r="RJ695" s="414"/>
      <c r="RK695" s="414"/>
      <c r="RL695" s="414"/>
      <c r="RM695" s="414"/>
      <c r="RN695" s="414"/>
      <c r="RO695" s="413"/>
      <c r="RP695" s="413"/>
      <c r="RQ695" s="414"/>
      <c r="RR695" s="414"/>
      <c r="RS695" s="413"/>
      <c r="RT695" s="413"/>
      <c r="RU695" s="414"/>
      <c r="RV695" s="414"/>
      <c r="RW695" s="413"/>
      <c r="RX695" s="413"/>
      <c r="RY695" s="413"/>
      <c r="RZ695" s="413"/>
      <c r="SA695" s="413"/>
      <c r="SB695" s="413"/>
      <c r="SC695" s="413"/>
      <c r="SD695" s="414"/>
      <c r="SE695" s="414"/>
      <c r="SF695" s="413"/>
      <c r="SG695" s="413"/>
      <c r="SH695" s="414"/>
      <c r="SI695" s="414"/>
      <c r="SJ695" s="413"/>
      <c r="SK695" s="413"/>
      <c r="SL695" s="413"/>
      <c r="SM695" s="413"/>
      <c r="SN695" s="413"/>
      <c r="SO695" s="407"/>
      <c r="SP695" s="439"/>
      <c r="SQ695" s="413"/>
      <c r="SR695" s="413"/>
      <c r="SS695" s="413"/>
      <c r="ST695" s="413"/>
      <c r="SU695" s="413"/>
      <c r="SV695" s="413"/>
      <c r="SW695" s="413"/>
      <c r="SX695" s="412"/>
      <c r="SY695" s="412"/>
      <c r="SZ695" s="412"/>
      <c r="TA695" s="412"/>
      <c r="TB695" s="412"/>
      <c r="TC695" s="412"/>
      <c r="TD695" s="412"/>
      <c r="TE695" s="412"/>
      <c r="TF695" s="412"/>
      <c r="TG695" s="412"/>
      <c r="TH695" s="412"/>
      <c r="TI695" s="412"/>
      <c r="TJ695" s="412"/>
      <c r="TK695" s="412"/>
      <c r="TL695" s="412"/>
      <c r="TM695" s="412"/>
      <c r="TN695" s="412"/>
      <c r="TO695" s="412"/>
      <c r="TP695" s="412"/>
      <c r="TQ695" s="412"/>
      <c r="TR695" s="412"/>
      <c r="TS695" s="412"/>
      <c r="TT695" s="412"/>
      <c r="TU695" s="412"/>
      <c r="TV695" s="412"/>
      <c r="TW695" s="412"/>
      <c r="TX695" s="412"/>
      <c r="TY695" s="412"/>
      <c r="TZ695" s="412"/>
      <c r="UA695" s="412"/>
      <c r="UB695" s="412"/>
      <c r="UC695" s="412"/>
      <c r="UD695" s="412"/>
      <c r="UE695" s="412"/>
      <c r="UF695" s="412"/>
      <c r="UG695" s="412"/>
      <c r="UH695" s="412"/>
      <c r="UI695" s="412"/>
      <c r="UJ695" s="412"/>
      <c r="UK695" s="412"/>
      <c r="UL695" s="412"/>
      <c r="UM695" s="412"/>
      <c r="UN695" s="412"/>
      <c r="UO695" s="412"/>
      <c r="UP695" s="413"/>
      <c r="UQ695" s="413"/>
      <c r="UR695" s="413"/>
      <c r="US695" s="413"/>
      <c r="UT695" s="413"/>
      <c r="UU695" s="413"/>
      <c r="UV695" s="413"/>
      <c r="UW695" s="413"/>
      <c r="UX695" s="413"/>
      <c r="UY695" s="413"/>
      <c r="UZ695" s="413"/>
      <c r="VA695" s="413"/>
      <c r="VB695" s="413"/>
      <c r="VC695" s="413"/>
      <c r="VD695" s="413"/>
      <c r="VE695" s="413"/>
      <c r="VF695" s="413"/>
      <c r="VG695" s="413"/>
      <c r="VH695" s="413"/>
      <c r="VI695" s="413"/>
      <c r="VJ695" s="413"/>
      <c r="VK695" s="413"/>
      <c r="VL695" s="413"/>
      <c r="VM695" s="413"/>
      <c r="VN695" s="414"/>
      <c r="VO695" s="414"/>
      <c r="VP695" s="414"/>
      <c r="VQ695" s="414"/>
      <c r="VR695" s="414"/>
      <c r="VS695" s="413"/>
      <c r="VT695" s="413"/>
      <c r="VU695" s="414"/>
      <c r="VV695" s="414"/>
      <c r="VW695" s="413"/>
      <c r="VX695" s="413"/>
      <c r="VY695" s="414"/>
      <c r="VZ695" s="414"/>
      <c r="WA695" s="413"/>
      <c r="WB695" s="413"/>
      <c r="WC695" s="413"/>
      <c r="WD695" s="413"/>
      <c r="WE695" s="413"/>
      <c r="WF695" s="413"/>
      <c r="WG695" s="413"/>
      <c r="WH695" s="414"/>
      <c r="WI695" s="414"/>
      <c r="WJ695" s="413"/>
      <c r="WK695" s="413"/>
      <c r="WL695" s="414"/>
      <c r="WM695" s="414"/>
      <c r="WN695" s="413"/>
      <c r="WO695" s="413"/>
      <c r="WP695" s="413"/>
      <c r="WQ695" s="413"/>
      <c r="WR695" s="413"/>
      <c r="WS695" s="407"/>
      <c r="WT695" s="439"/>
      <c r="WU695" s="413"/>
      <c r="WV695" s="413"/>
      <c r="WW695" s="413"/>
      <c r="WX695" s="413"/>
      <c r="WY695" s="413"/>
      <c r="WZ695" s="413"/>
      <c r="XA695" s="413"/>
      <c r="XB695" s="412"/>
      <c r="XC695" s="412"/>
      <c r="XD695" s="412"/>
      <c r="XE695" s="412"/>
      <c r="XF695" s="412"/>
      <c r="XG695" s="412"/>
      <c r="XH695" s="412"/>
      <c r="XI695" s="412"/>
      <c r="XJ695" s="412"/>
      <c r="XK695" s="412"/>
      <c r="XL695" s="412"/>
      <c r="XM695" s="412"/>
      <c r="XN695" s="412"/>
      <c r="XO695" s="412"/>
      <c r="XP695" s="412"/>
      <c r="XQ695" s="412"/>
      <c r="XR695" s="412"/>
      <c r="XS695" s="412"/>
      <c r="XT695" s="412"/>
      <c r="XU695" s="412"/>
      <c r="XV695" s="412"/>
      <c r="XW695" s="412"/>
      <c r="XX695" s="412"/>
      <c r="XY695" s="412"/>
      <c r="XZ695" s="412"/>
      <c r="YA695" s="412"/>
      <c r="YB695" s="412"/>
      <c r="YC695" s="412"/>
      <c r="YD695" s="412"/>
      <c r="YE695" s="412"/>
      <c r="YF695" s="412"/>
      <c r="YG695" s="412"/>
      <c r="YH695" s="412"/>
      <c r="YI695" s="412"/>
      <c r="YJ695" s="412"/>
      <c r="YK695" s="412"/>
      <c r="YL695" s="412"/>
      <c r="YM695" s="412"/>
      <c r="YN695" s="412"/>
      <c r="YO695" s="412"/>
      <c r="YP695" s="412"/>
      <c r="YQ695" s="412"/>
      <c r="YR695" s="412"/>
      <c r="YS695" s="412"/>
      <c r="YT695" s="413"/>
      <c r="YU695" s="413"/>
      <c r="YV695" s="413"/>
      <c r="YW695" s="413"/>
      <c r="YX695" s="413"/>
      <c r="YY695" s="413"/>
      <c r="YZ695" s="413"/>
      <c r="ZA695" s="413"/>
      <c r="ZB695" s="413"/>
      <c r="ZC695" s="413"/>
      <c r="ZD695" s="413"/>
      <c r="ZE695" s="413"/>
      <c r="ZF695" s="413"/>
      <c r="ZG695" s="413"/>
      <c r="ZH695" s="413"/>
      <c r="ZI695" s="413"/>
      <c r="ZJ695" s="413"/>
      <c r="ZK695" s="413"/>
      <c r="ZL695" s="413"/>
      <c r="ZM695" s="413"/>
      <c r="ZN695" s="413"/>
      <c r="ZO695" s="413"/>
      <c r="ZP695" s="413"/>
      <c r="ZQ695" s="413"/>
      <c r="ZR695" s="414"/>
      <c r="ZS695" s="414"/>
      <c r="ZT695" s="414"/>
      <c r="ZU695" s="414"/>
      <c r="ZV695" s="414"/>
      <c r="ZW695" s="413"/>
      <c r="ZX695" s="413"/>
      <c r="ZY695" s="414"/>
      <c r="ZZ695" s="414"/>
      <c r="AAA695" s="413"/>
      <c r="AAB695" s="413"/>
      <c r="AAC695" s="414"/>
      <c r="AAD695" s="414"/>
      <c r="AAE695" s="413"/>
      <c r="AAF695" s="413"/>
      <c r="AAG695" s="413"/>
      <c r="AAH695" s="413"/>
      <c r="AAI695" s="413"/>
      <c r="AAJ695" s="413"/>
      <c r="AAK695" s="413"/>
      <c r="AAL695" s="414"/>
      <c r="AAM695" s="414"/>
      <c r="AAN695" s="413"/>
      <c r="AAO695" s="413"/>
      <c r="AAP695" s="414"/>
      <c r="AAQ695" s="414"/>
      <c r="AAR695" s="413"/>
      <c r="AAS695" s="413"/>
      <c r="AAT695" s="413"/>
      <c r="AAU695" s="413"/>
      <c r="AAV695" s="413"/>
      <c r="AAW695" s="407"/>
      <c r="AAX695" s="439"/>
      <c r="AAY695" s="413"/>
      <c r="AAZ695" s="413"/>
      <c r="ABA695" s="413"/>
      <c r="ABB695" s="413"/>
      <c r="ABC695" s="413"/>
      <c r="ABD695" s="413"/>
      <c r="ABE695" s="413"/>
      <c r="ABF695" s="412"/>
      <c r="ABG695" s="412"/>
      <c r="ABH695" s="412"/>
      <c r="ABI695" s="412"/>
      <c r="ABJ695" s="412"/>
      <c r="ABK695" s="412"/>
      <c r="ABL695" s="412"/>
      <c r="ABM695" s="412"/>
      <c r="ABN695" s="412"/>
      <c r="ABO695" s="412"/>
      <c r="ABP695" s="412"/>
      <c r="ABQ695" s="412"/>
      <c r="ABR695" s="412"/>
      <c r="ABS695" s="412"/>
      <c r="ABT695" s="412"/>
      <c r="ABU695" s="412"/>
      <c r="ABV695" s="412"/>
      <c r="ABW695" s="412"/>
      <c r="ABX695" s="412"/>
      <c r="ABY695" s="412"/>
      <c r="ABZ695" s="412"/>
      <c r="ACA695" s="412"/>
      <c r="ACB695" s="412"/>
      <c r="ACC695" s="412"/>
      <c r="ACD695" s="412"/>
      <c r="ACE695" s="412"/>
      <c r="ACF695" s="412"/>
      <c r="ACG695" s="412"/>
      <c r="ACH695" s="412"/>
      <c r="ACI695" s="412"/>
      <c r="ACJ695" s="412"/>
      <c r="ACK695" s="412"/>
      <c r="ACL695" s="412"/>
      <c r="ACM695" s="412"/>
      <c r="ACN695" s="412"/>
      <c r="ACO695" s="412"/>
      <c r="ACP695" s="412"/>
      <c r="ACQ695" s="412"/>
      <c r="ACR695" s="412"/>
      <c r="ACS695" s="412"/>
      <c r="ACT695" s="412"/>
      <c r="ACU695" s="412"/>
      <c r="ACV695" s="412"/>
      <c r="ACW695" s="412"/>
      <c r="ACX695" s="413"/>
      <c r="ACY695" s="413"/>
      <c r="ACZ695" s="413"/>
      <c r="ADA695" s="413"/>
      <c r="ADB695" s="413"/>
      <c r="ADC695" s="413"/>
      <c r="ADD695" s="413"/>
      <c r="ADE695" s="413"/>
      <c r="ADF695" s="413"/>
      <c r="ADG695" s="413"/>
      <c r="ADH695" s="413"/>
      <c r="ADI695" s="413"/>
      <c r="ADJ695" s="413"/>
      <c r="ADK695" s="413"/>
      <c r="ADL695" s="413"/>
      <c r="ADM695" s="413"/>
      <c r="ADN695" s="413"/>
      <c r="ADO695" s="413"/>
      <c r="ADP695" s="413"/>
      <c r="ADQ695" s="413"/>
      <c r="ADR695" s="413"/>
      <c r="ADS695" s="413"/>
      <c r="ADT695" s="413"/>
      <c r="ADU695" s="413"/>
      <c r="ADV695" s="414"/>
      <c r="ADW695" s="414"/>
      <c r="ADX695" s="414"/>
      <c r="ADY695" s="414"/>
      <c r="ADZ695" s="414"/>
      <c r="AEA695" s="413"/>
      <c r="AEB695" s="413"/>
      <c r="AEC695" s="414"/>
      <c r="AED695" s="414"/>
      <c r="AEE695" s="413"/>
      <c r="AEF695" s="413"/>
      <c r="AEG695" s="414"/>
      <c r="AEH695" s="414"/>
      <c r="AEI695" s="413"/>
      <c r="AEJ695" s="413"/>
      <c r="AEK695" s="413"/>
      <c r="AEL695" s="413"/>
      <c r="AEM695" s="413"/>
      <c r="AEN695" s="413"/>
      <c r="AEO695" s="413"/>
      <c r="AEP695" s="414"/>
      <c r="AEQ695" s="414"/>
      <c r="AER695" s="413"/>
      <c r="AES695" s="413"/>
      <c r="AET695" s="414"/>
      <c r="AEU695" s="414"/>
      <c r="AEV695" s="413"/>
      <c r="AEW695" s="413"/>
      <c r="AEX695" s="413"/>
      <c r="AEY695" s="413"/>
      <c r="AEZ695" s="413"/>
      <c r="AFA695" s="407"/>
      <c r="AFB695" s="439"/>
      <c r="AFC695" s="413"/>
      <c r="AFD695" s="413"/>
      <c r="AFE695" s="413"/>
      <c r="AFF695" s="413"/>
      <c r="AFG695" s="413"/>
      <c r="AFH695" s="413"/>
      <c r="AFI695" s="413"/>
      <c r="AFJ695" s="412"/>
      <c r="AFK695" s="412"/>
      <c r="AFL695" s="412"/>
      <c r="AFM695" s="412"/>
      <c r="AFN695" s="412"/>
      <c r="AFO695" s="412"/>
      <c r="AFP695" s="412"/>
      <c r="AFQ695" s="412"/>
      <c r="AFR695" s="412"/>
      <c r="AFS695" s="412"/>
      <c r="AFT695" s="412"/>
      <c r="AFU695" s="412"/>
      <c r="AFV695" s="412"/>
      <c r="AFW695" s="412"/>
      <c r="AFX695" s="412"/>
      <c r="AFY695" s="412"/>
      <c r="AFZ695" s="412"/>
      <c r="AGA695" s="412"/>
      <c r="AGB695" s="412"/>
      <c r="AGC695" s="412"/>
      <c r="AGD695" s="412"/>
      <c r="AGE695" s="412"/>
      <c r="AGF695" s="412"/>
      <c r="AGG695" s="412"/>
      <c r="AGH695" s="412"/>
      <c r="AGI695" s="412"/>
      <c r="AGJ695" s="412"/>
      <c r="AGK695" s="412"/>
      <c r="AGL695" s="412"/>
      <c r="AGM695" s="412"/>
      <c r="AGN695" s="412"/>
      <c r="AGO695" s="412"/>
      <c r="AGP695" s="412"/>
      <c r="AGQ695" s="412"/>
      <c r="AGR695" s="412"/>
      <c r="AGS695" s="412"/>
      <c r="AGT695" s="412"/>
      <c r="AGU695" s="412"/>
      <c r="AGV695" s="412"/>
      <c r="AGW695" s="412"/>
      <c r="AGX695" s="412"/>
      <c r="AGY695" s="412"/>
      <c r="AGZ695" s="412"/>
      <c r="AHA695" s="412"/>
      <c r="AHB695" s="413"/>
      <c r="AHC695" s="413"/>
      <c r="AHD695" s="413"/>
      <c r="AHE695" s="413"/>
      <c r="AHF695" s="413"/>
      <c r="AHG695" s="413"/>
      <c r="AHH695" s="413"/>
      <c r="AHI695" s="413"/>
      <c r="AHJ695" s="413"/>
      <c r="AHK695" s="413"/>
      <c r="AHL695" s="413"/>
      <c r="AHM695" s="413"/>
      <c r="AHN695" s="413"/>
      <c r="AHO695" s="413"/>
      <c r="AHP695" s="413"/>
      <c r="AHQ695" s="413"/>
      <c r="AHR695" s="413"/>
      <c r="AHS695" s="413"/>
      <c r="AHT695" s="413"/>
      <c r="AHU695" s="413"/>
      <c r="AHV695" s="413"/>
      <c r="AHW695" s="413"/>
      <c r="AHX695" s="413"/>
      <c r="AHY695" s="413"/>
      <c r="AHZ695" s="414"/>
      <c r="AIA695" s="414"/>
      <c r="AIB695" s="414"/>
      <c r="AIC695" s="414"/>
      <c r="AID695" s="414"/>
      <c r="AIE695" s="413"/>
      <c r="AIF695" s="413"/>
      <c r="AIG695" s="414"/>
      <c r="AIH695" s="414"/>
      <c r="AII695" s="413"/>
      <c r="AIJ695" s="413"/>
      <c r="AIK695" s="414"/>
      <c r="AIL695" s="414"/>
      <c r="AIM695" s="413"/>
      <c r="AIN695" s="413"/>
      <c r="AIO695" s="413"/>
      <c r="AIP695" s="413"/>
      <c r="AIQ695" s="413"/>
      <c r="AIR695" s="413"/>
      <c r="AIS695" s="413"/>
      <c r="AIT695" s="414"/>
      <c r="AIU695" s="414"/>
      <c r="AIV695" s="413"/>
      <c r="AIW695" s="413"/>
      <c r="AIX695" s="414"/>
      <c r="AIY695" s="414"/>
      <c r="AIZ695" s="413"/>
      <c r="AJA695" s="413"/>
      <c r="AJB695" s="413"/>
      <c r="AJC695" s="413"/>
      <c r="AJD695" s="413"/>
      <c r="AJE695" s="407"/>
      <c r="AJF695" s="439"/>
      <c r="AJG695" s="413"/>
      <c r="AJH695" s="413"/>
      <c r="AJI695" s="413"/>
      <c r="AJJ695" s="413"/>
      <c r="AJK695" s="413"/>
      <c r="AJL695" s="413"/>
      <c r="AJM695" s="413"/>
      <c r="AJN695" s="412"/>
      <c r="AJO695" s="412"/>
      <c r="AJP695" s="412"/>
      <c r="AJQ695" s="412"/>
      <c r="AJR695" s="412"/>
      <c r="AJS695" s="412"/>
      <c r="AJT695" s="412"/>
      <c r="AJU695" s="412"/>
      <c r="AJV695" s="412"/>
      <c r="AJW695" s="412"/>
      <c r="AJX695" s="412"/>
      <c r="AJY695" s="412"/>
      <c r="AJZ695" s="412"/>
      <c r="AKA695" s="412"/>
      <c r="AKB695" s="412"/>
      <c r="AKC695" s="412"/>
      <c r="AKD695" s="412"/>
      <c r="AKE695" s="412"/>
      <c r="AKF695" s="412"/>
      <c r="AKG695" s="412"/>
      <c r="AKH695" s="412"/>
      <c r="AKI695" s="412"/>
      <c r="AKJ695" s="412"/>
      <c r="AKK695" s="412"/>
      <c r="AKL695" s="412"/>
      <c r="AKM695" s="412"/>
      <c r="AKN695" s="412"/>
      <c r="AKO695" s="412"/>
      <c r="AKP695" s="412"/>
      <c r="AKQ695" s="412"/>
      <c r="AKR695" s="412"/>
      <c r="AKS695" s="412"/>
      <c r="AKT695" s="412"/>
      <c r="AKU695" s="412"/>
      <c r="AKV695" s="412"/>
      <c r="AKW695" s="412"/>
      <c r="AKX695" s="412"/>
      <c r="AKY695" s="412"/>
      <c r="AKZ695" s="412"/>
      <c r="ALA695" s="412"/>
      <c r="ALB695" s="412"/>
      <c r="ALC695" s="412"/>
      <c r="ALD695" s="412"/>
      <c r="ALE695" s="412"/>
      <c r="ALF695" s="413"/>
      <c r="ALG695" s="413"/>
      <c r="ALH695" s="413"/>
      <c r="ALI695" s="413"/>
      <c r="ALJ695" s="413"/>
      <c r="ALK695" s="413"/>
      <c r="ALL695" s="413"/>
      <c r="ALM695" s="413"/>
      <c r="ALN695" s="413"/>
      <c r="ALO695" s="413"/>
      <c r="ALP695" s="413"/>
      <c r="ALQ695" s="413"/>
      <c r="ALR695" s="413"/>
      <c r="ALS695" s="413"/>
      <c r="ALT695" s="413"/>
      <c r="ALU695" s="413"/>
      <c r="ALV695" s="413"/>
      <c r="ALW695" s="413"/>
      <c r="ALX695" s="413"/>
      <c r="ALY695" s="413"/>
      <c r="ALZ695" s="413"/>
      <c r="AMA695" s="413"/>
      <c r="AMB695" s="413"/>
      <c r="AMC695" s="413"/>
      <c r="AMD695" s="414"/>
      <c r="AME695" s="414"/>
      <c r="AMF695" s="414"/>
      <c r="AMG695" s="414"/>
      <c r="AMH695" s="414"/>
      <c r="AMI695" s="413"/>
      <c r="AMJ695" s="413"/>
      <c r="AMK695" s="414"/>
      <c r="AML695" s="414"/>
      <c r="AMM695" s="413"/>
      <c r="AMN695" s="413"/>
      <c r="AMO695" s="414"/>
      <c r="AMP695" s="414"/>
      <c r="AMQ695" s="413"/>
      <c r="AMR695" s="413"/>
      <c r="AMS695" s="413"/>
      <c r="AMT695" s="413"/>
      <c r="AMU695" s="413"/>
      <c r="AMV695" s="413"/>
      <c r="AMW695" s="413"/>
      <c r="AMX695" s="414"/>
      <c r="AMY695" s="414"/>
      <c r="AMZ695" s="413"/>
      <c r="ANA695" s="413"/>
      <c r="ANB695" s="414"/>
      <c r="ANC695" s="414"/>
      <c r="AND695" s="413"/>
      <c r="ANE695" s="413"/>
      <c r="ANF695" s="413"/>
      <c r="ANG695" s="413"/>
      <c r="ANH695" s="413"/>
      <c r="ANI695" s="407"/>
      <c r="ANJ695" s="439"/>
      <c r="ANK695" s="413"/>
      <c r="ANL695" s="413"/>
      <c r="ANM695" s="413"/>
      <c r="ANN695" s="413"/>
      <c r="ANO695" s="413"/>
      <c r="ANP695" s="413"/>
      <c r="ANQ695" s="413"/>
      <c r="ANR695" s="412"/>
      <c r="ANS695" s="412"/>
      <c r="ANT695" s="412"/>
      <c r="ANU695" s="412"/>
      <c r="ANV695" s="412"/>
      <c r="ANW695" s="412"/>
      <c r="ANX695" s="412"/>
      <c r="ANY695" s="412"/>
      <c r="ANZ695" s="412"/>
      <c r="AOA695" s="412"/>
      <c r="AOB695" s="412"/>
      <c r="AOC695" s="412"/>
      <c r="AOD695" s="412"/>
      <c r="AOE695" s="412"/>
      <c r="AOF695" s="412"/>
      <c r="AOG695" s="412"/>
      <c r="AOH695" s="412"/>
      <c r="AOI695" s="412"/>
      <c r="AOJ695" s="412"/>
      <c r="AOK695" s="412"/>
      <c r="AOL695" s="412"/>
      <c r="AOM695" s="412"/>
      <c r="AON695" s="412"/>
      <c r="AOO695" s="412"/>
      <c r="AOP695" s="412"/>
      <c r="AOQ695" s="412"/>
      <c r="AOR695" s="412"/>
      <c r="AOS695" s="412"/>
      <c r="AOT695" s="412"/>
      <c r="AOU695" s="412"/>
      <c r="AOV695" s="412"/>
      <c r="AOW695" s="412"/>
      <c r="AOX695" s="412"/>
      <c r="AOY695" s="412"/>
      <c r="AOZ695" s="412"/>
      <c r="APA695" s="412"/>
      <c r="APB695" s="412"/>
      <c r="APC695" s="412"/>
      <c r="APD695" s="412"/>
      <c r="APE695" s="412"/>
      <c r="APF695" s="412"/>
      <c r="APG695" s="412"/>
      <c r="APH695" s="412"/>
      <c r="API695" s="412"/>
      <c r="APJ695" s="413"/>
      <c r="APK695" s="413"/>
      <c r="APL695" s="413"/>
      <c r="APM695" s="413"/>
      <c r="APN695" s="413"/>
      <c r="APO695" s="413"/>
      <c r="APP695" s="413"/>
      <c r="APQ695" s="413"/>
      <c r="APR695" s="413"/>
      <c r="APS695" s="413"/>
      <c r="APT695" s="413"/>
      <c r="APU695" s="413"/>
      <c r="APV695" s="413"/>
      <c r="APW695" s="413"/>
      <c r="APX695" s="413"/>
      <c r="APY695" s="413"/>
      <c r="APZ695" s="413"/>
      <c r="AQA695" s="413"/>
      <c r="AQB695" s="413"/>
      <c r="AQC695" s="413"/>
      <c r="AQD695" s="413"/>
      <c r="AQE695" s="413"/>
      <c r="AQF695" s="413"/>
      <c r="AQG695" s="413"/>
      <c r="AQH695" s="414"/>
      <c r="AQI695" s="414"/>
      <c r="AQJ695" s="414"/>
      <c r="AQK695" s="414"/>
      <c r="AQL695" s="414"/>
      <c r="AQM695" s="413"/>
      <c r="AQN695" s="413"/>
      <c r="AQO695" s="414"/>
      <c r="AQP695" s="414"/>
      <c r="AQQ695" s="413"/>
      <c r="AQR695" s="413"/>
      <c r="AQS695" s="414"/>
      <c r="AQT695" s="414"/>
      <c r="AQU695" s="413"/>
      <c r="AQV695" s="413"/>
      <c r="AQW695" s="413"/>
      <c r="AQX695" s="413"/>
      <c r="AQY695" s="413"/>
      <c r="AQZ695" s="413"/>
      <c r="ARA695" s="413"/>
      <c r="ARB695" s="414"/>
      <c r="ARC695" s="414"/>
      <c r="ARD695" s="413"/>
      <c r="ARE695" s="413"/>
      <c r="ARF695" s="414"/>
      <c r="ARG695" s="414"/>
      <c r="ARH695" s="413"/>
      <c r="ARI695" s="413"/>
      <c r="ARJ695" s="413"/>
      <c r="ARK695" s="413"/>
      <c r="ARL695" s="413"/>
      <c r="ARM695" s="407"/>
      <c r="ARN695" s="439"/>
      <c r="ARO695" s="413"/>
      <c r="ARP695" s="413"/>
      <c r="ARQ695" s="413"/>
      <c r="ARR695" s="413"/>
      <c r="ARS695" s="413"/>
      <c r="ART695" s="413"/>
      <c r="ARU695" s="413"/>
      <c r="ARV695" s="412"/>
      <c r="ARW695" s="412"/>
      <c r="ARX695" s="412"/>
      <c r="ARY695" s="412"/>
      <c r="ARZ695" s="412"/>
      <c r="ASA695" s="412"/>
      <c r="ASB695" s="412"/>
      <c r="ASC695" s="412"/>
      <c r="ASD695" s="412"/>
      <c r="ASE695" s="412"/>
      <c r="ASF695" s="412"/>
      <c r="ASG695" s="412"/>
      <c r="ASH695" s="412"/>
      <c r="ASI695" s="412"/>
      <c r="ASJ695" s="412"/>
      <c r="ASK695" s="412"/>
      <c r="ASL695" s="412"/>
      <c r="ASM695" s="412"/>
      <c r="ASN695" s="412"/>
      <c r="ASO695" s="412"/>
      <c r="ASP695" s="412"/>
      <c r="ASQ695" s="412"/>
      <c r="ASR695" s="412"/>
      <c r="ASS695" s="412"/>
      <c r="AST695" s="412"/>
      <c r="ASU695" s="412"/>
      <c r="ASV695" s="412"/>
      <c r="ASW695" s="412"/>
      <c r="ASX695" s="412"/>
      <c r="ASY695" s="412"/>
      <c r="ASZ695" s="412"/>
      <c r="ATA695" s="412"/>
      <c r="ATB695" s="412"/>
      <c r="ATC695" s="412"/>
      <c r="ATD695" s="412"/>
      <c r="ATE695" s="412"/>
      <c r="ATF695" s="412"/>
      <c r="ATG695" s="412"/>
      <c r="ATH695" s="412"/>
      <c r="ATI695" s="412"/>
      <c r="ATJ695" s="412"/>
      <c r="ATK695" s="412"/>
      <c r="ATL695" s="412"/>
      <c r="ATM695" s="412"/>
      <c r="ATN695" s="413"/>
      <c r="ATO695" s="413"/>
      <c r="ATP695" s="413"/>
      <c r="ATQ695" s="413"/>
      <c r="ATR695" s="413"/>
      <c r="ATS695" s="413"/>
      <c r="ATT695" s="413"/>
      <c r="ATU695" s="413"/>
      <c r="ATV695" s="413"/>
      <c r="ATW695" s="413"/>
      <c r="ATX695" s="413"/>
      <c r="ATY695" s="413"/>
      <c r="ATZ695" s="413"/>
      <c r="AUA695" s="413"/>
      <c r="AUB695" s="413"/>
      <c r="AUC695" s="413"/>
      <c r="AUD695" s="413"/>
      <c r="AUE695" s="413"/>
      <c r="AUF695" s="413"/>
      <c r="AUG695" s="413"/>
      <c r="AUH695" s="413"/>
      <c r="AUI695" s="413"/>
      <c r="AUJ695" s="413"/>
      <c r="AUK695" s="413"/>
      <c r="AUL695" s="414"/>
      <c r="AUM695" s="414"/>
      <c r="AUN695" s="414"/>
      <c r="AUO695" s="414"/>
      <c r="AUP695" s="414"/>
      <c r="AUQ695" s="413"/>
      <c r="AUR695" s="413"/>
      <c r="AUS695" s="414"/>
      <c r="AUT695" s="414"/>
      <c r="AUU695" s="413"/>
      <c r="AUV695" s="413"/>
      <c r="AUW695" s="414"/>
      <c r="AUX695" s="414"/>
      <c r="AUY695" s="413"/>
      <c r="AUZ695" s="413"/>
      <c r="AVA695" s="413"/>
      <c r="AVB695" s="413"/>
      <c r="AVC695" s="413"/>
      <c r="AVD695" s="413"/>
      <c r="AVE695" s="413"/>
      <c r="AVF695" s="414"/>
      <c r="AVG695" s="414"/>
      <c r="AVH695" s="413"/>
      <c r="AVI695" s="413"/>
      <c r="AVJ695" s="414"/>
      <c r="AVK695" s="414"/>
      <c r="AVL695" s="413"/>
      <c r="AVM695" s="413"/>
      <c r="AVN695" s="413"/>
      <c r="AVO695" s="413"/>
      <c r="AVP695" s="413"/>
      <c r="AVQ695" s="407"/>
      <c r="AVR695" s="439"/>
      <c r="AVS695" s="413"/>
      <c r="AVT695" s="413"/>
      <c r="AVU695" s="413"/>
      <c r="AVV695" s="413"/>
      <c r="AVW695" s="413"/>
      <c r="AVX695" s="413"/>
      <c r="AVY695" s="413"/>
      <c r="AVZ695" s="412"/>
      <c r="AWA695" s="412"/>
      <c r="AWB695" s="412"/>
      <c r="AWC695" s="412"/>
      <c r="AWD695" s="412"/>
      <c r="AWE695" s="412"/>
      <c r="AWF695" s="412"/>
      <c r="AWG695" s="412"/>
      <c r="AWH695" s="412"/>
      <c r="AWI695" s="412"/>
      <c r="AWJ695" s="412"/>
      <c r="AWK695" s="412"/>
      <c r="AWL695" s="412"/>
      <c r="AWM695" s="412"/>
      <c r="AWN695" s="412"/>
      <c r="AWO695" s="412"/>
      <c r="AWP695" s="412"/>
      <c r="AWQ695" s="412"/>
      <c r="AWR695" s="412"/>
      <c r="AWS695" s="412"/>
      <c r="AWT695" s="412"/>
      <c r="AWU695" s="412"/>
      <c r="AWV695" s="412"/>
      <c r="AWW695" s="412"/>
      <c r="AWX695" s="412"/>
      <c r="AWY695" s="412"/>
      <c r="AWZ695" s="412"/>
      <c r="AXA695" s="412"/>
      <c r="AXB695" s="412"/>
      <c r="AXC695" s="412"/>
      <c r="AXD695" s="412"/>
      <c r="AXE695" s="412"/>
      <c r="AXF695" s="412"/>
      <c r="AXG695" s="412"/>
      <c r="AXH695" s="412"/>
      <c r="AXI695" s="412"/>
      <c r="AXJ695" s="412"/>
      <c r="AXK695" s="412"/>
      <c r="AXL695" s="412"/>
      <c r="AXM695" s="412"/>
      <c r="AXN695" s="412"/>
      <c r="AXO695" s="412"/>
      <c r="AXP695" s="412"/>
      <c r="AXQ695" s="412"/>
      <c r="AXR695" s="413"/>
      <c r="AXS695" s="413"/>
      <c r="AXT695" s="413"/>
      <c r="AXU695" s="413"/>
      <c r="AXV695" s="413"/>
      <c r="AXW695" s="413"/>
      <c r="AXX695" s="413"/>
      <c r="AXY695" s="413"/>
      <c r="AXZ695" s="413"/>
      <c r="AYA695" s="413"/>
      <c r="AYB695" s="413"/>
      <c r="AYC695" s="413"/>
      <c r="AYD695" s="413"/>
      <c r="AYE695" s="413"/>
      <c r="AYF695" s="413"/>
      <c r="AYG695" s="413"/>
      <c r="AYH695" s="413"/>
      <c r="AYI695" s="413"/>
      <c r="AYJ695" s="413"/>
      <c r="AYK695" s="413"/>
      <c r="AYL695" s="413"/>
      <c r="AYM695" s="413"/>
      <c r="AYN695" s="413"/>
      <c r="AYO695" s="413"/>
      <c r="AYP695" s="414"/>
      <c r="AYQ695" s="414"/>
      <c r="AYR695" s="414"/>
      <c r="AYS695" s="414"/>
      <c r="AYT695" s="414"/>
      <c r="AYU695" s="413"/>
      <c r="AYV695" s="413"/>
      <c r="AYW695" s="414"/>
      <c r="AYX695" s="414"/>
      <c r="AYY695" s="413"/>
      <c r="AYZ695" s="413"/>
      <c r="AZA695" s="414"/>
      <c r="AZB695" s="414"/>
      <c r="AZC695" s="413"/>
      <c r="AZD695" s="413"/>
      <c r="AZE695" s="413"/>
      <c r="AZF695" s="413"/>
      <c r="AZG695" s="413"/>
      <c r="AZH695" s="413"/>
      <c r="AZI695" s="413"/>
      <c r="AZJ695" s="414"/>
      <c r="AZK695" s="414"/>
      <c r="AZL695" s="413"/>
      <c r="AZM695" s="413"/>
      <c r="AZN695" s="414"/>
      <c r="AZO695" s="414"/>
      <c r="AZP695" s="413"/>
      <c r="AZQ695" s="413"/>
      <c r="AZR695" s="413"/>
      <c r="AZS695" s="413"/>
      <c r="AZT695" s="413"/>
      <c r="AZU695" s="407"/>
      <c r="AZV695" s="439"/>
      <c r="AZW695" s="413"/>
      <c r="AZX695" s="413"/>
      <c r="AZY695" s="413"/>
      <c r="AZZ695" s="413"/>
      <c r="BAA695" s="413"/>
      <c r="BAB695" s="413"/>
      <c r="BAC695" s="413"/>
      <c r="BAD695" s="412"/>
      <c r="BAE695" s="412"/>
      <c r="BAF695" s="412"/>
      <c r="BAG695" s="412"/>
      <c r="BAH695" s="412"/>
      <c r="BAI695" s="412"/>
      <c r="BAJ695" s="412"/>
      <c r="BAK695" s="412"/>
      <c r="BAL695" s="412"/>
      <c r="BAM695" s="412"/>
      <c r="BAN695" s="412"/>
      <c r="BAO695" s="412"/>
      <c r="BAP695" s="412"/>
      <c r="BAQ695" s="412"/>
      <c r="BAR695" s="412"/>
      <c r="BAS695" s="412"/>
      <c r="BAT695" s="412"/>
      <c r="BAU695" s="412"/>
      <c r="BAV695" s="412"/>
      <c r="BAW695" s="412"/>
      <c r="BAX695" s="412"/>
      <c r="BAY695" s="412"/>
      <c r="BAZ695" s="412"/>
      <c r="BBA695" s="412"/>
      <c r="BBB695" s="412"/>
      <c r="BBC695" s="412"/>
      <c r="BBD695" s="412"/>
      <c r="BBE695" s="412"/>
      <c r="BBF695" s="412"/>
      <c r="BBG695" s="412"/>
      <c r="BBH695" s="412"/>
      <c r="BBI695" s="412"/>
      <c r="BBJ695" s="412"/>
      <c r="BBK695" s="412"/>
      <c r="BBL695" s="412"/>
      <c r="BBM695" s="412"/>
      <c r="BBN695" s="412"/>
      <c r="BBO695" s="412"/>
      <c r="BBP695" s="412"/>
      <c r="BBQ695" s="412"/>
      <c r="BBR695" s="412"/>
      <c r="BBS695" s="412"/>
      <c r="BBT695" s="412"/>
      <c r="BBU695" s="412"/>
      <c r="BBV695" s="413"/>
      <c r="BBW695" s="413"/>
      <c r="BBX695" s="413"/>
      <c r="BBY695" s="413"/>
      <c r="BBZ695" s="413"/>
      <c r="BCA695" s="413"/>
      <c r="BCB695" s="413"/>
      <c r="BCC695" s="413"/>
      <c r="BCD695" s="413"/>
      <c r="BCE695" s="413"/>
      <c r="BCF695" s="413"/>
      <c r="BCG695" s="413"/>
      <c r="BCH695" s="413"/>
      <c r="BCI695" s="413"/>
      <c r="BCJ695" s="413"/>
      <c r="BCK695" s="413"/>
      <c r="BCL695" s="413"/>
      <c r="BCM695" s="413"/>
      <c r="BCN695" s="413"/>
      <c r="BCO695" s="413"/>
      <c r="BCP695" s="413"/>
      <c r="BCQ695" s="413"/>
      <c r="BCR695" s="413"/>
      <c r="BCS695" s="413"/>
      <c r="BCT695" s="414"/>
      <c r="BCU695" s="414"/>
      <c r="BCV695" s="414"/>
      <c r="BCW695" s="414"/>
      <c r="BCX695" s="414"/>
      <c r="BCY695" s="413"/>
      <c r="BCZ695" s="413"/>
      <c r="BDA695" s="414"/>
      <c r="BDB695" s="414"/>
      <c r="BDC695" s="413"/>
      <c r="BDD695" s="413"/>
      <c r="BDE695" s="414"/>
      <c r="BDF695" s="414"/>
      <c r="BDG695" s="413"/>
      <c r="BDH695" s="413"/>
      <c r="BDI695" s="413"/>
      <c r="BDJ695" s="413"/>
      <c r="BDK695" s="413"/>
      <c r="BDL695" s="413"/>
      <c r="BDM695" s="413"/>
      <c r="BDN695" s="414"/>
      <c r="BDO695" s="414"/>
      <c r="BDP695" s="413"/>
      <c r="BDQ695" s="413"/>
      <c r="BDR695" s="414"/>
      <c r="BDS695" s="414"/>
      <c r="BDT695" s="413"/>
      <c r="BDU695" s="413"/>
      <c r="BDV695" s="413"/>
      <c r="BDW695" s="413"/>
      <c r="BDX695" s="413"/>
      <c r="BDY695" s="407"/>
      <c r="BDZ695" s="439"/>
      <c r="BEA695" s="413"/>
      <c r="BEB695" s="413"/>
      <c r="BEC695" s="413"/>
      <c r="BED695" s="413"/>
      <c r="BEE695" s="413"/>
      <c r="BEF695" s="413"/>
      <c r="BEG695" s="413"/>
      <c r="BEH695" s="412"/>
      <c r="BEI695" s="412"/>
      <c r="BEJ695" s="412"/>
      <c r="BEK695" s="412"/>
      <c r="BEL695" s="412"/>
      <c r="BEM695" s="412"/>
      <c r="BEN695" s="412"/>
      <c r="BEO695" s="412"/>
      <c r="BEP695" s="412"/>
      <c r="BEQ695" s="412"/>
      <c r="BER695" s="412"/>
      <c r="BES695" s="412"/>
      <c r="BET695" s="412"/>
      <c r="BEU695" s="412"/>
      <c r="BEV695" s="412"/>
      <c r="BEW695" s="412"/>
      <c r="BEX695" s="412"/>
      <c r="BEY695" s="412"/>
      <c r="BEZ695" s="412"/>
      <c r="BFA695" s="412"/>
      <c r="BFB695" s="412"/>
      <c r="BFC695" s="412"/>
      <c r="BFD695" s="412"/>
      <c r="BFE695" s="412"/>
      <c r="BFF695" s="412"/>
      <c r="BFG695" s="412"/>
      <c r="BFH695" s="412"/>
      <c r="BFI695" s="412"/>
      <c r="BFJ695" s="412"/>
      <c r="BFK695" s="412"/>
      <c r="BFL695" s="412"/>
      <c r="BFM695" s="412"/>
      <c r="BFN695" s="412"/>
      <c r="BFO695" s="412"/>
      <c r="BFP695" s="412"/>
      <c r="BFQ695" s="412"/>
      <c r="BFR695" s="412"/>
      <c r="BFS695" s="412"/>
      <c r="BFT695" s="412"/>
      <c r="BFU695" s="412"/>
      <c r="BFV695" s="412"/>
      <c r="BFW695" s="412"/>
      <c r="BFX695" s="412"/>
      <c r="BFY695" s="412"/>
      <c r="BFZ695" s="413"/>
      <c r="BGA695" s="413"/>
      <c r="BGB695" s="413"/>
      <c r="BGC695" s="413"/>
      <c r="BGD695" s="413"/>
      <c r="BGE695" s="413"/>
      <c r="BGF695" s="413"/>
      <c r="BGG695" s="413"/>
      <c r="BGH695" s="413"/>
      <c r="BGI695" s="413"/>
      <c r="BGJ695" s="413"/>
      <c r="BGK695" s="413"/>
      <c r="BGL695" s="413"/>
      <c r="BGM695" s="413"/>
      <c r="BGN695" s="413"/>
      <c r="BGO695" s="413"/>
      <c r="BGP695" s="413"/>
      <c r="BGQ695" s="413"/>
      <c r="BGR695" s="413"/>
      <c r="BGS695" s="413"/>
      <c r="BGT695" s="413"/>
      <c r="BGU695" s="413"/>
      <c r="BGV695" s="413"/>
      <c r="BGW695" s="413"/>
      <c r="BGX695" s="414"/>
      <c r="BGY695" s="414"/>
      <c r="BGZ695" s="414"/>
      <c r="BHA695" s="414"/>
      <c r="BHB695" s="414"/>
      <c r="BHC695" s="413"/>
      <c r="BHD695" s="413"/>
      <c r="BHE695" s="414"/>
      <c r="BHF695" s="414"/>
      <c r="BHG695" s="413"/>
      <c r="BHH695" s="413"/>
      <c r="BHI695" s="414"/>
      <c r="BHJ695" s="414"/>
      <c r="BHK695" s="413"/>
      <c r="BHL695" s="413"/>
      <c r="BHM695" s="413"/>
      <c r="BHN695" s="413"/>
      <c r="BHO695" s="413"/>
      <c r="BHP695" s="413"/>
      <c r="BHQ695" s="413"/>
      <c r="BHR695" s="414"/>
      <c r="BHS695" s="414"/>
      <c r="BHT695" s="413"/>
      <c r="BHU695" s="413"/>
      <c r="BHV695" s="414"/>
      <c r="BHW695" s="414"/>
      <c r="BHX695" s="413"/>
      <c r="BHY695" s="413"/>
      <c r="BHZ695" s="413"/>
      <c r="BIA695" s="413"/>
      <c r="BIB695" s="413"/>
      <c r="BIC695" s="407"/>
      <c r="BID695" s="439"/>
      <c r="BIE695" s="413"/>
      <c r="BIF695" s="413"/>
      <c r="BIG695" s="413"/>
      <c r="BIH695" s="413"/>
      <c r="BII695" s="413"/>
      <c r="BIJ695" s="413"/>
      <c r="BIK695" s="413"/>
      <c r="BIL695" s="412"/>
      <c r="BIM695" s="412"/>
      <c r="BIN695" s="412"/>
      <c r="BIO695" s="412"/>
      <c r="BIP695" s="412"/>
      <c r="BIQ695" s="412"/>
      <c r="BIR695" s="412"/>
      <c r="BIS695" s="412"/>
      <c r="BIT695" s="412"/>
      <c r="BIU695" s="412"/>
      <c r="BIV695" s="412"/>
      <c r="BIW695" s="412"/>
      <c r="BIX695" s="412"/>
      <c r="BIY695" s="412"/>
      <c r="BIZ695" s="412"/>
      <c r="BJA695" s="412"/>
      <c r="BJB695" s="412"/>
      <c r="BJC695" s="412"/>
      <c r="BJD695" s="412"/>
      <c r="BJE695" s="412"/>
      <c r="BJF695" s="412"/>
      <c r="BJG695" s="412"/>
      <c r="BJH695" s="412"/>
      <c r="BJI695" s="412"/>
      <c r="BJJ695" s="412"/>
      <c r="BJK695" s="412"/>
      <c r="BJL695" s="412"/>
      <c r="BJM695" s="412"/>
      <c r="BJN695" s="412"/>
      <c r="BJO695" s="412"/>
      <c r="BJP695" s="412"/>
      <c r="BJQ695" s="412"/>
      <c r="BJR695" s="412"/>
      <c r="BJS695" s="412"/>
      <c r="BJT695" s="412"/>
      <c r="BJU695" s="412"/>
      <c r="BJV695" s="412"/>
      <c r="BJW695" s="412"/>
      <c r="BJX695" s="412"/>
      <c r="BJY695" s="412"/>
      <c r="BJZ695" s="412"/>
      <c r="BKA695" s="412"/>
      <c r="BKB695" s="412"/>
      <c r="BKC695" s="412"/>
      <c r="BKD695" s="413"/>
      <c r="BKE695" s="413"/>
      <c r="BKF695" s="413"/>
      <c r="BKG695" s="413"/>
      <c r="BKH695" s="413"/>
      <c r="BKI695" s="413"/>
      <c r="BKJ695" s="413"/>
      <c r="BKK695" s="413"/>
      <c r="BKL695" s="413"/>
      <c r="BKM695" s="413"/>
      <c r="BKN695" s="413"/>
      <c r="BKO695" s="413"/>
      <c r="BKP695" s="413"/>
      <c r="BKQ695" s="413"/>
      <c r="BKR695" s="413"/>
      <c r="BKS695" s="413"/>
      <c r="BKT695" s="413"/>
      <c r="BKU695" s="413"/>
      <c r="BKV695" s="413"/>
      <c r="BKW695" s="413"/>
      <c r="BKX695" s="413"/>
      <c r="BKY695" s="413"/>
      <c r="BKZ695" s="413"/>
      <c r="BLA695" s="413"/>
      <c r="BLB695" s="414"/>
      <c r="BLC695" s="414"/>
      <c r="BLD695" s="414"/>
      <c r="BLE695" s="414"/>
      <c r="BLF695" s="414"/>
      <c r="BLG695" s="413"/>
      <c r="BLH695" s="413"/>
      <c r="BLI695" s="414"/>
      <c r="BLJ695" s="414"/>
      <c r="BLK695" s="413"/>
      <c r="BLL695" s="413"/>
      <c r="BLM695" s="414"/>
      <c r="BLN695" s="414"/>
      <c r="BLO695" s="413"/>
      <c r="BLP695" s="413"/>
      <c r="BLQ695" s="413"/>
      <c r="BLR695" s="413"/>
      <c r="BLS695" s="413"/>
      <c r="BLT695" s="413"/>
      <c r="BLU695" s="413"/>
      <c r="BLV695" s="414"/>
      <c r="BLW695" s="414"/>
      <c r="BLX695" s="413"/>
      <c r="BLY695" s="413"/>
      <c r="BLZ695" s="414"/>
      <c r="BMA695" s="414"/>
      <c r="BMB695" s="413"/>
      <c r="BMC695" s="413"/>
      <c r="BMD695" s="413"/>
      <c r="BME695" s="413"/>
      <c r="BMF695" s="413"/>
      <c r="BMG695" s="407"/>
      <c r="BMH695" s="439"/>
      <c r="BMI695" s="413"/>
      <c r="BMJ695" s="413"/>
      <c r="BMK695" s="413"/>
      <c r="BML695" s="413"/>
      <c r="BMM695" s="413"/>
      <c r="BMN695" s="413"/>
      <c r="BMO695" s="413"/>
      <c r="BMP695" s="412"/>
      <c r="BMQ695" s="412"/>
      <c r="BMR695" s="412"/>
      <c r="BMS695" s="412"/>
      <c r="BMT695" s="412"/>
      <c r="BMU695" s="412"/>
      <c r="BMV695" s="412"/>
      <c r="BMW695" s="412"/>
      <c r="BMX695" s="412"/>
      <c r="BMY695" s="412"/>
      <c r="BMZ695" s="412"/>
      <c r="BNA695" s="412"/>
      <c r="BNB695" s="412"/>
      <c r="BNC695" s="412"/>
      <c r="BND695" s="412"/>
      <c r="BNE695" s="412"/>
      <c r="BNF695" s="412"/>
      <c r="BNG695" s="412"/>
      <c r="BNH695" s="412"/>
      <c r="BNI695" s="412"/>
      <c r="BNJ695" s="412"/>
      <c r="BNK695" s="412"/>
      <c r="BNL695" s="412"/>
      <c r="BNM695" s="412"/>
      <c r="BNN695" s="412"/>
      <c r="BNO695" s="412"/>
      <c r="BNP695" s="412"/>
      <c r="BNQ695" s="412"/>
      <c r="BNR695" s="412"/>
      <c r="BNS695" s="412"/>
      <c r="BNT695" s="412"/>
      <c r="BNU695" s="412"/>
      <c r="BNV695" s="412"/>
      <c r="BNW695" s="412"/>
      <c r="BNX695" s="412"/>
      <c r="BNY695" s="412"/>
      <c r="BNZ695" s="412"/>
      <c r="BOA695" s="412"/>
      <c r="BOB695" s="412"/>
      <c r="BOC695" s="412"/>
      <c r="BOD695" s="412"/>
      <c r="BOE695" s="412"/>
      <c r="BOF695" s="412"/>
      <c r="BOG695" s="412"/>
      <c r="BOH695" s="413"/>
      <c r="BOI695" s="413"/>
      <c r="BOJ695" s="413"/>
      <c r="BOK695" s="413"/>
      <c r="BOL695" s="413"/>
      <c r="BOM695" s="413"/>
      <c r="BON695" s="413"/>
      <c r="BOO695" s="413"/>
      <c r="BOP695" s="413"/>
      <c r="BOQ695" s="413"/>
      <c r="BOR695" s="413"/>
      <c r="BOS695" s="413"/>
      <c r="BOT695" s="413"/>
      <c r="BOU695" s="413"/>
      <c r="BOV695" s="413"/>
      <c r="BOW695" s="413"/>
      <c r="BOX695" s="413"/>
      <c r="BOY695" s="413"/>
      <c r="BOZ695" s="413"/>
      <c r="BPA695" s="413"/>
      <c r="BPB695" s="413"/>
      <c r="BPC695" s="413"/>
      <c r="BPD695" s="413"/>
      <c r="BPE695" s="413"/>
      <c r="BPF695" s="414"/>
      <c r="BPG695" s="414"/>
      <c r="BPH695" s="414"/>
      <c r="BPI695" s="414"/>
      <c r="BPJ695" s="414"/>
      <c r="BPK695" s="413"/>
      <c r="BPL695" s="413"/>
      <c r="BPM695" s="414"/>
      <c r="BPN695" s="414"/>
      <c r="BPO695" s="413"/>
      <c r="BPP695" s="413"/>
      <c r="BPQ695" s="414"/>
      <c r="BPR695" s="414"/>
      <c r="BPS695" s="413"/>
      <c r="BPT695" s="413"/>
      <c r="BPU695" s="413"/>
      <c r="BPV695" s="413"/>
      <c r="BPW695" s="413"/>
      <c r="BPX695" s="413"/>
      <c r="BPY695" s="413"/>
      <c r="BPZ695" s="414"/>
      <c r="BQA695" s="414"/>
      <c r="BQB695" s="413"/>
      <c r="BQC695" s="413"/>
      <c r="BQD695" s="414"/>
      <c r="BQE695" s="414"/>
      <c r="BQF695" s="413"/>
      <c r="BQG695" s="413"/>
      <c r="BQH695" s="413"/>
      <c r="BQI695" s="413"/>
      <c r="BQJ695" s="413"/>
      <c r="BQK695" s="407"/>
      <c r="BQL695" s="439"/>
      <c r="BQM695" s="413"/>
      <c r="BQN695" s="413"/>
      <c r="BQO695" s="413"/>
      <c r="BQP695" s="413"/>
      <c r="BQQ695" s="413"/>
      <c r="BQR695" s="413"/>
      <c r="BQS695" s="413"/>
      <c r="BQT695" s="412"/>
      <c r="BQU695" s="412"/>
      <c r="BQV695" s="412"/>
      <c r="BQW695" s="412"/>
      <c r="BQX695" s="412"/>
      <c r="BQY695" s="412"/>
      <c r="BQZ695" s="412"/>
      <c r="BRA695" s="412"/>
      <c r="BRB695" s="412"/>
      <c r="BRC695" s="412"/>
      <c r="BRD695" s="412"/>
      <c r="BRE695" s="412"/>
      <c r="BRF695" s="412"/>
      <c r="BRG695" s="412"/>
      <c r="BRH695" s="412"/>
      <c r="BRI695" s="412"/>
      <c r="BRJ695" s="412"/>
      <c r="BRK695" s="412"/>
      <c r="BRL695" s="412"/>
      <c r="BRM695" s="412"/>
      <c r="BRN695" s="412"/>
      <c r="BRO695" s="412"/>
      <c r="BRP695" s="412"/>
      <c r="BRQ695" s="412"/>
      <c r="BRR695" s="412"/>
      <c r="BRS695" s="412"/>
      <c r="BRT695" s="412"/>
      <c r="BRU695" s="412"/>
      <c r="BRV695" s="412"/>
      <c r="BRW695" s="412"/>
      <c r="BRX695" s="412"/>
      <c r="BRY695" s="412"/>
      <c r="BRZ695" s="412"/>
      <c r="BSA695" s="412"/>
      <c r="BSB695" s="412"/>
      <c r="BSC695" s="412"/>
      <c r="BSD695" s="412"/>
      <c r="BSE695" s="412"/>
      <c r="BSF695" s="412"/>
      <c r="BSG695" s="412"/>
      <c r="BSH695" s="412"/>
      <c r="BSI695" s="412"/>
      <c r="BSJ695" s="412"/>
      <c r="BSK695" s="412"/>
      <c r="BSL695" s="413"/>
      <c r="BSM695" s="413"/>
      <c r="BSN695" s="413"/>
      <c r="BSO695" s="413"/>
      <c r="BSP695" s="413"/>
      <c r="BSQ695" s="413"/>
      <c r="BSR695" s="413"/>
      <c r="BSS695" s="413"/>
      <c r="BST695" s="413"/>
      <c r="BSU695" s="413"/>
      <c r="BSV695" s="413"/>
      <c r="BSW695" s="413"/>
      <c r="BSX695" s="413"/>
      <c r="BSY695" s="413"/>
      <c r="BSZ695" s="413"/>
      <c r="BTA695" s="413"/>
      <c r="BTB695" s="413"/>
      <c r="BTC695" s="413"/>
      <c r="BTD695" s="413"/>
      <c r="BTE695" s="413"/>
      <c r="BTF695" s="413"/>
      <c r="BTG695" s="413"/>
      <c r="BTH695" s="413"/>
      <c r="BTI695" s="413"/>
      <c r="BTJ695" s="414"/>
      <c r="BTK695" s="414"/>
      <c r="BTL695" s="414"/>
      <c r="BTM695" s="414"/>
      <c r="BTN695" s="414"/>
      <c r="BTO695" s="413"/>
      <c r="BTP695" s="413"/>
      <c r="BTQ695" s="414"/>
      <c r="BTR695" s="414"/>
      <c r="BTS695" s="413"/>
      <c r="BTT695" s="413"/>
      <c r="BTU695" s="414"/>
      <c r="BTV695" s="414"/>
      <c r="BTW695" s="413"/>
      <c r="BTX695" s="413"/>
      <c r="BTY695" s="413"/>
      <c r="BTZ695" s="413"/>
      <c r="BUA695" s="413"/>
      <c r="BUB695" s="413"/>
      <c r="BUC695" s="413"/>
      <c r="BUD695" s="414"/>
      <c r="BUE695" s="414"/>
      <c r="BUF695" s="413"/>
      <c r="BUG695" s="413"/>
      <c r="BUH695" s="414"/>
      <c r="BUI695" s="414"/>
      <c r="BUJ695" s="413"/>
      <c r="BUK695" s="413"/>
      <c r="BUL695" s="413"/>
      <c r="BUM695" s="413"/>
      <c r="BUN695" s="413"/>
      <c r="BUO695" s="407"/>
      <c r="BUP695" s="439"/>
      <c r="BUQ695" s="413"/>
      <c r="BUR695" s="413"/>
      <c r="BUS695" s="413"/>
      <c r="BUT695" s="413"/>
      <c r="BUU695" s="413"/>
      <c r="BUV695" s="413"/>
      <c r="BUW695" s="413"/>
      <c r="BUX695" s="412"/>
      <c r="BUY695" s="412"/>
      <c r="BUZ695" s="412"/>
      <c r="BVA695" s="412"/>
      <c r="BVB695" s="412"/>
      <c r="BVC695" s="412"/>
      <c r="BVD695" s="412"/>
      <c r="BVE695" s="412"/>
      <c r="BVF695" s="412"/>
      <c r="BVG695" s="412"/>
      <c r="BVH695" s="412"/>
      <c r="BVI695" s="412"/>
      <c r="BVJ695" s="412"/>
      <c r="BVK695" s="412"/>
      <c r="BVL695" s="412"/>
      <c r="BVM695" s="412"/>
      <c r="BVN695" s="412"/>
      <c r="BVO695" s="412"/>
      <c r="BVP695" s="412"/>
      <c r="BVQ695" s="412"/>
      <c r="BVR695" s="412"/>
      <c r="BVS695" s="412"/>
      <c r="BVT695" s="412"/>
      <c r="BVU695" s="412"/>
      <c r="BVV695" s="412"/>
      <c r="BVW695" s="412"/>
      <c r="BVX695" s="412"/>
      <c r="BVY695" s="412"/>
      <c r="BVZ695" s="412"/>
      <c r="BWA695" s="412"/>
      <c r="BWB695" s="412"/>
      <c r="BWC695" s="412"/>
      <c r="BWD695" s="412"/>
      <c r="BWE695" s="412"/>
      <c r="BWF695" s="412"/>
      <c r="BWG695" s="412"/>
      <c r="BWH695" s="412"/>
      <c r="BWI695" s="412"/>
      <c r="BWJ695" s="412"/>
      <c r="BWK695" s="412"/>
      <c r="BWL695" s="412"/>
      <c r="BWM695" s="412"/>
      <c r="BWN695" s="412"/>
      <c r="BWO695" s="412"/>
      <c r="BWP695" s="413"/>
      <c r="BWQ695" s="413"/>
      <c r="BWR695" s="413"/>
      <c r="BWS695" s="413"/>
      <c r="BWT695" s="413"/>
      <c r="BWU695" s="413"/>
      <c r="BWV695" s="413"/>
      <c r="BWW695" s="413"/>
      <c r="BWX695" s="413"/>
      <c r="BWY695" s="413"/>
      <c r="BWZ695" s="413"/>
      <c r="BXA695" s="413"/>
      <c r="BXB695" s="413"/>
      <c r="BXC695" s="413"/>
      <c r="BXD695" s="413"/>
      <c r="BXE695" s="413"/>
      <c r="BXF695" s="413"/>
      <c r="BXG695" s="413"/>
      <c r="BXH695" s="413"/>
      <c r="BXI695" s="413"/>
      <c r="BXJ695" s="413"/>
      <c r="BXK695" s="413"/>
      <c r="BXL695" s="413"/>
      <c r="BXM695" s="413"/>
      <c r="BXN695" s="414"/>
      <c r="BXO695" s="414"/>
      <c r="BXP695" s="414"/>
      <c r="BXQ695" s="414"/>
      <c r="BXR695" s="414"/>
      <c r="BXS695" s="413"/>
      <c r="BXT695" s="413"/>
      <c r="BXU695" s="414"/>
      <c r="BXV695" s="414"/>
      <c r="BXW695" s="413"/>
      <c r="BXX695" s="413"/>
      <c r="BXY695" s="414"/>
      <c r="BXZ695" s="414"/>
      <c r="BYA695" s="413"/>
      <c r="BYB695" s="413"/>
      <c r="BYC695" s="413"/>
      <c r="BYD695" s="413"/>
      <c r="BYE695" s="413"/>
      <c r="BYF695" s="413"/>
      <c r="BYG695" s="413"/>
      <c r="BYH695" s="414"/>
      <c r="BYI695" s="414"/>
      <c r="BYJ695" s="413"/>
      <c r="BYK695" s="413"/>
      <c r="BYL695" s="414"/>
      <c r="BYM695" s="414"/>
      <c r="BYN695" s="413"/>
      <c r="BYO695" s="413"/>
      <c r="BYP695" s="413"/>
      <c r="BYQ695" s="413"/>
      <c r="BYR695" s="413"/>
      <c r="BYS695" s="407"/>
      <c r="BYT695" s="439"/>
      <c r="BYU695" s="413"/>
      <c r="BYV695" s="413"/>
      <c r="BYW695" s="413"/>
      <c r="BYX695" s="413"/>
      <c r="BYY695" s="413"/>
      <c r="BYZ695" s="413"/>
      <c r="BZA695" s="413"/>
      <c r="BZB695" s="412"/>
      <c r="BZC695" s="412"/>
      <c r="BZD695" s="412"/>
      <c r="BZE695" s="412"/>
      <c r="BZF695" s="412"/>
      <c r="BZG695" s="412"/>
      <c r="BZH695" s="412"/>
      <c r="BZI695" s="412"/>
      <c r="BZJ695" s="412"/>
      <c r="BZK695" s="412"/>
      <c r="BZL695" s="412"/>
      <c r="BZM695" s="412"/>
      <c r="BZN695" s="412"/>
      <c r="BZO695" s="412"/>
      <c r="BZP695" s="412"/>
      <c r="BZQ695" s="412"/>
      <c r="BZR695" s="412"/>
      <c r="BZS695" s="412"/>
      <c r="BZT695" s="412"/>
      <c r="BZU695" s="412"/>
      <c r="BZV695" s="412"/>
      <c r="BZW695" s="412"/>
      <c r="BZX695" s="412"/>
      <c r="BZY695" s="412"/>
      <c r="BZZ695" s="412"/>
      <c r="CAA695" s="412"/>
      <c r="CAB695" s="412"/>
      <c r="CAC695" s="412"/>
      <c r="CAD695" s="412"/>
      <c r="CAE695" s="412"/>
      <c r="CAF695" s="412"/>
      <c r="CAG695" s="412"/>
      <c r="CAH695" s="412"/>
      <c r="CAI695" s="412"/>
      <c r="CAJ695" s="412"/>
      <c r="CAK695" s="412"/>
      <c r="CAL695" s="412"/>
      <c r="CAM695" s="412"/>
      <c r="CAN695" s="412"/>
      <c r="CAO695" s="412"/>
      <c r="CAP695" s="412"/>
      <c r="CAQ695" s="412"/>
      <c r="CAR695" s="412"/>
      <c r="CAS695" s="412"/>
      <c r="CAT695" s="413"/>
      <c r="CAU695" s="413"/>
      <c r="CAV695" s="413"/>
      <c r="CAW695" s="413"/>
      <c r="CAX695" s="413"/>
      <c r="CAY695" s="413"/>
      <c r="CAZ695" s="413"/>
      <c r="CBA695" s="413"/>
      <c r="CBB695" s="413"/>
      <c r="CBC695" s="413"/>
      <c r="CBD695" s="413"/>
      <c r="CBE695" s="413"/>
      <c r="CBF695" s="413"/>
      <c r="CBG695" s="413"/>
      <c r="CBH695" s="413"/>
      <c r="CBI695" s="413"/>
      <c r="CBJ695" s="413"/>
      <c r="CBK695" s="413"/>
      <c r="CBL695" s="413"/>
      <c r="CBM695" s="413"/>
      <c r="CBN695" s="413"/>
      <c r="CBO695" s="413"/>
      <c r="CBP695" s="413"/>
      <c r="CBQ695" s="413"/>
      <c r="CBR695" s="414"/>
      <c r="CBS695" s="414"/>
      <c r="CBT695" s="414"/>
      <c r="CBU695" s="414"/>
      <c r="CBV695" s="414"/>
      <c r="CBW695" s="413"/>
      <c r="CBX695" s="413"/>
      <c r="CBY695" s="414"/>
      <c r="CBZ695" s="414"/>
      <c r="CCA695" s="413"/>
      <c r="CCB695" s="413"/>
      <c r="CCC695" s="414"/>
      <c r="CCD695" s="414"/>
      <c r="CCE695" s="413"/>
      <c r="CCF695" s="413"/>
      <c r="CCG695" s="413"/>
      <c r="CCH695" s="413"/>
      <c r="CCI695" s="413"/>
      <c r="CCJ695" s="413"/>
      <c r="CCK695" s="413"/>
      <c r="CCL695" s="414"/>
      <c r="CCM695" s="414"/>
      <c r="CCN695" s="413"/>
      <c r="CCO695" s="413"/>
      <c r="CCP695" s="414"/>
      <c r="CCQ695" s="414"/>
      <c r="CCR695" s="413"/>
      <c r="CCS695" s="413"/>
      <c r="CCT695" s="413"/>
      <c r="CCU695" s="413"/>
      <c r="CCV695" s="413"/>
      <c r="CCW695" s="407"/>
      <c r="CCX695" s="439"/>
      <c r="CCY695" s="413"/>
      <c r="CCZ695" s="413"/>
      <c r="CDA695" s="413"/>
      <c r="CDB695" s="413"/>
      <c r="CDC695" s="413"/>
      <c r="CDD695" s="413"/>
      <c r="CDE695" s="413"/>
      <c r="CDF695" s="412"/>
      <c r="CDG695" s="412"/>
      <c r="CDH695" s="412"/>
      <c r="CDI695" s="412"/>
      <c r="CDJ695" s="412"/>
      <c r="CDK695" s="412"/>
      <c r="CDL695" s="412"/>
      <c r="CDM695" s="412"/>
      <c r="CDN695" s="412"/>
      <c r="CDO695" s="412"/>
      <c r="CDP695" s="412"/>
      <c r="CDQ695" s="412"/>
      <c r="CDR695" s="412"/>
      <c r="CDS695" s="412"/>
      <c r="CDT695" s="412"/>
      <c r="CDU695" s="412"/>
      <c r="CDV695" s="412"/>
      <c r="CDW695" s="412"/>
      <c r="CDX695" s="412"/>
      <c r="CDY695" s="412"/>
      <c r="CDZ695" s="412"/>
      <c r="CEA695" s="412"/>
      <c r="CEB695" s="412"/>
      <c r="CEC695" s="412"/>
      <c r="CED695" s="412"/>
      <c r="CEE695" s="412"/>
      <c r="CEF695" s="412"/>
      <c r="CEG695" s="412"/>
      <c r="CEH695" s="412"/>
      <c r="CEI695" s="412"/>
      <c r="CEJ695" s="412"/>
      <c r="CEK695" s="412"/>
      <c r="CEL695" s="412"/>
      <c r="CEM695" s="412"/>
      <c r="CEN695" s="412"/>
      <c r="CEO695" s="412"/>
      <c r="CEP695" s="412"/>
      <c r="CEQ695" s="412"/>
      <c r="CER695" s="412"/>
      <c r="CES695" s="412"/>
      <c r="CET695" s="412"/>
      <c r="CEU695" s="412"/>
      <c r="CEV695" s="412"/>
      <c r="CEW695" s="412"/>
      <c r="CEX695" s="413"/>
      <c r="CEY695" s="413"/>
      <c r="CEZ695" s="413"/>
      <c r="CFA695" s="413"/>
      <c r="CFB695" s="413"/>
      <c r="CFC695" s="413"/>
      <c r="CFD695" s="413"/>
      <c r="CFE695" s="413"/>
      <c r="CFF695" s="413"/>
      <c r="CFG695" s="413"/>
      <c r="CFH695" s="413"/>
      <c r="CFI695" s="413"/>
      <c r="CFJ695" s="413"/>
      <c r="CFK695" s="413"/>
      <c r="CFL695" s="413"/>
      <c r="CFM695" s="413"/>
      <c r="CFN695" s="413"/>
      <c r="CFO695" s="413"/>
      <c r="CFP695" s="413"/>
      <c r="CFQ695" s="413"/>
      <c r="CFR695" s="413"/>
      <c r="CFS695" s="413"/>
      <c r="CFT695" s="413"/>
      <c r="CFU695" s="413"/>
      <c r="CFV695" s="414"/>
      <c r="CFW695" s="414"/>
      <c r="CFX695" s="414"/>
      <c r="CFY695" s="414"/>
      <c r="CFZ695" s="414"/>
      <c r="CGA695" s="413"/>
      <c r="CGB695" s="413"/>
      <c r="CGC695" s="414"/>
      <c r="CGD695" s="414"/>
      <c r="CGE695" s="413"/>
      <c r="CGF695" s="413"/>
      <c r="CGG695" s="414"/>
      <c r="CGH695" s="414"/>
      <c r="CGI695" s="413"/>
      <c r="CGJ695" s="413"/>
      <c r="CGK695" s="413"/>
      <c r="CGL695" s="413"/>
      <c r="CGM695" s="413"/>
      <c r="CGN695" s="413"/>
      <c r="CGO695" s="413"/>
      <c r="CGP695" s="414"/>
      <c r="CGQ695" s="414"/>
      <c r="CGR695" s="413"/>
      <c r="CGS695" s="413"/>
      <c r="CGT695" s="414"/>
      <c r="CGU695" s="414"/>
      <c r="CGV695" s="413"/>
      <c r="CGW695" s="413"/>
      <c r="CGX695" s="413"/>
      <c r="CGY695" s="413"/>
      <c r="CGZ695" s="413"/>
      <c r="CHA695" s="407"/>
      <c r="CHB695" s="439"/>
      <c r="CHC695" s="413"/>
      <c r="CHD695" s="413"/>
      <c r="CHE695" s="413"/>
      <c r="CHF695" s="413"/>
      <c r="CHG695" s="413"/>
      <c r="CHH695" s="413"/>
      <c r="CHI695" s="413"/>
      <c r="CHJ695" s="412"/>
      <c r="CHK695" s="412"/>
      <c r="CHL695" s="412"/>
      <c r="CHM695" s="412"/>
      <c r="CHN695" s="412"/>
      <c r="CHO695" s="412"/>
      <c r="CHP695" s="412"/>
      <c r="CHQ695" s="412"/>
      <c r="CHR695" s="412"/>
      <c r="CHS695" s="412"/>
      <c r="CHT695" s="412"/>
      <c r="CHU695" s="412"/>
      <c r="CHV695" s="412"/>
      <c r="CHW695" s="412"/>
      <c r="CHX695" s="412"/>
      <c r="CHY695" s="412"/>
      <c r="CHZ695" s="412"/>
      <c r="CIA695" s="412"/>
      <c r="CIB695" s="412"/>
      <c r="CIC695" s="412"/>
      <c r="CID695" s="412"/>
      <c r="CIE695" s="412"/>
      <c r="CIF695" s="412"/>
      <c r="CIG695" s="412"/>
      <c r="CIH695" s="412"/>
      <c r="CII695" s="412"/>
      <c r="CIJ695" s="412"/>
      <c r="CIK695" s="412"/>
      <c r="CIL695" s="412"/>
      <c r="CIM695" s="412"/>
      <c r="CIN695" s="412"/>
      <c r="CIO695" s="412"/>
      <c r="CIP695" s="412"/>
      <c r="CIQ695" s="412"/>
      <c r="CIR695" s="412"/>
      <c r="CIS695" s="412"/>
      <c r="CIT695" s="412"/>
      <c r="CIU695" s="412"/>
      <c r="CIV695" s="412"/>
      <c r="CIW695" s="412"/>
      <c r="CIX695" s="412"/>
      <c r="CIY695" s="412"/>
      <c r="CIZ695" s="412"/>
      <c r="CJA695" s="412"/>
      <c r="CJB695" s="413"/>
      <c r="CJC695" s="413"/>
      <c r="CJD695" s="413"/>
      <c r="CJE695" s="413"/>
      <c r="CJF695" s="413"/>
      <c r="CJG695" s="413"/>
      <c r="CJH695" s="413"/>
      <c r="CJI695" s="413"/>
      <c r="CJJ695" s="413"/>
      <c r="CJK695" s="413"/>
      <c r="CJL695" s="413"/>
      <c r="CJM695" s="413"/>
      <c r="CJN695" s="413"/>
      <c r="CJO695" s="413"/>
      <c r="CJP695" s="413"/>
      <c r="CJQ695" s="413"/>
      <c r="CJR695" s="413"/>
      <c r="CJS695" s="413"/>
      <c r="CJT695" s="413"/>
      <c r="CJU695" s="413"/>
      <c r="CJV695" s="413"/>
      <c r="CJW695" s="413"/>
      <c r="CJX695" s="413"/>
      <c r="CJY695" s="413"/>
      <c r="CJZ695" s="414"/>
      <c r="CKA695" s="414"/>
      <c r="CKB695" s="414"/>
      <c r="CKC695" s="414"/>
      <c r="CKD695" s="414"/>
      <c r="CKE695" s="413"/>
      <c r="CKF695" s="413"/>
      <c r="CKG695" s="414"/>
      <c r="CKH695" s="414"/>
      <c r="CKI695" s="413"/>
      <c r="CKJ695" s="413"/>
      <c r="CKK695" s="414"/>
      <c r="CKL695" s="414"/>
      <c r="CKM695" s="413"/>
      <c r="CKN695" s="413"/>
      <c r="CKO695" s="413"/>
      <c r="CKP695" s="413"/>
      <c r="CKQ695" s="413"/>
      <c r="CKR695" s="413"/>
      <c r="CKS695" s="413"/>
      <c r="CKT695" s="414"/>
      <c r="CKU695" s="414"/>
      <c r="CKV695" s="413"/>
      <c r="CKW695" s="413"/>
      <c r="CKX695" s="414"/>
      <c r="CKY695" s="414"/>
      <c r="CKZ695" s="413"/>
      <c r="CLA695" s="413"/>
      <c r="CLB695" s="413"/>
      <c r="CLC695" s="413"/>
      <c r="CLD695" s="413"/>
      <c r="CLE695" s="407"/>
      <c r="CLF695" s="439"/>
      <c r="CLG695" s="413"/>
      <c r="CLH695" s="413"/>
      <c r="CLI695" s="413"/>
      <c r="CLJ695" s="413"/>
      <c r="CLK695" s="413"/>
      <c r="CLL695" s="413"/>
      <c r="CLM695" s="413"/>
      <c r="CLN695" s="412"/>
      <c r="CLO695" s="412"/>
      <c r="CLP695" s="412"/>
      <c r="CLQ695" s="412"/>
      <c r="CLR695" s="412"/>
      <c r="CLS695" s="412"/>
      <c r="CLT695" s="412"/>
      <c r="CLU695" s="412"/>
      <c r="CLV695" s="412"/>
      <c r="CLW695" s="412"/>
      <c r="CLX695" s="412"/>
      <c r="CLY695" s="412"/>
      <c r="CLZ695" s="412"/>
      <c r="CMA695" s="412"/>
      <c r="CMB695" s="412"/>
      <c r="CMC695" s="412"/>
      <c r="CMD695" s="412"/>
      <c r="CME695" s="412"/>
      <c r="CMF695" s="412"/>
      <c r="CMG695" s="412"/>
      <c r="CMH695" s="412"/>
      <c r="CMI695" s="412"/>
      <c r="CMJ695" s="412"/>
      <c r="CMK695" s="412"/>
      <c r="CML695" s="412"/>
      <c r="CMM695" s="412"/>
      <c r="CMN695" s="412"/>
      <c r="CMO695" s="412"/>
      <c r="CMP695" s="412"/>
      <c r="CMQ695" s="412"/>
      <c r="CMR695" s="412"/>
      <c r="CMS695" s="412"/>
      <c r="CMT695" s="412"/>
      <c r="CMU695" s="412"/>
      <c r="CMV695" s="412"/>
      <c r="CMW695" s="412"/>
      <c r="CMX695" s="412"/>
      <c r="CMY695" s="412"/>
      <c r="CMZ695" s="412"/>
      <c r="CNA695" s="412"/>
      <c r="CNB695" s="412"/>
      <c r="CNC695" s="412"/>
      <c r="CND695" s="412"/>
      <c r="CNE695" s="412"/>
      <c r="CNF695" s="413"/>
      <c r="CNG695" s="413"/>
      <c r="CNH695" s="413"/>
      <c r="CNI695" s="413"/>
      <c r="CNJ695" s="413"/>
      <c r="CNK695" s="413"/>
      <c r="CNL695" s="413"/>
      <c r="CNM695" s="413"/>
      <c r="CNN695" s="413"/>
      <c r="CNO695" s="413"/>
      <c r="CNP695" s="413"/>
      <c r="CNQ695" s="413"/>
      <c r="CNR695" s="413"/>
      <c r="CNS695" s="413"/>
      <c r="CNT695" s="413"/>
      <c r="CNU695" s="413"/>
      <c r="CNV695" s="413"/>
      <c r="CNW695" s="413"/>
      <c r="CNX695" s="413"/>
      <c r="CNY695" s="413"/>
      <c r="CNZ695" s="413"/>
      <c r="COA695" s="413"/>
      <c r="COB695" s="413"/>
      <c r="COC695" s="413"/>
      <c r="COD695" s="414"/>
      <c r="COE695" s="414"/>
      <c r="COF695" s="414"/>
      <c r="COG695" s="414"/>
      <c r="COH695" s="414"/>
      <c r="COI695" s="413"/>
      <c r="COJ695" s="413"/>
      <c r="COK695" s="414"/>
      <c r="COL695" s="414"/>
      <c r="COM695" s="413"/>
      <c r="CON695" s="413"/>
      <c r="COO695" s="414"/>
      <c r="COP695" s="414"/>
      <c r="COQ695" s="413"/>
      <c r="COR695" s="413"/>
      <c r="COS695" s="413"/>
      <c r="COT695" s="413"/>
      <c r="COU695" s="413"/>
      <c r="COV695" s="413"/>
      <c r="COW695" s="413"/>
      <c r="COX695" s="414"/>
      <c r="COY695" s="414"/>
      <c r="COZ695" s="413"/>
      <c r="CPA695" s="413"/>
      <c r="CPB695" s="414"/>
      <c r="CPC695" s="414"/>
      <c r="CPD695" s="413"/>
      <c r="CPE695" s="413"/>
      <c r="CPF695" s="413"/>
      <c r="CPG695" s="413"/>
      <c r="CPH695" s="413"/>
      <c r="CPI695" s="407"/>
      <c r="CPJ695" s="439"/>
      <c r="CPK695" s="413"/>
      <c r="CPL695" s="413"/>
      <c r="CPM695" s="413"/>
      <c r="CPN695" s="413"/>
      <c r="CPO695" s="413"/>
      <c r="CPP695" s="413"/>
      <c r="CPQ695" s="413"/>
      <c r="CPR695" s="412"/>
      <c r="CPS695" s="412"/>
      <c r="CPT695" s="412"/>
      <c r="CPU695" s="412"/>
      <c r="CPV695" s="412"/>
      <c r="CPW695" s="412"/>
      <c r="CPX695" s="412"/>
      <c r="CPY695" s="412"/>
      <c r="CPZ695" s="412"/>
      <c r="CQA695" s="412"/>
      <c r="CQB695" s="412"/>
      <c r="CQC695" s="412"/>
      <c r="CQD695" s="412"/>
      <c r="CQE695" s="412"/>
      <c r="CQF695" s="412"/>
      <c r="CQG695" s="412"/>
      <c r="CQH695" s="412"/>
      <c r="CQI695" s="412"/>
      <c r="CQJ695" s="412"/>
      <c r="CQK695" s="412"/>
      <c r="CQL695" s="412"/>
      <c r="CQM695" s="412"/>
      <c r="CQN695" s="412"/>
      <c r="CQO695" s="412"/>
      <c r="CQP695" s="412"/>
      <c r="CQQ695" s="412"/>
      <c r="CQR695" s="412"/>
      <c r="CQS695" s="412"/>
      <c r="CQT695" s="412"/>
      <c r="CQU695" s="412"/>
      <c r="CQV695" s="412"/>
      <c r="CQW695" s="412"/>
      <c r="CQX695" s="412"/>
      <c r="CQY695" s="412"/>
      <c r="CQZ695" s="412"/>
      <c r="CRA695" s="412"/>
      <c r="CRB695" s="412"/>
      <c r="CRC695" s="412"/>
      <c r="CRD695" s="412"/>
      <c r="CRE695" s="412"/>
      <c r="CRF695" s="412"/>
      <c r="CRG695" s="412"/>
      <c r="CRH695" s="412"/>
      <c r="CRI695" s="412"/>
      <c r="CRJ695" s="413"/>
      <c r="CRK695" s="413"/>
      <c r="CRL695" s="413"/>
      <c r="CRM695" s="413"/>
      <c r="CRN695" s="413"/>
      <c r="CRO695" s="413"/>
      <c r="CRP695" s="413"/>
      <c r="CRQ695" s="413"/>
      <c r="CRR695" s="413"/>
      <c r="CRS695" s="413"/>
      <c r="CRT695" s="413"/>
      <c r="CRU695" s="413"/>
      <c r="CRV695" s="413"/>
      <c r="CRW695" s="413"/>
      <c r="CRX695" s="413"/>
      <c r="CRY695" s="413"/>
      <c r="CRZ695" s="413"/>
      <c r="CSA695" s="413"/>
      <c r="CSB695" s="413"/>
      <c r="CSC695" s="413"/>
      <c r="CSD695" s="413"/>
      <c r="CSE695" s="413"/>
      <c r="CSF695" s="413"/>
      <c r="CSG695" s="413"/>
      <c r="CSH695" s="414"/>
      <c r="CSI695" s="414"/>
      <c r="CSJ695" s="414"/>
      <c r="CSK695" s="414"/>
      <c r="CSL695" s="414"/>
      <c r="CSM695" s="413"/>
      <c r="CSN695" s="413"/>
      <c r="CSO695" s="414"/>
      <c r="CSP695" s="414"/>
      <c r="CSQ695" s="413"/>
      <c r="CSR695" s="413"/>
      <c r="CSS695" s="414"/>
      <c r="CST695" s="414"/>
      <c r="CSU695" s="413"/>
      <c r="CSV695" s="413"/>
      <c r="CSW695" s="413"/>
      <c r="CSX695" s="413"/>
      <c r="CSY695" s="413"/>
      <c r="CSZ695" s="413"/>
      <c r="CTA695" s="413"/>
      <c r="CTB695" s="414"/>
      <c r="CTC695" s="414"/>
      <c r="CTD695" s="413"/>
      <c r="CTE695" s="413"/>
      <c r="CTF695" s="414"/>
      <c r="CTG695" s="414"/>
      <c r="CTH695" s="413"/>
      <c r="CTI695" s="413"/>
      <c r="CTJ695" s="413"/>
      <c r="CTK695" s="413"/>
      <c r="CTL695" s="413"/>
      <c r="CTM695" s="407"/>
      <c r="CTN695" s="439"/>
      <c r="CTO695" s="413"/>
      <c r="CTP695" s="413"/>
      <c r="CTQ695" s="413"/>
      <c r="CTR695" s="413"/>
      <c r="CTS695" s="413"/>
      <c r="CTT695" s="413"/>
      <c r="CTU695" s="413"/>
      <c r="CTV695" s="412"/>
      <c r="CTW695" s="412"/>
      <c r="CTX695" s="412"/>
      <c r="CTY695" s="412"/>
      <c r="CTZ695" s="412"/>
      <c r="CUA695" s="412"/>
      <c r="CUB695" s="412"/>
      <c r="CUC695" s="412"/>
      <c r="CUD695" s="412"/>
      <c r="CUE695" s="412"/>
      <c r="CUF695" s="412"/>
      <c r="CUG695" s="412"/>
      <c r="CUH695" s="412"/>
      <c r="CUI695" s="412"/>
      <c r="CUJ695" s="412"/>
      <c r="CUK695" s="412"/>
      <c r="CUL695" s="412"/>
      <c r="CUM695" s="412"/>
      <c r="CUN695" s="412"/>
      <c r="CUO695" s="412"/>
      <c r="CUP695" s="412"/>
      <c r="CUQ695" s="412"/>
      <c r="CUR695" s="412"/>
      <c r="CUS695" s="412"/>
      <c r="CUT695" s="412"/>
      <c r="CUU695" s="412"/>
      <c r="CUV695" s="412"/>
      <c r="CUW695" s="412"/>
      <c r="CUX695" s="412"/>
      <c r="CUY695" s="412"/>
      <c r="CUZ695" s="412"/>
      <c r="CVA695" s="412"/>
      <c r="CVB695" s="412"/>
      <c r="CVC695" s="412"/>
      <c r="CVD695" s="412"/>
      <c r="CVE695" s="412"/>
      <c r="CVF695" s="412"/>
      <c r="CVG695" s="412"/>
      <c r="CVH695" s="412"/>
      <c r="CVI695" s="412"/>
      <c r="CVJ695" s="412"/>
      <c r="CVK695" s="412"/>
      <c r="CVL695" s="412"/>
      <c r="CVM695" s="412"/>
      <c r="CVN695" s="413"/>
      <c r="CVO695" s="413"/>
      <c r="CVP695" s="413"/>
      <c r="CVQ695" s="413"/>
      <c r="CVR695" s="413"/>
      <c r="CVS695" s="413"/>
      <c r="CVT695" s="413"/>
      <c r="CVU695" s="413"/>
      <c r="CVV695" s="413"/>
      <c r="CVW695" s="413"/>
      <c r="CVX695" s="413"/>
      <c r="CVY695" s="413"/>
      <c r="CVZ695" s="413"/>
      <c r="CWA695" s="413"/>
      <c r="CWB695" s="413"/>
      <c r="CWC695" s="413"/>
      <c r="CWD695" s="413"/>
      <c r="CWE695" s="413"/>
      <c r="CWF695" s="413"/>
      <c r="CWG695" s="413"/>
      <c r="CWH695" s="413"/>
      <c r="CWI695" s="413"/>
      <c r="CWJ695" s="413"/>
      <c r="CWK695" s="413"/>
      <c r="CWL695" s="414"/>
      <c r="CWM695" s="414"/>
      <c r="CWN695" s="414"/>
      <c r="CWO695" s="414"/>
      <c r="CWP695" s="414"/>
      <c r="CWQ695" s="413"/>
      <c r="CWR695" s="413"/>
      <c r="CWS695" s="414"/>
      <c r="CWT695" s="414"/>
      <c r="CWU695" s="413"/>
      <c r="CWV695" s="413"/>
      <c r="CWW695" s="414"/>
      <c r="CWX695" s="414"/>
      <c r="CWY695" s="413"/>
      <c r="CWZ695" s="413"/>
      <c r="CXA695" s="413"/>
      <c r="CXB695" s="413"/>
      <c r="CXC695" s="413"/>
      <c r="CXD695" s="413"/>
      <c r="CXE695" s="413"/>
      <c r="CXF695" s="414"/>
      <c r="CXG695" s="414"/>
      <c r="CXH695" s="413"/>
      <c r="CXI695" s="413"/>
      <c r="CXJ695" s="414"/>
      <c r="CXK695" s="414"/>
      <c r="CXL695" s="413"/>
      <c r="CXM695" s="413"/>
      <c r="CXN695" s="413"/>
      <c r="CXO695" s="413"/>
      <c r="CXP695" s="413"/>
      <c r="CXQ695" s="407"/>
      <c r="CXR695" s="439"/>
      <c r="CXS695" s="413"/>
      <c r="CXT695" s="413"/>
      <c r="CXU695" s="413"/>
      <c r="CXV695" s="413"/>
      <c r="CXW695" s="413"/>
      <c r="CXX695" s="413"/>
      <c r="CXY695" s="413"/>
      <c r="CXZ695" s="412"/>
      <c r="CYA695" s="412"/>
      <c r="CYB695" s="412"/>
      <c r="CYC695" s="412"/>
      <c r="CYD695" s="412"/>
      <c r="CYE695" s="412"/>
      <c r="CYF695" s="412"/>
      <c r="CYG695" s="412"/>
      <c r="CYH695" s="412"/>
      <c r="CYI695" s="412"/>
      <c r="CYJ695" s="412"/>
      <c r="CYK695" s="412"/>
      <c r="CYL695" s="412"/>
      <c r="CYM695" s="412"/>
      <c r="CYN695" s="412"/>
      <c r="CYO695" s="412"/>
      <c r="CYP695" s="412"/>
      <c r="CYQ695" s="412"/>
      <c r="CYR695" s="412"/>
      <c r="CYS695" s="412"/>
      <c r="CYT695" s="412"/>
      <c r="CYU695" s="412"/>
      <c r="CYV695" s="412"/>
      <c r="CYW695" s="412"/>
      <c r="CYX695" s="412"/>
      <c r="CYY695" s="412"/>
      <c r="CYZ695" s="412"/>
      <c r="CZA695" s="412"/>
      <c r="CZB695" s="412"/>
      <c r="CZC695" s="412"/>
      <c r="CZD695" s="412"/>
      <c r="CZE695" s="412"/>
      <c r="CZF695" s="412"/>
      <c r="CZG695" s="412"/>
      <c r="CZH695" s="412"/>
      <c r="CZI695" s="412"/>
      <c r="CZJ695" s="412"/>
      <c r="CZK695" s="412"/>
      <c r="CZL695" s="412"/>
      <c r="CZM695" s="412"/>
      <c r="CZN695" s="412"/>
      <c r="CZO695" s="412"/>
      <c r="CZP695" s="412"/>
      <c r="CZQ695" s="412"/>
      <c r="CZR695" s="413"/>
      <c r="CZS695" s="413"/>
      <c r="CZT695" s="413"/>
      <c r="CZU695" s="413"/>
      <c r="CZV695" s="413"/>
      <c r="CZW695" s="413"/>
      <c r="CZX695" s="413"/>
      <c r="CZY695" s="413"/>
      <c r="CZZ695" s="413"/>
      <c r="DAA695" s="413"/>
      <c r="DAB695" s="413"/>
      <c r="DAC695" s="413"/>
      <c r="DAD695" s="413"/>
      <c r="DAE695" s="413"/>
      <c r="DAF695" s="413"/>
      <c r="DAG695" s="413"/>
      <c r="DAH695" s="413"/>
      <c r="DAI695" s="413"/>
      <c r="DAJ695" s="413"/>
      <c r="DAK695" s="413"/>
      <c r="DAL695" s="413"/>
      <c r="DAM695" s="413"/>
      <c r="DAN695" s="413"/>
      <c r="DAO695" s="413"/>
      <c r="DAP695" s="414"/>
      <c r="DAQ695" s="414"/>
      <c r="DAR695" s="414"/>
      <c r="DAS695" s="414"/>
      <c r="DAT695" s="414"/>
      <c r="DAU695" s="413"/>
      <c r="DAV695" s="413"/>
      <c r="DAW695" s="414"/>
      <c r="DAX695" s="414"/>
      <c r="DAY695" s="413"/>
      <c r="DAZ695" s="413"/>
      <c r="DBA695" s="414"/>
      <c r="DBB695" s="414"/>
      <c r="DBC695" s="413"/>
      <c r="DBD695" s="413"/>
      <c r="DBE695" s="413"/>
      <c r="DBF695" s="413"/>
      <c r="DBG695" s="413"/>
      <c r="DBH695" s="413"/>
      <c r="DBI695" s="413"/>
      <c r="DBJ695" s="414"/>
      <c r="DBK695" s="414"/>
      <c r="DBL695" s="413"/>
      <c r="DBM695" s="413"/>
      <c r="DBN695" s="414"/>
      <c r="DBO695" s="414"/>
      <c r="DBP695" s="413"/>
      <c r="DBQ695" s="413"/>
      <c r="DBR695" s="413"/>
      <c r="DBS695" s="413"/>
      <c r="DBT695" s="413"/>
      <c r="DBU695" s="407"/>
      <c r="DBV695" s="439"/>
      <c r="DBW695" s="413"/>
      <c r="DBX695" s="413"/>
      <c r="DBY695" s="413"/>
      <c r="DBZ695" s="413"/>
      <c r="DCA695" s="413"/>
      <c r="DCB695" s="413"/>
      <c r="DCC695" s="413"/>
      <c r="DCD695" s="412"/>
      <c r="DCE695" s="412"/>
      <c r="DCF695" s="412"/>
      <c r="DCG695" s="412"/>
      <c r="DCH695" s="412"/>
      <c r="DCI695" s="412"/>
      <c r="DCJ695" s="412"/>
      <c r="DCK695" s="412"/>
      <c r="DCL695" s="412"/>
      <c r="DCM695" s="412"/>
      <c r="DCN695" s="412"/>
      <c r="DCO695" s="412"/>
      <c r="DCP695" s="412"/>
      <c r="DCQ695" s="412"/>
      <c r="DCR695" s="412"/>
      <c r="DCS695" s="412"/>
      <c r="DCT695" s="412"/>
      <c r="DCU695" s="412"/>
      <c r="DCV695" s="412"/>
      <c r="DCW695" s="412"/>
      <c r="DCX695" s="412"/>
      <c r="DCY695" s="412"/>
      <c r="DCZ695" s="412"/>
      <c r="DDA695" s="412"/>
      <c r="DDB695" s="412"/>
      <c r="DDC695" s="412"/>
      <c r="DDD695" s="412"/>
      <c r="DDE695" s="412"/>
      <c r="DDF695" s="412"/>
      <c r="DDG695" s="412"/>
      <c r="DDH695" s="412"/>
      <c r="DDI695" s="412"/>
      <c r="DDJ695" s="412"/>
      <c r="DDK695" s="412"/>
      <c r="DDL695" s="412"/>
      <c r="DDM695" s="412"/>
      <c r="DDN695" s="412"/>
      <c r="DDO695" s="412"/>
      <c r="DDP695" s="412"/>
      <c r="DDQ695" s="412"/>
      <c r="DDR695" s="412"/>
      <c r="DDS695" s="412"/>
      <c r="DDT695" s="412"/>
      <c r="DDU695" s="412"/>
      <c r="DDV695" s="413"/>
      <c r="DDW695" s="413"/>
      <c r="DDX695" s="413"/>
      <c r="DDY695" s="413"/>
      <c r="DDZ695" s="413"/>
      <c r="DEA695" s="413"/>
      <c r="DEB695" s="413"/>
      <c r="DEC695" s="413"/>
      <c r="DED695" s="413"/>
      <c r="DEE695" s="413"/>
      <c r="DEF695" s="413"/>
      <c r="DEG695" s="413"/>
      <c r="DEH695" s="413"/>
      <c r="DEI695" s="413"/>
      <c r="DEJ695" s="413"/>
      <c r="DEK695" s="413"/>
      <c r="DEL695" s="413"/>
      <c r="DEM695" s="413"/>
      <c r="DEN695" s="413"/>
      <c r="DEO695" s="413"/>
      <c r="DEP695" s="413"/>
      <c r="DEQ695" s="413"/>
      <c r="DER695" s="413"/>
      <c r="DES695" s="413"/>
      <c r="DET695" s="414"/>
      <c r="DEU695" s="414"/>
      <c r="DEV695" s="414"/>
      <c r="DEW695" s="414"/>
      <c r="DEX695" s="414"/>
      <c r="DEY695" s="413"/>
      <c r="DEZ695" s="413"/>
      <c r="DFA695" s="414"/>
      <c r="DFB695" s="414"/>
      <c r="DFC695" s="413"/>
      <c r="DFD695" s="413"/>
      <c r="DFE695" s="414"/>
      <c r="DFF695" s="414"/>
      <c r="DFG695" s="413"/>
      <c r="DFH695" s="413"/>
      <c r="DFI695" s="413"/>
      <c r="DFJ695" s="413"/>
      <c r="DFK695" s="413"/>
      <c r="DFL695" s="413"/>
      <c r="DFM695" s="413"/>
      <c r="DFN695" s="414"/>
      <c r="DFO695" s="414"/>
      <c r="DFP695" s="413"/>
      <c r="DFQ695" s="413"/>
      <c r="DFR695" s="414"/>
      <c r="DFS695" s="414"/>
      <c r="DFT695" s="413"/>
      <c r="DFU695" s="413"/>
      <c r="DFV695" s="413"/>
      <c r="DFW695" s="413"/>
      <c r="DFX695" s="413"/>
      <c r="DFY695" s="407"/>
      <c r="DFZ695" s="439"/>
      <c r="DGA695" s="413"/>
      <c r="DGB695" s="413"/>
      <c r="DGC695" s="413"/>
      <c r="DGD695" s="413"/>
      <c r="DGE695" s="413"/>
      <c r="DGF695" s="413"/>
      <c r="DGG695" s="413"/>
      <c r="DGH695" s="412"/>
      <c r="DGI695" s="412"/>
      <c r="DGJ695" s="412"/>
      <c r="DGK695" s="412"/>
      <c r="DGL695" s="412"/>
      <c r="DGM695" s="412"/>
      <c r="DGN695" s="412"/>
      <c r="DGO695" s="412"/>
      <c r="DGP695" s="412"/>
      <c r="DGQ695" s="412"/>
      <c r="DGR695" s="412"/>
      <c r="DGS695" s="412"/>
      <c r="DGT695" s="412"/>
      <c r="DGU695" s="412"/>
      <c r="DGV695" s="412"/>
      <c r="DGW695" s="412"/>
      <c r="DGX695" s="412"/>
      <c r="DGY695" s="412"/>
      <c r="DGZ695" s="412"/>
      <c r="DHA695" s="412"/>
      <c r="DHB695" s="412"/>
      <c r="DHC695" s="412"/>
      <c r="DHD695" s="412"/>
      <c r="DHE695" s="412"/>
      <c r="DHF695" s="412"/>
      <c r="DHG695" s="412"/>
      <c r="DHH695" s="412"/>
      <c r="DHI695" s="412"/>
      <c r="DHJ695" s="412"/>
      <c r="DHK695" s="412"/>
      <c r="DHL695" s="412"/>
      <c r="DHM695" s="412"/>
      <c r="DHN695" s="412"/>
      <c r="DHO695" s="412"/>
      <c r="DHP695" s="412"/>
      <c r="DHQ695" s="412"/>
      <c r="DHR695" s="412"/>
      <c r="DHS695" s="412"/>
      <c r="DHT695" s="412"/>
      <c r="DHU695" s="412"/>
      <c r="DHV695" s="412"/>
      <c r="DHW695" s="412"/>
      <c r="DHX695" s="412"/>
      <c r="DHY695" s="412"/>
      <c r="DHZ695" s="413"/>
      <c r="DIA695" s="413"/>
      <c r="DIB695" s="413"/>
      <c r="DIC695" s="413"/>
      <c r="DID695" s="413"/>
      <c r="DIE695" s="413"/>
      <c r="DIF695" s="413"/>
      <c r="DIG695" s="413"/>
      <c r="DIH695" s="413"/>
      <c r="DII695" s="413"/>
      <c r="DIJ695" s="413"/>
      <c r="DIK695" s="413"/>
      <c r="DIL695" s="413"/>
      <c r="DIM695" s="413"/>
      <c r="DIN695" s="413"/>
      <c r="DIO695" s="413"/>
      <c r="DIP695" s="413"/>
      <c r="DIQ695" s="413"/>
      <c r="DIR695" s="413"/>
      <c r="DIS695" s="413"/>
      <c r="DIT695" s="413"/>
      <c r="DIU695" s="413"/>
      <c r="DIV695" s="413"/>
      <c r="DIW695" s="413"/>
      <c r="DIX695" s="414"/>
      <c r="DIY695" s="414"/>
      <c r="DIZ695" s="414"/>
      <c r="DJA695" s="414"/>
      <c r="DJB695" s="414"/>
      <c r="DJC695" s="413"/>
      <c r="DJD695" s="413"/>
      <c r="DJE695" s="414"/>
      <c r="DJF695" s="414"/>
      <c r="DJG695" s="413"/>
      <c r="DJH695" s="413"/>
      <c r="DJI695" s="414"/>
      <c r="DJJ695" s="414"/>
      <c r="DJK695" s="413"/>
      <c r="DJL695" s="413"/>
      <c r="DJM695" s="413"/>
      <c r="DJN695" s="413"/>
      <c r="DJO695" s="413"/>
      <c r="DJP695" s="413"/>
      <c r="DJQ695" s="413"/>
      <c r="DJR695" s="414"/>
      <c r="DJS695" s="414"/>
      <c r="DJT695" s="413"/>
      <c r="DJU695" s="413"/>
      <c r="DJV695" s="414"/>
      <c r="DJW695" s="414"/>
      <c r="DJX695" s="413"/>
      <c r="DJY695" s="413"/>
      <c r="DJZ695" s="413"/>
      <c r="DKA695" s="413"/>
      <c r="DKB695" s="413"/>
      <c r="DKC695" s="407"/>
      <c r="DKD695" s="439"/>
      <c r="DKE695" s="413"/>
      <c r="DKF695" s="413"/>
      <c r="DKG695" s="413"/>
      <c r="DKH695" s="413"/>
      <c r="DKI695" s="413"/>
      <c r="DKJ695" s="413"/>
      <c r="DKK695" s="413"/>
      <c r="DKL695" s="412"/>
      <c r="DKM695" s="412"/>
      <c r="DKN695" s="412"/>
      <c r="DKO695" s="412"/>
      <c r="DKP695" s="412"/>
      <c r="DKQ695" s="412"/>
      <c r="DKR695" s="412"/>
      <c r="DKS695" s="412"/>
      <c r="DKT695" s="412"/>
      <c r="DKU695" s="412"/>
      <c r="DKV695" s="412"/>
      <c r="DKW695" s="412"/>
      <c r="DKX695" s="412"/>
      <c r="DKY695" s="412"/>
      <c r="DKZ695" s="412"/>
      <c r="DLA695" s="412"/>
      <c r="DLB695" s="412"/>
      <c r="DLC695" s="412"/>
      <c r="DLD695" s="412"/>
      <c r="DLE695" s="412"/>
      <c r="DLF695" s="412"/>
      <c r="DLG695" s="412"/>
      <c r="DLH695" s="412"/>
      <c r="DLI695" s="412"/>
      <c r="DLJ695" s="412"/>
      <c r="DLK695" s="412"/>
      <c r="DLL695" s="412"/>
      <c r="DLM695" s="412"/>
      <c r="DLN695" s="412"/>
      <c r="DLO695" s="412"/>
      <c r="DLP695" s="412"/>
      <c r="DLQ695" s="412"/>
      <c r="DLR695" s="412"/>
      <c r="DLS695" s="412"/>
      <c r="DLT695" s="412"/>
      <c r="DLU695" s="412"/>
      <c r="DLV695" s="412"/>
      <c r="DLW695" s="412"/>
      <c r="DLX695" s="412"/>
      <c r="DLY695" s="412"/>
      <c r="DLZ695" s="412"/>
      <c r="DMA695" s="412"/>
      <c r="DMB695" s="412"/>
      <c r="DMC695" s="412"/>
      <c r="DMD695" s="413"/>
      <c r="DME695" s="413"/>
      <c r="DMF695" s="413"/>
      <c r="DMG695" s="413"/>
      <c r="DMH695" s="413"/>
      <c r="DMI695" s="413"/>
      <c r="DMJ695" s="413"/>
      <c r="DMK695" s="413"/>
      <c r="DML695" s="413"/>
      <c r="DMM695" s="413"/>
      <c r="DMN695" s="413"/>
      <c r="DMO695" s="413"/>
      <c r="DMP695" s="413"/>
      <c r="DMQ695" s="413"/>
      <c r="DMR695" s="413"/>
      <c r="DMS695" s="413"/>
      <c r="DMT695" s="413"/>
      <c r="DMU695" s="413"/>
      <c r="DMV695" s="413"/>
      <c r="DMW695" s="413"/>
      <c r="DMX695" s="413"/>
      <c r="DMY695" s="413"/>
      <c r="DMZ695" s="413"/>
      <c r="DNA695" s="413"/>
      <c r="DNB695" s="414"/>
      <c r="DNC695" s="414"/>
      <c r="DND695" s="414"/>
      <c r="DNE695" s="414"/>
      <c r="DNF695" s="414"/>
      <c r="DNG695" s="413"/>
      <c r="DNH695" s="413"/>
      <c r="DNI695" s="414"/>
      <c r="DNJ695" s="414"/>
      <c r="DNK695" s="413"/>
      <c r="DNL695" s="413"/>
      <c r="DNM695" s="414"/>
      <c r="DNN695" s="414"/>
      <c r="DNO695" s="413"/>
      <c r="DNP695" s="413"/>
      <c r="DNQ695" s="413"/>
      <c r="DNR695" s="413"/>
      <c r="DNS695" s="413"/>
      <c r="DNT695" s="413"/>
      <c r="DNU695" s="413"/>
      <c r="DNV695" s="414"/>
      <c r="DNW695" s="414"/>
      <c r="DNX695" s="413"/>
      <c r="DNY695" s="413"/>
      <c r="DNZ695" s="414"/>
      <c r="DOA695" s="414"/>
      <c r="DOB695" s="413"/>
      <c r="DOC695" s="413"/>
      <c r="DOD695" s="413"/>
      <c r="DOE695" s="413"/>
      <c r="DOF695" s="413"/>
      <c r="DOG695" s="407"/>
      <c r="DOH695" s="439"/>
      <c r="DOI695" s="413"/>
      <c r="DOJ695" s="413"/>
      <c r="DOK695" s="413"/>
      <c r="DOL695" s="413"/>
      <c r="DOM695" s="413"/>
      <c r="DON695" s="413"/>
      <c r="DOO695" s="413"/>
      <c r="DOP695" s="412"/>
      <c r="DOQ695" s="412"/>
      <c r="DOR695" s="412"/>
      <c r="DOS695" s="412"/>
      <c r="DOT695" s="412"/>
      <c r="DOU695" s="412"/>
      <c r="DOV695" s="412"/>
      <c r="DOW695" s="412"/>
      <c r="DOX695" s="412"/>
      <c r="DOY695" s="412"/>
      <c r="DOZ695" s="412"/>
      <c r="DPA695" s="412"/>
      <c r="DPB695" s="412"/>
      <c r="DPC695" s="412"/>
      <c r="DPD695" s="412"/>
      <c r="DPE695" s="412"/>
      <c r="DPF695" s="412"/>
      <c r="DPG695" s="412"/>
      <c r="DPH695" s="412"/>
      <c r="DPI695" s="412"/>
      <c r="DPJ695" s="412"/>
      <c r="DPK695" s="412"/>
      <c r="DPL695" s="412"/>
      <c r="DPM695" s="412"/>
      <c r="DPN695" s="412"/>
      <c r="DPO695" s="412"/>
      <c r="DPP695" s="412"/>
      <c r="DPQ695" s="412"/>
      <c r="DPR695" s="412"/>
      <c r="DPS695" s="412"/>
      <c r="DPT695" s="412"/>
      <c r="DPU695" s="412"/>
      <c r="DPV695" s="412"/>
      <c r="DPW695" s="412"/>
      <c r="DPX695" s="412"/>
      <c r="DPY695" s="412"/>
      <c r="DPZ695" s="412"/>
      <c r="DQA695" s="412"/>
      <c r="DQB695" s="412"/>
      <c r="DQC695" s="412"/>
      <c r="DQD695" s="412"/>
      <c r="DQE695" s="412"/>
      <c r="DQF695" s="412"/>
      <c r="DQG695" s="412"/>
      <c r="DQH695" s="413"/>
      <c r="DQI695" s="413"/>
      <c r="DQJ695" s="413"/>
      <c r="DQK695" s="413"/>
      <c r="DQL695" s="413"/>
      <c r="DQM695" s="413"/>
      <c r="DQN695" s="413"/>
      <c r="DQO695" s="413"/>
      <c r="DQP695" s="413"/>
      <c r="DQQ695" s="413"/>
      <c r="DQR695" s="413"/>
      <c r="DQS695" s="413"/>
      <c r="DQT695" s="413"/>
      <c r="DQU695" s="413"/>
      <c r="DQV695" s="413"/>
      <c r="DQW695" s="413"/>
      <c r="DQX695" s="413"/>
      <c r="DQY695" s="413"/>
      <c r="DQZ695" s="413"/>
      <c r="DRA695" s="413"/>
      <c r="DRB695" s="413"/>
      <c r="DRC695" s="413"/>
      <c r="DRD695" s="413"/>
      <c r="DRE695" s="413"/>
      <c r="DRF695" s="414"/>
      <c r="DRG695" s="414"/>
      <c r="DRH695" s="414"/>
      <c r="DRI695" s="414"/>
      <c r="DRJ695" s="414"/>
      <c r="DRK695" s="413"/>
      <c r="DRL695" s="413"/>
      <c r="DRM695" s="414"/>
      <c r="DRN695" s="414"/>
      <c r="DRO695" s="413"/>
      <c r="DRP695" s="413"/>
      <c r="DRQ695" s="414"/>
      <c r="DRR695" s="414"/>
      <c r="DRS695" s="413"/>
      <c r="DRT695" s="413"/>
      <c r="DRU695" s="413"/>
      <c r="DRV695" s="413"/>
      <c r="DRW695" s="413"/>
      <c r="DRX695" s="413"/>
      <c r="DRY695" s="413"/>
      <c r="DRZ695" s="414"/>
      <c r="DSA695" s="414"/>
      <c r="DSB695" s="413"/>
      <c r="DSC695" s="413"/>
      <c r="DSD695" s="414"/>
      <c r="DSE695" s="414"/>
      <c r="DSF695" s="413"/>
      <c r="DSG695" s="413"/>
      <c r="DSH695" s="413"/>
      <c r="DSI695" s="413"/>
      <c r="DSJ695" s="413"/>
      <c r="DSK695" s="407"/>
      <c r="DSL695" s="439"/>
      <c r="DSM695" s="413"/>
      <c r="DSN695" s="413"/>
      <c r="DSO695" s="413"/>
      <c r="DSP695" s="413"/>
      <c r="DSQ695" s="413"/>
      <c r="DSR695" s="413"/>
      <c r="DSS695" s="413"/>
      <c r="DST695" s="412"/>
      <c r="DSU695" s="412"/>
      <c r="DSV695" s="412"/>
      <c r="DSW695" s="412"/>
      <c r="DSX695" s="412"/>
      <c r="DSY695" s="412"/>
      <c r="DSZ695" s="412"/>
      <c r="DTA695" s="412"/>
      <c r="DTB695" s="412"/>
      <c r="DTC695" s="412"/>
      <c r="DTD695" s="412"/>
      <c r="DTE695" s="412"/>
      <c r="DTF695" s="412"/>
      <c r="DTG695" s="412"/>
      <c r="DTH695" s="412"/>
      <c r="DTI695" s="412"/>
      <c r="DTJ695" s="412"/>
      <c r="DTK695" s="412"/>
      <c r="DTL695" s="412"/>
      <c r="DTM695" s="412"/>
      <c r="DTN695" s="412"/>
      <c r="DTO695" s="412"/>
      <c r="DTP695" s="412"/>
      <c r="DTQ695" s="412"/>
      <c r="DTR695" s="412"/>
      <c r="DTS695" s="412"/>
      <c r="DTT695" s="412"/>
      <c r="DTU695" s="412"/>
      <c r="DTV695" s="412"/>
      <c r="DTW695" s="412"/>
      <c r="DTX695" s="412"/>
      <c r="DTY695" s="412"/>
      <c r="DTZ695" s="412"/>
      <c r="DUA695" s="412"/>
      <c r="DUB695" s="412"/>
      <c r="DUC695" s="412"/>
      <c r="DUD695" s="412"/>
      <c r="DUE695" s="412"/>
      <c r="DUF695" s="412"/>
      <c r="DUG695" s="412"/>
      <c r="DUH695" s="412"/>
      <c r="DUI695" s="412"/>
      <c r="DUJ695" s="412"/>
      <c r="DUK695" s="412"/>
      <c r="DUL695" s="413"/>
      <c r="DUM695" s="413"/>
      <c r="DUN695" s="413"/>
      <c r="DUO695" s="413"/>
      <c r="DUP695" s="413"/>
      <c r="DUQ695" s="413"/>
      <c r="DUR695" s="413"/>
      <c r="DUS695" s="413"/>
      <c r="DUT695" s="413"/>
      <c r="DUU695" s="413"/>
      <c r="DUV695" s="413"/>
      <c r="DUW695" s="413"/>
      <c r="DUX695" s="413"/>
      <c r="DUY695" s="413"/>
      <c r="DUZ695" s="413"/>
      <c r="DVA695" s="413"/>
      <c r="DVB695" s="413"/>
      <c r="DVC695" s="413"/>
      <c r="DVD695" s="413"/>
      <c r="DVE695" s="413"/>
      <c r="DVF695" s="413"/>
      <c r="DVG695" s="413"/>
      <c r="DVH695" s="413"/>
      <c r="DVI695" s="413"/>
      <c r="DVJ695" s="414"/>
      <c r="DVK695" s="414"/>
      <c r="DVL695" s="414"/>
      <c r="DVM695" s="414"/>
      <c r="DVN695" s="414"/>
      <c r="DVO695" s="413"/>
      <c r="DVP695" s="413"/>
      <c r="DVQ695" s="414"/>
      <c r="DVR695" s="414"/>
      <c r="DVS695" s="413"/>
      <c r="DVT695" s="413"/>
      <c r="DVU695" s="414"/>
      <c r="DVV695" s="414"/>
      <c r="DVW695" s="413"/>
      <c r="DVX695" s="413"/>
      <c r="DVY695" s="413"/>
      <c r="DVZ695" s="413"/>
      <c r="DWA695" s="413"/>
      <c r="DWB695" s="413"/>
      <c r="DWC695" s="413"/>
      <c r="DWD695" s="414"/>
      <c r="DWE695" s="414"/>
      <c r="DWF695" s="413"/>
      <c r="DWG695" s="413"/>
      <c r="DWH695" s="414"/>
      <c r="DWI695" s="414"/>
      <c r="DWJ695" s="413"/>
      <c r="DWK695" s="413"/>
      <c r="DWL695" s="413"/>
      <c r="DWM695" s="413"/>
      <c r="DWN695" s="413"/>
      <c r="DWO695" s="407"/>
      <c r="DWP695" s="439"/>
      <c r="DWQ695" s="413"/>
      <c r="DWR695" s="413"/>
      <c r="DWS695" s="413"/>
      <c r="DWT695" s="413"/>
      <c r="DWU695" s="413"/>
      <c r="DWV695" s="413"/>
      <c r="DWW695" s="413"/>
      <c r="DWX695" s="412"/>
      <c r="DWY695" s="412"/>
      <c r="DWZ695" s="412"/>
      <c r="DXA695" s="412"/>
      <c r="DXB695" s="412"/>
      <c r="DXC695" s="412"/>
      <c r="DXD695" s="412"/>
      <c r="DXE695" s="412"/>
      <c r="DXF695" s="412"/>
      <c r="DXG695" s="412"/>
      <c r="DXH695" s="412"/>
      <c r="DXI695" s="412"/>
      <c r="DXJ695" s="412"/>
      <c r="DXK695" s="412"/>
      <c r="DXL695" s="412"/>
      <c r="DXM695" s="412"/>
      <c r="DXN695" s="412"/>
      <c r="DXO695" s="412"/>
      <c r="DXP695" s="412"/>
      <c r="DXQ695" s="412"/>
      <c r="DXR695" s="412"/>
      <c r="DXS695" s="412"/>
      <c r="DXT695" s="412"/>
      <c r="DXU695" s="412"/>
      <c r="DXV695" s="412"/>
      <c r="DXW695" s="412"/>
      <c r="DXX695" s="412"/>
      <c r="DXY695" s="412"/>
      <c r="DXZ695" s="412"/>
      <c r="DYA695" s="412"/>
      <c r="DYB695" s="412"/>
      <c r="DYC695" s="412"/>
      <c r="DYD695" s="412"/>
      <c r="DYE695" s="412"/>
      <c r="DYF695" s="412"/>
      <c r="DYG695" s="412"/>
      <c r="DYH695" s="412"/>
      <c r="DYI695" s="412"/>
      <c r="DYJ695" s="412"/>
      <c r="DYK695" s="412"/>
      <c r="DYL695" s="412"/>
      <c r="DYM695" s="412"/>
      <c r="DYN695" s="412"/>
      <c r="DYO695" s="412"/>
      <c r="DYP695" s="413"/>
      <c r="DYQ695" s="413"/>
      <c r="DYR695" s="413"/>
      <c r="DYS695" s="413"/>
      <c r="DYT695" s="413"/>
      <c r="DYU695" s="413"/>
      <c r="DYV695" s="413"/>
      <c r="DYW695" s="413"/>
      <c r="DYX695" s="413"/>
      <c r="DYY695" s="413"/>
      <c r="DYZ695" s="413"/>
      <c r="DZA695" s="413"/>
      <c r="DZB695" s="413"/>
      <c r="DZC695" s="413"/>
      <c r="DZD695" s="413"/>
      <c r="DZE695" s="413"/>
      <c r="DZF695" s="413"/>
      <c r="DZG695" s="413"/>
      <c r="DZH695" s="413"/>
      <c r="DZI695" s="413"/>
      <c r="DZJ695" s="413"/>
      <c r="DZK695" s="413"/>
      <c r="DZL695" s="413"/>
      <c r="DZM695" s="413"/>
      <c r="DZN695" s="414"/>
      <c r="DZO695" s="414"/>
      <c r="DZP695" s="414"/>
      <c r="DZQ695" s="414"/>
      <c r="DZR695" s="414"/>
      <c r="DZS695" s="413"/>
      <c r="DZT695" s="413"/>
      <c r="DZU695" s="414"/>
      <c r="DZV695" s="414"/>
      <c r="DZW695" s="413"/>
      <c r="DZX695" s="413"/>
      <c r="DZY695" s="414"/>
      <c r="DZZ695" s="414"/>
      <c r="EAA695" s="413"/>
      <c r="EAB695" s="413"/>
      <c r="EAC695" s="413"/>
      <c r="EAD695" s="413"/>
      <c r="EAE695" s="413"/>
      <c r="EAF695" s="413"/>
      <c r="EAG695" s="413"/>
      <c r="EAH695" s="414"/>
      <c r="EAI695" s="414"/>
      <c r="EAJ695" s="413"/>
      <c r="EAK695" s="413"/>
      <c r="EAL695" s="414"/>
      <c r="EAM695" s="414"/>
      <c r="EAN695" s="413"/>
      <c r="EAO695" s="413"/>
      <c r="EAP695" s="413"/>
      <c r="EAQ695" s="413"/>
      <c r="EAR695" s="413"/>
      <c r="EAS695" s="407"/>
      <c r="EAT695" s="439"/>
      <c r="EAU695" s="413"/>
      <c r="EAV695" s="413"/>
      <c r="EAW695" s="413"/>
      <c r="EAX695" s="413"/>
      <c r="EAY695" s="413"/>
      <c r="EAZ695" s="413"/>
      <c r="EBA695" s="413"/>
      <c r="EBB695" s="412"/>
      <c r="EBC695" s="412"/>
      <c r="EBD695" s="412"/>
      <c r="EBE695" s="412"/>
      <c r="EBF695" s="412"/>
      <c r="EBG695" s="412"/>
      <c r="EBH695" s="412"/>
      <c r="EBI695" s="412"/>
      <c r="EBJ695" s="412"/>
      <c r="EBK695" s="412"/>
      <c r="EBL695" s="412"/>
      <c r="EBM695" s="412"/>
      <c r="EBN695" s="412"/>
      <c r="EBO695" s="412"/>
      <c r="EBP695" s="412"/>
      <c r="EBQ695" s="412"/>
      <c r="EBR695" s="412"/>
      <c r="EBS695" s="412"/>
      <c r="EBT695" s="412"/>
      <c r="EBU695" s="412"/>
      <c r="EBV695" s="412"/>
      <c r="EBW695" s="412"/>
      <c r="EBX695" s="412"/>
      <c r="EBY695" s="412"/>
      <c r="EBZ695" s="412"/>
      <c r="ECA695" s="412"/>
      <c r="ECB695" s="412"/>
      <c r="ECC695" s="412"/>
      <c r="ECD695" s="412"/>
      <c r="ECE695" s="412"/>
      <c r="ECF695" s="412"/>
      <c r="ECG695" s="412"/>
      <c r="ECH695" s="412"/>
      <c r="ECI695" s="412"/>
      <c r="ECJ695" s="412"/>
      <c r="ECK695" s="412"/>
      <c r="ECL695" s="412"/>
      <c r="ECM695" s="412"/>
      <c r="ECN695" s="412"/>
      <c r="ECO695" s="412"/>
      <c r="ECP695" s="412"/>
      <c r="ECQ695" s="412"/>
      <c r="ECR695" s="412"/>
      <c r="ECS695" s="412"/>
      <c r="ECT695" s="413"/>
      <c r="ECU695" s="413"/>
      <c r="ECV695" s="413"/>
      <c r="ECW695" s="413"/>
      <c r="ECX695" s="413"/>
      <c r="ECY695" s="413"/>
      <c r="ECZ695" s="413"/>
      <c r="EDA695" s="413"/>
      <c r="EDB695" s="413"/>
      <c r="EDC695" s="413"/>
      <c r="EDD695" s="413"/>
      <c r="EDE695" s="413"/>
      <c r="EDF695" s="413"/>
      <c r="EDG695" s="413"/>
      <c r="EDH695" s="413"/>
      <c r="EDI695" s="413"/>
      <c r="EDJ695" s="413"/>
      <c r="EDK695" s="413"/>
      <c r="EDL695" s="413"/>
      <c r="EDM695" s="413"/>
      <c r="EDN695" s="413"/>
      <c r="EDO695" s="413"/>
      <c r="EDP695" s="413"/>
      <c r="EDQ695" s="413"/>
      <c r="EDR695" s="414"/>
      <c r="EDS695" s="414"/>
      <c r="EDT695" s="414"/>
      <c r="EDU695" s="414"/>
      <c r="EDV695" s="414"/>
      <c r="EDW695" s="413"/>
      <c r="EDX695" s="413"/>
      <c r="EDY695" s="414"/>
      <c r="EDZ695" s="414"/>
      <c r="EEA695" s="413"/>
      <c r="EEB695" s="413"/>
      <c r="EEC695" s="414"/>
      <c r="EED695" s="414"/>
      <c r="EEE695" s="413"/>
      <c r="EEF695" s="413"/>
      <c r="EEG695" s="413"/>
      <c r="EEH695" s="413"/>
      <c r="EEI695" s="413"/>
      <c r="EEJ695" s="413"/>
      <c r="EEK695" s="413"/>
      <c r="EEL695" s="414"/>
      <c r="EEM695" s="414"/>
      <c r="EEN695" s="413"/>
      <c r="EEO695" s="413"/>
      <c r="EEP695" s="414"/>
      <c r="EEQ695" s="414"/>
      <c r="EER695" s="413"/>
      <c r="EES695" s="413"/>
      <c r="EET695" s="413"/>
      <c r="EEU695" s="413"/>
      <c r="EEV695" s="413"/>
      <c r="EEW695" s="407"/>
      <c r="EEX695" s="439"/>
      <c r="EEY695" s="413"/>
      <c r="EEZ695" s="413"/>
      <c r="EFA695" s="413"/>
      <c r="EFB695" s="413"/>
      <c r="EFC695" s="413"/>
      <c r="EFD695" s="413"/>
      <c r="EFE695" s="413"/>
      <c r="EFF695" s="412"/>
      <c r="EFG695" s="412"/>
      <c r="EFH695" s="412"/>
      <c r="EFI695" s="412"/>
      <c r="EFJ695" s="412"/>
      <c r="EFK695" s="412"/>
      <c r="EFL695" s="412"/>
      <c r="EFM695" s="412"/>
      <c r="EFN695" s="412"/>
      <c r="EFO695" s="412"/>
      <c r="EFP695" s="412"/>
      <c r="EFQ695" s="412"/>
      <c r="EFR695" s="412"/>
      <c r="EFS695" s="412"/>
      <c r="EFT695" s="412"/>
      <c r="EFU695" s="412"/>
      <c r="EFV695" s="412"/>
      <c r="EFW695" s="412"/>
      <c r="EFX695" s="412"/>
      <c r="EFY695" s="412"/>
      <c r="EFZ695" s="412"/>
      <c r="EGA695" s="412"/>
      <c r="EGB695" s="412"/>
      <c r="EGC695" s="412"/>
      <c r="EGD695" s="412"/>
      <c r="EGE695" s="412"/>
      <c r="EGF695" s="412"/>
      <c r="EGG695" s="412"/>
      <c r="EGH695" s="412"/>
      <c r="EGI695" s="412"/>
      <c r="EGJ695" s="412"/>
      <c r="EGK695" s="412"/>
      <c r="EGL695" s="412"/>
      <c r="EGM695" s="412"/>
      <c r="EGN695" s="412"/>
      <c r="EGO695" s="412"/>
      <c r="EGP695" s="412"/>
      <c r="EGQ695" s="412"/>
      <c r="EGR695" s="412"/>
      <c r="EGS695" s="412"/>
      <c r="EGT695" s="412"/>
      <c r="EGU695" s="412"/>
      <c r="EGV695" s="412"/>
      <c r="EGW695" s="412"/>
      <c r="EGX695" s="413"/>
      <c r="EGY695" s="413"/>
      <c r="EGZ695" s="413"/>
      <c r="EHA695" s="413"/>
      <c r="EHB695" s="413"/>
      <c r="EHC695" s="413"/>
      <c r="EHD695" s="413"/>
      <c r="EHE695" s="413"/>
      <c r="EHF695" s="413"/>
      <c r="EHG695" s="413"/>
      <c r="EHH695" s="413"/>
      <c r="EHI695" s="413"/>
      <c r="EHJ695" s="413"/>
      <c r="EHK695" s="413"/>
      <c r="EHL695" s="413"/>
      <c r="EHM695" s="413"/>
      <c r="EHN695" s="413"/>
      <c r="EHO695" s="413"/>
      <c r="EHP695" s="413"/>
      <c r="EHQ695" s="413"/>
      <c r="EHR695" s="413"/>
      <c r="EHS695" s="413"/>
      <c r="EHT695" s="413"/>
      <c r="EHU695" s="413"/>
      <c r="EHV695" s="414"/>
      <c r="EHW695" s="414"/>
      <c r="EHX695" s="414"/>
      <c r="EHY695" s="414"/>
      <c r="EHZ695" s="414"/>
      <c r="EIA695" s="413"/>
      <c r="EIB695" s="413"/>
      <c r="EIC695" s="414"/>
      <c r="EID695" s="414"/>
      <c r="EIE695" s="413"/>
      <c r="EIF695" s="413"/>
      <c r="EIG695" s="414"/>
      <c r="EIH695" s="414"/>
      <c r="EII695" s="413"/>
      <c r="EIJ695" s="413"/>
      <c r="EIK695" s="413"/>
      <c r="EIL695" s="413"/>
      <c r="EIM695" s="413"/>
      <c r="EIN695" s="413"/>
      <c r="EIO695" s="413"/>
      <c r="EIP695" s="414"/>
      <c r="EIQ695" s="414"/>
      <c r="EIR695" s="413"/>
      <c r="EIS695" s="413"/>
      <c r="EIT695" s="414"/>
      <c r="EIU695" s="414"/>
      <c r="EIV695" s="413"/>
      <c r="EIW695" s="413"/>
      <c r="EIX695" s="413"/>
      <c r="EIY695" s="413"/>
      <c r="EIZ695" s="413"/>
      <c r="EJA695" s="407"/>
      <c r="EJB695" s="439"/>
      <c r="EJC695" s="413"/>
      <c r="EJD695" s="413"/>
      <c r="EJE695" s="413"/>
      <c r="EJF695" s="413"/>
      <c r="EJG695" s="413"/>
      <c r="EJH695" s="413"/>
      <c r="EJI695" s="413"/>
      <c r="EJJ695" s="412"/>
      <c r="EJK695" s="412"/>
      <c r="EJL695" s="412"/>
      <c r="EJM695" s="412"/>
      <c r="EJN695" s="412"/>
      <c r="EJO695" s="412"/>
      <c r="EJP695" s="412"/>
      <c r="EJQ695" s="412"/>
      <c r="EJR695" s="412"/>
      <c r="EJS695" s="412"/>
      <c r="EJT695" s="412"/>
      <c r="EJU695" s="412"/>
      <c r="EJV695" s="412"/>
      <c r="EJW695" s="412"/>
      <c r="EJX695" s="412"/>
      <c r="EJY695" s="412"/>
      <c r="EJZ695" s="412"/>
      <c r="EKA695" s="412"/>
      <c r="EKB695" s="412"/>
      <c r="EKC695" s="412"/>
      <c r="EKD695" s="412"/>
      <c r="EKE695" s="412"/>
      <c r="EKF695" s="412"/>
      <c r="EKG695" s="412"/>
      <c r="EKH695" s="412"/>
      <c r="EKI695" s="412"/>
      <c r="EKJ695" s="412"/>
      <c r="EKK695" s="412"/>
      <c r="EKL695" s="412"/>
      <c r="EKM695" s="412"/>
      <c r="EKN695" s="412"/>
      <c r="EKO695" s="412"/>
      <c r="EKP695" s="412"/>
      <c r="EKQ695" s="412"/>
      <c r="EKR695" s="412"/>
      <c r="EKS695" s="412"/>
      <c r="EKT695" s="412"/>
      <c r="EKU695" s="412"/>
      <c r="EKV695" s="412"/>
      <c r="EKW695" s="412"/>
      <c r="EKX695" s="412"/>
      <c r="EKY695" s="412"/>
      <c r="EKZ695" s="412"/>
      <c r="ELA695" s="412"/>
      <c r="ELB695" s="413"/>
      <c r="ELC695" s="413"/>
      <c r="ELD695" s="413"/>
      <c r="ELE695" s="413"/>
      <c r="ELF695" s="413"/>
      <c r="ELG695" s="413"/>
      <c r="ELH695" s="413"/>
      <c r="ELI695" s="413"/>
      <c r="ELJ695" s="413"/>
      <c r="ELK695" s="413"/>
      <c r="ELL695" s="413"/>
      <c r="ELM695" s="413"/>
      <c r="ELN695" s="413"/>
      <c r="ELO695" s="413"/>
      <c r="ELP695" s="413"/>
      <c r="ELQ695" s="413"/>
      <c r="ELR695" s="413"/>
      <c r="ELS695" s="413"/>
      <c r="ELT695" s="413"/>
      <c r="ELU695" s="413"/>
      <c r="ELV695" s="413"/>
      <c r="ELW695" s="413"/>
      <c r="ELX695" s="413"/>
      <c r="ELY695" s="413"/>
      <c r="ELZ695" s="414"/>
      <c r="EMA695" s="414"/>
      <c r="EMB695" s="414"/>
      <c r="EMC695" s="414"/>
      <c r="EMD695" s="414"/>
      <c r="EME695" s="413"/>
      <c r="EMF695" s="413"/>
      <c r="EMG695" s="414"/>
      <c r="EMH695" s="414"/>
      <c r="EMI695" s="413"/>
      <c r="EMJ695" s="413"/>
      <c r="EMK695" s="414"/>
      <c r="EML695" s="414"/>
      <c r="EMM695" s="413"/>
      <c r="EMN695" s="413"/>
      <c r="EMO695" s="413"/>
      <c r="EMP695" s="413"/>
      <c r="EMQ695" s="413"/>
      <c r="EMR695" s="413"/>
      <c r="EMS695" s="413"/>
      <c r="EMT695" s="414"/>
      <c r="EMU695" s="414"/>
      <c r="EMV695" s="413"/>
      <c r="EMW695" s="413"/>
      <c r="EMX695" s="414"/>
      <c r="EMY695" s="414"/>
      <c r="EMZ695" s="413"/>
      <c r="ENA695" s="413"/>
      <c r="ENB695" s="413"/>
      <c r="ENC695" s="413"/>
      <c r="END695" s="413"/>
      <c r="ENE695" s="407"/>
      <c r="ENF695" s="439"/>
      <c r="ENG695" s="413"/>
      <c r="ENH695" s="413"/>
      <c r="ENI695" s="413"/>
      <c r="ENJ695" s="413"/>
      <c r="ENK695" s="413"/>
      <c r="ENL695" s="413"/>
      <c r="ENM695" s="413"/>
      <c r="ENN695" s="412"/>
      <c r="ENO695" s="412"/>
      <c r="ENP695" s="412"/>
      <c r="ENQ695" s="412"/>
      <c r="ENR695" s="412"/>
      <c r="ENS695" s="412"/>
      <c r="ENT695" s="412"/>
      <c r="ENU695" s="412"/>
      <c r="ENV695" s="412"/>
      <c r="ENW695" s="412"/>
      <c r="ENX695" s="412"/>
      <c r="ENY695" s="412"/>
      <c r="ENZ695" s="412"/>
      <c r="EOA695" s="412"/>
      <c r="EOB695" s="412"/>
      <c r="EOC695" s="412"/>
      <c r="EOD695" s="412"/>
      <c r="EOE695" s="412"/>
      <c r="EOF695" s="412"/>
      <c r="EOG695" s="412"/>
      <c r="EOH695" s="412"/>
      <c r="EOI695" s="412"/>
      <c r="EOJ695" s="412"/>
      <c r="EOK695" s="412"/>
      <c r="EOL695" s="412"/>
      <c r="EOM695" s="412"/>
      <c r="EON695" s="412"/>
      <c r="EOO695" s="412"/>
      <c r="EOP695" s="412"/>
      <c r="EOQ695" s="412"/>
      <c r="EOR695" s="412"/>
      <c r="EOS695" s="412"/>
      <c r="EOT695" s="412"/>
      <c r="EOU695" s="412"/>
      <c r="EOV695" s="412"/>
      <c r="EOW695" s="412"/>
      <c r="EOX695" s="412"/>
      <c r="EOY695" s="412"/>
      <c r="EOZ695" s="412"/>
      <c r="EPA695" s="412"/>
      <c r="EPB695" s="412"/>
      <c r="EPC695" s="412"/>
      <c r="EPD695" s="412"/>
      <c r="EPE695" s="412"/>
      <c r="EPF695" s="413"/>
      <c r="EPG695" s="413"/>
      <c r="EPH695" s="413"/>
      <c r="EPI695" s="413"/>
      <c r="EPJ695" s="413"/>
      <c r="EPK695" s="413"/>
      <c r="EPL695" s="413"/>
      <c r="EPM695" s="413"/>
      <c r="EPN695" s="413"/>
      <c r="EPO695" s="413"/>
      <c r="EPP695" s="413"/>
      <c r="EPQ695" s="413"/>
      <c r="EPR695" s="413"/>
      <c r="EPS695" s="413"/>
      <c r="EPT695" s="413"/>
      <c r="EPU695" s="413"/>
      <c r="EPV695" s="413"/>
      <c r="EPW695" s="413"/>
      <c r="EPX695" s="413"/>
      <c r="EPY695" s="413"/>
      <c r="EPZ695" s="413"/>
      <c r="EQA695" s="413"/>
      <c r="EQB695" s="413"/>
      <c r="EQC695" s="413"/>
      <c r="EQD695" s="414"/>
      <c r="EQE695" s="414"/>
      <c r="EQF695" s="414"/>
      <c r="EQG695" s="414"/>
      <c r="EQH695" s="414"/>
      <c r="EQI695" s="413"/>
      <c r="EQJ695" s="413"/>
      <c r="EQK695" s="414"/>
      <c r="EQL695" s="414"/>
      <c r="EQM695" s="413"/>
      <c r="EQN695" s="413"/>
      <c r="EQO695" s="414"/>
      <c r="EQP695" s="414"/>
      <c r="EQQ695" s="413"/>
      <c r="EQR695" s="413"/>
      <c r="EQS695" s="413"/>
      <c r="EQT695" s="413"/>
      <c r="EQU695" s="413"/>
      <c r="EQV695" s="413"/>
      <c r="EQW695" s="413"/>
      <c r="EQX695" s="414"/>
      <c r="EQY695" s="414"/>
      <c r="EQZ695" s="413"/>
      <c r="ERA695" s="413"/>
      <c r="ERB695" s="414"/>
      <c r="ERC695" s="414"/>
      <c r="ERD695" s="413"/>
      <c r="ERE695" s="413"/>
      <c r="ERF695" s="413"/>
      <c r="ERG695" s="413"/>
      <c r="ERH695" s="413"/>
      <c r="ERI695" s="407"/>
      <c r="ERJ695" s="439"/>
      <c r="ERK695" s="413"/>
      <c r="ERL695" s="413"/>
      <c r="ERM695" s="413"/>
      <c r="ERN695" s="413"/>
      <c r="ERO695" s="413"/>
      <c r="ERP695" s="413"/>
      <c r="ERQ695" s="413"/>
      <c r="ERR695" s="412"/>
      <c r="ERS695" s="412"/>
      <c r="ERT695" s="412"/>
      <c r="ERU695" s="412"/>
      <c r="ERV695" s="412"/>
      <c r="ERW695" s="412"/>
      <c r="ERX695" s="412"/>
      <c r="ERY695" s="412"/>
      <c r="ERZ695" s="412"/>
      <c r="ESA695" s="412"/>
      <c r="ESB695" s="412"/>
      <c r="ESC695" s="412"/>
      <c r="ESD695" s="412"/>
      <c r="ESE695" s="412"/>
      <c r="ESF695" s="412"/>
      <c r="ESG695" s="412"/>
      <c r="ESH695" s="412"/>
      <c r="ESI695" s="412"/>
      <c r="ESJ695" s="412"/>
      <c r="ESK695" s="412"/>
      <c r="ESL695" s="412"/>
      <c r="ESM695" s="412"/>
      <c r="ESN695" s="412"/>
      <c r="ESO695" s="412"/>
      <c r="ESP695" s="412"/>
      <c r="ESQ695" s="412"/>
      <c r="ESR695" s="412"/>
      <c r="ESS695" s="412"/>
      <c r="EST695" s="412"/>
      <c r="ESU695" s="412"/>
      <c r="ESV695" s="412"/>
      <c r="ESW695" s="412"/>
      <c r="ESX695" s="412"/>
      <c r="ESY695" s="412"/>
      <c r="ESZ695" s="412"/>
      <c r="ETA695" s="412"/>
      <c r="ETB695" s="412"/>
      <c r="ETC695" s="412"/>
      <c r="ETD695" s="412"/>
      <c r="ETE695" s="412"/>
      <c r="ETF695" s="412"/>
      <c r="ETG695" s="412"/>
      <c r="ETH695" s="412"/>
      <c r="ETI695" s="412"/>
      <c r="ETJ695" s="413"/>
      <c r="ETK695" s="413"/>
      <c r="ETL695" s="413"/>
      <c r="ETM695" s="413"/>
      <c r="ETN695" s="413"/>
      <c r="ETO695" s="413"/>
      <c r="ETP695" s="413"/>
      <c r="ETQ695" s="413"/>
      <c r="ETR695" s="413"/>
      <c r="ETS695" s="413"/>
      <c r="ETT695" s="413"/>
      <c r="ETU695" s="413"/>
      <c r="ETV695" s="413"/>
      <c r="ETW695" s="413"/>
      <c r="ETX695" s="413"/>
      <c r="ETY695" s="413"/>
      <c r="ETZ695" s="413"/>
      <c r="EUA695" s="413"/>
      <c r="EUB695" s="413"/>
      <c r="EUC695" s="413"/>
      <c r="EUD695" s="413"/>
      <c r="EUE695" s="413"/>
      <c r="EUF695" s="413"/>
      <c r="EUG695" s="413"/>
      <c r="EUH695" s="414"/>
      <c r="EUI695" s="414"/>
      <c r="EUJ695" s="414"/>
      <c r="EUK695" s="414"/>
      <c r="EUL695" s="414"/>
      <c r="EUM695" s="413"/>
      <c r="EUN695" s="413"/>
      <c r="EUO695" s="414"/>
      <c r="EUP695" s="414"/>
      <c r="EUQ695" s="413"/>
      <c r="EUR695" s="413"/>
      <c r="EUS695" s="414"/>
      <c r="EUT695" s="414"/>
      <c r="EUU695" s="413"/>
      <c r="EUV695" s="413"/>
      <c r="EUW695" s="413"/>
      <c r="EUX695" s="413"/>
      <c r="EUY695" s="413"/>
      <c r="EUZ695" s="413"/>
      <c r="EVA695" s="413"/>
      <c r="EVB695" s="414"/>
      <c r="EVC695" s="414"/>
      <c r="EVD695" s="413"/>
      <c r="EVE695" s="413"/>
      <c r="EVF695" s="414"/>
      <c r="EVG695" s="414"/>
      <c r="EVH695" s="413"/>
      <c r="EVI695" s="413"/>
      <c r="EVJ695" s="413"/>
      <c r="EVK695" s="413"/>
      <c r="EVL695" s="413"/>
      <c r="EVM695" s="407"/>
      <c r="EVN695" s="439"/>
      <c r="EVO695" s="413"/>
      <c r="EVP695" s="413"/>
      <c r="EVQ695" s="413"/>
      <c r="EVR695" s="413"/>
      <c r="EVS695" s="413"/>
      <c r="EVT695" s="413"/>
      <c r="EVU695" s="413"/>
      <c r="EVV695" s="412"/>
      <c r="EVW695" s="412"/>
      <c r="EVX695" s="412"/>
      <c r="EVY695" s="412"/>
      <c r="EVZ695" s="412"/>
      <c r="EWA695" s="412"/>
      <c r="EWB695" s="412"/>
      <c r="EWC695" s="412"/>
      <c r="EWD695" s="412"/>
      <c r="EWE695" s="412"/>
      <c r="EWF695" s="412"/>
      <c r="EWG695" s="412"/>
      <c r="EWH695" s="412"/>
      <c r="EWI695" s="412"/>
      <c r="EWJ695" s="412"/>
      <c r="EWK695" s="412"/>
      <c r="EWL695" s="412"/>
      <c r="EWM695" s="412"/>
      <c r="EWN695" s="412"/>
      <c r="EWO695" s="412"/>
      <c r="EWP695" s="412"/>
      <c r="EWQ695" s="412"/>
      <c r="EWR695" s="412"/>
      <c r="EWS695" s="412"/>
      <c r="EWT695" s="412"/>
      <c r="EWU695" s="412"/>
      <c r="EWV695" s="412"/>
      <c r="EWW695" s="412"/>
      <c r="EWX695" s="412"/>
      <c r="EWY695" s="412"/>
      <c r="EWZ695" s="412"/>
      <c r="EXA695" s="412"/>
      <c r="EXB695" s="412"/>
      <c r="EXC695" s="412"/>
      <c r="EXD695" s="412"/>
      <c r="EXE695" s="412"/>
      <c r="EXF695" s="412"/>
      <c r="EXG695" s="412"/>
      <c r="EXH695" s="412"/>
      <c r="EXI695" s="412"/>
      <c r="EXJ695" s="412"/>
      <c r="EXK695" s="412"/>
      <c r="EXL695" s="412"/>
      <c r="EXM695" s="412"/>
      <c r="EXN695" s="413"/>
      <c r="EXO695" s="413"/>
      <c r="EXP695" s="413"/>
      <c r="EXQ695" s="413"/>
      <c r="EXR695" s="413"/>
      <c r="EXS695" s="413"/>
      <c r="EXT695" s="413"/>
      <c r="EXU695" s="413"/>
      <c r="EXV695" s="413"/>
      <c r="EXW695" s="413"/>
      <c r="EXX695" s="413"/>
      <c r="EXY695" s="413"/>
      <c r="EXZ695" s="413"/>
      <c r="EYA695" s="413"/>
      <c r="EYB695" s="413"/>
      <c r="EYC695" s="413"/>
      <c r="EYD695" s="413"/>
      <c r="EYE695" s="413"/>
      <c r="EYF695" s="413"/>
      <c r="EYG695" s="413"/>
      <c r="EYH695" s="413"/>
      <c r="EYI695" s="413"/>
      <c r="EYJ695" s="413"/>
      <c r="EYK695" s="413"/>
      <c r="EYL695" s="414"/>
      <c r="EYM695" s="414"/>
      <c r="EYN695" s="414"/>
      <c r="EYO695" s="414"/>
      <c r="EYP695" s="414"/>
      <c r="EYQ695" s="413"/>
      <c r="EYR695" s="413"/>
      <c r="EYS695" s="414"/>
      <c r="EYT695" s="414"/>
      <c r="EYU695" s="413"/>
      <c r="EYV695" s="413"/>
      <c r="EYW695" s="414"/>
      <c r="EYX695" s="414"/>
      <c r="EYY695" s="413"/>
      <c r="EYZ695" s="413"/>
      <c r="EZA695" s="413"/>
      <c r="EZB695" s="413"/>
      <c r="EZC695" s="413"/>
      <c r="EZD695" s="413"/>
      <c r="EZE695" s="413"/>
      <c r="EZF695" s="414"/>
      <c r="EZG695" s="414"/>
      <c r="EZH695" s="413"/>
      <c r="EZI695" s="413"/>
      <c r="EZJ695" s="414"/>
      <c r="EZK695" s="414"/>
      <c r="EZL695" s="413"/>
      <c r="EZM695" s="413"/>
      <c r="EZN695" s="413"/>
      <c r="EZO695" s="413"/>
      <c r="EZP695" s="413"/>
      <c r="EZQ695" s="407"/>
      <c r="EZR695" s="439"/>
      <c r="EZS695" s="413"/>
      <c r="EZT695" s="413"/>
      <c r="EZU695" s="413"/>
      <c r="EZV695" s="413"/>
      <c r="EZW695" s="413"/>
      <c r="EZX695" s="413"/>
      <c r="EZY695" s="413"/>
      <c r="EZZ695" s="412"/>
      <c r="FAA695" s="412"/>
      <c r="FAB695" s="412"/>
      <c r="FAC695" s="412"/>
      <c r="FAD695" s="412"/>
      <c r="FAE695" s="412"/>
      <c r="FAF695" s="412"/>
      <c r="FAG695" s="412"/>
      <c r="FAH695" s="412"/>
      <c r="FAI695" s="412"/>
      <c r="FAJ695" s="412"/>
      <c r="FAK695" s="412"/>
      <c r="FAL695" s="412"/>
      <c r="FAM695" s="412"/>
      <c r="FAN695" s="412"/>
      <c r="FAO695" s="412"/>
      <c r="FAP695" s="412"/>
      <c r="FAQ695" s="412"/>
      <c r="FAR695" s="412"/>
      <c r="FAS695" s="412"/>
      <c r="FAT695" s="412"/>
      <c r="FAU695" s="412"/>
      <c r="FAV695" s="412"/>
      <c r="FAW695" s="412"/>
      <c r="FAX695" s="412"/>
      <c r="FAY695" s="412"/>
      <c r="FAZ695" s="412"/>
      <c r="FBA695" s="412"/>
      <c r="FBB695" s="412"/>
      <c r="FBC695" s="412"/>
      <c r="FBD695" s="412"/>
      <c r="FBE695" s="412"/>
      <c r="FBF695" s="412"/>
      <c r="FBG695" s="412"/>
      <c r="FBH695" s="412"/>
      <c r="FBI695" s="412"/>
      <c r="FBJ695" s="412"/>
      <c r="FBK695" s="412"/>
      <c r="FBL695" s="412"/>
      <c r="FBM695" s="412"/>
      <c r="FBN695" s="412"/>
      <c r="FBO695" s="412"/>
      <c r="FBP695" s="412"/>
      <c r="FBQ695" s="412"/>
      <c r="FBR695" s="413"/>
      <c r="FBS695" s="413"/>
      <c r="FBT695" s="413"/>
      <c r="FBU695" s="413"/>
      <c r="FBV695" s="413"/>
      <c r="FBW695" s="413"/>
      <c r="FBX695" s="413"/>
      <c r="FBY695" s="413"/>
      <c r="FBZ695" s="413"/>
      <c r="FCA695" s="413"/>
      <c r="FCB695" s="413"/>
      <c r="FCC695" s="413"/>
      <c r="FCD695" s="413"/>
      <c r="FCE695" s="413"/>
      <c r="FCF695" s="413"/>
      <c r="FCG695" s="413"/>
      <c r="FCH695" s="413"/>
      <c r="FCI695" s="413"/>
      <c r="FCJ695" s="413"/>
      <c r="FCK695" s="413"/>
      <c r="FCL695" s="413"/>
      <c r="FCM695" s="413"/>
      <c r="FCN695" s="413"/>
      <c r="FCO695" s="413"/>
      <c r="FCP695" s="414"/>
      <c r="FCQ695" s="414"/>
      <c r="FCR695" s="414"/>
      <c r="FCS695" s="414"/>
      <c r="FCT695" s="414"/>
      <c r="FCU695" s="413"/>
      <c r="FCV695" s="413"/>
      <c r="FCW695" s="414"/>
      <c r="FCX695" s="414"/>
      <c r="FCY695" s="413"/>
      <c r="FCZ695" s="413"/>
      <c r="FDA695" s="414"/>
      <c r="FDB695" s="414"/>
      <c r="FDC695" s="413"/>
      <c r="FDD695" s="413"/>
      <c r="FDE695" s="413"/>
      <c r="FDF695" s="413"/>
      <c r="FDG695" s="413"/>
      <c r="FDH695" s="413"/>
      <c r="FDI695" s="413"/>
      <c r="FDJ695" s="414"/>
      <c r="FDK695" s="414"/>
      <c r="FDL695" s="413"/>
      <c r="FDM695" s="413"/>
      <c r="FDN695" s="414"/>
      <c r="FDO695" s="414"/>
      <c r="FDP695" s="413"/>
      <c r="FDQ695" s="413"/>
      <c r="FDR695" s="413"/>
      <c r="FDS695" s="413"/>
      <c r="FDT695" s="413"/>
      <c r="FDU695" s="407"/>
      <c r="FDV695" s="439"/>
      <c r="FDW695" s="413"/>
      <c r="FDX695" s="413"/>
      <c r="FDY695" s="413"/>
      <c r="FDZ695" s="413"/>
      <c r="FEA695" s="413"/>
      <c r="FEB695" s="413"/>
      <c r="FEC695" s="413"/>
      <c r="FED695" s="412"/>
      <c r="FEE695" s="412"/>
      <c r="FEF695" s="412"/>
      <c r="FEG695" s="412"/>
      <c r="FEH695" s="412"/>
      <c r="FEI695" s="412"/>
      <c r="FEJ695" s="412"/>
      <c r="FEK695" s="412"/>
      <c r="FEL695" s="412"/>
      <c r="FEM695" s="412"/>
      <c r="FEN695" s="412"/>
      <c r="FEO695" s="412"/>
      <c r="FEP695" s="412"/>
      <c r="FEQ695" s="412"/>
      <c r="FER695" s="412"/>
      <c r="FES695" s="412"/>
      <c r="FET695" s="412"/>
      <c r="FEU695" s="412"/>
      <c r="FEV695" s="412"/>
      <c r="FEW695" s="412"/>
      <c r="FEX695" s="412"/>
      <c r="FEY695" s="412"/>
      <c r="FEZ695" s="412"/>
      <c r="FFA695" s="412"/>
      <c r="FFB695" s="412"/>
      <c r="FFC695" s="412"/>
      <c r="FFD695" s="412"/>
      <c r="FFE695" s="412"/>
      <c r="FFF695" s="412"/>
      <c r="FFG695" s="412"/>
      <c r="FFH695" s="412"/>
      <c r="FFI695" s="412"/>
      <c r="FFJ695" s="412"/>
      <c r="FFK695" s="412"/>
      <c r="FFL695" s="412"/>
      <c r="FFM695" s="412"/>
      <c r="FFN695" s="412"/>
      <c r="FFO695" s="412"/>
      <c r="FFP695" s="412"/>
      <c r="FFQ695" s="412"/>
      <c r="FFR695" s="412"/>
      <c r="FFS695" s="412"/>
      <c r="FFT695" s="412"/>
      <c r="FFU695" s="412"/>
      <c r="FFV695" s="413"/>
      <c r="FFW695" s="413"/>
      <c r="FFX695" s="413"/>
      <c r="FFY695" s="413"/>
      <c r="FFZ695" s="413"/>
      <c r="FGA695" s="413"/>
      <c r="FGB695" s="413"/>
      <c r="FGC695" s="413"/>
      <c r="FGD695" s="413"/>
      <c r="FGE695" s="413"/>
      <c r="FGF695" s="413"/>
      <c r="FGG695" s="413"/>
      <c r="FGH695" s="413"/>
      <c r="FGI695" s="413"/>
      <c r="FGJ695" s="413"/>
      <c r="FGK695" s="413"/>
      <c r="FGL695" s="413"/>
      <c r="FGM695" s="413"/>
      <c r="FGN695" s="413"/>
      <c r="FGO695" s="413"/>
      <c r="FGP695" s="413"/>
      <c r="FGQ695" s="413"/>
      <c r="FGR695" s="413"/>
      <c r="FGS695" s="413"/>
      <c r="FGT695" s="414"/>
      <c r="FGU695" s="414"/>
      <c r="FGV695" s="414"/>
      <c r="FGW695" s="414"/>
      <c r="FGX695" s="414"/>
      <c r="FGY695" s="413"/>
      <c r="FGZ695" s="413"/>
      <c r="FHA695" s="414"/>
      <c r="FHB695" s="414"/>
      <c r="FHC695" s="413"/>
      <c r="FHD695" s="413"/>
      <c r="FHE695" s="414"/>
      <c r="FHF695" s="414"/>
      <c r="FHG695" s="413"/>
      <c r="FHH695" s="413"/>
      <c r="FHI695" s="413"/>
      <c r="FHJ695" s="413"/>
      <c r="FHK695" s="413"/>
      <c r="FHL695" s="413"/>
      <c r="FHM695" s="413"/>
      <c r="FHN695" s="414"/>
      <c r="FHO695" s="414"/>
      <c r="FHP695" s="413"/>
      <c r="FHQ695" s="413"/>
      <c r="FHR695" s="414"/>
      <c r="FHS695" s="414"/>
      <c r="FHT695" s="413"/>
      <c r="FHU695" s="413"/>
      <c r="FHV695" s="413"/>
      <c r="FHW695" s="413"/>
      <c r="FHX695" s="413"/>
      <c r="FHY695" s="407"/>
      <c r="FHZ695" s="439"/>
      <c r="FIA695" s="413"/>
      <c r="FIB695" s="413"/>
      <c r="FIC695" s="413"/>
      <c r="FID695" s="413"/>
      <c r="FIE695" s="413"/>
      <c r="FIF695" s="413"/>
      <c r="FIG695" s="413"/>
      <c r="FIH695" s="412"/>
      <c r="FII695" s="412"/>
      <c r="FIJ695" s="412"/>
      <c r="FIK695" s="412"/>
      <c r="FIL695" s="412"/>
      <c r="FIM695" s="412"/>
      <c r="FIN695" s="412"/>
      <c r="FIO695" s="412"/>
      <c r="FIP695" s="412"/>
      <c r="FIQ695" s="412"/>
      <c r="FIR695" s="412"/>
      <c r="FIS695" s="412"/>
      <c r="FIT695" s="412"/>
      <c r="FIU695" s="412"/>
      <c r="FIV695" s="412"/>
      <c r="FIW695" s="412"/>
      <c r="FIX695" s="412"/>
      <c r="FIY695" s="412"/>
      <c r="FIZ695" s="412"/>
      <c r="FJA695" s="412"/>
      <c r="FJB695" s="412"/>
      <c r="FJC695" s="412"/>
      <c r="FJD695" s="412"/>
      <c r="FJE695" s="412"/>
      <c r="FJF695" s="412"/>
      <c r="FJG695" s="412"/>
      <c r="FJH695" s="412"/>
      <c r="FJI695" s="412"/>
      <c r="FJJ695" s="412"/>
      <c r="FJK695" s="412"/>
      <c r="FJL695" s="412"/>
      <c r="FJM695" s="412"/>
      <c r="FJN695" s="412"/>
      <c r="FJO695" s="412"/>
      <c r="FJP695" s="412"/>
      <c r="FJQ695" s="412"/>
      <c r="FJR695" s="412"/>
      <c r="FJS695" s="412"/>
      <c r="FJT695" s="412"/>
      <c r="FJU695" s="412"/>
      <c r="FJV695" s="412"/>
      <c r="FJW695" s="412"/>
      <c r="FJX695" s="412"/>
      <c r="FJY695" s="412"/>
      <c r="FJZ695" s="413"/>
      <c r="FKA695" s="413"/>
      <c r="FKB695" s="413"/>
      <c r="FKC695" s="413"/>
      <c r="FKD695" s="413"/>
      <c r="FKE695" s="413"/>
      <c r="FKF695" s="413"/>
      <c r="FKG695" s="413"/>
      <c r="FKH695" s="413"/>
      <c r="FKI695" s="413"/>
      <c r="FKJ695" s="413"/>
      <c r="FKK695" s="413"/>
      <c r="FKL695" s="413"/>
      <c r="FKM695" s="413"/>
      <c r="FKN695" s="413"/>
      <c r="FKO695" s="413"/>
      <c r="FKP695" s="413"/>
      <c r="FKQ695" s="413"/>
      <c r="FKR695" s="413"/>
      <c r="FKS695" s="413"/>
      <c r="FKT695" s="413"/>
      <c r="FKU695" s="413"/>
      <c r="FKV695" s="413"/>
      <c r="FKW695" s="413"/>
      <c r="FKX695" s="414"/>
      <c r="FKY695" s="414"/>
      <c r="FKZ695" s="414"/>
      <c r="FLA695" s="414"/>
      <c r="FLB695" s="414"/>
      <c r="FLC695" s="413"/>
      <c r="FLD695" s="413"/>
      <c r="FLE695" s="414"/>
      <c r="FLF695" s="414"/>
      <c r="FLG695" s="413"/>
      <c r="FLH695" s="413"/>
      <c r="FLI695" s="414"/>
      <c r="FLJ695" s="414"/>
      <c r="FLK695" s="413"/>
      <c r="FLL695" s="413"/>
      <c r="FLM695" s="413"/>
      <c r="FLN695" s="413"/>
      <c r="FLO695" s="413"/>
      <c r="FLP695" s="413"/>
      <c r="FLQ695" s="413"/>
      <c r="FLR695" s="414"/>
      <c r="FLS695" s="414"/>
      <c r="FLT695" s="413"/>
      <c r="FLU695" s="413"/>
      <c r="FLV695" s="414"/>
      <c r="FLW695" s="414"/>
      <c r="FLX695" s="413"/>
      <c r="FLY695" s="413"/>
      <c r="FLZ695" s="413"/>
      <c r="FMA695" s="413"/>
      <c r="FMB695" s="413"/>
      <c r="FMC695" s="407"/>
      <c r="FMD695" s="439"/>
      <c r="FME695" s="413"/>
      <c r="FMF695" s="413"/>
      <c r="FMG695" s="413"/>
      <c r="FMH695" s="413"/>
      <c r="FMI695" s="413"/>
      <c r="FMJ695" s="413"/>
      <c r="FMK695" s="413"/>
      <c r="FML695" s="412"/>
      <c r="FMM695" s="412"/>
      <c r="FMN695" s="412"/>
      <c r="FMO695" s="412"/>
      <c r="FMP695" s="412"/>
      <c r="FMQ695" s="412"/>
      <c r="FMR695" s="412"/>
      <c r="FMS695" s="412"/>
      <c r="FMT695" s="412"/>
      <c r="FMU695" s="412"/>
      <c r="FMV695" s="412"/>
      <c r="FMW695" s="412"/>
      <c r="FMX695" s="412"/>
      <c r="FMY695" s="412"/>
      <c r="FMZ695" s="412"/>
      <c r="FNA695" s="412"/>
      <c r="FNB695" s="412"/>
      <c r="FNC695" s="412"/>
      <c r="FND695" s="412"/>
      <c r="FNE695" s="412"/>
      <c r="FNF695" s="412"/>
      <c r="FNG695" s="412"/>
      <c r="FNH695" s="412"/>
      <c r="FNI695" s="412"/>
      <c r="FNJ695" s="412"/>
      <c r="FNK695" s="412"/>
      <c r="FNL695" s="412"/>
      <c r="FNM695" s="412"/>
      <c r="FNN695" s="412"/>
      <c r="FNO695" s="412"/>
      <c r="FNP695" s="412"/>
      <c r="FNQ695" s="412"/>
      <c r="FNR695" s="412"/>
      <c r="FNS695" s="412"/>
      <c r="FNT695" s="412"/>
      <c r="FNU695" s="412"/>
      <c r="FNV695" s="412"/>
      <c r="FNW695" s="412"/>
      <c r="FNX695" s="412"/>
      <c r="FNY695" s="412"/>
      <c r="FNZ695" s="412"/>
      <c r="FOA695" s="412"/>
      <c r="FOB695" s="412"/>
      <c r="FOC695" s="412"/>
      <c r="FOD695" s="413"/>
      <c r="FOE695" s="413"/>
      <c r="FOF695" s="413"/>
      <c r="FOG695" s="413"/>
      <c r="FOH695" s="413"/>
      <c r="FOI695" s="413"/>
      <c r="FOJ695" s="413"/>
      <c r="FOK695" s="413"/>
      <c r="FOL695" s="413"/>
      <c r="FOM695" s="413"/>
      <c r="FON695" s="413"/>
      <c r="FOO695" s="413"/>
      <c r="FOP695" s="413"/>
      <c r="FOQ695" s="413"/>
      <c r="FOR695" s="413"/>
      <c r="FOS695" s="413"/>
      <c r="FOT695" s="413"/>
      <c r="FOU695" s="413"/>
      <c r="FOV695" s="413"/>
      <c r="FOW695" s="413"/>
      <c r="FOX695" s="413"/>
      <c r="FOY695" s="413"/>
      <c r="FOZ695" s="413"/>
      <c r="FPA695" s="413"/>
      <c r="FPB695" s="414"/>
      <c r="FPC695" s="414"/>
      <c r="FPD695" s="414"/>
      <c r="FPE695" s="414"/>
      <c r="FPF695" s="414"/>
      <c r="FPG695" s="413"/>
      <c r="FPH695" s="413"/>
      <c r="FPI695" s="414"/>
      <c r="FPJ695" s="414"/>
      <c r="FPK695" s="413"/>
      <c r="FPL695" s="413"/>
      <c r="FPM695" s="414"/>
      <c r="FPN695" s="414"/>
      <c r="FPO695" s="413"/>
      <c r="FPP695" s="413"/>
      <c r="FPQ695" s="413"/>
      <c r="FPR695" s="413"/>
      <c r="FPS695" s="413"/>
      <c r="FPT695" s="413"/>
      <c r="FPU695" s="413"/>
      <c r="FPV695" s="414"/>
      <c r="FPW695" s="414"/>
      <c r="FPX695" s="413"/>
      <c r="FPY695" s="413"/>
      <c r="FPZ695" s="414"/>
      <c r="FQA695" s="414"/>
      <c r="FQB695" s="413"/>
      <c r="FQC695" s="413"/>
      <c r="FQD695" s="413"/>
      <c r="FQE695" s="413"/>
      <c r="FQF695" s="413"/>
      <c r="FQG695" s="407"/>
      <c r="FQH695" s="439"/>
      <c r="FQI695" s="413"/>
      <c r="FQJ695" s="413"/>
      <c r="FQK695" s="413"/>
      <c r="FQL695" s="413"/>
      <c r="FQM695" s="413"/>
      <c r="FQN695" s="413"/>
      <c r="FQO695" s="413"/>
      <c r="FQP695" s="412"/>
      <c r="FQQ695" s="412"/>
      <c r="FQR695" s="412"/>
      <c r="FQS695" s="412"/>
      <c r="FQT695" s="412"/>
      <c r="FQU695" s="412"/>
      <c r="FQV695" s="412"/>
      <c r="FQW695" s="412"/>
      <c r="FQX695" s="412"/>
      <c r="FQY695" s="412"/>
      <c r="FQZ695" s="412"/>
      <c r="FRA695" s="412"/>
      <c r="FRB695" s="412"/>
      <c r="FRC695" s="412"/>
      <c r="FRD695" s="412"/>
      <c r="FRE695" s="412"/>
      <c r="FRF695" s="412"/>
      <c r="FRG695" s="412"/>
      <c r="FRH695" s="412"/>
      <c r="FRI695" s="412"/>
      <c r="FRJ695" s="412"/>
      <c r="FRK695" s="412"/>
      <c r="FRL695" s="412"/>
      <c r="FRM695" s="412"/>
      <c r="FRN695" s="412"/>
      <c r="FRO695" s="412"/>
      <c r="FRP695" s="412"/>
      <c r="FRQ695" s="412"/>
      <c r="FRR695" s="412"/>
      <c r="FRS695" s="412"/>
      <c r="FRT695" s="412"/>
      <c r="FRU695" s="412"/>
      <c r="FRV695" s="412"/>
      <c r="FRW695" s="412"/>
      <c r="FRX695" s="412"/>
      <c r="FRY695" s="412"/>
      <c r="FRZ695" s="412"/>
      <c r="FSA695" s="412"/>
      <c r="FSB695" s="412"/>
      <c r="FSC695" s="412"/>
      <c r="FSD695" s="412"/>
      <c r="FSE695" s="412"/>
      <c r="FSF695" s="412"/>
      <c r="FSG695" s="412"/>
      <c r="FSH695" s="413"/>
      <c r="FSI695" s="413"/>
      <c r="FSJ695" s="413"/>
      <c r="FSK695" s="413"/>
      <c r="FSL695" s="413"/>
      <c r="FSM695" s="413"/>
      <c r="FSN695" s="413"/>
      <c r="FSO695" s="413"/>
      <c r="FSP695" s="413"/>
      <c r="FSQ695" s="413"/>
      <c r="FSR695" s="413"/>
      <c r="FSS695" s="413"/>
      <c r="FST695" s="413"/>
      <c r="FSU695" s="413"/>
      <c r="FSV695" s="413"/>
      <c r="FSW695" s="413"/>
      <c r="FSX695" s="413"/>
      <c r="FSY695" s="413"/>
      <c r="FSZ695" s="413"/>
      <c r="FTA695" s="413"/>
      <c r="FTB695" s="413"/>
      <c r="FTC695" s="413"/>
      <c r="FTD695" s="413"/>
      <c r="FTE695" s="413"/>
      <c r="FTF695" s="414"/>
      <c r="FTG695" s="414"/>
      <c r="FTH695" s="414"/>
      <c r="FTI695" s="414"/>
      <c r="FTJ695" s="414"/>
      <c r="FTK695" s="413"/>
      <c r="FTL695" s="413"/>
      <c r="FTM695" s="414"/>
      <c r="FTN695" s="414"/>
      <c r="FTO695" s="413"/>
      <c r="FTP695" s="413"/>
      <c r="FTQ695" s="414"/>
      <c r="FTR695" s="414"/>
      <c r="FTS695" s="413"/>
      <c r="FTT695" s="413"/>
      <c r="FTU695" s="413"/>
      <c r="FTV695" s="413"/>
      <c r="FTW695" s="413"/>
      <c r="FTX695" s="413"/>
      <c r="FTY695" s="413"/>
      <c r="FTZ695" s="414"/>
      <c r="FUA695" s="414"/>
      <c r="FUB695" s="413"/>
      <c r="FUC695" s="413"/>
      <c r="FUD695" s="414"/>
      <c r="FUE695" s="414"/>
      <c r="FUF695" s="413"/>
      <c r="FUG695" s="413"/>
      <c r="FUH695" s="413"/>
      <c r="FUI695" s="413"/>
      <c r="FUJ695" s="413"/>
      <c r="FUK695" s="407"/>
      <c r="FUL695" s="439"/>
      <c r="FUM695" s="413"/>
      <c r="FUN695" s="413"/>
      <c r="FUO695" s="413"/>
      <c r="FUP695" s="413"/>
      <c r="FUQ695" s="413"/>
      <c r="FUR695" s="413"/>
      <c r="FUS695" s="413"/>
      <c r="FUT695" s="412"/>
      <c r="FUU695" s="412"/>
      <c r="FUV695" s="412"/>
      <c r="FUW695" s="412"/>
      <c r="FUX695" s="412"/>
      <c r="FUY695" s="412"/>
      <c r="FUZ695" s="412"/>
      <c r="FVA695" s="412"/>
      <c r="FVB695" s="412"/>
      <c r="FVC695" s="412"/>
      <c r="FVD695" s="412"/>
      <c r="FVE695" s="412"/>
      <c r="FVF695" s="412"/>
      <c r="FVG695" s="412"/>
      <c r="FVH695" s="412"/>
      <c r="FVI695" s="412"/>
      <c r="FVJ695" s="412"/>
      <c r="FVK695" s="412"/>
      <c r="FVL695" s="412"/>
      <c r="FVM695" s="412"/>
      <c r="FVN695" s="412"/>
      <c r="FVO695" s="412"/>
      <c r="FVP695" s="412"/>
      <c r="FVQ695" s="412"/>
      <c r="FVR695" s="412"/>
      <c r="FVS695" s="412"/>
      <c r="FVT695" s="412"/>
      <c r="FVU695" s="412"/>
      <c r="FVV695" s="412"/>
      <c r="FVW695" s="412"/>
      <c r="FVX695" s="412"/>
      <c r="FVY695" s="412"/>
      <c r="FVZ695" s="412"/>
      <c r="FWA695" s="412"/>
      <c r="FWB695" s="412"/>
      <c r="FWC695" s="412"/>
      <c r="FWD695" s="412"/>
      <c r="FWE695" s="412"/>
      <c r="FWF695" s="412"/>
      <c r="FWG695" s="412"/>
      <c r="FWH695" s="412"/>
      <c r="FWI695" s="412"/>
      <c r="FWJ695" s="412"/>
      <c r="FWK695" s="412"/>
      <c r="FWL695" s="413"/>
      <c r="FWM695" s="413"/>
      <c r="FWN695" s="413"/>
      <c r="FWO695" s="413"/>
      <c r="FWP695" s="413"/>
      <c r="FWQ695" s="413"/>
      <c r="FWR695" s="413"/>
      <c r="FWS695" s="413"/>
      <c r="FWT695" s="413"/>
      <c r="FWU695" s="413"/>
      <c r="FWV695" s="413"/>
      <c r="FWW695" s="413"/>
      <c r="FWX695" s="413"/>
      <c r="FWY695" s="413"/>
      <c r="FWZ695" s="413"/>
      <c r="FXA695" s="413"/>
      <c r="FXB695" s="413"/>
      <c r="FXC695" s="413"/>
      <c r="FXD695" s="413"/>
      <c r="FXE695" s="413"/>
      <c r="FXF695" s="413"/>
      <c r="FXG695" s="413"/>
      <c r="FXH695" s="413"/>
      <c r="FXI695" s="413"/>
      <c r="FXJ695" s="414"/>
      <c r="FXK695" s="414"/>
      <c r="FXL695" s="414"/>
      <c r="FXM695" s="414"/>
      <c r="FXN695" s="414"/>
      <c r="FXO695" s="413"/>
      <c r="FXP695" s="413"/>
      <c r="FXQ695" s="414"/>
      <c r="FXR695" s="414"/>
      <c r="FXS695" s="413"/>
      <c r="FXT695" s="413"/>
      <c r="FXU695" s="414"/>
      <c r="FXV695" s="414"/>
      <c r="FXW695" s="413"/>
      <c r="FXX695" s="413"/>
      <c r="FXY695" s="413"/>
      <c r="FXZ695" s="413"/>
      <c r="FYA695" s="413"/>
      <c r="FYB695" s="413"/>
      <c r="FYC695" s="413"/>
      <c r="FYD695" s="414"/>
      <c r="FYE695" s="414"/>
      <c r="FYF695" s="413"/>
      <c r="FYG695" s="413"/>
      <c r="FYH695" s="414"/>
      <c r="FYI695" s="414"/>
      <c r="FYJ695" s="413"/>
      <c r="FYK695" s="413"/>
      <c r="FYL695" s="413"/>
      <c r="FYM695" s="413"/>
      <c r="FYN695" s="413"/>
      <c r="FYO695" s="407"/>
      <c r="FYP695" s="439"/>
      <c r="FYQ695" s="413"/>
      <c r="FYR695" s="413"/>
      <c r="FYS695" s="413"/>
      <c r="FYT695" s="413"/>
      <c r="FYU695" s="413"/>
      <c r="FYV695" s="413"/>
      <c r="FYW695" s="413"/>
      <c r="FYX695" s="412"/>
      <c r="FYY695" s="412"/>
      <c r="FYZ695" s="412"/>
      <c r="FZA695" s="412"/>
      <c r="FZB695" s="412"/>
      <c r="FZC695" s="412"/>
      <c r="FZD695" s="412"/>
      <c r="FZE695" s="412"/>
      <c r="FZF695" s="412"/>
      <c r="FZG695" s="412"/>
      <c r="FZH695" s="412"/>
      <c r="FZI695" s="412"/>
      <c r="FZJ695" s="412"/>
      <c r="FZK695" s="412"/>
      <c r="FZL695" s="412"/>
      <c r="FZM695" s="412"/>
      <c r="FZN695" s="412"/>
      <c r="FZO695" s="412"/>
      <c r="FZP695" s="412"/>
      <c r="FZQ695" s="412"/>
      <c r="FZR695" s="412"/>
      <c r="FZS695" s="412"/>
      <c r="FZT695" s="412"/>
      <c r="FZU695" s="412"/>
      <c r="FZV695" s="412"/>
      <c r="FZW695" s="412"/>
      <c r="FZX695" s="412"/>
      <c r="FZY695" s="412"/>
      <c r="FZZ695" s="412"/>
      <c r="GAA695" s="412"/>
      <c r="GAB695" s="412"/>
      <c r="GAC695" s="412"/>
      <c r="GAD695" s="412"/>
      <c r="GAE695" s="412"/>
      <c r="GAF695" s="412"/>
      <c r="GAG695" s="412"/>
      <c r="GAH695" s="412"/>
      <c r="GAI695" s="412"/>
      <c r="GAJ695" s="412"/>
      <c r="GAK695" s="412"/>
      <c r="GAL695" s="412"/>
      <c r="GAM695" s="412"/>
      <c r="GAN695" s="412"/>
      <c r="GAO695" s="412"/>
      <c r="GAP695" s="413"/>
      <c r="GAQ695" s="413"/>
      <c r="GAR695" s="413"/>
      <c r="GAS695" s="413"/>
      <c r="GAT695" s="413"/>
      <c r="GAU695" s="413"/>
      <c r="GAV695" s="413"/>
      <c r="GAW695" s="413"/>
      <c r="GAX695" s="413"/>
      <c r="GAY695" s="413"/>
      <c r="GAZ695" s="413"/>
      <c r="GBA695" s="413"/>
      <c r="GBB695" s="413"/>
      <c r="GBC695" s="413"/>
      <c r="GBD695" s="413"/>
      <c r="GBE695" s="413"/>
      <c r="GBF695" s="413"/>
      <c r="GBG695" s="413"/>
      <c r="GBH695" s="413"/>
      <c r="GBI695" s="413"/>
      <c r="GBJ695" s="413"/>
      <c r="GBK695" s="413"/>
      <c r="GBL695" s="413"/>
      <c r="GBM695" s="413"/>
      <c r="GBN695" s="414"/>
      <c r="GBO695" s="414"/>
      <c r="GBP695" s="414"/>
      <c r="GBQ695" s="414"/>
      <c r="GBR695" s="414"/>
      <c r="GBS695" s="413"/>
      <c r="GBT695" s="413"/>
      <c r="GBU695" s="414"/>
      <c r="GBV695" s="414"/>
      <c r="GBW695" s="413"/>
      <c r="GBX695" s="413"/>
      <c r="GBY695" s="414"/>
      <c r="GBZ695" s="414"/>
      <c r="GCA695" s="413"/>
      <c r="GCB695" s="413"/>
      <c r="GCC695" s="413"/>
      <c r="GCD695" s="413"/>
      <c r="GCE695" s="413"/>
      <c r="GCF695" s="413"/>
      <c r="GCG695" s="413"/>
      <c r="GCH695" s="414"/>
      <c r="GCI695" s="414"/>
      <c r="GCJ695" s="413"/>
      <c r="GCK695" s="413"/>
      <c r="GCL695" s="414"/>
      <c r="GCM695" s="414"/>
      <c r="GCN695" s="413"/>
      <c r="GCO695" s="413"/>
      <c r="GCP695" s="413"/>
      <c r="GCQ695" s="413"/>
      <c r="GCR695" s="413"/>
      <c r="GCS695" s="407"/>
      <c r="GCT695" s="439"/>
      <c r="GCU695" s="413"/>
      <c r="GCV695" s="413"/>
      <c r="GCW695" s="413"/>
      <c r="GCX695" s="413"/>
      <c r="GCY695" s="413"/>
      <c r="GCZ695" s="413"/>
      <c r="GDA695" s="413"/>
      <c r="GDB695" s="412"/>
      <c r="GDC695" s="412"/>
      <c r="GDD695" s="412"/>
      <c r="GDE695" s="412"/>
      <c r="GDF695" s="412"/>
      <c r="GDG695" s="412"/>
      <c r="GDH695" s="412"/>
      <c r="GDI695" s="412"/>
      <c r="GDJ695" s="412"/>
      <c r="GDK695" s="412"/>
      <c r="GDL695" s="412"/>
      <c r="GDM695" s="412"/>
      <c r="GDN695" s="412"/>
      <c r="GDO695" s="412"/>
      <c r="GDP695" s="412"/>
      <c r="GDQ695" s="412"/>
      <c r="GDR695" s="412"/>
      <c r="GDS695" s="412"/>
      <c r="GDT695" s="412"/>
      <c r="GDU695" s="412"/>
      <c r="GDV695" s="412"/>
      <c r="GDW695" s="412"/>
      <c r="GDX695" s="412"/>
      <c r="GDY695" s="412"/>
      <c r="GDZ695" s="412"/>
      <c r="GEA695" s="412"/>
      <c r="GEB695" s="412"/>
      <c r="GEC695" s="412"/>
      <c r="GED695" s="412"/>
      <c r="GEE695" s="412"/>
      <c r="GEF695" s="412"/>
      <c r="GEG695" s="412"/>
      <c r="GEH695" s="412"/>
      <c r="GEI695" s="412"/>
      <c r="GEJ695" s="412"/>
      <c r="GEK695" s="412"/>
      <c r="GEL695" s="412"/>
      <c r="GEM695" s="412"/>
      <c r="GEN695" s="412"/>
      <c r="GEO695" s="412"/>
      <c r="GEP695" s="412"/>
      <c r="GEQ695" s="412"/>
      <c r="GER695" s="412"/>
      <c r="GES695" s="412"/>
      <c r="GET695" s="413"/>
      <c r="GEU695" s="413"/>
      <c r="GEV695" s="413"/>
      <c r="GEW695" s="413"/>
      <c r="GEX695" s="413"/>
      <c r="GEY695" s="413"/>
      <c r="GEZ695" s="413"/>
      <c r="GFA695" s="413"/>
      <c r="GFB695" s="413"/>
      <c r="GFC695" s="413"/>
      <c r="GFD695" s="413"/>
      <c r="GFE695" s="413"/>
      <c r="GFF695" s="413"/>
      <c r="GFG695" s="413"/>
      <c r="GFH695" s="413"/>
      <c r="GFI695" s="413"/>
      <c r="GFJ695" s="413"/>
      <c r="GFK695" s="413"/>
      <c r="GFL695" s="413"/>
      <c r="GFM695" s="413"/>
      <c r="GFN695" s="413"/>
      <c r="GFO695" s="413"/>
      <c r="GFP695" s="413"/>
      <c r="GFQ695" s="413"/>
      <c r="GFR695" s="414"/>
      <c r="GFS695" s="414"/>
      <c r="GFT695" s="414"/>
      <c r="GFU695" s="414"/>
      <c r="GFV695" s="414"/>
      <c r="GFW695" s="413"/>
      <c r="GFX695" s="413"/>
      <c r="GFY695" s="414"/>
      <c r="GFZ695" s="414"/>
      <c r="GGA695" s="413"/>
      <c r="GGB695" s="413"/>
      <c r="GGC695" s="414"/>
      <c r="GGD695" s="414"/>
      <c r="GGE695" s="413"/>
      <c r="GGF695" s="413"/>
      <c r="GGG695" s="413"/>
      <c r="GGH695" s="413"/>
      <c r="GGI695" s="413"/>
      <c r="GGJ695" s="413"/>
      <c r="GGK695" s="413"/>
      <c r="GGL695" s="414"/>
      <c r="GGM695" s="414"/>
      <c r="GGN695" s="413"/>
      <c r="GGO695" s="413"/>
      <c r="GGP695" s="414"/>
      <c r="GGQ695" s="414"/>
      <c r="GGR695" s="413"/>
      <c r="GGS695" s="413"/>
      <c r="GGT695" s="413"/>
      <c r="GGU695" s="413"/>
      <c r="GGV695" s="413"/>
      <c r="GGW695" s="407"/>
      <c r="GGX695" s="439"/>
      <c r="GGY695" s="413"/>
      <c r="GGZ695" s="413"/>
      <c r="GHA695" s="413"/>
      <c r="GHB695" s="413"/>
      <c r="GHC695" s="413"/>
      <c r="GHD695" s="413"/>
      <c r="GHE695" s="413"/>
      <c r="GHF695" s="412"/>
      <c r="GHG695" s="412"/>
      <c r="GHH695" s="412"/>
      <c r="GHI695" s="412"/>
      <c r="GHJ695" s="412"/>
      <c r="GHK695" s="412"/>
      <c r="GHL695" s="412"/>
      <c r="GHM695" s="412"/>
      <c r="GHN695" s="412"/>
      <c r="GHO695" s="412"/>
      <c r="GHP695" s="412"/>
      <c r="GHQ695" s="412"/>
      <c r="GHR695" s="412"/>
      <c r="GHS695" s="412"/>
      <c r="GHT695" s="412"/>
      <c r="GHU695" s="412"/>
      <c r="GHV695" s="412"/>
      <c r="GHW695" s="412"/>
      <c r="GHX695" s="412"/>
      <c r="GHY695" s="412"/>
      <c r="GHZ695" s="412"/>
      <c r="GIA695" s="412"/>
      <c r="GIB695" s="412"/>
      <c r="GIC695" s="412"/>
      <c r="GID695" s="412"/>
      <c r="GIE695" s="412"/>
      <c r="GIF695" s="412"/>
      <c r="GIG695" s="412"/>
      <c r="GIH695" s="412"/>
      <c r="GII695" s="412"/>
      <c r="GIJ695" s="412"/>
      <c r="GIK695" s="412"/>
      <c r="GIL695" s="412"/>
      <c r="GIM695" s="412"/>
      <c r="GIN695" s="412"/>
      <c r="GIO695" s="412"/>
      <c r="GIP695" s="412"/>
      <c r="GIQ695" s="412"/>
      <c r="GIR695" s="412"/>
      <c r="GIS695" s="412"/>
      <c r="GIT695" s="412"/>
      <c r="GIU695" s="412"/>
      <c r="GIV695" s="412"/>
      <c r="GIW695" s="412"/>
      <c r="GIX695" s="413"/>
      <c r="GIY695" s="413"/>
      <c r="GIZ695" s="413"/>
      <c r="GJA695" s="413"/>
      <c r="GJB695" s="413"/>
      <c r="GJC695" s="413"/>
      <c r="GJD695" s="413"/>
      <c r="GJE695" s="413"/>
      <c r="GJF695" s="413"/>
      <c r="GJG695" s="413"/>
      <c r="GJH695" s="413"/>
      <c r="GJI695" s="413"/>
      <c r="GJJ695" s="413"/>
      <c r="GJK695" s="413"/>
      <c r="GJL695" s="413"/>
      <c r="GJM695" s="413"/>
      <c r="GJN695" s="413"/>
      <c r="GJO695" s="413"/>
      <c r="GJP695" s="413"/>
      <c r="GJQ695" s="413"/>
      <c r="GJR695" s="413"/>
      <c r="GJS695" s="413"/>
      <c r="GJT695" s="413"/>
      <c r="GJU695" s="413"/>
      <c r="GJV695" s="414"/>
      <c r="GJW695" s="414"/>
      <c r="GJX695" s="414"/>
      <c r="GJY695" s="414"/>
      <c r="GJZ695" s="414"/>
      <c r="GKA695" s="413"/>
      <c r="GKB695" s="413"/>
      <c r="GKC695" s="414"/>
      <c r="GKD695" s="414"/>
      <c r="GKE695" s="413"/>
      <c r="GKF695" s="413"/>
      <c r="GKG695" s="414"/>
      <c r="GKH695" s="414"/>
      <c r="GKI695" s="413"/>
      <c r="GKJ695" s="413"/>
      <c r="GKK695" s="413"/>
      <c r="GKL695" s="413"/>
      <c r="GKM695" s="413"/>
      <c r="GKN695" s="413"/>
      <c r="GKO695" s="413"/>
      <c r="GKP695" s="414"/>
      <c r="GKQ695" s="414"/>
      <c r="GKR695" s="413"/>
      <c r="GKS695" s="413"/>
      <c r="GKT695" s="414"/>
      <c r="GKU695" s="414"/>
      <c r="GKV695" s="413"/>
      <c r="GKW695" s="413"/>
      <c r="GKX695" s="413"/>
      <c r="GKY695" s="413"/>
      <c r="GKZ695" s="413"/>
      <c r="GLA695" s="407"/>
      <c r="GLB695" s="439"/>
      <c r="GLC695" s="413"/>
      <c r="GLD695" s="413"/>
      <c r="GLE695" s="413"/>
      <c r="GLF695" s="413"/>
      <c r="GLG695" s="413"/>
      <c r="GLH695" s="413"/>
      <c r="GLI695" s="413"/>
      <c r="GLJ695" s="412"/>
      <c r="GLK695" s="412"/>
      <c r="GLL695" s="412"/>
      <c r="GLM695" s="412"/>
      <c r="GLN695" s="412"/>
      <c r="GLO695" s="412"/>
      <c r="GLP695" s="412"/>
      <c r="GLQ695" s="412"/>
      <c r="GLR695" s="412"/>
      <c r="GLS695" s="412"/>
      <c r="GLT695" s="412"/>
      <c r="GLU695" s="412"/>
      <c r="GLV695" s="412"/>
      <c r="GLW695" s="412"/>
      <c r="GLX695" s="412"/>
      <c r="GLY695" s="412"/>
      <c r="GLZ695" s="412"/>
      <c r="GMA695" s="412"/>
      <c r="GMB695" s="412"/>
      <c r="GMC695" s="412"/>
      <c r="GMD695" s="412"/>
      <c r="GME695" s="412"/>
      <c r="GMF695" s="412"/>
      <c r="GMG695" s="412"/>
      <c r="GMH695" s="412"/>
      <c r="GMI695" s="412"/>
      <c r="GMJ695" s="412"/>
      <c r="GMK695" s="412"/>
      <c r="GML695" s="412"/>
      <c r="GMM695" s="412"/>
      <c r="GMN695" s="412"/>
      <c r="GMO695" s="412"/>
      <c r="GMP695" s="412"/>
      <c r="GMQ695" s="412"/>
      <c r="GMR695" s="412"/>
      <c r="GMS695" s="412"/>
      <c r="GMT695" s="412"/>
      <c r="GMU695" s="412"/>
      <c r="GMV695" s="412"/>
      <c r="GMW695" s="412"/>
      <c r="GMX695" s="412"/>
      <c r="GMY695" s="412"/>
      <c r="GMZ695" s="412"/>
      <c r="GNA695" s="412"/>
      <c r="GNB695" s="413"/>
      <c r="GNC695" s="413"/>
      <c r="GND695" s="413"/>
      <c r="GNE695" s="413"/>
      <c r="GNF695" s="413"/>
      <c r="GNG695" s="413"/>
      <c r="GNH695" s="413"/>
      <c r="GNI695" s="413"/>
      <c r="GNJ695" s="413"/>
      <c r="GNK695" s="413"/>
      <c r="GNL695" s="413"/>
      <c r="GNM695" s="413"/>
      <c r="GNN695" s="413"/>
      <c r="GNO695" s="413"/>
      <c r="GNP695" s="413"/>
      <c r="GNQ695" s="413"/>
      <c r="GNR695" s="413"/>
      <c r="GNS695" s="413"/>
      <c r="GNT695" s="413"/>
      <c r="GNU695" s="413"/>
      <c r="GNV695" s="413"/>
      <c r="GNW695" s="413"/>
      <c r="GNX695" s="413"/>
      <c r="GNY695" s="413"/>
      <c r="GNZ695" s="414"/>
      <c r="GOA695" s="414"/>
      <c r="GOB695" s="414"/>
      <c r="GOC695" s="414"/>
      <c r="GOD695" s="414"/>
      <c r="GOE695" s="413"/>
      <c r="GOF695" s="413"/>
      <c r="GOG695" s="414"/>
      <c r="GOH695" s="414"/>
      <c r="GOI695" s="413"/>
      <c r="GOJ695" s="413"/>
      <c r="GOK695" s="414"/>
      <c r="GOL695" s="414"/>
      <c r="GOM695" s="413"/>
      <c r="GON695" s="413"/>
      <c r="GOO695" s="413"/>
      <c r="GOP695" s="413"/>
      <c r="GOQ695" s="413"/>
      <c r="GOR695" s="413"/>
      <c r="GOS695" s="413"/>
      <c r="GOT695" s="414"/>
      <c r="GOU695" s="414"/>
      <c r="GOV695" s="413"/>
      <c r="GOW695" s="413"/>
      <c r="GOX695" s="414"/>
      <c r="GOY695" s="414"/>
      <c r="GOZ695" s="413"/>
      <c r="GPA695" s="413"/>
      <c r="GPB695" s="413"/>
      <c r="GPC695" s="413"/>
      <c r="GPD695" s="413"/>
      <c r="GPE695" s="407"/>
      <c r="GPF695" s="439"/>
      <c r="GPG695" s="413"/>
      <c r="GPH695" s="413"/>
      <c r="GPI695" s="413"/>
      <c r="GPJ695" s="413"/>
      <c r="GPK695" s="413"/>
      <c r="GPL695" s="413"/>
      <c r="GPM695" s="413"/>
      <c r="GPN695" s="412"/>
      <c r="GPO695" s="412"/>
      <c r="GPP695" s="412"/>
      <c r="GPQ695" s="412"/>
      <c r="GPR695" s="412"/>
      <c r="GPS695" s="412"/>
      <c r="GPT695" s="412"/>
      <c r="GPU695" s="412"/>
      <c r="GPV695" s="412"/>
      <c r="GPW695" s="412"/>
      <c r="GPX695" s="412"/>
      <c r="GPY695" s="412"/>
      <c r="GPZ695" s="412"/>
      <c r="GQA695" s="412"/>
      <c r="GQB695" s="412"/>
      <c r="GQC695" s="412"/>
      <c r="GQD695" s="412"/>
      <c r="GQE695" s="412"/>
      <c r="GQF695" s="412"/>
      <c r="GQG695" s="412"/>
      <c r="GQH695" s="412"/>
      <c r="GQI695" s="412"/>
      <c r="GQJ695" s="412"/>
      <c r="GQK695" s="412"/>
      <c r="GQL695" s="412"/>
      <c r="GQM695" s="412"/>
      <c r="GQN695" s="412"/>
      <c r="GQO695" s="412"/>
      <c r="GQP695" s="412"/>
      <c r="GQQ695" s="412"/>
      <c r="GQR695" s="412"/>
      <c r="GQS695" s="412"/>
      <c r="GQT695" s="412"/>
      <c r="GQU695" s="412"/>
      <c r="GQV695" s="412"/>
      <c r="GQW695" s="412"/>
      <c r="GQX695" s="412"/>
      <c r="GQY695" s="412"/>
      <c r="GQZ695" s="412"/>
      <c r="GRA695" s="412"/>
      <c r="GRB695" s="412"/>
      <c r="GRC695" s="412"/>
      <c r="GRD695" s="412"/>
      <c r="GRE695" s="412"/>
      <c r="GRF695" s="413"/>
      <c r="GRG695" s="413"/>
      <c r="GRH695" s="413"/>
      <c r="GRI695" s="413"/>
      <c r="GRJ695" s="413"/>
      <c r="GRK695" s="413"/>
      <c r="GRL695" s="413"/>
      <c r="GRM695" s="413"/>
      <c r="GRN695" s="413"/>
      <c r="GRO695" s="413"/>
      <c r="GRP695" s="413"/>
      <c r="GRQ695" s="413"/>
      <c r="GRR695" s="413"/>
      <c r="GRS695" s="413"/>
      <c r="GRT695" s="413"/>
      <c r="GRU695" s="413"/>
      <c r="GRV695" s="413"/>
      <c r="GRW695" s="413"/>
      <c r="GRX695" s="413"/>
      <c r="GRY695" s="413"/>
      <c r="GRZ695" s="413"/>
      <c r="GSA695" s="413"/>
      <c r="GSB695" s="413"/>
      <c r="GSC695" s="413"/>
      <c r="GSD695" s="414"/>
      <c r="GSE695" s="414"/>
      <c r="GSF695" s="414"/>
      <c r="GSG695" s="414"/>
      <c r="GSH695" s="414"/>
      <c r="GSI695" s="413"/>
      <c r="GSJ695" s="413"/>
      <c r="GSK695" s="414"/>
      <c r="GSL695" s="414"/>
      <c r="GSM695" s="413"/>
      <c r="GSN695" s="413"/>
      <c r="GSO695" s="414"/>
      <c r="GSP695" s="414"/>
      <c r="GSQ695" s="413"/>
      <c r="GSR695" s="413"/>
      <c r="GSS695" s="413"/>
      <c r="GST695" s="413"/>
      <c r="GSU695" s="413"/>
      <c r="GSV695" s="413"/>
      <c r="GSW695" s="413"/>
      <c r="GSX695" s="414"/>
      <c r="GSY695" s="414"/>
      <c r="GSZ695" s="413"/>
      <c r="GTA695" s="413"/>
      <c r="GTB695" s="414"/>
      <c r="GTC695" s="414"/>
      <c r="GTD695" s="413"/>
      <c r="GTE695" s="413"/>
      <c r="GTF695" s="413"/>
      <c r="GTG695" s="413"/>
      <c r="GTH695" s="413"/>
      <c r="GTI695" s="407"/>
      <c r="GTJ695" s="439"/>
      <c r="GTK695" s="413"/>
      <c r="GTL695" s="413"/>
      <c r="GTM695" s="413"/>
      <c r="GTN695" s="413"/>
      <c r="GTO695" s="413"/>
      <c r="GTP695" s="413"/>
      <c r="GTQ695" s="413"/>
      <c r="GTR695" s="412"/>
      <c r="GTS695" s="412"/>
      <c r="GTT695" s="412"/>
      <c r="GTU695" s="412"/>
      <c r="GTV695" s="412"/>
      <c r="GTW695" s="412"/>
      <c r="GTX695" s="412"/>
      <c r="GTY695" s="412"/>
      <c r="GTZ695" s="412"/>
      <c r="GUA695" s="412"/>
      <c r="GUB695" s="412"/>
      <c r="GUC695" s="412"/>
      <c r="GUD695" s="412"/>
      <c r="GUE695" s="412"/>
      <c r="GUF695" s="412"/>
      <c r="GUG695" s="412"/>
      <c r="GUH695" s="412"/>
      <c r="GUI695" s="412"/>
      <c r="GUJ695" s="412"/>
      <c r="GUK695" s="412"/>
      <c r="GUL695" s="412"/>
      <c r="GUM695" s="412"/>
      <c r="GUN695" s="412"/>
      <c r="GUO695" s="412"/>
      <c r="GUP695" s="412"/>
      <c r="GUQ695" s="412"/>
      <c r="GUR695" s="412"/>
      <c r="GUS695" s="412"/>
      <c r="GUT695" s="412"/>
      <c r="GUU695" s="412"/>
      <c r="GUV695" s="412"/>
      <c r="GUW695" s="412"/>
      <c r="GUX695" s="412"/>
      <c r="GUY695" s="412"/>
      <c r="GUZ695" s="412"/>
      <c r="GVA695" s="412"/>
      <c r="GVB695" s="412"/>
      <c r="GVC695" s="412"/>
      <c r="GVD695" s="412"/>
      <c r="GVE695" s="412"/>
      <c r="GVF695" s="412"/>
      <c r="GVG695" s="412"/>
      <c r="GVH695" s="412"/>
      <c r="GVI695" s="412"/>
      <c r="GVJ695" s="413"/>
      <c r="GVK695" s="413"/>
      <c r="GVL695" s="413"/>
      <c r="GVM695" s="413"/>
      <c r="GVN695" s="413"/>
      <c r="GVO695" s="413"/>
      <c r="GVP695" s="413"/>
      <c r="GVQ695" s="413"/>
      <c r="GVR695" s="413"/>
      <c r="GVS695" s="413"/>
      <c r="GVT695" s="413"/>
      <c r="GVU695" s="413"/>
      <c r="GVV695" s="413"/>
      <c r="GVW695" s="413"/>
      <c r="GVX695" s="413"/>
      <c r="GVY695" s="413"/>
      <c r="GVZ695" s="413"/>
      <c r="GWA695" s="413"/>
      <c r="GWB695" s="413"/>
      <c r="GWC695" s="413"/>
      <c r="GWD695" s="413"/>
      <c r="GWE695" s="413"/>
      <c r="GWF695" s="413"/>
      <c r="GWG695" s="413"/>
      <c r="GWH695" s="414"/>
      <c r="GWI695" s="414"/>
      <c r="GWJ695" s="414"/>
      <c r="GWK695" s="414"/>
      <c r="GWL695" s="414"/>
      <c r="GWM695" s="413"/>
      <c r="GWN695" s="413"/>
      <c r="GWO695" s="414"/>
      <c r="GWP695" s="414"/>
      <c r="GWQ695" s="413"/>
      <c r="GWR695" s="413"/>
      <c r="GWS695" s="414"/>
      <c r="GWT695" s="414"/>
      <c r="GWU695" s="413"/>
      <c r="GWV695" s="413"/>
      <c r="GWW695" s="413"/>
      <c r="GWX695" s="413"/>
      <c r="GWY695" s="413"/>
      <c r="GWZ695" s="413"/>
      <c r="GXA695" s="413"/>
      <c r="GXB695" s="414"/>
      <c r="GXC695" s="414"/>
      <c r="GXD695" s="413"/>
      <c r="GXE695" s="413"/>
      <c r="GXF695" s="414"/>
      <c r="GXG695" s="414"/>
      <c r="GXH695" s="413"/>
      <c r="GXI695" s="413"/>
      <c r="GXJ695" s="413"/>
      <c r="GXK695" s="413"/>
      <c r="GXL695" s="413"/>
      <c r="GXM695" s="407"/>
      <c r="GXN695" s="439"/>
      <c r="GXO695" s="413"/>
      <c r="GXP695" s="413"/>
      <c r="GXQ695" s="413"/>
      <c r="GXR695" s="413"/>
      <c r="GXS695" s="413"/>
      <c r="GXT695" s="413"/>
      <c r="GXU695" s="413"/>
      <c r="GXV695" s="412"/>
      <c r="GXW695" s="412"/>
      <c r="GXX695" s="412"/>
      <c r="GXY695" s="412"/>
      <c r="GXZ695" s="412"/>
      <c r="GYA695" s="412"/>
      <c r="GYB695" s="412"/>
      <c r="GYC695" s="412"/>
      <c r="GYD695" s="412"/>
      <c r="GYE695" s="412"/>
      <c r="GYF695" s="412"/>
      <c r="GYG695" s="412"/>
      <c r="GYH695" s="412"/>
      <c r="GYI695" s="412"/>
      <c r="GYJ695" s="412"/>
      <c r="GYK695" s="412"/>
      <c r="GYL695" s="412"/>
      <c r="GYM695" s="412"/>
      <c r="GYN695" s="412"/>
      <c r="GYO695" s="412"/>
      <c r="GYP695" s="412"/>
      <c r="GYQ695" s="412"/>
      <c r="GYR695" s="412"/>
      <c r="GYS695" s="412"/>
      <c r="GYT695" s="412"/>
      <c r="GYU695" s="412"/>
      <c r="GYV695" s="412"/>
      <c r="GYW695" s="412"/>
      <c r="GYX695" s="412"/>
      <c r="GYY695" s="412"/>
      <c r="GYZ695" s="412"/>
      <c r="GZA695" s="412"/>
      <c r="GZB695" s="412"/>
      <c r="GZC695" s="412"/>
      <c r="GZD695" s="412"/>
      <c r="GZE695" s="412"/>
      <c r="GZF695" s="412"/>
      <c r="GZG695" s="412"/>
      <c r="GZH695" s="412"/>
      <c r="GZI695" s="412"/>
      <c r="GZJ695" s="412"/>
      <c r="GZK695" s="412"/>
      <c r="GZL695" s="412"/>
      <c r="GZM695" s="412"/>
      <c r="GZN695" s="413"/>
      <c r="GZO695" s="413"/>
      <c r="GZP695" s="413"/>
      <c r="GZQ695" s="413"/>
      <c r="GZR695" s="413"/>
      <c r="GZS695" s="413"/>
      <c r="GZT695" s="413"/>
      <c r="GZU695" s="413"/>
      <c r="GZV695" s="413"/>
      <c r="GZW695" s="413"/>
      <c r="GZX695" s="413"/>
      <c r="GZY695" s="413"/>
      <c r="GZZ695" s="413"/>
      <c r="HAA695" s="413"/>
      <c r="HAB695" s="413"/>
      <c r="HAC695" s="413"/>
      <c r="HAD695" s="413"/>
      <c r="HAE695" s="413"/>
      <c r="HAF695" s="413"/>
      <c r="HAG695" s="413"/>
      <c r="HAH695" s="413"/>
      <c r="HAI695" s="413"/>
      <c r="HAJ695" s="413"/>
      <c r="HAK695" s="413"/>
      <c r="HAL695" s="414"/>
      <c r="HAM695" s="414"/>
      <c r="HAN695" s="414"/>
      <c r="HAO695" s="414"/>
      <c r="HAP695" s="414"/>
      <c r="HAQ695" s="413"/>
      <c r="HAR695" s="413"/>
      <c r="HAS695" s="414"/>
      <c r="HAT695" s="414"/>
      <c r="HAU695" s="413"/>
      <c r="HAV695" s="413"/>
      <c r="HAW695" s="414"/>
      <c r="HAX695" s="414"/>
      <c r="HAY695" s="413"/>
      <c r="HAZ695" s="413"/>
      <c r="HBA695" s="413"/>
      <c r="HBB695" s="413"/>
      <c r="HBC695" s="413"/>
      <c r="HBD695" s="413"/>
      <c r="HBE695" s="413"/>
      <c r="HBF695" s="414"/>
      <c r="HBG695" s="414"/>
      <c r="HBH695" s="413"/>
      <c r="HBI695" s="413"/>
      <c r="HBJ695" s="414"/>
      <c r="HBK695" s="414"/>
      <c r="HBL695" s="413"/>
      <c r="HBM695" s="413"/>
      <c r="HBN695" s="413"/>
      <c r="HBO695" s="413"/>
      <c r="HBP695" s="413"/>
      <c r="HBQ695" s="407"/>
      <c r="HBR695" s="439"/>
      <c r="HBS695" s="413"/>
      <c r="HBT695" s="413"/>
      <c r="HBU695" s="413"/>
      <c r="HBV695" s="413"/>
      <c r="HBW695" s="413"/>
      <c r="HBX695" s="413"/>
      <c r="HBY695" s="413"/>
      <c r="HBZ695" s="412"/>
      <c r="HCA695" s="412"/>
      <c r="HCB695" s="412"/>
      <c r="HCC695" s="412"/>
      <c r="HCD695" s="412"/>
      <c r="HCE695" s="412"/>
      <c r="HCF695" s="412"/>
      <c r="HCG695" s="412"/>
      <c r="HCH695" s="412"/>
      <c r="HCI695" s="412"/>
      <c r="HCJ695" s="412"/>
      <c r="HCK695" s="412"/>
      <c r="HCL695" s="412"/>
      <c r="HCM695" s="412"/>
      <c r="HCN695" s="412"/>
      <c r="HCO695" s="412"/>
      <c r="HCP695" s="412"/>
      <c r="HCQ695" s="412"/>
      <c r="HCR695" s="412"/>
      <c r="HCS695" s="412"/>
      <c r="HCT695" s="412"/>
      <c r="HCU695" s="412"/>
      <c r="HCV695" s="412"/>
      <c r="HCW695" s="412"/>
      <c r="HCX695" s="412"/>
      <c r="HCY695" s="412"/>
      <c r="HCZ695" s="412"/>
      <c r="HDA695" s="412"/>
      <c r="HDB695" s="412"/>
      <c r="HDC695" s="412"/>
      <c r="HDD695" s="412"/>
      <c r="HDE695" s="412"/>
      <c r="HDF695" s="412"/>
      <c r="HDG695" s="412"/>
      <c r="HDH695" s="412"/>
      <c r="HDI695" s="412"/>
      <c r="HDJ695" s="412"/>
      <c r="HDK695" s="412"/>
      <c r="HDL695" s="412"/>
      <c r="HDM695" s="412"/>
      <c r="HDN695" s="412"/>
      <c r="HDO695" s="412"/>
      <c r="HDP695" s="412"/>
      <c r="HDQ695" s="412"/>
      <c r="HDR695" s="413"/>
      <c r="HDS695" s="413"/>
      <c r="HDT695" s="413"/>
      <c r="HDU695" s="413"/>
      <c r="HDV695" s="413"/>
      <c r="HDW695" s="413"/>
      <c r="HDX695" s="413"/>
      <c r="HDY695" s="413"/>
      <c r="HDZ695" s="413"/>
      <c r="HEA695" s="413"/>
      <c r="HEB695" s="413"/>
      <c r="HEC695" s="413"/>
      <c r="HED695" s="413"/>
      <c r="HEE695" s="413"/>
      <c r="HEF695" s="413"/>
      <c r="HEG695" s="413"/>
      <c r="HEH695" s="413"/>
      <c r="HEI695" s="413"/>
      <c r="HEJ695" s="413"/>
      <c r="HEK695" s="413"/>
      <c r="HEL695" s="413"/>
      <c r="HEM695" s="413"/>
      <c r="HEN695" s="413"/>
      <c r="HEO695" s="413"/>
      <c r="HEP695" s="414"/>
      <c r="HEQ695" s="414"/>
      <c r="HER695" s="414"/>
      <c r="HES695" s="414"/>
      <c r="HET695" s="414"/>
      <c r="HEU695" s="413"/>
      <c r="HEV695" s="413"/>
      <c r="HEW695" s="414"/>
      <c r="HEX695" s="414"/>
      <c r="HEY695" s="413"/>
      <c r="HEZ695" s="413"/>
      <c r="HFA695" s="414"/>
      <c r="HFB695" s="414"/>
      <c r="HFC695" s="413"/>
      <c r="HFD695" s="413"/>
      <c r="HFE695" s="413"/>
      <c r="HFF695" s="413"/>
      <c r="HFG695" s="413"/>
      <c r="HFH695" s="413"/>
      <c r="HFI695" s="413"/>
      <c r="HFJ695" s="414"/>
      <c r="HFK695" s="414"/>
      <c r="HFL695" s="413"/>
      <c r="HFM695" s="413"/>
      <c r="HFN695" s="414"/>
      <c r="HFO695" s="414"/>
      <c r="HFP695" s="413"/>
      <c r="HFQ695" s="413"/>
      <c r="HFR695" s="413"/>
      <c r="HFS695" s="413"/>
      <c r="HFT695" s="413"/>
      <c r="HFU695" s="407"/>
      <c r="HFV695" s="439"/>
      <c r="HFW695" s="413"/>
      <c r="HFX695" s="413"/>
      <c r="HFY695" s="413"/>
      <c r="HFZ695" s="413"/>
      <c r="HGA695" s="413"/>
      <c r="HGB695" s="413"/>
      <c r="HGC695" s="413"/>
      <c r="HGD695" s="412"/>
      <c r="HGE695" s="412"/>
      <c r="HGF695" s="412"/>
      <c r="HGG695" s="412"/>
      <c r="HGH695" s="412"/>
      <c r="HGI695" s="412"/>
      <c r="HGJ695" s="412"/>
      <c r="HGK695" s="412"/>
      <c r="HGL695" s="412"/>
      <c r="HGM695" s="412"/>
      <c r="HGN695" s="412"/>
      <c r="HGO695" s="412"/>
      <c r="HGP695" s="412"/>
      <c r="HGQ695" s="412"/>
      <c r="HGR695" s="412"/>
      <c r="HGS695" s="412"/>
      <c r="HGT695" s="412"/>
      <c r="HGU695" s="412"/>
      <c r="HGV695" s="412"/>
      <c r="HGW695" s="412"/>
      <c r="HGX695" s="412"/>
      <c r="HGY695" s="412"/>
      <c r="HGZ695" s="412"/>
      <c r="HHA695" s="412"/>
      <c r="HHB695" s="412"/>
      <c r="HHC695" s="412"/>
      <c r="HHD695" s="412"/>
      <c r="HHE695" s="412"/>
      <c r="HHF695" s="412"/>
      <c r="HHG695" s="412"/>
      <c r="HHH695" s="412"/>
      <c r="HHI695" s="412"/>
      <c r="HHJ695" s="412"/>
      <c r="HHK695" s="412"/>
      <c r="HHL695" s="412"/>
      <c r="HHM695" s="412"/>
      <c r="HHN695" s="412"/>
      <c r="HHO695" s="412"/>
      <c r="HHP695" s="412"/>
      <c r="HHQ695" s="412"/>
      <c r="HHR695" s="412"/>
      <c r="HHS695" s="412"/>
      <c r="HHT695" s="412"/>
      <c r="HHU695" s="412"/>
      <c r="HHV695" s="413"/>
      <c r="HHW695" s="413"/>
      <c r="HHX695" s="413"/>
      <c r="HHY695" s="413"/>
      <c r="HHZ695" s="413"/>
      <c r="HIA695" s="413"/>
      <c r="HIB695" s="413"/>
      <c r="HIC695" s="413"/>
      <c r="HID695" s="413"/>
      <c r="HIE695" s="413"/>
      <c r="HIF695" s="413"/>
      <c r="HIG695" s="413"/>
      <c r="HIH695" s="413"/>
      <c r="HII695" s="413"/>
      <c r="HIJ695" s="413"/>
      <c r="HIK695" s="413"/>
      <c r="HIL695" s="413"/>
      <c r="HIM695" s="413"/>
      <c r="HIN695" s="413"/>
      <c r="HIO695" s="413"/>
      <c r="HIP695" s="413"/>
      <c r="HIQ695" s="413"/>
      <c r="HIR695" s="413"/>
      <c r="HIS695" s="413"/>
      <c r="HIT695" s="414"/>
      <c r="HIU695" s="414"/>
      <c r="HIV695" s="414"/>
      <c r="HIW695" s="414"/>
      <c r="HIX695" s="414"/>
      <c r="HIY695" s="413"/>
      <c r="HIZ695" s="413"/>
      <c r="HJA695" s="414"/>
      <c r="HJB695" s="414"/>
      <c r="HJC695" s="413"/>
      <c r="HJD695" s="413"/>
      <c r="HJE695" s="414"/>
      <c r="HJF695" s="414"/>
      <c r="HJG695" s="413"/>
      <c r="HJH695" s="413"/>
      <c r="HJI695" s="413"/>
      <c r="HJJ695" s="413"/>
      <c r="HJK695" s="413"/>
      <c r="HJL695" s="413"/>
      <c r="HJM695" s="413"/>
      <c r="HJN695" s="414"/>
      <c r="HJO695" s="414"/>
      <c r="HJP695" s="413"/>
      <c r="HJQ695" s="413"/>
      <c r="HJR695" s="414"/>
      <c r="HJS695" s="414"/>
      <c r="HJT695" s="413"/>
      <c r="HJU695" s="413"/>
      <c r="HJV695" s="413"/>
      <c r="HJW695" s="413"/>
      <c r="HJX695" s="413"/>
      <c r="HJY695" s="407"/>
      <c r="HJZ695" s="439"/>
      <c r="HKA695" s="413"/>
      <c r="HKB695" s="413"/>
      <c r="HKC695" s="413"/>
      <c r="HKD695" s="413"/>
      <c r="HKE695" s="413"/>
      <c r="HKF695" s="413"/>
      <c r="HKG695" s="413"/>
      <c r="HKH695" s="412"/>
      <c r="HKI695" s="412"/>
      <c r="HKJ695" s="412"/>
      <c r="HKK695" s="412"/>
      <c r="HKL695" s="412"/>
      <c r="HKM695" s="412"/>
      <c r="HKN695" s="412"/>
      <c r="HKO695" s="412"/>
      <c r="HKP695" s="412"/>
      <c r="HKQ695" s="412"/>
      <c r="HKR695" s="412"/>
      <c r="HKS695" s="412"/>
      <c r="HKT695" s="412"/>
      <c r="HKU695" s="412"/>
      <c r="HKV695" s="412"/>
      <c r="HKW695" s="412"/>
      <c r="HKX695" s="412"/>
      <c r="HKY695" s="412"/>
      <c r="HKZ695" s="412"/>
      <c r="HLA695" s="412"/>
      <c r="HLB695" s="412"/>
      <c r="HLC695" s="412"/>
      <c r="HLD695" s="412"/>
      <c r="HLE695" s="412"/>
      <c r="HLF695" s="412"/>
      <c r="HLG695" s="412"/>
      <c r="HLH695" s="412"/>
      <c r="HLI695" s="412"/>
      <c r="HLJ695" s="412"/>
      <c r="HLK695" s="412"/>
      <c r="HLL695" s="412"/>
      <c r="HLM695" s="412"/>
      <c r="HLN695" s="412"/>
      <c r="HLO695" s="412"/>
      <c r="HLP695" s="412"/>
      <c r="HLQ695" s="412"/>
      <c r="HLR695" s="412"/>
      <c r="HLS695" s="412"/>
      <c r="HLT695" s="412"/>
      <c r="HLU695" s="412"/>
      <c r="HLV695" s="412"/>
      <c r="HLW695" s="412"/>
      <c r="HLX695" s="412"/>
      <c r="HLY695" s="412"/>
      <c r="HLZ695" s="413"/>
      <c r="HMA695" s="413"/>
      <c r="HMB695" s="413"/>
      <c r="HMC695" s="413"/>
      <c r="HMD695" s="413"/>
      <c r="HME695" s="413"/>
      <c r="HMF695" s="413"/>
      <c r="HMG695" s="413"/>
      <c r="HMH695" s="413"/>
      <c r="HMI695" s="413"/>
      <c r="HMJ695" s="413"/>
      <c r="HMK695" s="413"/>
      <c r="HML695" s="413"/>
      <c r="HMM695" s="413"/>
      <c r="HMN695" s="413"/>
      <c r="HMO695" s="413"/>
      <c r="HMP695" s="413"/>
      <c r="HMQ695" s="413"/>
      <c r="HMR695" s="413"/>
      <c r="HMS695" s="413"/>
      <c r="HMT695" s="413"/>
      <c r="HMU695" s="413"/>
      <c r="HMV695" s="413"/>
      <c r="HMW695" s="413"/>
      <c r="HMX695" s="414"/>
      <c r="HMY695" s="414"/>
      <c r="HMZ695" s="414"/>
      <c r="HNA695" s="414"/>
      <c r="HNB695" s="414"/>
      <c r="HNC695" s="413"/>
      <c r="HND695" s="413"/>
      <c r="HNE695" s="414"/>
      <c r="HNF695" s="414"/>
      <c r="HNG695" s="413"/>
      <c r="HNH695" s="413"/>
      <c r="HNI695" s="414"/>
      <c r="HNJ695" s="414"/>
      <c r="HNK695" s="413"/>
      <c r="HNL695" s="413"/>
      <c r="HNM695" s="413"/>
      <c r="HNN695" s="413"/>
      <c r="HNO695" s="413"/>
      <c r="HNP695" s="413"/>
      <c r="HNQ695" s="413"/>
      <c r="HNR695" s="414"/>
      <c r="HNS695" s="414"/>
      <c r="HNT695" s="413"/>
      <c r="HNU695" s="413"/>
      <c r="HNV695" s="414"/>
      <c r="HNW695" s="414"/>
      <c r="HNX695" s="413"/>
      <c r="HNY695" s="413"/>
      <c r="HNZ695" s="413"/>
      <c r="HOA695" s="413"/>
      <c r="HOB695" s="413"/>
      <c r="HOC695" s="407"/>
      <c r="HOD695" s="439"/>
      <c r="HOE695" s="413"/>
      <c r="HOF695" s="413"/>
      <c r="HOG695" s="413"/>
      <c r="HOH695" s="413"/>
      <c r="HOI695" s="413"/>
      <c r="HOJ695" s="413"/>
      <c r="HOK695" s="413"/>
      <c r="HOL695" s="412"/>
      <c r="HOM695" s="412"/>
      <c r="HON695" s="412"/>
      <c r="HOO695" s="412"/>
      <c r="HOP695" s="412"/>
      <c r="HOQ695" s="412"/>
      <c r="HOR695" s="412"/>
      <c r="HOS695" s="412"/>
      <c r="HOT695" s="412"/>
      <c r="HOU695" s="412"/>
      <c r="HOV695" s="412"/>
      <c r="HOW695" s="412"/>
      <c r="HOX695" s="412"/>
      <c r="HOY695" s="412"/>
      <c r="HOZ695" s="412"/>
      <c r="HPA695" s="412"/>
      <c r="HPB695" s="412"/>
      <c r="HPC695" s="412"/>
      <c r="HPD695" s="412"/>
      <c r="HPE695" s="412"/>
      <c r="HPF695" s="412"/>
      <c r="HPG695" s="412"/>
      <c r="HPH695" s="412"/>
      <c r="HPI695" s="412"/>
      <c r="HPJ695" s="412"/>
      <c r="HPK695" s="412"/>
      <c r="HPL695" s="412"/>
      <c r="HPM695" s="412"/>
      <c r="HPN695" s="412"/>
      <c r="HPO695" s="412"/>
      <c r="HPP695" s="412"/>
      <c r="HPQ695" s="412"/>
      <c r="HPR695" s="412"/>
      <c r="HPS695" s="412"/>
      <c r="HPT695" s="412"/>
      <c r="HPU695" s="412"/>
      <c r="HPV695" s="412"/>
      <c r="HPW695" s="412"/>
      <c r="HPX695" s="412"/>
      <c r="HPY695" s="412"/>
      <c r="HPZ695" s="412"/>
      <c r="HQA695" s="412"/>
      <c r="HQB695" s="412"/>
      <c r="HQC695" s="412"/>
      <c r="HQD695" s="413"/>
      <c r="HQE695" s="413"/>
      <c r="HQF695" s="413"/>
      <c r="HQG695" s="413"/>
      <c r="HQH695" s="413"/>
      <c r="HQI695" s="413"/>
      <c r="HQJ695" s="413"/>
      <c r="HQK695" s="413"/>
      <c r="HQL695" s="413"/>
      <c r="HQM695" s="413"/>
      <c r="HQN695" s="413"/>
      <c r="HQO695" s="413"/>
      <c r="HQP695" s="413"/>
      <c r="HQQ695" s="413"/>
      <c r="HQR695" s="413"/>
      <c r="HQS695" s="413"/>
      <c r="HQT695" s="413"/>
      <c r="HQU695" s="413"/>
      <c r="HQV695" s="413"/>
      <c r="HQW695" s="413"/>
      <c r="HQX695" s="413"/>
      <c r="HQY695" s="413"/>
      <c r="HQZ695" s="413"/>
      <c r="HRA695" s="413"/>
      <c r="HRB695" s="414"/>
      <c r="HRC695" s="414"/>
      <c r="HRD695" s="414"/>
      <c r="HRE695" s="414"/>
      <c r="HRF695" s="414"/>
      <c r="HRG695" s="413"/>
      <c r="HRH695" s="413"/>
      <c r="HRI695" s="414"/>
      <c r="HRJ695" s="414"/>
      <c r="HRK695" s="413"/>
      <c r="HRL695" s="413"/>
      <c r="HRM695" s="414"/>
      <c r="HRN695" s="414"/>
      <c r="HRO695" s="413"/>
      <c r="HRP695" s="413"/>
      <c r="HRQ695" s="413"/>
      <c r="HRR695" s="413"/>
      <c r="HRS695" s="413"/>
      <c r="HRT695" s="413"/>
      <c r="HRU695" s="413"/>
      <c r="HRV695" s="414"/>
      <c r="HRW695" s="414"/>
      <c r="HRX695" s="413"/>
      <c r="HRY695" s="413"/>
      <c r="HRZ695" s="414"/>
      <c r="HSA695" s="414"/>
      <c r="HSB695" s="413"/>
      <c r="HSC695" s="413"/>
      <c r="HSD695" s="413"/>
      <c r="HSE695" s="413"/>
      <c r="HSF695" s="413"/>
      <c r="HSG695" s="407"/>
      <c r="HSH695" s="439"/>
      <c r="HSI695" s="413"/>
      <c r="HSJ695" s="413"/>
      <c r="HSK695" s="413"/>
      <c r="HSL695" s="413"/>
      <c r="HSM695" s="413"/>
      <c r="HSN695" s="413"/>
      <c r="HSO695" s="413"/>
      <c r="HSP695" s="412"/>
      <c r="HSQ695" s="412"/>
      <c r="HSR695" s="412"/>
      <c r="HSS695" s="412"/>
      <c r="HST695" s="412"/>
      <c r="HSU695" s="412"/>
      <c r="HSV695" s="412"/>
      <c r="HSW695" s="412"/>
      <c r="HSX695" s="412"/>
      <c r="HSY695" s="412"/>
      <c r="HSZ695" s="412"/>
      <c r="HTA695" s="412"/>
      <c r="HTB695" s="412"/>
      <c r="HTC695" s="412"/>
      <c r="HTD695" s="412"/>
      <c r="HTE695" s="412"/>
      <c r="HTF695" s="412"/>
      <c r="HTG695" s="412"/>
      <c r="HTH695" s="412"/>
      <c r="HTI695" s="412"/>
      <c r="HTJ695" s="412"/>
      <c r="HTK695" s="412"/>
      <c r="HTL695" s="412"/>
      <c r="HTM695" s="412"/>
      <c r="HTN695" s="412"/>
      <c r="HTO695" s="412"/>
      <c r="HTP695" s="412"/>
      <c r="HTQ695" s="412"/>
      <c r="HTR695" s="412"/>
      <c r="HTS695" s="412"/>
      <c r="HTT695" s="412"/>
      <c r="HTU695" s="412"/>
      <c r="HTV695" s="412"/>
      <c r="HTW695" s="412"/>
      <c r="HTX695" s="412"/>
      <c r="HTY695" s="412"/>
      <c r="HTZ695" s="412"/>
      <c r="HUA695" s="412"/>
      <c r="HUB695" s="412"/>
      <c r="HUC695" s="412"/>
      <c r="HUD695" s="412"/>
      <c r="HUE695" s="412"/>
      <c r="HUF695" s="412"/>
      <c r="HUG695" s="412"/>
      <c r="HUH695" s="413"/>
      <c r="HUI695" s="413"/>
      <c r="HUJ695" s="413"/>
      <c r="HUK695" s="413"/>
      <c r="HUL695" s="413"/>
      <c r="HUM695" s="413"/>
      <c r="HUN695" s="413"/>
      <c r="HUO695" s="413"/>
      <c r="HUP695" s="413"/>
      <c r="HUQ695" s="413"/>
      <c r="HUR695" s="413"/>
      <c r="HUS695" s="413"/>
      <c r="HUT695" s="413"/>
      <c r="HUU695" s="413"/>
      <c r="HUV695" s="413"/>
      <c r="HUW695" s="413"/>
      <c r="HUX695" s="413"/>
      <c r="HUY695" s="413"/>
      <c r="HUZ695" s="413"/>
      <c r="HVA695" s="413"/>
      <c r="HVB695" s="413"/>
      <c r="HVC695" s="413"/>
      <c r="HVD695" s="413"/>
      <c r="HVE695" s="413"/>
      <c r="HVF695" s="414"/>
      <c r="HVG695" s="414"/>
      <c r="HVH695" s="414"/>
      <c r="HVI695" s="414"/>
      <c r="HVJ695" s="414"/>
      <c r="HVK695" s="413"/>
      <c r="HVL695" s="413"/>
      <c r="HVM695" s="414"/>
      <c r="HVN695" s="414"/>
      <c r="HVO695" s="413"/>
      <c r="HVP695" s="413"/>
      <c r="HVQ695" s="414"/>
      <c r="HVR695" s="414"/>
      <c r="HVS695" s="413"/>
      <c r="HVT695" s="413"/>
      <c r="HVU695" s="413"/>
      <c r="HVV695" s="413"/>
      <c r="HVW695" s="413"/>
      <c r="HVX695" s="413"/>
      <c r="HVY695" s="413"/>
      <c r="HVZ695" s="414"/>
      <c r="HWA695" s="414"/>
      <c r="HWB695" s="413"/>
      <c r="HWC695" s="413"/>
      <c r="HWD695" s="414"/>
      <c r="HWE695" s="414"/>
      <c r="HWF695" s="413"/>
      <c r="HWG695" s="413"/>
      <c r="HWH695" s="413"/>
      <c r="HWI695" s="413"/>
      <c r="HWJ695" s="413"/>
      <c r="HWK695" s="407"/>
      <c r="HWL695" s="439"/>
      <c r="HWM695" s="413"/>
      <c r="HWN695" s="413"/>
      <c r="HWO695" s="413"/>
      <c r="HWP695" s="413"/>
      <c r="HWQ695" s="413"/>
      <c r="HWR695" s="413"/>
      <c r="HWS695" s="413"/>
      <c r="HWT695" s="412"/>
      <c r="HWU695" s="412"/>
      <c r="HWV695" s="412"/>
      <c r="HWW695" s="412"/>
      <c r="HWX695" s="412"/>
      <c r="HWY695" s="412"/>
      <c r="HWZ695" s="412"/>
      <c r="HXA695" s="412"/>
      <c r="HXB695" s="412"/>
      <c r="HXC695" s="412"/>
      <c r="HXD695" s="412"/>
      <c r="HXE695" s="412"/>
      <c r="HXF695" s="412"/>
      <c r="HXG695" s="412"/>
      <c r="HXH695" s="412"/>
      <c r="HXI695" s="412"/>
      <c r="HXJ695" s="412"/>
      <c r="HXK695" s="412"/>
      <c r="HXL695" s="412"/>
      <c r="HXM695" s="412"/>
      <c r="HXN695" s="412"/>
      <c r="HXO695" s="412"/>
      <c r="HXP695" s="412"/>
      <c r="HXQ695" s="412"/>
      <c r="HXR695" s="412"/>
      <c r="HXS695" s="412"/>
      <c r="HXT695" s="412"/>
      <c r="HXU695" s="412"/>
      <c r="HXV695" s="412"/>
      <c r="HXW695" s="412"/>
      <c r="HXX695" s="412"/>
      <c r="HXY695" s="412"/>
      <c r="HXZ695" s="412"/>
      <c r="HYA695" s="412"/>
      <c r="HYB695" s="412"/>
      <c r="HYC695" s="412"/>
      <c r="HYD695" s="412"/>
      <c r="HYE695" s="412"/>
      <c r="HYF695" s="412"/>
      <c r="HYG695" s="412"/>
      <c r="HYH695" s="412"/>
      <c r="HYI695" s="412"/>
      <c r="HYJ695" s="412"/>
      <c r="HYK695" s="412"/>
      <c r="HYL695" s="413"/>
      <c r="HYM695" s="413"/>
      <c r="HYN695" s="413"/>
      <c r="HYO695" s="413"/>
      <c r="HYP695" s="413"/>
      <c r="HYQ695" s="413"/>
      <c r="HYR695" s="413"/>
      <c r="HYS695" s="413"/>
      <c r="HYT695" s="413"/>
      <c r="HYU695" s="413"/>
      <c r="HYV695" s="413"/>
      <c r="HYW695" s="413"/>
      <c r="HYX695" s="413"/>
      <c r="HYY695" s="413"/>
      <c r="HYZ695" s="413"/>
      <c r="HZA695" s="413"/>
      <c r="HZB695" s="413"/>
      <c r="HZC695" s="413"/>
      <c r="HZD695" s="413"/>
      <c r="HZE695" s="413"/>
      <c r="HZF695" s="413"/>
      <c r="HZG695" s="413"/>
      <c r="HZH695" s="413"/>
      <c r="HZI695" s="413"/>
      <c r="HZJ695" s="414"/>
      <c r="HZK695" s="414"/>
      <c r="HZL695" s="414"/>
      <c r="HZM695" s="414"/>
      <c r="HZN695" s="414"/>
      <c r="HZO695" s="413"/>
      <c r="HZP695" s="413"/>
      <c r="HZQ695" s="414"/>
      <c r="HZR695" s="414"/>
      <c r="HZS695" s="413"/>
      <c r="HZT695" s="413"/>
      <c r="HZU695" s="414"/>
      <c r="HZV695" s="414"/>
      <c r="HZW695" s="413"/>
      <c r="HZX695" s="413"/>
      <c r="HZY695" s="413"/>
      <c r="HZZ695" s="413"/>
      <c r="IAA695" s="413"/>
      <c r="IAB695" s="413"/>
      <c r="IAC695" s="413"/>
      <c r="IAD695" s="414"/>
      <c r="IAE695" s="414"/>
      <c r="IAF695" s="413"/>
      <c r="IAG695" s="413"/>
      <c r="IAH695" s="414"/>
      <c r="IAI695" s="414"/>
      <c r="IAJ695" s="413"/>
      <c r="IAK695" s="413"/>
      <c r="IAL695" s="413"/>
      <c r="IAM695" s="413"/>
      <c r="IAN695" s="413"/>
      <c r="IAO695" s="407"/>
      <c r="IAP695" s="439"/>
      <c r="IAQ695" s="413"/>
      <c r="IAR695" s="413"/>
      <c r="IAS695" s="413"/>
      <c r="IAT695" s="413"/>
      <c r="IAU695" s="413"/>
      <c r="IAV695" s="413"/>
      <c r="IAW695" s="413"/>
      <c r="IAX695" s="412"/>
      <c r="IAY695" s="412"/>
      <c r="IAZ695" s="412"/>
      <c r="IBA695" s="412"/>
      <c r="IBB695" s="412"/>
      <c r="IBC695" s="412"/>
      <c r="IBD695" s="412"/>
      <c r="IBE695" s="412"/>
      <c r="IBF695" s="412"/>
      <c r="IBG695" s="412"/>
      <c r="IBH695" s="412"/>
      <c r="IBI695" s="412"/>
      <c r="IBJ695" s="412"/>
      <c r="IBK695" s="412"/>
      <c r="IBL695" s="412"/>
      <c r="IBM695" s="412"/>
      <c r="IBN695" s="412"/>
      <c r="IBO695" s="412"/>
      <c r="IBP695" s="412"/>
      <c r="IBQ695" s="412"/>
      <c r="IBR695" s="412"/>
      <c r="IBS695" s="412"/>
      <c r="IBT695" s="412"/>
      <c r="IBU695" s="412"/>
      <c r="IBV695" s="412"/>
      <c r="IBW695" s="412"/>
      <c r="IBX695" s="412"/>
      <c r="IBY695" s="412"/>
      <c r="IBZ695" s="412"/>
      <c r="ICA695" s="412"/>
      <c r="ICB695" s="412"/>
      <c r="ICC695" s="412"/>
      <c r="ICD695" s="412"/>
      <c r="ICE695" s="412"/>
      <c r="ICF695" s="412"/>
      <c r="ICG695" s="412"/>
      <c r="ICH695" s="412"/>
      <c r="ICI695" s="412"/>
      <c r="ICJ695" s="412"/>
      <c r="ICK695" s="412"/>
      <c r="ICL695" s="412"/>
      <c r="ICM695" s="412"/>
      <c r="ICN695" s="412"/>
      <c r="ICO695" s="412"/>
      <c r="ICP695" s="413"/>
      <c r="ICQ695" s="413"/>
      <c r="ICR695" s="413"/>
      <c r="ICS695" s="413"/>
      <c r="ICT695" s="413"/>
      <c r="ICU695" s="413"/>
      <c r="ICV695" s="413"/>
      <c r="ICW695" s="413"/>
      <c r="ICX695" s="413"/>
      <c r="ICY695" s="413"/>
      <c r="ICZ695" s="413"/>
      <c r="IDA695" s="413"/>
      <c r="IDB695" s="413"/>
      <c r="IDC695" s="413"/>
      <c r="IDD695" s="413"/>
      <c r="IDE695" s="413"/>
      <c r="IDF695" s="413"/>
      <c r="IDG695" s="413"/>
      <c r="IDH695" s="413"/>
      <c r="IDI695" s="413"/>
      <c r="IDJ695" s="413"/>
      <c r="IDK695" s="413"/>
      <c r="IDL695" s="413"/>
      <c r="IDM695" s="413"/>
      <c r="IDN695" s="414"/>
      <c r="IDO695" s="414"/>
      <c r="IDP695" s="414"/>
      <c r="IDQ695" s="414"/>
      <c r="IDR695" s="414"/>
      <c r="IDS695" s="413"/>
      <c r="IDT695" s="413"/>
      <c r="IDU695" s="414"/>
      <c r="IDV695" s="414"/>
      <c r="IDW695" s="413"/>
      <c r="IDX695" s="413"/>
      <c r="IDY695" s="414"/>
      <c r="IDZ695" s="414"/>
      <c r="IEA695" s="413"/>
      <c r="IEB695" s="413"/>
      <c r="IEC695" s="413"/>
      <c r="IED695" s="413"/>
      <c r="IEE695" s="413"/>
      <c r="IEF695" s="413"/>
      <c r="IEG695" s="413"/>
      <c r="IEH695" s="414"/>
      <c r="IEI695" s="414"/>
      <c r="IEJ695" s="413"/>
      <c r="IEK695" s="413"/>
      <c r="IEL695" s="414"/>
      <c r="IEM695" s="414"/>
      <c r="IEN695" s="413"/>
      <c r="IEO695" s="413"/>
      <c r="IEP695" s="413"/>
      <c r="IEQ695" s="413"/>
      <c r="IER695" s="413"/>
      <c r="IES695" s="407"/>
      <c r="IET695" s="439"/>
      <c r="IEU695" s="413"/>
      <c r="IEV695" s="413"/>
      <c r="IEW695" s="413"/>
      <c r="IEX695" s="413"/>
      <c r="IEY695" s="413"/>
      <c r="IEZ695" s="413"/>
      <c r="IFA695" s="413"/>
      <c r="IFB695" s="412"/>
      <c r="IFC695" s="412"/>
      <c r="IFD695" s="412"/>
      <c r="IFE695" s="412"/>
      <c r="IFF695" s="412"/>
      <c r="IFG695" s="412"/>
      <c r="IFH695" s="412"/>
      <c r="IFI695" s="412"/>
      <c r="IFJ695" s="412"/>
      <c r="IFK695" s="412"/>
      <c r="IFL695" s="412"/>
      <c r="IFM695" s="412"/>
      <c r="IFN695" s="412"/>
      <c r="IFO695" s="412"/>
      <c r="IFP695" s="412"/>
      <c r="IFQ695" s="412"/>
      <c r="IFR695" s="412"/>
      <c r="IFS695" s="412"/>
      <c r="IFT695" s="412"/>
      <c r="IFU695" s="412"/>
      <c r="IFV695" s="412"/>
      <c r="IFW695" s="412"/>
      <c r="IFX695" s="412"/>
      <c r="IFY695" s="412"/>
      <c r="IFZ695" s="412"/>
      <c r="IGA695" s="412"/>
      <c r="IGB695" s="412"/>
      <c r="IGC695" s="412"/>
      <c r="IGD695" s="412"/>
      <c r="IGE695" s="412"/>
      <c r="IGF695" s="412"/>
      <c r="IGG695" s="412"/>
      <c r="IGH695" s="412"/>
      <c r="IGI695" s="412"/>
      <c r="IGJ695" s="412"/>
      <c r="IGK695" s="412"/>
      <c r="IGL695" s="412"/>
      <c r="IGM695" s="412"/>
      <c r="IGN695" s="412"/>
      <c r="IGO695" s="412"/>
      <c r="IGP695" s="412"/>
      <c r="IGQ695" s="412"/>
      <c r="IGR695" s="412"/>
      <c r="IGS695" s="412"/>
      <c r="IGT695" s="413"/>
      <c r="IGU695" s="413"/>
      <c r="IGV695" s="413"/>
      <c r="IGW695" s="413"/>
      <c r="IGX695" s="413"/>
      <c r="IGY695" s="413"/>
      <c r="IGZ695" s="413"/>
      <c r="IHA695" s="413"/>
      <c r="IHB695" s="413"/>
      <c r="IHC695" s="413"/>
      <c r="IHD695" s="413"/>
      <c r="IHE695" s="413"/>
      <c r="IHF695" s="413"/>
      <c r="IHG695" s="413"/>
      <c r="IHH695" s="413"/>
      <c r="IHI695" s="413"/>
      <c r="IHJ695" s="413"/>
      <c r="IHK695" s="413"/>
      <c r="IHL695" s="413"/>
      <c r="IHM695" s="413"/>
      <c r="IHN695" s="413"/>
      <c r="IHO695" s="413"/>
      <c r="IHP695" s="413"/>
      <c r="IHQ695" s="413"/>
      <c r="IHR695" s="414"/>
      <c r="IHS695" s="414"/>
      <c r="IHT695" s="414"/>
      <c r="IHU695" s="414"/>
      <c r="IHV695" s="414"/>
      <c r="IHW695" s="413"/>
      <c r="IHX695" s="413"/>
      <c r="IHY695" s="414"/>
      <c r="IHZ695" s="414"/>
      <c r="IIA695" s="413"/>
      <c r="IIB695" s="413"/>
      <c r="IIC695" s="414"/>
      <c r="IID695" s="414"/>
      <c r="IIE695" s="413"/>
      <c r="IIF695" s="413"/>
      <c r="IIG695" s="413"/>
      <c r="IIH695" s="413"/>
      <c r="III695" s="413"/>
      <c r="IIJ695" s="413"/>
      <c r="IIK695" s="413"/>
      <c r="IIL695" s="414"/>
      <c r="IIM695" s="414"/>
      <c r="IIN695" s="413"/>
      <c r="IIO695" s="413"/>
      <c r="IIP695" s="414"/>
      <c r="IIQ695" s="414"/>
      <c r="IIR695" s="413"/>
      <c r="IIS695" s="413"/>
      <c r="IIT695" s="413"/>
      <c r="IIU695" s="413"/>
      <c r="IIV695" s="413"/>
      <c r="IIW695" s="407"/>
      <c r="IIX695" s="439"/>
      <c r="IIY695" s="413"/>
      <c r="IIZ695" s="413"/>
      <c r="IJA695" s="413"/>
      <c r="IJB695" s="413"/>
      <c r="IJC695" s="413"/>
      <c r="IJD695" s="413"/>
      <c r="IJE695" s="413"/>
      <c r="IJF695" s="412"/>
      <c r="IJG695" s="412"/>
      <c r="IJH695" s="412"/>
      <c r="IJI695" s="412"/>
      <c r="IJJ695" s="412"/>
      <c r="IJK695" s="412"/>
      <c r="IJL695" s="412"/>
      <c r="IJM695" s="412"/>
      <c r="IJN695" s="412"/>
      <c r="IJO695" s="412"/>
      <c r="IJP695" s="412"/>
      <c r="IJQ695" s="412"/>
      <c r="IJR695" s="412"/>
      <c r="IJS695" s="412"/>
      <c r="IJT695" s="412"/>
      <c r="IJU695" s="412"/>
      <c r="IJV695" s="412"/>
      <c r="IJW695" s="412"/>
      <c r="IJX695" s="412"/>
      <c r="IJY695" s="412"/>
      <c r="IJZ695" s="412"/>
      <c r="IKA695" s="412"/>
      <c r="IKB695" s="412"/>
      <c r="IKC695" s="412"/>
      <c r="IKD695" s="412"/>
      <c r="IKE695" s="412"/>
      <c r="IKF695" s="412"/>
      <c r="IKG695" s="412"/>
      <c r="IKH695" s="412"/>
      <c r="IKI695" s="412"/>
      <c r="IKJ695" s="412"/>
      <c r="IKK695" s="412"/>
      <c r="IKL695" s="412"/>
      <c r="IKM695" s="412"/>
      <c r="IKN695" s="412"/>
      <c r="IKO695" s="412"/>
      <c r="IKP695" s="412"/>
      <c r="IKQ695" s="412"/>
      <c r="IKR695" s="412"/>
      <c r="IKS695" s="412"/>
      <c r="IKT695" s="412"/>
      <c r="IKU695" s="412"/>
      <c r="IKV695" s="412"/>
      <c r="IKW695" s="412"/>
      <c r="IKX695" s="413"/>
      <c r="IKY695" s="413"/>
      <c r="IKZ695" s="413"/>
      <c r="ILA695" s="413"/>
      <c r="ILB695" s="413"/>
      <c r="ILC695" s="413"/>
      <c r="ILD695" s="413"/>
      <c r="ILE695" s="413"/>
      <c r="ILF695" s="413"/>
      <c r="ILG695" s="413"/>
      <c r="ILH695" s="413"/>
      <c r="ILI695" s="413"/>
      <c r="ILJ695" s="413"/>
      <c r="ILK695" s="413"/>
      <c r="ILL695" s="413"/>
      <c r="ILM695" s="413"/>
      <c r="ILN695" s="413"/>
      <c r="ILO695" s="413"/>
      <c r="ILP695" s="413"/>
      <c r="ILQ695" s="413"/>
      <c r="ILR695" s="413"/>
      <c r="ILS695" s="413"/>
      <c r="ILT695" s="413"/>
      <c r="ILU695" s="413"/>
      <c r="ILV695" s="414"/>
      <c r="ILW695" s="414"/>
      <c r="ILX695" s="414"/>
      <c r="ILY695" s="414"/>
      <c r="ILZ695" s="414"/>
      <c r="IMA695" s="413"/>
      <c r="IMB695" s="413"/>
      <c r="IMC695" s="414"/>
      <c r="IMD695" s="414"/>
      <c r="IME695" s="413"/>
      <c r="IMF695" s="413"/>
      <c r="IMG695" s="414"/>
      <c r="IMH695" s="414"/>
      <c r="IMI695" s="413"/>
      <c r="IMJ695" s="413"/>
      <c r="IMK695" s="413"/>
      <c r="IML695" s="413"/>
      <c r="IMM695" s="413"/>
      <c r="IMN695" s="413"/>
      <c r="IMO695" s="413"/>
      <c r="IMP695" s="414"/>
      <c r="IMQ695" s="414"/>
      <c r="IMR695" s="413"/>
      <c r="IMS695" s="413"/>
      <c r="IMT695" s="414"/>
      <c r="IMU695" s="414"/>
      <c r="IMV695" s="413"/>
      <c r="IMW695" s="413"/>
      <c r="IMX695" s="413"/>
      <c r="IMY695" s="413"/>
      <c r="IMZ695" s="413"/>
      <c r="INA695" s="407"/>
      <c r="INB695" s="439"/>
      <c r="INC695" s="413"/>
      <c r="IND695" s="413"/>
      <c r="INE695" s="413"/>
      <c r="INF695" s="413"/>
      <c r="ING695" s="413"/>
      <c r="INH695" s="413"/>
      <c r="INI695" s="413"/>
      <c r="INJ695" s="412"/>
      <c r="INK695" s="412"/>
      <c r="INL695" s="412"/>
      <c r="INM695" s="412"/>
      <c r="INN695" s="412"/>
      <c r="INO695" s="412"/>
      <c r="INP695" s="412"/>
      <c r="INQ695" s="412"/>
      <c r="INR695" s="412"/>
      <c r="INS695" s="412"/>
      <c r="INT695" s="412"/>
      <c r="INU695" s="412"/>
      <c r="INV695" s="412"/>
      <c r="INW695" s="412"/>
      <c r="INX695" s="412"/>
      <c r="INY695" s="412"/>
      <c r="INZ695" s="412"/>
      <c r="IOA695" s="412"/>
      <c r="IOB695" s="412"/>
      <c r="IOC695" s="412"/>
      <c r="IOD695" s="412"/>
      <c r="IOE695" s="412"/>
      <c r="IOF695" s="412"/>
      <c r="IOG695" s="412"/>
      <c r="IOH695" s="412"/>
      <c r="IOI695" s="412"/>
      <c r="IOJ695" s="412"/>
      <c r="IOK695" s="412"/>
      <c r="IOL695" s="412"/>
      <c r="IOM695" s="412"/>
      <c r="ION695" s="412"/>
      <c r="IOO695" s="412"/>
      <c r="IOP695" s="412"/>
      <c r="IOQ695" s="412"/>
      <c r="IOR695" s="412"/>
      <c r="IOS695" s="412"/>
      <c r="IOT695" s="412"/>
      <c r="IOU695" s="412"/>
      <c r="IOV695" s="412"/>
      <c r="IOW695" s="412"/>
      <c r="IOX695" s="412"/>
      <c r="IOY695" s="412"/>
      <c r="IOZ695" s="412"/>
      <c r="IPA695" s="412"/>
      <c r="IPB695" s="413"/>
      <c r="IPC695" s="413"/>
      <c r="IPD695" s="413"/>
      <c r="IPE695" s="413"/>
      <c r="IPF695" s="413"/>
      <c r="IPG695" s="413"/>
      <c r="IPH695" s="413"/>
      <c r="IPI695" s="413"/>
      <c r="IPJ695" s="413"/>
      <c r="IPK695" s="413"/>
      <c r="IPL695" s="413"/>
      <c r="IPM695" s="413"/>
      <c r="IPN695" s="413"/>
      <c r="IPO695" s="413"/>
      <c r="IPP695" s="413"/>
      <c r="IPQ695" s="413"/>
      <c r="IPR695" s="413"/>
      <c r="IPS695" s="413"/>
      <c r="IPT695" s="413"/>
      <c r="IPU695" s="413"/>
      <c r="IPV695" s="413"/>
      <c r="IPW695" s="413"/>
      <c r="IPX695" s="413"/>
      <c r="IPY695" s="413"/>
      <c r="IPZ695" s="414"/>
      <c r="IQA695" s="414"/>
      <c r="IQB695" s="414"/>
      <c r="IQC695" s="414"/>
      <c r="IQD695" s="414"/>
      <c r="IQE695" s="413"/>
      <c r="IQF695" s="413"/>
      <c r="IQG695" s="414"/>
      <c r="IQH695" s="414"/>
      <c r="IQI695" s="413"/>
      <c r="IQJ695" s="413"/>
      <c r="IQK695" s="414"/>
      <c r="IQL695" s="414"/>
      <c r="IQM695" s="413"/>
      <c r="IQN695" s="413"/>
      <c r="IQO695" s="413"/>
      <c r="IQP695" s="413"/>
      <c r="IQQ695" s="413"/>
      <c r="IQR695" s="413"/>
      <c r="IQS695" s="413"/>
      <c r="IQT695" s="414"/>
      <c r="IQU695" s="414"/>
      <c r="IQV695" s="413"/>
      <c r="IQW695" s="413"/>
      <c r="IQX695" s="414"/>
      <c r="IQY695" s="414"/>
      <c r="IQZ695" s="413"/>
      <c r="IRA695" s="413"/>
      <c r="IRB695" s="413"/>
      <c r="IRC695" s="413"/>
      <c r="IRD695" s="413"/>
      <c r="IRE695" s="407"/>
      <c r="IRF695" s="439"/>
      <c r="IRG695" s="413"/>
      <c r="IRH695" s="413"/>
      <c r="IRI695" s="413"/>
      <c r="IRJ695" s="413"/>
      <c r="IRK695" s="413"/>
      <c r="IRL695" s="413"/>
      <c r="IRM695" s="413"/>
      <c r="IRN695" s="412"/>
      <c r="IRO695" s="412"/>
      <c r="IRP695" s="412"/>
      <c r="IRQ695" s="412"/>
      <c r="IRR695" s="412"/>
      <c r="IRS695" s="412"/>
      <c r="IRT695" s="412"/>
      <c r="IRU695" s="412"/>
      <c r="IRV695" s="412"/>
      <c r="IRW695" s="412"/>
      <c r="IRX695" s="412"/>
      <c r="IRY695" s="412"/>
      <c r="IRZ695" s="412"/>
      <c r="ISA695" s="412"/>
      <c r="ISB695" s="412"/>
      <c r="ISC695" s="412"/>
      <c r="ISD695" s="412"/>
      <c r="ISE695" s="412"/>
      <c r="ISF695" s="412"/>
      <c r="ISG695" s="412"/>
      <c r="ISH695" s="412"/>
      <c r="ISI695" s="412"/>
      <c r="ISJ695" s="412"/>
      <c r="ISK695" s="412"/>
      <c r="ISL695" s="412"/>
      <c r="ISM695" s="412"/>
      <c r="ISN695" s="412"/>
      <c r="ISO695" s="412"/>
      <c r="ISP695" s="412"/>
      <c r="ISQ695" s="412"/>
      <c r="ISR695" s="412"/>
      <c r="ISS695" s="412"/>
      <c r="IST695" s="412"/>
      <c r="ISU695" s="412"/>
      <c r="ISV695" s="412"/>
      <c r="ISW695" s="412"/>
      <c r="ISX695" s="412"/>
      <c r="ISY695" s="412"/>
      <c r="ISZ695" s="412"/>
      <c r="ITA695" s="412"/>
      <c r="ITB695" s="412"/>
      <c r="ITC695" s="412"/>
      <c r="ITD695" s="412"/>
      <c r="ITE695" s="412"/>
      <c r="ITF695" s="413"/>
      <c r="ITG695" s="413"/>
      <c r="ITH695" s="413"/>
      <c r="ITI695" s="413"/>
      <c r="ITJ695" s="413"/>
      <c r="ITK695" s="413"/>
      <c r="ITL695" s="413"/>
      <c r="ITM695" s="413"/>
      <c r="ITN695" s="413"/>
      <c r="ITO695" s="413"/>
      <c r="ITP695" s="413"/>
      <c r="ITQ695" s="413"/>
      <c r="ITR695" s="413"/>
      <c r="ITS695" s="413"/>
      <c r="ITT695" s="413"/>
      <c r="ITU695" s="413"/>
      <c r="ITV695" s="413"/>
      <c r="ITW695" s="413"/>
      <c r="ITX695" s="413"/>
      <c r="ITY695" s="413"/>
      <c r="ITZ695" s="413"/>
      <c r="IUA695" s="413"/>
      <c r="IUB695" s="413"/>
      <c r="IUC695" s="413"/>
      <c r="IUD695" s="414"/>
      <c r="IUE695" s="414"/>
      <c r="IUF695" s="414"/>
      <c r="IUG695" s="414"/>
      <c r="IUH695" s="414"/>
      <c r="IUI695" s="413"/>
      <c r="IUJ695" s="413"/>
      <c r="IUK695" s="414"/>
      <c r="IUL695" s="414"/>
      <c r="IUM695" s="413"/>
      <c r="IUN695" s="413"/>
      <c r="IUO695" s="414"/>
      <c r="IUP695" s="414"/>
      <c r="IUQ695" s="413"/>
      <c r="IUR695" s="413"/>
      <c r="IUS695" s="413"/>
      <c r="IUT695" s="413"/>
      <c r="IUU695" s="413"/>
      <c r="IUV695" s="413"/>
      <c r="IUW695" s="413"/>
      <c r="IUX695" s="414"/>
      <c r="IUY695" s="414"/>
      <c r="IUZ695" s="413"/>
      <c r="IVA695" s="413"/>
      <c r="IVB695" s="414"/>
      <c r="IVC695" s="414"/>
      <c r="IVD695" s="413"/>
      <c r="IVE695" s="413"/>
      <c r="IVF695" s="413"/>
      <c r="IVG695" s="413"/>
      <c r="IVH695" s="413"/>
      <c r="IVI695" s="407"/>
      <c r="IVJ695" s="439"/>
      <c r="IVK695" s="413"/>
      <c r="IVL695" s="413"/>
      <c r="IVM695" s="413"/>
      <c r="IVN695" s="413"/>
      <c r="IVO695" s="413"/>
      <c r="IVP695" s="413"/>
      <c r="IVQ695" s="413"/>
      <c r="IVR695" s="412"/>
      <c r="IVS695" s="412"/>
      <c r="IVT695" s="412"/>
      <c r="IVU695" s="412"/>
      <c r="IVV695" s="412"/>
      <c r="IVW695" s="412"/>
      <c r="IVX695" s="412"/>
      <c r="IVY695" s="412"/>
      <c r="IVZ695" s="412"/>
      <c r="IWA695" s="412"/>
      <c r="IWB695" s="412"/>
      <c r="IWC695" s="412"/>
      <c r="IWD695" s="412"/>
      <c r="IWE695" s="412"/>
      <c r="IWF695" s="412"/>
      <c r="IWG695" s="412"/>
      <c r="IWH695" s="412"/>
      <c r="IWI695" s="412"/>
      <c r="IWJ695" s="412"/>
      <c r="IWK695" s="412"/>
      <c r="IWL695" s="412"/>
      <c r="IWM695" s="412"/>
      <c r="IWN695" s="412"/>
      <c r="IWO695" s="412"/>
      <c r="IWP695" s="412"/>
      <c r="IWQ695" s="412"/>
      <c r="IWR695" s="412"/>
      <c r="IWS695" s="412"/>
      <c r="IWT695" s="412"/>
      <c r="IWU695" s="412"/>
      <c r="IWV695" s="412"/>
      <c r="IWW695" s="412"/>
      <c r="IWX695" s="412"/>
      <c r="IWY695" s="412"/>
      <c r="IWZ695" s="412"/>
      <c r="IXA695" s="412"/>
      <c r="IXB695" s="412"/>
      <c r="IXC695" s="412"/>
      <c r="IXD695" s="412"/>
      <c r="IXE695" s="412"/>
      <c r="IXF695" s="412"/>
      <c r="IXG695" s="412"/>
      <c r="IXH695" s="412"/>
      <c r="IXI695" s="412"/>
      <c r="IXJ695" s="413"/>
      <c r="IXK695" s="413"/>
      <c r="IXL695" s="413"/>
      <c r="IXM695" s="413"/>
      <c r="IXN695" s="413"/>
      <c r="IXO695" s="413"/>
      <c r="IXP695" s="413"/>
      <c r="IXQ695" s="413"/>
      <c r="IXR695" s="413"/>
      <c r="IXS695" s="413"/>
      <c r="IXT695" s="413"/>
      <c r="IXU695" s="413"/>
      <c r="IXV695" s="413"/>
      <c r="IXW695" s="413"/>
      <c r="IXX695" s="413"/>
      <c r="IXY695" s="413"/>
      <c r="IXZ695" s="413"/>
      <c r="IYA695" s="413"/>
      <c r="IYB695" s="413"/>
      <c r="IYC695" s="413"/>
      <c r="IYD695" s="413"/>
      <c r="IYE695" s="413"/>
      <c r="IYF695" s="413"/>
      <c r="IYG695" s="413"/>
      <c r="IYH695" s="414"/>
      <c r="IYI695" s="414"/>
      <c r="IYJ695" s="414"/>
      <c r="IYK695" s="414"/>
      <c r="IYL695" s="414"/>
      <c r="IYM695" s="413"/>
      <c r="IYN695" s="413"/>
      <c r="IYO695" s="414"/>
      <c r="IYP695" s="414"/>
      <c r="IYQ695" s="413"/>
      <c r="IYR695" s="413"/>
      <c r="IYS695" s="414"/>
      <c r="IYT695" s="414"/>
      <c r="IYU695" s="413"/>
      <c r="IYV695" s="413"/>
      <c r="IYW695" s="413"/>
      <c r="IYX695" s="413"/>
      <c r="IYY695" s="413"/>
      <c r="IYZ695" s="413"/>
      <c r="IZA695" s="413"/>
      <c r="IZB695" s="414"/>
      <c r="IZC695" s="414"/>
      <c r="IZD695" s="413"/>
      <c r="IZE695" s="413"/>
      <c r="IZF695" s="414"/>
      <c r="IZG695" s="414"/>
      <c r="IZH695" s="413"/>
      <c r="IZI695" s="413"/>
      <c r="IZJ695" s="413"/>
      <c r="IZK695" s="413"/>
      <c r="IZL695" s="413"/>
      <c r="IZM695" s="407"/>
      <c r="IZN695" s="439"/>
      <c r="IZO695" s="413"/>
      <c r="IZP695" s="413"/>
      <c r="IZQ695" s="413"/>
      <c r="IZR695" s="413"/>
      <c r="IZS695" s="413"/>
      <c r="IZT695" s="413"/>
      <c r="IZU695" s="413"/>
      <c r="IZV695" s="412"/>
      <c r="IZW695" s="412"/>
      <c r="IZX695" s="412"/>
      <c r="IZY695" s="412"/>
      <c r="IZZ695" s="412"/>
      <c r="JAA695" s="412"/>
      <c r="JAB695" s="412"/>
      <c r="JAC695" s="412"/>
      <c r="JAD695" s="412"/>
      <c r="JAE695" s="412"/>
      <c r="JAF695" s="412"/>
      <c r="JAG695" s="412"/>
      <c r="JAH695" s="412"/>
      <c r="JAI695" s="412"/>
      <c r="JAJ695" s="412"/>
      <c r="JAK695" s="412"/>
      <c r="JAL695" s="412"/>
      <c r="JAM695" s="412"/>
      <c r="JAN695" s="412"/>
      <c r="JAO695" s="412"/>
      <c r="JAP695" s="412"/>
      <c r="JAQ695" s="412"/>
      <c r="JAR695" s="412"/>
      <c r="JAS695" s="412"/>
      <c r="JAT695" s="412"/>
      <c r="JAU695" s="412"/>
      <c r="JAV695" s="412"/>
      <c r="JAW695" s="412"/>
      <c r="JAX695" s="412"/>
      <c r="JAY695" s="412"/>
      <c r="JAZ695" s="412"/>
      <c r="JBA695" s="412"/>
      <c r="JBB695" s="412"/>
      <c r="JBC695" s="412"/>
      <c r="JBD695" s="412"/>
      <c r="JBE695" s="412"/>
      <c r="JBF695" s="412"/>
      <c r="JBG695" s="412"/>
      <c r="JBH695" s="412"/>
      <c r="JBI695" s="412"/>
      <c r="JBJ695" s="412"/>
      <c r="JBK695" s="412"/>
      <c r="JBL695" s="412"/>
      <c r="JBM695" s="412"/>
      <c r="JBN695" s="413"/>
      <c r="JBO695" s="413"/>
      <c r="JBP695" s="413"/>
      <c r="JBQ695" s="413"/>
      <c r="JBR695" s="413"/>
      <c r="JBS695" s="413"/>
      <c r="JBT695" s="413"/>
      <c r="JBU695" s="413"/>
      <c r="JBV695" s="413"/>
      <c r="JBW695" s="413"/>
      <c r="JBX695" s="413"/>
      <c r="JBY695" s="413"/>
      <c r="JBZ695" s="413"/>
      <c r="JCA695" s="413"/>
      <c r="JCB695" s="413"/>
      <c r="JCC695" s="413"/>
      <c r="JCD695" s="413"/>
      <c r="JCE695" s="413"/>
      <c r="JCF695" s="413"/>
      <c r="JCG695" s="413"/>
      <c r="JCH695" s="413"/>
      <c r="JCI695" s="413"/>
      <c r="JCJ695" s="413"/>
      <c r="JCK695" s="413"/>
      <c r="JCL695" s="414"/>
      <c r="JCM695" s="414"/>
      <c r="JCN695" s="414"/>
      <c r="JCO695" s="414"/>
      <c r="JCP695" s="414"/>
      <c r="JCQ695" s="413"/>
      <c r="JCR695" s="413"/>
      <c r="JCS695" s="414"/>
      <c r="JCT695" s="414"/>
      <c r="JCU695" s="413"/>
      <c r="JCV695" s="413"/>
      <c r="JCW695" s="414"/>
      <c r="JCX695" s="414"/>
      <c r="JCY695" s="413"/>
      <c r="JCZ695" s="413"/>
      <c r="JDA695" s="413"/>
      <c r="JDB695" s="413"/>
      <c r="JDC695" s="413"/>
      <c r="JDD695" s="413"/>
      <c r="JDE695" s="413"/>
      <c r="JDF695" s="414"/>
      <c r="JDG695" s="414"/>
      <c r="JDH695" s="413"/>
      <c r="JDI695" s="413"/>
      <c r="JDJ695" s="414"/>
      <c r="JDK695" s="414"/>
      <c r="JDL695" s="413"/>
      <c r="JDM695" s="413"/>
      <c r="JDN695" s="413"/>
      <c r="JDO695" s="413"/>
      <c r="JDP695" s="413"/>
      <c r="JDQ695" s="407"/>
      <c r="JDR695" s="439"/>
      <c r="JDS695" s="413"/>
      <c r="JDT695" s="413"/>
      <c r="JDU695" s="413"/>
      <c r="JDV695" s="413"/>
      <c r="JDW695" s="413"/>
      <c r="JDX695" s="413"/>
      <c r="JDY695" s="413"/>
      <c r="JDZ695" s="412"/>
      <c r="JEA695" s="412"/>
      <c r="JEB695" s="412"/>
      <c r="JEC695" s="412"/>
      <c r="JED695" s="412"/>
      <c r="JEE695" s="412"/>
      <c r="JEF695" s="412"/>
      <c r="JEG695" s="412"/>
      <c r="JEH695" s="412"/>
      <c r="JEI695" s="412"/>
      <c r="JEJ695" s="412"/>
      <c r="JEK695" s="412"/>
      <c r="JEL695" s="412"/>
      <c r="JEM695" s="412"/>
      <c r="JEN695" s="412"/>
      <c r="JEO695" s="412"/>
      <c r="JEP695" s="412"/>
      <c r="JEQ695" s="412"/>
      <c r="JER695" s="412"/>
      <c r="JES695" s="412"/>
      <c r="JET695" s="412"/>
      <c r="JEU695" s="412"/>
      <c r="JEV695" s="412"/>
      <c r="JEW695" s="412"/>
      <c r="JEX695" s="412"/>
      <c r="JEY695" s="412"/>
      <c r="JEZ695" s="412"/>
      <c r="JFA695" s="412"/>
      <c r="JFB695" s="412"/>
      <c r="JFC695" s="412"/>
      <c r="JFD695" s="412"/>
      <c r="JFE695" s="412"/>
      <c r="JFF695" s="412"/>
      <c r="JFG695" s="412"/>
      <c r="JFH695" s="412"/>
      <c r="JFI695" s="412"/>
      <c r="JFJ695" s="412"/>
      <c r="JFK695" s="412"/>
      <c r="JFL695" s="412"/>
      <c r="JFM695" s="412"/>
      <c r="JFN695" s="412"/>
      <c r="JFO695" s="412"/>
      <c r="JFP695" s="412"/>
      <c r="JFQ695" s="412"/>
      <c r="JFR695" s="413"/>
      <c r="JFS695" s="413"/>
      <c r="JFT695" s="413"/>
      <c r="JFU695" s="413"/>
      <c r="JFV695" s="413"/>
      <c r="JFW695" s="413"/>
      <c r="JFX695" s="413"/>
      <c r="JFY695" s="413"/>
      <c r="JFZ695" s="413"/>
      <c r="JGA695" s="413"/>
      <c r="JGB695" s="413"/>
      <c r="JGC695" s="413"/>
      <c r="JGD695" s="413"/>
      <c r="JGE695" s="413"/>
      <c r="JGF695" s="413"/>
      <c r="JGG695" s="413"/>
      <c r="JGH695" s="413"/>
      <c r="JGI695" s="413"/>
      <c r="JGJ695" s="413"/>
      <c r="JGK695" s="413"/>
      <c r="JGL695" s="413"/>
      <c r="JGM695" s="413"/>
      <c r="JGN695" s="413"/>
      <c r="JGO695" s="413"/>
      <c r="JGP695" s="414"/>
      <c r="JGQ695" s="414"/>
      <c r="JGR695" s="414"/>
      <c r="JGS695" s="414"/>
      <c r="JGT695" s="414"/>
      <c r="JGU695" s="413"/>
      <c r="JGV695" s="413"/>
      <c r="JGW695" s="414"/>
      <c r="JGX695" s="414"/>
      <c r="JGY695" s="413"/>
      <c r="JGZ695" s="413"/>
      <c r="JHA695" s="414"/>
      <c r="JHB695" s="414"/>
      <c r="JHC695" s="413"/>
      <c r="JHD695" s="413"/>
      <c r="JHE695" s="413"/>
      <c r="JHF695" s="413"/>
      <c r="JHG695" s="413"/>
      <c r="JHH695" s="413"/>
      <c r="JHI695" s="413"/>
      <c r="JHJ695" s="414"/>
      <c r="JHK695" s="414"/>
      <c r="JHL695" s="413"/>
      <c r="JHM695" s="413"/>
      <c r="JHN695" s="414"/>
      <c r="JHO695" s="414"/>
      <c r="JHP695" s="413"/>
      <c r="JHQ695" s="413"/>
      <c r="JHR695" s="413"/>
      <c r="JHS695" s="413"/>
      <c r="JHT695" s="413"/>
      <c r="JHU695" s="407"/>
      <c r="JHV695" s="439"/>
      <c r="JHW695" s="413"/>
      <c r="JHX695" s="413"/>
      <c r="JHY695" s="413"/>
      <c r="JHZ695" s="413"/>
      <c r="JIA695" s="413"/>
      <c r="JIB695" s="413"/>
      <c r="JIC695" s="413"/>
      <c r="JID695" s="412"/>
      <c r="JIE695" s="412"/>
      <c r="JIF695" s="412"/>
      <c r="JIG695" s="412"/>
      <c r="JIH695" s="412"/>
      <c r="JII695" s="412"/>
      <c r="JIJ695" s="412"/>
      <c r="JIK695" s="412"/>
      <c r="JIL695" s="412"/>
      <c r="JIM695" s="412"/>
      <c r="JIN695" s="412"/>
      <c r="JIO695" s="412"/>
      <c r="JIP695" s="412"/>
      <c r="JIQ695" s="412"/>
      <c r="JIR695" s="412"/>
      <c r="JIS695" s="412"/>
      <c r="JIT695" s="412"/>
      <c r="JIU695" s="412"/>
      <c r="JIV695" s="412"/>
      <c r="JIW695" s="412"/>
      <c r="JIX695" s="412"/>
      <c r="JIY695" s="412"/>
      <c r="JIZ695" s="412"/>
      <c r="JJA695" s="412"/>
      <c r="JJB695" s="412"/>
      <c r="JJC695" s="412"/>
      <c r="JJD695" s="412"/>
      <c r="JJE695" s="412"/>
      <c r="JJF695" s="412"/>
      <c r="JJG695" s="412"/>
      <c r="JJH695" s="412"/>
      <c r="JJI695" s="412"/>
      <c r="JJJ695" s="412"/>
      <c r="JJK695" s="412"/>
      <c r="JJL695" s="412"/>
      <c r="JJM695" s="412"/>
      <c r="JJN695" s="412"/>
      <c r="JJO695" s="412"/>
      <c r="JJP695" s="412"/>
      <c r="JJQ695" s="412"/>
      <c r="JJR695" s="412"/>
      <c r="JJS695" s="412"/>
      <c r="JJT695" s="412"/>
      <c r="JJU695" s="412"/>
      <c r="JJV695" s="413"/>
      <c r="JJW695" s="413"/>
      <c r="JJX695" s="413"/>
      <c r="JJY695" s="413"/>
      <c r="JJZ695" s="413"/>
      <c r="JKA695" s="413"/>
      <c r="JKB695" s="413"/>
      <c r="JKC695" s="413"/>
      <c r="JKD695" s="413"/>
      <c r="JKE695" s="413"/>
      <c r="JKF695" s="413"/>
      <c r="JKG695" s="413"/>
      <c r="JKH695" s="413"/>
      <c r="JKI695" s="413"/>
      <c r="JKJ695" s="413"/>
      <c r="JKK695" s="413"/>
      <c r="JKL695" s="413"/>
      <c r="JKM695" s="413"/>
      <c r="JKN695" s="413"/>
      <c r="JKO695" s="413"/>
      <c r="JKP695" s="413"/>
      <c r="JKQ695" s="413"/>
      <c r="JKR695" s="413"/>
      <c r="JKS695" s="413"/>
      <c r="JKT695" s="414"/>
      <c r="JKU695" s="414"/>
      <c r="JKV695" s="414"/>
      <c r="JKW695" s="414"/>
      <c r="JKX695" s="414"/>
      <c r="JKY695" s="413"/>
      <c r="JKZ695" s="413"/>
      <c r="JLA695" s="414"/>
      <c r="JLB695" s="414"/>
      <c r="JLC695" s="413"/>
      <c r="JLD695" s="413"/>
      <c r="JLE695" s="414"/>
      <c r="JLF695" s="414"/>
      <c r="JLG695" s="413"/>
      <c r="JLH695" s="413"/>
      <c r="JLI695" s="413"/>
      <c r="JLJ695" s="413"/>
      <c r="JLK695" s="413"/>
      <c r="JLL695" s="413"/>
      <c r="JLM695" s="413"/>
      <c r="JLN695" s="414"/>
      <c r="JLO695" s="414"/>
      <c r="JLP695" s="413"/>
      <c r="JLQ695" s="413"/>
      <c r="JLR695" s="414"/>
      <c r="JLS695" s="414"/>
      <c r="JLT695" s="413"/>
      <c r="JLU695" s="413"/>
      <c r="JLV695" s="413"/>
      <c r="JLW695" s="413"/>
      <c r="JLX695" s="413"/>
      <c r="JLY695" s="407"/>
      <c r="JLZ695" s="439"/>
      <c r="JMA695" s="413"/>
      <c r="JMB695" s="413"/>
      <c r="JMC695" s="413"/>
      <c r="JMD695" s="413"/>
      <c r="JME695" s="413"/>
      <c r="JMF695" s="413"/>
      <c r="JMG695" s="413"/>
      <c r="JMH695" s="412"/>
      <c r="JMI695" s="412"/>
      <c r="JMJ695" s="412"/>
      <c r="JMK695" s="412"/>
      <c r="JML695" s="412"/>
      <c r="JMM695" s="412"/>
      <c r="JMN695" s="412"/>
      <c r="JMO695" s="412"/>
      <c r="JMP695" s="412"/>
      <c r="JMQ695" s="412"/>
      <c r="JMR695" s="412"/>
      <c r="JMS695" s="412"/>
      <c r="JMT695" s="412"/>
      <c r="JMU695" s="412"/>
      <c r="JMV695" s="412"/>
      <c r="JMW695" s="412"/>
      <c r="JMX695" s="412"/>
      <c r="JMY695" s="412"/>
      <c r="JMZ695" s="412"/>
      <c r="JNA695" s="412"/>
      <c r="JNB695" s="412"/>
      <c r="JNC695" s="412"/>
      <c r="JND695" s="412"/>
      <c r="JNE695" s="412"/>
      <c r="JNF695" s="412"/>
      <c r="JNG695" s="412"/>
      <c r="JNH695" s="412"/>
      <c r="JNI695" s="412"/>
      <c r="JNJ695" s="412"/>
      <c r="JNK695" s="412"/>
      <c r="JNL695" s="412"/>
      <c r="JNM695" s="412"/>
      <c r="JNN695" s="412"/>
      <c r="JNO695" s="412"/>
      <c r="JNP695" s="412"/>
      <c r="JNQ695" s="412"/>
      <c r="JNR695" s="412"/>
      <c r="JNS695" s="412"/>
      <c r="JNT695" s="412"/>
      <c r="JNU695" s="412"/>
      <c r="JNV695" s="412"/>
      <c r="JNW695" s="412"/>
      <c r="JNX695" s="412"/>
      <c r="JNY695" s="412"/>
      <c r="JNZ695" s="413"/>
      <c r="JOA695" s="413"/>
      <c r="JOB695" s="413"/>
      <c r="JOC695" s="413"/>
      <c r="JOD695" s="413"/>
      <c r="JOE695" s="413"/>
      <c r="JOF695" s="413"/>
      <c r="JOG695" s="413"/>
      <c r="JOH695" s="413"/>
      <c r="JOI695" s="413"/>
      <c r="JOJ695" s="413"/>
      <c r="JOK695" s="413"/>
      <c r="JOL695" s="413"/>
      <c r="JOM695" s="413"/>
      <c r="JON695" s="413"/>
      <c r="JOO695" s="413"/>
      <c r="JOP695" s="413"/>
      <c r="JOQ695" s="413"/>
      <c r="JOR695" s="413"/>
      <c r="JOS695" s="413"/>
      <c r="JOT695" s="413"/>
      <c r="JOU695" s="413"/>
      <c r="JOV695" s="413"/>
      <c r="JOW695" s="413"/>
      <c r="JOX695" s="414"/>
      <c r="JOY695" s="414"/>
      <c r="JOZ695" s="414"/>
      <c r="JPA695" s="414"/>
      <c r="JPB695" s="414"/>
      <c r="JPC695" s="413"/>
      <c r="JPD695" s="413"/>
      <c r="JPE695" s="414"/>
      <c r="JPF695" s="414"/>
      <c r="JPG695" s="413"/>
      <c r="JPH695" s="413"/>
      <c r="JPI695" s="414"/>
      <c r="JPJ695" s="414"/>
      <c r="JPK695" s="413"/>
      <c r="JPL695" s="413"/>
      <c r="JPM695" s="413"/>
      <c r="JPN695" s="413"/>
      <c r="JPO695" s="413"/>
      <c r="JPP695" s="413"/>
      <c r="JPQ695" s="413"/>
      <c r="JPR695" s="414"/>
      <c r="JPS695" s="414"/>
      <c r="JPT695" s="413"/>
      <c r="JPU695" s="413"/>
      <c r="JPV695" s="414"/>
      <c r="JPW695" s="414"/>
      <c r="JPX695" s="413"/>
      <c r="JPY695" s="413"/>
      <c r="JPZ695" s="413"/>
      <c r="JQA695" s="413"/>
      <c r="JQB695" s="413"/>
      <c r="JQC695" s="407"/>
      <c r="JQD695" s="439"/>
      <c r="JQE695" s="413"/>
      <c r="JQF695" s="413"/>
      <c r="JQG695" s="413"/>
      <c r="JQH695" s="413"/>
      <c r="JQI695" s="413"/>
      <c r="JQJ695" s="413"/>
      <c r="JQK695" s="413"/>
      <c r="JQL695" s="412"/>
      <c r="JQM695" s="412"/>
      <c r="JQN695" s="412"/>
      <c r="JQO695" s="412"/>
      <c r="JQP695" s="412"/>
      <c r="JQQ695" s="412"/>
      <c r="JQR695" s="412"/>
      <c r="JQS695" s="412"/>
      <c r="JQT695" s="412"/>
      <c r="JQU695" s="412"/>
      <c r="JQV695" s="412"/>
      <c r="JQW695" s="412"/>
      <c r="JQX695" s="412"/>
      <c r="JQY695" s="412"/>
      <c r="JQZ695" s="412"/>
      <c r="JRA695" s="412"/>
      <c r="JRB695" s="412"/>
      <c r="JRC695" s="412"/>
      <c r="JRD695" s="412"/>
      <c r="JRE695" s="412"/>
      <c r="JRF695" s="412"/>
      <c r="JRG695" s="412"/>
      <c r="JRH695" s="412"/>
      <c r="JRI695" s="412"/>
      <c r="JRJ695" s="412"/>
      <c r="JRK695" s="412"/>
      <c r="JRL695" s="412"/>
      <c r="JRM695" s="412"/>
      <c r="JRN695" s="412"/>
      <c r="JRO695" s="412"/>
      <c r="JRP695" s="412"/>
      <c r="JRQ695" s="412"/>
      <c r="JRR695" s="412"/>
      <c r="JRS695" s="412"/>
      <c r="JRT695" s="412"/>
      <c r="JRU695" s="412"/>
      <c r="JRV695" s="412"/>
      <c r="JRW695" s="412"/>
      <c r="JRX695" s="412"/>
      <c r="JRY695" s="412"/>
      <c r="JRZ695" s="412"/>
      <c r="JSA695" s="412"/>
      <c r="JSB695" s="412"/>
      <c r="JSC695" s="412"/>
      <c r="JSD695" s="413"/>
      <c r="JSE695" s="413"/>
      <c r="JSF695" s="413"/>
      <c r="JSG695" s="413"/>
      <c r="JSH695" s="413"/>
      <c r="JSI695" s="413"/>
      <c r="JSJ695" s="413"/>
      <c r="JSK695" s="413"/>
      <c r="JSL695" s="413"/>
      <c r="JSM695" s="413"/>
      <c r="JSN695" s="413"/>
      <c r="JSO695" s="413"/>
      <c r="JSP695" s="413"/>
      <c r="JSQ695" s="413"/>
      <c r="JSR695" s="413"/>
      <c r="JSS695" s="413"/>
      <c r="JST695" s="413"/>
      <c r="JSU695" s="413"/>
      <c r="JSV695" s="413"/>
      <c r="JSW695" s="413"/>
      <c r="JSX695" s="413"/>
      <c r="JSY695" s="413"/>
      <c r="JSZ695" s="413"/>
      <c r="JTA695" s="413"/>
      <c r="JTB695" s="414"/>
      <c r="JTC695" s="414"/>
      <c r="JTD695" s="414"/>
      <c r="JTE695" s="414"/>
      <c r="JTF695" s="414"/>
      <c r="JTG695" s="413"/>
      <c r="JTH695" s="413"/>
      <c r="JTI695" s="414"/>
      <c r="JTJ695" s="414"/>
      <c r="JTK695" s="413"/>
      <c r="JTL695" s="413"/>
      <c r="JTM695" s="414"/>
      <c r="JTN695" s="414"/>
      <c r="JTO695" s="413"/>
      <c r="JTP695" s="413"/>
      <c r="JTQ695" s="413"/>
      <c r="JTR695" s="413"/>
      <c r="JTS695" s="413"/>
      <c r="JTT695" s="413"/>
      <c r="JTU695" s="413"/>
      <c r="JTV695" s="414"/>
      <c r="JTW695" s="414"/>
      <c r="JTX695" s="413"/>
      <c r="JTY695" s="413"/>
      <c r="JTZ695" s="414"/>
      <c r="JUA695" s="414"/>
      <c r="JUB695" s="413"/>
      <c r="JUC695" s="413"/>
      <c r="JUD695" s="413"/>
      <c r="JUE695" s="413"/>
      <c r="JUF695" s="413"/>
      <c r="JUG695" s="407"/>
      <c r="JUH695" s="439"/>
      <c r="JUI695" s="413"/>
      <c r="JUJ695" s="413"/>
      <c r="JUK695" s="413"/>
      <c r="JUL695" s="413"/>
      <c r="JUM695" s="413"/>
      <c r="JUN695" s="413"/>
      <c r="JUO695" s="413"/>
      <c r="JUP695" s="412"/>
      <c r="JUQ695" s="412"/>
      <c r="JUR695" s="412"/>
      <c r="JUS695" s="412"/>
      <c r="JUT695" s="412"/>
      <c r="JUU695" s="412"/>
      <c r="JUV695" s="412"/>
      <c r="JUW695" s="412"/>
      <c r="JUX695" s="412"/>
      <c r="JUY695" s="412"/>
      <c r="JUZ695" s="412"/>
      <c r="JVA695" s="412"/>
      <c r="JVB695" s="412"/>
      <c r="JVC695" s="412"/>
      <c r="JVD695" s="412"/>
      <c r="JVE695" s="412"/>
      <c r="JVF695" s="412"/>
      <c r="JVG695" s="412"/>
      <c r="JVH695" s="412"/>
      <c r="JVI695" s="412"/>
      <c r="JVJ695" s="412"/>
      <c r="JVK695" s="412"/>
      <c r="JVL695" s="412"/>
      <c r="JVM695" s="412"/>
      <c r="JVN695" s="412"/>
      <c r="JVO695" s="412"/>
      <c r="JVP695" s="412"/>
      <c r="JVQ695" s="412"/>
      <c r="JVR695" s="412"/>
      <c r="JVS695" s="412"/>
      <c r="JVT695" s="412"/>
      <c r="JVU695" s="412"/>
      <c r="JVV695" s="412"/>
      <c r="JVW695" s="412"/>
      <c r="JVX695" s="412"/>
      <c r="JVY695" s="412"/>
      <c r="JVZ695" s="412"/>
      <c r="JWA695" s="412"/>
      <c r="JWB695" s="412"/>
      <c r="JWC695" s="412"/>
      <c r="JWD695" s="412"/>
      <c r="JWE695" s="412"/>
      <c r="JWF695" s="412"/>
      <c r="JWG695" s="412"/>
      <c r="JWH695" s="413"/>
      <c r="JWI695" s="413"/>
      <c r="JWJ695" s="413"/>
      <c r="JWK695" s="413"/>
      <c r="JWL695" s="413"/>
      <c r="JWM695" s="413"/>
      <c r="JWN695" s="413"/>
      <c r="JWO695" s="413"/>
      <c r="JWP695" s="413"/>
      <c r="JWQ695" s="413"/>
      <c r="JWR695" s="413"/>
      <c r="JWS695" s="413"/>
      <c r="JWT695" s="413"/>
      <c r="JWU695" s="413"/>
      <c r="JWV695" s="413"/>
      <c r="JWW695" s="413"/>
      <c r="JWX695" s="413"/>
      <c r="JWY695" s="413"/>
      <c r="JWZ695" s="413"/>
      <c r="JXA695" s="413"/>
      <c r="JXB695" s="413"/>
      <c r="JXC695" s="413"/>
      <c r="JXD695" s="413"/>
      <c r="JXE695" s="413"/>
      <c r="JXF695" s="414"/>
      <c r="JXG695" s="414"/>
      <c r="JXH695" s="414"/>
      <c r="JXI695" s="414"/>
      <c r="JXJ695" s="414"/>
      <c r="JXK695" s="413"/>
      <c r="JXL695" s="413"/>
      <c r="JXM695" s="414"/>
      <c r="JXN695" s="414"/>
      <c r="JXO695" s="413"/>
      <c r="JXP695" s="413"/>
      <c r="JXQ695" s="414"/>
      <c r="JXR695" s="414"/>
      <c r="JXS695" s="413"/>
      <c r="JXT695" s="413"/>
      <c r="JXU695" s="413"/>
      <c r="JXV695" s="413"/>
      <c r="JXW695" s="413"/>
      <c r="JXX695" s="413"/>
      <c r="JXY695" s="413"/>
      <c r="JXZ695" s="414"/>
      <c r="JYA695" s="414"/>
      <c r="JYB695" s="413"/>
      <c r="JYC695" s="413"/>
      <c r="JYD695" s="414"/>
      <c r="JYE695" s="414"/>
      <c r="JYF695" s="413"/>
      <c r="JYG695" s="413"/>
      <c r="JYH695" s="413"/>
      <c r="JYI695" s="413"/>
      <c r="JYJ695" s="413"/>
      <c r="JYK695" s="407"/>
      <c r="JYL695" s="439"/>
      <c r="JYM695" s="413"/>
      <c r="JYN695" s="413"/>
      <c r="JYO695" s="413"/>
      <c r="JYP695" s="413"/>
      <c r="JYQ695" s="413"/>
      <c r="JYR695" s="413"/>
      <c r="JYS695" s="413"/>
      <c r="JYT695" s="412"/>
      <c r="JYU695" s="412"/>
      <c r="JYV695" s="412"/>
      <c r="JYW695" s="412"/>
      <c r="JYX695" s="412"/>
      <c r="JYY695" s="412"/>
      <c r="JYZ695" s="412"/>
      <c r="JZA695" s="412"/>
      <c r="JZB695" s="412"/>
      <c r="JZC695" s="412"/>
      <c r="JZD695" s="412"/>
      <c r="JZE695" s="412"/>
      <c r="JZF695" s="412"/>
      <c r="JZG695" s="412"/>
      <c r="JZH695" s="412"/>
      <c r="JZI695" s="412"/>
      <c r="JZJ695" s="412"/>
      <c r="JZK695" s="412"/>
      <c r="JZL695" s="412"/>
      <c r="JZM695" s="412"/>
      <c r="JZN695" s="412"/>
      <c r="JZO695" s="412"/>
      <c r="JZP695" s="412"/>
      <c r="JZQ695" s="412"/>
      <c r="JZR695" s="412"/>
      <c r="JZS695" s="412"/>
      <c r="JZT695" s="412"/>
      <c r="JZU695" s="412"/>
      <c r="JZV695" s="412"/>
      <c r="JZW695" s="412"/>
      <c r="JZX695" s="412"/>
      <c r="JZY695" s="412"/>
      <c r="JZZ695" s="412"/>
      <c r="KAA695" s="412"/>
      <c r="KAB695" s="412"/>
      <c r="KAC695" s="412"/>
      <c r="KAD695" s="412"/>
      <c r="KAE695" s="412"/>
      <c r="KAF695" s="412"/>
      <c r="KAG695" s="412"/>
      <c r="KAH695" s="412"/>
      <c r="KAI695" s="412"/>
      <c r="KAJ695" s="412"/>
      <c r="KAK695" s="412"/>
      <c r="KAL695" s="413"/>
      <c r="KAM695" s="413"/>
      <c r="KAN695" s="413"/>
      <c r="KAO695" s="413"/>
      <c r="KAP695" s="413"/>
      <c r="KAQ695" s="413"/>
      <c r="KAR695" s="413"/>
      <c r="KAS695" s="413"/>
      <c r="KAT695" s="413"/>
      <c r="KAU695" s="413"/>
      <c r="KAV695" s="413"/>
      <c r="KAW695" s="413"/>
      <c r="KAX695" s="413"/>
      <c r="KAY695" s="413"/>
      <c r="KAZ695" s="413"/>
      <c r="KBA695" s="413"/>
      <c r="KBB695" s="413"/>
      <c r="KBC695" s="413"/>
      <c r="KBD695" s="413"/>
      <c r="KBE695" s="413"/>
      <c r="KBF695" s="413"/>
      <c r="KBG695" s="413"/>
      <c r="KBH695" s="413"/>
      <c r="KBI695" s="413"/>
      <c r="KBJ695" s="414"/>
      <c r="KBK695" s="414"/>
      <c r="KBL695" s="414"/>
      <c r="KBM695" s="414"/>
      <c r="KBN695" s="414"/>
      <c r="KBO695" s="413"/>
      <c r="KBP695" s="413"/>
      <c r="KBQ695" s="414"/>
      <c r="KBR695" s="414"/>
      <c r="KBS695" s="413"/>
      <c r="KBT695" s="413"/>
      <c r="KBU695" s="414"/>
      <c r="KBV695" s="414"/>
      <c r="KBW695" s="413"/>
      <c r="KBX695" s="413"/>
      <c r="KBY695" s="413"/>
      <c r="KBZ695" s="413"/>
      <c r="KCA695" s="413"/>
      <c r="KCB695" s="413"/>
      <c r="KCC695" s="413"/>
      <c r="KCD695" s="414"/>
      <c r="KCE695" s="414"/>
      <c r="KCF695" s="413"/>
      <c r="KCG695" s="413"/>
      <c r="KCH695" s="414"/>
      <c r="KCI695" s="414"/>
      <c r="KCJ695" s="413"/>
      <c r="KCK695" s="413"/>
      <c r="KCL695" s="413"/>
      <c r="KCM695" s="413"/>
      <c r="KCN695" s="413"/>
      <c r="KCO695" s="407"/>
      <c r="KCP695" s="439"/>
      <c r="KCQ695" s="413"/>
      <c r="KCR695" s="413"/>
      <c r="KCS695" s="413"/>
      <c r="KCT695" s="413"/>
      <c r="KCU695" s="413"/>
      <c r="KCV695" s="413"/>
      <c r="KCW695" s="413"/>
      <c r="KCX695" s="412"/>
      <c r="KCY695" s="412"/>
      <c r="KCZ695" s="412"/>
      <c r="KDA695" s="412"/>
      <c r="KDB695" s="412"/>
      <c r="KDC695" s="412"/>
      <c r="KDD695" s="412"/>
      <c r="KDE695" s="412"/>
      <c r="KDF695" s="412"/>
      <c r="KDG695" s="412"/>
      <c r="KDH695" s="412"/>
      <c r="KDI695" s="412"/>
      <c r="KDJ695" s="412"/>
      <c r="KDK695" s="412"/>
      <c r="KDL695" s="412"/>
      <c r="KDM695" s="412"/>
      <c r="KDN695" s="412"/>
      <c r="KDO695" s="412"/>
      <c r="KDP695" s="412"/>
      <c r="KDQ695" s="412"/>
      <c r="KDR695" s="412"/>
      <c r="KDS695" s="412"/>
      <c r="KDT695" s="412"/>
      <c r="KDU695" s="412"/>
      <c r="KDV695" s="412"/>
      <c r="KDW695" s="412"/>
      <c r="KDX695" s="412"/>
      <c r="KDY695" s="412"/>
      <c r="KDZ695" s="412"/>
      <c r="KEA695" s="412"/>
      <c r="KEB695" s="412"/>
      <c r="KEC695" s="412"/>
      <c r="KED695" s="412"/>
      <c r="KEE695" s="412"/>
      <c r="KEF695" s="412"/>
      <c r="KEG695" s="412"/>
      <c r="KEH695" s="412"/>
      <c r="KEI695" s="412"/>
      <c r="KEJ695" s="412"/>
      <c r="KEK695" s="412"/>
      <c r="KEL695" s="412"/>
      <c r="KEM695" s="412"/>
      <c r="KEN695" s="412"/>
      <c r="KEO695" s="412"/>
      <c r="KEP695" s="413"/>
      <c r="KEQ695" s="413"/>
      <c r="KER695" s="413"/>
      <c r="KES695" s="413"/>
      <c r="KET695" s="413"/>
      <c r="KEU695" s="413"/>
      <c r="KEV695" s="413"/>
      <c r="KEW695" s="413"/>
      <c r="KEX695" s="413"/>
      <c r="KEY695" s="413"/>
      <c r="KEZ695" s="413"/>
      <c r="KFA695" s="413"/>
      <c r="KFB695" s="413"/>
      <c r="KFC695" s="413"/>
      <c r="KFD695" s="413"/>
      <c r="KFE695" s="413"/>
      <c r="KFF695" s="413"/>
      <c r="KFG695" s="413"/>
      <c r="KFH695" s="413"/>
      <c r="KFI695" s="413"/>
      <c r="KFJ695" s="413"/>
      <c r="KFK695" s="413"/>
      <c r="KFL695" s="413"/>
      <c r="KFM695" s="413"/>
      <c r="KFN695" s="414"/>
      <c r="KFO695" s="414"/>
      <c r="KFP695" s="414"/>
      <c r="KFQ695" s="414"/>
      <c r="KFR695" s="414"/>
      <c r="KFS695" s="413"/>
      <c r="KFT695" s="413"/>
      <c r="KFU695" s="414"/>
      <c r="KFV695" s="414"/>
      <c r="KFW695" s="413"/>
      <c r="KFX695" s="413"/>
      <c r="KFY695" s="414"/>
      <c r="KFZ695" s="414"/>
      <c r="KGA695" s="413"/>
      <c r="KGB695" s="413"/>
      <c r="KGC695" s="413"/>
      <c r="KGD695" s="413"/>
      <c r="KGE695" s="413"/>
      <c r="KGF695" s="413"/>
      <c r="KGG695" s="413"/>
      <c r="KGH695" s="414"/>
      <c r="KGI695" s="414"/>
      <c r="KGJ695" s="413"/>
      <c r="KGK695" s="413"/>
      <c r="KGL695" s="414"/>
      <c r="KGM695" s="414"/>
      <c r="KGN695" s="413"/>
      <c r="KGO695" s="413"/>
      <c r="KGP695" s="413"/>
      <c r="KGQ695" s="413"/>
      <c r="KGR695" s="413"/>
      <c r="KGS695" s="407"/>
      <c r="KGT695" s="439"/>
      <c r="KGU695" s="413"/>
      <c r="KGV695" s="413"/>
      <c r="KGW695" s="413"/>
      <c r="KGX695" s="413"/>
      <c r="KGY695" s="413"/>
      <c r="KGZ695" s="413"/>
      <c r="KHA695" s="413"/>
      <c r="KHB695" s="412"/>
      <c r="KHC695" s="412"/>
      <c r="KHD695" s="412"/>
      <c r="KHE695" s="412"/>
      <c r="KHF695" s="412"/>
      <c r="KHG695" s="412"/>
      <c r="KHH695" s="412"/>
      <c r="KHI695" s="412"/>
      <c r="KHJ695" s="412"/>
      <c r="KHK695" s="412"/>
      <c r="KHL695" s="412"/>
      <c r="KHM695" s="412"/>
      <c r="KHN695" s="412"/>
      <c r="KHO695" s="412"/>
      <c r="KHP695" s="412"/>
      <c r="KHQ695" s="412"/>
      <c r="KHR695" s="412"/>
      <c r="KHS695" s="412"/>
      <c r="KHT695" s="412"/>
      <c r="KHU695" s="412"/>
      <c r="KHV695" s="412"/>
      <c r="KHW695" s="412"/>
      <c r="KHX695" s="412"/>
      <c r="KHY695" s="412"/>
      <c r="KHZ695" s="412"/>
      <c r="KIA695" s="412"/>
      <c r="KIB695" s="412"/>
      <c r="KIC695" s="412"/>
      <c r="KID695" s="412"/>
      <c r="KIE695" s="412"/>
      <c r="KIF695" s="412"/>
      <c r="KIG695" s="412"/>
      <c r="KIH695" s="412"/>
      <c r="KII695" s="412"/>
      <c r="KIJ695" s="412"/>
      <c r="KIK695" s="412"/>
      <c r="KIL695" s="412"/>
      <c r="KIM695" s="412"/>
      <c r="KIN695" s="412"/>
      <c r="KIO695" s="412"/>
      <c r="KIP695" s="412"/>
      <c r="KIQ695" s="412"/>
      <c r="KIR695" s="412"/>
      <c r="KIS695" s="412"/>
      <c r="KIT695" s="413"/>
      <c r="KIU695" s="413"/>
      <c r="KIV695" s="413"/>
      <c r="KIW695" s="413"/>
      <c r="KIX695" s="413"/>
      <c r="KIY695" s="413"/>
      <c r="KIZ695" s="413"/>
      <c r="KJA695" s="413"/>
      <c r="KJB695" s="413"/>
      <c r="KJC695" s="413"/>
      <c r="KJD695" s="413"/>
      <c r="KJE695" s="413"/>
      <c r="KJF695" s="413"/>
      <c r="KJG695" s="413"/>
      <c r="KJH695" s="413"/>
      <c r="KJI695" s="413"/>
      <c r="KJJ695" s="413"/>
      <c r="KJK695" s="413"/>
      <c r="KJL695" s="413"/>
      <c r="KJM695" s="413"/>
      <c r="KJN695" s="413"/>
      <c r="KJO695" s="413"/>
      <c r="KJP695" s="413"/>
      <c r="KJQ695" s="413"/>
      <c r="KJR695" s="414"/>
      <c r="KJS695" s="414"/>
      <c r="KJT695" s="414"/>
      <c r="KJU695" s="414"/>
      <c r="KJV695" s="414"/>
      <c r="KJW695" s="413"/>
      <c r="KJX695" s="413"/>
      <c r="KJY695" s="414"/>
      <c r="KJZ695" s="414"/>
      <c r="KKA695" s="413"/>
      <c r="KKB695" s="413"/>
      <c r="KKC695" s="414"/>
      <c r="KKD695" s="414"/>
      <c r="KKE695" s="413"/>
      <c r="KKF695" s="413"/>
      <c r="KKG695" s="413"/>
      <c r="KKH695" s="413"/>
      <c r="KKI695" s="413"/>
      <c r="KKJ695" s="413"/>
      <c r="KKK695" s="413"/>
      <c r="KKL695" s="414"/>
      <c r="KKM695" s="414"/>
      <c r="KKN695" s="413"/>
      <c r="KKO695" s="413"/>
      <c r="KKP695" s="414"/>
      <c r="KKQ695" s="414"/>
      <c r="KKR695" s="413"/>
      <c r="KKS695" s="413"/>
      <c r="KKT695" s="413"/>
      <c r="KKU695" s="413"/>
      <c r="KKV695" s="413"/>
      <c r="KKW695" s="407"/>
      <c r="KKX695" s="439"/>
      <c r="KKY695" s="413"/>
      <c r="KKZ695" s="413"/>
      <c r="KLA695" s="413"/>
      <c r="KLB695" s="413"/>
      <c r="KLC695" s="413"/>
      <c r="KLD695" s="413"/>
      <c r="KLE695" s="413"/>
      <c r="KLF695" s="412"/>
      <c r="KLG695" s="412"/>
      <c r="KLH695" s="412"/>
      <c r="KLI695" s="412"/>
      <c r="KLJ695" s="412"/>
      <c r="KLK695" s="412"/>
      <c r="KLL695" s="412"/>
      <c r="KLM695" s="412"/>
      <c r="KLN695" s="412"/>
      <c r="KLO695" s="412"/>
      <c r="KLP695" s="412"/>
      <c r="KLQ695" s="412"/>
      <c r="KLR695" s="412"/>
      <c r="KLS695" s="412"/>
      <c r="KLT695" s="412"/>
      <c r="KLU695" s="412"/>
      <c r="KLV695" s="412"/>
      <c r="KLW695" s="412"/>
      <c r="KLX695" s="412"/>
      <c r="KLY695" s="412"/>
      <c r="KLZ695" s="412"/>
      <c r="KMA695" s="412"/>
      <c r="KMB695" s="412"/>
      <c r="KMC695" s="412"/>
      <c r="KMD695" s="412"/>
      <c r="KME695" s="412"/>
      <c r="KMF695" s="412"/>
      <c r="KMG695" s="412"/>
      <c r="KMH695" s="412"/>
      <c r="KMI695" s="412"/>
      <c r="KMJ695" s="412"/>
      <c r="KMK695" s="412"/>
      <c r="KML695" s="412"/>
      <c r="KMM695" s="412"/>
      <c r="KMN695" s="412"/>
      <c r="KMO695" s="412"/>
      <c r="KMP695" s="412"/>
      <c r="KMQ695" s="412"/>
      <c r="KMR695" s="412"/>
      <c r="KMS695" s="412"/>
      <c r="KMT695" s="412"/>
      <c r="KMU695" s="412"/>
      <c r="KMV695" s="412"/>
      <c r="KMW695" s="412"/>
      <c r="KMX695" s="413"/>
      <c r="KMY695" s="413"/>
      <c r="KMZ695" s="413"/>
      <c r="KNA695" s="413"/>
      <c r="KNB695" s="413"/>
      <c r="KNC695" s="413"/>
      <c r="KND695" s="413"/>
      <c r="KNE695" s="413"/>
      <c r="KNF695" s="413"/>
      <c r="KNG695" s="413"/>
      <c r="KNH695" s="413"/>
      <c r="KNI695" s="413"/>
      <c r="KNJ695" s="413"/>
      <c r="KNK695" s="413"/>
      <c r="KNL695" s="413"/>
      <c r="KNM695" s="413"/>
      <c r="KNN695" s="413"/>
      <c r="KNO695" s="413"/>
      <c r="KNP695" s="413"/>
      <c r="KNQ695" s="413"/>
      <c r="KNR695" s="413"/>
      <c r="KNS695" s="413"/>
      <c r="KNT695" s="413"/>
      <c r="KNU695" s="413"/>
      <c r="KNV695" s="414"/>
      <c r="KNW695" s="414"/>
      <c r="KNX695" s="414"/>
      <c r="KNY695" s="414"/>
      <c r="KNZ695" s="414"/>
      <c r="KOA695" s="413"/>
      <c r="KOB695" s="413"/>
      <c r="KOC695" s="414"/>
      <c r="KOD695" s="414"/>
      <c r="KOE695" s="413"/>
      <c r="KOF695" s="413"/>
      <c r="KOG695" s="414"/>
      <c r="KOH695" s="414"/>
      <c r="KOI695" s="413"/>
      <c r="KOJ695" s="413"/>
      <c r="KOK695" s="413"/>
      <c r="KOL695" s="413"/>
      <c r="KOM695" s="413"/>
      <c r="KON695" s="413"/>
      <c r="KOO695" s="413"/>
      <c r="KOP695" s="414"/>
      <c r="KOQ695" s="414"/>
      <c r="KOR695" s="413"/>
      <c r="KOS695" s="413"/>
      <c r="KOT695" s="414"/>
      <c r="KOU695" s="414"/>
      <c r="KOV695" s="413"/>
      <c r="KOW695" s="413"/>
      <c r="KOX695" s="413"/>
      <c r="KOY695" s="413"/>
      <c r="KOZ695" s="413"/>
      <c r="KPA695" s="407"/>
      <c r="KPB695" s="439"/>
      <c r="KPC695" s="413"/>
      <c r="KPD695" s="413"/>
      <c r="KPE695" s="413"/>
      <c r="KPF695" s="413"/>
      <c r="KPG695" s="413"/>
      <c r="KPH695" s="413"/>
      <c r="KPI695" s="413"/>
      <c r="KPJ695" s="412"/>
      <c r="KPK695" s="412"/>
      <c r="KPL695" s="412"/>
      <c r="KPM695" s="412"/>
      <c r="KPN695" s="412"/>
      <c r="KPO695" s="412"/>
      <c r="KPP695" s="412"/>
      <c r="KPQ695" s="412"/>
      <c r="KPR695" s="412"/>
      <c r="KPS695" s="412"/>
      <c r="KPT695" s="412"/>
      <c r="KPU695" s="412"/>
      <c r="KPV695" s="412"/>
      <c r="KPW695" s="412"/>
      <c r="KPX695" s="412"/>
      <c r="KPY695" s="412"/>
      <c r="KPZ695" s="412"/>
      <c r="KQA695" s="412"/>
      <c r="KQB695" s="412"/>
      <c r="KQC695" s="412"/>
      <c r="KQD695" s="412"/>
      <c r="KQE695" s="412"/>
      <c r="KQF695" s="412"/>
      <c r="KQG695" s="412"/>
      <c r="KQH695" s="412"/>
      <c r="KQI695" s="412"/>
      <c r="KQJ695" s="412"/>
      <c r="KQK695" s="412"/>
      <c r="KQL695" s="412"/>
      <c r="KQM695" s="412"/>
      <c r="KQN695" s="412"/>
      <c r="KQO695" s="412"/>
      <c r="KQP695" s="412"/>
      <c r="KQQ695" s="412"/>
      <c r="KQR695" s="412"/>
      <c r="KQS695" s="412"/>
      <c r="KQT695" s="412"/>
      <c r="KQU695" s="412"/>
      <c r="KQV695" s="412"/>
      <c r="KQW695" s="412"/>
      <c r="KQX695" s="412"/>
      <c r="KQY695" s="412"/>
      <c r="KQZ695" s="412"/>
      <c r="KRA695" s="412"/>
      <c r="KRB695" s="413"/>
      <c r="KRC695" s="413"/>
      <c r="KRD695" s="413"/>
      <c r="KRE695" s="413"/>
      <c r="KRF695" s="413"/>
      <c r="KRG695" s="413"/>
      <c r="KRH695" s="413"/>
      <c r="KRI695" s="413"/>
      <c r="KRJ695" s="413"/>
      <c r="KRK695" s="413"/>
      <c r="KRL695" s="413"/>
      <c r="KRM695" s="413"/>
      <c r="KRN695" s="413"/>
      <c r="KRO695" s="413"/>
      <c r="KRP695" s="413"/>
      <c r="KRQ695" s="413"/>
      <c r="KRR695" s="413"/>
      <c r="KRS695" s="413"/>
      <c r="KRT695" s="413"/>
      <c r="KRU695" s="413"/>
      <c r="KRV695" s="413"/>
      <c r="KRW695" s="413"/>
      <c r="KRX695" s="413"/>
      <c r="KRY695" s="413"/>
      <c r="KRZ695" s="414"/>
      <c r="KSA695" s="414"/>
      <c r="KSB695" s="414"/>
      <c r="KSC695" s="414"/>
      <c r="KSD695" s="414"/>
      <c r="KSE695" s="413"/>
      <c r="KSF695" s="413"/>
      <c r="KSG695" s="414"/>
      <c r="KSH695" s="414"/>
      <c r="KSI695" s="413"/>
      <c r="KSJ695" s="413"/>
      <c r="KSK695" s="414"/>
      <c r="KSL695" s="414"/>
      <c r="KSM695" s="413"/>
      <c r="KSN695" s="413"/>
      <c r="KSO695" s="413"/>
      <c r="KSP695" s="413"/>
      <c r="KSQ695" s="413"/>
      <c r="KSR695" s="413"/>
      <c r="KSS695" s="413"/>
      <c r="KST695" s="414"/>
      <c r="KSU695" s="414"/>
      <c r="KSV695" s="413"/>
      <c r="KSW695" s="413"/>
      <c r="KSX695" s="414"/>
      <c r="KSY695" s="414"/>
      <c r="KSZ695" s="413"/>
      <c r="KTA695" s="413"/>
      <c r="KTB695" s="413"/>
      <c r="KTC695" s="413"/>
      <c r="KTD695" s="413"/>
      <c r="KTE695" s="407"/>
      <c r="KTF695" s="439"/>
      <c r="KTG695" s="413"/>
      <c r="KTH695" s="413"/>
      <c r="KTI695" s="413"/>
      <c r="KTJ695" s="413"/>
      <c r="KTK695" s="413"/>
      <c r="KTL695" s="413"/>
      <c r="KTM695" s="413"/>
      <c r="KTN695" s="412"/>
      <c r="KTO695" s="412"/>
      <c r="KTP695" s="412"/>
      <c r="KTQ695" s="412"/>
      <c r="KTR695" s="412"/>
      <c r="KTS695" s="412"/>
      <c r="KTT695" s="412"/>
      <c r="KTU695" s="412"/>
      <c r="KTV695" s="412"/>
      <c r="KTW695" s="412"/>
      <c r="KTX695" s="412"/>
      <c r="KTY695" s="412"/>
      <c r="KTZ695" s="412"/>
      <c r="KUA695" s="412"/>
      <c r="KUB695" s="412"/>
      <c r="KUC695" s="412"/>
      <c r="KUD695" s="412"/>
      <c r="KUE695" s="412"/>
      <c r="KUF695" s="412"/>
      <c r="KUG695" s="412"/>
      <c r="KUH695" s="412"/>
      <c r="KUI695" s="412"/>
      <c r="KUJ695" s="412"/>
      <c r="KUK695" s="412"/>
      <c r="KUL695" s="412"/>
      <c r="KUM695" s="412"/>
      <c r="KUN695" s="412"/>
      <c r="KUO695" s="412"/>
      <c r="KUP695" s="412"/>
      <c r="KUQ695" s="412"/>
      <c r="KUR695" s="412"/>
      <c r="KUS695" s="412"/>
      <c r="KUT695" s="412"/>
      <c r="KUU695" s="412"/>
      <c r="KUV695" s="412"/>
      <c r="KUW695" s="412"/>
      <c r="KUX695" s="412"/>
      <c r="KUY695" s="412"/>
      <c r="KUZ695" s="412"/>
      <c r="KVA695" s="412"/>
      <c r="KVB695" s="412"/>
      <c r="KVC695" s="412"/>
      <c r="KVD695" s="412"/>
      <c r="KVE695" s="412"/>
      <c r="KVF695" s="413"/>
      <c r="KVG695" s="413"/>
      <c r="KVH695" s="413"/>
      <c r="KVI695" s="413"/>
      <c r="KVJ695" s="413"/>
      <c r="KVK695" s="413"/>
      <c r="KVL695" s="413"/>
      <c r="KVM695" s="413"/>
      <c r="KVN695" s="413"/>
      <c r="KVO695" s="413"/>
      <c r="KVP695" s="413"/>
      <c r="KVQ695" s="413"/>
      <c r="KVR695" s="413"/>
      <c r="KVS695" s="413"/>
      <c r="KVT695" s="413"/>
      <c r="KVU695" s="413"/>
      <c r="KVV695" s="413"/>
      <c r="KVW695" s="413"/>
      <c r="KVX695" s="413"/>
      <c r="KVY695" s="413"/>
      <c r="KVZ695" s="413"/>
      <c r="KWA695" s="413"/>
      <c r="KWB695" s="413"/>
      <c r="KWC695" s="413"/>
      <c r="KWD695" s="414"/>
      <c r="KWE695" s="414"/>
      <c r="KWF695" s="414"/>
      <c r="KWG695" s="414"/>
      <c r="KWH695" s="414"/>
      <c r="KWI695" s="413"/>
      <c r="KWJ695" s="413"/>
      <c r="KWK695" s="414"/>
      <c r="KWL695" s="414"/>
      <c r="KWM695" s="413"/>
      <c r="KWN695" s="413"/>
      <c r="KWO695" s="414"/>
      <c r="KWP695" s="414"/>
      <c r="KWQ695" s="413"/>
      <c r="KWR695" s="413"/>
      <c r="KWS695" s="413"/>
      <c r="KWT695" s="413"/>
      <c r="KWU695" s="413"/>
      <c r="KWV695" s="413"/>
      <c r="KWW695" s="413"/>
      <c r="KWX695" s="414"/>
      <c r="KWY695" s="414"/>
      <c r="KWZ695" s="413"/>
      <c r="KXA695" s="413"/>
      <c r="KXB695" s="414"/>
      <c r="KXC695" s="414"/>
      <c r="KXD695" s="413"/>
      <c r="KXE695" s="413"/>
      <c r="KXF695" s="413"/>
      <c r="KXG695" s="413"/>
      <c r="KXH695" s="413"/>
      <c r="KXI695" s="407"/>
      <c r="KXJ695" s="439"/>
      <c r="KXK695" s="413"/>
      <c r="KXL695" s="413"/>
      <c r="KXM695" s="413"/>
      <c r="KXN695" s="413"/>
      <c r="KXO695" s="413"/>
      <c r="KXP695" s="413"/>
      <c r="KXQ695" s="413"/>
      <c r="KXR695" s="412"/>
      <c r="KXS695" s="412"/>
      <c r="KXT695" s="412"/>
      <c r="KXU695" s="412"/>
      <c r="KXV695" s="412"/>
      <c r="KXW695" s="412"/>
      <c r="KXX695" s="412"/>
      <c r="KXY695" s="412"/>
      <c r="KXZ695" s="412"/>
      <c r="KYA695" s="412"/>
      <c r="KYB695" s="412"/>
      <c r="KYC695" s="412"/>
      <c r="KYD695" s="412"/>
      <c r="KYE695" s="412"/>
      <c r="KYF695" s="412"/>
      <c r="KYG695" s="412"/>
      <c r="KYH695" s="412"/>
      <c r="KYI695" s="412"/>
      <c r="KYJ695" s="412"/>
      <c r="KYK695" s="412"/>
      <c r="KYL695" s="412"/>
      <c r="KYM695" s="412"/>
      <c r="KYN695" s="412"/>
      <c r="KYO695" s="412"/>
      <c r="KYP695" s="412"/>
      <c r="KYQ695" s="412"/>
      <c r="KYR695" s="412"/>
      <c r="KYS695" s="412"/>
      <c r="KYT695" s="412"/>
      <c r="KYU695" s="412"/>
      <c r="KYV695" s="412"/>
      <c r="KYW695" s="412"/>
      <c r="KYX695" s="412"/>
      <c r="KYY695" s="412"/>
      <c r="KYZ695" s="412"/>
      <c r="KZA695" s="412"/>
      <c r="KZB695" s="412"/>
      <c r="KZC695" s="412"/>
      <c r="KZD695" s="412"/>
      <c r="KZE695" s="412"/>
      <c r="KZF695" s="412"/>
      <c r="KZG695" s="412"/>
      <c r="KZH695" s="412"/>
      <c r="KZI695" s="412"/>
      <c r="KZJ695" s="413"/>
      <c r="KZK695" s="413"/>
      <c r="KZL695" s="413"/>
      <c r="KZM695" s="413"/>
      <c r="KZN695" s="413"/>
      <c r="KZO695" s="413"/>
      <c r="KZP695" s="413"/>
      <c r="KZQ695" s="413"/>
      <c r="KZR695" s="413"/>
      <c r="KZS695" s="413"/>
      <c r="KZT695" s="413"/>
      <c r="KZU695" s="413"/>
      <c r="KZV695" s="413"/>
      <c r="KZW695" s="413"/>
      <c r="KZX695" s="413"/>
      <c r="KZY695" s="413"/>
      <c r="KZZ695" s="413"/>
      <c r="LAA695" s="413"/>
      <c r="LAB695" s="413"/>
      <c r="LAC695" s="413"/>
      <c r="LAD695" s="413"/>
      <c r="LAE695" s="413"/>
      <c r="LAF695" s="413"/>
      <c r="LAG695" s="413"/>
      <c r="LAH695" s="414"/>
      <c r="LAI695" s="414"/>
      <c r="LAJ695" s="414"/>
      <c r="LAK695" s="414"/>
      <c r="LAL695" s="414"/>
      <c r="LAM695" s="413"/>
      <c r="LAN695" s="413"/>
      <c r="LAO695" s="414"/>
      <c r="LAP695" s="414"/>
      <c r="LAQ695" s="413"/>
      <c r="LAR695" s="413"/>
      <c r="LAS695" s="414"/>
      <c r="LAT695" s="414"/>
      <c r="LAU695" s="413"/>
      <c r="LAV695" s="413"/>
      <c r="LAW695" s="413"/>
      <c r="LAX695" s="413"/>
      <c r="LAY695" s="413"/>
      <c r="LAZ695" s="413"/>
      <c r="LBA695" s="413"/>
      <c r="LBB695" s="414"/>
      <c r="LBC695" s="414"/>
      <c r="LBD695" s="413"/>
      <c r="LBE695" s="413"/>
      <c r="LBF695" s="414"/>
      <c r="LBG695" s="414"/>
      <c r="LBH695" s="413"/>
      <c r="LBI695" s="413"/>
      <c r="LBJ695" s="413"/>
      <c r="LBK695" s="413"/>
      <c r="LBL695" s="413"/>
      <c r="LBM695" s="407"/>
      <c r="LBN695" s="439"/>
      <c r="LBO695" s="413"/>
      <c r="LBP695" s="413"/>
      <c r="LBQ695" s="413"/>
      <c r="LBR695" s="413"/>
      <c r="LBS695" s="413"/>
      <c r="LBT695" s="413"/>
      <c r="LBU695" s="413"/>
      <c r="LBV695" s="412"/>
      <c r="LBW695" s="412"/>
      <c r="LBX695" s="412"/>
      <c r="LBY695" s="412"/>
      <c r="LBZ695" s="412"/>
      <c r="LCA695" s="412"/>
      <c r="LCB695" s="412"/>
      <c r="LCC695" s="412"/>
      <c r="LCD695" s="412"/>
      <c r="LCE695" s="412"/>
      <c r="LCF695" s="412"/>
      <c r="LCG695" s="412"/>
      <c r="LCH695" s="412"/>
      <c r="LCI695" s="412"/>
      <c r="LCJ695" s="412"/>
      <c r="LCK695" s="412"/>
      <c r="LCL695" s="412"/>
      <c r="LCM695" s="412"/>
      <c r="LCN695" s="412"/>
      <c r="LCO695" s="412"/>
      <c r="LCP695" s="412"/>
      <c r="LCQ695" s="412"/>
      <c r="LCR695" s="412"/>
      <c r="LCS695" s="412"/>
      <c r="LCT695" s="412"/>
      <c r="LCU695" s="412"/>
      <c r="LCV695" s="412"/>
      <c r="LCW695" s="412"/>
      <c r="LCX695" s="412"/>
      <c r="LCY695" s="412"/>
      <c r="LCZ695" s="412"/>
      <c r="LDA695" s="412"/>
      <c r="LDB695" s="412"/>
      <c r="LDC695" s="412"/>
      <c r="LDD695" s="412"/>
      <c r="LDE695" s="412"/>
      <c r="LDF695" s="412"/>
      <c r="LDG695" s="412"/>
      <c r="LDH695" s="412"/>
      <c r="LDI695" s="412"/>
      <c r="LDJ695" s="412"/>
      <c r="LDK695" s="412"/>
      <c r="LDL695" s="412"/>
      <c r="LDM695" s="412"/>
      <c r="LDN695" s="413"/>
      <c r="LDO695" s="413"/>
      <c r="LDP695" s="413"/>
      <c r="LDQ695" s="413"/>
      <c r="LDR695" s="413"/>
      <c r="LDS695" s="413"/>
      <c r="LDT695" s="413"/>
      <c r="LDU695" s="413"/>
      <c r="LDV695" s="413"/>
      <c r="LDW695" s="413"/>
      <c r="LDX695" s="413"/>
      <c r="LDY695" s="413"/>
      <c r="LDZ695" s="413"/>
      <c r="LEA695" s="413"/>
      <c r="LEB695" s="413"/>
      <c r="LEC695" s="413"/>
      <c r="LED695" s="413"/>
      <c r="LEE695" s="413"/>
      <c r="LEF695" s="413"/>
      <c r="LEG695" s="413"/>
      <c r="LEH695" s="413"/>
      <c r="LEI695" s="413"/>
      <c r="LEJ695" s="413"/>
      <c r="LEK695" s="413"/>
      <c r="LEL695" s="414"/>
      <c r="LEM695" s="414"/>
      <c r="LEN695" s="414"/>
      <c r="LEO695" s="414"/>
      <c r="LEP695" s="414"/>
      <c r="LEQ695" s="413"/>
      <c r="LER695" s="413"/>
      <c r="LES695" s="414"/>
      <c r="LET695" s="414"/>
      <c r="LEU695" s="413"/>
      <c r="LEV695" s="413"/>
      <c r="LEW695" s="414"/>
      <c r="LEX695" s="414"/>
      <c r="LEY695" s="413"/>
      <c r="LEZ695" s="413"/>
      <c r="LFA695" s="413"/>
      <c r="LFB695" s="413"/>
      <c r="LFC695" s="413"/>
      <c r="LFD695" s="413"/>
      <c r="LFE695" s="413"/>
      <c r="LFF695" s="414"/>
      <c r="LFG695" s="414"/>
      <c r="LFH695" s="413"/>
      <c r="LFI695" s="413"/>
      <c r="LFJ695" s="414"/>
      <c r="LFK695" s="414"/>
      <c r="LFL695" s="413"/>
      <c r="LFM695" s="413"/>
      <c r="LFN695" s="413"/>
      <c r="LFO695" s="413"/>
      <c r="LFP695" s="413"/>
      <c r="LFQ695" s="407"/>
      <c r="LFR695" s="439"/>
      <c r="LFS695" s="413"/>
      <c r="LFT695" s="413"/>
      <c r="LFU695" s="413"/>
      <c r="LFV695" s="413"/>
      <c r="LFW695" s="413"/>
      <c r="LFX695" s="413"/>
      <c r="LFY695" s="413"/>
      <c r="LFZ695" s="412"/>
      <c r="LGA695" s="412"/>
      <c r="LGB695" s="412"/>
      <c r="LGC695" s="412"/>
      <c r="LGD695" s="412"/>
      <c r="LGE695" s="412"/>
      <c r="LGF695" s="412"/>
      <c r="LGG695" s="412"/>
      <c r="LGH695" s="412"/>
      <c r="LGI695" s="412"/>
      <c r="LGJ695" s="412"/>
      <c r="LGK695" s="412"/>
      <c r="LGL695" s="412"/>
      <c r="LGM695" s="412"/>
      <c r="LGN695" s="412"/>
      <c r="LGO695" s="412"/>
      <c r="LGP695" s="412"/>
      <c r="LGQ695" s="412"/>
      <c r="LGR695" s="412"/>
      <c r="LGS695" s="412"/>
      <c r="LGT695" s="412"/>
      <c r="LGU695" s="412"/>
      <c r="LGV695" s="412"/>
      <c r="LGW695" s="412"/>
      <c r="LGX695" s="412"/>
      <c r="LGY695" s="412"/>
      <c r="LGZ695" s="412"/>
      <c r="LHA695" s="412"/>
      <c r="LHB695" s="412"/>
      <c r="LHC695" s="412"/>
      <c r="LHD695" s="412"/>
      <c r="LHE695" s="412"/>
      <c r="LHF695" s="412"/>
      <c r="LHG695" s="412"/>
      <c r="LHH695" s="412"/>
      <c r="LHI695" s="412"/>
      <c r="LHJ695" s="412"/>
      <c r="LHK695" s="412"/>
      <c r="LHL695" s="412"/>
      <c r="LHM695" s="412"/>
      <c r="LHN695" s="412"/>
      <c r="LHO695" s="412"/>
      <c r="LHP695" s="412"/>
      <c r="LHQ695" s="412"/>
      <c r="LHR695" s="413"/>
      <c r="LHS695" s="413"/>
      <c r="LHT695" s="413"/>
      <c r="LHU695" s="413"/>
      <c r="LHV695" s="413"/>
      <c r="LHW695" s="413"/>
      <c r="LHX695" s="413"/>
      <c r="LHY695" s="413"/>
      <c r="LHZ695" s="413"/>
      <c r="LIA695" s="413"/>
      <c r="LIB695" s="413"/>
      <c r="LIC695" s="413"/>
      <c r="LID695" s="413"/>
      <c r="LIE695" s="413"/>
      <c r="LIF695" s="413"/>
      <c r="LIG695" s="413"/>
      <c r="LIH695" s="413"/>
      <c r="LII695" s="413"/>
      <c r="LIJ695" s="413"/>
      <c r="LIK695" s="413"/>
      <c r="LIL695" s="413"/>
      <c r="LIM695" s="413"/>
      <c r="LIN695" s="413"/>
      <c r="LIO695" s="413"/>
      <c r="LIP695" s="414"/>
      <c r="LIQ695" s="414"/>
      <c r="LIR695" s="414"/>
      <c r="LIS695" s="414"/>
      <c r="LIT695" s="414"/>
      <c r="LIU695" s="413"/>
      <c r="LIV695" s="413"/>
      <c r="LIW695" s="414"/>
      <c r="LIX695" s="414"/>
      <c r="LIY695" s="413"/>
      <c r="LIZ695" s="413"/>
      <c r="LJA695" s="414"/>
      <c r="LJB695" s="414"/>
      <c r="LJC695" s="413"/>
      <c r="LJD695" s="413"/>
      <c r="LJE695" s="413"/>
      <c r="LJF695" s="413"/>
      <c r="LJG695" s="413"/>
      <c r="LJH695" s="413"/>
      <c r="LJI695" s="413"/>
      <c r="LJJ695" s="414"/>
      <c r="LJK695" s="414"/>
      <c r="LJL695" s="413"/>
      <c r="LJM695" s="413"/>
      <c r="LJN695" s="414"/>
      <c r="LJO695" s="414"/>
      <c r="LJP695" s="413"/>
      <c r="LJQ695" s="413"/>
      <c r="LJR695" s="413"/>
      <c r="LJS695" s="413"/>
      <c r="LJT695" s="413"/>
      <c r="LJU695" s="407"/>
      <c r="LJV695" s="439"/>
      <c r="LJW695" s="413"/>
      <c r="LJX695" s="413"/>
      <c r="LJY695" s="413"/>
      <c r="LJZ695" s="413"/>
      <c r="LKA695" s="413"/>
      <c r="LKB695" s="413"/>
      <c r="LKC695" s="413"/>
      <c r="LKD695" s="412"/>
      <c r="LKE695" s="412"/>
      <c r="LKF695" s="412"/>
      <c r="LKG695" s="412"/>
      <c r="LKH695" s="412"/>
      <c r="LKI695" s="412"/>
      <c r="LKJ695" s="412"/>
      <c r="LKK695" s="412"/>
      <c r="LKL695" s="412"/>
      <c r="LKM695" s="412"/>
      <c r="LKN695" s="412"/>
      <c r="LKO695" s="412"/>
      <c r="LKP695" s="412"/>
      <c r="LKQ695" s="412"/>
      <c r="LKR695" s="412"/>
      <c r="LKS695" s="412"/>
      <c r="LKT695" s="412"/>
      <c r="LKU695" s="412"/>
      <c r="LKV695" s="412"/>
      <c r="LKW695" s="412"/>
      <c r="LKX695" s="412"/>
      <c r="LKY695" s="412"/>
      <c r="LKZ695" s="412"/>
      <c r="LLA695" s="412"/>
      <c r="LLB695" s="412"/>
      <c r="LLC695" s="412"/>
      <c r="LLD695" s="412"/>
      <c r="LLE695" s="412"/>
      <c r="LLF695" s="412"/>
      <c r="LLG695" s="412"/>
      <c r="LLH695" s="412"/>
      <c r="LLI695" s="412"/>
      <c r="LLJ695" s="412"/>
      <c r="LLK695" s="412"/>
      <c r="LLL695" s="412"/>
      <c r="LLM695" s="412"/>
      <c r="LLN695" s="412"/>
      <c r="LLO695" s="412"/>
      <c r="LLP695" s="412"/>
      <c r="LLQ695" s="412"/>
      <c r="LLR695" s="412"/>
      <c r="LLS695" s="412"/>
      <c r="LLT695" s="412"/>
      <c r="LLU695" s="412"/>
      <c r="LLV695" s="413"/>
      <c r="LLW695" s="413"/>
      <c r="LLX695" s="413"/>
      <c r="LLY695" s="413"/>
      <c r="LLZ695" s="413"/>
      <c r="LMA695" s="413"/>
      <c r="LMB695" s="413"/>
      <c r="LMC695" s="413"/>
      <c r="LMD695" s="413"/>
      <c r="LME695" s="413"/>
      <c r="LMF695" s="413"/>
      <c r="LMG695" s="413"/>
      <c r="LMH695" s="413"/>
      <c r="LMI695" s="413"/>
      <c r="LMJ695" s="413"/>
      <c r="LMK695" s="413"/>
      <c r="LML695" s="413"/>
      <c r="LMM695" s="413"/>
      <c r="LMN695" s="413"/>
      <c r="LMO695" s="413"/>
      <c r="LMP695" s="413"/>
      <c r="LMQ695" s="413"/>
      <c r="LMR695" s="413"/>
      <c r="LMS695" s="413"/>
      <c r="LMT695" s="414"/>
      <c r="LMU695" s="414"/>
      <c r="LMV695" s="414"/>
      <c r="LMW695" s="414"/>
      <c r="LMX695" s="414"/>
      <c r="LMY695" s="413"/>
      <c r="LMZ695" s="413"/>
      <c r="LNA695" s="414"/>
      <c r="LNB695" s="414"/>
      <c r="LNC695" s="413"/>
      <c r="LND695" s="413"/>
      <c r="LNE695" s="414"/>
      <c r="LNF695" s="414"/>
      <c r="LNG695" s="413"/>
      <c r="LNH695" s="413"/>
      <c r="LNI695" s="413"/>
      <c r="LNJ695" s="413"/>
      <c r="LNK695" s="413"/>
      <c r="LNL695" s="413"/>
      <c r="LNM695" s="413"/>
      <c r="LNN695" s="414"/>
      <c r="LNO695" s="414"/>
      <c r="LNP695" s="413"/>
      <c r="LNQ695" s="413"/>
      <c r="LNR695" s="414"/>
      <c r="LNS695" s="414"/>
      <c r="LNT695" s="413"/>
      <c r="LNU695" s="413"/>
      <c r="LNV695" s="413"/>
      <c r="LNW695" s="413"/>
      <c r="LNX695" s="413"/>
      <c r="LNY695" s="407"/>
      <c r="LNZ695" s="439"/>
      <c r="LOA695" s="413"/>
      <c r="LOB695" s="413"/>
      <c r="LOC695" s="413"/>
      <c r="LOD695" s="413"/>
      <c r="LOE695" s="413"/>
      <c r="LOF695" s="413"/>
      <c r="LOG695" s="413"/>
      <c r="LOH695" s="412"/>
      <c r="LOI695" s="412"/>
      <c r="LOJ695" s="412"/>
      <c r="LOK695" s="412"/>
      <c r="LOL695" s="412"/>
      <c r="LOM695" s="412"/>
      <c r="LON695" s="412"/>
      <c r="LOO695" s="412"/>
      <c r="LOP695" s="412"/>
      <c r="LOQ695" s="412"/>
      <c r="LOR695" s="412"/>
      <c r="LOS695" s="412"/>
      <c r="LOT695" s="412"/>
      <c r="LOU695" s="412"/>
      <c r="LOV695" s="412"/>
      <c r="LOW695" s="412"/>
      <c r="LOX695" s="412"/>
      <c r="LOY695" s="412"/>
      <c r="LOZ695" s="412"/>
      <c r="LPA695" s="412"/>
      <c r="LPB695" s="412"/>
      <c r="LPC695" s="412"/>
      <c r="LPD695" s="412"/>
      <c r="LPE695" s="412"/>
      <c r="LPF695" s="412"/>
      <c r="LPG695" s="412"/>
      <c r="LPH695" s="412"/>
      <c r="LPI695" s="412"/>
      <c r="LPJ695" s="412"/>
      <c r="LPK695" s="412"/>
      <c r="LPL695" s="412"/>
      <c r="LPM695" s="412"/>
      <c r="LPN695" s="412"/>
      <c r="LPO695" s="412"/>
      <c r="LPP695" s="412"/>
      <c r="LPQ695" s="412"/>
      <c r="LPR695" s="412"/>
      <c r="LPS695" s="412"/>
      <c r="LPT695" s="412"/>
      <c r="LPU695" s="412"/>
      <c r="LPV695" s="412"/>
      <c r="LPW695" s="412"/>
      <c r="LPX695" s="412"/>
      <c r="LPY695" s="412"/>
      <c r="LPZ695" s="413"/>
      <c r="LQA695" s="413"/>
      <c r="LQB695" s="413"/>
      <c r="LQC695" s="413"/>
      <c r="LQD695" s="413"/>
      <c r="LQE695" s="413"/>
      <c r="LQF695" s="413"/>
      <c r="LQG695" s="413"/>
      <c r="LQH695" s="413"/>
      <c r="LQI695" s="413"/>
      <c r="LQJ695" s="413"/>
      <c r="LQK695" s="413"/>
      <c r="LQL695" s="413"/>
      <c r="LQM695" s="413"/>
      <c r="LQN695" s="413"/>
      <c r="LQO695" s="413"/>
      <c r="LQP695" s="413"/>
      <c r="LQQ695" s="413"/>
      <c r="LQR695" s="413"/>
      <c r="LQS695" s="413"/>
      <c r="LQT695" s="413"/>
      <c r="LQU695" s="413"/>
      <c r="LQV695" s="413"/>
      <c r="LQW695" s="413"/>
      <c r="LQX695" s="414"/>
      <c r="LQY695" s="414"/>
      <c r="LQZ695" s="414"/>
      <c r="LRA695" s="414"/>
      <c r="LRB695" s="414"/>
      <c r="LRC695" s="413"/>
      <c r="LRD695" s="413"/>
      <c r="LRE695" s="414"/>
      <c r="LRF695" s="414"/>
      <c r="LRG695" s="413"/>
      <c r="LRH695" s="413"/>
      <c r="LRI695" s="414"/>
      <c r="LRJ695" s="414"/>
      <c r="LRK695" s="413"/>
      <c r="LRL695" s="413"/>
      <c r="LRM695" s="413"/>
      <c r="LRN695" s="413"/>
      <c r="LRO695" s="413"/>
      <c r="LRP695" s="413"/>
      <c r="LRQ695" s="413"/>
      <c r="LRR695" s="414"/>
      <c r="LRS695" s="414"/>
      <c r="LRT695" s="413"/>
      <c r="LRU695" s="413"/>
      <c r="LRV695" s="414"/>
      <c r="LRW695" s="414"/>
      <c r="LRX695" s="413"/>
      <c r="LRY695" s="413"/>
      <c r="LRZ695" s="413"/>
      <c r="LSA695" s="413"/>
      <c r="LSB695" s="413"/>
      <c r="LSC695" s="407"/>
      <c r="LSD695" s="439"/>
      <c r="LSE695" s="413"/>
      <c r="LSF695" s="413"/>
      <c r="LSG695" s="413"/>
      <c r="LSH695" s="413"/>
      <c r="LSI695" s="413"/>
      <c r="LSJ695" s="413"/>
      <c r="LSK695" s="413"/>
      <c r="LSL695" s="412"/>
      <c r="LSM695" s="412"/>
      <c r="LSN695" s="412"/>
      <c r="LSO695" s="412"/>
      <c r="LSP695" s="412"/>
      <c r="LSQ695" s="412"/>
      <c r="LSR695" s="412"/>
      <c r="LSS695" s="412"/>
      <c r="LST695" s="412"/>
      <c r="LSU695" s="412"/>
      <c r="LSV695" s="412"/>
      <c r="LSW695" s="412"/>
      <c r="LSX695" s="412"/>
      <c r="LSY695" s="412"/>
      <c r="LSZ695" s="412"/>
      <c r="LTA695" s="412"/>
      <c r="LTB695" s="412"/>
      <c r="LTC695" s="412"/>
      <c r="LTD695" s="412"/>
      <c r="LTE695" s="412"/>
      <c r="LTF695" s="412"/>
      <c r="LTG695" s="412"/>
      <c r="LTH695" s="412"/>
      <c r="LTI695" s="412"/>
      <c r="LTJ695" s="412"/>
      <c r="LTK695" s="412"/>
      <c r="LTL695" s="412"/>
      <c r="LTM695" s="412"/>
      <c r="LTN695" s="412"/>
      <c r="LTO695" s="412"/>
      <c r="LTP695" s="412"/>
      <c r="LTQ695" s="412"/>
      <c r="LTR695" s="412"/>
      <c r="LTS695" s="412"/>
      <c r="LTT695" s="412"/>
      <c r="LTU695" s="412"/>
      <c r="LTV695" s="412"/>
      <c r="LTW695" s="412"/>
      <c r="LTX695" s="412"/>
      <c r="LTY695" s="412"/>
      <c r="LTZ695" s="412"/>
      <c r="LUA695" s="412"/>
      <c r="LUB695" s="412"/>
      <c r="LUC695" s="412"/>
      <c r="LUD695" s="413"/>
      <c r="LUE695" s="413"/>
      <c r="LUF695" s="413"/>
      <c r="LUG695" s="413"/>
      <c r="LUH695" s="413"/>
      <c r="LUI695" s="413"/>
      <c r="LUJ695" s="413"/>
      <c r="LUK695" s="413"/>
      <c r="LUL695" s="413"/>
      <c r="LUM695" s="413"/>
      <c r="LUN695" s="413"/>
      <c r="LUO695" s="413"/>
      <c r="LUP695" s="413"/>
      <c r="LUQ695" s="413"/>
      <c r="LUR695" s="413"/>
      <c r="LUS695" s="413"/>
      <c r="LUT695" s="413"/>
      <c r="LUU695" s="413"/>
      <c r="LUV695" s="413"/>
      <c r="LUW695" s="413"/>
      <c r="LUX695" s="413"/>
      <c r="LUY695" s="413"/>
      <c r="LUZ695" s="413"/>
      <c r="LVA695" s="413"/>
      <c r="LVB695" s="414"/>
      <c r="LVC695" s="414"/>
      <c r="LVD695" s="414"/>
      <c r="LVE695" s="414"/>
      <c r="LVF695" s="414"/>
      <c r="LVG695" s="413"/>
      <c r="LVH695" s="413"/>
      <c r="LVI695" s="414"/>
      <c r="LVJ695" s="414"/>
      <c r="LVK695" s="413"/>
      <c r="LVL695" s="413"/>
      <c r="LVM695" s="414"/>
      <c r="LVN695" s="414"/>
      <c r="LVO695" s="413"/>
      <c r="LVP695" s="413"/>
      <c r="LVQ695" s="413"/>
      <c r="LVR695" s="413"/>
      <c r="LVS695" s="413"/>
      <c r="LVT695" s="413"/>
      <c r="LVU695" s="413"/>
      <c r="LVV695" s="414"/>
      <c r="LVW695" s="414"/>
      <c r="LVX695" s="413"/>
      <c r="LVY695" s="413"/>
      <c r="LVZ695" s="414"/>
      <c r="LWA695" s="414"/>
      <c r="LWB695" s="413"/>
      <c r="LWC695" s="413"/>
      <c r="LWD695" s="413"/>
      <c r="LWE695" s="413"/>
      <c r="LWF695" s="413"/>
      <c r="LWG695" s="407"/>
      <c r="LWH695" s="439"/>
      <c r="LWI695" s="413"/>
      <c r="LWJ695" s="413"/>
      <c r="LWK695" s="413"/>
      <c r="LWL695" s="413"/>
      <c r="LWM695" s="413"/>
      <c r="LWN695" s="413"/>
      <c r="LWO695" s="413"/>
      <c r="LWP695" s="412"/>
      <c r="LWQ695" s="412"/>
      <c r="LWR695" s="412"/>
      <c r="LWS695" s="412"/>
      <c r="LWT695" s="412"/>
      <c r="LWU695" s="412"/>
      <c r="LWV695" s="412"/>
      <c r="LWW695" s="412"/>
      <c r="LWX695" s="412"/>
      <c r="LWY695" s="412"/>
      <c r="LWZ695" s="412"/>
      <c r="LXA695" s="412"/>
      <c r="LXB695" s="412"/>
      <c r="LXC695" s="412"/>
      <c r="LXD695" s="412"/>
      <c r="LXE695" s="412"/>
      <c r="LXF695" s="412"/>
      <c r="LXG695" s="412"/>
      <c r="LXH695" s="412"/>
      <c r="LXI695" s="412"/>
      <c r="LXJ695" s="412"/>
      <c r="LXK695" s="412"/>
      <c r="LXL695" s="412"/>
      <c r="LXM695" s="412"/>
      <c r="LXN695" s="412"/>
      <c r="LXO695" s="412"/>
      <c r="LXP695" s="412"/>
      <c r="LXQ695" s="412"/>
      <c r="LXR695" s="412"/>
      <c r="LXS695" s="412"/>
      <c r="LXT695" s="412"/>
      <c r="LXU695" s="412"/>
      <c r="LXV695" s="412"/>
      <c r="LXW695" s="412"/>
      <c r="LXX695" s="412"/>
      <c r="LXY695" s="412"/>
      <c r="LXZ695" s="412"/>
      <c r="LYA695" s="412"/>
      <c r="LYB695" s="412"/>
      <c r="LYC695" s="412"/>
      <c r="LYD695" s="412"/>
      <c r="LYE695" s="412"/>
      <c r="LYF695" s="412"/>
      <c r="LYG695" s="412"/>
      <c r="LYH695" s="413"/>
      <c r="LYI695" s="413"/>
      <c r="LYJ695" s="413"/>
      <c r="LYK695" s="413"/>
      <c r="LYL695" s="413"/>
      <c r="LYM695" s="413"/>
      <c r="LYN695" s="413"/>
      <c r="LYO695" s="413"/>
      <c r="LYP695" s="413"/>
      <c r="LYQ695" s="413"/>
      <c r="LYR695" s="413"/>
      <c r="LYS695" s="413"/>
      <c r="LYT695" s="413"/>
      <c r="LYU695" s="413"/>
      <c r="LYV695" s="413"/>
      <c r="LYW695" s="413"/>
      <c r="LYX695" s="413"/>
      <c r="LYY695" s="413"/>
      <c r="LYZ695" s="413"/>
      <c r="LZA695" s="413"/>
      <c r="LZB695" s="413"/>
      <c r="LZC695" s="413"/>
      <c r="LZD695" s="413"/>
      <c r="LZE695" s="413"/>
      <c r="LZF695" s="414"/>
      <c r="LZG695" s="414"/>
      <c r="LZH695" s="414"/>
      <c r="LZI695" s="414"/>
      <c r="LZJ695" s="414"/>
      <c r="LZK695" s="413"/>
      <c r="LZL695" s="413"/>
      <c r="LZM695" s="414"/>
      <c r="LZN695" s="414"/>
      <c r="LZO695" s="413"/>
      <c r="LZP695" s="413"/>
      <c r="LZQ695" s="414"/>
      <c r="LZR695" s="414"/>
      <c r="LZS695" s="413"/>
      <c r="LZT695" s="413"/>
      <c r="LZU695" s="413"/>
      <c r="LZV695" s="413"/>
      <c r="LZW695" s="413"/>
      <c r="LZX695" s="413"/>
      <c r="LZY695" s="413"/>
      <c r="LZZ695" s="414"/>
      <c r="MAA695" s="414"/>
      <c r="MAB695" s="413"/>
      <c r="MAC695" s="413"/>
      <c r="MAD695" s="414"/>
      <c r="MAE695" s="414"/>
      <c r="MAF695" s="413"/>
      <c r="MAG695" s="413"/>
      <c r="MAH695" s="413"/>
      <c r="MAI695" s="413"/>
      <c r="MAJ695" s="413"/>
      <c r="MAK695" s="407"/>
      <c r="MAL695" s="439"/>
      <c r="MAM695" s="413"/>
      <c r="MAN695" s="413"/>
      <c r="MAO695" s="413"/>
      <c r="MAP695" s="413"/>
      <c r="MAQ695" s="413"/>
      <c r="MAR695" s="413"/>
      <c r="MAS695" s="413"/>
      <c r="MAT695" s="412"/>
      <c r="MAU695" s="412"/>
      <c r="MAV695" s="412"/>
      <c r="MAW695" s="412"/>
      <c r="MAX695" s="412"/>
      <c r="MAY695" s="412"/>
      <c r="MAZ695" s="412"/>
      <c r="MBA695" s="412"/>
      <c r="MBB695" s="412"/>
      <c r="MBC695" s="412"/>
      <c r="MBD695" s="412"/>
      <c r="MBE695" s="412"/>
      <c r="MBF695" s="412"/>
      <c r="MBG695" s="412"/>
      <c r="MBH695" s="412"/>
      <c r="MBI695" s="412"/>
      <c r="MBJ695" s="412"/>
      <c r="MBK695" s="412"/>
      <c r="MBL695" s="412"/>
      <c r="MBM695" s="412"/>
      <c r="MBN695" s="412"/>
      <c r="MBO695" s="412"/>
      <c r="MBP695" s="412"/>
      <c r="MBQ695" s="412"/>
      <c r="MBR695" s="412"/>
      <c r="MBS695" s="412"/>
      <c r="MBT695" s="412"/>
      <c r="MBU695" s="412"/>
      <c r="MBV695" s="412"/>
      <c r="MBW695" s="412"/>
      <c r="MBX695" s="412"/>
      <c r="MBY695" s="412"/>
      <c r="MBZ695" s="412"/>
      <c r="MCA695" s="412"/>
      <c r="MCB695" s="412"/>
      <c r="MCC695" s="412"/>
      <c r="MCD695" s="412"/>
      <c r="MCE695" s="412"/>
      <c r="MCF695" s="412"/>
      <c r="MCG695" s="412"/>
      <c r="MCH695" s="412"/>
      <c r="MCI695" s="412"/>
      <c r="MCJ695" s="412"/>
      <c r="MCK695" s="412"/>
      <c r="MCL695" s="413"/>
      <c r="MCM695" s="413"/>
      <c r="MCN695" s="413"/>
      <c r="MCO695" s="413"/>
      <c r="MCP695" s="413"/>
      <c r="MCQ695" s="413"/>
      <c r="MCR695" s="413"/>
      <c r="MCS695" s="413"/>
      <c r="MCT695" s="413"/>
      <c r="MCU695" s="413"/>
      <c r="MCV695" s="413"/>
      <c r="MCW695" s="413"/>
      <c r="MCX695" s="413"/>
      <c r="MCY695" s="413"/>
      <c r="MCZ695" s="413"/>
      <c r="MDA695" s="413"/>
      <c r="MDB695" s="413"/>
      <c r="MDC695" s="413"/>
      <c r="MDD695" s="413"/>
      <c r="MDE695" s="413"/>
      <c r="MDF695" s="413"/>
      <c r="MDG695" s="413"/>
      <c r="MDH695" s="413"/>
      <c r="MDI695" s="413"/>
      <c r="MDJ695" s="414"/>
      <c r="MDK695" s="414"/>
      <c r="MDL695" s="414"/>
      <c r="MDM695" s="414"/>
      <c r="MDN695" s="414"/>
      <c r="MDO695" s="413"/>
      <c r="MDP695" s="413"/>
      <c r="MDQ695" s="414"/>
      <c r="MDR695" s="414"/>
      <c r="MDS695" s="413"/>
      <c r="MDT695" s="413"/>
      <c r="MDU695" s="414"/>
      <c r="MDV695" s="414"/>
      <c r="MDW695" s="413"/>
      <c r="MDX695" s="413"/>
      <c r="MDY695" s="413"/>
      <c r="MDZ695" s="413"/>
      <c r="MEA695" s="413"/>
      <c r="MEB695" s="413"/>
      <c r="MEC695" s="413"/>
      <c r="MED695" s="414"/>
      <c r="MEE695" s="414"/>
      <c r="MEF695" s="413"/>
      <c r="MEG695" s="413"/>
      <c r="MEH695" s="414"/>
      <c r="MEI695" s="414"/>
      <c r="MEJ695" s="413"/>
      <c r="MEK695" s="413"/>
      <c r="MEL695" s="413"/>
      <c r="MEM695" s="413"/>
      <c r="MEN695" s="413"/>
      <c r="MEO695" s="407"/>
      <c r="MEP695" s="439"/>
      <c r="MEQ695" s="413"/>
      <c r="MER695" s="413"/>
      <c r="MES695" s="413"/>
      <c r="MET695" s="413"/>
      <c r="MEU695" s="413"/>
      <c r="MEV695" s="413"/>
      <c r="MEW695" s="413"/>
      <c r="MEX695" s="412"/>
      <c r="MEY695" s="412"/>
      <c r="MEZ695" s="412"/>
      <c r="MFA695" s="412"/>
      <c r="MFB695" s="412"/>
      <c r="MFC695" s="412"/>
      <c r="MFD695" s="412"/>
      <c r="MFE695" s="412"/>
      <c r="MFF695" s="412"/>
      <c r="MFG695" s="412"/>
      <c r="MFH695" s="412"/>
      <c r="MFI695" s="412"/>
      <c r="MFJ695" s="412"/>
      <c r="MFK695" s="412"/>
      <c r="MFL695" s="412"/>
      <c r="MFM695" s="412"/>
      <c r="MFN695" s="412"/>
      <c r="MFO695" s="412"/>
      <c r="MFP695" s="412"/>
      <c r="MFQ695" s="412"/>
      <c r="MFR695" s="412"/>
      <c r="MFS695" s="412"/>
      <c r="MFT695" s="412"/>
      <c r="MFU695" s="412"/>
      <c r="MFV695" s="412"/>
      <c r="MFW695" s="412"/>
      <c r="MFX695" s="412"/>
      <c r="MFY695" s="412"/>
      <c r="MFZ695" s="412"/>
      <c r="MGA695" s="412"/>
      <c r="MGB695" s="412"/>
      <c r="MGC695" s="412"/>
      <c r="MGD695" s="412"/>
      <c r="MGE695" s="412"/>
      <c r="MGF695" s="412"/>
      <c r="MGG695" s="412"/>
      <c r="MGH695" s="412"/>
      <c r="MGI695" s="412"/>
      <c r="MGJ695" s="412"/>
      <c r="MGK695" s="412"/>
      <c r="MGL695" s="412"/>
      <c r="MGM695" s="412"/>
      <c r="MGN695" s="412"/>
      <c r="MGO695" s="412"/>
      <c r="MGP695" s="413"/>
      <c r="MGQ695" s="413"/>
      <c r="MGR695" s="413"/>
      <c r="MGS695" s="413"/>
      <c r="MGT695" s="413"/>
      <c r="MGU695" s="413"/>
      <c r="MGV695" s="413"/>
      <c r="MGW695" s="413"/>
      <c r="MGX695" s="413"/>
      <c r="MGY695" s="413"/>
      <c r="MGZ695" s="413"/>
      <c r="MHA695" s="413"/>
      <c r="MHB695" s="413"/>
      <c r="MHC695" s="413"/>
      <c r="MHD695" s="413"/>
      <c r="MHE695" s="413"/>
      <c r="MHF695" s="413"/>
      <c r="MHG695" s="413"/>
      <c r="MHH695" s="413"/>
      <c r="MHI695" s="413"/>
      <c r="MHJ695" s="413"/>
      <c r="MHK695" s="413"/>
      <c r="MHL695" s="413"/>
      <c r="MHM695" s="413"/>
      <c r="MHN695" s="414"/>
      <c r="MHO695" s="414"/>
      <c r="MHP695" s="414"/>
      <c r="MHQ695" s="414"/>
      <c r="MHR695" s="414"/>
      <c r="MHS695" s="413"/>
      <c r="MHT695" s="413"/>
      <c r="MHU695" s="414"/>
      <c r="MHV695" s="414"/>
      <c r="MHW695" s="413"/>
      <c r="MHX695" s="413"/>
      <c r="MHY695" s="414"/>
      <c r="MHZ695" s="414"/>
      <c r="MIA695" s="413"/>
      <c r="MIB695" s="413"/>
      <c r="MIC695" s="413"/>
      <c r="MID695" s="413"/>
      <c r="MIE695" s="413"/>
      <c r="MIF695" s="413"/>
      <c r="MIG695" s="413"/>
      <c r="MIH695" s="414"/>
      <c r="MII695" s="414"/>
      <c r="MIJ695" s="413"/>
      <c r="MIK695" s="413"/>
      <c r="MIL695" s="414"/>
      <c r="MIM695" s="414"/>
      <c r="MIN695" s="413"/>
      <c r="MIO695" s="413"/>
      <c r="MIP695" s="413"/>
      <c r="MIQ695" s="413"/>
      <c r="MIR695" s="413"/>
      <c r="MIS695" s="407"/>
      <c r="MIT695" s="439"/>
      <c r="MIU695" s="413"/>
      <c r="MIV695" s="413"/>
      <c r="MIW695" s="413"/>
      <c r="MIX695" s="413"/>
      <c r="MIY695" s="413"/>
      <c r="MIZ695" s="413"/>
      <c r="MJA695" s="413"/>
      <c r="MJB695" s="412"/>
      <c r="MJC695" s="412"/>
      <c r="MJD695" s="412"/>
      <c r="MJE695" s="412"/>
      <c r="MJF695" s="412"/>
      <c r="MJG695" s="412"/>
      <c r="MJH695" s="412"/>
      <c r="MJI695" s="412"/>
      <c r="MJJ695" s="412"/>
      <c r="MJK695" s="412"/>
      <c r="MJL695" s="412"/>
      <c r="MJM695" s="412"/>
      <c r="MJN695" s="412"/>
      <c r="MJO695" s="412"/>
      <c r="MJP695" s="412"/>
      <c r="MJQ695" s="412"/>
      <c r="MJR695" s="412"/>
      <c r="MJS695" s="412"/>
      <c r="MJT695" s="412"/>
      <c r="MJU695" s="412"/>
      <c r="MJV695" s="412"/>
      <c r="MJW695" s="412"/>
      <c r="MJX695" s="412"/>
      <c r="MJY695" s="412"/>
      <c r="MJZ695" s="412"/>
      <c r="MKA695" s="412"/>
      <c r="MKB695" s="412"/>
      <c r="MKC695" s="412"/>
      <c r="MKD695" s="412"/>
      <c r="MKE695" s="412"/>
      <c r="MKF695" s="412"/>
      <c r="MKG695" s="412"/>
      <c r="MKH695" s="412"/>
      <c r="MKI695" s="412"/>
      <c r="MKJ695" s="412"/>
      <c r="MKK695" s="412"/>
      <c r="MKL695" s="412"/>
      <c r="MKM695" s="412"/>
      <c r="MKN695" s="412"/>
      <c r="MKO695" s="412"/>
      <c r="MKP695" s="412"/>
      <c r="MKQ695" s="412"/>
      <c r="MKR695" s="412"/>
      <c r="MKS695" s="412"/>
      <c r="MKT695" s="413"/>
      <c r="MKU695" s="413"/>
      <c r="MKV695" s="413"/>
      <c r="MKW695" s="413"/>
      <c r="MKX695" s="413"/>
      <c r="MKY695" s="413"/>
      <c r="MKZ695" s="413"/>
      <c r="MLA695" s="413"/>
      <c r="MLB695" s="413"/>
      <c r="MLC695" s="413"/>
      <c r="MLD695" s="413"/>
      <c r="MLE695" s="413"/>
      <c r="MLF695" s="413"/>
      <c r="MLG695" s="413"/>
      <c r="MLH695" s="413"/>
      <c r="MLI695" s="413"/>
      <c r="MLJ695" s="413"/>
      <c r="MLK695" s="413"/>
      <c r="MLL695" s="413"/>
      <c r="MLM695" s="413"/>
      <c r="MLN695" s="413"/>
      <c r="MLO695" s="413"/>
      <c r="MLP695" s="413"/>
      <c r="MLQ695" s="413"/>
      <c r="MLR695" s="414"/>
      <c r="MLS695" s="414"/>
      <c r="MLT695" s="414"/>
      <c r="MLU695" s="414"/>
      <c r="MLV695" s="414"/>
      <c r="MLW695" s="413"/>
      <c r="MLX695" s="413"/>
      <c r="MLY695" s="414"/>
      <c r="MLZ695" s="414"/>
      <c r="MMA695" s="413"/>
      <c r="MMB695" s="413"/>
      <c r="MMC695" s="414"/>
      <c r="MMD695" s="414"/>
      <c r="MME695" s="413"/>
      <c r="MMF695" s="413"/>
      <c r="MMG695" s="413"/>
      <c r="MMH695" s="413"/>
      <c r="MMI695" s="413"/>
      <c r="MMJ695" s="413"/>
      <c r="MMK695" s="413"/>
      <c r="MML695" s="414"/>
      <c r="MMM695" s="414"/>
      <c r="MMN695" s="413"/>
      <c r="MMO695" s="413"/>
      <c r="MMP695" s="414"/>
      <c r="MMQ695" s="414"/>
      <c r="MMR695" s="413"/>
      <c r="MMS695" s="413"/>
      <c r="MMT695" s="413"/>
      <c r="MMU695" s="413"/>
      <c r="MMV695" s="413"/>
      <c r="MMW695" s="407"/>
      <c r="MMX695" s="439"/>
      <c r="MMY695" s="413"/>
      <c r="MMZ695" s="413"/>
      <c r="MNA695" s="413"/>
      <c r="MNB695" s="413"/>
      <c r="MNC695" s="413"/>
      <c r="MND695" s="413"/>
      <c r="MNE695" s="413"/>
      <c r="MNF695" s="412"/>
      <c r="MNG695" s="412"/>
      <c r="MNH695" s="412"/>
      <c r="MNI695" s="412"/>
      <c r="MNJ695" s="412"/>
      <c r="MNK695" s="412"/>
      <c r="MNL695" s="412"/>
      <c r="MNM695" s="412"/>
      <c r="MNN695" s="412"/>
      <c r="MNO695" s="412"/>
      <c r="MNP695" s="412"/>
      <c r="MNQ695" s="412"/>
      <c r="MNR695" s="412"/>
      <c r="MNS695" s="412"/>
      <c r="MNT695" s="412"/>
      <c r="MNU695" s="412"/>
      <c r="MNV695" s="412"/>
      <c r="MNW695" s="412"/>
      <c r="MNX695" s="412"/>
      <c r="MNY695" s="412"/>
      <c r="MNZ695" s="412"/>
      <c r="MOA695" s="412"/>
      <c r="MOB695" s="412"/>
      <c r="MOC695" s="412"/>
      <c r="MOD695" s="412"/>
      <c r="MOE695" s="412"/>
      <c r="MOF695" s="412"/>
      <c r="MOG695" s="412"/>
      <c r="MOH695" s="412"/>
      <c r="MOI695" s="412"/>
      <c r="MOJ695" s="412"/>
      <c r="MOK695" s="412"/>
      <c r="MOL695" s="412"/>
      <c r="MOM695" s="412"/>
      <c r="MON695" s="412"/>
      <c r="MOO695" s="412"/>
      <c r="MOP695" s="412"/>
      <c r="MOQ695" s="412"/>
      <c r="MOR695" s="412"/>
      <c r="MOS695" s="412"/>
      <c r="MOT695" s="412"/>
      <c r="MOU695" s="412"/>
      <c r="MOV695" s="412"/>
      <c r="MOW695" s="412"/>
      <c r="MOX695" s="413"/>
      <c r="MOY695" s="413"/>
      <c r="MOZ695" s="413"/>
      <c r="MPA695" s="413"/>
      <c r="MPB695" s="413"/>
      <c r="MPC695" s="413"/>
      <c r="MPD695" s="413"/>
      <c r="MPE695" s="413"/>
      <c r="MPF695" s="413"/>
      <c r="MPG695" s="413"/>
      <c r="MPH695" s="413"/>
      <c r="MPI695" s="413"/>
      <c r="MPJ695" s="413"/>
      <c r="MPK695" s="413"/>
      <c r="MPL695" s="413"/>
      <c r="MPM695" s="413"/>
      <c r="MPN695" s="413"/>
      <c r="MPO695" s="413"/>
      <c r="MPP695" s="413"/>
      <c r="MPQ695" s="413"/>
      <c r="MPR695" s="413"/>
      <c r="MPS695" s="413"/>
      <c r="MPT695" s="413"/>
      <c r="MPU695" s="413"/>
      <c r="MPV695" s="414"/>
      <c r="MPW695" s="414"/>
      <c r="MPX695" s="414"/>
      <c r="MPY695" s="414"/>
      <c r="MPZ695" s="414"/>
      <c r="MQA695" s="413"/>
      <c r="MQB695" s="413"/>
      <c r="MQC695" s="414"/>
      <c r="MQD695" s="414"/>
      <c r="MQE695" s="413"/>
      <c r="MQF695" s="413"/>
      <c r="MQG695" s="414"/>
      <c r="MQH695" s="414"/>
      <c r="MQI695" s="413"/>
      <c r="MQJ695" s="413"/>
      <c r="MQK695" s="413"/>
      <c r="MQL695" s="413"/>
      <c r="MQM695" s="413"/>
      <c r="MQN695" s="413"/>
      <c r="MQO695" s="413"/>
      <c r="MQP695" s="414"/>
      <c r="MQQ695" s="414"/>
      <c r="MQR695" s="413"/>
      <c r="MQS695" s="413"/>
      <c r="MQT695" s="414"/>
      <c r="MQU695" s="414"/>
      <c r="MQV695" s="413"/>
      <c r="MQW695" s="413"/>
      <c r="MQX695" s="413"/>
      <c r="MQY695" s="413"/>
      <c r="MQZ695" s="413"/>
      <c r="MRA695" s="407"/>
      <c r="MRB695" s="439"/>
      <c r="MRC695" s="413"/>
      <c r="MRD695" s="413"/>
      <c r="MRE695" s="413"/>
      <c r="MRF695" s="413"/>
      <c r="MRG695" s="413"/>
      <c r="MRH695" s="413"/>
      <c r="MRI695" s="413"/>
      <c r="MRJ695" s="412"/>
      <c r="MRK695" s="412"/>
      <c r="MRL695" s="412"/>
      <c r="MRM695" s="412"/>
      <c r="MRN695" s="412"/>
      <c r="MRO695" s="412"/>
      <c r="MRP695" s="412"/>
      <c r="MRQ695" s="412"/>
      <c r="MRR695" s="412"/>
      <c r="MRS695" s="412"/>
      <c r="MRT695" s="412"/>
      <c r="MRU695" s="412"/>
      <c r="MRV695" s="412"/>
      <c r="MRW695" s="412"/>
      <c r="MRX695" s="412"/>
      <c r="MRY695" s="412"/>
      <c r="MRZ695" s="412"/>
      <c r="MSA695" s="412"/>
      <c r="MSB695" s="412"/>
      <c r="MSC695" s="412"/>
      <c r="MSD695" s="412"/>
      <c r="MSE695" s="412"/>
      <c r="MSF695" s="412"/>
      <c r="MSG695" s="412"/>
      <c r="MSH695" s="412"/>
      <c r="MSI695" s="412"/>
      <c r="MSJ695" s="412"/>
      <c r="MSK695" s="412"/>
      <c r="MSL695" s="412"/>
      <c r="MSM695" s="412"/>
      <c r="MSN695" s="412"/>
      <c r="MSO695" s="412"/>
      <c r="MSP695" s="412"/>
      <c r="MSQ695" s="412"/>
      <c r="MSR695" s="412"/>
      <c r="MSS695" s="412"/>
      <c r="MST695" s="412"/>
      <c r="MSU695" s="412"/>
      <c r="MSV695" s="412"/>
      <c r="MSW695" s="412"/>
      <c r="MSX695" s="412"/>
      <c r="MSY695" s="412"/>
      <c r="MSZ695" s="412"/>
      <c r="MTA695" s="412"/>
      <c r="MTB695" s="413"/>
      <c r="MTC695" s="413"/>
      <c r="MTD695" s="413"/>
      <c r="MTE695" s="413"/>
      <c r="MTF695" s="413"/>
      <c r="MTG695" s="413"/>
      <c r="MTH695" s="413"/>
      <c r="MTI695" s="413"/>
      <c r="MTJ695" s="413"/>
      <c r="MTK695" s="413"/>
      <c r="MTL695" s="413"/>
      <c r="MTM695" s="413"/>
      <c r="MTN695" s="413"/>
      <c r="MTO695" s="413"/>
      <c r="MTP695" s="413"/>
      <c r="MTQ695" s="413"/>
      <c r="MTR695" s="413"/>
      <c r="MTS695" s="413"/>
      <c r="MTT695" s="413"/>
      <c r="MTU695" s="413"/>
      <c r="MTV695" s="413"/>
      <c r="MTW695" s="413"/>
      <c r="MTX695" s="413"/>
      <c r="MTY695" s="413"/>
      <c r="MTZ695" s="414"/>
      <c r="MUA695" s="414"/>
      <c r="MUB695" s="414"/>
      <c r="MUC695" s="414"/>
      <c r="MUD695" s="414"/>
      <c r="MUE695" s="413"/>
      <c r="MUF695" s="413"/>
      <c r="MUG695" s="414"/>
      <c r="MUH695" s="414"/>
      <c r="MUI695" s="413"/>
      <c r="MUJ695" s="413"/>
      <c r="MUK695" s="414"/>
      <c r="MUL695" s="414"/>
      <c r="MUM695" s="413"/>
      <c r="MUN695" s="413"/>
      <c r="MUO695" s="413"/>
      <c r="MUP695" s="413"/>
      <c r="MUQ695" s="413"/>
      <c r="MUR695" s="413"/>
      <c r="MUS695" s="413"/>
      <c r="MUT695" s="414"/>
      <c r="MUU695" s="414"/>
      <c r="MUV695" s="413"/>
      <c r="MUW695" s="413"/>
      <c r="MUX695" s="414"/>
      <c r="MUY695" s="414"/>
      <c r="MUZ695" s="413"/>
      <c r="MVA695" s="413"/>
      <c r="MVB695" s="413"/>
      <c r="MVC695" s="413"/>
      <c r="MVD695" s="413"/>
      <c r="MVE695" s="407"/>
      <c r="MVF695" s="439"/>
      <c r="MVG695" s="413"/>
      <c r="MVH695" s="413"/>
      <c r="MVI695" s="413"/>
      <c r="MVJ695" s="413"/>
      <c r="MVK695" s="413"/>
      <c r="MVL695" s="413"/>
      <c r="MVM695" s="413"/>
      <c r="MVN695" s="412"/>
      <c r="MVO695" s="412"/>
      <c r="MVP695" s="412"/>
      <c r="MVQ695" s="412"/>
      <c r="MVR695" s="412"/>
      <c r="MVS695" s="412"/>
      <c r="MVT695" s="412"/>
      <c r="MVU695" s="412"/>
      <c r="MVV695" s="412"/>
      <c r="MVW695" s="412"/>
      <c r="MVX695" s="412"/>
      <c r="MVY695" s="412"/>
      <c r="MVZ695" s="412"/>
      <c r="MWA695" s="412"/>
      <c r="MWB695" s="412"/>
      <c r="MWC695" s="412"/>
      <c r="MWD695" s="412"/>
      <c r="MWE695" s="412"/>
      <c r="MWF695" s="412"/>
      <c r="MWG695" s="412"/>
      <c r="MWH695" s="412"/>
      <c r="MWI695" s="412"/>
      <c r="MWJ695" s="412"/>
      <c r="MWK695" s="412"/>
      <c r="MWL695" s="412"/>
      <c r="MWM695" s="412"/>
      <c r="MWN695" s="412"/>
      <c r="MWO695" s="412"/>
      <c r="MWP695" s="412"/>
      <c r="MWQ695" s="412"/>
      <c r="MWR695" s="412"/>
      <c r="MWS695" s="412"/>
      <c r="MWT695" s="412"/>
      <c r="MWU695" s="412"/>
      <c r="MWV695" s="412"/>
      <c r="MWW695" s="412"/>
      <c r="MWX695" s="412"/>
      <c r="MWY695" s="412"/>
      <c r="MWZ695" s="412"/>
      <c r="MXA695" s="412"/>
      <c r="MXB695" s="412"/>
      <c r="MXC695" s="412"/>
      <c r="MXD695" s="412"/>
      <c r="MXE695" s="412"/>
      <c r="MXF695" s="413"/>
      <c r="MXG695" s="413"/>
      <c r="MXH695" s="413"/>
      <c r="MXI695" s="413"/>
      <c r="MXJ695" s="413"/>
      <c r="MXK695" s="413"/>
      <c r="MXL695" s="413"/>
      <c r="MXM695" s="413"/>
      <c r="MXN695" s="413"/>
      <c r="MXO695" s="413"/>
      <c r="MXP695" s="413"/>
      <c r="MXQ695" s="413"/>
      <c r="MXR695" s="413"/>
      <c r="MXS695" s="413"/>
      <c r="MXT695" s="413"/>
      <c r="MXU695" s="413"/>
      <c r="MXV695" s="413"/>
      <c r="MXW695" s="413"/>
      <c r="MXX695" s="413"/>
      <c r="MXY695" s="413"/>
      <c r="MXZ695" s="413"/>
      <c r="MYA695" s="413"/>
      <c r="MYB695" s="413"/>
      <c r="MYC695" s="413"/>
      <c r="MYD695" s="414"/>
      <c r="MYE695" s="414"/>
      <c r="MYF695" s="414"/>
      <c r="MYG695" s="414"/>
      <c r="MYH695" s="414"/>
      <c r="MYI695" s="413"/>
      <c r="MYJ695" s="413"/>
      <c r="MYK695" s="414"/>
      <c r="MYL695" s="414"/>
      <c r="MYM695" s="413"/>
      <c r="MYN695" s="413"/>
      <c r="MYO695" s="414"/>
      <c r="MYP695" s="414"/>
      <c r="MYQ695" s="413"/>
      <c r="MYR695" s="413"/>
      <c r="MYS695" s="413"/>
      <c r="MYT695" s="413"/>
      <c r="MYU695" s="413"/>
      <c r="MYV695" s="413"/>
      <c r="MYW695" s="413"/>
      <c r="MYX695" s="414"/>
      <c r="MYY695" s="414"/>
      <c r="MYZ695" s="413"/>
      <c r="MZA695" s="413"/>
      <c r="MZB695" s="414"/>
      <c r="MZC695" s="414"/>
      <c r="MZD695" s="413"/>
      <c r="MZE695" s="413"/>
      <c r="MZF695" s="413"/>
      <c r="MZG695" s="413"/>
      <c r="MZH695" s="413"/>
      <c r="MZI695" s="407"/>
      <c r="MZJ695" s="439"/>
      <c r="MZK695" s="413"/>
      <c r="MZL695" s="413"/>
      <c r="MZM695" s="413"/>
      <c r="MZN695" s="413"/>
      <c r="MZO695" s="413"/>
      <c r="MZP695" s="413"/>
      <c r="MZQ695" s="413"/>
      <c r="MZR695" s="412"/>
      <c r="MZS695" s="412"/>
      <c r="MZT695" s="412"/>
      <c r="MZU695" s="412"/>
      <c r="MZV695" s="412"/>
      <c r="MZW695" s="412"/>
      <c r="MZX695" s="412"/>
      <c r="MZY695" s="412"/>
      <c r="MZZ695" s="412"/>
      <c r="NAA695" s="412"/>
      <c r="NAB695" s="412"/>
      <c r="NAC695" s="412"/>
      <c r="NAD695" s="412"/>
      <c r="NAE695" s="412"/>
      <c r="NAF695" s="412"/>
      <c r="NAG695" s="412"/>
      <c r="NAH695" s="412"/>
      <c r="NAI695" s="412"/>
      <c r="NAJ695" s="412"/>
      <c r="NAK695" s="412"/>
      <c r="NAL695" s="412"/>
      <c r="NAM695" s="412"/>
      <c r="NAN695" s="412"/>
      <c r="NAO695" s="412"/>
      <c r="NAP695" s="412"/>
      <c r="NAQ695" s="412"/>
      <c r="NAR695" s="412"/>
      <c r="NAS695" s="412"/>
      <c r="NAT695" s="412"/>
      <c r="NAU695" s="412"/>
      <c r="NAV695" s="412"/>
      <c r="NAW695" s="412"/>
      <c r="NAX695" s="412"/>
      <c r="NAY695" s="412"/>
      <c r="NAZ695" s="412"/>
      <c r="NBA695" s="412"/>
      <c r="NBB695" s="412"/>
      <c r="NBC695" s="412"/>
      <c r="NBD695" s="412"/>
      <c r="NBE695" s="412"/>
      <c r="NBF695" s="412"/>
      <c r="NBG695" s="412"/>
      <c r="NBH695" s="412"/>
      <c r="NBI695" s="412"/>
      <c r="NBJ695" s="413"/>
      <c r="NBK695" s="413"/>
      <c r="NBL695" s="413"/>
      <c r="NBM695" s="413"/>
      <c r="NBN695" s="413"/>
      <c r="NBO695" s="413"/>
      <c r="NBP695" s="413"/>
      <c r="NBQ695" s="413"/>
      <c r="NBR695" s="413"/>
      <c r="NBS695" s="413"/>
      <c r="NBT695" s="413"/>
      <c r="NBU695" s="413"/>
      <c r="NBV695" s="413"/>
      <c r="NBW695" s="413"/>
      <c r="NBX695" s="413"/>
      <c r="NBY695" s="413"/>
      <c r="NBZ695" s="413"/>
      <c r="NCA695" s="413"/>
      <c r="NCB695" s="413"/>
      <c r="NCC695" s="413"/>
      <c r="NCD695" s="413"/>
      <c r="NCE695" s="413"/>
      <c r="NCF695" s="413"/>
      <c r="NCG695" s="413"/>
      <c r="NCH695" s="414"/>
      <c r="NCI695" s="414"/>
      <c r="NCJ695" s="414"/>
      <c r="NCK695" s="414"/>
      <c r="NCL695" s="414"/>
      <c r="NCM695" s="413"/>
      <c r="NCN695" s="413"/>
      <c r="NCO695" s="414"/>
      <c r="NCP695" s="414"/>
      <c r="NCQ695" s="413"/>
      <c r="NCR695" s="413"/>
      <c r="NCS695" s="414"/>
      <c r="NCT695" s="414"/>
      <c r="NCU695" s="413"/>
      <c r="NCV695" s="413"/>
      <c r="NCW695" s="413"/>
      <c r="NCX695" s="413"/>
      <c r="NCY695" s="413"/>
      <c r="NCZ695" s="413"/>
      <c r="NDA695" s="413"/>
      <c r="NDB695" s="414"/>
      <c r="NDC695" s="414"/>
      <c r="NDD695" s="413"/>
      <c r="NDE695" s="413"/>
      <c r="NDF695" s="414"/>
      <c r="NDG695" s="414"/>
      <c r="NDH695" s="413"/>
      <c r="NDI695" s="413"/>
      <c r="NDJ695" s="413"/>
      <c r="NDK695" s="413"/>
      <c r="NDL695" s="413"/>
      <c r="NDM695" s="407"/>
      <c r="NDN695" s="439"/>
      <c r="NDO695" s="413"/>
      <c r="NDP695" s="413"/>
      <c r="NDQ695" s="413"/>
      <c r="NDR695" s="413"/>
      <c r="NDS695" s="413"/>
      <c r="NDT695" s="413"/>
      <c r="NDU695" s="413"/>
      <c r="NDV695" s="412"/>
      <c r="NDW695" s="412"/>
      <c r="NDX695" s="412"/>
      <c r="NDY695" s="412"/>
      <c r="NDZ695" s="412"/>
      <c r="NEA695" s="412"/>
      <c r="NEB695" s="412"/>
      <c r="NEC695" s="412"/>
      <c r="NED695" s="412"/>
      <c r="NEE695" s="412"/>
      <c r="NEF695" s="412"/>
      <c r="NEG695" s="412"/>
      <c r="NEH695" s="412"/>
      <c r="NEI695" s="412"/>
      <c r="NEJ695" s="412"/>
      <c r="NEK695" s="412"/>
      <c r="NEL695" s="412"/>
      <c r="NEM695" s="412"/>
      <c r="NEN695" s="412"/>
      <c r="NEO695" s="412"/>
      <c r="NEP695" s="412"/>
      <c r="NEQ695" s="412"/>
      <c r="NER695" s="412"/>
      <c r="NES695" s="412"/>
      <c r="NET695" s="412"/>
      <c r="NEU695" s="412"/>
      <c r="NEV695" s="412"/>
      <c r="NEW695" s="412"/>
      <c r="NEX695" s="412"/>
      <c r="NEY695" s="412"/>
      <c r="NEZ695" s="412"/>
      <c r="NFA695" s="412"/>
      <c r="NFB695" s="412"/>
      <c r="NFC695" s="412"/>
      <c r="NFD695" s="412"/>
      <c r="NFE695" s="412"/>
      <c r="NFF695" s="412"/>
      <c r="NFG695" s="412"/>
      <c r="NFH695" s="412"/>
      <c r="NFI695" s="412"/>
      <c r="NFJ695" s="412"/>
      <c r="NFK695" s="412"/>
      <c r="NFL695" s="412"/>
      <c r="NFM695" s="412"/>
      <c r="NFN695" s="413"/>
      <c r="NFO695" s="413"/>
      <c r="NFP695" s="413"/>
      <c r="NFQ695" s="413"/>
      <c r="NFR695" s="413"/>
      <c r="NFS695" s="413"/>
      <c r="NFT695" s="413"/>
      <c r="NFU695" s="413"/>
      <c r="NFV695" s="413"/>
      <c r="NFW695" s="413"/>
      <c r="NFX695" s="413"/>
      <c r="NFY695" s="413"/>
      <c r="NFZ695" s="413"/>
      <c r="NGA695" s="413"/>
      <c r="NGB695" s="413"/>
      <c r="NGC695" s="413"/>
      <c r="NGD695" s="413"/>
      <c r="NGE695" s="413"/>
      <c r="NGF695" s="413"/>
      <c r="NGG695" s="413"/>
      <c r="NGH695" s="413"/>
      <c r="NGI695" s="413"/>
      <c r="NGJ695" s="413"/>
      <c r="NGK695" s="413"/>
      <c r="NGL695" s="414"/>
      <c r="NGM695" s="414"/>
      <c r="NGN695" s="414"/>
      <c r="NGO695" s="414"/>
      <c r="NGP695" s="414"/>
      <c r="NGQ695" s="413"/>
      <c r="NGR695" s="413"/>
      <c r="NGS695" s="414"/>
      <c r="NGT695" s="414"/>
      <c r="NGU695" s="413"/>
      <c r="NGV695" s="413"/>
      <c r="NGW695" s="414"/>
      <c r="NGX695" s="414"/>
      <c r="NGY695" s="413"/>
      <c r="NGZ695" s="413"/>
      <c r="NHA695" s="413"/>
      <c r="NHB695" s="413"/>
      <c r="NHC695" s="413"/>
      <c r="NHD695" s="413"/>
      <c r="NHE695" s="413"/>
      <c r="NHF695" s="414"/>
      <c r="NHG695" s="414"/>
      <c r="NHH695" s="413"/>
      <c r="NHI695" s="413"/>
      <c r="NHJ695" s="414"/>
      <c r="NHK695" s="414"/>
      <c r="NHL695" s="413"/>
      <c r="NHM695" s="413"/>
      <c r="NHN695" s="413"/>
      <c r="NHO695" s="413"/>
      <c r="NHP695" s="413"/>
      <c r="NHQ695" s="407"/>
      <c r="NHR695" s="439"/>
      <c r="NHS695" s="413"/>
      <c r="NHT695" s="413"/>
      <c r="NHU695" s="413"/>
      <c r="NHV695" s="413"/>
      <c r="NHW695" s="413"/>
      <c r="NHX695" s="413"/>
      <c r="NHY695" s="413"/>
      <c r="NHZ695" s="412"/>
      <c r="NIA695" s="412"/>
      <c r="NIB695" s="412"/>
      <c r="NIC695" s="412"/>
      <c r="NID695" s="412"/>
      <c r="NIE695" s="412"/>
      <c r="NIF695" s="412"/>
      <c r="NIG695" s="412"/>
      <c r="NIH695" s="412"/>
      <c r="NII695" s="412"/>
      <c r="NIJ695" s="412"/>
      <c r="NIK695" s="412"/>
      <c r="NIL695" s="412"/>
      <c r="NIM695" s="412"/>
      <c r="NIN695" s="412"/>
      <c r="NIO695" s="412"/>
      <c r="NIP695" s="412"/>
      <c r="NIQ695" s="412"/>
      <c r="NIR695" s="412"/>
      <c r="NIS695" s="412"/>
      <c r="NIT695" s="412"/>
      <c r="NIU695" s="412"/>
      <c r="NIV695" s="412"/>
      <c r="NIW695" s="412"/>
      <c r="NIX695" s="412"/>
      <c r="NIY695" s="412"/>
      <c r="NIZ695" s="412"/>
      <c r="NJA695" s="412"/>
      <c r="NJB695" s="412"/>
      <c r="NJC695" s="412"/>
      <c r="NJD695" s="412"/>
      <c r="NJE695" s="412"/>
      <c r="NJF695" s="412"/>
      <c r="NJG695" s="412"/>
      <c r="NJH695" s="412"/>
      <c r="NJI695" s="412"/>
      <c r="NJJ695" s="412"/>
      <c r="NJK695" s="412"/>
      <c r="NJL695" s="412"/>
      <c r="NJM695" s="412"/>
      <c r="NJN695" s="412"/>
      <c r="NJO695" s="412"/>
      <c r="NJP695" s="412"/>
      <c r="NJQ695" s="412"/>
      <c r="NJR695" s="413"/>
      <c r="NJS695" s="413"/>
      <c r="NJT695" s="413"/>
      <c r="NJU695" s="413"/>
      <c r="NJV695" s="413"/>
      <c r="NJW695" s="413"/>
      <c r="NJX695" s="413"/>
      <c r="NJY695" s="413"/>
      <c r="NJZ695" s="413"/>
      <c r="NKA695" s="413"/>
      <c r="NKB695" s="413"/>
      <c r="NKC695" s="413"/>
      <c r="NKD695" s="413"/>
      <c r="NKE695" s="413"/>
      <c r="NKF695" s="413"/>
      <c r="NKG695" s="413"/>
      <c r="NKH695" s="413"/>
      <c r="NKI695" s="413"/>
      <c r="NKJ695" s="413"/>
      <c r="NKK695" s="413"/>
      <c r="NKL695" s="413"/>
      <c r="NKM695" s="413"/>
      <c r="NKN695" s="413"/>
      <c r="NKO695" s="413"/>
      <c r="NKP695" s="414"/>
      <c r="NKQ695" s="414"/>
      <c r="NKR695" s="414"/>
      <c r="NKS695" s="414"/>
      <c r="NKT695" s="414"/>
      <c r="NKU695" s="413"/>
      <c r="NKV695" s="413"/>
      <c r="NKW695" s="414"/>
      <c r="NKX695" s="414"/>
      <c r="NKY695" s="413"/>
      <c r="NKZ695" s="413"/>
      <c r="NLA695" s="414"/>
      <c r="NLB695" s="414"/>
      <c r="NLC695" s="413"/>
      <c r="NLD695" s="413"/>
      <c r="NLE695" s="413"/>
      <c r="NLF695" s="413"/>
      <c r="NLG695" s="413"/>
      <c r="NLH695" s="413"/>
      <c r="NLI695" s="413"/>
      <c r="NLJ695" s="414"/>
      <c r="NLK695" s="414"/>
      <c r="NLL695" s="413"/>
      <c r="NLM695" s="413"/>
      <c r="NLN695" s="414"/>
      <c r="NLO695" s="414"/>
      <c r="NLP695" s="413"/>
      <c r="NLQ695" s="413"/>
      <c r="NLR695" s="413"/>
      <c r="NLS695" s="413"/>
      <c r="NLT695" s="413"/>
      <c r="NLU695" s="407"/>
      <c r="NLV695" s="439"/>
      <c r="NLW695" s="413"/>
      <c r="NLX695" s="413"/>
      <c r="NLY695" s="413"/>
      <c r="NLZ695" s="413"/>
      <c r="NMA695" s="413"/>
      <c r="NMB695" s="413"/>
      <c r="NMC695" s="413"/>
      <c r="NMD695" s="412"/>
      <c r="NME695" s="412"/>
      <c r="NMF695" s="412"/>
      <c r="NMG695" s="412"/>
      <c r="NMH695" s="412"/>
      <c r="NMI695" s="412"/>
      <c r="NMJ695" s="412"/>
      <c r="NMK695" s="412"/>
      <c r="NML695" s="412"/>
      <c r="NMM695" s="412"/>
      <c r="NMN695" s="412"/>
      <c r="NMO695" s="412"/>
      <c r="NMP695" s="412"/>
      <c r="NMQ695" s="412"/>
      <c r="NMR695" s="412"/>
      <c r="NMS695" s="412"/>
      <c r="NMT695" s="412"/>
      <c r="NMU695" s="412"/>
      <c r="NMV695" s="412"/>
      <c r="NMW695" s="412"/>
      <c r="NMX695" s="412"/>
      <c r="NMY695" s="412"/>
      <c r="NMZ695" s="412"/>
      <c r="NNA695" s="412"/>
      <c r="NNB695" s="412"/>
      <c r="NNC695" s="412"/>
      <c r="NND695" s="412"/>
      <c r="NNE695" s="412"/>
      <c r="NNF695" s="412"/>
      <c r="NNG695" s="412"/>
      <c r="NNH695" s="412"/>
      <c r="NNI695" s="412"/>
      <c r="NNJ695" s="412"/>
      <c r="NNK695" s="412"/>
      <c r="NNL695" s="412"/>
      <c r="NNM695" s="412"/>
      <c r="NNN695" s="412"/>
      <c r="NNO695" s="412"/>
      <c r="NNP695" s="412"/>
      <c r="NNQ695" s="412"/>
      <c r="NNR695" s="412"/>
      <c r="NNS695" s="412"/>
      <c r="NNT695" s="412"/>
      <c r="NNU695" s="412"/>
      <c r="NNV695" s="413"/>
      <c r="NNW695" s="413"/>
      <c r="NNX695" s="413"/>
      <c r="NNY695" s="413"/>
      <c r="NNZ695" s="413"/>
      <c r="NOA695" s="413"/>
      <c r="NOB695" s="413"/>
      <c r="NOC695" s="413"/>
      <c r="NOD695" s="413"/>
      <c r="NOE695" s="413"/>
      <c r="NOF695" s="413"/>
      <c r="NOG695" s="413"/>
      <c r="NOH695" s="413"/>
      <c r="NOI695" s="413"/>
      <c r="NOJ695" s="413"/>
      <c r="NOK695" s="413"/>
      <c r="NOL695" s="413"/>
      <c r="NOM695" s="413"/>
      <c r="NON695" s="413"/>
      <c r="NOO695" s="413"/>
      <c r="NOP695" s="413"/>
      <c r="NOQ695" s="413"/>
      <c r="NOR695" s="413"/>
      <c r="NOS695" s="413"/>
      <c r="NOT695" s="414"/>
      <c r="NOU695" s="414"/>
      <c r="NOV695" s="414"/>
      <c r="NOW695" s="414"/>
      <c r="NOX695" s="414"/>
      <c r="NOY695" s="413"/>
      <c r="NOZ695" s="413"/>
      <c r="NPA695" s="414"/>
      <c r="NPB695" s="414"/>
      <c r="NPC695" s="413"/>
      <c r="NPD695" s="413"/>
      <c r="NPE695" s="414"/>
      <c r="NPF695" s="414"/>
      <c r="NPG695" s="413"/>
      <c r="NPH695" s="413"/>
      <c r="NPI695" s="413"/>
      <c r="NPJ695" s="413"/>
      <c r="NPK695" s="413"/>
      <c r="NPL695" s="413"/>
      <c r="NPM695" s="413"/>
      <c r="NPN695" s="414"/>
      <c r="NPO695" s="414"/>
      <c r="NPP695" s="413"/>
      <c r="NPQ695" s="413"/>
      <c r="NPR695" s="414"/>
      <c r="NPS695" s="414"/>
      <c r="NPT695" s="413"/>
      <c r="NPU695" s="413"/>
      <c r="NPV695" s="413"/>
      <c r="NPW695" s="413"/>
      <c r="NPX695" s="413"/>
      <c r="NPY695" s="407"/>
      <c r="NPZ695" s="439"/>
      <c r="NQA695" s="413"/>
      <c r="NQB695" s="413"/>
      <c r="NQC695" s="413"/>
      <c r="NQD695" s="413"/>
      <c r="NQE695" s="413"/>
      <c r="NQF695" s="413"/>
      <c r="NQG695" s="413"/>
      <c r="NQH695" s="412"/>
      <c r="NQI695" s="412"/>
      <c r="NQJ695" s="412"/>
      <c r="NQK695" s="412"/>
      <c r="NQL695" s="412"/>
      <c r="NQM695" s="412"/>
      <c r="NQN695" s="412"/>
      <c r="NQO695" s="412"/>
      <c r="NQP695" s="412"/>
      <c r="NQQ695" s="412"/>
      <c r="NQR695" s="412"/>
      <c r="NQS695" s="412"/>
      <c r="NQT695" s="412"/>
      <c r="NQU695" s="412"/>
      <c r="NQV695" s="412"/>
      <c r="NQW695" s="412"/>
      <c r="NQX695" s="412"/>
      <c r="NQY695" s="412"/>
      <c r="NQZ695" s="412"/>
      <c r="NRA695" s="412"/>
      <c r="NRB695" s="412"/>
      <c r="NRC695" s="412"/>
      <c r="NRD695" s="412"/>
      <c r="NRE695" s="412"/>
      <c r="NRF695" s="412"/>
      <c r="NRG695" s="412"/>
      <c r="NRH695" s="412"/>
      <c r="NRI695" s="412"/>
      <c r="NRJ695" s="412"/>
      <c r="NRK695" s="412"/>
      <c r="NRL695" s="412"/>
      <c r="NRM695" s="412"/>
      <c r="NRN695" s="412"/>
      <c r="NRO695" s="412"/>
      <c r="NRP695" s="412"/>
      <c r="NRQ695" s="412"/>
      <c r="NRR695" s="412"/>
      <c r="NRS695" s="412"/>
      <c r="NRT695" s="412"/>
      <c r="NRU695" s="412"/>
      <c r="NRV695" s="412"/>
      <c r="NRW695" s="412"/>
      <c r="NRX695" s="412"/>
      <c r="NRY695" s="412"/>
      <c r="NRZ695" s="413"/>
      <c r="NSA695" s="413"/>
      <c r="NSB695" s="413"/>
      <c r="NSC695" s="413"/>
      <c r="NSD695" s="413"/>
      <c r="NSE695" s="413"/>
      <c r="NSF695" s="413"/>
      <c r="NSG695" s="413"/>
      <c r="NSH695" s="413"/>
      <c r="NSI695" s="413"/>
      <c r="NSJ695" s="413"/>
      <c r="NSK695" s="413"/>
      <c r="NSL695" s="413"/>
      <c r="NSM695" s="413"/>
      <c r="NSN695" s="413"/>
      <c r="NSO695" s="413"/>
      <c r="NSP695" s="413"/>
      <c r="NSQ695" s="413"/>
      <c r="NSR695" s="413"/>
      <c r="NSS695" s="413"/>
      <c r="NST695" s="413"/>
      <c r="NSU695" s="413"/>
      <c r="NSV695" s="413"/>
      <c r="NSW695" s="413"/>
      <c r="NSX695" s="414"/>
      <c r="NSY695" s="414"/>
      <c r="NSZ695" s="414"/>
      <c r="NTA695" s="414"/>
      <c r="NTB695" s="414"/>
      <c r="NTC695" s="413"/>
      <c r="NTD695" s="413"/>
      <c r="NTE695" s="414"/>
      <c r="NTF695" s="414"/>
      <c r="NTG695" s="413"/>
      <c r="NTH695" s="413"/>
      <c r="NTI695" s="414"/>
      <c r="NTJ695" s="414"/>
      <c r="NTK695" s="413"/>
      <c r="NTL695" s="413"/>
      <c r="NTM695" s="413"/>
      <c r="NTN695" s="413"/>
      <c r="NTO695" s="413"/>
      <c r="NTP695" s="413"/>
      <c r="NTQ695" s="413"/>
      <c r="NTR695" s="414"/>
      <c r="NTS695" s="414"/>
      <c r="NTT695" s="413"/>
      <c r="NTU695" s="413"/>
      <c r="NTV695" s="414"/>
      <c r="NTW695" s="414"/>
      <c r="NTX695" s="413"/>
      <c r="NTY695" s="413"/>
      <c r="NTZ695" s="413"/>
      <c r="NUA695" s="413"/>
      <c r="NUB695" s="413"/>
      <c r="NUC695" s="407"/>
      <c r="NUD695" s="439"/>
      <c r="NUE695" s="413"/>
      <c r="NUF695" s="413"/>
      <c r="NUG695" s="413"/>
      <c r="NUH695" s="413"/>
      <c r="NUI695" s="413"/>
      <c r="NUJ695" s="413"/>
      <c r="NUK695" s="413"/>
      <c r="NUL695" s="412"/>
      <c r="NUM695" s="412"/>
      <c r="NUN695" s="412"/>
      <c r="NUO695" s="412"/>
      <c r="NUP695" s="412"/>
      <c r="NUQ695" s="412"/>
      <c r="NUR695" s="412"/>
      <c r="NUS695" s="412"/>
      <c r="NUT695" s="412"/>
      <c r="NUU695" s="412"/>
      <c r="NUV695" s="412"/>
      <c r="NUW695" s="412"/>
      <c r="NUX695" s="412"/>
      <c r="NUY695" s="412"/>
      <c r="NUZ695" s="412"/>
      <c r="NVA695" s="412"/>
      <c r="NVB695" s="412"/>
      <c r="NVC695" s="412"/>
      <c r="NVD695" s="412"/>
      <c r="NVE695" s="412"/>
      <c r="NVF695" s="412"/>
      <c r="NVG695" s="412"/>
      <c r="NVH695" s="412"/>
      <c r="NVI695" s="412"/>
      <c r="NVJ695" s="412"/>
      <c r="NVK695" s="412"/>
      <c r="NVL695" s="412"/>
      <c r="NVM695" s="412"/>
      <c r="NVN695" s="412"/>
      <c r="NVO695" s="412"/>
      <c r="NVP695" s="412"/>
      <c r="NVQ695" s="412"/>
      <c r="NVR695" s="412"/>
      <c r="NVS695" s="412"/>
      <c r="NVT695" s="412"/>
      <c r="NVU695" s="412"/>
      <c r="NVV695" s="412"/>
      <c r="NVW695" s="412"/>
      <c r="NVX695" s="412"/>
      <c r="NVY695" s="412"/>
      <c r="NVZ695" s="412"/>
      <c r="NWA695" s="412"/>
      <c r="NWB695" s="412"/>
      <c r="NWC695" s="412"/>
      <c r="NWD695" s="413"/>
      <c r="NWE695" s="413"/>
      <c r="NWF695" s="413"/>
      <c r="NWG695" s="413"/>
      <c r="NWH695" s="413"/>
      <c r="NWI695" s="413"/>
      <c r="NWJ695" s="413"/>
      <c r="NWK695" s="413"/>
      <c r="NWL695" s="413"/>
      <c r="NWM695" s="413"/>
      <c r="NWN695" s="413"/>
      <c r="NWO695" s="413"/>
      <c r="NWP695" s="413"/>
      <c r="NWQ695" s="413"/>
      <c r="NWR695" s="413"/>
      <c r="NWS695" s="413"/>
      <c r="NWT695" s="413"/>
      <c r="NWU695" s="413"/>
      <c r="NWV695" s="413"/>
      <c r="NWW695" s="413"/>
      <c r="NWX695" s="413"/>
      <c r="NWY695" s="413"/>
      <c r="NWZ695" s="413"/>
      <c r="NXA695" s="413"/>
      <c r="NXB695" s="414"/>
      <c r="NXC695" s="414"/>
      <c r="NXD695" s="414"/>
      <c r="NXE695" s="414"/>
      <c r="NXF695" s="414"/>
      <c r="NXG695" s="413"/>
      <c r="NXH695" s="413"/>
      <c r="NXI695" s="414"/>
      <c r="NXJ695" s="414"/>
      <c r="NXK695" s="413"/>
      <c r="NXL695" s="413"/>
      <c r="NXM695" s="414"/>
      <c r="NXN695" s="414"/>
      <c r="NXO695" s="413"/>
      <c r="NXP695" s="413"/>
      <c r="NXQ695" s="413"/>
      <c r="NXR695" s="413"/>
      <c r="NXS695" s="413"/>
      <c r="NXT695" s="413"/>
      <c r="NXU695" s="413"/>
      <c r="NXV695" s="414"/>
      <c r="NXW695" s="414"/>
      <c r="NXX695" s="413"/>
      <c r="NXY695" s="413"/>
      <c r="NXZ695" s="414"/>
      <c r="NYA695" s="414"/>
      <c r="NYB695" s="413"/>
      <c r="NYC695" s="413"/>
      <c r="NYD695" s="413"/>
      <c r="NYE695" s="413"/>
      <c r="NYF695" s="413"/>
      <c r="NYG695" s="407"/>
      <c r="NYH695" s="439"/>
      <c r="NYI695" s="413"/>
      <c r="NYJ695" s="413"/>
      <c r="NYK695" s="413"/>
      <c r="NYL695" s="413"/>
      <c r="NYM695" s="413"/>
      <c r="NYN695" s="413"/>
      <c r="NYO695" s="413"/>
      <c r="NYP695" s="412"/>
      <c r="NYQ695" s="412"/>
      <c r="NYR695" s="412"/>
      <c r="NYS695" s="412"/>
      <c r="NYT695" s="412"/>
      <c r="NYU695" s="412"/>
      <c r="NYV695" s="412"/>
      <c r="NYW695" s="412"/>
      <c r="NYX695" s="412"/>
      <c r="NYY695" s="412"/>
      <c r="NYZ695" s="412"/>
      <c r="NZA695" s="412"/>
      <c r="NZB695" s="412"/>
      <c r="NZC695" s="412"/>
      <c r="NZD695" s="412"/>
      <c r="NZE695" s="412"/>
      <c r="NZF695" s="412"/>
      <c r="NZG695" s="412"/>
      <c r="NZH695" s="412"/>
      <c r="NZI695" s="412"/>
      <c r="NZJ695" s="412"/>
      <c r="NZK695" s="412"/>
      <c r="NZL695" s="412"/>
      <c r="NZM695" s="412"/>
      <c r="NZN695" s="412"/>
      <c r="NZO695" s="412"/>
      <c r="NZP695" s="412"/>
      <c r="NZQ695" s="412"/>
      <c r="NZR695" s="412"/>
      <c r="NZS695" s="412"/>
      <c r="NZT695" s="412"/>
      <c r="NZU695" s="412"/>
      <c r="NZV695" s="412"/>
      <c r="NZW695" s="412"/>
      <c r="NZX695" s="412"/>
      <c r="NZY695" s="412"/>
      <c r="NZZ695" s="412"/>
      <c r="OAA695" s="412"/>
      <c r="OAB695" s="412"/>
      <c r="OAC695" s="412"/>
      <c r="OAD695" s="412"/>
      <c r="OAE695" s="412"/>
      <c r="OAF695" s="412"/>
      <c r="OAG695" s="412"/>
      <c r="OAH695" s="413"/>
      <c r="OAI695" s="413"/>
      <c r="OAJ695" s="413"/>
      <c r="OAK695" s="413"/>
      <c r="OAL695" s="413"/>
      <c r="OAM695" s="413"/>
      <c r="OAN695" s="413"/>
      <c r="OAO695" s="413"/>
      <c r="OAP695" s="413"/>
      <c r="OAQ695" s="413"/>
      <c r="OAR695" s="413"/>
      <c r="OAS695" s="413"/>
      <c r="OAT695" s="413"/>
      <c r="OAU695" s="413"/>
      <c r="OAV695" s="413"/>
      <c r="OAW695" s="413"/>
      <c r="OAX695" s="413"/>
      <c r="OAY695" s="413"/>
      <c r="OAZ695" s="413"/>
      <c r="OBA695" s="413"/>
      <c r="OBB695" s="413"/>
      <c r="OBC695" s="413"/>
      <c r="OBD695" s="413"/>
      <c r="OBE695" s="413"/>
      <c r="OBF695" s="414"/>
      <c r="OBG695" s="414"/>
      <c r="OBH695" s="414"/>
      <c r="OBI695" s="414"/>
      <c r="OBJ695" s="414"/>
      <c r="OBK695" s="413"/>
      <c r="OBL695" s="413"/>
      <c r="OBM695" s="414"/>
      <c r="OBN695" s="414"/>
      <c r="OBO695" s="413"/>
      <c r="OBP695" s="413"/>
      <c r="OBQ695" s="414"/>
      <c r="OBR695" s="414"/>
      <c r="OBS695" s="413"/>
      <c r="OBT695" s="413"/>
      <c r="OBU695" s="413"/>
      <c r="OBV695" s="413"/>
      <c r="OBW695" s="413"/>
      <c r="OBX695" s="413"/>
      <c r="OBY695" s="413"/>
      <c r="OBZ695" s="414"/>
      <c r="OCA695" s="414"/>
      <c r="OCB695" s="413"/>
      <c r="OCC695" s="413"/>
      <c r="OCD695" s="414"/>
      <c r="OCE695" s="414"/>
      <c r="OCF695" s="413"/>
      <c r="OCG695" s="413"/>
      <c r="OCH695" s="413"/>
      <c r="OCI695" s="413"/>
      <c r="OCJ695" s="413"/>
      <c r="OCK695" s="407"/>
      <c r="OCL695" s="439"/>
      <c r="OCM695" s="413"/>
      <c r="OCN695" s="413"/>
      <c r="OCO695" s="413"/>
      <c r="OCP695" s="413"/>
      <c r="OCQ695" s="413"/>
      <c r="OCR695" s="413"/>
      <c r="OCS695" s="413"/>
      <c r="OCT695" s="412"/>
      <c r="OCU695" s="412"/>
      <c r="OCV695" s="412"/>
      <c r="OCW695" s="412"/>
      <c r="OCX695" s="412"/>
      <c r="OCY695" s="412"/>
      <c r="OCZ695" s="412"/>
      <c r="ODA695" s="412"/>
      <c r="ODB695" s="412"/>
      <c r="ODC695" s="412"/>
      <c r="ODD695" s="412"/>
      <c r="ODE695" s="412"/>
      <c r="ODF695" s="412"/>
      <c r="ODG695" s="412"/>
      <c r="ODH695" s="412"/>
      <c r="ODI695" s="412"/>
      <c r="ODJ695" s="412"/>
      <c r="ODK695" s="412"/>
      <c r="ODL695" s="412"/>
      <c r="ODM695" s="412"/>
      <c r="ODN695" s="412"/>
      <c r="ODO695" s="412"/>
      <c r="ODP695" s="412"/>
      <c r="ODQ695" s="412"/>
      <c r="ODR695" s="412"/>
      <c r="ODS695" s="412"/>
      <c r="ODT695" s="412"/>
      <c r="ODU695" s="412"/>
      <c r="ODV695" s="412"/>
      <c r="ODW695" s="412"/>
      <c r="ODX695" s="412"/>
      <c r="ODY695" s="412"/>
      <c r="ODZ695" s="412"/>
      <c r="OEA695" s="412"/>
      <c r="OEB695" s="412"/>
      <c r="OEC695" s="412"/>
      <c r="OED695" s="412"/>
      <c r="OEE695" s="412"/>
      <c r="OEF695" s="412"/>
      <c r="OEG695" s="412"/>
      <c r="OEH695" s="412"/>
      <c r="OEI695" s="412"/>
      <c r="OEJ695" s="412"/>
      <c r="OEK695" s="412"/>
      <c r="OEL695" s="413"/>
      <c r="OEM695" s="413"/>
      <c r="OEN695" s="413"/>
      <c r="OEO695" s="413"/>
      <c r="OEP695" s="413"/>
      <c r="OEQ695" s="413"/>
      <c r="OER695" s="413"/>
      <c r="OES695" s="413"/>
      <c r="OET695" s="413"/>
      <c r="OEU695" s="413"/>
      <c r="OEV695" s="413"/>
      <c r="OEW695" s="413"/>
      <c r="OEX695" s="413"/>
      <c r="OEY695" s="413"/>
      <c r="OEZ695" s="413"/>
      <c r="OFA695" s="413"/>
      <c r="OFB695" s="413"/>
      <c r="OFC695" s="413"/>
      <c r="OFD695" s="413"/>
      <c r="OFE695" s="413"/>
      <c r="OFF695" s="413"/>
      <c r="OFG695" s="413"/>
      <c r="OFH695" s="413"/>
      <c r="OFI695" s="413"/>
      <c r="OFJ695" s="414"/>
      <c r="OFK695" s="414"/>
      <c r="OFL695" s="414"/>
      <c r="OFM695" s="414"/>
      <c r="OFN695" s="414"/>
      <c r="OFO695" s="413"/>
      <c r="OFP695" s="413"/>
      <c r="OFQ695" s="414"/>
      <c r="OFR695" s="414"/>
      <c r="OFS695" s="413"/>
      <c r="OFT695" s="413"/>
      <c r="OFU695" s="414"/>
      <c r="OFV695" s="414"/>
      <c r="OFW695" s="413"/>
      <c r="OFX695" s="413"/>
      <c r="OFY695" s="413"/>
      <c r="OFZ695" s="413"/>
      <c r="OGA695" s="413"/>
      <c r="OGB695" s="413"/>
      <c r="OGC695" s="413"/>
      <c r="OGD695" s="414"/>
      <c r="OGE695" s="414"/>
      <c r="OGF695" s="413"/>
      <c r="OGG695" s="413"/>
      <c r="OGH695" s="414"/>
      <c r="OGI695" s="414"/>
      <c r="OGJ695" s="413"/>
      <c r="OGK695" s="413"/>
      <c r="OGL695" s="413"/>
      <c r="OGM695" s="413"/>
      <c r="OGN695" s="413"/>
      <c r="OGO695" s="407"/>
      <c r="OGP695" s="439"/>
      <c r="OGQ695" s="413"/>
      <c r="OGR695" s="413"/>
      <c r="OGS695" s="413"/>
      <c r="OGT695" s="413"/>
      <c r="OGU695" s="413"/>
      <c r="OGV695" s="413"/>
      <c r="OGW695" s="413"/>
      <c r="OGX695" s="412"/>
      <c r="OGY695" s="412"/>
      <c r="OGZ695" s="412"/>
      <c r="OHA695" s="412"/>
      <c r="OHB695" s="412"/>
      <c r="OHC695" s="412"/>
      <c r="OHD695" s="412"/>
      <c r="OHE695" s="412"/>
      <c r="OHF695" s="412"/>
      <c r="OHG695" s="412"/>
      <c r="OHH695" s="412"/>
      <c r="OHI695" s="412"/>
      <c r="OHJ695" s="412"/>
      <c r="OHK695" s="412"/>
      <c r="OHL695" s="412"/>
      <c r="OHM695" s="412"/>
      <c r="OHN695" s="412"/>
      <c r="OHO695" s="412"/>
      <c r="OHP695" s="412"/>
      <c r="OHQ695" s="412"/>
      <c r="OHR695" s="412"/>
      <c r="OHS695" s="412"/>
      <c r="OHT695" s="412"/>
      <c r="OHU695" s="412"/>
      <c r="OHV695" s="412"/>
      <c r="OHW695" s="412"/>
      <c r="OHX695" s="412"/>
      <c r="OHY695" s="412"/>
      <c r="OHZ695" s="412"/>
      <c r="OIA695" s="412"/>
      <c r="OIB695" s="412"/>
      <c r="OIC695" s="412"/>
      <c r="OID695" s="412"/>
      <c r="OIE695" s="412"/>
      <c r="OIF695" s="412"/>
      <c r="OIG695" s="412"/>
      <c r="OIH695" s="412"/>
      <c r="OII695" s="412"/>
      <c r="OIJ695" s="412"/>
      <c r="OIK695" s="412"/>
      <c r="OIL695" s="412"/>
      <c r="OIM695" s="412"/>
      <c r="OIN695" s="412"/>
      <c r="OIO695" s="412"/>
      <c r="OIP695" s="413"/>
      <c r="OIQ695" s="413"/>
      <c r="OIR695" s="413"/>
      <c r="OIS695" s="413"/>
      <c r="OIT695" s="413"/>
      <c r="OIU695" s="413"/>
      <c r="OIV695" s="413"/>
      <c r="OIW695" s="413"/>
      <c r="OIX695" s="413"/>
      <c r="OIY695" s="413"/>
      <c r="OIZ695" s="413"/>
      <c r="OJA695" s="413"/>
      <c r="OJB695" s="413"/>
      <c r="OJC695" s="413"/>
      <c r="OJD695" s="413"/>
      <c r="OJE695" s="413"/>
      <c r="OJF695" s="413"/>
      <c r="OJG695" s="413"/>
      <c r="OJH695" s="413"/>
      <c r="OJI695" s="413"/>
      <c r="OJJ695" s="413"/>
      <c r="OJK695" s="413"/>
      <c r="OJL695" s="413"/>
      <c r="OJM695" s="413"/>
      <c r="OJN695" s="414"/>
      <c r="OJO695" s="414"/>
      <c r="OJP695" s="414"/>
      <c r="OJQ695" s="414"/>
      <c r="OJR695" s="414"/>
      <c r="OJS695" s="413"/>
      <c r="OJT695" s="413"/>
      <c r="OJU695" s="414"/>
      <c r="OJV695" s="414"/>
      <c r="OJW695" s="413"/>
      <c r="OJX695" s="413"/>
      <c r="OJY695" s="414"/>
      <c r="OJZ695" s="414"/>
      <c r="OKA695" s="413"/>
      <c r="OKB695" s="413"/>
      <c r="OKC695" s="413"/>
      <c r="OKD695" s="413"/>
      <c r="OKE695" s="413"/>
      <c r="OKF695" s="413"/>
      <c r="OKG695" s="413"/>
      <c r="OKH695" s="414"/>
      <c r="OKI695" s="414"/>
      <c r="OKJ695" s="413"/>
      <c r="OKK695" s="413"/>
      <c r="OKL695" s="414"/>
      <c r="OKM695" s="414"/>
      <c r="OKN695" s="413"/>
      <c r="OKO695" s="413"/>
      <c r="OKP695" s="413"/>
      <c r="OKQ695" s="413"/>
      <c r="OKR695" s="413"/>
      <c r="OKS695" s="407"/>
      <c r="OKT695" s="439"/>
      <c r="OKU695" s="413"/>
      <c r="OKV695" s="413"/>
      <c r="OKW695" s="413"/>
      <c r="OKX695" s="413"/>
      <c r="OKY695" s="413"/>
      <c r="OKZ695" s="413"/>
      <c r="OLA695" s="413"/>
      <c r="OLB695" s="412"/>
      <c r="OLC695" s="412"/>
      <c r="OLD695" s="412"/>
      <c r="OLE695" s="412"/>
      <c r="OLF695" s="412"/>
      <c r="OLG695" s="412"/>
      <c r="OLH695" s="412"/>
      <c r="OLI695" s="412"/>
      <c r="OLJ695" s="412"/>
      <c r="OLK695" s="412"/>
      <c r="OLL695" s="412"/>
      <c r="OLM695" s="412"/>
      <c r="OLN695" s="412"/>
      <c r="OLO695" s="412"/>
      <c r="OLP695" s="412"/>
      <c r="OLQ695" s="412"/>
      <c r="OLR695" s="412"/>
      <c r="OLS695" s="412"/>
      <c r="OLT695" s="412"/>
      <c r="OLU695" s="412"/>
      <c r="OLV695" s="412"/>
      <c r="OLW695" s="412"/>
      <c r="OLX695" s="412"/>
      <c r="OLY695" s="412"/>
      <c r="OLZ695" s="412"/>
      <c r="OMA695" s="412"/>
      <c r="OMB695" s="412"/>
      <c r="OMC695" s="412"/>
      <c r="OMD695" s="412"/>
      <c r="OME695" s="412"/>
      <c r="OMF695" s="412"/>
      <c r="OMG695" s="412"/>
      <c r="OMH695" s="412"/>
      <c r="OMI695" s="412"/>
      <c r="OMJ695" s="412"/>
      <c r="OMK695" s="412"/>
      <c r="OML695" s="412"/>
      <c r="OMM695" s="412"/>
      <c r="OMN695" s="412"/>
      <c r="OMO695" s="412"/>
      <c r="OMP695" s="412"/>
      <c r="OMQ695" s="412"/>
      <c r="OMR695" s="412"/>
      <c r="OMS695" s="412"/>
      <c r="OMT695" s="413"/>
      <c r="OMU695" s="413"/>
      <c r="OMV695" s="413"/>
      <c r="OMW695" s="413"/>
      <c r="OMX695" s="413"/>
      <c r="OMY695" s="413"/>
      <c r="OMZ695" s="413"/>
      <c r="ONA695" s="413"/>
      <c r="ONB695" s="413"/>
      <c r="ONC695" s="413"/>
      <c r="OND695" s="413"/>
      <c r="ONE695" s="413"/>
      <c r="ONF695" s="413"/>
      <c r="ONG695" s="413"/>
      <c r="ONH695" s="413"/>
      <c r="ONI695" s="413"/>
      <c r="ONJ695" s="413"/>
      <c r="ONK695" s="413"/>
      <c r="ONL695" s="413"/>
      <c r="ONM695" s="413"/>
      <c r="ONN695" s="413"/>
      <c r="ONO695" s="413"/>
      <c r="ONP695" s="413"/>
      <c r="ONQ695" s="413"/>
      <c r="ONR695" s="414"/>
      <c r="ONS695" s="414"/>
      <c r="ONT695" s="414"/>
      <c r="ONU695" s="414"/>
      <c r="ONV695" s="414"/>
      <c r="ONW695" s="413"/>
      <c r="ONX695" s="413"/>
      <c r="ONY695" s="414"/>
      <c r="ONZ695" s="414"/>
      <c r="OOA695" s="413"/>
      <c r="OOB695" s="413"/>
      <c r="OOC695" s="414"/>
      <c r="OOD695" s="414"/>
      <c r="OOE695" s="413"/>
      <c r="OOF695" s="413"/>
      <c r="OOG695" s="413"/>
      <c r="OOH695" s="413"/>
      <c r="OOI695" s="413"/>
      <c r="OOJ695" s="413"/>
      <c r="OOK695" s="413"/>
      <c r="OOL695" s="414"/>
      <c r="OOM695" s="414"/>
      <c r="OON695" s="413"/>
      <c r="OOO695" s="413"/>
      <c r="OOP695" s="414"/>
      <c r="OOQ695" s="414"/>
      <c r="OOR695" s="413"/>
      <c r="OOS695" s="413"/>
      <c r="OOT695" s="413"/>
      <c r="OOU695" s="413"/>
      <c r="OOV695" s="413"/>
      <c r="OOW695" s="407"/>
      <c r="OOX695" s="439"/>
      <c r="OOY695" s="413"/>
      <c r="OOZ695" s="413"/>
      <c r="OPA695" s="413"/>
      <c r="OPB695" s="413"/>
      <c r="OPC695" s="413"/>
      <c r="OPD695" s="413"/>
      <c r="OPE695" s="413"/>
      <c r="OPF695" s="412"/>
      <c r="OPG695" s="412"/>
      <c r="OPH695" s="412"/>
      <c r="OPI695" s="412"/>
      <c r="OPJ695" s="412"/>
      <c r="OPK695" s="412"/>
      <c r="OPL695" s="412"/>
      <c r="OPM695" s="412"/>
      <c r="OPN695" s="412"/>
      <c r="OPO695" s="412"/>
      <c r="OPP695" s="412"/>
      <c r="OPQ695" s="412"/>
      <c r="OPR695" s="412"/>
      <c r="OPS695" s="412"/>
      <c r="OPT695" s="412"/>
      <c r="OPU695" s="412"/>
      <c r="OPV695" s="412"/>
      <c r="OPW695" s="412"/>
      <c r="OPX695" s="412"/>
      <c r="OPY695" s="412"/>
      <c r="OPZ695" s="412"/>
      <c r="OQA695" s="412"/>
      <c r="OQB695" s="412"/>
      <c r="OQC695" s="412"/>
      <c r="OQD695" s="412"/>
      <c r="OQE695" s="412"/>
      <c r="OQF695" s="412"/>
      <c r="OQG695" s="412"/>
      <c r="OQH695" s="412"/>
      <c r="OQI695" s="412"/>
      <c r="OQJ695" s="412"/>
      <c r="OQK695" s="412"/>
      <c r="OQL695" s="412"/>
      <c r="OQM695" s="412"/>
      <c r="OQN695" s="412"/>
      <c r="OQO695" s="412"/>
      <c r="OQP695" s="412"/>
      <c r="OQQ695" s="412"/>
      <c r="OQR695" s="412"/>
      <c r="OQS695" s="412"/>
      <c r="OQT695" s="412"/>
      <c r="OQU695" s="412"/>
      <c r="OQV695" s="412"/>
      <c r="OQW695" s="412"/>
      <c r="OQX695" s="413"/>
      <c r="OQY695" s="413"/>
      <c r="OQZ695" s="413"/>
      <c r="ORA695" s="413"/>
      <c r="ORB695" s="413"/>
      <c r="ORC695" s="413"/>
      <c r="ORD695" s="413"/>
      <c r="ORE695" s="413"/>
      <c r="ORF695" s="413"/>
      <c r="ORG695" s="413"/>
      <c r="ORH695" s="413"/>
      <c r="ORI695" s="413"/>
      <c r="ORJ695" s="413"/>
      <c r="ORK695" s="413"/>
      <c r="ORL695" s="413"/>
      <c r="ORM695" s="413"/>
      <c r="ORN695" s="413"/>
      <c r="ORO695" s="413"/>
      <c r="ORP695" s="413"/>
      <c r="ORQ695" s="413"/>
      <c r="ORR695" s="413"/>
      <c r="ORS695" s="413"/>
      <c r="ORT695" s="413"/>
      <c r="ORU695" s="413"/>
      <c r="ORV695" s="414"/>
      <c r="ORW695" s="414"/>
      <c r="ORX695" s="414"/>
      <c r="ORY695" s="414"/>
      <c r="ORZ695" s="414"/>
      <c r="OSA695" s="413"/>
      <c r="OSB695" s="413"/>
      <c r="OSC695" s="414"/>
      <c r="OSD695" s="414"/>
      <c r="OSE695" s="413"/>
      <c r="OSF695" s="413"/>
      <c r="OSG695" s="414"/>
      <c r="OSH695" s="414"/>
      <c r="OSI695" s="413"/>
      <c r="OSJ695" s="413"/>
      <c r="OSK695" s="413"/>
      <c r="OSL695" s="413"/>
      <c r="OSM695" s="413"/>
      <c r="OSN695" s="413"/>
      <c r="OSO695" s="413"/>
      <c r="OSP695" s="414"/>
      <c r="OSQ695" s="414"/>
      <c r="OSR695" s="413"/>
      <c r="OSS695" s="413"/>
      <c r="OST695" s="414"/>
      <c r="OSU695" s="414"/>
      <c r="OSV695" s="413"/>
      <c r="OSW695" s="413"/>
      <c r="OSX695" s="413"/>
      <c r="OSY695" s="413"/>
      <c r="OSZ695" s="413"/>
      <c r="OTA695" s="407"/>
      <c r="OTB695" s="439"/>
      <c r="OTC695" s="413"/>
      <c r="OTD695" s="413"/>
      <c r="OTE695" s="413"/>
      <c r="OTF695" s="413"/>
      <c r="OTG695" s="413"/>
      <c r="OTH695" s="413"/>
      <c r="OTI695" s="413"/>
      <c r="OTJ695" s="412"/>
      <c r="OTK695" s="412"/>
      <c r="OTL695" s="412"/>
      <c r="OTM695" s="412"/>
      <c r="OTN695" s="412"/>
      <c r="OTO695" s="412"/>
      <c r="OTP695" s="412"/>
      <c r="OTQ695" s="412"/>
      <c r="OTR695" s="412"/>
      <c r="OTS695" s="412"/>
      <c r="OTT695" s="412"/>
      <c r="OTU695" s="412"/>
      <c r="OTV695" s="412"/>
      <c r="OTW695" s="412"/>
      <c r="OTX695" s="412"/>
      <c r="OTY695" s="412"/>
      <c r="OTZ695" s="412"/>
      <c r="OUA695" s="412"/>
      <c r="OUB695" s="412"/>
      <c r="OUC695" s="412"/>
      <c r="OUD695" s="412"/>
      <c r="OUE695" s="412"/>
      <c r="OUF695" s="412"/>
      <c r="OUG695" s="412"/>
      <c r="OUH695" s="412"/>
      <c r="OUI695" s="412"/>
      <c r="OUJ695" s="412"/>
      <c r="OUK695" s="412"/>
      <c r="OUL695" s="412"/>
      <c r="OUM695" s="412"/>
      <c r="OUN695" s="412"/>
      <c r="OUO695" s="412"/>
      <c r="OUP695" s="412"/>
      <c r="OUQ695" s="412"/>
      <c r="OUR695" s="412"/>
      <c r="OUS695" s="412"/>
      <c r="OUT695" s="412"/>
      <c r="OUU695" s="412"/>
      <c r="OUV695" s="412"/>
      <c r="OUW695" s="412"/>
      <c r="OUX695" s="412"/>
      <c r="OUY695" s="412"/>
      <c r="OUZ695" s="412"/>
      <c r="OVA695" s="412"/>
      <c r="OVB695" s="413"/>
      <c r="OVC695" s="413"/>
      <c r="OVD695" s="413"/>
      <c r="OVE695" s="413"/>
      <c r="OVF695" s="413"/>
      <c r="OVG695" s="413"/>
      <c r="OVH695" s="413"/>
      <c r="OVI695" s="413"/>
      <c r="OVJ695" s="413"/>
      <c r="OVK695" s="413"/>
      <c r="OVL695" s="413"/>
      <c r="OVM695" s="413"/>
      <c r="OVN695" s="413"/>
      <c r="OVO695" s="413"/>
      <c r="OVP695" s="413"/>
      <c r="OVQ695" s="413"/>
      <c r="OVR695" s="413"/>
      <c r="OVS695" s="413"/>
      <c r="OVT695" s="413"/>
      <c r="OVU695" s="413"/>
      <c r="OVV695" s="413"/>
      <c r="OVW695" s="413"/>
      <c r="OVX695" s="413"/>
      <c r="OVY695" s="413"/>
      <c r="OVZ695" s="414"/>
      <c r="OWA695" s="414"/>
      <c r="OWB695" s="414"/>
      <c r="OWC695" s="414"/>
      <c r="OWD695" s="414"/>
      <c r="OWE695" s="413"/>
      <c r="OWF695" s="413"/>
      <c r="OWG695" s="414"/>
      <c r="OWH695" s="414"/>
      <c r="OWI695" s="413"/>
      <c r="OWJ695" s="413"/>
      <c r="OWK695" s="414"/>
      <c r="OWL695" s="414"/>
      <c r="OWM695" s="413"/>
      <c r="OWN695" s="413"/>
      <c r="OWO695" s="413"/>
      <c r="OWP695" s="413"/>
      <c r="OWQ695" s="413"/>
      <c r="OWR695" s="413"/>
      <c r="OWS695" s="413"/>
      <c r="OWT695" s="414"/>
      <c r="OWU695" s="414"/>
      <c r="OWV695" s="413"/>
      <c r="OWW695" s="413"/>
      <c r="OWX695" s="414"/>
      <c r="OWY695" s="414"/>
      <c r="OWZ695" s="413"/>
      <c r="OXA695" s="413"/>
      <c r="OXB695" s="413"/>
      <c r="OXC695" s="413"/>
      <c r="OXD695" s="413"/>
      <c r="OXE695" s="407"/>
      <c r="OXF695" s="439"/>
      <c r="OXG695" s="413"/>
      <c r="OXH695" s="413"/>
      <c r="OXI695" s="413"/>
      <c r="OXJ695" s="413"/>
      <c r="OXK695" s="413"/>
      <c r="OXL695" s="413"/>
      <c r="OXM695" s="413"/>
      <c r="OXN695" s="412"/>
      <c r="OXO695" s="412"/>
      <c r="OXP695" s="412"/>
      <c r="OXQ695" s="412"/>
      <c r="OXR695" s="412"/>
      <c r="OXS695" s="412"/>
      <c r="OXT695" s="412"/>
      <c r="OXU695" s="412"/>
      <c r="OXV695" s="412"/>
      <c r="OXW695" s="412"/>
      <c r="OXX695" s="412"/>
      <c r="OXY695" s="412"/>
      <c r="OXZ695" s="412"/>
      <c r="OYA695" s="412"/>
      <c r="OYB695" s="412"/>
      <c r="OYC695" s="412"/>
      <c r="OYD695" s="412"/>
      <c r="OYE695" s="412"/>
      <c r="OYF695" s="412"/>
      <c r="OYG695" s="412"/>
      <c r="OYH695" s="412"/>
      <c r="OYI695" s="412"/>
      <c r="OYJ695" s="412"/>
      <c r="OYK695" s="412"/>
      <c r="OYL695" s="412"/>
      <c r="OYM695" s="412"/>
      <c r="OYN695" s="412"/>
      <c r="OYO695" s="412"/>
      <c r="OYP695" s="412"/>
      <c r="OYQ695" s="412"/>
      <c r="OYR695" s="412"/>
      <c r="OYS695" s="412"/>
      <c r="OYT695" s="412"/>
      <c r="OYU695" s="412"/>
      <c r="OYV695" s="412"/>
      <c r="OYW695" s="412"/>
      <c r="OYX695" s="412"/>
      <c r="OYY695" s="412"/>
      <c r="OYZ695" s="412"/>
      <c r="OZA695" s="412"/>
      <c r="OZB695" s="412"/>
      <c r="OZC695" s="412"/>
      <c r="OZD695" s="412"/>
      <c r="OZE695" s="412"/>
      <c r="OZF695" s="413"/>
      <c r="OZG695" s="413"/>
      <c r="OZH695" s="413"/>
      <c r="OZI695" s="413"/>
      <c r="OZJ695" s="413"/>
      <c r="OZK695" s="413"/>
      <c r="OZL695" s="413"/>
      <c r="OZM695" s="413"/>
      <c r="OZN695" s="413"/>
      <c r="OZO695" s="413"/>
      <c r="OZP695" s="413"/>
      <c r="OZQ695" s="413"/>
      <c r="OZR695" s="413"/>
      <c r="OZS695" s="413"/>
      <c r="OZT695" s="413"/>
      <c r="OZU695" s="413"/>
      <c r="OZV695" s="413"/>
      <c r="OZW695" s="413"/>
      <c r="OZX695" s="413"/>
      <c r="OZY695" s="413"/>
      <c r="OZZ695" s="413"/>
      <c r="PAA695" s="413"/>
      <c r="PAB695" s="413"/>
      <c r="PAC695" s="413"/>
      <c r="PAD695" s="414"/>
      <c r="PAE695" s="414"/>
      <c r="PAF695" s="414"/>
      <c r="PAG695" s="414"/>
      <c r="PAH695" s="414"/>
      <c r="PAI695" s="413"/>
      <c r="PAJ695" s="413"/>
      <c r="PAK695" s="414"/>
      <c r="PAL695" s="414"/>
      <c r="PAM695" s="413"/>
      <c r="PAN695" s="413"/>
      <c r="PAO695" s="414"/>
      <c r="PAP695" s="414"/>
      <c r="PAQ695" s="413"/>
      <c r="PAR695" s="413"/>
      <c r="PAS695" s="413"/>
      <c r="PAT695" s="413"/>
      <c r="PAU695" s="413"/>
      <c r="PAV695" s="413"/>
      <c r="PAW695" s="413"/>
      <c r="PAX695" s="414"/>
      <c r="PAY695" s="414"/>
      <c r="PAZ695" s="413"/>
      <c r="PBA695" s="413"/>
      <c r="PBB695" s="414"/>
      <c r="PBC695" s="414"/>
      <c r="PBD695" s="413"/>
      <c r="PBE695" s="413"/>
      <c r="PBF695" s="413"/>
      <c r="PBG695" s="413"/>
      <c r="PBH695" s="413"/>
      <c r="PBI695" s="407"/>
      <c r="PBJ695" s="439"/>
      <c r="PBK695" s="413"/>
      <c r="PBL695" s="413"/>
      <c r="PBM695" s="413"/>
      <c r="PBN695" s="413"/>
      <c r="PBO695" s="413"/>
      <c r="PBP695" s="413"/>
      <c r="PBQ695" s="413"/>
      <c r="PBR695" s="412"/>
      <c r="PBS695" s="412"/>
      <c r="PBT695" s="412"/>
      <c r="PBU695" s="412"/>
      <c r="PBV695" s="412"/>
      <c r="PBW695" s="412"/>
      <c r="PBX695" s="412"/>
      <c r="PBY695" s="412"/>
      <c r="PBZ695" s="412"/>
      <c r="PCA695" s="412"/>
      <c r="PCB695" s="412"/>
      <c r="PCC695" s="412"/>
      <c r="PCD695" s="412"/>
      <c r="PCE695" s="412"/>
      <c r="PCF695" s="412"/>
      <c r="PCG695" s="412"/>
      <c r="PCH695" s="412"/>
      <c r="PCI695" s="412"/>
      <c r="PCJ695" s="412"/>
      <c r="PCK695" s="412"/>
      <c r="PCL695" s="412"/>
      <c r="PCM695" s="412"/>
      <c r="PCN695" s="412"/>
      <c r="PCO695" s="412"/>
      <c r="PCP695" s="412"/>
      <c r="PCQ695" s="412"/>
      <c r="PCR695" s="412"/>
      <c r="PCS695" s="412"/>
      <c r="PCT695" s="412"/>
      <c r="PCU695" s="412"/>
      <c r="PCV695" s="412"/>
      <c r="PCW695" s="412"/>
      <c r="PCX695" s="412"/>
      <c r="PCY695" s="412"/>
      <c r="PCZ695" s="412"/>
      <c r="PDA695" s="412"/>
      <c r="PDB695" s="412"/>
      <c r="PDC695" s="412"/>
      <c r="PDD695" s="412"/>
      <c r="PDE695" s="412"/>
      <c r="PDF695" s="412"/>
      <c r="PDG695" s="412"/>
      <c r="PDH695" s="412"/>
      <c r="PDI695" s="412"/>
      <c r="PDJ695" s="413"/>
      <c r="PDK695" s="413"/>
      <c r="PDL695" s="413"/>
      <c r="PDM695" s="413"/>
      <c r="PDN695" s="413"/>
      <c r="PDO695" s="413"/>
      <c r="PDP695" s="413"/>
      <c r="PDQ695" s="413"/>
      <c r="PDR695" s="413"/>
      <c r="PDS695" s="413"/>
      <c r="PDT695" s="413"/>
      <c r="PDU695" s="413"/>
      <c r="PDV695" s="413"/>
      <c r="PDW695" s="413"/>
      <c r="PDX695" s="413"/>
      <c r="PDY695" s="413"/>
      <c r="PDZ695" s="413"/>
      <c r="PEA695" s="413"/>
      <c r="PEB695" s="413"/>
      <c r="PEC695" s="413"/>
      <c r="PED695" s="413"/>
      <c r="PEE695" s="413"/>
      <c r="PEF695" s="413"/>
      <c r="PEG695" s="413"/>
      <c r="PEH695" s="414"/>
      <c r="PEI695" s="414"/>
      <c r="PEJ695" s="414"/>
      <c r="PEK695" s="414"/>
      <c r="PEL695" s="414"/>
      <c r="PEM695" s="413"/>
      <c r="PEN695" s="413"/>
      <c r="PEO695" s="414"/>
      <c r="PEP695" s="414"/>
      <c r="PEQ695" s="413"/>
      <c r="PER695" s="413"/>
      <c r="PES695" s="414"/>
      <c r="PET695" s="414"/>
      <c r="PEU695" s="413"/>
      <c r="PEV695" s="413"/>
      <c r="PEW695" s="413"/>
      <c r="PEX695" s="413"/>
      <c r="PEY695" s="413"/>
      <c r="PEZ695" s="413"/>
      <c r="PFA695" s="413"/>
      <c r="PFB695" s="414"/>
      <c r="PFC695" s="414"/>
      <c r="PFD695" s="413"/>
      <c r="PFE695" s="413"/>
      <c r="PFF695" s="414"/>
      <c r="PFG695" s="414"/>
      <c r="PFH695" s="413"/>
      <c r="PFI695" s="413"/>
      <c r="PFJ695" s="413"/>
      <c r="PFK695" s="413"/>
      <c r="PFL695" s="413"/>
      <c r="PFM695" s="407"/>
      <c r="PFN695" s="439"/>
      <c r="PFO695" s="413"/>
      <c r="PFP695" s="413"/>
      <c r="PFQ695" s="413"/>
      <c r="PFR695" s="413"/>
      <c r="PFS695" s="413"/>
      <c r="PFT695" s="413"/>
      <c r="PFU695" s="413"/>
      <c r="PFV695" s="412"/>
      <c r="PFW695" s="412"/>
      <c r="PFX695" s="412"/>
      <c r="PFY695" s="412"/>
      <c r="PFZ695" s="412"/>
      <c r="PGA695" s="412"/>
      <c r="PGB695" s="412"/>
      <c r="PGC695" s="412"/>
      <c r="PGD695" s="412"/>
      <c r="PGE695" s="412"/>
      <c r="PGF695" s="412"/>
      <c r="PGG695" s="412"/>
      <c r="PGH695" s="412"/>
      <c r="PGI695" s="412"/>
      <c r="PGJ695" s="412"/>
      <c r="PGK695" s="412"/>
      <c r="PGL695" s="412"/>
      <c r="PGM695" s="412"/>
      <c r="PGN695" s="412"/>
      <c r="PGO695" s="412"/>
      <c r="PGP695" s="412"/>
      <c r="PGQ695" s="412"/>
      <c r="PGR695" s="412"/>
      <c r="PGS695" s="412"/>
      <c r="PGT695" s="412"/>
      <c r="PGU695" s="412"/>
      <c r="PGV695" s="412"/>
      <c r="PGW695" s="412"/>
      <c r="PGX695" s="412"/>
      <c r="PGY695" s="412"/>
      <c r="PGZ695" s="412"/>
      <c r="PHA695" s="412"/>
      <c r="PHB695" s="412"/>
      <c r="PHC695" s="412"/>
      <c r="PHD695" s="412"/>
      <c r="PHE695" s="412"/>
      <c r="PHF695" s="412"/>
      <c r="PHG695" s="412"/>
      <c r="PHH695" s="412"/>
      <c r="PHI695" s="412"/>
      <c r="PHJ695" s="412"/>
      <c r="PHK695" s="412"/>
      <c r="PHL695" s="412"/>
      <c r="PHM695" s="412"/>
      <c r="PHN695" s="413"/>
      <c r="PHO695" s="413"/>
      <c r="PHP695" s="413"/>
      <c r="PHQ695" s="413"/>
      <c r="PHR695" s="413"/>
      <c r="PHS695" s="413"/>
      <c r="PHT695" s="413"/>
      <c r="PHU695" s="413"/>
      <c r="PHV695" s="413"/>
      <c r="PHW695" s="413"/>
      <c r="PHX695" s="413"/>
      <c r="PHY695" s="413"/>
      <c r="PHZ695" s="413"/>
      <c r="PIA695" s="413"/>
      <c r="PIB695" s="413"/>
      <c r="PIC695" s="413"/>
      <c r="PID695" s="413"/>
      <c r="PIE695" s="413"/>
      <c r="PIF695" s="413"/>
      <c r="PIG695" s="413"/>
      <c r="PIH695" s="413"/>
      <c r="PII695" s="413"/>
      <c r="PIJ695" s="413"/>
      <c r="PIK695" s="413"/>
      <c r="PIL695" s="414"/>
      <c r="PIM695" s="414"/>
      <c r="PIN695" s="414"/>
      <c r="PIO695" s="414"/>
      <c r="PIP695" s="414"/>
      <c r="PIQ695" s="413"/>
      <c r="PIR695" s="413"/>
      <c r="PIS695" s="414"/>
      <c r="PIT695" s="414"/>
      <c r="PIU695" s="413"/>
      <c r="PIV695" s="413"/>
      <c r="PIW695" s="414"/>
      <c r="PIX695" s="414"/>
      <c r="PIY695" s="413"/>
      <c r="PIZ695" s="413"/>
      <c r="PJA695" s="413"/>
      <c r="PJB695" s="413"/>
      <c r="PJC695" s="413"/>
      <c r="PJD695" s="413"/>
      <c r="PJE695" s="413"/>
      <c r="PJF695" s="414"/>
      <c r="PJG695" s="414"/>
      <c r="PJH695" s="413"/>
      <c r="PJI695" s="413"/>
      <c r="PJJ695" s="414"/>
      <c r="PJK695" s="414"/>
      <c r="PJL695" s="413"/>
      <c r="PJM695" s="413"/>
      <c r="PJN695" s="413"/>
      <c r="PJO695" s="413"/>
      <c r="PJP695" s="413"/>
      <c r="PJQ695" s="407"/>
      <c r="PJR695" s="439"/>
      <c r="PJS695" s="413"/>
      <c r="PJT695" s="413"/>
      <c r="PJU695" s="413"/>
      <c r="PJV695" s="413"/>
      <c r="PJW695" s="413"/>
      <c r="PJX695" s="413"/>
      <c r="PJY695" s="413"/>
      <c r="PJZ695" s="412"/>
      <c r="PKA695" s="412"/>
      <c r="PKB695" s="412"/>
      <c r="PKC695" s="412"/>
      <c r="PKD695" s="412"/>
      <c r="PKE695" s="412"/>
      <c r="PKF695" s="412"/>
      <c r="PKG695" s="412"/>
      <c r="PKH695" s="412"/>
      <c r="PKI695" s="412"/>
      <c r="PKJ695" s="412"/>
      <c r="PKK695" s="412"/>
      <c r="PKL695" s="412"/>
      <c r="PKM695" s="412"/>
      <c r="PKN695" s="412"/>
      <c r="PKO695" s="412"/>
      <c r="PKP695" s="412"/>
      <c r="PKQ695" s="412"/>
      <c r="PKR695" s="412"/>
      <c r="PKS695" s="412"/>
      <c r="PKT695" s="412"/>
      <c r="PKU695" s="412"/>
      <c r="PKV695" s="412"/>
      <c r="PKW695" s="412"/>
      <c r="PKX695" s="412"/>
      <c r="PKY695" s="412"/>
      <c r="PKZ695" s="412"/>
      <c r="PLA695" s="412"/>
      <c r="PLB695" s="412"/>
      <c r="PLC695" s="412"/>
      <c r="PLD695" s="412"/>
      <c r="PLE695" s="412"/>
      <c r="PLF695" s="412"/>
      <c r="PLG695" s="412"/>
      <c r="PLH695" s="412"/>
      <c r="PLI695" s="412"/>
      <c r="PLJ695" s="412"/>
      <c r="PLK695" s="412"/>
      <c r="PLL695" s="412"/>
      <c r="PLM695" s="412"/>
      <c r="PLN695" s="412"/>
      <c r="PLO695" s="412"/>
      <c r="PLP695" s="412"/>
      <c r="PLQ695" s="412"/>
      <c r="PLR695" s="413"/>
      <c r="PLS695" s="413"/>
      <c r="PLT695" s="413"/>
      <c r="PLU695" s="413"/>
      <c r="PLV695" s="413"/>
      <c r="PLW695" s="413"/>
      <c r="PLX695" s="413"/>
      <c r="PLY695" s="413"/>
      <c r="PLZ695" s="413"/>
      <c r="PMA695" s="413"/>
      <c r="PMB695" s="413"/>
      <c r="PMC695" s="413"/>
      <c r="PMD695" s="413"/>
      <c r="PME695" s="413"/>
      <c r="PMF695" s="413"/>
      <c r="PMG695" s="413"/>
      <c r="PMH695" s="413"/>
      <c r="PMI695" s="413"/>
      <c r="PMJ695" s="413"/>
      <c r="PMK695" s="413"/>
      <c r="PML695" s="413"/>
      <c r="PMM695" s="413"/>
      <c r="PMN695" s="413"/>
      <c r="PMO695" s="413"/>
      <c r="PMP695" s="414"/>
      <c r="PMQ695" s="414"/>
      <c r="PMR695" s="414"/>
      <c r="PMS695" s="414"/>
      <c r="PMT695" s="414"/>
      <c r="PMU695" s="413"/>
      <c r="PMV695" s="413"/>
      <c r="PMW695" s="414"/>
      <c r="PMX695" s="414"/>
      <c r="PMY695" s="413"/>
      <c r="PMZ695" s="413"/>
      <c r="PNA695" s="414"/>
      <c r="PNB695" s="414"/>
      <c r="PNC695" s="413"/>
      <c r="PND695" s="413"/>
      <c r="PNE695" s="413"/>
      <c r="PNF695" s="413"/>
      <c r="PNG695" s="413"/>
      <c r="PNH695" s="413"/>
      <c r="PNI695" s="413"/>
      <c r="PNJ695" s="414"/>
      <c r="PNK695" s="414"/>
      <c r="PNL695" s="413"/>
      <c r="PNM695" s="413"/>
      <c r="PNN695" s="414"/>
      <c r="PNO695" s="414"/>
      <c r="PNP695" s="413"/>
      <c r="PNQ695" s="413"/>
      <c r="PNR695" s="413"/>
      <c r="PNS695" s="413"/>
      <c r="PNT695" s="413"/>
      <c r="PNU695" s="407"/>
      <c r="PNV695" s="439"/>
      <c r="PNW695" s="413"/>
      <c r="PNX695" s="413"/>
      <c r="PNY695" s="413"/>
      <c r="PNZ695" s="413"/>
      <c r="POA695" s="413"/>
      <c r="POB695" s="413"/>
      <c r="POC695" s="413"/>
      <c r="POD695" s="412"/>
      <c r="POE695" s="412"/>
      <c r="POF695" s="412"/>
      <c r="POG695" s="412"/>
      <c r="POH695" s="412"/>
      <c r="POI695" s="412"/>
      <c r="POJ695" s="412"/>
      <c r="POK695" s="412"/>
      <c r="POL695" s="412"/>
      <c r="POM695" s="412"/>
      <c r="PON695" s="412"/>
      <c r="POO695" s="412"/>
      <c r="POP695" s="412"/>
      <c r="POQ695" s="412"/>
      <c r="POR695" s="412"/>
      <c r="POS695" s="412"/>
      <c r="POT695" s="412"/>
      <c r="POU695" s="412"/>
      <c r="POV695" s="412"/>
      <c r="POW695" s="412"/>
      <c r="POX695" s="412"/>
      <c r="POY695" s="412"/>
      <c r="POZ695" s="412"/>
      <c r="PPA695" s="412"/>
      <c r="PPB695" s="412"/>
      <c r="PPC695" s="412"/>
      <c r="PPD695" s="412"/>
      <c r="PPE695" s="412"/>
      <c r="PPF695" s="412"/>
      <c r="PPG695" s="412"/>
      <c r="PPH695" s="412"/>
      <c r="PPI695" s="412"/>
      <c r="PPJ695" s="412"/>
      <c r="PPK695" s="412"/>
      <c r="PPL695" s="412"/>
      <c r="PPM695" s="412"/>
      <c r="PPN695" s="412"/>
      <c r="PPO695" s="412"/>
      <c r="PPP695" s="412"/>
      <c r="PPQ695" s="412"/>
      <c r="PPR695" s="412"/>
      <c r="PPS695" s="412"/>
      <c r="PPT695" s="412"/>
      <c r="PPU695" s="412"/>
      <c r="PPV695" s="413"/>
      <c r="PPW695" s="413"/>
      <c r="PPX695" s="413"/>
      <c r="PPY695" s="413"/>
      <c r="PPZ695" s="413"/>
      <c r="PQA695" s="413"/>
      <c r="PQB695" s="413"/>
      <c r="PQC695" s="413"/>
      <c r="PQD695" s="413"/>
      <c r="PQE695" s="413"/>
      <c r="PQF695" s="413"/>
      <c r="PQG695" s="413"/>
      <c r="PQH695" s="413"/>
      <c r="PQI695" s="413"/>
      <c r="PQJ695" s="413"/>
      <c r="PQK695" s="413"/>
      <c r="PQL695" s="413"/>
      <c r="PQM695" s="413"/>
      <c r="PQN695" s="413"/>
      <c r="PQO695" s="413"/>
      <c r="PQP695" s="413"/>
      <c r="PQQ695" s="413"/>
      <c r="PQR695" s="413"/>
      <c r="PQS695" s="413"/>
      <c r="PQT695" s="414"/>
      <c r="PQU695" s="414"/>
      <c r="PQV695" s="414"/>
      <c r="PQW695" s="414"/>
      <c r="PQX695" s="414"/>
      <c r="PQY695" s="413"/>
      <c r="PQZ695" s="413"/>
      <c r="PRA695" s="414"/>
      <c r="PRB695" s="414"/>
      <c r="PRC695" s="413"/>
      <c r="PRD695" s="413"/>
      <c r="PRE695" s="414"/>
      <c r="PRF695" s="414"/>
      <c r="PRG695" s="413"/>
      <c r="PRH695" s="413"/>
      <c r="PRI695" s="413"/>
      <c r="PRJ695" s="413"/>
      <c r="PRK695" s="413"/>
      <c r="PRL695" s="413"/>
      <c r="PRM695" s="413"/>
      <c r="PRN695" s="414"/>
      <c r="PRO695" s="414"/>
      <c r="PRP695" s="413"/>
      <c r="PRQ695" s="413"/>
      <c r="PRR695" s="414"/>
      <c r="PRS695" s="414"/>
      <c r="PRT695" s="413"/>
      <c r="PRU695" s="413"/>
      <c r="PRV695" s="413"/>
      <c r="PRW695" s="413"/>
      <c r="PRX695" s="413"/>
      <c r="PRY695" s="407"/>
      <c r="PRZ695" s="439"/>
      <c r="PSA695" s="413"/>
      <c r="PSB695" s="413"/>
      <c r="PSC695" s="413"/>
      <c r="PSD695" s="413"/>
      <c r="PSE695" s="413"/>
      <c r="PSF695" s="413"/>
      <c r="PSG695" s="413"/>
      <c r="PSH695" s="412"/>
      <c r="PSI695" s="412"/>
      <c r="PSJ695" s="412"/>
      <c r="PSK695" s="412"/>
      <c r="PSL695" s="412"/>
      <c r="PSM695" s="412"/>
      <c r="PSN695" s="412"/>
      <c r="PSO695" s="412"/>
      <c r="PSP695" s="412"/>
      <c r="PSQ695" s="412"/>
      <c r="PSR695" s="412"/>
      <c r="PSS695" s="412"/>
      <c r="PST695" s="412"/>
      <c r="PSU695" s="412"/>
      <c r="PSV695" s="412"/>
      <c r="PSW695" s="412"/>
      <c r="PSX695" s="412"/>
      <c r="PSY695" s="412"/>
      <c r="PSZ695" s="412"/>
      <c r="PTA695" s="412"/>
      <c r="PTB695" s="412"/>
      <c r="PTC695" s="412"/>
      <c r="PTD695" s="412"/>
      <c r="PTE695" s="412"/>
      <c r="PTF695" s="412"/>
      <c r="PTG695" s="412"/>
      <c r="PTH695" s="412"/>
      <c r="PTI695" s="412"/>
      <c r="PTJ695" s="412"/>
      <c r="PTK695" s="412"/>
      <c r="PTL695" s="412"/>
      <c r="PTM695" s="412"/>
      <c r="PTN695" s="412"/>
      <c r="PTO695" s="412"/>
      <c r="PTP695" s="412"/>
      <c r="PTQ695" s="412"/>
      <c r="PTR695" s="412"/>
      <c r="PTS695" s="412"/>
      <c r="PTT695" s="412"/>
      <c r="PTU695" s="412"/>
      <c r="PTV695" s="412"/>
      <c r="PTW695" s="412"/>
      <c r="PTX695" s="412"/>
      <c r="PTY695" s="412"/>
      <c r="PTZ695" s="413"/>
      <c r="PUA695" s="413"/>
      <c r="PUB695" s="413"/>
      <c r="PUC695" s="413"/>
      <c r="PUD695" s="413"/>
      <c r="PUE695" s="413"/>
      <c r="PUF695" s="413"/>
      <c r="PUG695" s="413"/>
      <c r="PUH695" s="413"/>
      <c r="PUI695" s="413"/>
      <c r="PUJ695" s="413"/>
      <c r="PUK695" s="413"/>
      <c r="PUL695" s="413"/>
      <c r="PUM695" s="413"/>
      <c r="PUN695" s="413"/>
      <c r="PUO695" s="413"/>
      <c r="PUP695" s="413"/>
      <c r="PUQ695" s="413"/>
      <c r="PUR695" s="413"/>
      <c r="PUS695" s="413"/>
      <c r="PUT695" s="413"/>
      <c r="PUU695" s="413"/>
      <c r="PUV695" s="413"/>
      <c r="PUW695" s="413"/>
      <c r="PUX695" s="414"/>
      <c r="PUY695" s="414"/>
      <c r="PUZ695" s="414"/>
      <c r="PVA695" s="414"/>
      <c r="PVB695" s="414"/>
      <c r="PVC695" s="413"/>
      <c r="PVD695" s="413"/>
      <c r="PVE695" s="414"/>
      <c r="PVF695" s="414"/>
      <c r="PVG695" s="413"/>
      <c r="PVH695" s="413"/>
      <c r="PVI695" s="414"/>
      <c r="PVJ695" s="414"/>
      <c r="PVK695" s="413"/>
      <c r="PVL695" s="413"/>
      <c r="PVM695" s="413"/>
      <c r="PVN695" s="413"/>
      <c r="PVO695" s="413"/>
      <c r="PVP695" s="413"/>
      <c r="PVQ695" s="413"/>
      <c r="PVR695" s="414"/>
      <c r="PVS695" s="414"/>
      <c r="PVT695" s="413"/>
      <c r="PVU695" s="413"/>
      <c r="PVV695" s="414"/>
      <c r="PVW695" s="414"/>
      <c r="PVX695" s="413"/>
      <c r="PVY695" s="413"/>
      <c r="PVZ695" s="413"/>
      <c r="PWA695" s="413"/>
      <c r="PWB695" s="413"/>
      <c r="PWC695" s="407"/>
      <c r="PWD695" s="439"/>
      <c r="PWE695" s="413"/>
      <c r="PWF695" s="413"/>
      <c r="PWG695" s="413"/>
      <c r="PWH695" s="413"/>
      <c r="PWI695" s="413"/>
      <c r="PWJ695" s="413"/>
      <c r="PWK695" s="413"/>
      <c r="PWL695" s="412"/>
      <c r="PWM695" s="412"/>
      <c r="PWN695" s="412"/>
      <c r="PWO695" s="412"/>
      <c r="PWP695" s="412"/>
      <c r="PWQ695" s="412"/>
      <c r="PWR695" s="412"/>
      <c r="PWS695" s="412"/>
      <c r="PWT695" s="412"/>
      <c r="PWU695" s="412"/>
      <c r="PWV695" s="412"/>
      <c r="PWW695" s="412"/>
      <c r="PWX695" s="412"/>
      <c r="PWY695" s="412"/>
      <c r="PWZ695" s="412"/>
      <c r="PXA695" s="412"/>
      <c r="PXB695" s="412"/>
      <c r="PXC695" s="412"/>
      <c r="PXD695" s="412"/>
      <c r="PXE695" s="412"/>
      <c r="PXF695" s="412"/>
      <c r="PXG695" s="412"/>
      <c r="PXH695" s="412"/>
      <c r="PXI695" s="412"/>
      <c r="PXJ695" s="412"/>
      <c r="PXK695" s="412"/>
      <c r="PXL695" s="412"/>
      <c r="PXM695" s="412"/>
      <c r="PXN695" s="412"/>
      <c r="PXO695" s="412"/>
      <c r="PXP695" s="412"/>
      <c r="PXQ695" s="412"/>
      <c r="PXR695" s="412"/>
      <c r="PXS695" s="412"/>
      <c r="PXT695" s="412"/>
      <c r="PXU695" s="412"/>
      <c r="PXV695" s="412"/>
      <c r="PXW695" s="412"/>
      <c r="PXX695" s="412"/>
      <c r="PXY695" s="412"/>
      <c r="PXZ695" s="412"/>
      <c r="PYA695" s="412"/>
      <c r="PYB695" s="412"/>
      <c r="PYC695" s="412"/>
      <c r="PYD695" s="413"/>
      <c r="PYE695" s="413"/>
      <c r="PYF695" s="413"/>
      <c r="PYG695" s="413"/>
      <c r="PYH695" s="413"/>
      <c r="PYI695" s="413"/>
      <c r="PYJ695" s="413"/>
      <c r="PYK695" s="413"/>
      <c r="PYL695" s="413"/>
      <c r="PYM695" s="413"/>
      <c r="PYN695" s="413"/>
      <c r="PYO695" s="413"/>
      <c r="PYP695" s="413"/>
      <c r="PYQ695" s="413"/>
      <c r="PYR695" s="413"/>
      <c r="PYS695" s="413"/>
      <c r="PYT695" s="413"/>
      <c r="PYU695" s="413"/>
      <c r="PYV695" s="413"/>
      <c r="PYW695" s="413"/>
      <c r="PYX695" s="413"/>
      <c r="PYY695" s="413"/>
      <c r="PYZ695" s="413"/>
      <c r="PZA695" s="413"/>
      <c r="PZB695" s="414"/>
      <c r="PZC695" s="414"/>
      <c r="PZD695" s="414"/>
      <c r="PZE695" s="414"/>
      <c r="PZF695" s="414"/>
      <c r="PZG695" s="413"/>
      <c r="PZH695" s="413"/>
      <c r="PZI695" s="414"/>
      <c r="PZJ695" s="414"/>
      <c r="PZK695" s="413"/>
      <c r="PZL695" s="413"/>
      <c r="PZM695" s="414"/>
      <c r="PZN695" s="414"/>
      <c r="PZO695" s="413"/>
      <c r="PZP695" s="413"/>
      <c r="PZQ695" s="413"/>
      <c r="PZR695" s="413"/>
      <c r="PZS695" s="413"/>
      <c r="PZT695" s="413"/>
      <c r="PZU695" s="413"/>
      <c r="PZV695" s="414"/>
      <c r="PZW695" s="414"/>
      <c r="PZX695" s="413"/>
      <c r="PZY695" s="413"/>
      <c r="PZZ695" s="414"/>
      <c r="QAA695" s="414"/>
      <c r="QAB695" s="413"/>
      <c r="QAC695" s="413"/>
      <c r="QAD695" s="413"/>
      <c r="QAE695" s="413"/>
      <c r="QAF695" s="413"/>
      <c r="QAG695" s="407"/>
      <c r="QAH695" s="439"/>
      <c r="QAI695" s="413"/>
      <c r="QAJ695" s="413"/>
      <c r="QAK695" s="413"/>
      <c r="QAL695" s="413"/>
      <c r="QAM695" s="413"/>
      <c r="QAN695" s="413"/>
      <c r="QAO695" s="413"/>
      <c r="QAP695" s="412"/>
      <c r="QAQ695" s="412"/>
      <c r="QAR695" s="412"/>
      <c r="QAS695" s="412"/>
      <c r="QAT695" s="412"/>
      <c r="QAU695" s="412"/>
      <c r="QAV695" s="412"/>
      <c r="QAW695" s="412"/>
      <c r="QAX695" s="412"/>
      <c r="QAY695" s="412"/>
      <c r="QAZ695" s="412"/>
      <c r="QBA695" s="412"/>
      <c r="QBB695" s="412"/>
      <c r="QBC695" s="412"/>
      <c r="QBD695" s="412"/>
      <c r="QBE695" s="412"/>
      <c r="QBF695" s="412"/>
      <c r="QBG695" s="412"/>
      <c r="QBH695" s="412"/>
      <c r="QBI695" s="412"/>
      <c r="QBJ695" s="412"/>
      <c r="QBK695" s="412"/>
      <c r="QBL695" s="412"/>
      <c r="QBM695" s="412"/>
      <c r="QBN695" s="412"/>
      <c r="QBO695" s="412"/>
      <c r="QBP695" s="412"/>
      <c r="QBQ695" s="412"/>
      <c r="QBR695" s="412"/>
      <c r="QBS695" s="412"/>
      <c r="QBT695" s="412"/>
      <c r="QBU695" s="412"/>
      <c r="QBV695" s="412"/>
      <c r="QBW695" s="412"/>
      <c r="QBX695" s="412"/>
      <c r="QBY695" s="412"/>
      <c r="QBZ695" s="412"/>
      <c r="QCA695" s="412"/>
      <c r="QCB695" s="412"/>
      <c r="QCC695" s="412"/>
      <c r="QCD695" s="412"/>
      <c r="QCE695" s="412"/>
      <c r="QCF695" s="412"/>
      <c r="QCG695" s="412"/>
      <c r="QCH695" s="413"/>
      <c r="QCI695" s="413"/>
      <c r="QCJ695" s="413"/>
      <c r="QCK695" s="413"/>
      <c r="QCL695" s="413"/>
      <c r="QCM695" s="413"/>
      <c r="QCN695" s="413"/>
      <c r="QCO695" s="413"/>
      <c r="QCP695" s="413"/>
      <c r="QCQ695" s="413"/>
      <c r="QCR695" s="413"/>
      <c r="QCS695" s="413"/>
      <c r="QCT695" s="413"/>
      <c r="QCU695" s="413"/>
      <c r="QCV695" s="413"/>
      <c r="QCW695" s="413"/>
      <c r="QCX695" s="413"/>
      <c r="QCY695" s="413"/>
      <c r="QCZ695" s="413"/>
      <c r="QDA695" s="413"/>
      <c r="QDB695" s="413"/>
      <c r="QDC695" s="413"/>
      <c r="QDD695" s="413"/>
      <c r="QDE695" s="413"/>
      <c r="QDF695" s="414"/>
      <c r="QDG695" s="414"/>
      <c r="QDH695" s="414"/>
      <c r="QDI695" s="414"/>
      <c r="QDJ695" s="414"/>
      <c r="QDK695" s="413"/>
      <c r="QDL695" s="413"/>
      <c r="QDM695" s="414"/>
      <c r="QDN695" s="414"/>
      <c r="QDO695" s="413"/>
      <c r="QDP695" s="413"/>
      <c r="QDQ695" s="414"/>
      <c r="QDR695" s="414"/>
      <c r="QDS695" s="413"/>
      <c r="QDT695" s="413"/>
      <c r="QDU695" s="413"/>
      <c r="QDV695" s="413"/>
      <c r="QDW695" s="413"/>
      <c r="QDX695" s="413"/>
      <c r="QDY695" s="413"/>
      <c r="QDZ695" s="414"/>
      <c r="QEA695" s="414"/>
      <c r="QEB695" s="413"/>
      <c r="QEC695" s="413"/>
      <c r="QED695" s="414"/>
      <c r="QEE695" s="414"/>
      <c r="QEF695" s="413"/>
      <c r="QEG695" s="413"/>
      <c r="QEH695" s="413"/>
      <c r="QEI695" s="413"/>
      <c r="QEJ695" s="413"/>
      <c r="QEK695" s="407"/>
      <c r="QEL695" s="439"/>
      <c r="QEM695" s="413"/>
      <c r="QEN695" s="413"/>
      <c r="QEO695" s="413"/>
      <c r="QEP695" s="413"/>
      <c r="QEQ695" s="413"/>
      <c r="QER695" s="413"/>
      <c r="QES695" s="413"/>
      <c r="QET695" s="412"/>
      <c r="QEU695" s="412"/>
      <c r="QEV695" s="412"/>
      <c r="QEW695" s="412"/>
      <c r="QEX695" s="412"/>
      <c r="QEY695" s="412"/>
      <c r="QEZ695" s="412"/>
      <c r="QFA695" s="412"/>
      <c r="QFB695" s="412"/>
      <c r="QFC695" s="412"/>
      <c r="QFD695" s="412"/>
      <c r="QFE695" s="412"/>
      <c r="QFF695" s="412"/>
      <c r="QFG695" s="412"/>
      <c r="QFH695" s="412"/>
      <c r="QFI695" s="412"/>
      <c r="QFJ695" s="412"/>
      <c r="QFK695" s="412"/>
      <c r="QFL695" s="412"/>
      <c r="QFM695" s="412"/>
      <c r="QFN695" s="412"/>
      <c r="QFO695" s="412"/>
      <c r="QFP695" s="412"/>
      <c r="QFQ695" s="412"/>
      <c r="QFR695" s="412"/>
      <c r="QFS695" s="412"/>
      <c r="QFT695" s="412"/>
      <c r="QFU695" s="412"/>
      <c r="QFV695" s="412"/>
      <c r="QFW695" s="412"/>
      <c r="QFX695" s="412"/>
      <c r="QFY695" s="412"/>
      <c r="QFZ695" s="412"/>
      <c r="QGA695" s="412"/>
      <c r="QGB695" s="412"/>
      <c r="QGC695" s="412"/>
      <c r="QGD695" s="412"/>
      <c r="QGE695" s="412"/>
      <c r="QGF695" s="412"/>
      <c r="QGG695" s="412"/>
      <c r="QGH695" s="412"/>
      <c r="QGI695" s="412"/>
      <c r="QGJ695" s="412"/>
      <c r="QGK695" s="412"/>
      <c r="QGL695" s="413"/>
      <c r="QGM695" s="413"/>
      <c r="QGN695" s="413"/>
      <c r="QGO695" s="413"/>
      <c r="QGP695" s="413"/>
      <c r="QGQ695" s="413"/>
      <c r="QGR695" s="413"/>
      <c r="QGS695" s="413"/>
      <c r="QGT695" s="413"/>
      <c r="QGU695" s="413"/>
      <c r="QGV695" s="413"/>
      <c r="QGW695" s="413"/>
      <c r="QGX695" s="413"/>
      <c r="QGY695" s="413"/>
      <c r="QGZ695" s="413"/>
      <c r="QHA695" s="413"/>
      <c r="QHB695" s="413"/>
      <c r="QHC695" s="413"/>
      <c r="QHD695" s="413"/>
      <c r="QHE695" s="413"/>
      <c r="QHF695" s="413"/>
      <c r="QHG695" s="413"/>
      <c r="QHH695" s="413"/>
      <c r="QHI695" s="413"/>
      <c r="QHJ695" s="414"/>
      <c r="QHK695" s="414"/>
      <c r="QHL695" s="414"/>
      <c r="QHM695" s="414"/>
      <c r="QHN695" s="414"/>
      <c r="QHO695" s="413"/>
      <c r="QHP695" s="413"/>
      <c r="QHQ695" s="414"/>
      <c r="QHR695" s="414"/>
      <c r="QHS695" s="413"/>
      <c r="QHT695" s="413"/>
      <c r="QHU695" s="414"/>
      <c r="QHV695" s="414"/>
      <c r="QHW695" s="413"/>
      <c r="QHX695" s="413"/>
      <c r="QHY695" s="413"/>
      <c r="QHZ695" s="413"/>
      <c r="QIA695" s="413"/>
      <c r="QIB695" s="413"/>
      <c r="QIC695" s="413"/>
      <c r="QID695" s="414"/>
      <c r="QIE695" s="414"/>
      <c r="QIF695" s="413"/>
      <c r="QIG695" s="413"/>
      <c r="QIH695" s="414"/>
      <c r="QII695" s="414"/>
      <c r="QIJ695" s="413"/>
      <c r="QIK695" s="413"/>
      <c r="QIL695" s="413"/>
      <c r="QIM695" s="413"/>
      <c r="QIN695" s="413"/>
      <c r="QIO695" s="407"/>
      <c r="QIP695" s="439"/>
      <c r="QIQ695" s="413"/>
      <c r="QIR695" s="413"/>
      <c r="QIS695" s="413"/>
      <c r="QIT695" s="413"/>
      <c r="QIU695" s="413"/>
      <c r="QIV695" s="413"/>
      <c r="QIW695" s="413"/>
      <c r="QIX695" s="412"/>
      <c r="QIY695" s="412"/>
      <c r="QIZ695" s="412"/>
      <c r="QJA695" s="412"/>
      <c r="QJB695" s="412"/>
      <c r="QJC695" s="412"/>
      <c r="QJD695" s="412"/>
      <c r="QJE695" s="412"/>
      <c r="QJF695" s="412"/>
      <c r="QJG695" s="412"/>
      <c r="QJH695" s="412"/>
      <c r="QJI695" s="412"/>
      <c r="QJJ695" s="412"/>
      <c r="QJK695" s="412"/>
      <c r="QJL695" s="412"/>
      <c r="QJM695" s="412"/>
      <c r="QJN695" s="412"/>
      <c r="QJO695" s="412"/>
      <c r="QJP695" s="412"/>
      <c r="QJQ695" s="412"/>
      <c r="QJR695" s="412"/>
      <c r="QJS695" s="412"/>
      <c r="QJT695" s="412"/>
      <c r="QJU695" s="412"/>
      <c r="QJV695" s="412"/>
      <c r="QJW695" s="412"/>
      <c r="QJX695" s="412"/>
      <c r="QJY695" s="412"/>
      <c r="QJZ695" s="412"/>
      <c r="QKA695" s="412"/>
      <c r="QKB695" s="412"/>
      <c r="QKC695" s="412"/>
      <c r="QKD695" s="412"/>
      <c r="QKE695" s="412"/>
      <c r="QKF695" s="412"/>
      <c r="QKG695" s="412"/>
      <c r="QKH695" s="412"/>
      <c r="QKI695" s="412"/>
      <c r="QKJ695" s="412"/>
      <c r="QKK695" s="412"/>
      <c r="QKL695" s="412"/>
      <c r="QKM695" s="412"/>
      <c r="QKN695" s="412"/>
      <c r="QKO695" s="412"/>
      <c r="QKP695" s="413"/>
      <c r="QKQ695" s="413"/>
      <c r="QKR695" s="413"/>
      <c r="QKS695" s="413"/>
      <c r="QKT695" s="413"/>
      <c r="QKU695" s="413"/>
      <c r="QKV695" s="413"/>
      <c r="QKW695" s="413"/>
      <c r="QKX695" s="413"/>
      <c r="QKY695" s="413"/>
      <c r="QKZ695" s="413"/>
      <c r="QLA695" s="413"/>
      <c r="QLB695" s="413"/>
      <c r="QLC695" s="413"/>
      <c r="QLD695" s="413"/>
      <c r="QLE695" s="413"/>
      <c r="QLF695" s="413"/>
      <c r="QLG695" s="413"/>
      <c r="QLH695" s="413"/>
      <c r="QLI695" s="413"/>
      <c r="QLJ695" s="413"/>
      <c r="QLK695" s="413"/>
      <c r="QLL695" s="413"/>
      <c r="QLM695" s="413"/>
      <c r="QLN695" s="414"/>
      <c r="QLO695" s="414"/>
      <c r="QLP695" s="414"/>
      <c r="QLQ695" s="414"/>
      <c r="QLR695" s="414"/>
      <c r="QLS695" s="413"/>
      <c r="QLT695" s="413"/>
      <c r="QLU695" s="414"/>
      <c r="QLV695" s="414"/>
      <c r="QLW695" s="413"/>
      <c r="QLX695" s="413"/>
      <c r="QLY695" s="414"/>
      <c r="QLZ695" s="414"/>
      <c r="QMA695" s="413"/>
      <c r="QMB695" s="413"/>
      <c r="QMC695" s="413"/>
      <c r="QMD695" s="413"/>
      <c r="QME695" s="413"/>
      <c r="QMF695" s="413"/>
      <c r="QMG695" s="413"/>
      <c r="QMH695" s="414"/>
      <c r="QMI695" s="414"/>
      <c r="QMJ695" s="413"/>
      <c r="QMK695" s="413"/>
      <c r="QML695" s="414"/>
      <c r="QMM695" s="414"/>
      <c r="QMN695" s="413"/>
      <c r="QMO695" s="413"/>
      <c r="QMP695" s="413"/>
      <c r="QMQ695" s="413"/>
      <c r="QMR695" s="413"/>
      <c r="QMS695" s="407"/>
      <c r="QMT695" s="439"/>
      <c r="QMU695" s="413"/>
      <c r="QMV695" s="413"/>
      <c r="QMW695" s="413"/>
      <c r="QMX695" s="413"/>
      <c r="QMY695" s="413"/>
      <c r="QMZ695" s="413"/>
      <c r="QNA695" s="413"/>
      <c r="QNB695" s="412"/>
      <c r="QNC695" s="412"/>
      <c r="QND695" s="412"/>
      <c r="QNE695" s="412"/>
      <c r="QNF695" s="412"/>
      <c r="QNG695" s="412"/>
      <c r="QNH695" s="412"/>
      <c r="QNI695" s="412"/>
      <c r="QNJ695" s="412"/>
      <c r="QNK695" s="412"/>
      <c r="QNL695" s="412"/>
      <c r="QNM695" s="412"/>
      <c r="QNN695" s="412"/>
      <c r="QNO695" s="412"/>
      <c r="QNP695" s="412"/>
      <c r="QNQ695" s="412"/>
      <c r="QNR695" s="412"/>
      <c r="QNS695" s="412"/>
      <c r="QNT695" s="412"/>
      <c r="QNU695" s="412"/>
      <c r="QNV695" s="412"/>
      <c r="QNW695" s="412"/>
      <c r="QNX695" s="412"/>
      <c r="QNY695" s="412"/>
      <c r="QNZ695" s="412"/>
      <c r="QOA695" s="412"/>
      <c r="QOB695" s="412"/>
      <c r="QOC695" s="412"/>
      <c r="QOD695" s="412"/>
      <c r="QOE695" s="412"/>
      <c r="QOF695" s="412"/>
      <c r="QOG695" s="412"/>
      <c r="QOH695" s="412"/>
      <c r="QOI695" s="412"/>
      <c r="QOJ695" s="412"/>
      <c r="QOK695" s="412"/>
      <c r="QOL695" s="412"/>
      <c r="QOM695" s="412"/>
      <c r="QON695" s="412"/>
      <c r="QOO695" s="412"/>
      <c r="QOP695" s="412"/>
      <c r="QOQ695" s="412"/>
      <c r="QOR695" s="412"/>
      <c r="QOS695" s="412"/>
      <c r="QOT695" s="413"/>
      <c r="QOU695" s="413"/>
      <c r="QOV695" s="413"/>
      <c r="QOW695" s="413"/>
      <c r="QOX695" s="413"/>
      <c r="QOY695" s="413"/>
      <c r="QOZ695" s="413"/>
      <c r="QPA695" s="413"/>
      <c r="QPB695" s="413"/>
      <c r="QPC695" s="413"/>
      <c r="QPD695" s="413"/>
      <c r="QPE695" s="413"/>
      <c r="QPF695" s="413"/>
      <c r="QPG695" s="413"/>
      <c r="QPH695" s="413"/>
      <c r="QPI695" s="413"/>
      <c r="QPJ695" s="413"/>
      <c r="QPK695" s="413"/>
      <c r="QPL695" s="413"/>
      <c r="QPM695" s="413"/>
      <c r="QPN695" s="413"/>
      <c r="QPO695" s="413"/>
      <c r="QPP695" s="413"/>
      <c r="QPQ695" s="413"/>
      <c r="QPR695" s="414"/>
      <c r="QPS695" s="414"/>
      <c r="QPT695" s="414"/>
      <c r="QPU695" s="414"/>
      <c r="QPV695" s="414"/>
      <c r="QPW695" s="413"/>
      <c r="QPX695" s="413"/>
      <c r="QPY695" s="414"/>
      <c r="QPZ695" s="414"/>
      <c r="QQA695" s="413"/>
      <c r="QQB695" s="413"/>
      <c r="QQC695" s="414"/>
      <c r="QQD695" s="414"/>
      <c r="QQE695" s="413"/>
      <c r="QQF695" s="413"/>
      <c r="QQG695" s="413"/>
      <c r="QQH695" s="413"/>
      <c r="QQI695" s="413"/>
      <c r="QQJ695" s="413"/>
      <c r="QQK695" s="413"/>
      <c r="QQL695" s="414"/>
      <c r="QQM695" s="414"/>
      <c r="QQN695" s="413"/>
      <c r="QQO695" s="413"/>
      <c r="QQP695" s="414"/>
      <c r="QQQ695" s="414"/>
      <c r="QQR695" s="413"/>
      <c r="QQS695" s="413"/>
      <c r="QQT695" s="413"/>
      <c r="QQU695" s="413"/>
      <c r="QQV695" s="413"/>
      <c r="QQW695" s="407"/>
      <c r="QQX695" s="439"/>
      <c r="QQY695" s="413"/>
      <c r="QQZ695" s="413"/>
      <c r="QRA695" s="413"/>
      <c r="QRB695" s="413"/>
      <c r="QRC695" s="413"/>
      <c r="QRD695" s="413"/>
      <c r="QRE695" s="413"/>
      <c r="QRF695" s="412"/>
      <c r="QRG695" s="412"/>
      <c r="QRH695" s="412"/>
      <c r="QRI695" s="412"/>
      <c r="QRJ695" s="412"/>
      <c r="QRK695" s="412"/>
      <c r="QRL695" s="412"/>
      <c r="QRM695" s="412"/>
      <c r="QRN695" s="412"/>
      <c r="QRO695" s="412"/>
      <c r="QRP695" s="412"/>
      <c r="QRQ695" s="412"/>
      <c r="QRR695" s="412"/>
      <c r="QRS695" s="412"/>
      <c r="QRT695" s="412"/>
      <c r="QRU695" s="412"/>
      <c r="QRV695" s="412"/>
      <c r="QRW695" s="412"/>
      <c r="QRX695" s="412"/>
      <c r="QRY695" s="412"/>
      <c r="QRZ695" s="412"/>
      <c r="QSA695" s="412"/>
      <c r="QSB695" s="412"/>
      <c r="QSC695" s="412"/>
      <c r="QSD695" s="412"/>
      <c r="QSE695" s="412"/>
      <c r="QSF695" s="412"/>
      <c r="QSG695" s="412"/>
      <c r="QSH695" s="412"/>
      <c r="QSI695" s="412"/>
      <c r="QSJ695" s="412"/>
      <c r="QSK695" s="412"/>
      <c r="QSL695" s="412"/>
      <c r="QSM695" s="412"/>
      <c r="QSN695" s="412"/>
      <c r="QSO695" s="412"/>
      <c r="QSP695" s="412"/>
      <c r="QSQ695" s="412"/>
      <c r="QSR695" s="412"/>
      <c r="QSS695" s="412"/>
      <c r="QST695" s="412"/>
      <c r="QSU695" s="412"/>
      <c r="QSV695" s="412"/>
      <c r="QSW695" s="412"/>
      <c r="QSX695" s="413"/>
      <c r="QSY695" s="413"/>
      <c r="QSZ695" s="413"/>
      <c r="QTA695" s="413"/>
      <c r="QTB695" s="413"/>
      <c r="QTC695" s="413"/>
      <c r="QTD695" s="413"/>
      <c r="QTE695" s="413"/>
      <c r="QTF695" s="413"/>
      <c r="QTG695" s="413"/>
      <c r="QTH695" s="413"/>
      <c r="QTI695" s="413"/>
      <c r="QTJ695" s="413"/>
      <c r="QTK695" s="413"/>
      <c r="QTL695" s="413"/>
      <c r="QTM695" s="413"/>
      <c r="QTN695" s="413"/>
      <c r="QTO695" s="413"/>
      <c r="QTP695" s="413"/>
      <c r="QTQ695" s="413"/>
      <c r="QTR695" s="413"/>
      <c r="QTS695" s="413"/>
      <c r="QTT695" s="413"/>
      <c r="QTU695" s="413"/>
      <c r="QTV695" s="414"/>
      <c r="QTW695" s="414"/>
      <c r="QTX695" s="414"/>
      <c r="QTY695" s="414"/>
      <c r="QTZ695" s="414"/>
      <c r="QUA695" s="413"/>
      <c r="QUB695" s="413"/>
      <c r="QUC695" s="414"/>
      <c r="QUD695" s="414"/>
      <c r="QUE695" s="413"/>
      <c r="QUF695" s="413"/>
      <c r="QUG695" s="414"/>
      <c r="QUH695" s="414"/>
      <c r="QUI695" s="413"/>
      <c r="QUJ695" s="413"/>
      <c r="QUK695" s="413"/>
      <c r="QUL695" s="413"/>
      <c r="QUM695" s="413"/>
      <c r="QUN695" s="413"/>
      <c r="QUO695" s="413"/>
      <c r="QUP695" s="414"/>
      <c r="QUQ695" s="414"/>
      <c r="QUR695" s="413"/>
      <c r="QUS695" s="413"/>
      <c r="QUT695" s="414"/>
      <c r="QUU695" s="414"/>
      <c r="QUV695" s="413"/>
      <c r="QUW695" s="413"/>
      <c r="QUX695" s="413"/>
      <c r="QUY695" s="413"/>
      <c r="QUZ695" s="413"/>
      <c r="QVA695" s="407"/>
      <c r="QVB695" s="439"/>
      <c r="QVC695" s="413"/>
      <c r="QVD695" s="413"/>
      <c r="QVE695" s="413"/>
      <c r="QVF695" s="413"/>
      <c r="QVG695" s="413"/>
      <c r="QVH695" s="413"/>
      <c r="QVI695" s="413"/>
      <c r="QVJ695" s="412"/>
      <c r="QVK695" s="412"/>
      <c r="QVL695" s="412"/>
      <c r="QVM695" s="412"/>
      <c r="QVN695" s="412"/>
      <c r="QVO695" s="412"/>
      <c r="QVP695" s="412"/>
      <c r="QVQ695" s="412"/>
      <c r="QVR695" s="412"/>
      <c r="QVS695" s="412"/>
      <c r="QVT695" s="412"/>
      <c r="QVU695" s="412"/>
      <c r="QVV695" s="412"/>
      <c r="QVW695" s="412"/>
      <c r="QVX695" s="412"/>
      <c r="QVY695" s="412"/>
      <c r="QVZ695" s="412"/>
      <c r="QWA695" s="412"/>
      <c r="QWB695" s="412"/>
      <c r="QWC695" s="412"/>
      <c r="QWD695" s="412"/>
      <c r="QWE695" s="412"/>
      <c r="QWF695" s="412"/>
      <c r="QWG695" s="412"/>
      <c r="QWH695" s="412"/>
      <c r="QWI695" s="412"/>
      <c r="QWJ695" s="412"/>
      <c r="QWK695" s="412"/>
      <c r="QWL695" s="412"/>
      <c r="QWM695" s="412"/>
      <c r="QWN695" s="412"/>
      <c r="QWO695" s="412"/>
      <c r="QWP695" s="412"/>
      <c r="QWQ695" s="412"/>
      <c r="QWR695" s="412"/>
      <c r="QWS695" s="412"/>
      <c r="QWT695" s="412"/>
      <c r="QWU695" s="412"/>
      <c r="QWV695" s="412"/>
      <c r="QWW695" s="412"/>
      <c r="QWX695" s="412"/>
      <c r="QWY695" s="412"/>
      <c r="QWZ695" s="412"/>
      <c r="QXA695" s="412"/>
      <c r="QXB695" s="413"/>
      <c r="QXC695" s="413"/>
      <c r="QXD695" s="413"/>
      <c r="QXE695" s="413"/>
      <c r="QXF695" s="413"/>
      <c r="QXG695" s="413"/>
      <c r="QXH695" s="413"/>
      <c r="QXI695" s="413"/>
      <c r="QXJ695" s="413"/>
      <c r="QXK695" s="413"/>
      <c r="QXL695" s="413"/>
      <c r="QXM695" s="413"/>
      <c r="QXN695" s="413"/>
      <c r="QXO695" s="413"/>
      <c r="QXP695" s="413"/>
      <c r="QXQ695" s="413"/>
      <c r="QXR695" s="413"/>
      <c r="QXS695" s="413"/>
      <c r="QXT695" s="413"/>
      <c r="QXU695" s="413"/>
      <c r="QXV695" s="413"/>
      <c r="QXW695" s="413"/>
      <c r="QXX695" s="413"/>
      <c r="QXY695" s="413"/>
      <c r="QXZ695" s="414"/>
      <c r="QYA695" s="414"/>
      <c r="QYB695" s="414"/>
      <c r="QYC695" s="414"/>
      <c r="QYD695" s="414"/>
      <c r="QYE695" s="413"/>
      <c r="QYF695" s="413"/>
      <c r="QYG695" s="414"/>
      <c r="QYH695" s="414"/>
      <c r="QYI695" s="413"/>
      <c r="QYJ695" s="413"/>
      <c r="QYK695" s="414"/>
      <c r="QYL695" s="414"/>
      <c r="QYM695" s="413"/>
      <c r="QYN695" s="413"/>
      <c r="QYO695" s="413"/>
      <c r="QYP695" s="413"/>
      <c r="QYQ695" s="413"/>
      <c r="QYR695" s="413"/>
      <c r="QYS695" s="413"/>
      <c r="QYT695" s="414"/>
      <c r="QYU695" s="414"/>
      <c r="QYV695" s="413"/>
      <c r="QYW695" s="413"/>
      <c r="QYX695" s="414"/>
      <c r="QYY695" s="414"/>
      <c r="QYZ695" s="413"/>
      <c r="QZA695" s="413"/>
      <c r="QZB695" s="413"/>
      <c r="QZC695" s="413"/>
      <c r="QZD695" s="413"/>
      <c r="QZE695" s="407"/>
      <c r="QZF695" s="439"/>
      <c r="QZG695" s="413"/>
      <c r="QZH695" s="413"/>
      <c r="QZI695" s="413"/>
      <c r="QZJ695" s="413"/>
      <c r="QZK695" s="413"/>
      <c r="QZL695" s="413"/>
      <c r="QZM695" s="413"/>
      <c r="QZN695" s="412"/>
      <c r="QZO695" s="412"/>
      <c r="QZP695" s="412"/>
      <c r="QZQ695" s="412"/>
      <c r="QZR695" s="412"/>
      <c r="QZS695" s="412"/>
      <c r="QZT695" s="412"/>
      <c r="QZU695" s="412"/>
      <c r="QZV695" s="412"/>
      <c r="QZW695" s="412"/>
      <c r="QZX695" s="412"/>
      <c r="QZY695" s="412"/>
      <c r="QZZ695" s="412"/>
      <c r="RAA695" s="412"/>
      <c r="RAB695" s="412"/>
      <c r="RAC695" s="412"/>
      <c r="RAD695" s="412"/>
      <c r="RAE695" s="412"/>
      <c r="RAF695" s="412"/>
      <c r="RAG695" s="412"/>
      <c r="RAH695" s="412"/>
      <c r="RAI695" s="412"/>
      <c r="RAJ695" s="412"/>
      <c r="RAK695" s="412"/>
      <c r="RAL695" s="412"/>
      <c r="RAM695" s="412"/>
      <c r="RAN695" s="412"/>
      <c r="RAO695" s="412"/>
      <c r="RAP695" s="412"/>
      <c r="RAQ695" s="412"/>
      <c r="RAR695" s="412"/>
      <c r="RAS695" s="412"/>
      <c r="RAT695" s="412"/>
      <c r="RAU695" s="412"/>
      <c r="RAV695" s="412"/>
      <c r="RAW695" s="412"/>
      <c r="RAX695" s="412"/>
      <c r="RAY695" s="412"/>
      <c r="RAZ695" s="412"/>
      <c r="RBA695" s="412"/>
      <c r="RBB695" s="412"/>
      <c r="RBC695" s="412"/>
      <c r="RBD695" s="412"/>
      <c r="RBE695" s="412"/>
      <c r="RBF695" s="413"/>
      <c r="RBG695" s="413"/>
      <c r="RBH695" s="413"/>
      <c r="RBI695" s="413"/>
      <c r="RBJ695" s="413"/>
      <c r="RBK695" s="413"/>
      <c r="RBL695" s="413"/>
      <c r="RBM695" s="413"/>
      <c r="RBN695" s="413"/>
      <c r="RBO695" s="413"/>
      <c r="RBP695" s="413"/>
      <c r="RBQ695" s="413"/>
      <c r="RBR695" s="413"/>
      <c r="RBS695" s="413"/>
      <c r="RBT695" s="413"/>
      <c r="RBU695" s="413"/>
      <c r="RBV695" s="413"/>
      <c r="RBW695" s="413"/>
      <c r="RBX695" s="413"/>
      <c r="RBY695" s="413"/>
      <c r="RBZ695" s="413"/>
      <c r="RCA695" s="413"/>
      <c r="RCB695" s="413"/>
    </row>
    <row r="696" spans="1:12248" s="645" customFormat="1" ht="127.5" customHeight="1" x14ac:dyDescent="0.3">
      <c r="A696" s="407"/>
      <c r="B696" s="499" t="s">
        <v>12</v>
      </c>
      <c r="C696" s="440" t="s">
        <v>388</v>
      </c>
      <c r="D696" s="412">
        <f>E696</f>
        <v>706923.85274</v>
      </c>
      <c r="E696" s="412">
        <f>E697</f>
        <v>706923.85274</v>
      </c>
      <c r="F696" s="412"/>
      <c r="G696" s="412"/>
      <c r="H696" s="412"/>
      <c r="I696" s="412">
        <f t="shared" si="1674"/>
        <v>114901.71030000001</v>
      </c>
      <c r="J696" s="570">
        <f t="shared" si="1675"/>
        <v>0.16253760550679816</v>
      </c>
      <c r="K696" s="412">
        <f>K697</f>
        <v>114901.71030000001</v>
      </c>
      <c r="L696" s="584">
        <f t="shared" si="1676"/>
        <v>0.16253760550679816</v>
      </c>
      <c r="M696" s="412"/>
      <c r="N696" s="412"/>
      <c r="O696" s="412"/>
      <c r="P696" s="412"/>
      <c r="Q696" s="412"/>
      <c r="R696" s="412"/>
      <c r="S696" s="412">
        <f t="shared" si="1677"/>
        <v>5102.3733300000004</v>
      </c>
      <c r="T696" s="570">
        <f t="shared" si="1613"/>
        <v>7.2177127850806952E-3</v>
      </c>
      <c r="U696" s="413">
        <f>U697</f>
        <v>5102.3733300000004</v>
      </c>
      <c r="V696" s="570">
        <f t="shared" si="1678"/>
        <v>7.2177127850806952E-3</v>
      </c>
      <c r="W696" s="412"/>
      <c r="X696" s="412"/>
      <c r="Y696" s="412"/>
      <c r="Z696" s="412"/>
      <c r="AA696" s="412"/>
      <c r="AB696" s="412"/>
      <c r="AC696" s="412">
        <f>AE696</f>
        <v>619722.66339999996</v>
      </c>
      <c r="AD696" s="570">
        <f t="shared" si="1658"/>
        <v>0.87664698396862295</v>
      </c>
      <c r="AE696" s="412">
        <f>AE697</f>
        <v>619722.66339999996</v>
      </c>
      <c r="AF696" s="570">
        <f t="shared" si="1672"/>
        <v>0.87664698396862295</v>
      </c>
      <c r="AG696" s="412"/>
      <c r="AH696" s="570"/>
      <c r="AI696" s="412"/>
      <c r="AJ696" s="412"/>
      <c r="AK696" s="412"/>
      <c r="AL696" s="570"/>
      <c r="AM696" s="412"/>
      <c r="AN696" s="412"/>
      <c r="AO696" s="412"/>
      <c r="AP696" s="412"/>
      <c r="AQ696" s="412"/>
      <c r="AR696" s="412"/>
      <c r="AS696" s="412"/>
      <c r="AT696" s="412"/>
      <c r="AU696" s="413">
        <f>AW696-D696</f>
        <v>0</v>
      </c>
      <c r="AV696" s="413">
        <f>AW696</f>
        <v>706923.85274</v>
      </c>
      <c r="AW696" s="413">
        <v>706923.85274</v>
      </c>
      <c r="AX696" s="413"/>
      <c r="AY696" s="413"/>
      <c r="AZ696" s="413"/>
      <c r="BA696" s="413"/>
      <c r="BB696" s="413"/>
      <c r="BC696" s="413"/>
      <c r="BD696" s="413"/>
      <c r="BE696" s="413"/>
      <c r="BF696" s="413"/>
      <c r="BG696" s="413"/>
      <c r="BH696" s="413"/>
      <c r="BI696" s="413">
        <f>BJ696</f>
        <v>673973</v>
      </c>
      <c r="BJ696" s="413">
        <f>BJ697+BJ702+BJ703</f>
        <v>673973</v>
      </c>
      <c r="BK696" s="413"/>
      <c r="BL696" s="413"/>
      <c r="BM696" s="413"/>
      <c r="BN696" s="413"/>
      <c r="BO696" s="413">
        <f>BP696</f>
        <v>673973</v>
      </c>
      <c r="BP696" s="413">
        <f>BP697+BP702+BP703</f>
        <v>673973</v>
      </c>
      <c r="BQ696" s="413"/>
      <c r="BR696" s="413"/>
      <c r="BS696" s="413"/>
      <c r="BT696" s="413"/>
      <c r="BU696" s="413"/>
      <c r="BV696" s="413">
        <f>BW696</f>
        <v>500000</v>
      </c>
      <c r="BW696" s="413">
        <f>BW697+BW702+BW703</f>
        <v>500000</v>
      </c>
      <c r="BX696" s="413"/>
      <c r="BY696" s="413"/>
      <c r="BZ696" s="413"/>
      <c r="CA696" s="413"/>
      <c r="CB696" s="413"/>
      <c r="CC696" s="413"/>
      <c r="CD696" s="413"/>
      <c r="CE696" s="413">
        <f>CF696</f>
        <v>500000</v>
      </c>
      <c r="CF696" s="413">
        <f>CF697+CF702+CF703</f>
        <v>500000</v>
      </c>
      <c r="CG696" s="413"/>
      <c r="CH696" s="413"/>
      <c r="CI696" s="413"/>
      <c r="CJ696" s="413"/>
      <c r="CK696" s="413">
        <f>CL696</f>
        <v>500000</v>
      </c>
      <c r="CL696" s="413">
        <f>CL697+CL702+CL703</f>
        <v>500000</v>
      </c>
      <c r="CM696" s="413"/>
      <c r="CN696" s="413"/>
      <c r="CO696" s="413"/>
      <c r="CP696" s="413"/>
      <c r="CQ696" s="413"/>
      <c r="CR696" s="413"/>
      <c r="CS696" s="413"/>
      <c r="CT696" s="413"/>
      <c r="CU696" s="413"/>
      <c r="CV696" s="413"/>
      <c r="CW696" s="413"/>
      <c r="CX696" s="413"/>
      <c r="CY696" s="413"/>
      <c r="CZ696" s="413"/>
      <c r="DA696" s="413"/>
      <c r="DB696" s="413"/>
      <c r="DC696" s="414"/>
      <c r="DD696" s="414"/>
      <c r="DE696" s="414"/>
      <c r="DF696" s="414"/>
      <c r="DG696" s="412"/>
      <c r="DH696" s="412"/>
      <c r="DI696" s="412"/>
      <c r="DJ696" s="412"/>
      <c r="DK696" s="412"/>
      <c r="DL696" s="412"/>
      <c r="DM696" s="412"/>
      <c r="DN696" s="412"/>
      <c r="DO696" s="412"/>
      <c r="DP696" s="412"/>
      <c r="DQ696" s="412"/>
      <c r="DR696" s="412"/>
      <c r="DS696" s="412"/>
      <c r="DT696" s="412"/>
      <c r="DU696" s="412"/>
      <c r="DV696" s="412"/>
      <c r="DW696" s="412"/>
      <c r="DX696" s="412"/>
      <c r="DY696" s="412"/>
      <c r="DZ696" s="413"/>
      <c r="EA696" s="413"/>
      <c r="EB696" s="413"/>
      <c r="EC696" s="413"/>
      <c r="ED696" s="413"/>
      <c r="EE696" s="413"/>
      <c r="EF696" s="413"/>
      <c r="EG696" s="413"/>
      <c r="EH696" s="413"/>
      <c r="EI696" s="413"/>
      <c r="EJ696" s="413"/>
      <c r="EK696" s="413"/>
      <c r="EL696" s="413"/>
      <c r="EM696" s="413"/>
      <c r="EN696" s="413"/>
      <c r="EO696" s="413"/>
      <c r="EP696" s="413"/>
      <c r="EQ696" s="413"/>
      <c r="ER696" s="413"/>
      <c r="ES696" s="413"/>
      <c r="ET696" s="413"/>
      <c r="EU696" s="413"/>
      <c r="EV696" s="413"/>
      <c r="EW696" s="413"/>
      <c r="EX696" s="414"/>
      <c r="EY696" s="414"/>
      <c r="EZ696" s="414"/>
      <c r="FA696" s="414"/>
      <c r="FB696" s="414"/>
      <c r="FC696" s="413"/>
      <c r="FD696" s="413"/>
      <c r="FE696" s="414"/>
      <c r="FF696" s="414"/>
      <c r="FG696" s="413"/>
      <c r="FH696" s="413"/>
      <c r="FI696" s="414"/>
      <c r="FJ696" s="414"/>
      <c r="FK696" s="413"/>
      <c r="FL696" s="413"/>
      <c r="FM696" s="413"/>
      <c r="FN696" s="413"/>
      <c r="FO696" s="413"/>
      <c r="FP696" s="413"/>
      <c r="FQ696" s="413"/>
      <c r="FR696" s="414"/>
      <c r="FS696" s="414"/>
      <c r="FT696" s="413"/>
      <c r="FU696" s="413"/>
      <c r="FV696" s="414"/>
      <c r="FW696" s="414"/>
      <c r="FX696" s="413"/>
      <c r="FY696" s="413"/>
      <c r="FZ696" s="413"/>
      <c r="GA696" s="413"/>
      <c r="GB696" s="413"/>
      <c r="GC696" s="407"/>
      <c r="GD696" s="439"/>
      <c r="GE696" s="413"/>
      <c r="GF696" s="413"/>
      <c r="GG696" s="413"/>
      <c r="GH696" s="413"/>
      <c r="GI696" s="413"/>
      <c r="GJ696" s="413"/>
      <c r="GK696" s="413"/>
      <c r="GL696" s="412"/>
      <c r="GM696" s="412"/>
      <c r="GN696" s="412"/>
      <c r="GO696" s="412"/>
      <c r="GP696" s="412"/>
      <c r="GQ696" s="412"/>
      <c r="GR696" s="412"/>
      <c r="GS696" s="412"/>
      <c r="GT696" s="412"/>
      <c r="GU696" s="412"/>
      <c r="GV696" s="412"/>
      <c r="GW696" s="412"/>
      <c r="GX696" s="412"/>
      <c r="GY696" s="412"/>
      <c r="GZ696" s="412"/>
      <c r="HA696" s="412"/>
      <c r="HB696" s="412"/>
      <c r="HC696" s="412"/>
      <c r="HD696" s="412"/>
      <c r="HE696" s="412"/>
      <c r="HF696" s="412"/>
      <c r="HG696" s="412"/>
      <c r="HH696" s="412"/>
      <c r="HI696" s="412"/>
      <c r="HJ696" s="412"/>
      <c r="HK696" s="412"/>
      <c r="HL696" s="412"/>
      <c r="HM696" s="412"/>
      <c r="HN696" s="412"/>
      <c r="HO696" s="412"/>
      <c r="HP696" s="412"/>
      <c r="HQ696" s="412"/>
      <c r="HR696" s="412"/>
      <c r="HS696" s="412"/>
      <c r="HT696" s="412"/>
      <c r="HU696" s="412"/>
      <c r="HV696" s="412"/>
      <c r="HW696" s="412"/>
      <c r="HX696" s="412"/>
      <c r="HY696" s="412"/>
      <c r="HZ696" s="412"/>
      <c r="IA696" s="412"/>
      <c r="IB696" s="412"/>
      <c r="IC696" s="412"/>
      <c r="ID696" s="413"/>
      <c r="IE696" s="413"/>
      <c r="IF696" s="413"/>
      <c r="IG696" s="413"/>
      <c r="IH696" s="413"/>
      <c r="II696" s="413"/>
      <c r="IJ696" s="413"/>
      <c r="IK696" s="413"/>
      <c r="IL696" s="413"/>
      <c r="IM696" s="413"/>
      <c r="IN696" s="413"/>
      <c r="IO696" s="413"/>
      <c r="IP696" s="413"/>
      <c r="IQ696" s="413"/>
      <c r="IR696" s="413"/>
      <c r="IS696" s="413"/>
      <c r="IT696" s="413"/>
      <c r="IU696" s="413"/>
      <c r="IV696" s="413"/>
      <c r="IW696" s="413"/>
      <c r="IX696" s="413"/>
      <c r="IY696" s="413"/>
      <c r="IZ696" s="413"/>
      <c r="JA696" s="413"/>
      <c r="JB696" s="414"/>
      <c r="JC696" s="414"/>
      <c r="JD696" s="414"/>
      <c r="JE696" s="414"/>
      <c r="JF696" s="414"/>
      <c r="JG696" s="413"/>
      <c r="JH696" s="413"/>
      <c r="JI696" s="414"/>
      <c r="JJ696" s="414"/>
      <c r="JK696" s="413"/>
      <c r="JL696" s="413"/>
      <c r="JM696" s="414"/>
      <c r="JN696" s="414"/>
      <c r="JO696" s="413"/>
      <c r="JP696" s="413"/>
      <c r="JQ696" s="413"/>
      <c r="JR696" s="413"/>
      <c r="JS696" s="413"/>
      <c r="JT696" s="413"/>
      <c r="JU696" s="413"/>
      <c r="JV696" s="414"/>
      <c r="JW696" s="414"/>
      <c r="JX696" s="413"/>
      <c r="JY696" s="413"/>
      <c r="JZ696" s="414"/>
      <c r="KA696" s="414"/>
      <c r="KB696" s="413"/>
      <c r="KC696" s="413"/>
      <c r="KD696" s="413"/>
      <c r="KE696" s="413"/>
      <c r="KF696" s="413"/>
      <c r="KG696" s="407"/>
      <c r="KH696" s="439"/>
      <c r="KI696" s="413"/>
      <c r="KJ696" s="413"/>
      <c r="KK696" s="413"/>
      <c r="KL696" s="413"/>
      <c r="KM696" s="413"/>
      <c r="KN696" s="413"/>
      <c r="KO696" s="413"/>
      <c r="KP696" s="412"/>
      <c r="KQ696" s="412"/>
      <c r="KR696" s="412"/>
      <c r="KS696" s="412"/>
      <c r="KT696" s="412"/>
      <c r="KU696" s="412"/>
      <c r="KV696" s="412"/>
      <c r="KW696" s="412"/>
      <c r="KX696" s="412"/>
      <c r="KY696" s="412"/>
      <c r="KZ696" s="412"/>
      <c r="LA696" s="412"/>
      <c r="LB696" s="412"/>
      <c r="LC696" s="412"/>
      <c r="LD696" s="412"/>
      <c r="LE696" s="412"/>
      <c r="LF696" s="412"/>
      <c r="LG696" s="412"/>
      <c r="LH696" s="412"/>
      <c r="LI696" s="412"/>
      <c r="LJ696" s="412"/>
      <c r="LK696" s="412"/>
      <c r="LL696" s="412"/>
      <c r="LM696" s="412"/>
      <c r="LN696" s="412"/>
      <c r="LO696" s="412"/>
      <c r="LP696" s="412"/>
      <c r="LQ696" s="412"/>
      <c r="LR696" s="412"/>
      <c r="LS696" s="412"/>
      <c r="LT696" s="412"/>
      <c r="LU696" s="412"/>
      <c r="LV696" s="412"/>
      <c r="LW696" s="412"/>
      <c r="LX696" s="412"/>
      <c r="LY696" s="412"/>
      <c r="LZ696" s="412"/>
      <c r="MA696" s="412"/>
      <c r="MB696" s="412"/>
      <c r="MC696" s="412"/>
      <c r="MD696" s="412"/>
      <c r="ME696" s="412"/>
      <c r="MF696" s="412"/>
      <c r="MG696" s="412"/>
      <c r="MH696" s="413"/>
      <c r="MI696" s="413"/>
      <c r="MJ696" s="413"/>
      <c r="MK696" s="413"/>
      <c r="ML696" s="413"/>
      <c r="MM696" s="413"/>
      <c r="MN696" s="413"/>
      <c r="MO696" s="413"/>
      <c r="MP696" s="413"/>
      <c r="MQ696" s="413"/>
      <c r="MR696" s="413"/>
      <c r="MS696" s="413"/>
      <c r="MT696" s="413"/>
      <c r="MU696" s="413"/>
      <c r="MV696" s="413"/>
      <c r="MW696" s="413"/>
      <c r="MX696" s="413"/>
      <c r="MY696" s="413"/>
      <c r="MZ696" s="413"/>
      <c r="NA696" s="413"/>
      <c r="NB696" s="413"/>
      <c r="NC696" s="413"/>
      <c r="ND696" s="413"/>
      <c r="NE696" s="413"/>
      <c r="NF696" s="414"/>
      <c r="NG696" s="414"/>
      <c r="NH696" s="414"/>
      <c r="NI696" s="414"/>
      <c r="NJ696" s="414"/>
      <c r="NK696" s="413"/>
      <c r="NL696" s="413"/>
      <c r="NM696" s="414"/>
      <c r="NN696" s="414"/>
      <c r="NO696" s="413"/>
      <c r="NP696" s="413"/>
      <c r="NQ696" s="414"/>
      <c r="NR696" s="414"/>
      <c r="NS696" s="413"/>
      <c r="NT696" s="413"/>
      <c r="NU696" s="413"/>
      <c r="NV696" s="413"/>
      <c r="NW696" s="413"/>
      <c r="NX696" s="413"/>
      <c r="NY696" s="413"/>
      <c r="NZ696" s="414"/>
      <c r="OA696" s="414"/>
      <c r="OB696" s="413"/>
      <c r="OC696" s="413"/>
      <c r="OD696" s="414"/>
      <c r="OE696" s="414"/>
      <c r="OF696" s="413"/>
      <c r="OG696" s="413"/>
      <c r="OH696" s="413"/>
      <c r="OI696" s="413"/>
      <c r="OJ696" s="413"/>
      <c r="OK696" s="407"/>
      <c r="OL696" s="439"/>
      <c r="OM696" s="413"/>
      <c r="ON696" s="413"/>
      <c r="OO696" s="413"/>
      <c r="OP696" s="413"/>
      <c r="OQ696" s="413"/>
      <c r="OR696" s="413"/>
      <c r="OS696" s="413"/>
      <c r="OT696" s="412"/>
      <c r="OU696" s="412"/>
      <c r="OV696" s="412"/>
      <c r="OW696" s="412"/>
      <c r="OX696" s="412"/>
      <c r="OY696" s="412"/>
      <c r="OZ696" s="412"/>
      <c r="PA696" s="412"/>
      <c r="PB696" s="412"/>
      <c r="PC696" s="412"/>
      <c r="PD696" s="412"/>
      <c r="PE696" s="412"/>
      <c r="PF696" s="412"/>
      <c r="PG696" s="412"/>
      <c r="PH696" s="412"/>
      <c r="PI696" s="412"/>
      <c r="PJ696" s="412"/>
      <c r="PK696" s="412"/>
      <c r="PL696" s="412"/>
      <c r="PM696" s="412"/>
      <c r="PN696" s="412"/>
      <c r="PO696" s="412"/>
      <c r="PP696" s="412"/>
      <c r="PQ696" s="412"/>
      <c r="PR696" s="412"/>
      <c r="PS696" s="412"/>
      <c r="PT696" s="412"/>
      <c r="PU696" s="412"/>
      <c r="PV696" s="412"/>
      <c r="PW696" s="412"/>
      <c r="PX696" s="412"/>
      <c r="PY696" s="412"/>
      <c r="PZ696" s="412"/>
      <c r="QA696" s="412"/>
      <c r="QB696" s="412"/>
      <c r="QC696" s="412"/>
      <c r="QD696" s="412"/>
      <c r="QE696" s="412"/>
      <c r="QF696" s="412"/>
      <c r="QG696" s="412"/>
      <c r="QH696" s="412"/>
      <c r="QI696" s="412"/>
      <c r="QJ696" s="412"/>
      <c r="QK696" s="412"/>
      <c r="QL696" s="413"/>
      <c r="QM696" s="413"/>
      <c r="QN696" s="413"/>
      <c r="QO696" s="413"/>
      <c r="QP696" s="413"/>
      <c r="QQ696" s="413"/>
      <c r="QR696" s="413"/>
      <c r="QS696" s="413"/>
      <c r="QT696" s="413"/>
      <c r="QU696" s="413"/>
      <c r="QV696" s="413"/>
      <c r="QW696" s="413"/>
      <c r="QX696" s="413"/>
      <c r="QY696" s="413"/>
      <c r="QZ696" s="413"/>
      <c r="RA696" s="413"/>
      <c r="RB696" s="413"/>
      <c r="RC696" s="413"/>
      <c r="RD696" s="413"/>
      <c r="RE696" s="413"/>
      <c r="RF696" s="413"/>
      <c r="RG696" s="413"/>
      <c r="RH696" s="413"/>
      <c r="RI696" s="413"/>
      <c r="RJ696" s="414"/>
      <c r="RK696" s="414"/>
      <c r="RL696" s="414"/>
      <c r="RM696" s="414"/>
      <c r="RN696" s="414"/>
      <c r="RO696" s="413"/>
      <c r="RP696" s="413"/>
      <c r="RQ696" s="414"/>
      <c r="RR696" s="414"/>
      <c r="RS696" s="413"/>
      <c r="RT696" s="413"/>
      <c r="RU696" s="414"/>
      <c r="RV696" s="414"/>
      <c r="RW696" s="413"/>
      <c r="RX696" s="413"/>
      <c r="RY696" s="413"/>
      <c r="RZ696" s="413"/>
      <c r="SA696" s="413"/>
      <c r="SB696" s="413"/>
      <c r="SC696" s="413"/>
      <c r="SD696" s="414"/>
      <c r="SE696" s="414"/>
      <c r="SF696" s="413"/>
      <c r="SG696" s="413"/>
      <c r="SH696" s="414"/>
      <c r="SI696" s="414"/>
      <c r="SJ696" s="413"/>
      <c r="SK696" s="413"/>
      <c r="SL696" s="413"/>
      <c r="SM696" s="413"/>
      <c r="SN696" s="413"/>
      <c r="SO696" s="407"/>
      <c r="SP696" s="439"/>
      <c r="SQ696" s="413"/>
      <c r="SR696" s="413"/>
      <c r="SS696" s="413"/>
      <c r="ST696" s="413"/>
      <c r="SU696" s="413"/>
      <c r="SV696" s="413"/>
      <c r="SW696" s="413"/>
      <c r="SX696" s="412"/>
      <c r="SY696" s="412"/>
      <c r="SZ696" s="412"/>
      <c r="TA696" s="412"/>
      <c r="TB696" s="412"/>
      <c r="TC696" s="412"/>
      <c r="TD696" s="412"/>
      <c r="TE696" s="412"/>
      <c r="TF696" s="412"/>
      <c r="TG696" s="412"/>
      <c r="TH696" s="412"/>
      <c r="TI696" s="412"/>
      <c r="TJ696" s="412"/>
      <c r="TK696" s="412"/>
      <c r="TL696" s="412"/>
      <c r="TM696" s="412"/>
      <c r="TN696" s="412"/>
      <c r="TO696" s="412"/>
      <c r="TP696" s="412"/>
      <c r="TQ696" s="412"/>
      <c r="TR696" s="412"/>
      <c r="TS696" s="412"/>
      <c r="TT696" s="412"/>
      <c r="TU696" s="412"/>
      <c r="TV696" s="412"/>
      <c r="TW696" s="412"/>
      <c r="TX696" s="412"/>
      <c r="TY696" s="412"/>
      <c r="TZ696" s="412"/>
      <c r="UA696" s="412"/>
      <c r="UB696" s="412"/>
      <c r="UC696" s="412"/>
      <c r="UD696" s="412"/>
      <c r="UE696" s="412"/>
      <c r="UF696" s="412"/>
      <c r="UG696" s="412"/>
      <c r="UH696" s="412"/>
      <c r="UI696" s="412"/>
      <c r="UJ696" s="412"/>
      <c r="UK696" s="412"/>
      <c r="UL696" s="412"/>
      <c r="UM696" s="412"/>
      <c r="UN696" s="412"/>
      <c r="UO696" s="412"/>
      <c r="UP696" s="413"/>
      <c r="UQ696" s="413"/>
      <c r="UR696" s="413"/>
      <c r="US696" s="413"/>
      <c r="UT696" s="413"/>
      <c r="UU696" s="413"/>
      <c r="UV696" s="413"/>
      <c r="UW696" s="413"/>
      <c r="UX696" s="413"/>
      <c r="UY696" s="413"/>
      <c r="UZ696" s="413"/>
      <c r="VA696" s="413"/>
      <c r="VB696" s="413"/>
      <c r="VC696" s="413"/>
      <c r="VD696" s="413"/>
      <c r="VE696" s="413"/>
      <c r="VF696" s="413"/>
      <c r="VG696" s="413"/>
      <c r="VH696" s="413"/>
      <c r="VI696" s="413"/>
      <c r="VJ696" s="413"/>
      <c r="VK696" s="413"/>
      <c r="VL696" s="413"/>
      <c r="VM696" s="413"/>
      <c r="VN696" s="414"/>
      <c r="VO696" s="414"/>
      <c r="VP696" s="414"/>
      <c r="VQ696" s="414"/>
      <c r="VR696" s="414"/>
      <c r="VS696" s="413"/>
      <c r="VT696" s="413"/>
      <c r="VU696" s="414"/>
      <c r="VV696" s="414"/>
      <c r="VW696" s="413"/>
      <c r="VX696" s="413"/>
      <c r="VY696" s="414"/>
      <c r="VZ696" s="414"/>
      <c r="WA696" s="413"/>
      <c r="WB696" s="413"/>
      <c r="WC696" s="413"/>
      <c r="WD696" s="413"/>
      <c r="WE696" s="413"/>
      <c r="WF696" s="413"/>
      <c r="WG696" s="413"/>
      <c r="WH696" s="414"/>
      <c r="WI696" s="414"/>
      <c r="WJ696" s="413"/>
      <c r="WK696" s="413"/>
      <c r="WL696" s="414"/>
      <c r="WM696" s="414"/>
      <c r="WN696" s="413"/>
      <c r="WO696" s="413"/>
      <c r="WP696" s="413"/>
      <c r="WQ696" s="413"/>
      <c r="WR696" s="413"/>
      <c r="WS696" s="407"/>
      <c r="WT696" s="439"/>
      <c r="WU696" s="413"/>
      <c r="WV696" s="413"/>
      <c r="WW696" s="413"/>
      <c r="WX696" s="413"/>
      <c r="WY696" s="413"/>
      <c r="WZ696" s="413"/>
      <c r="XA696" s="413"/>
      <c r="XB696" s="412"/>
      <c r="XC696" s="412"/>
      <c r="XD696" s="412"/>
      <c r="XE696" s="412"/>
      <c r="XF696" s="412"/>
      <c r="XG696" s="412"/>
      <c r="XH696" s="412"/>
      <c r="XI696" s="412"/>
      <c r="XJ696" s="412"/>
      <c r="XK696" s="412"/>
      <c r="XL696" s="412"/>
      <c r="XM696" s="412"/>
      <c r="XN696" s="412"/>
      <c r="XO696" s="412"/>
      <c r="XP696" s="412"/>
      <c r="XQ696" s="412"/>
      <c r="XR696" s="412"/>
      <c r="XS696" s="412"/>
      <c r="XT696" s="412"/>
      <c r="XU696" s="412"/>
      <c r="XV696" s="412"/>
      <c r="XW696" s="412"/>
      <c r="XX696" s="412"/>
      <c r="XY696" s="412"/>
      <c r="XZ696" s="412"/>
      <c r="YA696" s="412"/>
      <c r="YB696" s="412"/>
      <c r="YC696" s="412"/>
      <c r="YD696" s="412"/>
      <c r="YE696" s="412"/>
      <c r="YF696" s="412"/>
      <c r="YG696" s="412"/>
      <c r="YH696" s="412"/>
      <c r="YI696" s="412"/>
      <c r="YJ696" s="412"/>
      <c r="YK696" s="412"/>
      <c r="YL696" s="412"/>
      <c r="YM696" s="412"/>
      <c r="YN696" s="412"/>
      <c r="YO696" s="412"/>
      <c r="YP696" s="412"/>
      <c r="YQ696" s="412"/>
      <c r="YR696" s="412"/>
      <c r="YS696" s="412"/>
      <c r="YT696" s="413"/>
      <c r="YU696" s="413"/>
      <c r="YV696" s="413"/>
      <c r="YW696" s="413"/>
      <c r="YX696" s="413"/>
      <c r="YY696" s="413"/>
      <c r="YZ696" s="413"/>
      <c r="ZA696" s="413"/>
      <c r="ZB696" s="413"/>
      <c r="ZC696" s="413"/>
      <c r="ZD696" s="413"/>
      <c r="ZE696" s="413"/>
      <c r="ZF696" s="413"/>
      <c r="ZG696" s="413"/>
      <c r="ZH696" s="413"/>
      <c r="ZI696" s="413"/>
      <c r="ZJ696" s="413"/>
      <c r="ZK696" s="413"/>
      <c r="ZL696" s="413"/>
      <c r="ZM696" s="413"/>
      <c r="ZN696" s="413"/>
      <c r="ZO696" s="413"/>
      <c r="ZP696" s="413"/>
      <c r="ZQ696" s="413"/>
      <c r="ZR696" s="414"/>
      <c r="ZS696" s="414"/>
      <c r="ZT696" s="414"/>
      <c r="ZU696" s="414"/>
      <c r="ZV696" s="414"/>
      <c r="ZW696" s="413"/>
      <c r="ZX696" s="413"/>
      <c r="ZY696" s="414"/>
      <c r="ZZ696" s="414"/>
      <c r="AAA696" s="413"/>
      <c r="AAB696" s="413"/>
      <c r="AAC696" s="414"/>
      <c r="AAD696" s="414"/>
      <c r="AAE696" s="413"/>
      <c r="AAF696" s="413"/>
      <c r="AAG696" s="413"/>
      <c r="AAH696" s="413"/>
      <c r="AAI696" s="413"/>
      <c r="AAJ696" s="413"/>
      <c r="AAK696" s="413"/>
      <c r="AAL696" s="414"/>
      <c r="AAM696" s="414"/>
      <c r="AAN696" s="413"/>
      <c r="AAO696" s="413"/>
      <c r="AAP696" s="414"/>
      <c r="AAQ696" s="414"/>
      <c r="AAR696" s="413"/>
      <c r="AAS696" s="413"/>
      <c r="AAT696" s="413"/>
      <c r="AAU696" s="413"/>
      <c r="AAV696" s="413"/>
      <c r="AAW696" s="407"/>
      <c r="AAX696" s="439"/>
      <c r="AAY696" s="413"/>
      <c r="AAZ696" s="413"/>
      <c r="ABA696" s="413"/>
      <c r="ABB696" s="413"/>
      <c r="ABC696" s="413"/>
      <c r="ABD696" s="413"/>
      <c r="ABE696" s="413"/>
      <c r="ABF696" s="412"/>
      <c r="ABG696" s="412"/>
      <c r="ABH696" s="412"/>
      <c r="ABI696" s="412"/>
      <c r="ABJ696" s="412"/>
      <c r="ABK696" s="412"/>
      <c r="ABL696" s="412"/>
      <c r="ABM696" s="412"/>
      <c r="ABN696" s="412"/>
      <c r="ABO696" s="412"/>
      <c r="ABP696" s="412"/>
      <c r="ABQ696" s="412"/>
      <c r="ABR696" s="412"/>
      <c r="ABS696" s="412"/>
      <c r="ABT696" s="412"/>
      <c r="ABU696" s="412"/>
      <c r="ABV696" s="412"/>
      <c r="ABW696" s="412"/>
      <c r="ABX696" s="412"/>
      <c r="ABY696" s="412"/>
      <c r="ABZ696" s="412"/>
      <c r="ACA696" s="412"/>
      <c r="ACB696" s="412"/>
      <c r="ACC696" s="412"/>
      <c r="ACD696" s="412"/>
      <c r="ACE696" s="412"/>
      <c r="ACF696" s="412"/>
      <c r="ACG696" s="412"/>
      <c r="ACH696" s="412"/>
      <c r="ACI696" s="412"/>
      <c r="ACJ696" s="412"/>
      <c r="ACK696" s="412"/>
      <c r="ACL696" s="412"/>
      <c r="ACM696" s="412"/>
      <c r="ACN696" s="412"/>
      <c r="ACO696" s="412"/>
      <c r="ACP696" s="412"/>
      <c r="ACQ696" s="412"/>
      <c r="ACR696" s="412"/>
      <c r="ACS696" s="412"/>
      <c r="ACT696" s="412"/>
      <c r="ACU696" s="412"/>
      <c r="ACV696" s="412"/>
      <c r="ACW696" s="412"/>
      <c r="ACX696" s="413"/>
      <c r="ACY696" s="413"/>
      <c r="ACZ696" s="413"/>
      <c r="ADA696" s="413"/>
      <c r="ADB696" s="413"/>
      <c r="ADC696" s="413"/>
      <c r="ADD696" s="413"/>
      <c r="ADE696" s="413"/>
      <c r="ADF696" s="413"/>
      <c r="ADG696" s="413"/>
      <c r="ADH696" s="413"/>
      <c r="ADI696" s="413"/>
      <c r="ADJ696" s="413"/>
      <c r="ADK696" s="413"/>
      <c r="ADL696" s="413"/>
      <c r="ADM696" s="413"/>
      <c r="ADN696" s="413"/>
      <c r="ADO696" s="413"/>
      <c r="ADP696" s="413"/>
      <c r="ADQ696" s="413"/>
      <c r="ADR696" s="413"/>
      <c r="ADS696" s="413"/>
      <c r="ADT696" s="413"/>
      <c r="ADU696" s="413"/>
      <c r="ADV696" s="414"/>
      <c r="ADW696" s="414"/>
      <c r="ADX696" s="414"/>
      <c r="ADY696" s="414"/>
      <c r="ADZ696" s="414"/>
      <c r="AEA696" s="413"/>
      <c r="AEB696" s="413"/>
      <c r="AEC696" s="414"/>
      <c r="AED696" s="414"/>
      <c r="AEE696" s="413"/>
      <c r="AEF696" s="413"/>
      <c r="AEG696" s="414"/>
      <c r="AEH696" s="414"/>
      <c r="AEI696" s="413"/>
      <c r="AEJ696" s="413"/>
      <c r="AEK696" s="413"/>
      <c r="AEL696" s="413"/>
      <c r="AEM696" s="413"/>
      <c r="AEN696" s="413"/>
      <c r="AEO696" s="413"/>
      <c r="AEP696" s="414"/>
      <c r="AEQ696" s="414"/>
      <c r="AER696" s="413"/>
      <c r="AES696" s="413"/>
      <c r="AET696" s="414"/>
      <c r="AEU696" s="414"/>
      <c r="AEV696" s="413"/>
      <c r="AEW696" s="413"/>
      <c r="AEX696" s="413"/>
      <c r="AEY696" s="413"/>
      <c r="AEZ696" s="413"/>
      <c r="AFA696" s="407"/>
      <c r="AFB696" s="439"/>
      <c r="AFC696" s="413"/>
      <c r="AFD696" s="413"/>
      <c r="AFE696" s="413"/>
      <c r="AFF696" s="413"/>
      <c r="AFG696" s="413"/>
      <c r="AFH696" s="413"/>
      <c r="AFI696" s="413"/>
      <c r="AFJ696" s="412"/>
      <c r="AFK696" s="412"/>
      <c r="AFL696" s="412"/>
      <c r="AFM696" s="412"/>
      <c r="AFN696" s="412"/>
      <c r="AFO696" s="412"/>
      <c r="AFP696" s="412"/>
      <c r="AFQ696" s="412"/>
      <c r="AFR696" s="412"/>
      <c r="AFS696" s="412"/>
      <c r="AFT696" s="412"/>
      <c r="AFU696" s="412"/>
      <c r="AFV696" s="412"/>
      <c r="AFW696" s="412"/>
      <c r="AFX696" s="412"/>
      <c r="AFY696" s="412"/>
      <c r="AFZ696" s="412"/>
      <c r="AGA696" s="412"/>
      <c r="AGB696" s="412"/>
      <c r="AGC696" s="412"/>
      <c r="AGD696" s="412"/>
      <c r="AGE696" s="412"/>
      <c r="AGF696" s="412"/>
      <c r="AGG696" s="412"/>
      <c r="AGH696" s="412"/>
      <c r="AGI696" s="412"/>
      <c r="AGJ696" s="412"/>
      <c r="AGK696" s="412"/>
      <c r="AGL696" s="412"/>
      <c r="AGM696" s="412"/>
      <c r="AGN696" s="412"/>
      <c r="AGO696" s="412"/>
      <c r="AGP696" s="412"/>
      <c r="AGQ696" s="412"/>
      <c r="AGR696" s="412"/>
      <c r="AGS696" s="412"/>
      <c r="AGT696" s="412"/>
      <c r="AGU696" s="412"/>
      <c r="AGV696" s="412"/>
      <c r="AGW696" s="412"/>
      <c r="AGX696" s="412"/>
      <c r="AGY696" s="412"/>
      <c r="AGZ696" s="412"/>
      <c r="AHA696" s="412"/>
      <c r="AHB696" s="413"/>
      <c r="AHC696" s="413"/>
      <c r="AHD696" s="413"/>
      <c r="AHE696" s="413"/>
      <c r="AHF696" s="413"/>
      <c r="AHG696" s="413"/>
      <c r="AHH696" s="413"/>
      <c r="AHI696" s="413"/>
      <c r="AHJ696" s="413"/>
      <c r="AHK696" s="413"/>
      <c r="AHL696" s="413"/>
      <c r="AHM696" s="413"/>
      <c r="AHN696" s="413"/>
      <c r="AHO696" s="413"/>
      <c r="AHP696" s="413"/>
      <c r="AHQ696" s="413"/>
      <c r="AHR696" s="413"/>
      <c r="AHS696" s="413"/>
      <c r="AHT696" s="413"/>
      <c r="AHU696" s="413"/>
      <c r="AHV696" s="413"/>
      <c r="AHW696" s="413"/>
      <c r="AHX696" s="413"/>
      <c r="AHY696" s="413"/>
      <c r="AHZ696" s="414"/>
      <c r="AIA696" s="414"/>
      <c r="AIB696" s="414"/>
      <c r="AIC696" s="414"/>
      <c r="AID696" s="414"/>
      <c r="AIE696" s="413"/>
      <c r="AIF696" s="413"/>
      <c r="AIG696" s="414"/>
      <c r="AIH696" s="414"/>
      <c r="AII696" s="413"/>
      <c r="AIJ696" s="413"/>
      <c r="AIK696" s="414"/>
      <c r="AIL696" s="414"/>
      <c r="AIM696" s="413"/>
      <c r="AIN696" s="413"/>
      <c r="AIO696" s="413"/>
      <c r="AIP696" s="413"/>
      <c r="AIQ696" s="413"/>
      <c r="AIR696" s="413"/>
      <c r="AIS696" s="413"/>
      <c r="AIT696" s="414"/>
      <c r="AIU696" s="414"/>
      <c r="AIV696" s="413"/>
      <c r="AIW696" s="413"/>
      <c r="AIX696" s="414"/>
      <c r="AIY696" s="414"/>
      <c r="AIZ696" s="413"/>
      <c r="AJA696" s="413"/>
      <c r="AJB696" s="413"/>
      <c r="AJC696" s="413"/>
      <c r="AJD696" s="413"/>
      <c r="AJE696" s="407"/>
      <c r="AJF696" s="439"/>
      <c r="AJG696" s="413"/>
      <c r="AJH696" s="413"/>
      <c r="AJI696" s="413"/>
      <c r="AJJ696" s="413"/>
      <c r="AJK696" s="413"/>
      <c r="AJL696" s="413"/>
      <c r="AJM696" s="413"/>
      <c r="AJN696" s="412"/>
      <c r="AJO696" s="412"/>
      <c r="AJP696" s="412"/>
      <c r="AJQ696" s="412"/>
      <c r="AJR696" s="412"/>
      <c r="AJS696" s="412"/>
      <c r="AJT696" s="412"/>
      <c r="AJU696" s="412"/>
      <c r="AJV696" s="412"/>
      <c r="AJW696" s="412"/>
      <c r="AJX696" s="412"/>
      <c r="AJY696" s="412"/>
      <c r="AJZ696" s="412"/>
      <c r="AKA696" s="412"/>
      <c r="AKB696" s="412"/>
      <c r="AKC696" s="412"/>
      <c r="AKD696" s="412"/>
      <c r="AKE696" s="412"/>
      <c r="AKF696" s="412"/>
      <c r="AKG696" s="412"/>
      <c r="AKH696" s="412"/>
      <c r="AKI696" s="412"/>
      <c r="AKJ696" s="412"/>
      <c r="AKK696" s="412"/>
      <c r="AKL696" s="412"/>
      <c r="AKM696" s="412"/>
      <c r="AKN696" s="412"/>
      <c r="AKO696" s="412"/>
      <c r="AKP696" s="412"/>
      <c r="AKQ696" s="412"/>
      <c r="AKR696" s="412"/>
      <c r="AKS696" s="412"/>
      <c r="AKT696" s="412"/>
      <c r="AKU696" s="412"/>
      <c r="AKV696" s="412"/>
      <c r="AKW696" s="412"/>
      <c r="AKX696" s="412"/>
      <c r="AKY696" s="412"/>
      <c r="AKZ696" s="412"/>
      <c r="ALA696" s="412"/>
      <c r="ALB696" s="412"/>
      <c r="ALC696" s="412"/>
      <c r="ALD696" s="412"/>
      <c r="ALE696" s="412"/>
      <c r="ALF696" s="413"/>
      <c r="ALG696" s="413"/>
      <c r="ALH696" s="413"/>
      <c r="ALI696" s="413"/>
      <c r="ALJ696" s="413"/>
      <c r="ALK696" s="413"/>
      <c r="ALL696" s="413"/>
      <c r="ALM696" s="413"/>
      <c r="ALN696" s="413"/>
      <c r="ALO696" s="413"/>
      <c r="ALP696" s="413"/>
      <c r="ALQ696" s="413"/>
      <c r="ALR696" s="413"/>
      <c r="ALS696" s="413"/>
      <c r="ALT696" s="413"/>
      <c r="ALU696" s="413"/>
      <c r="ALV696" s="413"/>
      <c r="ALW696" s="413"/>
      <c r="ALX696" s="413"/>
      <c r="ALY696" s="413"/>
      <c r="ALZ696" s="413"/>
      <c r="AMA696" s="413"/>
      <c r="AMB696" s="413"/>
      <c r="AMC696" s="413"/>
      <c r="AMD696" s="414"/>
      <c r="AME696" s="414"/>
      <c r="AMF696" s="414"/>
      <c r="AMG696" s="414"/>
      <c r="AMH696" s="414"/>
      <c r="AMI696" s="413"/>
      <c r="AMJ696" s="413"/>
      <c r="AMK696" s="414"/>
      <c r="AML696" s="414"/>
      <c r="AMM696" s="413"/>
      <c r="AMN696" s="413"/>
      <c r="AMO696" s="414"/>
      <c r="AMP696" s="414"/>
      <c r="AMQ696" s="413"/>
      <c r="AMR696" s="413"/>
      <c r="AMS696" s="413"/>
      <c r="AMT696" s="413"/>
      <c r="AMU696" s="413"/>
      <c r="AMV696" s="413"/>
      <c r="AMW696" s="413"/>
      <c r="AMX696" s="414"/>
      <c r="AMY696" s="414"/>
      <c r="AMZ696" s="413"/>
      <c r="ANA696" s="413"/>
      <c r="ANB696" s="414"/>
      <c r="ANC696" s="414"/>
      <c r="AND696" s="413"/>
      <c r="ANE696" s="413"/>
      <c r="ANF696" s="413"/>
      <c r="ANG696" s="413"/>
      <c r="ANH696" s="413"/>
      <c r="ANI696" s="407"/>
      <c r="ANJ696" s="439"/>
      <c r="ANK696" s="413"/>
      <c r="ANL696" s="413"/>
      <c r="ANM696" s="413"/>
      <c r="ANN696" s="413"/>
      <c r="ANO696" s="413"/>
      <c r="ANP696" s="413"/>
      <c r="ANQ696" s="413"/>
      <c r="ANR696" s="412"/>
      <c r="ANS696" s="412"/>
      <c r="ANT696" s="412"/>
      <c r="ANU696" s="412"/>
      <c r="ANV696" s="412"/>
      <c r="ANW696" s="412"/>
      <c r="ANX696" s="412"/>
      <c r="ANY696" s="412"/>
      <c r="ANZ696" s="412"/>
      <c r="AOA696" s="412"/>
      <c r="AOB696" s="412"/>
      <c r="AOC696" s="412"/>
      <c r="AOD696" s="412"/>
      <c r="AOE696" s="412"/>
      <c r="AOF696" s="412"/>
      <c r="AOG696" s="412"/>
      <c r="AOH696" s="412"/>
      <c r="AOI696" s="412"/>
      <c r="AOJ696" s="412"/>
      <c r="AOK696" s="412"/>
      <c r="AOL696" s="412"/>
      <c r="AOM696" s="412"/>
      <c r="AON696" s="412"/>
      <c r="AOO696" s="412"/>
      <c r="AOP696" s="412"/>
      <c r="AOQ696" s="412"/>
      <c r="AOR696" s="412"/>
      <c r="AOS696" s="412"/>
      <c r="AOT696" s="412"/>
      <c r="AOU696" s="412"/>
      <c r="AOV696" s="412"/>
      <c r="AOW696" s="412"/>
      <c r="AOX696" s="412"/>
      <c r="AOY696" s="412"/>
      <c r="AOZ696" s="412"/>
      <c r="APA696" s="412"/>
      <c r="APB696" s="412"/>
      <c r="APC696" s="412"/>
      <c r="APD696" s="412"/>
      <c r="APE696" s="412"/>
      <c r="APF696" s="412"/>
      <c r="APG696" s="412"/>
      <c r="APH696" s="412"/>
      <c r="API696" s="412"/>
      <c r="APJ696" s="413"/>
      <c r="APK696" s="413"/>
      <c r="APL696" s="413"/>
      <c r="APM696" s="413"/>
      <c r="APN696" s="413"/>
      <c r="APO696" s="413"/>
      <c r="APP696" s="413"/>
      <c r="APQ696" s="413"/>
      <c r="APR696" s="413"/>
      <c r="APS696" s="413"/>
      <c r="APT696" s="413"/>
      <c r="APU696" s="413"/>
      <c r="APV696" s="413"/>
      <c r="APW696" s="413"/>
      <c r="APX696" s="413"/>
      <c r="APY696" s="413"/>
      <c r="APZ696" s="413"/>
      <c r="AQA696" s="413"/>
      <c r="AQB696" s="413"/>
      <c r="AQC696" s="413"/>
      <c r="AQD696" s="413"/>
      <c r="AQE696" s="413"/>
      <c r="AQF696" s="413"/>
      <c r="AQG696" s="413"/>
      <c r="AQH696" s="414"/>
      <c r="AQI696" s="414"/>
      <c r="AQJ696" s="414"/>
      <c r="AQK696" s="414"/>
      <c r="AQL696" s="414"/>
      <c r="AQM696" s="413"/>
      <c r="AQN696" s="413"/>
      <c r="AQO696" s="414"/>
      <c r="AQP696" s="414"/>
      <c r="AQQ696" s="413"/>
      <c r="AQR696" s="413"/>
      <c r="AQS696" s="414"/>
      <c r="AQT696" s="414"/>
      <c r="AQU696" s="413"/>
      <c r="AQV696" s="413"/>
      <c r="AQW696" s="413"/>
      <c r="AQX696" s="413"/>
      <c r="AQY696" s="413"/>
      <c r="AQZ696" s="413"/>
      <c r="ARA696" s="413"/>
      <c r="ARB696" s="414"/>
      <c r="ARC696" s="414"/>
      <c r="ARD696" s="413"/>
      <c r="ARE696" s="413"/>
      <c r="ARF696" s="414"/>
      <c r="ARG696" s="414"/>
      <c r="ARH696" s="413"/>
      <c r="ARI696" s="413"/>
      <c r="ARJ696" s="413"/>
      <c r="ARK696" s="413"/>
      <c r="ARL696" s="413"/>
      <c r="ARM696" s="407"/>
      <c r="ARN696" s="439"/>
      <c r="ARO696" s="413"/>
      <c r="ARP696" s="413"/>
      <c r="ARQ696" s="413"/>
      <c r="ARR696" s="413"/>
      <c r="ARS696" s="413"/>
      <c r="ART696" s="413"/>
      <c r="ARU696" s="413"/>
      <c r="ARV696" s="412"/>
      <c r="ARW696" s="412"/>
      <c r="ARX696" s="412"/>
      <c r="ARY696" s="412"/>
      <c r="ARZ696" s="412"/>
      <c r="ASA696" s="412"/>
      <c r="ASB696" s="412"/>
      <c r="ASC696" s="412"/>
      <c r="ASD696" s="412"/>
      <c r="ASE696" s="412"/>
      <c r="ASF696" s="412"/>
      <c r="ASG696" s="412"/>
      <c r="ASH696" s="412"/>
      <c r="ASI696" s="412"/>
      <c r="ASJ696" s="412"/>
      <c r="ASK696" s="412"/>
      <c r="ASL696" s="412"/>
      <c r="ASM696" s="412"/>
      <c r="ASN696" s="412"/>
      <c r="ASO696" s="412"/>
      <c r="ASP696" s="412"/>
      <c r="ASQ696" s="412"/>
      <c r="ASR696" s="412"/>
      <c r="ASS696" s="412"/>
      <c r="AST696" s="412"/>
      <c r="ASU696" s="412"/>
      <c r="ASV696" s="412"/>
      <c r="ASW696" s="412"/>
      <c r="ASX696" s="412"/>
      <c r="ASY696" s="412"/>
      <c r="ASZ696" s="412"/>
      <c r="ATA696" s="412"/>
      <c r="ATB696" s="412"/>
      <c r="ATC696" s="412"/>
      <c r="ATD696" s="412"/>
      <c r="ATE696" s="412"/>
      <c r="ATF696" s="412"/>
      <c r="ATG696" s="412"/>
      <c r="ATH696" s="412"/>
      <c r="ATI696" s="412"/>
      <c r="ATJ696" s="412"/>
      <c r="ATK696" s="412"/>
      <c r="ATL696" s="412"/>
      <c r="ATM696" s="412"/>
      <c r="ATN696" s="413"/>
      <c r="ATO696" s="413"/>
      <c r="ATP696" s="413"/>
      <c r="ATQ696" s="413"/>
      <c r="ATR696" s="413"/>
      <c r="ATS696" s="413"/>
      <c r="ATT696" s="413"/>
      <c r="ATU696" s="413"/>
      <c r="ATV696" s="413"/>
      <c r="ATW696" s="413"/>
      <c r="ATX696" s="413"/>
      <c r="ATY696" s="413"/>
      <c r="ATZ696" s="413"/>
      <c r="AUA696" s="413"/>
      <c r="AUB696" s="413"/>
      <c r="AUC696" s="413"/>
      <c r="AUD696" s="413"/>
      <c r="AUE696" s="413"/>
      <c r="AUF696" s="413"/>
      <c r="AUG696" s="413"/>
      <c r="AUH696" s="413"/>
      <c r="AUI696" s="413"/>
      <c r="AUJ696" s="413"/>
      <c r="AUK696" s="413"/>
      <c r="AUL696" s="414"/>
      <c r="AUM696" s="414"/>
      <c r="AUN696" s="414"/>
      <c r="AUO696" s="414"/>
      <c r="AUP696" s="414"/>
      <c r="AUQ696" s="413"/>
      <c r="AUR696" s="413"/>
      <c r="AUS696" s="414"/>
      <c r="AUT696" s="414"/>
      <c r="AUU696" s="413"/>
      <c r="AUV696" s="413"/>
      <c r="AUW696" s="414"/>
      <c r="AUX696" s="414"/>
      <c r="AUY696" s="413"/>
      <c r="AUZ696" s="413"/>
      <c r="AVA696" s="413"/>
      <c r="AVB696" s="413"/>
      <c r="AVC696" s="413"/>
      <c r="AVD696" s="413"/>
      <c r="AVE696" s="413"/>
      <c r="AVF696" s="414"/>
      <c r="AVG696" s="414"/>
      <c r="AVH696" s="413"/>
      <c r="AVI696" s="413"/>
      <c r="AVJ696" s="414"/>
      <c r="AVK696" s="414"/>
      <c r="AVL696" s="413"/>
      <c r="AVM696" s="413"/>
      <c r="AVN696" s="413"/>
      <c r="AVO696" s="413"/>
      <c r="AVP696" s="413"/>
      <c r="AVQ696" s="407"/>
      <c r="AVR696" s="439"/>
      <c r="AVS696" s="413"/>
      <c r="AVT696" s="413"/>
      <c r="AVU696" s="413"/>
      <c r="AVV696" s="413"/>
      <c r="AVW696" s="413"/>
      <c r="AVX696" s="413"/>
      <c r="AVY696" s="413"/>
      <c r="AVZ696" s="412"/>
      <c r="AWA696" s="412"/>
      <c r="AWB696" s="412"/>
      <c r="AWC696" s="412"/>
      <c r="AWD696" s="412"/>
      <c r="AWE696" s="412"/>
      <c r="AWF696" s="412"/>
      <c r="AWG696" s="412"/>
      <c r="AWH696" s="412"/>
      <c r="AWI696" s="412"/>
      <c r="AWJ696" s="412"/>
      <c r="AWK696" s="412"/>
      <c r="AWL696" s="412"/>
      <c r="AWM696" s="412"/>
      <c r="AWN696" s="412"/>
      <c r="AWO696" s="412"/>
      <c r="AWP696" s="412"/>
      <c r="AWQ696" s="412"/>
      <c r="AWR696" s="412"/>
      <c r="AWS696" s="412"/>
      <c r="AWT696" s="412"/>
      <c r="AWU696" s="412"/>
      <c r="AWV696" s="412"/>
      <c r="AWW696" s="412"/>
      <c r="AWX696" s="412"/>
      <c r="AWY696" s="412"/>
      <c r="AWZ696" s="412"/>
      <c r="AXA696" s="412"/>
      <c r="AXB696" s="412"/>
      <c r="AXC696" s="412"/>
      <c r="AXD696" s="412"/>
      <c r="AXE696" s="412"/>
      <c r="AXF696" s="412"/>
      <c r="AXG696" s="412"/>
      <c r="AXH696" s="412"/>
      <c r="AXI696" s="412"/>
      <c r="AXJ696" s="412"/>
      <c r="AXK696" s="412"/>
      <c r="AXL696" s="412"/>
      <c r="AXM696" s="412"/>
      <c r="AXN696" s="412"/>
      <c r="AXO696" s="412"/>
      <c r="AXP696" s="412"/>
      <c r="AXQ696" s="412"/>
      <c r="AXR696" s="413"/>
      <c r="AXS696" s="413"/>
      <c r="AXT696" s="413"/>
      <c r="AXU696" s="413"/>
      <c r="AXV696" s="413"/>
      <c r="AXW696" s="413"/>
      <c r="AXX696" s="413"/>
      <c r="AXY696" s="413"/>
      <c r="AXZ696" s="413"/>
      <c r="AYA696" s="413"/>
      <c r="AYB696" s="413"/>
      <c r="AYC696" s="413"/>
      <c r="AYD696" s="413"/>
      <c r="AYE696" s="413"/>
      <c r="AYF696" s="413"/>
      <c r="AYG696" s="413"/>
      <c r="AYH696" s="413"/>
      <c r="AYI696" s="413"/>
      <c r="AYJ696" s="413"/>
      <c r="AYK696" s="413"/>
      <c r="AYL696" s="413"/>
      <c r="AYM696" s="413"/>
      <c r="AYN696" s="413"/>
      <c r="AYO696" s="413"/>
      <c r="AYP696" s="414"/>
      <c r="AYQ696" s="414"/>
      <c r="AYR696" s="414"/>
      <c r="AYS696" s="414"/>
      <c r="AYT696" s="414"/>
      <c r="AYU696" s="413"/>
      <c r="AYV696" s="413"/>
      <c r="AYW696" s="414"/>
      <c r="AYX696" s="414"/>
      <c r="AYY696" s="413"/>
      <c r="AYZ696" s="413"/>
      <c r="AZA696" s="414"/>
      <c r="AZB696" s="414"/>
      <c r="AZC696" s="413"/>
      <c r="AZD696" s="413"/>
      <c r="AZE696" s="413"/>
      <c r="AZF696" s="413"/>
      <c r="AZG696" s="413"/>
      <c r="AZH696" s="413"/>
      <c r="AZI696" s="413"/>
      <c r="AZJ696" s="414"/>
      <c r="AZK696" s="414"/>
      <c r="AZL696" s="413"/>
      <c r="AZM696" s="413"/>
      <c r="AZN696" s="414"/>
      <c r="AZO696" s="414"/>
      <c r="AZP696" s="413"/>
      <c r="AZQ696" s="413"/>
      <c r="AZR696" s="413"/>
      <c r="AZS696" s="413"/>
      <c r="AZT696" s="413"/>
      <c r="AZU696" s="407"/>
      <c r="AZV696" s="439"/>
      <c r="AZW696" s="413"/>
      <c r="AZX696" s="413"/>
      <c r="AZY696" s="413"/>
      <c r="AZZ696" s="413"/>
      <c r="BAA696" s="413"/>
      <c r="BAB696" s="413"/>
      <c r="BAC696" s="413"/>
      <c r="BAD696" s="412"/>
      <c r="BAE696" s="412"/>
      <c r="BAF696" s="412"/>
      <c r="BAG696" s="412"/>
      <c r="BAH696" s="412"/>
      <c r="BAI696" s="412"/>
      <c r="BAJ696" s="412"/>
      <c r="BAK696" s="412"/>
      <c r="BAL696" s="412"/>
      <c r="BAM696" s="412"/>
      <c r="BAN696" s="412"/>
      <c r="BAO696" s="412"/>
      <c r="BAP696" s="412"/>
      <c r="BAQ696" s="412"/>
      <c r="BAR696" s="412"/>
      <c r="BAS696" s="412"/>
      <c r="BAT696" s="412"/>
      <c r="BAU696" s="412"/>
      <c r="BAV696" s="412"/>
      <c r="BAW696" s="412"/>
      <c r="BAX696" s="412"/>
      <c r="BAY696" s="412"/>
      <c r="BAZ696" s="412"/>
      <c r="BBA696" s="412"/>
      <c r="BBB696" s="412"/>
      <c r="BBC696" s="412"/>
      <c r="BBD696" s="412"/>
      <c r="BBE696" s="412"/>
      <c r="BBF696" s="412"/>
      <c r="BBG696" s="412"/>
      <c r="BBH696" s="412"/>
      <c r="BBI696" s="412"/>
      <c r="BBJ696" s="412"/>
      <c r="BBK696" s="412"/>
      <c r="BBL696" s="412"/>
      <c r="BBM696" s="412"/>
      <c r="BBN696" s="412"/>
      <c r="BBO696" s="412"/>
      <c r="BBP696" s="412"/>
      <c r="BBQ696" s="412"/>
      <c r="BBR696" s="412"/>
      <c r="BBS696" s="412"/>
      <c r="BBT696" s="412"/>
      <c r="BBU696" s="412"/>
      <c r="BBV696" s="413"/>
      <c r="BBW696" s="413"/>
      <c r="BBX696" s="413"/>
      <c r="BBY696" s="413"/>
      <c r="BBZ696" s="413"/>
      <c r="BCA696" s="413"/>
      <c r="BCB696" s="413"/>
      <c r="BCC696" s="413"/>
      <c r="BCD696" s="413"/>
      <c r="BCE696" s="413"/>
      <c r="BCF696" s="413"/>
      <c r="BCG696" s="413"/>
      <c r="BCH696" s="413"/>
      <c r="BCI696" s="413"/>
      <c r="BCJ696" s="413"/>
      <c r="BCK696" s="413"/>
      <c r="BCL696" s="413"/>
      <c r="BCM696" s="413"/>
      <c r="BCN696" s="413"/>
      <c r="BCO696" s="413"/>
      <c r="BCP696" s="413"/>
      <c r="BCQ696" s="413"/>
      <c r="BCR696" s="413"/>
      <c r="BCS696" s="413"/>
      <c r="BCT696" s="414"/>
      <c r="BCU696" s="414"/>
      <c r="BCV696" s="414"/>
      <c r="BCW696" s="414"/>
      <c r="BCX696" s="414"/>
      <c r="BCY696" s="413"/>
      <c r="BCZ696" s="413"/>
      <c r="BDA696" s="414"/>
      <c r="BDB696" s="414"/>
      <c r="BDC696" s="413"/>
      <c r="BDD696" s="413"/>
      <c r="BDE696" s="414"/>
      <c r="BDF696" s="414"/>
      <c r="BDG696" s="413"/>
      <c r="BDH696" s="413"/>
      <c r="BDI696" s="413"/>
      <c r="BDJ696" s="413"/>
      <c r="BDK696" s="413"/>
      <c r="BDL696" s="413"/>
      <c r="BDM696" s="413"/>
      <c r="BDN696" s="414"/>
      <c r="BDO696" s="414"/>
      <c r="BDP696" s="413"/>
      <c r="BDQ696" s="413"/>
      <c r="BDR696" s="414"/>
      <c r="BDS696" s="414"/>
      <c r="BDT696" s="413"/>
      <c r="BDU696" s="413"/>
      <c r="BDV696" s="413"/>
      <c r="BDW696" s="413"/>
      <c r="BDX696" s="413"/>
      <c r="BDY696" s="407"/>
      <c r="BDZ696" s="439"/>
      <c r="BEA696" s="413"/>
      <c r="BEB696" s="413"/>
      <c r="BEC696" s="413"/>
      <c r="BED696" s="413"/>
      <c r="BEE696" s="413"/>
      <c r="BEF696" s="413"/>
      <c r="BEG696" s="413"/>
      <c r="BEH696" s="412"/>
      <c r="BEI696" s="412"/>
      <c r="BEJ696" s="412"/>
      <c r="BEK696" s="412"/>
      <c r="BEL696" s="412"/>
      <c r="BEM696" s="412"/>
      <c r="BEN696" s="412"/>
      <c r="BEO696" s="412"/>
      <c r="BEP696" s="412"/>
      <c r="BEQ696" s="412"/>
      <c r="BER696" s="412"/>
      <c r="BES696" s="412"/>
      <c r="BET696" s="412"/>
      <c r="BEU696" s="412"/>
      <c r="BEV696" s="412"/>
      <c r="BEW696" s="412"/>
      <c r="BEX696" s="412"/>
      <c r="BEY696" s="412"/>
      <c r="BEZ696" s="412"/>
      <c r="BFA696" s="412"/>
      <c r="BFB696" s="412"/>
      <c r="BFC696" s="412"/>
      <c r="BFD696" s="412"/>
      <c r="BFE696" s="412"/>
      <c r="BFF696" s="412"/>
      <c r="BFG696" s="412"/>
      <c r="BFH696" s="412"/>
      <c r="BFI696" s="412"/>
      <c r="BFJ696" s="412"/>
      <c r="BFK696" s="412"/>
      <c r="BFL696" s="412"/>
      <c r="BFM696" s="412"/>
      <c r="BFN696" s="412"/>
      <c r="BFO696" s="412"/>
      <c r="BFP696" s="412"/>
      <c r="BFQ696" s="412"/>
      <c r="BFR696" s="412"/>
      <c r="BFS696" s="412"/>
      <c r="BFT696" s="412"/>
      <c r="BFU696" s="412"/>
      <c r="BFV696" s="412"/>
      <c r="BFW696" s="412"/>
      <c r="BFX696" s="412"/>
      <c r="BFY696" s="412"/>
      <c r="BFZ696" s="413"/>
      <c r="BGA696" s="413"/>
      <c r="BGB696" s="413"/>
      <c r="BGC696" s="413"/>
      <c r="BGD696" s="413"/>
      <c r="BGE696" s="413"/>
      <c r="BGF696" s="413"/>
      <c r="BGG696" s="413"/>
      <c r="BGH696" s="413"/>
      <c r="BGI696" s="413"/>
      <c r="BGJ696" s="413"/>
      <c r="BGK696" s="413"/>
      <c r="BGL696" s="413"/>
      <c r="BGM696" s="413"/>
      <c r="BGN696" s="413"/>
      <c r="BGO696" s="413"/>
      <c r="BGP696" s="413"/>
      <c r="BGQ696" s="413"/>
      <c r="BGR696" s="413"/>
      <c r="BGS696" s="413"/>
      <c r="BGT696" s="413"/>
      <c r="BGU696" s="413"/>
      <c r="BGV696" s="413"/>
      <c r="BGW696" s="413"/>
      <c r="BGX696" s="414"/>
      <c r="BGY696" s="414"/>
      <c r="BGZ696" s="414"/>
      <c r="BHA696" s="414"/>
      <c r="BHB696" s="414"/>
      <c r="BHC696" s="413"/>
      <c r="BHD696" s="413"/>
      <c r="BHE696" s="414"/>
      <c r="BHF696" s="414"/>
      <c r="BHG696" s="413"/>
      <c r="BHH696" s="413"/>
      <c r="BHI696" s="414"/>
      <c r="BHJ696" s="414"/>
      <c r="BHK696" s="413"/>
      <c r="BHL696" s="413"/>
      <c r="BHM696" s="413"/>
      <c r="BHN696" s="413"/>
      <c r="BHO696" s="413"/>
      <c r="BHP696" s="413"/>
      <c r="BHQ696" s="413"/>
      <c r="BHR696" s="414"/>
      <c r="BHS696" s="414"/>
      <c r="BHT696" s="413"/>
      <c r="BHU696" s="413"/>
      <c r="BHV696" s="414"/>
      <c r="BHW696" s="414"/>
      <c r="BHX696" s="413"/>
      <c r="BHY696" s="413"/>
      <c r="BHZ696" s="413"/>
      <c r="BIA696" s="413"/>
      <c r="BIB696" s="413"/>
      <c r="BIC696" s="407"/>
      <c r="BID696" s="439"/>
      <c r="BIE696" s="413"/>
      <c r="BIF696" s="413"/>
      <c r="BIG696" s="413"/>
      <c r="BIH696" s="413"/>
      <c r="BII696" s="413"/>
      <c r="BIJ696" s="413"/>
      <c r="BIK696" s="413"/>
      <c r="BIL696" s="412"/>
      <c r="BIM696" s="412"/>
      <c r="BIN696" s="412"/>
      <c r="BIO696" s="412"/>
      <c r="BIP696" s="412"/>
      <c r="BIQ696" s="412"/>
      <c r="BIR696" s="412"/>
      <c r="BIS696" s="412"/>
      <c r="BIT696" s="412"/>
      <c r="BIU696" s="412"/>
      <c r="BIV696" s="412"/>
      <c r="BIW696" s="412"/>
      <c r="BIX696" s="412"/>
      <c r="BIY696" s="412"/>
      <c r="BIZ696" s="412"/>
      <c r="BJA696" s="412"/>
      <c r="BJB696" s="412"/>
      <c r="BJC696" s="412"/>
      <c r="BJD696" s="412"/>
      <c r="BJE696" s="412"/>
      <c r="BJF696" s="412"/>
      <c r="BJG696" s="412"/>
      <c r="BJH696" s="412"/>
      <c r="BJI696" s="412"/>
      <c r="BJJ696" s="412"/>
      <c r="BJK696" s="412"/>
      <c r="BJL696" s="412"/>
      <c r="BJM696" s="412"/>
      <c r="BJN696" s="412"/>
      <c r="BJO696" s="412"/>
      <c r="BJP696" s="412"/>
      <c r="BJQ696" s="412"/>
      <c r="BJR696" s="412"/>
      <c r="BJS696" s="412"/>
      <c r="BJT696" s="412"/>
      <c r="BJU696" s="412"/>
      <c r="BJV696" s="412"/>
      <c r="BJW696" s="412"/>
      <c r="BJX696" s="412"/>
      <c r="BJY696" s="412"/>
      <c r="BJZ696" s="412"/>
      <c r="BKA696" s="412"/>
      <c r="BKB696" s="412"/>
      <c r="BKC696" s="412"/>
      <c r="BKD696" s="413"/>
      <c r="BKE696" s="413"/>
      <c r="BKF696" s="413"/>
      <c r="BKG696" s="413"/>
      <c r="BKH696" s="413"/>
      <c r="BKI696" s="413"/>
      <c r="BKJ696" s="413"/>
      <c r="BKK696" s="413"/>
      <c r="BKL696" s="413"/>
      <c r="BKM696" s="413"/>
      <c r="BKN696" s="413"/>
      <c r="BKO696" s="413"/>
      <c r="BKP696" s="413"/>
      <c r="BKQ696" s="413"/>
      <c r="BKR696" s="413"/>
      <c r="BKS696" s="413"/>
      <c r="BKT696" s="413"/>
      <c r="BKU696" s="413"/>
      <c r="BKV696" s="413"/>
      <c r="BKW696" s="413"/>
      <c r="BKX696" s="413"/>
      <c r="BKY696" s="413"/>
      <c r="BKZ696" s="413"/>
      <c r="BLA696" s="413"/>
      <c r="BLB696" s="414"/>
      <c r="BLC696" s="414"/>
      <c r="BLD696" s="414"/>
      <c r="BLE696" s="414"/>
      <c r="BLF696" s="414"/>
      <c r="BLG696" s="413"/>
      <c r="BLH696" s="413"/>
      <c r="BLI696" s="414"/>
      <c r="BLJ696" s="414"/>
      <c r="BLK696" s="413"/>
      <c r="BLL696" s="413"/>
      <c r="BLM696" s="414"/>
      <c r="BLN696" s="414"/>
      <c r="BLO696" s="413"/>
      <c r="BLP696" s="413"/>
      <c r="BLQ696" s="413"/>
      <c r="BLR696" s="413"/>
      <c r="BLS696" s="413"/>
      <c r="BLT696" s="413"/>
      <c r="BLU696" s="413"/>
      <c r="BLV696" s="414"/>
      <c r="BLW696" s="414"/>
      <c r="BLX696" s="413"/>
      <c r="BLY696" s="413"/>
      <c r="BLZ696" s="414"/>
      <c r="BMA696" s="414"/>
      <c r="BMB696" s="413"/>
      <c r="BMC696" s="413"/>
      <c r="BMD696" s="413"/>
      <c r="BME696" s="413"/>
      <c r="BMF696" s="413"/>
      <c r="BMG696" s="407"/>
      <c r="BMH696" s="439"/>
      <c r="BMI696" s="413"/>
      <c r="BMJ696" s="413"/>
      <c r="BMK696" s="413"/>
      <c r="BML696" s="413"/>
      <c r="BMM696" s="413"/>
      <c r="BMN696" s="413"/>
      <c r="BMO696" s="413"/>
      <c r="BMP696" s="412"/>
      <c r="BMQ696" s="412"/>
      <c r="BMR696" s="412"/>
      <c r="BMS696" s="412"/>
      <c r="BMT696" s="412"/>
      <c r="BMU696" s="412"/>
      <c r="BMV696" s="412"/>
      <c r="BMW696" s="412"/>
      <c r="BMX696" s="412"/>
      <c r="BMY696" s="412"/>
      <c r="BMZ696" s="412"/>
      <c r="BNA696" s="412"/>
      <c r="BNB696" s="412"/>
      <c r="BNC696" s="412"/>
      <c r="BND696" s="412"/>
      <c r="BNE696" s="412"/>
      <c r="BNF696" s="412"/>
      <c r="BNG696" s="412"/>
      <c r="BNH696" s="412"/>
      <c r="BNI696" s="412"/>
      <c r="BNJ696" s="412"/>
      <c r="BNK696" s="412"/>
      <c r="BNL696" s="412"/>
      <c r="BNM696" s="412"/>
      <c r="BNN696" s="412"/>
      <c r="BNO696" s="412"/>
      <c r="BNP696" s="412"/>
      <c r="BNQ696" s="412"/>
      <c r="BNR696" s="412"/>
      <c r="BNS696" s="412"/>
      <c r="BNT696" s="412"/>
      <c r="BNU696" s="412"/>
      <c r="BNV696" s="412"/>
      <c r="BNW696" s="412"/>
      <c r="BNX696" s="412"/>
      <c r="BNY696" s="412"/>
      <c r="BNZ696" s="412"/>
      <c r="BOA696" s="412"/>
      <c r="BOB696" s="412"/>
      <c r="BOC696" s="412"/>
      <c r="BOD696" s="412"/>
      <c r="BOE696" s="412"/>
      <c r="BOF696" s="412"/>
      <c r="BOG696" s="412"/>
      <c r="BOH696" s="413"/>
      <c r="BOI696" s="413"/>
      <c r="BOJ696" s="413"/>
      <c r="BOK696" s="413"/>
      <c r="BOL696" s="413"/>
      <c r="BOM696" s="413"/>
      <c r="BON696" s="413"/>
      <c r="BOO696" s="413"/>
      <c r="BOP696" s="413"/>
      <c r="BOQ696" s="413"/>
      <c r="BOR696" s="413"/>
      <c r="BOS696" s="413"/>
      <c r="BOT696" s="413"/>
      <c r="BOU696" s="413"/>
      <c r="BOV696" s="413"/>
      <c r="BOW696" s="413"/>
      <c r="BOX696" s="413"/>
      <c r="BOY696" s="413"/>
      <c r="BOZ696" s="413"/>
      <c r="BPA696" s="413"/>
      <c r="BPB696" s="413"/>
      <c r="BPC696" s="413"/>
      <c r="BPD696" s="413"/>
      <c r="BPE696" s="413"/>
      <c r="BPF696" s="414"/>
      <c r="BPG696" s="414"/>
      <c r="BPH696" s="414"/>
      <c r="BPI696" s="414"/>
      <c r="BPJ696" s="414"/>
      <c r="BPK696" s="413"/>
      <c r="BPL696" s="413"/>
      <c r="BPM696" s="414"/>
      <c r="BPN696" s="414"/>
      <c r="BPO696" s="413"/>
      <c r="BPP696" s="413"/>
      <c r="BPQ696" s="414"/>
      <c r="BPR696" s="414"/>
      <c r="BPS696" s="413"/>
      <c r="BPT696" s="413"/>
      <c r="BPU696" s="413"/>
      <c r="BPV696" s="413"/>
      <c r="BPW696" s="413"/>
      <c r="BPX696" s="413"/>
      <c r="BPY696" s="413"/>
      <c r="BPZ696" s="414"/>
      <c r="BQA696" s="414"/>
      <c r="BQB696" s="413"/>
      <c r="BQC696" s="413"/>
      <c r="BQD696" s="414"/>
      <c r="BQE696" s="414"/>
      <c r="BQF696" s="413"/>
      <c r="BQG696" s="413"/>
      <c r="BQH696" s="413"/>
      <c r="BQI696" s="413"/>
      <c r="BQJ696" s="413"/>
      <c r="BQK696" s="407"/>
      <c r="BQL696" s="439"/>
      <c r="BQM696" s="413"/>
      <c r="BQN696" s="413"/>
      <c r="BQO696" s="413"/>
      <c r="BQP696" s="413"/>
      <c r="BQQ696" s="413"/>
      <c r="BQR696" s="413"/>
      <c r="BQS696" s="413"/>
      <c r="BQT696" s="412"/>
      <c r="BQU696" s="412"/>
      <c r="BQV696" s="412"/>
      <c r="BQW696" s="412"/>
      <c r="BQX696" s="412"/>
      <c r="BQY696" s="412"/>
      <c r="BQZ696" s="412"/>
      <c r="BRA696" s="412"/>
      <c r="BRB696" s="412"/>
      <c r="BRC696" s="412"/>
      <c r="BRD696" s="412"/>
      <c r="BRE696" s="412"/>
      <c r="BRF696" s="412"/>
      <c r="BRG696" s="412"/>
      <c r="BRH696" s="412"/>
      <c r="BRI696" s="412"/>
      <c r="BRJ696" s="412"/>
      <c r="BRK696" s="412"/>
      <c r="BRL696" s="412"/>
      <c r="BRM696" s="412"/>
      <c r="BRN696" s="412"/>
      <c r="BRO696" s="412"/>
      <c r="BRP696" s="412"/>
      <c r="BRQ696" s="412"/>
      <c r="BRR696" s="412"/>
      <c r="BRS696" s="412"/>
      <c r="BRT696" s="412"/>
      <c r="BRU696" s="412"/>
      <c r="BRV696" s="412"/>
      <c r="BRW696" s="412"/>
      <c r="BRX696" s="412"/>
      <c r="BRY696" s="412"/>
      <c r="BRZ696" s="412"/>
      <c r="BSA696" s="412"/>
      <c r="BSB696" s="412"/>
      <c r="BSC696" s="412"/>
      <c r="BSD696" s="412"/>
      <c r="BSE696" s="412"/>
      <c r="BSF696" s="412"/>
      <c r="BSG696" s="412"/>
      <c r="BSH696" s="412"/>
      <c r="BSI696" s="412"/>
      <c r="BSJ696" s="412"/>
      <c r="BSK696" s="412"/>
      <c r="BSL696" s="413"/>
      <c r="BSM696" s="413"/>
      <c r="BSN696" s="413"/>
      <c r="BSO696" s="413"/>
      <c r="BSP696" s="413"/>
      <c r="BSQ696" s="413"/>
      <c r="BSR696" s="413"/>
      <c r="BSS696" s="413"/>
      <c r="BST696" s="413"/>
      <c r="BSU696" s="413"/>
      <c r="BSV696" s="413"/>
      <c r="BSW696" s="413"/>
      <c r="BSX696" s="413"/>
      <c r="BSY696" s="413"/>
      <c r="BSZ696" s="413"/>
      <c r="BTA696" s="413"/>
      <c r="BTB696" s="413"/>
      <c r="BTC696" s="413"/>
      <c r="BTD696" s="413"/>
      <c r="BTE696" s="413"/>
      <c r="BTF696" s="413"/>
      <c r="BTG696" s="413"/>
      <c r="BTH696" s="413"/>
      <c r="BTI696" s="413"/>
      <c r="BTJ696" s="414"/>
      <c r="BTK696" s="414"/>
      <c r="BTL696" s="414"/>
      <c r="BTM696" s="414"/>
      <c r="BTN696" s="414"/>
      <c r="BTO696" s="413"/>
      <c r="BTP696" s="413"/>
      <c r="BTQ696" s="414"/>
      <c r="BTR696" s="414"/>
      <c r="BTS696" s="413"/>
      <c r="BTT696" s="413"/>
      <c r="BTU696" s="414"/>
      <c r="BTV696" s="414"/>
      <c r="BTW696" s="413"/>
      <c r="BTX696" s="413"/>
      <c r="BTY696" s="413"/>
      <c r="BTZ696" s="413"/>
      <c r="BUA696" s="413"/>
      <c r="BUB696" s="413"/>
      <c r="BUC696" s="413"/>
      <c r="BUD696" s="414"/>
      <c r="BUE696" s="414"/>
      <c r="BUF696" s="413"/>
      <c r="BUG696" s="413"/>
      <c r="BUH696" s="414"/>
      <c r="BUI696" s="414"/>
      <c r="BUJ696" s="413"/>
      <c r="BUK696" s="413"/>
      <c r="BUL696" s="413"/>
      <c r="BUM696" s="413"/>
      <c r="BUN696" s="413"/>
      <c r="BUO696" s="407"/>
      <c r="BUP696" s="439"/>
      <c r="BUQ696" s="413"/>
      <c r="BUR696" s="413"/>
      <c r="BUS696" s="413"/>
      <c r="BUT696" s="413"/>
      <c r="BUU696" s="413"/>
      <c r="BUV696" s="413"/>
      <c r="BUW696" s="413"/>
      <c r="BUX696" s="412"/>
      <c r="BUY696" s="412"/>
      <c r="BUZ696" s="412"/>
      <c r="BVA696" s="412"/>
      <c r="BVB696" s="412"/>
      <c r="BVC696" s="412"/>
      <c r="BVD696" s="412"/>
      <c r="BVE696" s="412"/>
      <c r="BVF696" s="412"/>
      <c r="BVG696" s="412"/>
      <c r="BVH696" s="412"/>
      <c r="BVI696" s="412"/>
      <c r="BVJ696" s="412"/>
      <c r="BVK696" s="412"/>
      <c r="BVL696" s="412"/>
      <c r="BVM696" s="412"/>
      <c r="BVN696" s="412"/>
      <c r="BVO696" s="412"/>
      <c r="BVP696" s="412"/>
      <c r="BVQ696" s="412"/>
      <c r="BVR696" s="412"/>
      <c r="BVS696" s="412"/>
      <c r="BVT696" s="412"/>
      <c r="BVU696" s="412"/>
      <c r="BVV696" s="412"/>
      <c r="BVW696" s="412"/>
      <c r="BVX696" s="412"/>
      <c r="BVY696" s="412"/>
      <c r="BVZ696" s="412"/>
      <c r="BWA696" s="412"/>
      <c r="BWB696" s="412"/>
      <c r="BWC696" s="412"/>
      <c r="BWD696" s="412"/>
      <c r="BWE696" s="412"/>
      <c r="BWF696" s="412"/>
      <c r="BWG696" s="412"/>
      <c r="BWH696" s="412"/>
      <c r="BWI696" s="412"/>
      <c r="BWJ696" s="412"/>
      <c r="BWK696" s="412"/>
      <c r="BWL696" s="412"/>
      <c r="BWM696" s="412"/>
      <c r="BWN696" s="412"/>
      <c r="BWO696" s="412"/>
      <c r="BWP696" s="413"/>
      <c r="BWQ696" s="413"/>
      <c r="BWR696" s="413"/>
      <c r="BWS696" s="413"/>
      <c r="BWT696" s="413"/>
      <c r="BWU696" s="413"/>
      <c r="BWV696" s="413"/>
      <c r="BWW696" s="413"/>
      <c r="BWX696" s="413"/>
      <c r="BWY696" s="413"/>
      <c r="BWZ696" s="413"/>
      <c r="BXA696" s="413"/>
      <c r="BXB696" s="413"/>
      <c r="BXC696" s="413"/>
      <c r="BXD696" s="413"/>
      <c r="BXE696" s="413"/>
      <c r="BXF696" s="413"/>
      <c r="BXG696" s="413"/>
      <c r="BXH696" s="413"/>
      <c r="BXI696" s="413"/>
      <c r="BXJ696" s="413"/>
      <c r="BXK696" s="413"/>
      <c r="BXL696" s="413"/>
      <c r="BXM696" s="413"/>
      <c r="BXN696" s="414"/>
      <c r="BXO696" s="414"/>
      <c r="BXP696" s="414"/>
      <c r="BXQ696" s="414"/>
      <c r="BXR696" s="414"/>
      <c r="BXS696" s="413"/>
      <c r="BXT696" s="413"/>
      <c r="BXU696" s="414"/>
      <c r="BXV696" s="414"/>
      <c r="BXW696" s="413"/>
      <c r="BXX696" s="413"/>
      <c r="BXY696" s="414"/>
      <c r="BXZ696" s="414"/>
      <c r="BYA696" s="413"/>
      <c r="BYB696" s="413"/>
      <c r="BYC696" s="413"/>
      <c r="BYD696" s="413"/>
      <c r="BYE696" s="413"/>
      <c r="BYF696" s="413"/>
      <c r="BYG696" s="413"/>
      <c r="BYH696" s="414"/>
      <c r="BYI696" s="414"/>
      <c r="BYJ696" s="413"/>
      <c r="BYK696" s="413"/>
      <c r="BYL696" s="414"/>
      <c r="BYM696" s="414"/>
      <c r="BYN696" s="413"/>
      <c r="BYO696" s="413"/>
      <c r="BYP696" s="413"/>
      <c r="BYQ696" s="413"/>
      <c r="BYR696" s="413"/>
      <c r="BYS696" s="407"/>
      <c r="BYT696" s="439"/>
      <c r="BYU696" s="413"/>
      <c r="BYV696" s="413"/>
      <c r="BYW696" s="413"/>
      <c r="BYX696" s="413"/>
      <c r="BYY696" s="413"/>
      <c r="BYZ696" s="413"/>
      <c r="BZA696" s="413"/>
      <c r="BZB696" s="412"/>
      <c r="BZC696" s="412"/>
      <c r="BZD696" s="412"/>
      <c r="BZE696" s="412"/>
      <c r="BZF696" s="412"/>
      <c r="BZG696" s="412"/>
      <c r="BZH696" s="412"/>
      <c r="BZI696" s="412"/>
      <c r="BZJ696" s="412"/>
      <c r="BZK696" s="412"/>
      <c r="BZL696" s="412"/>
      <c r="BZM696" s="412"/>
      <c r="BZN696" s="412"/>
      <c r="BZO696" s="412"/>
      <c r="BZP696" s="412"/>
      <c r="BZQ696" s="412"/>
      <c r="BZR696" s="412"/>
      <c r="BZS696" s="412"/>
      <c r="BZT696" s="412"/>
      <c r="BZU696" s="412"/>
      <c r="BZV696" s="412"/>
      <c r="BZW696" s="412"/>
      <c r="BZX696" s="412"/>
      <c r="BZY696" s="412"/>
      <c r="BZZ696" s="412"/>
      <c r="CAA696" s="412"/>
      <c r="CAB696" s="412"/>
      <c r="CAC696" s="412"/>
      <c r="CAD696" s="412"/>
      <c r="CAE696" s="412"/>
      <c r="CAF696" s="412"/>
      <c r="CAG696" s="412"/>
      <c r="CAH696" s="412"/>
      <c r="CAI696" s="412"/>
      <c r="CAJ696" s="412"/>
      <c r="CAK696" s="412"/>
      <c r="CAL696" s="412"/>
      <c r="CAM696" s="412"/>
      <c r="CAN696" s="412"/>
      <c r="CAO696" s="412"/>
      <c r="CAP696" s="412"/>
      <c r="CAQ696" s="412"/>
      <c r="CAR696" s="412"/>
      <c r="CAS696" s="412"/>
      <c r="CAT696" s="413"/>
      <c r="CAU696" s="413"/>
      <c r="CAV696" s="413"/>
      <c r="CAW696" s="413"/>
      <c r="CAX696" s="413"/>
      <c r="CAY696" s="413"/>
      <c r="CAZ696" s="413"/>
      <c r="CBA696" s="413"/>
      <c r="CBB696" s="413"/>
      <c r="CBC696" s="413"/>
      <c r="CBD696" s="413"/>
      <c r="CBE696" s="413"/>
      <c r="CBF696" s="413"/>
      <c r="CBG696" s="413"/>
      <c r="CBH696" s="413"/>
      <c r="CBI696" s="413"/>
      <c r="CBJ696" s="413"/>
      <c r="CBK696" s="413"/>
      <c r="CBL696" s="413"/>
      <c r="CBM696" s="413"/>
      <c r="CBN696" s="413"/>
      <c r="CBO696" s="413"/>
      <c r="CBP696" s="413"/>
      <c r="CBQ696" s="413"/>
      <c r="CBR696" s="414"/>
      <c r="CBS696" s="414"/>
      <c r="CBT696" s="414"/>
      <c r="CBU696" s="414"/>
      <c r="CBV696" s="414"/>
      <c r="CBW696" s="413"/>
      <c r="CBX696" s="413"/>
      <c r="CBY696" s="414"/>
      <c r="CBZ696" s="414"/>
      <c r="CCA696" s="413"/>
      <c r="CCB696" s="413"/>
      <c r="CCC696" s="414"/>
      <c r="CCD696" s="414"/>
      <c r="CCE696" s="413"/>
      <c r="CCF696" s="413"/>
      <c r="CCG696" s="413"/>
      <c r="CCH696" s="413"/>
      <c r="CCI696" s="413"/>
      <c r="CCJ696" s="413"/>
      <c r="CCK696" s="413"/>
      <c r="CCL696" s="414"/>
      <c r="CCM696" s="414"/>
      <c r="CCN696" s="413"/>
      <c r="CCO696" s="413"/>
      <c r="CCP696" s="414"/>
      <c r="CCQ696" s="414"/>
      <c r="CCR696" s="413"/>
      <c r="CCS696" s="413"/>
      <c r="CCT696" s="413"/>
      <c r="CCU696" s="413"/>
      <c r="CCV696" s="413"/>
      <c r="CCW696" s="407"/>
      <c r="CCX696" s="439"/>
      <c r="CCY696" s="413"/>
      <c r="CCZ696" s="413"/>
      <c r="CDA696" s="413"/>
      <c r="CDB696" s="413"/>
      <c r="CDC696" s="413"/>
      <c r="CDD696" s="413"/>
      <c r="CDE696" s="413"/>
      <c r="CDF696" s="412"/>
      <c r="CDG696" s="412"/>
      <c r="CDH696" s="412"/>
      <c r="CDI696" s="412"/>
      <c r="CDJ696" s="412"/>
      <c r="CDK696" s="412"/>
      <c r="CDL696" s="412"/>
      <c r="CDM696" s="412"/>
      <c r="CDN696" s="412"/>
      <c r="CDO696" s="412"/>
      <c r="CDP696" s="412"/>
      <c r="CDQ696" s="412"/>
      <c r="CDR696" s="412"/>
      <c r="CDS696" s="412"/>
      <c r="CDT696" s="412"/>
      <c r="CDU696" s="412"/>
      <c r="CDV696" s="412"/>
      <c r="CDW696" s="412"/>
      <c r="CDX696" s="412"/>
      <c r="CDY696" s="412"/>
      <c r="CDZ696" s="412"/>
      <c r="CEA696" s="412"/>
      <c r="CEB696" s="412"/>
      <c r="CEC696" s="412"/>
      <c r="CED696" s="412"/>
      <c r="CEE696" s="412"/>
      <c r="CEF696" s="412"/>
      <c r="CEG696" s="412"/>
      <c r="CEH696" s="412"/>
      <c r="CEI696" s="412"/>
      <c r="CEJ696" s="412"/>
      <c r="CEK696" s="412"/>
      <c r="CEL696" s="412"/>
      <c r="CEM696" s="412"/>
      <c r="CEN696" s="412"/>
      <c r="CEO696" s="412"/>
      <c r="CEP696" s="412"/>
      <c r="CEQ696" s="412"/>
      <c r="CER696" s="412"/>
      <c r="CES696" s="412"/>
      <c r="CET696" s="412"/>
      <c r="CEU696" s="412"/>
      <c r="CEV696" s="412"/>
      <c r="CEW696" s="412"/>
      <c r="CEX696" s="413"/>
      <c r="CEY696" s="413"/>
      <c r="CEZ696" s="413"/>
      <c r="CFA696" s="413"/>
      <c r="CFB696" s="413"/>
      <c r="CFC696" s="413"/>
      <c r="CFD696" s="413"/>
      <c r="CFE696" s="413"/>
      <c r="CFF696" s="413"/>
      <c r="CFG696" s="413"/>
      <c r="CFH696" s="413"/>
      <c r="CFI696" s="413"/>
      <c r="CFJ696" s="413"/>
      <c r="CFK696" s="413"/>
      <c r="CFL696" s="413"/>
      <c r="CFM696" s="413"/>
      <c r="CFN696" s="413"/>
      <c r="CFO696" s="413"/>
      <c r="CFP696" s="413"/>
      <c r="CFQ696" s="413"/>
      <c r="CFR696" s="413"/>
      <c r="CFS696" s="413"/>
      <c r="CFT696" s="413"/>
      <c r="CFU696" s="413"/>
      <c r="CFV696" s="414"/>
      <c r="CFW696" s="414"/>
      <c r="CFX696" s="414"/>
      <c r="CFY696" s="414"/>
      <c r="CFZ696" s="414"/>
      <c r="CGA696" s="413"/>
      <c r="CGB696" s="413"/>
      <c r="CGC696" s="414"/>
      <c r="CGD696" s="414"/>
      <c r="CGE696" s="413"/>
      <c r="CGF696" s="413"/>
      <c r="CGG696" s="414"/>
      <c r="CGH696" s="414"/>
      <c r="CGI696" s="413"/>
      <c r="CGJ696" s="413"/>
      <c r="CGK696" s="413"/>
      <c r="CGL696" s="413"/>
      <c r="CGM696" s="413"/>
      <c r="CGN696" s="413"/>
      <c r="CGO696" s="413"/>
      <c r="CGP696" s="414"/>
      <c r="CGQ696" s="414"/>
      <c r="CGR696" s="413"/>
      <c r="CGS696" s="413"/>
      <c r="CGT696" s="414"/>
      <c r="CGU696" s="414"/>
      <c r="CGV696" s="413"/>
      <c r="CGW696" s="413"/>
      <c r="CGX696" s="413"/>
      <c r="CGY696" s="413"/>
      <c r="CGZ696" s="413"/>
      <c r="CHA696" s="407"/>
      <c r="CHB696" s="439"/>
      <c r="CHC696" s="413"/>
      <c r="CHD696" s="413"/>
      <c r="CHE696" s="413"/>
      <c r="CHF696" s="413"/>
      <c r="CHG696" s="413"/>
      <c r="CHH696" s="413"/>
      <c r="CHI696" s="413"/>
      <c r="CHJ696" s="412"/>
      <c r="CHK696" s="412"/>
      <c r="CHL696" s="412"/>
      <c r="CHM696" s="412"/>
      <c r="CHN696" s="412"/>
      <c r="CHO696" s="412"/>
      <c r="CHP696" s="412"/>
      <c r="CHQ696" s="412"/>
      <c r="CHR696" s="412"/>
      <c r="CHS696" s="412"/>
      <c r="CHT696" s="412"/>
      <c r="CHU696" s="412"/>
      <c r="CHV696" s="412"/>
      <c r="CHW696" s="412"/>
      <c r="CHX696" s="412"/>
      <c r="CHY696" s="412"/>
      <c r="CHZ696" s="412"/>
      <c r="CIA696" s="412"/>
      <c r="CIB696" s="412"/>
      <c r="CIC696" s="412"/>
      <c r="CID696" s="412"/>
      <c r="CIE696" s="412"/>
      <c r="CIF696" s="412"/>
      <c r="CIG696" s="412"/>
      <c r="CIH696" s="412"/>
      <c r="CII696" s="412"/>
      <c r="CIJ696" s="412"/>
      <c r="CIK696" s="412"/>
      <c r="CIL696" s="412"/>
      <c r="CIM696" s="412"/>
      <c r="CIN696" s="412"/>
      <c r="CIO696" s="412"/>
      <c r="CIP696" s="412"/>
      <c r="CIQ696" s="412"/>
      <c r="CIR696" s="412"/>
      <c r="CIS696" s="412"/>
      <c r="CIT696" s="412"/>
      <c r="CIU696" s="412"/>
      <c r="CIV696" s="412"/>
      <c r="CIW696" s="412"/>
      <c r="CIX696" s="412"/>
      <c r="CIY696" s="412"/>
      <c r="CIZ696" s="412"/>
      <c r="CJA696" s="412"/>
      <c r="CJB696" s="413"/>
      <c r="CJC696" s="413"/>
      <c r="CJD696" s="413"/>
      <c r="CJE696" s="413"/>
      <c r="CJF696" s="413"/>
      <c r="CJG696" s="413"/>
      <c r="CJH696" s="413"/>
      <c r="CJI696" s="413"/>
      <c r="CJJ696" s="413"/>
      <c r="CJK696" s="413"/>
      <c r="CJL696" s="413"/>
      <c r="CJM696" s="413"/>
      <c r="CJN696" s="413"/>
      <c r="CJO696" s="413"/>
      <c r="CJP696" s="413"/>
      <c r="CJQ696" s="413"/>
      <c r="CJR696" s="413"/>
      <c r="CJS696" s="413"/>
      <c r="CJT696" s="413"/>
      <c r="CJU696" s="413"/>
      <c r="CJV696" s="413"/>
      <c r="CJW696" s="413"/>
      <c r="CJX696" s="413"/>
      <c r="CJY696" s="413"/>
      <c r="CJZ696" s="414"/>
      <c r="CKA696" s="414"/>
      <c r="CKB696" s="414"/>
      <c r="CKC696" s="414"/>
      <c r="CKD696" s="414"/>
      <c r="CKE696" s="413"/>
      <c r="CKF696" s="413"/>
      <c r="CKG696" s="414"/>
      <c r="CKH696" s="414"/>
      <c r="CKI696" s="413"/>
      <c r="CKJ696" s="413"/>
      <c r="CKK696" s="414"/>
      <c r="CKL696" s="414"/>
      <c r="CKM696" s="413"/>
      <c r="CKN696" s="413"/>
      <c r="CKO696" s="413"/>
      <c r="CKP696" s="413"/>
      <c r="CKQ696" s="413"/>
      <c r="CKR696" s="413"/>
      <c r="CKS696" s="413"/>
      <c r="CKT696" s="414"/>
      <c r="CKU696" s="414"/>
      <c r="CKV696" s="413"/>
      <c r="CKW696" s="413"/>
      <c r="CKX696" s="414"/>
      <c r="CKY696" s="414"/>
      <c r="CKZ696" s="413"/>
      <c r="CLA696" s="413"/>
      <c r="CLB696" s="413"/>
      <c r="CLC696" s="413"/>
      <c r="CLD696" s="413"/>
      <c r="CLE696" s="407"/>
      <c r="CLF696" s="439"/>
      <c r="CLG696" s="413"/>
      <c r="CLH696" s="413"/>
      <c r="CLI696" s="413"/>
      <c r="CLJ696" s="413"/>
      <c r="CLK696" s="413"/>
      <c r="CLL696" s="413"/>
      <c r="CLM696" s="413"/>
      <c r="CLN696" s="412"/>
      <c r="CLO696" s="412"/>
      <c r="CLP696" s="412"/>
      <c r="CLQ696" s="412"/>
      <c r="CLR696" s="412"/>
      <c r="CLS696" s="412"/>
      <c r="CLT696" s="412"/>
      <c r="CLU696" s="412"/>
      <c r="CLV696" s="412"/>
      <c r="CLW696" s="412"/>
      <c r="CLX696" s="412"/>
      <c r="CLY696" s="412"/>
      <c r="CLZ696" s="412"/>
      <c r="CMA696" s="412"/>
      <c r="CMB696" s="412"/>
      <c r="CMC696" s="412"/>
      <c r="CMD696" s="412"/>
      <c r="CME696" s="412"/>
      <c r="CMF696" s="412"/>
      <c r="CMG696" s="412"/>
      <c r="CMH696" s="412"/>
      <c r="CMI696" s="412"/>
      <c r="CMJ696" s="412"/>
      <c r="CMK696" s="412"/>
      <c r="CML696" s="412"/>
      <c r="CMM696" s="412"/>
      <c r="CMN696" s="412"/>
      <c r="CMO696" s="412"/>
      <c r="CMP696" s="412"/>
      <c r="CMQ696" s="412"/>
      <c r="CMR696" s="412"/>
      <c r="CMS696" s="412"/>
      <c r="CMT696" s="412"/>
      <c r="CMU696" s="412"/>
      <c r="CMV696" s="412"/>
      <c r="CMW696" s="412"/>
      <c r="CMX696" s="412"/>
      <c r="CMY696" s="412"/>
      <c r="CMZ696" s="412"/>
      <c r="CNA696" s="412"/>
      <c r="CNB696" s="412"/>
      <c r="CNC696" s="412"/>
      <c r="CND696" s="412"/>
      <c r="CNE696" s="412"/>
      <c r="CNF696" s="413"/>
      <c r="CNG696" s="413"/>
      <c r="CNH696" s="413"/>
      <c r="CNI696" s="413"/>
      <c r="CNJ696" s="413"/>
      <c r="CNK696" s="413"/>
      <c r="CNL696" s="413"/>
      <c r="CNM696" s="413"/>
      <c r="CNN696" s="413"/>
      <c r="CNO696" s="413"/>
      <c r="CNP696" s="413"/>
      <c r="CNQ696" s="413"/>
      <c r="CNR696" s="413"/>
      <c r="CNS696" s="413"/>
      <c r="CNT696" s="413"/>
      <c r="CNU696" s="413"/>
      <c r="CNV696" s="413"/>
      <c r="CNW696" s="413"/>
      <c r="CNX696" s="413"/>
      <c r="CNY696" s="413"/>
      <c r="CNZ696" s="413"/>
      <c r="COA696" s="413"/>
      <c r="COB696" s="413"/>
      <c r="COC696" s="413"/>
      <c r="COD696" s="414"/>
      <c r="COE696" s="414"/>
      <c r="COF696" s="414"/>
      <c r="COG696" s="414"/>
      <c r="COH696" s="414"/>
      <c r="COI696" s="413"/>
      <c r="COJ696" s="413"/>
      <c r="COK696" s="414"/>
      <c r="COL696" s="414"/>
      <c r="COM696" s="413"/>
      <c r="CON696" s="413"/>
      <c r="COO696" s="414"/>
      <c r="COP696" s="414"/>
      <c r="COQ696" s="413"/>
      <c r="COR696" s="413"/>
      <c r="COS696" s="413"/>
      <c r="COT696" s="413"/>
      <c r="COU696" s="413"/>
      <c r="COV696" s="413"/>
      <c r="COW696" s="413"/>
      <c r="COX696" s="414"/>
      <c r="COY696" s="414"/>
      <c r="COZ696" s="413"/>
      <c r="CPA696" s="413"/>
      <c r="CPB696" s="414"/>
      <c r="CPC696" s="414"/>
      <c r="CPD696" s="413"/>
      <c r="CPE696" s="413"/>
      <c r="CPF696" s="413"/>
      <c r="CPG696" s="413"/>
      <c r="CPH696" s="413"/>
      <c r="CPI696" s="407"/>
      <c r="CPJ696" s="439"/>
      <c r="CPK696" s="413"/>
      <c r="CPL696" s="413"/>
      <c r="CPM696" s="413"/>
      <c r="CPN696" s="413"/>
      <c r="CPO696" s="413"/>
      <c r="CPP696" s="413"/>
      <c r="CPQ696" s="413"/>
      <c r="CPR696" s="412"/>
      <c r="CPS696" s="412"/>
      <c r="CPT696" s="412"/>
      <c r="CPU696" s="412"/>
      <c r="CPV696" s="412"/>
      <c r="CPW696" s="412"/>
      <c r="CPX696" s="412"/>
      <c r="CPY696" s="412"/>
      <c r="CPZ696" s="412"/>
      <c r="CQA696" s="412"/>
      <c r="CQB696" s="412"/>
      <c r="CQC696" s="412"/>
      <c r="CQD696" s="412"/>
      <c r="CQE696" s="412"/>
      <c r="CQF696" s="412"/>
      <c r="CQG696" s="412"/>
      <c r="CQH696" s="412"/>
      <c r="CQI696" s="412"/>
      <c r="CQJ696" s="412"/>
      <c r="CQK696" s="412"/>
      <c r="CQL696" s="412"/>
      <c r="CQM696" s="412"/>
      <c r="CQN696" s="412"/>
      <c r="CQO696" s="412"/>
      <c r="CQP696" s="412"/>
      <c r="CQQ696" s="412"/>
      <c r="CQR696" s="412"/>
      <c r="CQS696" s="412"/>
      <c r="CQT696" s="412"/>
      <c r="CQU696" s="412"/>
      <c r="CQV696" s="412"/>
      <c r="CQW696" s="412"/>
      <c r="CQX696" s="412"/>
      <c r="CQY696" s="412"/>
      <c r="CQZ696" s="412"/>
      <c r="CRA696" s="412"/>
      <c r="CRB696" s="412"/>
      <c r="CRC696" s="412"/>
      <c r="CRD696" s="412"/>
      <c r="CRE696" s="412"/>
      <c r="CRF696" s="412"/>
      <c r="CRG696" s="412"/>
      <c r="CRH696" s="412"/>
      <c r="CRI696" s="412"/>
      <c r="CRJ696" s="413"/>
      <c r="CRK696" s="413"/>
      <c r="CRL696" s="413"/>
      <c r="CRM696" s="413"/>
      <c r="CRN696" s="413"/>
      <c r="CRO696" s="413"/>
      <c r="CRP696" s="413"/>
      <c r="CRQ696" s="413"/>
      <c r="CRR696" s="413"/>
      <c r="CRS696" s="413"/>
      <c r="CRT696" s="413"/>
      <c r="CRU696" s="413"/>
      <c r="CRV696" s="413"/>
      <c r="CRW696" s="413"/>
      <c r="CRX696" s="413"/>
      <c r="CRY696" s="413"/>
      <c r="CRZ696" s="413"/>
      <c r="CSA696" s="413"/>
      <c r="CSB696" s="413"/>
      <c r="CSC696" s="413"/>
      <c r="CSD696" s="413"/>
      <c r="CSE696" s="413"/>
      <c r="CSF696" s="413"/>
      <c r="CSG696" s="413"/>
      <c r="CSH696" s="414"/>
      <c r="CSI696" s="414"/>
      <c r="CSJ696" s="414"/>
      <c r="CSK696" s="414"/>
      <c r="CSL696" s="414"/>
      <c r="CSM696" s="413"/>
      <c r="CSN696" s="413"/>
      <c r="CSO696" s="414"/>
      <c r="CSP696" s="414"/>
      <c r="CSQ696" s="413"/>
      <c r="CSR696" s="413"/>
      <c r="CSS696" s="414"/>
      <c r="CST696" s="414"/>
      <c r="CSU696" s="413"/>
      <c r="CSV696" s="413"/>
      <c r="CSW696" s="413"/>
      <c r="CSX696" s="413"/>
      <c r="CSY696" s="413"/>
      <c r="CSZ696" s="413"/>
      <c r="CTA696" s="413"/>
      <c r="CTB696" s="414"/>
      <c r="CTC696" s="414"/>
      <c r="CTD696" s="413"/>
      <c r="CTE696" s="413"/>
      <c r="CTF696" s="414"/>
      <c r="CTG696" s="414"/>
      <c r="CTH696" s="413"/>
      <c r="CTI696" s="413"/>
      <c r="CTJ696" s="413"/>
      <c r="CTK696" s="413"/>
      <c r="CTL696" s="413"/>
      <c r="CTM696" s="407"/>
      <c r="CTN696" s="439"/>
      <c r="CTO696" s="413"/>
      <c r="CTP696" s="413"/>
      <c r="CTQ696" s="413"/>
      <c r="CTR696" s="413"/>
      <c r="CTS696" s="413"/>
      <c r="CTT696" s="413"/>
      <c r="CTU696" s="413"/>
      <c r="CTV696" s="412"/>
      <c r="CTW696" s="412"/>
      <c r="CTX696" s="412"/>
      <c r="CTY696" s="412"/>
      <c r="CTZ696" s="412"/>
      <c r="CUA696" s="412"/>
      <c r="CUB696" s="412"/>
      <c r="CUC696" s="412"/>
      <c r="CUD696" s="412"/>
      <c r="CUE696" s="412"/>
      <c r="CUF696" s="412"/>
      <c r="CUG696" s="412"/>
      <c r="CUH696" s="412"/>
      <c r="CUI696" s="412"/>
      <c r="CUJ696" s="412"/>
      <c r="CUK696" s="412"/>
      <c r="CUL696" s="412"/>
      <c r="CUM696" s="412"/>
      <c r="CUN696" s="412"/>
      <c r="CUO696" s="412"/>
      <c r="CUP696" s="412"/>
      <c r="CUQ696" s="412"/>
      <c r="CUR696" s="412"/>
      <c r="CUS696" s="412"/>
      <c r="CUT696" s="412"/>
      <c r="CUU696" s="412"/>
      <c r="CUV696" s="412"/>
      <c r="CUW696" s="412"/>
      <c r="CUX696" s="412"/>
      <c r="CUY696" s="412"/>
      <c r="CUZ696" s="412"/>
      <c r="CVA696" s="412"/>
      <c r="CVB696" s="412"/>
      <c r="CVC696" s="412"/>
      <c r="CVD696" s="412"/>
      <c r="CVE696" s="412"/>
      <c r="CVF696" s="412"/>
      <c r="CVG696" s="412"/>
      <c r="CVH696" s="412"/>
      <c r="CVI696" s="412"/>
      <c r="CVJ696" s="412"/>
      <c r="CVK696" s="412"/>
      <c r="CVL696" s="412"/>
      <c r="CVM696" s="412"/>
      <c r="CVN696" s="413"/>
      <c r="CVO696" s="413"/>
      <c r="CVP696" s="413"/>
      <c r="CVQ696" s="413"/>
      <c r="CVR696" s="413"/>
      <c r="CVS696" s="413"/>
      <c r="CVT696" s="413"/>
      <c r="CVU696" s="413"/>
      <c r="CVV696" s="413"/>
      <c r="CVW696" s="413"/>
      <c r="CVX696" s="413"/>
      <c r="CVY696" s="413"/>
      <c r="CVZ696" s="413"/>
      <c r="CWA696" s="413"/>
      <c r="CWB696" s="413"/>
      <c r="CWC696" s="413"/>
      <c r="CWD696" s="413"/>
      <c r="CWE696" s="413"/>
      <c r="CWF696" s="413"/>
      <c r="CWG696" s="413"/>
      <c r="CWH696" s="413"/>
      <c r="CWI696" s="413"/>
      <c r="CWJ696" s="413"/>
      <c r="CWK696" s="413"/>
      <c r="CWL696" s="414"/>
      <c r="CWM696" s="414"/>
      <c r="CWN696" s="414"/>
      <c r="CWO696" s="414"/>
      <c r="CWP696" s="414"/>
      <c r="CWQ696" s="413"/>
      <c r="CWR696" s="413"/>
      <c r="CWS696" s="414"/>
      <c r="CWT696" s="414"/>
      <c r="CWU696" s="413"/>
      <c r="CWV696" s="413"/>
      <c r="CWW696" s="414"/>
      <c r="CWX696" s="414"/>
      <c r="CWY696" s="413"/>
      <c r="CWZ696" s="413"/>
      <c r="CXA696" s="413"/>
      <c r="CXB696" s="413"/>
      <c r="CXC696" s="413"/>
      <c r="CXD696" s="413"/>
      <c r="CXE696" s="413"/>
      <c r="CXF696" s="414"/>
      <c r="CXG696" s="414"/>
      <c r="CXH696" s="413"/>
      <c r="CXI696" s="413"/>
      <c r="CXJ696" s="414"/>
      <c r="CXK696" s="414"/>
      <c r="CXL696" s="413"/>
      <c r="CXM696" s="413"/>
      <c r="CXN696" s="413"/>
      <c r="CXO696" s="413"/>
      <c r="CXP696" s="413"/>
      <c r="CXQ696" s="407"/>
      <c r="CXR696" s="439"/>
      <c r="CXS696" s="413"/>
      <c r="CXT696" s="413"/>
      <c r="CXU696" s="413"/>
      <c r="CXV696" s="413"/>
      <c r="CXW696" s="413"/>
      <c r="CXX696" s="413"/>
      <c r="CXY696" s="413"/>
      <c r="CXZ696" s="412"/>
      <c r="CYA696" s="412"/>
      <c r="CYB696" s="412"/>
      <c r="CYC696" s="412"/>
      <c r="CYD696" s="412"/>
      <c r="CYE696" s="412"/>
      <c r="CYF696" s="412"/>
      <c r="CYG696" s="412"/>
      <c r="CYH696" s="412"/>
      <c r="CYI696" s="412"/>
      <c r="CYJ696" s="412"/>
      <c r="CYK696" s="412"/>
      <c r="CYL696" s="412"/>
      <c r="CYM696" s="412"/>
      <c r="CYN696" s="412"/>
      <c r="CYO696" s="412"/>
      <c r="CYP696" s="412"/>
      <c r="CYQ696" s="412"/>
      <c r="CYR696" s="412"/>
      <c r="CYS696" s="412"/>
      <c r="CYT696" s="412"/>
      <c r="CYU696" s="412"/>
      <c r="CYV696" s="412"/>
      <c r="CYW696" s="412"/>
      <c r="CYX696" s="412"/>
      <c r="CYY696" s="412"/>
      <c r="CYZ696" s="412"/>
      <c r="CZA696" s="412"/>
      <c r="CZB696" s="412"/>
      <c r="CZC696" s="412"/>
      <c r="CZD696" s="412"/>
      <c r="CZE696" s="412"/>
      <c r="CZF696" s="412"/>
      <c r="CZG696" s="412"/>
      <c r="CZH696" s="412"/>
      <c r="CZI696" s="412"/>
      <c r="CZJ696" s="412"/>
      <c r="CZK696" s="412"/>
      <c r="CZL696" s="412"/>
      <c r="CZM696" s="412"/>
      <c r="CZN696" s="412"/>
      <c r="CZO696" s="412"/>
      <c r="CZP696" s="412"/>
      <c r="CZQ696" s="412"/>
      <c r="CZR696" s="413"/>
      <c r="CZS696" s="413"/>
      <c r="CZT696" s="413"/>
      <c r="CZU696" s="413"/>
      <c r="CZV696" s="413"/>
      <c r="CZW696" s="413"/>
      <c r="CZX696" s="413"/>
      <c r="CZY696" s="413"/>
      <c r="CZZ696" s="413"/>
      <c r="DAA696" s="413"/>
      <c r="DAB696" s="413"/>
      <c r="DAC696" s="413"/>
      <c r="DAD696" s="413"/>
      <c r="DAE696" s="413"/>
      <c r="DAF696" s="413"/>
      <c r="DAG696" s="413"/>
      <c r="DAH696" s="413"/>
      <c r="DAI696" s="413"/>
      <c r="DAJ696" s="413"/>
      <c r="DAK696" s="413"/>
      <c r="DAL696" s="413"/>
      <c r="DAM696" s="413"/>
      <c r="DAN696" s="413"/>
      <c r="DAO696" s="413"/>
      <c r="DAP696" s="414"/>
      <c r="DAQ696" s="414"/>
      <c r="DAR696" s="414"/>
      <c r="DAS696" s="414"/>
      <c r="DAT696" s="414"/>
      <c r="DAU696" s="413"/>
      <c r="DAV696" s="413"/>
      <c r="DAW696" s="414"/>
      <c r="DAX696" s="414"/>
      <c r="DAY696" s="413"/>
      <c r="DAZ696" s="413"/>
      <c r="DBA696" s="414"/>
      <c r="DBB696" s="414"/>
      <c r="DBC696" s="413"/>
      <c r="DBD696" s="413"/>
      <c r="DBE696" s="413"/>
      <c r="DBF696" s="413"/>
      <c r="DBG696" s="413"/>
      <c r="DBH696" s="413"/>
      <c r="DBI696" s="413"/>
      <c r="DBJ696" s="414"/>
      <c r="DBK696" s="414"/>
      <c r="DBL696" s="413"/>
      <c r="DBM696" s="413"/>
      <c r="DBN696" s="414"/>
      <c r="DBO696" s="414"/>
      <c r="DBP696" s="413"/>
      <c r="DBQ696" s="413"/>
      <c r="DBR696" s="413"/>
      <c r="DBS696" s="413"/>
      <c r="DBT696" s="413"/>
      <c r="DBU696" s="407"/>
      <c r="DBV696" s="439"/>
      <c r="DBW696" s="413"/>
      <c r="DBX696" s="413"/>
      <c r="DBY696" s="413"/>
      <c r="DBZ696" s="413"/>
      <c r="DCA696" s="413"/>
      <c r="DCB696" s="413"/>
      <c r="DCC696" s="413"/>
      <c r="DCD696" s="412"/>
      <c r="DCE696" s="412"/>
      <c r="DCF696" s="412"/>
      <c r="DCG696" s="412"/>
      <c r="DCH696" s="412"/>
      <c r="DCI696" s="412"/>
      <c r="DCJ696" s="412"/>
      <c r="DCK696" s="412"/>
      <c r="DCL696" s="412"/>
      <c r="DCM696" s="412"/>
      <c r="DCN696" s="412"/>
      <c r="DCO696" s="412"/>
      <c r="DCP696" s="412"/>
      <c r="DCQ696" s="412"/>
      <c r="DCR696" s="412"/>
      <c r="DCS696" s="412"/>
      <c r="DCT696" s="412"/>
      <c r="DCU696" s="412"/>
      <c r="DCV696" s="412"/>
      <c r="DCW696" s="412"/>
      <c r="DCX696" s="412"/>
      <c r="DCY696" s="412"/>
      <c r="DCZ696" s="412"/>
      <c r="DDA696" s="412"/>
      <c r="DDB696" s="412"/>
      <c r="DDC696" s="412"/>
      <c r="DDD696" s="412"/>
      <c r="DDE696" s="412"/>
      <c r="DDF696" s="412"/>
      <c r="DDG696" s="412"/>
      <c r="DDH696" s="412"/>
      <c r="DDI696" s="412"/>
      <c r="DDJ696" s="412"/>
      <c r="DDK696" s="412"/>
      <c r="DDL696" s="412"/>
      <c r="DDM696" s="412"/>
      <c r="DDN696" s="412"/>
      <c r="DDO696" s="412"/>
      <c r="DDP696" s="412"/>
      <c r="DDQ696" s="412"/>
      <c r="DDR696" s="412"/>
      <c r="DDS696" s="412"/>
      <c r="DDT696" s="412"/>
      <c r="DDU696" s="412"/>
      <c r="DDV696" s="413"/>
      <c r="DDW696" s="413"/>
      <c r="DDX696" s="413"/>
      <c r="DDY696" s="413"/>
      <c r="DDZ696" s="413"/>
      <c r="DEA696" s="413"/>
      <c r="DEB696" s="413"/>
      <c r="DEC696" s="413"/>
      <c r="DED696" s="413"/>
      <c r="DEE696" s="413"/>
      <c r="DEF696" s="413"/>
      <c r="DEG696" s="413"/>
      <c r="DEH696" s="413"/>
      <c r="DEI696" s="413"/>
      <c r="DEJ696" s="413"/>
      <c r="DEK696" s="413"/>
      <c r="DEL696" s="413"/>
      <c r="DEM696" s="413"/>
      <c r="DEN696" s="413"/>
      <c r="DEO696" s="413"/>
      <c r="DEP696" s="413"/>
      <c r="DEQ696" s="413"/>
      <c r="DER696" s="413"/>
      <c r="DES696" s="413"/>
      <c r="DET696" s="414"/>
      <c r="DEU696" s="414"/>
      <c r="DEV696" s="414"/>
      <c r="DEW696" s="414"/>
      <c r="DEX696" s="414"/>
      <c r="DEY696" s="413"/>
      <c r="DEZ696" s="413"/>
      <c r="DFA696" s="414"/>
      <c r="DFB696" s="414"/>
      <c r="DFC696" s="413"/>
      <c r="DFD696" s="413"/>
      <c r="DFE696" s="414"/>
      <c r="DFF696" s="414"/>
      <c r="DFG696" s="413"/>
      <c r="DFH696" s="413"/>
      <c r="DFI696" s="413"/>
      <c r="DFJ696" s="413"/>
      <c r="DFK696" s="413"/>
      <c r="DFL696" s="413"/>
      <c r="DFM696" s="413"/>
      <c r="DFN696" s="414"/>
      <c r="DFO696" s="414"/>
      <c r="DFP696" s="413"/>
      <c r="DFQ696" s="413"/>
      <c r="DFR696" s="414"/>
      <c r="DFS696" s="414"/>
      <c r="DFT696" s="413"/>
      <c r="DFU696" s="413"/>
      <c r="DFV696" s="413"/>
      <c r="DFW696" s="413"/>
      <c r="DFX696" s="413"/>
      <c r="DFY696" s="407"/>
      <c r="DFZ696" s="439"/>
      <c r="DGA696" s="413"/>
      <c r="DGB696" s="413"/>
      <c r="DGC696" s="413"/>
      <c r="DGD696" s="413"/>
      <c r="DGE696" s="413"/>
      <c r="DGF696" s="413"/>
      <c r="DGG696" s="413"/>
      <c r="DGH696" s="412"/>
      <c r="DGI696" s="412"/>
      <c r="DGJ696" s="412"/>
      <c r="DGK696" s="412"/>
      <c r="DGL696" s="412"/>
      <c r="DGM696" s="412"/>
      <c r="DGN696" s="412"/>
      <c r="DGO696" s="412"/>
      <c r="DGP696" s="412"/>
      <c r="DGQ696" s="412"/>
      <c r="DGR696" s="412"/>
      <c r="DGS696" s="412"/>
      <c r="DGT696" s="412"/>
      <c r="DGU696" s="412"/>
      <c r="DGV696" s="412"/>
      <c r="DGW696" s="412"/>
      <c r="DGX696" s="412"/>
      <c r="DGY696" s="412"/>
      <c r="DGZ696" s="412"/>
      <c r="DHA696" s="412"/>
      <c r="DHB696" s="412"/>
      <c r="DHC696" s="412"/>
      <c r="DHD696" s="412"/>
      <c r="DHE696" s="412"/>
      <c r="DHF696" s="412"/>
      <c r="DHG696" s="412"/>
      <c r="DHH696" s="412"/>
      <c r="DHI696" s="412"/>
      <c r="DHJ696" s="412"/>
      <c r="DHK696" s="412"/>
      <c r="DHL696" s="412"/>
      <c r="DHM696" s="412"/>
      <c r="DHN696" s="412"/>
      <c r="DHO696" s="412"/>
      <c r="DHP696" s="412"/>
      <c r="DHQ696" s="412"/>
      <c r="DHR696" s="412"/>
      <c r="DHS696" s="412"/>
      <c r="DHT696" s="412"/>
      <c r="DHU696" s="412"/>
      <c r="DHV696" s="412"/>
      <c r="DHW696" s="412"/>
      <c r="DHX696" s="412"/>
      <c r="DHY696" s="412"/>
      <c r="DHZ696" s="413"/>
      <c r="DIA696" s="413"/>
      <c r="DIB696" s="413"/>
      <c r="DIC696" s="413"/>
      <c r="DID696" s="413"/>
      <c r="DIE696" s="413"/>
      <c r="DIF696" s="413"/>
      <c r="DIG696" s="413"/>
      <c r="DIH696" s="413"/>
      <c r="DII696" s="413"/>
      <c r="DIJ696" s="413"/>
      <c r="DIK696" s="413"/>
      <c r="DIL696" s="413"/>
      <c r="DIM696" s="413"/>
      <c r="DIN696" s="413"/>
      <c r="DIO696" s="413"/>
      <c r="DIP696" s="413"/>
      <c r="DIQ696" s="413"/>
      <c r="DIR696" s="413"/>
      <c r="DIS696" s="413"/>
      <c r="DIT696" s="413"/>
      <c r="DIU696" s="413"/>
      <c r="DIV696" s="413"/>
      <c r="DIW696" s="413"/>
      <c r="DIX696" s="414"/>
      <c r="DIY696" s="414"/>
      <c r="DIZ696" s="414"/>
      <c r="DJA696" s="414"/>
      <c r="DJB696" s="414"/>
      <c r="DJC696" s="413"/>
      <c r="DJD696" s="413"/>
      <c r="DJE696" s="414"/>
      <c r="DJF696" s="414"/>
      <c r="DJG696" s="413"/>
      <c r="DJH696" s="413"/>
      <c r="DJI696" s="414"/>
      <c r="DJJ696" s="414"/>
      <c r="DJK696" s="413"/>
      <c r="DJL696" s="413"/>
      <c r="DJM696" s="413"/>
      <c r="DJN696" s="413"/>
      <c r="DJO696" s="413"/>
      <c r="DJP696" s="413"/>
      <c r="DJQ696" s="413"/>
      <c r="DJR696" s="414"/>
      <c r="DJS696" s="414"/>
      <c r="DJT696" s="413"/>
      <c r="DJU696" s="413"/>
      <c r="DJV696" s="414"/>
      <c r="DJW696" s="414"/>
      <c r="DJX696" s="413"/>
      <c r="DJY696" s="413"/>
      <c r="DJZ696" s="413"/>
      <c r="DKA696" s="413"/>
      <c r="DKB696" s="413"/>
      <c r="DKC696" s="407"/>
      <c r="DKD696" s="439"/>
      <c r="DKE696" s="413"/>
      <c r="DKF696" s="413"/>
      <c r="DKG696" s="413"/>
      <c r="DKH696" s="413"/>
      <c r="DKI696" s="413"/>
      <c r="DKJ696" s="413"/>
      <c r="DKK696" s="413"/>
      <c r="DKL696" s="412"/>
      <c r="DKM696" s="412"/>
      <c r="DKN696" s="412"/>
      <c r="DKO696" s="412"/>
      <c r="DKP696" s="412"/>
      <c r="DKQ696" s="412"/>
      <c r="DKR696" s="412"/>
      <c r="DKS696" s="412"/>
      <c r="DKT696" s="412"/>
      <c r="DKU696" s="412"/>
      <c r="DKV696" s="412"/>
      <c r="DKW696" s="412"/>
      <c r="DKX696" s="412"/>
      <c r="DKY696" s="412"/>
      <c r="DKZ696" s="412"/>
      <c r="DLA696" s="412"/>
      <c r="DLB696" s="412"/>
      <c r="DLC696" s="412"/>
      <c r="DLD696" s="412"/>
      <c r="DLE696" s="412"/>
      <c r="DLF696" s="412"/>
      <c r="DLG696" s="412"/>
      <c r="DLH696" s="412"/>
      <c r="DLI696" s="412"/>
      <c r="DLJ696" s="412"/>
      <c r="DLK696" s="412"/>
      <c r="DLL696" s="412"/>
      <c r="DLM696" s="412"/>
      <c r="DLN696" s="412"/>
      <c r="DLO696" s="412"/>
      <c r="DLP696" s="412"/>
      <c r="DLQ696" s="412"/>
      <c r="DLR696" s="412"/>
      <c r="DLS696" s="412"/>
      <c r="DLT696" s="412"/>
      <c r="DLU696" s="412"/>
      <c r="DLV696" s="412"/>
      <c r="DLW696" s="412"/>
      <c r="DLX696" s="412"/>
      <c r="DLY696" s="412"/>
      <c r="DLZ696" s="412"/>
      <c r="DMA696" s="412"/>
      <c r="DMB696" s="412"/>
      <c r="DMC696" s="412"/>
      <c r="DMD696" s="413"/>
      <c r="DME696" s="413"/>
      <c r="DMF696" s="413"/>
      <c r="DMG696" s="413"/>
      <c r="DMH696" s="413"/>
      <c r="DMI696" s="413"/>
      <c r="DMJ696" s="413"/>
      <c r="DMK696" s="413"/>
      <c r="DML696" s="413"/>
      <c r="DMM696" s="413"/>
      <c r="DMN696" s="413"/>
      <c r="DMO696" s="413"/>
      <c r="DMP696" s="413"/>
      <c r="DMQ696" s="413"/>
      <c r="DMR696" s="413"/>
      <c r="DMS696" s="413"/>
      <c r="DMT696" s="413"/>
      <c r="DMU696" s="413"/>
      <c r="DMV696" s="413"/>
      <c r="DMW696" s="413"/>
      <c r="DMX696" s="413"/>
      <c r="DMY696" s="413"/>
      <c r="DMZ696" s="413"/>
      <c r="DNA696" s="413"/>
      <c r="DNB696" s="414"/>
      <c r="DNC696" s="414"/>
      <c r="DND696" s="414"/>
      <c r="DNE696" s="414"/>
      <c r="DNF696" s="414"/>
      <c r="DNG696" s="413"/>
      <c r="DNH696" s="413"/>
      <c r="DNI696" s="414"/>
      <c r="DNJ696" s="414"/>
      <c r="DNK696" s="413"/>
      <c r="DNL696" s="413"/>
      <c r="DNM696" s="414"/>
      <c r="DNN696" s="414"/>
      <c r="DNO696" s="413"/>
      <c r="DNP696" s="413"/>
      <c r="DNQ696" s="413"/>
      <c r="DNR696" s="413"/>
      <c r="DNS696" s="413"/>
      <c r="DNT696" s="413"/>
      <c r="DNU696" s="413"/>
      <c r="DNV696" s="414"/>
      <c r="DNW696" s="414"/>
      <c r="DNX696" s="413"/>
      <c r="DNY696" s="413"/>
      <c r="DNZ696" s="414"/>
      <c r="DOA696" s="414"/>
      <c r="DOB696" s="413"/>
      <c r="DOC696" s="413"/>
      <c r="DOD696" s="413"/>
      <c r="DOE696" s="413"/>
      <c r="DOF696" s="413"/>
      <c r="DOG696" s="407"/>
      <c r="DOH696" s="439"/>
      <c r="DOI696" s="413"/>
      <c r="DOJ696" s="413"/>
      <c r="DOK696" s="413"/>
      <c r="DOL696" s="413"/>
      <c r="DOM696" s="413"/>
      <c r="DON696" s="413"/>
      <c r="DOO696" s="413"/>
      <c r="DOP696" s="412"/>
      <c r="DOQ696" s="412"/>
      <c r="DOR696" s="412"/>
      <c r="DOS696" s="412"/>
      <c r="DOT696" s="412"/>
      <c r="DOU696" s="412"/>
      <c r="DOV696" s="412"/>
      <c r="DOW696" s="412"/>
      <c r="DOX696" s="412"/>
      <c r="DOY696" s="412"/>
      <c r="DOZ696" s="412"/>
      <c r="DPA696" s="412"/>
      <c r="DPB696" s="412"/>
      <c r="DPC696" s="412"/>
      <c r="DPD696" s="412"/>
      <c r="DPE696" s="412"/>
      <c r="DPF696" s="412"/>
      <c r="DPG696" s="412"/>
      <c r="DPH696" s="412"/>
      <c r="DPI696" s="412"/>
      <c r="DPJ696" s="412"/>
      <c r="DPK696" s="412"/>
      <c r="DPL696" s="412"/>
      <c r="DPM696" s="412"/>
      <c r="DPN696" s="412"/>
      <c r="DPO696" s="412"/>
      <c r="DPP696" s="412"/>
      <c r="DPQ696" s="412"/>
      <c r="DPR696" s="412"/>
      <c r="DPS696" s="412"/>
      <c r="DPT696" s="412"/>
      <c r="DPU696" s="412"/>
      <c r="DPV696" s="412"/>
      <c r="DPW696" s="412"/>
      <c r="DPX696" s="412"/>
      <c r="DPY696" s="412"/>
      <c r="DPZ696" s="412"/>
      <c r="DQA696" s="412"/>
      <c r="DQB696" s="412"/>
      <c r="DQC696" s="412"/>
      <c r="DQD696" s="412"/>
      <c r="DQE696" s="412"/>
      <c r="DQF696" s="412"/>
      <c r="DQG696" s="412"/>
      <c r="DQH696" s="413"/>
      <c r="DQI696" s="413"/>
      <c r="DQJ696" s="413"/>
      <c r="DQK696" s="413"/>
      <c r="DQL696" s="413"/>
      <c r="DQM696" s="413"/>
      <c r="DQN696" s="413"/>
      <c r="DQO696" s="413"/>
      <c r="DQP696" s="413"/>
      <c r="DQQ696" s="413"/>
      <c r="DQR696" s="413"/>
      <c r="DQS696" s="413"/>
      <c r="DQT696" s="413"/>
      <c r="DQU696" s="413"/>
      <c r="DQV696" s="413"/>
      <c r="DQW696" s="413"/>
      <c r="DQX696" s="413"/>
      <c r="DQY696" s="413"/>
      <c r="DQZ696" s="413"/>
      <c r="DRA696" s="413"/>
      <c r="DRB696" s="413"/>
      <c r="DRC696" s="413"/>
      <c r="DRD696" s="413"/>
      <c r="DRE696" s="413"/>
      <c r="DRF696" s="414"/>
      <c r="DRG696" s="414"/>
      <c r="DRH696" s="414"/>
      <c r="DRI696" s="414"/>
      <c r="DRJ696" s="414"/>
      <c r="DRK696" s="413"/>
      <c r="DRL696" s="413"/>
      <c r="DRM696" s="414"/>
      <c r="DRN696" s="414"/>
      <c r="DRO696" s="413"/>
      <c r="DRP696" s="413"/>
      <c r="DRQ696" s="414"/>
      <c r="DRR696" s="414"/>
      <c r="DRS696" s="413"/>
      <c r="DRT696" s="413"/>
      <c r="DRU696" s="413"/>
      <c r="DRV696" s="413"/>
      <c r="DRW696" s="413"/>
      <c r="DRX696" s="413"/>
      <c r="DRY696" s="413"/>
      <c r="DRZ696" s="414"/>
      <c r="DSA696" s="414"/>
      <c r="DSB696" s="413"/>
      <c r="DSC696" s="413"/>
      <c r="DSD696" s="414"/>
      <c r="DSE696" s="414"/>
      <c r="DSF696" s="413"/>
      <c r="DSG696" s="413"/>
      <c r="DSH696" s="413"/>
      <c r="DSI696" s="413"/>
      <c r="DSJ696" s="413"/>
      <c r="DSK696" s="407"/>
      <c r="DSL696" s="439"/>
      <c r="DSM696" s="413"/>
      <c r="DSN696" s="413"/>
      <c r="DSO696" s="413"/>
      <c r="DSP696" s="413"/>
      <c r="DSQ696" s="413"/>
      <c r="DSR696" s="413"/>
      <c r="DSS696" s="413"/>
      <c r="DST696" s="412"/>
      <c r="DSU696" s="412"/>
      <c r="DSV696" s="412"/>
      <c r="DSW696" s="412"/>
      <c r="DSX696" s="412"/>
      <c r="DSY696" s="412"/>
      <c r="DSZ696" s="412"/>
      <c r="DTA696" s="412"/>
      <c r="DTB696" s="412"/>
      <c r="DTC696" s="412"/>
      <c r="DTD696" s="412"/>
      <c r="DTE696" s="412"/>
      <c r="DTF696" s="412"/>
      <c r="DTG696" s="412"/>
      <c r="DTH696" s="412"/>
      <c r="DTI696" s="412"/>
      <c r="DTJ696" s="412"/>
      <c r="DTK696" s="412"/>
      <c r="DTL696" s="412"/>
      <c r="DTM696" s="412"/>
      <c r="DTN696" s="412"/>
      <c r="DTO696" s="412"/>
      <c r="DTP696" s="412"/>
      <c r="DTQ696" s="412"/>
      <c r="DTR696" s="412"/>
      <c r="DTS696" s="412"/>
      <c r="DTT696" s="412"/>
      <c r="DTU696" s="412"/>
      <c r="DTV696" s="412"/>
      <c r="DTW696" s="412"/>
      <c r="DTX696" s="412"/>
      <c r="DTY696" s="412"/>
      <c r="DTZ696" s="412"/>
      <c r="DUA696" s="412"/>
      <c r="DUB696" s="412"/>
      <c r="DUC696" s="412"/>
      <c r="DUD696" s="412"/>
      <c r="DUE696" s="412"/>
      <c r="DUF696" s="412"/>
      <c r="DUG696" s="412"/>
      <c r="DUH696" s="412"/>
      <c r="DUI696" s="412"/>
      <c r="DUJ696" s="412"/>
      <c r="DUK696" s="412"/>
      <c r="DUL696" s="413"/>
      <c r="DUM696" s="413"/>
      <c r="DUN696" s="413"/>
      <c r="DUO696" s="413"/>
      <c r="DUP696" s="413"/>
      <c r="DUQ696" s="413"/>
      <c r="DUR696" s="413"/>
      <c r="DUS696" s="413"/>
      <c r="DUT696" s="413"/>
      <c r="DUU696" s="413"/>
      <c r="DUV696" s="413"/>
      <c r="DUW696" s="413"/>
      <c r="DUX696" s="413"/>
      <c r="DUY696" s="413"/>
      <c r="DUZ696" s="413"/>
      <c r="DVA696" s="413"/>
      <c r="DVB696" s="413"/>
      <c r="DVC696" s="413"/>
      <c r="DVD696" s="413"/>
      <c r="DVE696" s="413"/>
      <c r="DVF696" s="413"/>
      <c r="DVG696" s="413"/>
      <c r="DVH696" s="413"/>
      <c r="DVI696" s="413"/>
      <c r="DVJ696" s="414"/>
      <c r="DVK696" s="414"/>
      <c r="DVL696" s="414"/>
      <c r="DVM696" s="414"/>
      <c r="DVN696" s="414"/>
      <c r="DVO696" s="413"/>
      <c r="DVP696" s="413"/>
      <c r="DVQ696" s="414"/>
      <c r="DVR696" s="414"/>
      <c r="DVS696" s="413"/>
      <c r="DVT696" s="413"/>
      <c r="DVU696" s="414"/>
      <c r="DVV696" s="414"/>
      <c r="DVW696" s="413"/>
      <c r="DVX696" s="413"/>
      <c r="DVY696" s="413"/>
      <c r="DVZ696" s="413"/>
      <c r="DWA696" s="413"/>
      <c r="DWB696" s="413"/>
      <c r="DWC696" s="413"/>
      <c r="DWD696" s="414"/>
      <c r="DWE696" s="414"/>
      <c r="DWF696" s="413"/>
      <c r="DWG696" s="413"/>
      <c r="DWH696" s="414"/>
      <c r="DWI696" s="414"/>
      <c r="DWJ696" s="413"/>
      <c r="DWK696" s="413"/>
      <c r="DWL696" s="413"/>
      <c r="DWM696" s="413"/>
      <c r="DWN696" s="413"/>
      <c r="DWO696" s="407"/>
      <c r="DWP696" s="439"/>
      <c r="DWQ696" s="413"/>
      <c r="DWR696" s="413"/>
      <c r="DWS696" s="413"/>
      <c r="DWT696" s="413"/>
      <c r="DWU696" s="413"/>
      <c r="DWV696" s="413"/>
      <c r="DWW696" s="413"/>
      <c r="DWX696" s="412"/>
      <c r="DWY696" s="412"/>
      <c r="DWZ696" s="412"/>
      <c r="DXA696" s="412"/>
      <c r="DXB696" s="412"/>
      <c r="DXC696" s="412"/>
      <c r="DXD696" s="412"/>
      <c r="DXE696" s="412"/>
      <c r="DXF696" s="412"/>
      <c r="DXG696" s="412"/>
      <c r="DXH696" s="412"/>
      <c r="DXI696" s="412"/>
      <c r="DXJ696" s="412"/>
      <c r="DXK696" s="412"/>
      <c r="DXL696" s="412"/>
      <c r="DXM696" s="412"/>
      <c r="DXN696" s="412"/>
      <c r="DXO696" s="412"/>
      <c r="DXP696" s="412"/>
      <c r="DXQ696" s="412"/>
      <c r="DXR696" s="412"/>
      <c r="DXS696" s="412"/>
      <c r="DXT696" s="412"/>
      <c r="DXU696" s="412"/>
      <c r="DXV696" s="412"/>
      <c r="DXW696" s="412"/>
      <c r="DXX696" s="412"/>
      <c r="DXY696" s="412"/>
      <c r="DXZ696" s="412"/>
      <c r="DYA696" s="412"/>
      <c r="DYB696" s="412"/>
      <c r="DYC696" s="412"/>
      <c r="DYD696" s="412"/>
      <c r="DYE696" s="412"/>
      <c r="DYF696" s="412"/>
      <c r="DYG696" s="412"/>
      <c r="DYH696" s="412"/>
      <c r="DYI696" s="412"/>
      <c r="DYJ696" s="412"/>
      <c r="DYK696" s="412"/>
      <c r="DYL696" s="412"/>
      <c r="DYM696" s="412"/>
      <c r="DYN696" s="412"/>
      <c r="DYO696" s="412"/>
      <c r="DYP696" s="413"/>
      <c r="DYQ696" s="413"/>
      <c r="DYR696" s="413"/>
      <c r="DYS696" s="413"/>
      <c r="DYT696" s="413"/>
      <c r="DYU696" s="413"/>
      <c r="DYV696" s="413"/>
      <c r="DYW696" s="413"/>
      <c r="DYX696" s="413"/>
      <c r="DYY696" s="413"/>
      <c r="DYZ696" s="413"/>
      <c r="DZA696" s="413"/>
      <c r="DZB696" s="413"/>
      <c r="DZC696" s="413"/>
      <c r="DZD696" s="413"/>
      <c r="DZE696" s="413"/>
      <c r="DZF696" s="413"/>
      <c r="DZG696" s="413"/>
      <c r="DZH696" s="413"/>
      <c r="DZI696" s="413"/>
      <c r="DZJ696" s="413"/>
      <c r="DZK696" s="413"/>
      <c r="DZL696" s="413"/>
      <c r="DZM696" s="413"/>
      <c r="DZN696" s="414"/>
      <c r="DZO696" s="414"/>
      <c r="DZP696" s="414"/>
      <c r="DZQ696" s="414"/>
      <c r="DZR696" s="414"/>
      <c r="DZS696" s="413"/>
      <c r="DZT696" s="413"/>
      <c r="DZU696" s="414"/>
      <c r="DZV696" s="414"/>
      <c r="DZW696" s="413"/>
      <c r="DZX696" s="413"/>
      <c r="DZY696" s="414"/>
      <c r="DZZ696" s="414"/>
      <c r="EAA696" s="413"/>
      <c r="EAB696" s="413"/>
      <c r="EAC696" s="413"/>
      <c r="EAD696" s="413"/>
      <c r="EAE696" s="413"/>
      <c r="EAF696" s="413"/>
      <c r="EAG696" s="413"/>
      <c r="EAH696" s="414"/>
      <c r="EAI696" s="414"/>
      <c r="EAJ696" s="413"/>
      <c r="EAK696" s="413"/>
      <c r="EAL696" s="414"/>
      <c r="EAM696" s="414"/>
      <c r="EAN696" s="413"/>
      <c r="EAO696" s="413"/>
      <c r="EAP696" s="413"/>
      <c r="EAQ696" s="413"/>
      <c r="EAR696" s="413"/>
      <c r="EAS696" s="407"/>
      <c r="EAT696" s="439"/>
      <c r="EAU696" s="413"/>
      <c r="EAV696" s="413"/>
      <c r="EAW696" s="413"/>
      <c r="EAX696" s="413"/>
      <c r="EAY696" s="413"/>
      <c r="EAZ696" s="413"/>
      <c r="EBA696" s="413"/>
      <c r="EBB696" s="412"/>
      <c r="EBC696" s="412"/>
      <c r="EBD696" s="412"/>
      <c r="EBE696" s="412"/>
      <c r="EBF696" s="412"/>
      <c r="EBG696" s="412"/>
      <c r="EBH696" s="412"/>
      <c r="EBI696" s="412"/>
      <c r="EBJ696" s="412"/>
      <c r="EBK696" s="412"/>
      <c r="EBL696" s="412"/>
      <c r="EBM696" s="412"/>
      <c r="EBN696" s="412"/>
      <c r="EBO696" s="412"/>
      <c r="EBP696" s="412"/>
      <c r="EBQ696" s="412"/>
      <c r="EBR696" s="412"/>
      <c r="EBS696" s="412"/>
      <c r="EBT696" s="412"/>
      <c r="EBU696" s="412"/>
      <c r="EBV696" s="412"/>
      <c r="EBW696" s="412"/>
      <c r="EBX696" s="412"/>
      <c r="EBY696" s="412"/>
      <c r="EBZ696" s="412"/>
      <c r="ECA696" s="412"/>
      <c r="ECB696" s="412"/>
      <c r="ECC696" s="412"/>
      <c r="ECD696" s="412"/>
      <c r="ECE696" s="412"/>
      <c r="ECF696" s="412"/>
      <c r="ECG696" s="412"/>
      <c r="ECH696" s="412"/>
      <c r="ECI696" s="412"/>
      <c r="ECJ696" s="412"/>
      <c r="ECK696" s="412"/>
      <c r="ECL696" s="412"/>
      <c r="ECM696" s="412"/>
      <c r="ECN696" s="412"/>
      <c r="ECO696" s="412"/>
      <c r="ECP696" s="412"/>
      <c r="ECQ696" s="412"/>
      <c r="ECR696" s="412"/>
      <c r="ECS696" s="412"/>
      <c r="ECT696" s="413"/>
      <c r="ECU696" s="413"/>
      <c r="ECV696" s="413"/>
      <c r="ECW696" s="413"/>
      <c r="ECX696" s="413"/>
      <c r="ECY696" s="413"/>
      <c r="ECZ696" s="413"/>
      <c r="EDA696" s="413"/>
      <c r="EDB696" s="413"/>
      <c r="EDC696" s="413"/>
      <c r="EDD696" s="413"/>
      <c r="EDE696" s="413"/>
      <c r="EDF696" s="413"/>
      <c r="EDG696" s="413"/>
      <c r="EDH696" s="413"/>
      <c r="EDI696" s="413"/>
      <c r="EDJ696" s="413"/>
      <c r="EDK696" s="413"/>
      <c r="EDL696" s="413"/>
      <c r="EDM696" s="413"/>
      <c r="EDN696" s="413"/>
      <c r="EDO696" s="413"/>
      <c r="EDP696" s="413"/>
      <c r="EDQ696" s="413"/>
      <c r="EDR696" s="414"/>
      <c r="EDS696" s="414"/>
      <c r="EDT696" s="414"/>
      <c r="EDU696" s="414"/>
      <c r="EDV696" s="414"/>
      <c r="EDW696" s="413"/>
      <c r="EDX696" s="413"/>
      <c r="EDY696" s="414"/>
      <c r="EDZ696" s="414"/>
      <c r="EEA696" s="413"/>
      <c r="EEB696" s="413"/>
      <c r="EEC696" s="414"/>
      <c r="EED696" s="414"/>
      <c r="EEE696" s="413"/>
      <c r="EEF696" s="413"/>
      <c r="EEG696" s="413"/>
      <c r="EEH696" s="413"/>
      <c r="EEI696" s="413"/>
      <c r="EEJ696" s="413"/>
      <c r="EEK696" s="413"/>
      <c r="EEL696" s="414"/>
      <c r="EEM696" s="414"/>
      <c r="EEN696" s="413"/>
      <c r="EEO696" s="413"/>
      <c r="EEP696" s="414"/>
      <c r="EEQ696" s="414"/>
      <c r="EER696" s="413"/>
      <c r="EES696" s="413"/>
      <c r="EET696" s="413"/>
      <c r="EEU696" s="413"/>
      <c r="EEV696" s="413"/>
      <c r="EEW696" s="407"/>
      <c r="EEX696" s="439"/>
      <c r="EEY696" s="413"/>
      <c r="EEZ696" s="413"/>
      <c r="EFA696" s="413"/>
      <c r="EFB696" s="413"/>
      <c r="EFC696" s="413"/>
      <c r="EFD696" s="413"/>
      <c r="EFE696" s="413"/>
      <c r="EFF696" s="412"/>
      <c r="EFG696" s="412"/>
      <c r="EFH696" s="412"/>
      <c r="EFI696" s="412"/>
      <c r="EFJ696" s="412"/>
      <c r="EFK696" s="412"/>
      <c r="EFL696" s="412"/>
      <c r="EFM696" s="412"/>
      <c r="EFN696" s="412"/>
      <c r="EFO696" s="412"/>
      <c r="EFP696" s="412"/>
      <c r="EFQ696" s="412"/>
      <c r="EFR696" s="412"/>
      <c r="EFS696" s="412"/>
      <c r="EFT696" s="412"/>
      <c r="EFU696" s="412"/>
      <c r="EFV696" s="412"/>
      <c r="EFW696" s="412"/>
      <c r="EFX696" s="412"/>
      <c r="EFY696" s="412"/>
      <c r="EFZ696" s="412"/>
      <c r="EGA696" s="412"/>
      <c r="EGB696" s="412"/>
      <c r="EGC696" s="412"/>
      <c r="EGD696" s="412"/>
      <c r="EGE696" s="412"/>
      <c r="EGF696" s="412"/>
      <c r="EGG696" s="412"/>
      <c r="EGH696" s="412"/>
      <c r="EGI696" s="412"/>
      <c r="EGJ696" s="412"/>
      <c r="EGK696" s="412"/>
      <c r="EGL696" s="412"/>
      <c r="EGM696" s="412"/>
      <c r="EGN696" s="412"/>
      <c r="EGO696" s="412"/>
      <c r="EGP696" s="412"/>
      <c r="EGQ696" s="412"/>
      <c r="EGR696" s="412"/>
      <c r="EGS696" s="412"/>
      <c r="EGT696" s="412"/>
      <c r="EGU696" s="412"/>
      <c r="EGV696" s="412"/>
      <c r="EGW696" s="412"/>
      <c r="EGX696" s="413"/>
      <c r="EGY696" s="413"/>
      <c r="EGZ696" s="413"/>
      <c r="EHA696" s="413"/>
      <c r="EHB696" s="413"/>
      <c r="EHC696" s="413"/>
      <c r="EHD696" s="413"/>
      <c r="EHE696" s="413"/>
      <c r="EHF696" s="413"/>
      <c r="EHG696" s="413"/>
      <c r="EHH696" s="413"/>
      <c r="EHI696" s="413"/>
      <c r="EHJ696" s="413"/>
      <c r="EHK696" s="413"/>
      <c r="EHL696" s="413"/>
      <c r="EHM696" s="413"/>
      <c r="EHN696" s="413"/>
      <c r="EHO696" s="413"/>
      <c r="EHP696" s="413"/>
      <c r="EHQ696" s="413"/>
      <c r="EHR696" s="413"/>
      <c r="EHS696" s="413"/>
      <c r="EHT696" s="413"/>
      <c r="EHU696" s="413"/>
      <c r="EHV696" s="414"/>
      <c r="EHW696" s="414"/>
      <c r="EHX696" s="414"/>
      <c r="EHY696" s="414"/>
      <c r="EHZ696" s="414"/>
      <c r="EIA696" s="413"/>
      <c r="EIB696" s="413"/>
      <c r="EIC696" s="414"/>
      <c r="EID696" s="414"/>
      <c r="EIE696" s="413"/>
      <c r="EIF696" s="413"/>
      <c r="EIG696" s="414"/>
      <c r="EIH696" s="414"/>
      <c r="EII696" s="413"/>
      <c r="EIJ696" s="413"/>
      <c r="EIK696" s="413"/>
      <c r="EIL696" s="413"/>
      <c r="EIM696" s="413"/>
      <c r="EIN696" s="413"/>
      <c r="EIO696" s="413"/>
      <c r="EIP696" s="414"/>
      <c r="EIQ696" s="414"/>
      <c r="EIR696" s="413"/>
      <c r="EIS696" s="413"/>
      <c r="EIT696" s="414"/>
      <c r="EIU696" s="414"/>
      <c r="EIV696" s="413"/>
      <c r="EIW696" s="413"/>
      <c r="EIX696" s="413"/>
      <c r="EIY696" s="413"/>
      <c r="EIZ696" s="413"/>
      <c r="EJA696" s="407"/>
      <c r="EJB696" s="439"/>
      <c r="EJC696" s="413"/>
      <c r="EJD696" s="413"/>
      <c r="EJE696" s="413"/>
      <c r="EJF696" s="413"/>
      <c r="EJG696" s="413"/>
      <c r="EJH696" s="413"/>
      <c r="EJI696" s="413"/>
      <c r="EJJ696" s="412"/>
      <c r="EJK696" s="412"/>
      <c r="EJL696" s="412"/>
      <c r="EJM696" s="412"/>
      <c r="EJN696" s="412"/>
      <c r="EJO696" s="412"/>
      <c r="EJP696" s="412"/>
      <c r="EJQ696" s="412"/>
      <c r="EJR696" s="412"/>
      <c r="EJS696" s="412"/>
      <c r="EJT696" s="412"/>
      <c r="EJU696" s="412"/>
      <c r="EJV696" s="412"/>
      <c r="EJW696" s="412"/>
      <c r="EJX696" s="412"/>
      <c r="EJY696" s="412"/>
      <c r="EJZ696" s="412"/>
      <c r="EKA696" s="412"/>
      <c r="EKB696" s="412"/>
      <c r="EKC696" s="412"/>
      <c r="EKD696" s="412"/>
      <c r="EKE696" s="412"/>
      <c r="EKF696" s="412"/>
      <c r="EKG696" s="412"/>
      <c r="EKH696" s="412"/>
      <c r="EKI696" s="412"/>
      <c r="EKJ696" s="412"/>
      <c r="EKK696" s="412"/>
      <c r="EKL696" s="412"/>
      <c r="EKM696" s="412"/>
      <c r="EKN696" s="412"/>
      <c r="EKO696" s="412"/>
      <c r="EKP696" s="412"/>
      <c r="EKQ696" s="412"/>
      <c r="EKR696" s="412"/>
      <c r="EKS696" s="412"/>
      <c r="EKT696" s="412"/>
      <c r="EKU696" s="412"/>
      <c r="EKV696" s="412"/>
      <c r="EKW696" s="412"/>
      <c r="EKX696" s="412"/>
      <c r="EKY696" s="412"/>
      <c r="EKZ696" s="412"/>
      <c r="ELA696" s="412"/>
      <c r="ELB696" s="413"/>
      <c r="ELC696" s="413"/>
      <c r="ELD696" s="413"/>
      <c r="ELE696" s="413"/>
      <c r="ELF696" s="413"/>
      <c r="ELG696" s="413"/>
      <c r="ELH696" s="413"/>
      <c r="ELI696" s="413"/>
      <c r="ELJ696" s="413"/>
      <c r="ELK696" s="413"/>
      <c r="ELL696" s="413"/>
      <c r="ELM696" s="413"/>
      <c r="ELN696" s="413"/>
      <c r="ELO696" s="413"/>
      <c r="ELP696" s="413"/>
      <c r="ELQ696" s="413"/>
      <c r="ELR696" s="413"/>
      <c r="ELS696" s="413"/>
      <c r="ELT696" s="413"/>
      <c r="ELU696" s="413"/>
      <c r="ELV696" s="413"/>
      <c r="ELW696" s="413"/>
      <c r="ELX696" s="413"/>
      <c r="ELY696" s="413"/>
      <c r="ELZ696" s="414"/>
      <c r="EMA696" s="414"/>
      <c r="EMB696" s="414"/>
      <c r="EMC696" s="414"/>
      <c r="EMD696" s="414"/>
      <c r="EME696" s="413"/>
      <c r="EMF696" s="413"/>
      <c r="EMG696" s="414"/>
      <c r="EMH696" s="414"/>
      <c r="EMI696" s="413"/>
      <c r="EMJ696" s="413"/>
      <c r="EMK696" s="414"/>
      <c r="EML696" s="414"/>
      <c r="EMM696" s="413"/>
      <c r="EMN696" s="413"/>
      <c r="EMO696" s="413"/>
      <c r="EMP696" s="413"/>
      <c r="EMQ696" s="413"/>
      <c r="EMR696" s="413"/>
      <c r="EMS696" s="413"/>
      <c r="EMT696" s="414"/>
      <c r="EMU696" s="414"/>
      <c r="EMV696" s="413"/>
      <c r="EMW696" s="413"/>
      <c r="EMX696" s="414"/>
      <c r="EMY696" s="414"/>
      <c r="EMZ696" s="413"/>
      <c r="ENA696" s="413"/>
      <c r="ENB696" s="413"/>
      <c r="ENC696" s="413"/>
      <c r="END696" s="413"/>
      <c r="ENE696" s="407"/>
      <c r="ENF696" s="439"/>
      <c r="ENG696" s="413"/>
      <c r="ENH696" s="413"/>
      <c r="ENI696" s="413"/>
      <c r="ENJ696" s="413"/>
      <c r="ENK696" s="413"/>
      <c r="ENL696" s="413"/>
      <c r="ENM696" s="413"/>
      <c r="ENN696" s="412"/>
      <c r="ENO696" s="412"/>
      <c r="ENP696" s="412"/>
      <c r="ENQ696" s="412"/>
      <c r="ENR696" s="412"/>
      <c r="ENS696" s="412"/>
      <c r="ENT696" s="412"/>
      <c r="ENU696" s="412"/>
      <c r="ENV696" s="412"/>
      <c r="ENW696" s="412"/>
      <c r="ENX696" s="412"/>
      <c r="ENY696" s="412"/>
      <c r="ENZ696" s="412"/>
      <c r="EOA696" s="412"/>
      <c r="EOB696" s="412"/>
      <c r="EOC696" s="412"/>
      <c r="EOD696" s="412"/>
      <c r="EOE696" s="412"/>
      <c r="EOF696" s="412"/>
      <c r="EOG696" s="412"/>
      <c r="EOH696" s="412"/>
      <c r="EOI696" s="412"/>
      <c r="EOJ696" s="412"/>
      <c r="EOK696" s="412"/>
      <c r="EOL696" s="412"/>
      <c r="EOM696" s="412"/>
      <c r="EON696" s="412"/>
      <c r="EOO696" s="412"/>
      <c r="EOP696" s="412"/>
      <c r="EOQ696" s="412"/>
      <c r="EOR696" s="412"/>
      <c r="EOS696" s="412"/>
      <c r="EOT696" s="412"/>
      <c r="EOU696" s="412"/>
      <c r="EOV696" s="412"/>
      <c r="EOW696" s="412"/>
      <c r="EOX696" s="412"/>
      <c r="EOY696" s="412"/>
      <c r="EOZ696" s="412"/>
      <c r="EPA696" s="412"/>
      <c r="EPB696" s="412"/>
      <c r="EPC696" s="412"/>
      <c r="EPD696" s="412"/>
      <c r="EPE696" s="412"/>
      <c r="EPF696" s="413"/>
      <c r="EPG696" s="413"/>
      <c r="EPH696" s="413"/>
      <c r="EPI696" s="413"/>
      <c r="EPJ696" s="413"/>
      <c r="EPK696" s="413"/>
      <c r="EPL696" s="413"/>
      <c r="EPM696" s="413"/>
      <c r="EPN696" s="413"/>
      <c r="EPO696" s="413"/>
      <c r="EPP696" s="413"/>
      <c r="EPQ696" s="413"/>
      <c r="EPR696" s="413"/>
      <c r="EPS696" s="413"/>
      <c r="EPT696" s="413"/>
      <c r="EPU696" s="413"/>
      <c r="EPV696" s="413"/>
      <c r="EPW696" s="413"/>
      <c r="EPX696" s="413"/>
      <c r="EPY696" s="413"/>
      <c r="EPZ696" s="413"/>
      <c r="EQA696" s="413"/>
      <c r="EQB696" s="413"/>
      <c r="EQC696" s="413"/>
      <c r="EQD696" s="414"/>
      <c r="EQE696" s="414"/>
      <c r="EQF696" s="414"/>
      <c r="EQG696" s="414"/>
      <c r="EQH696" s="414"/>
      <c r="EQI696" s="413"/>
      <c r="EQJ696" s="413"/>
      <c r="EQK696" s="414"/>
      <c r="EQL696" s="414"/>
      <c r="EQM696" s="413"/>
      <c r="EQN696" s="413"/>
      <c r="EQO696" s="414"/>
      <c r="EQP696" s="414"/>
      <c r="EQQ696" s="413"/>
      <c r="EQR696" s="413"/>
      <c r="EQS696" s="413"/>
      <c r="EQT696" s="413"/>
      <c r="EQU696" s="413"/>
      <c r="EQV696" s="413"/>
      <c r="EQW696" s="413"/>
      <c r="EQX696" s="414"/>
      <c r="EQY696" s="414"/>
      <c r="EQZ696" s="413"/>
      <c r="ERA696" s="413"/>
      <c r="ERB696" s="414"/>
      <c r="ERC696" s="414"/>
      <c r="ERD696" s="413"/>
      <c r="ERE696" s="413"/>
      <c r="ERF696" s="413"/>
      <c r="ERG696" s="413"/>
      <c r="ERH696" s="413"/>
      <c r="ERI696" s="407"/>
      <c r="ERJ696" s="439"/>
      <c r="ERK696" s="413"/>
      <c r="ERL696" s="413"/>
      <c r="ERM696" s="413"/>
      <c r="ERN696" s="413"/>
      <c r="ERO696" s="413"/>
      <c r="ERP696" s="413"/>
      <c r="ERQ696" s="413"/>
      <c r="ERR696" s="412"/>
      <c r="ERS696" s="412"/>
      <c r="ERT696" s="412"/>
      <c r="ERU696" s="412"/>
      <c r="ERV696" s="412"/>
      <c r="ERW696" s="412"/>
      <c r="ERX696" s="412"/>
      <c r="ERY696" s="412"/>
      <c r="ERZ696" s="412"/>
      <c r="ESA696" s="412"/>
      <c r="ESB696" s="412"/>
      <c r="ESC696" s="412"/>
      <c r="ESD696" s="412"/>
      <c r="ESE696" s="412"/>
      <c r="ESF696" s="412"/>
      <c r="ESG696" s="412"/>
      <c r="ESH696" s="412"/>
      <c r="ESI696" s="412"/>
      <c r="ESJ696" s="412"/>
      <c r="ESK696" s="412"/>
      <c r="ESL696" s="412"/>
      <c r="ESM696" s="412"/>
      <c r="ESN696" s="412"/>
      <c r="ESO696" s="412"/>
      <c r="ESP696" s="412"/>
      <c r="ESQ696" s="412"/>
      <c r="ESR696" s="412"/>
      <c r="ESS696" s="412"/>
      <c r="EST696" s="412"/>
      <c r="ESU696" s="412"/>
      <c r="ESV696" s="412"/>
      <c r="ESW696" s="412"/>
      <c r="ESX696" s="412"/>
      <c r="ESY696" s="412"/>
      <c r="ESZ696" s="412"/>
      <c r="ETA696" s="412"/>
      <c r="ETB696" s="412"/>
      <c r="ETC696" s="412"/>
      <c r="ETD696" s="412"/>
      <c r="ETE696" s="412"/>
      <c r="ETF696" s="412"/>
      <c r="ETG696" s="412"/>
      <c r="ETH696" s="412"/>
      <c r="ETI696" s="412"/>
      <c r="ETJ696" s="413"/>
      <c r="ETK696" s="413"/>
      <c r="ETL696" s="413"/>
      <c r="ETM696" s="413"/>
      <c r="ETN696" s="413"/>
      <c r="ETO696" s="413"/>
      <c r="ETP696" s="413"/>
      <c r="ETQ696" s="413"/>
      <c r="ETR696" s="413"/>
      <c r="ETS696" s="413"/>
      <c r="ETT696" s="413"/>
      <c r="ETU696" s="413"/>
      <c r="ETV696" s="413"/>
      <c r="ETW696" s="413"/>
      <c r="ETX696" s="413"/>
      <c r="ETY696" s="413"/>
      <c r="ETZ696" s="413"/>
      <c r="EUA696" s="413"/>
      <c r="EUB696" s="413"/>
      <c r="EUC696" s="413"/>
      <c r="EUD696" s="413"/>
      <c r="EUE696" s="413"/>
      <c r="EUF696" s="413"/>
      <c r="EUG696" s="413"/>
      <c r="EUH696" s="414"/>
      <c r="EUI696" s="414"/>
      <c r="EUJ696" s="414"/>
      <c r="EUK696" s="414"/>
      <c r="EUL696" s="414"/>
      <c r="EUM696" s="413"/>
      <c r="EUN696" s="413"/>
      <c r="EUO696" s="414"/>
      <c r="EUP696" s="414"/>
      <c r="EUQ696" s="413"/>
      <c r="EUR696" s="413"/>
      <c r="EUS696" s="414"/>
      <c r="EUT696" s="414"/>
      <c r="EUU696" s="413"/>
      <c r="EUV696" s="413"/>
      <c r="EUW696" s="413"/>
      <c r="EUX696" s="413"/>
      <c r="EUY696" s="413"/>
      <c r="EUZ696" s="413"/>
      <c r="EVA696" s="413"/>
      <c r="EVB696" s="414"/>
      <c r="EVC696" s="414"/>
      <c r="EVD696" s="413"/>
      <c r="EVE696" s="413"/>
      <c r="EVF696" s="414"/>
      <c r="EVG696" s="414"/>
      <c r="EVH696" s="413"/>
      <c r="EVI696" s="413"/>
      <c r="EVJ696" s="413"/>
      <c r="EVK696" s="413"/>
      <c r="EVL696" s="413"/>
      <c r="EVM696" s="407"/>
      <c r="EVN696" s="439"/>
      <c r="EVO696" s="413"/>
      <c r="EVP696" s="413"/>
      <c r="EVQ696" s="413"/>
      <c r="EVR696" s="413"/>
      <c r="EVS696" s="413"/>
      <c r="EVT696" s="413"/>
      <c r="EVU696" s="413"/>
      <c r="EVV696" s="412"/>
      <c r="EVW696" s="412"/>
      <c r="EVX696" s="412"/>
      <c r="EVY696" s="412"/>
      <c r="EVZ696" s="412"/>
      <c r="EWA696" s="412"/>
      <c r="EWB696" s="412"/>
      <c r="EWC696" s="412"/>
      <c r="EWD696" s="412"/>
      <c r="EWE696" s="412"/>
      <c r="EWF696" s="412"/>
      <c r="EWG696" s="412"/>
      <c r="EWH696" s="412"/>
      <c r="EWI696" s="412"/>
      <c r="EWJ696" s="412"/>
      <c r="EWK696" s="412"/>
      <c r="EWL696" s="412"/>
      <c r="EWM696" s="412"/>
      <c r="EWN696" s="412"/>
      <c r="EWO696" s="412"/>
      <c r="EWP696" s="412"/>
      <c r="EWQ696" s="412"/>
      <c r="EWR696" s="412"/>
      <c r="EWS696" s="412"/>
      <c r="EWT696" s="412"/>
      <c r="EWU696" s="412"/>
      <c r="EWV696" s="412"/>
      <c r="EWW696" s="412"/>
      <c r="EWX696" s="412"/>
      <c r="EWY696" s="412"/>
      <c r="EWZ696" s="412"/>
      <c r="EXA696" s="412"/>
      <c r="EXB696" s="412"/>
      <c r="EXC696" s="412"/>
      <c r="EXD696" s="412"/>
      <c r="EXE696" s="412"/>
      <c r="EXF696" s="412"/>
      <c r="EXG696" s="412"/>
      <c r="EXH696" s="412"/>
      <c r="EXI696" s="412"/>
      <c r="EXJ696" s="412"/>
      <c r="EXK696" s="412"/>
      <c r="EXL696" s="412"/>
      <c r="EXM696" s="412"/>
      <c r="EXN696" s="413"/>
      <c r="EXO696" s="413"/>
      <c r="EXP696" s="413"/>
      <c r="EXQ696" s="413"/>
      <c r="EXR696" s="413"/>
      <c r="EXS696" s="413"/>
      <c r="EXT696" s="413"/>
      <c r="EXU696" s="413"/>
      <c r="EXV696" s="413"/>
      <c r="EXW696" s="413"/>
      <c r="EXX696" s="413"/>
      <c r="EXY696" s="413"/>
      <c r="EXZ696" s="413"/>
      <c r="EYA696" s="413"/>
      <c r="EYB696" s="413"/>
      <c r="EYC696" s="413"/>
      <c r="EYD696" s="413"/>
      <c r="EYE696" s="413"/>
      <c r="EYF696" s="413"/>
      <c r="EYG696" s="413"/>
      <c r="EYH696" s="413"/>
      <c r="EYI696" s="413"/>
      <c r="EYJ696" s="413"/>
      <c r="EYK696" s="413"/>
      <c r="EYL696" s="414"/>
      <c r="EYM696" s="414"/>
      <c r="EYN696" s="414"/>
      <c r="EYO696" s="414"/>
      <c r="EYP696" s="414"/>
      <c r="EYQ696" s="413"/>
      <c r="EYR696" s="413"/>
      <c r="EYS696" s="414"/>
      <c r="EYT696" s="414"/>
      <c r="EYU696" s="413"/>
      <c r="EYV696" s="413"/>
      <c r="EYW696" s="414"/>
      <c r="EYX696" s="414"/>
      <c r="EYY696" s="413"/>
      <c r="EYZ696" s="413"/>
      <c r="EZA696" s="413"/>
      <c r="EZB696" s="413"/>
      <c r="EZC696" s="413"/>
      <c r="EZD696" s="413"/>
      <c r="EZE696" s="413"/>
      <c r="EZF696" s="414"/>
      <c r="EZG696" s="414"/>
      <c r="EZH696" s="413"/>
      <c r="EZI696" s="413"/>
      <c r="EZJ696" s="414"/>
      <c r="EZK696" s="414"/>
      <c r="EZL696" s="413"/>
      <c r="EZM696" s="413"/>
      <c r="EZN696" s="413"/>
      <c r="EZO696" s="413"/>
      <c r="EZP696" s="413"/>
      <c r="EZQ696" s="407"/>
      <c r="EZR696" s="439"/>
      <c r="EZS696" s="413"/>
      <c r="EZT696" s="413"/>
      <c r="EZU696" s="413"/>
      <c r="EZV696" s="413"/>
      <c r="EZW696" s="413"/>
      <c r="EZX696" s="413"/>
      <c r="EZY696" s="413"/>
      <c r="EZZ696" s="412"/>
      <c r="FAA696" s="412"/>
      <c r="FAB696" s="412"/>
      <c r="FAC696" s="412"/>
      <c r="FAD696" s="412"/>
      <c r="FAE696" s="412"/>
      <c r="FAF696" s="412"/>
      <c r="FAG696" s="412"/>
      <c r="FAH696" s="412"/>
      <c r="FAI696" s="412"/>
      <c r="FAJ696" s="412"/>
      <c r="FAK696" s="412"/>
      <c r="FAL696" s="412"/>
      <c r="FAM696" s="412"/>
      <c r="FAN696" s="412"/>
      <c r="FAO696" s="412"/>
      <c r="FAP696" s="412"/>
      <c r="FAQ696" s="412"/>
      <c r="FAR696" s="412"/>
      <c r="FAS696" s="412"/>
      <c r="FAT696" s="412"/>
      <c r="FAU696" s="412"/>
      <c r="FAV696" s="412"/>
      <c r="FAW696" s="412"/>
      <c r="FAX696" s="412"/>
      <c r="FAY696" s="412"/>
      <c r="FAZ696" s="412"/>
      <c r="FBA696" s="412"/>
      <c r="FBB696" s="412"/>
      <c r="FBC696" s="412"/>
      <c r="FBD696" s="412"/>
      <c r="FBE696" s="412"/>
      <c r="FBF696" s="412"/>
      <c r="FBG696" s="412"/>
      <c r="FBH696" s="412"/>
      <c r="FBI696" s="412"/>
      <c r="FBJ696" s="412"/>
      <c r="FBK696" s="412"/>
      <c r="FBL696" s="412"/>
      <c r="FBM696" s="412"/>
      <c r="FBN696" s="412"/>
      <c r="FBO696" s="412"/>
      <c r="FBP696" s="412"/>
      <c r="FBQ696" s="412"/>
      <c r="FBR696" s="413"/>
      <c r="FBS696" s="413"/>
      <c r="FBT696" s="413"/>
      <c r="FBU696" s="413"/>
      <c r="FBV696" s="413"/>
      <c r="FBW696" s="413"/>
      <c r="FBX696" s="413"/>
      <c r="FBY696" s="413"/>
      <c r="FBZ696" s="413"/>
      <c r="FCA696" s="413"/>
      <c r="FCB696" s="413"/>
      <c r="FCC696" s="413"/>
      <c r="FCD696" s="413"/>
      <c r="FCE696" s="413"/>
      <c r="FCF696" s="413"/>
      <c r="FCG696" s="413"/>
      <c r="FCH696" s="413"/>
      <c r="FCI696" s="413"/>
      <c r="FCJ696" s="413"/>
      <c r="FCK696" s="413"/>
      <c r="FCL696" s="413"/>
      <c r="FCM696" s="413"/>
      <c r="FCN696" s="413"/>
      <c r="FCO696" s="413"/>
      <c r="FCP696" s="414"/>
      <c r="FCQ696" s="414"/>
      <c r="FCR696" s="414"/>
      <c r="FCS696" s="414"/>
      <c r="FCT696" s="414"/>
      <c r="FCU696" s="413"/>
      <c r="FCV696" s="413"/>
      <c r="FCW696" s="414"/>
      <c r="FCX696" s="414"/>
      <c r="FCY696" s="413"/>
      <c r="FCZ696" s="413"/>
      <c r="FDA696" s="414"/>
      <c r="FDB696" s="414"/>
      <c r="FDC696" s="413"/>
      <c r="FDD696" s="413"/>
      <c r="FDE696" s="413"/>
      <c r="FDF696" s="413"/>
      <c r="FDG696" s="413"/>
      <c r="FDH696" s="413"/>
      <c r="FDI696" s="413"/>
      <c r="FDJ696" s="414"/>
      <c r="FDK696" s="414"/>
      <c r="FDL696" s="413"/>
      <c r="FDM696" s="413"/>
      <c r="FDN696" s="414"/>
      <c r="FDO696" s="414"/>
      <c r="FDP696" s="413"/>
      <c r="FDQ696" s="413"/>
      <c r="FDR696" s="413"/>
      <c r="FDS696" s="413"/>
      <c r="FDT696" s="413"/>
      <c r="FDU696" s="407"/>
      <c r="FDV696" s="439"/>
      <c r="FDW696" s="413"/>
      <c r="FDX696" s="413"/>
      <c r="FDY696" s="413"/>
      <c r="FDZ696" s="413"/>
      <c r="FEA696" s="413"/>
      <c r="FEB696" s="413"/>
      <c r="FEC696" s="413"/>
      <c r="FED696" s="412"/>
      <c r="FEE696" s="412"/>
      <c r="FEF696" s="412"/>
      <c r="FEG696" s="412"/>
      <c r="FEH696" s="412"/>
      <c r="FEI696" s="412"/>
      <c r="FEJ696" s="412"/>
      <c r="FEK696" s="412"/>
      <c r="FEL696" s="412"/>
      <c r="FEM696" s="412"/>
      <c r="FEN696" s="412"/>
      <c r="FEO696" s="412"/>
      <c r="FEP696" s="412"/>
      <c r="FEQ696" s="412"/>
      <c r="FER696" s="412"/>
      <c r="FES696" s="412"/>
      <c r="FET696" s="412"/>
      <c r="FEU696" s="412"/>
      <c r="FEV696" s="412"/>
      <c r="FEW696" s="412"/>
      <c r="FEX696" s="412"/>
      <c r="FEY696" s="412"/>
      <c r="FEZ696" s="412"/>
      <c r="FFA696" s="412"/>
      <c r="FFB696" s="412"/>
      <c r="FFC696" s="412"/>
      <c r="FFD696" s="412"/>
      <c r="FFE696" s="412"/>
      <c r="FFF696" s="412"/>
      <c r="FFG696" s="412"/>
      <c r="FFH696" s="412"/>
      <c r="FFI696" s="412"/>
      <c r="FFJ696" s="412"/>
      <c r="FFK696" s="412"/>
      <c r="FFL696" s="412"/>
      <c r="FFM696" s="412"/>
      <c r="FFN696" s="412"/>
      <c r="FFO696" s="412"/>
      <c r="FFP696" s="412"/>
      <c r="FFQ696" s="412"/>
      <c r="FFR696" s="412"/>
      <c r="FFS696" s="412"/>
      <c r="FFT696" s="412"/>
      <c r="FFU696" s="412"/>
      <c r="FFV696" s="413"/>
      <c r="FFW696" s="413"/>
      <c r="FFX696" s="413"/>
      <c r="FFY696" s="413"/>
      <c r="FFZ696" s="413"/>
      <c r="FGA696" s="413"/>
      <c r="FGB696" s="413"/>
      <c r="FGC696" s="413"/>
      <c r="FGD696" s="413"/>
      <c r="FGE696" s="413"/>
      <c r="FGF696" s="413"/>
      <c r="FGG696" s="413"/>
      <c r="FGH696" s="413"/>
      <c r="FGI696" s="413"/>
      <c r="FGJ696" s="413"/>
      <c r="FGK696" s="413"/>
      <c r="FGL696" s="413"/>
      <c r="FGM696" s="413"/>
      <c r="FGN696" s="413"/>
      <c r="FGO696" s="413"/>
      <c r="FGP696" s="413"/>
      <c r="FGQ696" s="413"/>
      <c r="FGR696" s="413"/>
      <c r="FGS696" s="413"/>
      <c r="FGT696" s="414"/>
      <c r="FGU696" s="414"/>
      <c r="FGV696" s="414"/>
      <c r="FGW696" s="414"/>
      <c r="FGX696" s="414"/>
      <c r="FGY696" s="413"/>
      <c r="FGZ696" s="413"/>
      <c r="FHA696" s="414"/>
      <c r="FHB696" s="414"/>
      <c r="FHC696" s="413"/>
      <c r="FHD696" s="413"/>
      <c r="FHE696" s="414"/>
      <c r="FHF696" s="414"/>
      <c r="FHG696" s="413"/>
      <c r="FHH696" s="413"/>
      <c r="FHI696" s="413"/>
      <c r="FHJ696" s="413"/>
      <c r="FHK696" s="413"/>
      <c r="FHL696" s="413"/>
      <c r="FHM696" s="413"/>
      <c r="FHN696" s="414"/>
      <c r="FHO696" s="414"/>
      <c r="FHP696" s="413"/>
      <c r="FHQ696" s="413"/>
      <c r="FHR696" s="414"/>
      <c r="FHS696" s="414"/>
      <c r="FHT696" s="413"/>
      <c r="FHU696" s="413"/>
      <c r="FHV696" s="413"/>
      <c r="FHW696" s="413"/>
      <c r="FHX696" s="413"/>
      <c r="FHY696" s="407"/>
      <c r="FHZ696" s="439"/>
      <c r="FIA696" s="413"/>
      <c r="FIB696" s="413"/>
      <c r="FIC696" s="413"/>
      <c r="FID696" s="413"/>
      <c r="FIE696" s="413"/>
      <c r="FIF696" s="413"/>
      <c r="FIG696" s="413"/>
      <c r="FIH696" s="412"/>
      <c r="FII696" s="412"/>
      <c r="FIJ696" s="412"/>
      <c r="FIK696" s="412"/>
      <c r="FIL696" s="412"/>
      <c r="FIM696" s="412"/>
      <c r="FIN696" s="412"/>
      <c r="FIO696" s="412"/>
      <c r="FIP696" s="412"/>
      <c r="FIQ696" s="412"/>
      <c r="FIR696" s="412"/>
      <c r="FIS696" s="412"/>
      <c r="FIT696" s="412"/>
      <c r="FIU696" s="412"/>
      <c r="FIV696" s="412"/>
      <c r="FIW696" s="412"/>
      <c r="FIX696" s="412"/>
      <c r="FIY696" s="412"/>
      <c r="FIZ696" s="412"/>
      <c r="FJA696" s="412"/>
      <c r="FJB696" s="412"/>
      <c r="FJC696" s="412"/>
      <c r="FJD696" s="412"/>
      <c r="FJE696" s="412"/>
      <c r="FJF696" s="412"/>
      <c r="FJG696" s="412"/>
      <c r="FJH696" s="412"/>
      <c r="FJI696" s="412"/>
      <c r="FJJ696" s="412"/>
      <c r="FJK696" s="412"/>
      <c r="FJL696" s="412"/>
      <c r="FJM696" s="412"/>
      <c r="FJN696" s="412"/>
      <c r="FJO696" s="412"/>
      <c r="FJP696" s="412"/>
      <c r="FJQ696" s="412"/>
      <c r="FJR696" s="412"/>
      <c r="FJS696" s="412"/>
      <c r="FJT696" s="412"/>
      <c r="FJU696" s="412"/>
      <c r="FJV696" s="412"/>
      <c r="FJW696" s="412"/>
      <c r="FJX696" s="412"/>
      <c r="FJY696" s="412"/>
      <c r="FJZ696" s="413"/>
      <c r="FKA696" s="413"/>
      <c r="FKB696" s="413"/>
      <c r="FKC696" s="413"/>
      <c r="FKD696" s="413"/>
      <c r="FKE696" s="413"/>
      <c r="FKF696" s="413"/>
      <c r="FKG696" s="413"/>
      <c r="FKH696" s="413"/>
      <c r="FKI696" s="413"/>
      <c r="FKJ696" s="413"/>
      <c r="FKK696" s="413"/>
      <c r="FKL696" s="413"/>
      <c r="FKM696" s="413"/>
      <c r="FKN696" s="413"/>
      <c r="FKO696" s="413"/>
      <c r="FKP696" s="413"/>
      <c r="FKQ696" s="413"/>
      <c r="FKR696" s="413"/>
      <c r="FKS696" s="413"/>
      <c r="FKT696" s="413"/>
      <c r="FKU696" s="413"/>
      <c r="FKV696" s="413"/>
      <c r="FKW696" s="413"/>
      <c r="FKX696" s="414"/>
      <c r="FKY696" s="414"/>
      <c r="FKZ696" s="414"/>
      <c r="FLA696" s="414"/>
      <c r="FLB696" s="414"/>
      <c r="FLC696" s="413"/>
      <c r="FLD696" s="413"/>
      <c r="FLE696" s="414"/>
      <c r="FLF696" s="414"/>
      <c r="FLG696" s="413"/>
      <c r="FLH696" s="413"/>
      <c r="FLI696" s="414"/>
      <c r="FLJ696" s="414"/>
      <c r="FLK696" s="413"/>
      <c r="FLL696" s="413"/>
      <c r="FLM696" s="413"/>
      <c r="FLN696" s="413"/>
      <c r="FLO696" s="413"/>
      <c r="FLP696" s="413"/>
      <c r="FLQ696" s="413"/>
      <c r="FLR696" s="414"/>
      <c r="FLS696" s="414"/>
      <c r="FLT696" s="413"/>
      <c r="FLU696" s="413"/>
      <c r="FLV696" s="414"/>
      <c r="FLW696" s="414"/>
      <c r="FLX696" s="413"/>
      <c r="FLY696" s="413"/>
      <c r="FLZ696" s="413"/>
      <c r="FMA696" s="413"/>
      <c r="FMB696" s="413"/>
      <c r="FMC696" s="407"/>
      <c r="FMD696" s="439"/>
      <c r="FME696" s="413"/>
      <c r="FMF696" s="413"/>
      <c r="FMG696" s="413"/>
      <c r="FMH696" s="413"/>
      <c r="FMI696" s="413"/>
      <c r="FMJ696" s="413"/>
      <c r="FMK696" s="413"/>
      <c r="FML696" s="412"/>
      <c r="FMM696" s="412"/>
      <c r="FMN696" s="412"/>
      <c r="FMO696" s="412"/>
      <c r="FMP696" s="412"/>
      <c r="FMQ696" s="412"/>
      <c r="FMR696" s="412"/>
      <c r="FMS696" s="412"/>
      <c r="FMT696" s="412"/>
      <c r="FMU696" s="412"/>
      <c r="FMV696" s="412"/>
      <c r="FMW696" s="412"/>
      <c r="FMX696" s="412"/>
      <c r="FMY696" s="412"/>
      <c r="FMZ696" s="412"/>
      <c r="FNA696" s="412"/>
      <c r="FNB696" s="412"/>
      <c r="FNC696" s="412"/>
      <c r="FND696" s="412"/>
      <c r="FNE696" s="412"/>
      <c r="FNF696" s="412"/>
      <c r="FNG696" s="412"/>
      <c r="FNH696" s="412"/>
      <c r="FNI696" s="412"/>
      <c r="FNJ696" s="412"/>
      <c r="FNK696" s="412"/>
      <c r="FNL696" s="412"/>
      <c r="FNM696" s="412"/>
      <c r="FNN696" s="412"/>
      <c r="FNO696" s="412"/>
      <c r="FNP696" s="412"/>
      <c r="FNQ696" s="412"/>
      <c r="FNR696" s="412"/>
      <c r="FNS696" s="412"/>
      <c r="FNT696" s="412"/>
      <c r="FNU696" s="412"/>
      <c r="FNV696" s="412"/>
      <c r="FNW696" s="412"/>
      <c r="FNX696" s="412"/>
      <c r="FNY696" s="412"/>
      <c r="FNZ696" s="412"/>
      <c r="FOA696" s="412"/>
      <c r="FOB696" s="412"/>
      <c r="FOC696" s="412"/>
      <c r="FOD696" s="413"/>
      <c r="FOE696" s="413"/>
      <c r="FOF696" s="413"/>
      <c r="FOG696" s="413"/>
      <c r="FOH696" s="413"/>
      <c r="FOI696" s="413"/>
      <c r="FOJ696" s="413"/>
      <c r="FOK696" s="413"/>
      <c r="FOL696" s="413"/>
      <c r="FOM696" s="413"/>
      <c r="FON696" s="413"/>
      <c r="FOO696" s="413"/>
      <c r="FOP696" s="413"/>
      <c r="FOQ696" s="413"/>
      <c r="FOR696" s="413"/>
      <c r="FOS696" s="413"/>
      <c r="FOT696" s="413"/>
      <c r="FOU696" s="413"/>
      <c r="FOV696" s="413"/>
      <c r="FOW696" s="413"/>
      <c r="FOX696" s="413"/>
      <c r="FOY696" s="413"/>
      <c r="FOZ696" s="413"/>
      <c r="FPA696" s="413"/>
      <c r="FPB696" s="414"/>
      <c r="FPC696" s="414"/>
      <c r="FPD696" s="414"/>
      <c r="FPE696" s="414"/>
      <c r="FPF696" s="414"/>
      <c r="FPG696" s="413"/>
      <c r="FPH696" s="413"/>
      <c r="FPI696" s="414"/>
      <c r="FPJ696" s="414"/>
      <c r="FPK696" s="413"/>
      <c r="FPL696" s="413"/>
      <c r="FPM696" s="414"/>
      <c r="FPN696" s="414"/>
      <c r="FPO696" s="413"/>
      <c r="FPP696" s="413"/>
      <c r="FPQ696" s="413"/>
      <c r="FPR696" s="413"/>
      <c r="FPS696" s="413"/>
      <c r="FPT696" s="413"/>
      <c r="FPU696" s="413"/>
      <c r="FPV696" s="414"/>
      <c r="FPW696" s="414"/>
      <c r="FPX696" s="413"/>
      <c r="FPY696" s="413"/>
      <c r="FPZ696" s="414"/>
      <c r="FQA696" s="414"/>
      <c r="FQB696" s="413"/>
      <c r="FQC696" s="413"/>
      <c r="FQD696" s="413"/>
      <c r="FQE696" s="413"/>
      <c r="FQF696" s="413"/>
      <c r="FQG696" s="407"/>
      <c r="FQH696" s="439"/>
      <c r="FQI696" s="413"/>
      <c r="FQJ696" s="413"/>
      <c r="FQK696" s="413"/>
      <c r="FQL696" s="413"/>
      <c r="FQM696" s="413"/>
      <c r="FQN696" s="413"/>
      <c r="FQO696" s="413"/>
      <c r="FQP696" s="412"/>
      <c r="FQQ696" s="412"/>
      <c r="FQR696" s="412"/>
      <c r="FQS696" s="412"/>
      <c r="FQT696" s="412"/>
      <c r="FQU696" s="412"/>
      <c r="FQV696" s="412"/>
      <c r="FQW696" s="412"/>
      <c r="FQX696" s="412"/>
      <c r="FQY696" s="412"/>
      <c r="FQZ696" s="412"/>
      <c r="FRA696" s="412"/>
      <c r="FRB696" s="412"/>
      <c r="FRC696" s="412"/>
      <c r="FRD696" s="412"/>
      <c r="FRE696" s="412"/>
      <c r="FRF696" s="412"/>
      <c r="FRG696" s="412"/>
      <c r="FRH696" s="412"/>
      <c r="FRI696" s="412"/>
      <c r="FRJ696" s="412"/>
      <c r="FRK696" s="412"/>
      <c r="FRL696" s="412"/>
      <c r="FRM696" s="412"/>
      <c r="FRN696" s="412"/>
      <c r="FRO696" s="412"/>
      <c r="FRP696" s="412"/>
      <c r="FRQ696" s="412"/>
      <c r="FRR696" s="412"/>
      <c r="FRS696" s="412"/>
      <c r="FRT696" s="412"/>
      <c r="FRU696" s="412"/>
      <c r="FRV696" s="412"/>
      <c r="FRW696" s="412"/>
      <c r="FRX696" s="412"/>
      <c r="FRY696" s="412"/>
      <c r="FRZ696" s="412"/>
      <c r="FSA696" s="412"/>
      <c r="FSB696" s="412"/>
      <c r="FSC696" s="412"/>
      <c r="FSD696" s="412"/>
      <c r="FSE696" s="412"/>
      <c r="FSF696" s="412"/>
      <c r="FSG696" s="412"/>
      <c r="FSH696" s="413"/>
      <c r="FSI696" s="413"/>
      <c r="FSJ696" s="413"/>
      <c r="FSK696" s="413"/>
      <c r="FSL696" s="413"/>
      <c r="FSM696" s="413"/>
      <c r="FSN696" s="413"/>
      <c r="FSO696" s="413"/>
      <c r="FSP696" s="413"/>
      <c r="FSQ696" s="413"/>
      <c r="FSR696" s="413"/>
      <c r="FSS696" s="413"/>
      <c r="FST696" s="413"/>
      <c r="FSU696" s="413"/>
      <c r="FSV696" s="413"/>
      <c r="FSW696" s="413"/>
      <c r="FSX696" s="413"/>
      <c r="FSY696" s="413"/>
      <c r="FSZ696" s="413"/>
      <c r="FTA696" s="413"/>
      <c r="FTB696" s="413"/>
      <c r="FTC696" s="413"/>
      <c r="FTD696" s="413"/>
      <c r="FTE696" s="413"/>
      <c r="FTF696" s="414"/>
      <c r="FTG696" s="414"/>
      <c r="FTH696" s="414"/>
      <c r="FTI696" s="414"/>
      <c r="FTJ696" s="414"/>
      <c r="FTK696" s="413"/>
      <c r="FTL696" s="413"/>
      <c r="FTM696" s="414"/>
      <c r="FTN696" s="414"/>
      <c r="FTO696" s="413"/>
      <c r="FTP696" s="413"/>
      <c r="FTQ696" s="414"/>
      <c r="FTR696" s="414"/>
      <c r="FTS696" s="413"/>
      <c r="FTT696" s="413"/>
      <c r="FTU696" s="413"/>
      <c r="FTV696" s="413"/>
      <c r="FTW696" s="413"/>
      <c r="FTX696" s="413"/>
      <c r="FTY696" s="413"/>
      <c r="FTZ696" s="414"/>
      <c r="FUA696" s="414"/>
      <c r="FUB696" s="413"/>
      <c r="FUC696" s="413"/>
      <c r="FUD696" s="414"/>
      <c r="FUE696" s="414"/>
      <c r="FUF696" s="413"/>
      <c r="FUG696" s="413"/>
      <c r="FUH696" s="413"/>
      <c r="FUI696" s="413"/>
      <c r="FUJ696" s="413"/>
      <c r="FUK696" s="407"/>
      <c r="FUL696" s="439"/>
      <c r="FUM696" s="413"/>
      <c r="FUN696" s="413"/>
      <c r="FUO696" s="413"/>
      <c r="FUP696" s="413"/>
      <c r="FUQ696" s="413"/>
      <c r="FUR696" s="413"/>
      <c r="FUS696" s="413"/>
      <c r="FUT696" s="412"/>
      <c r="FUU696" s="412"/>
      <c r="FUV696" s="412"/>
      <c r="FUW696" s="412"/>
      <c r="FUX696" s="412"/>
      <c r="FUY696" s="412"/>
      <c r="FUZ696" s="412"/>
      <c r="FVA696" s="412"/>
      <c r="FVB696" s="412"/>
      <c r="FVC696" s="412"/>
      <c r="FVD696" s="412"/>
      <c r="FVE696" s="412"/>
      <c r="FVF696" s="412"/>
      <c r="FVG696" s="412"/>
      <c r="FVH696" s="412"/>
      <c r="FVI696" s="412"/>
      <c r="FVJ696" s="412"/>
      <c r="FVK696" s="412"/>
      <c r="FVL696" s="412"/>
      <c r="FVM696" s="412"/>
      <c r="FVN696" s="412"/>
      <c r="FVO696" s="412"/>
      <c r="FVP696" s="412"/>
      <c r="FVQ696" s="412"/>
      <c r="FVR696" s="412"/>
      <c r="FVS696" s="412"/>
      <c r="FVT696" s="412"/>
      <c r="FVU696" s="412"/>
      <c r="FVV696" s="412"/>
      <c r="FVW696" s="412"/>
      <c r="FVX696" s="412"/>
      <c r="FVY696" s="412"/>
      <c r="FVZ696" s="412"/>
      <c r="FWA696" s="412"/>
      <c r="FWB696" s="412"/>
      <c r="FWC696" s="412"/>
      <c r="FWD696" s="412"/>
      <c r="FWE696" s="412"/>
      <c r="FWF696" s="412"/>
      <c r="FWG696" s="412"/>
      <c r="FWH696" s="412"/>
      <c r="FWI696" s="412"/>
      <c r="FWJ696" s="412"/>
      <c r="FWK696" s="412"/>
      <c r="FWL696" s="413"/>
      <c r="FWM696" s="413"/>
      <c r="FWN696" s="413"/>
      <c r="FWO696" s="413"/>
      <c r="FWP696" s="413"/>
      <c r="FWQ696" s="413"/>
      <c r="FWR696" s="413"/>
      <c r="FWS696" s="413"/>
      <c r="FWT696" s="413"/>
      <c r="FWU696" s="413"/>
      <c r="FWV696" s="413"/>
      <c r="FWW696" s="413"/>
      <c r="FWX696" s="413"/>
      <c r="FWY696" s="413"/>
      <c r="FWZ696" s="413"/>
      <c r="FXA696" s="413"/>
      <c r="FXB696" s="413"/>
      <c r="FXC696" s="413"/>
      <c r="FXD696" s="413"/>
      <c r="FXE696" s="413"/>
      <c r="FXF696" s="413"/>
      <c r="FXG696" s="413"/>
      <c r="FXH696" s="413"/>
      <c r="FXI696" s="413"/>
      <c r="FXJ696" s="414"/>
      <c r="FXK696" s="414"/>
      <c r="FXL696" s="414"/>
      <c r="FXM696" s="414"/>
      <c r="FXN696" s="414"/>
      <c r="FXO696" s="413"/>
      <c r="FXP696" s="413"/>
      <c r="FXQ696" s="414"/>
      <c r="FXR696" s="414"/>
      <c r="FXS696" s="413"/>
      <c r="FXT696" s="413"/>
      <c r="FXU696" s="414"/>
      <c r="FXV696" s="414"/>
      <c r="FXW696" s="413"/>
      <c r="FXX696" s="413"/>
      <c r="FXY696" s="413"/>
      <c r="FXZ696" s="413"/>
      <c r="FYA696" s="413"/>
      <c r="FYB696" s="413"/>
      <c r="FYC696" s="413"/>
      <c r="FYD696" s="414"/>
      <c r="FYE696" s="414"/>
      <c r="FYF696" s="413"/>
      <c r="FYG696" s="413"/>
      <c r="FYH696" s="414"/>
      <c r="FYI696" s="414"/>
      <c r="FYJ696" s="413"/>
      <c r="FYK696" s="413"/>
      <c r="FYL696" s="413"/>
      <c r="FYM696" s="413"/>
      <c r="FYN696" s="413"/>
      <c r="FYO696" s="407"/>
      <c r="FYP696" s="439"/>
      <c r="FYQ696" s="413"/>
      <c r="FYR696" s="413"/>
      <c r="FYS696" s="413"/>
      <c r="FYT696" s="413"/>
      <c r="FYU696" s="413"/>
      <c r="FYV696" s="413"/>
      <c r="FYW696" s="413"/>
      <c r="FYX696" s="412"/>
      <c r="FYY696" s="412"/>
      <c r="FYZ696" s="412"/>
      <c r="FZA696" s="412"/>
      <c r="FZB696" s="412"/>
      <c r="FZC696" s="412"/>
      <c r="FZD696" s="412"/>
      <c r="FZE696" s="412"/>
      <c r="FZF696" s="412"/>
      <c r="FZG696" s="412"/>
      <c r="FZH696" s="412"/>
      <c r="FZI696" s="412"/>
      <c r="FZJ696" s="412"/>
      <c r="FZK696" s="412"/>
      <c r="FZL696" s="412"/>
      <c r="FZM696" s="412"/>
      <c r="FZN696" s="412"/>
      <c r="FZO696" s="412"/>
      <c r="FZP696" s="412"/>
      <c r="FZQ696" s="412"/>
      <c r="FZR696" s="412"/>
      <c r="FZS696" s="412"/>
      <c r="FZT696" s="412"/>
      <c r="FZU696" s="412"/>
      <c r="FZV696" s="412"/>
      <c r="FZW696" s="412"/>
      <c r="FZX696" s="412"/>
      <c r="FZY696" s="412"/>
      <c r="FZZ696" s="412"/>
      <c r="GAA696" s="412"/>
      <c r="GAB696" s="412"/>
      <c r="GAC696" s="412"/>
      <c r="GAD696" s="412"/>
      <c r="GAE696" s="412"/>
      <c r="GAF696" s="412"/>
      <c r="GAG696" s="412"/>
      <c r="GAH696" s="412"/>
      <c r="GAI696" s="412"/>
      <c r="GAJ696" s="412"/>
      <c r="GAK696" s="412"/>
      <c r="GAL696" s="412"/>
      <c r="GAM696" s="412"/>
      <c r="GAN696" s="412"/>
      <c r="GAO696" s="412"/>
      <c r="GAP696" s="413"/>
      <c r="GAQ696" s="413"/>
      <c r="GAR696" s="413"/>
      <c r="GAS696" s="413"/>
      <c r="GAT696" s="413"/>
      <c r="GAU696" s="413"/>
      <c r="GAV696" s="413"/>
      <c r="GAW696" s="413"/>
      <c r="GAX696" s="413"/>
      <c r="GAY696" s="413"/>
      <c r="GAZ696" s="413"/>
      <c r="GBA696" s="413"/>
      <c r="GBB696" s="413"/>
      <c r="GBC696" s="413"/>
      <c r="GBD696" s="413"/>
      <c r="GBE696" s="413"/>
      <c r="GBF696" s="413"/>
      <c r="GBG696" s="413"/>
      <c r="GBH696" s="413"/>
      <c r="GBI696" s="413"/>
      <c r="GBJ696" s="413"/>
      <c r="GBK696" s="413"/>
      <c r="GBL696" s="413"/>
      <c r="GBM696" s="413"/>
      <c r="GBN696" s="414"/>
      <c r="GBO696" s="414"/>
      <c r="GBP696" s="414"/>
      <c r="GBQ696" s="414"/>
      <c r="GBR696" s="414"/>
      <c r="GBS696" s="413"/>
      <c r="GBT696" s="413"/>
      <c r="GBU696" s="414"/>
      <c r="GBV696" s="414"/>
      <c r="GBW696" s="413"/>
      <c r="GBX696" s="413"/>
      <c r="GBY696" s="414"/>
      <c r="GBZ696" s="414"/>
      <c r="GCA696" s="413"/>
      <c r="GCB696" s="413"/>
      <c r="GCC696" s="413"/>
      <c r="GCD696" s="413"/>
      <c r="GCE696" s="413"/>
      <c r="GCF696" s="413"/>
      <c r="GCG696" s="413"/>
      <c r="GCH696" s="414"/>
      <c r="GCI696" s="414"/>
      <c r="GCJ696" s="413"/>
      <c r="GCK696" s="413"/>
      <c r="GCL696" s="414"/>
      <c r="GCM696" s="414"/>
      <c r="GCN696" s="413"/>
      <c r="GCO696" s="413"/>
      <c r="GCP696" s="413"/>
      <c r="GCQ696" s="413"/>
      <c r="GCR696" s="413"/>
      <c r="GCS696" s="407"/>
      <c r="GCT696" s="439"/>
      <c r="GCU696" s="413"/>
      <c r="GCV696" s="413"/>
      <c r="GCW696" s="413"/>
      <c r="GCX696" s="413"/>
      <c r="GCY696" s="413"/>
      <c r="GCZ696" s="413"/>
      <c r="GDA696" s="413"/>
      <c r="GDB696" s="412"/>
      <c r="GDC696" s="412"/>
      <c r="GDD696" s="412"/>
      <c r="GDE696" s="412"/>
      <c r="GDF696" s="412"/>
      <c r="GDG696" s="412"/>
      <c r="GDH696" s="412"/>
      <c r="GDI696" s="412"/>
      <c r="GDJ696" s="412"/>
      <c r="GDK696" s="412"/>
      <c r="GDL696" s="412"/>
      <c r="GDM696" s="412"/>
      <c r="GDN696" s="412"/>
      <c r="GDO696" s="412"/>
      <c r="GDP696" s="412"/>
      <c r="GDQ696" s="412"/>
      <c r="GDR696" s="412"/>
      <c r="GDS696" s="412"/>
      <c r="GDT696" s="412"/>
      <c r="GDU696" s="412"/>
      <c r="GDV696" s="412"/>
      <c r="GDW696" s="412"/>
      <c r="GDX696" s="412"/>
      <c r="GDY696" s="412"/>
      <c r="GDZ696" s="412"/>
      <c r="GEA696" s="412"/>
      <c r="GEB696" s="412"/>
      <c r="GEC696" s="412"/>
      <c r="GED696" s="412"/>
      <c r="GEE696" s="412"/>
      <c r="GEF696" s="412"/>
      <c r="GEG696" s="412"/>
      <c r="GEH696" s="412"/>
      <c r="GEI696" s="412"/>
      <c r="GEJ696" s="412"/>
      <c r="GEK696" s="412"/>
      <c r="GEL696" s="412"/>
      <c r="GEM696" s="412"/>
      <c r="GEN696" s="412"/>
      <c r="GEO696" s="412"/>
      <c r="GEP696" s="412"/>
      <c r="GEQ696" s="412"/>
      <c r="GER696" s="412"/>
      <c r="GES696" s="412"/>
      <c r="GET696" s="413"/>
      <c r="GEU696" s="413"/>
      <c r="GEV696" s="413"/>
      <c r="GEW696" s="413"/>
      <c r="GEX696" s="413"/>
      <c r="GEY696" s="413"/>
      <c r="GEZ696" s="413"/>
      <c r="GFA696" s="413"/>
      <c r="GFB696" s="413"/>
      <c r="GFC696" s="413"/>
      <c r="GFD696" s="413"/>
      <c r="GFE696" s="413"/>
      <c r="GFF696" s="413"/>
      <c r="GFG696" s="413"/>
      <c r="GFH696" s="413"/>
      <c r="GFI696" s="413"/>
      <c r="GFJ696" s="413"/>
      <c r="GFK696" s="413"/>
      <c r="GFL696" s="413"/>
      <c r="GFM696" s="413"/>
      <c r="GFN696" s="413"/>
      <c r="GFO696" s="413"/>
      <c r="GFP696" s="413"/>
      <c r="GFQ696" s="413"/>
      <c r="GFR696" s="414"/>
      <c r="GFS696" s="414"/>
      <c r="GFT696" s="414"/>
      <c r="GFU696" s="414"/>
      <c r="GFV696" s="414"/>
      <c r="GFW696" s="413"/>
      <c r="GFX696" s="413"/>
      <c r="GFY696" s="414"/>
      <c r="GFZ696" s="414"/>
      <c r="GGA696" s="413"/>
      <c r="GGB696" s="413"/>
      <c r="GGC696" s="414"/>
      <c r="GGD696" s="414"/>
      <c r="GGE696" s="413"/>
      <c r="GGF696" s="413"/>
      <c r="GGG696" s="413"/>
      <c r="GGH696" s="413"/>
      <c r="GGI696" s="413"/>
      <c r="GGJ696" s="413"/>
      <c r="GGK696" s="413"/>
      <c r="GGL696" s="414"/>
      <c r="GGM696" s="414"/>
      <c r="GGN696" s="413"/>
      <c r="GGO696" s="413"/>
      <c r="GGP696" s="414"/>
      <c r="GGQ696" s="414"/>
      <c r="GGR696" s="413"/>
      <c r="GGS696" s="413"/>
      <c r="GGT696" s="413"/>
      <c r="GGU696" s="413"/>
      <c r="GGV696" s="413"/>
      <c r="GGW696" s="407"/>
      <c r="GGX696" s="439"/>
      <c r="GGY696" s="413"/>
      <c r="GGZ696" s="413"/>
      <c r="GHA696" s="413"/>
      <c r="GHB696" s="413"/>
      <c r="GHC696" s="413"/>
      <c r="GHD696" s="413"/>
      <c r="GHE696" s="413"/>
      <c r="GHF696" s="412"/>
      <c r="GHG696" s="412"/>
      <c r="GHH696" s="412"/>
      <c r="GHI696" s="412"/>
      <c r="GHJ696" s="412"/>
      <c r="GHK696" s="412"/>
      <c r="GHL696" s="412"/>
      <c r="GHM696" s="412"/>
      <c r="GHN696" s="412"/>
      <c r="GHO696" s="412"/>
      <c r="GHP696" s="412"/>
      <c r="GHQ696" s="412"/>
      <c r="GHR696" s="412"/>
      <c r="GHS696" s="412"/>
      <c r="GHT696" s="412"/>
      <c r="GHU696" s="412"/>
      <c r="GHV696" s="412"/>
      <c r="GHW696" s="412"/>
      <c r="GHX696" s="412"/>
      <c r="GHY696" s="412"/>
      <c r="GHZ696" s="412"/>
      <c r="GIA696" s="412"/>
      <c r="GIB696" s="412"/>
      <c r="GIC696" s="412"/>
      <c r="GID696" s="412"/>
      <c r="GIE696" s="412"/>
      <c r="GIF696" s="412"/>
      <c r="GIG696" s="412"/>
      <c r="GIH696" s="412"/>
      <c r="GII696" s="412"/>
      <c r="GIJ696" s="412"/>
      <c r="GIK696" s="412"/>
      <c r="GIL696" s="412"/>
      <c r="GIM696" s="412"/>
      <c r="GIN696" s="412"/>
      <c r="GIO696" s="412"/>
      <c r="GIP696" s="412"/>
      <c r="GIQ696" s="412"/>
      <c r="GIR696" s="412"/>
      <c r="GIS696" s="412"/>
      <c r="GIT696" s="412"/>
      <c r="GIU696" s="412"/>
      <c r="GIV696" s="412"/>
      <c r="GIW696" s="412"/>
      <c r="GIX696" s="413"/>
      <c r="GIY696" s="413"/>
      <c r="GIZ696" s="413"/>
      <c r="GJA696" s="413"/>
      <c r="GJB696" s="413"/>
      <c r="GJC696" s="413"/>
      <c r="GJD696" s="413"/>
      <c r="GJE696" s="413"/>
      <c r="GJF696" s="413"/>
      <c r="GJG696" s="413"/>
      <c r="GJH696" s="413"/>
      <c r="GJI696" s="413"/>
      <c r="GJJ696" s="413"/>
      <c r="GJK696" s="413"/>
      <c r="GJL696" s="413"/>
      <c r="GJM696" s="413"/>
      <c r="GJN696" s="413"/>
      <c r="GJO696" s="413"/>
      <c r="GJP696" s="413"/>
      <c r="GJQ696" s="413"/>
      <c r="GJR696" s="413"/>
      <c r="GJS696" s="413"/>
      <c r="GJT696" s="413"/>
      <c r="GJU696" s="413"/>
      <c r="GJV696" s="414"/>
      <c r="GJW696" s="414"/>
      <c r="GJX696" s="414"/>
      <c r="GJY696" s="414"/>
      <c r="GJZ696" s="414"/>
      <c r="GKA696" s="413"/>
      <c r="GKB696" s="413"/>
      <c r="GKC696" s="414"/>
      <c r="GKD696" s="414"/>
      <c r="GKE696" s="413"/>
      <c r="GKF696" s="413"/>
      <c r="GKG696" s="414"/>
      <c r="GKH696" s="414"/>
      <c r="GKI696" s="413"/>
      <c r="GKJ696" s="413"/>
      <c r="GKK696" s="413"/>
      <c r="GKL696" s="413"/>
      <c r="GKM696" s="413"/>
      <c r="GKN696" s="413"/>
      <c r="GKO696" s="413"/>
      <c r="GKP696" s="414"/>
      <c r="GKQ696" s="414"/>
      <c r="GKR696" s="413"/>
      <c r="GKS696" s="413"/>
      <c r="GKT696" s="414"/>
      <c r="GKU696" s="414"/>
      <c r="GKV696" s="413"/>
      <c r="GKW696" s="413"/>
      <c r="GKX696" s="413"/>
      <c r="GKY696" s="413"/>
      <c r="GKZ696" s="413"/>
      <c r="GLA696" s="407"/>
      <c r="GLB696" s="439"/>
      <c r="GLC696" s="413"/>
      <c r="GLD696" s="413"/>
      <c r="GLE696" s="413"/>
      <c r="GLF696" s="413"/>
      <c r="GLG696" s="413"/>
      <c r="GLH696" s="413"/>
      <c r="GLI696" s="413"/>
      <c r="GLJ696" s="412"/>
      <c r="GLK696" s="412"/>
      <c r="GLL696" s="412"/>
      <c r="GLM696" s="412"/>
      <c r="GLN696" s="412"/>
      <c r="GLO696" s="412"/>
      <c r="GLP696" s="412"/>
      <c r="GLQ696" s="412"/>
      <c r="GLR696" s="412"/>
      <c r="GLS696" s="412"/>
      <c r="GLT696" s="412"/>
      <c r="GLU696" s="412"/>
      <c r="GLV696" s="412"/>
      <c r="GLW696" s="412"/>
      <c r="GLX696" s="412"/>
      <c r="GLY696" s="412"/>
      <c r="GLZ696" s="412"/>
      <c r="GMA696" s="412"/>
      <c r="GMB696" s="412"/>
      <c r="GMC696" s="412"/>
      <c r="GMD696" s="412"/>
      <c r="GME696" s="412"/>
      <c r="GMF696" s="412"/>
      <c r="GMG696" s="412"/>
      <c r="GMH696" s="412"/>
      <c r="GMI696" s="412"/>
      <c r="GMJ696" s="412"/>
      <c r="GMK696" s="412"/>
      <c r="GML696" s="412"/>
      <c r="GMM696" s="412"/>
      <c r="GMN696" s="412"/>
      <c r="GMO696" s="412"/>
      <c r="GMP696" s="412"/>
      <c r="GMQ696" s="412"/>
      <c r="GMR696" s="412"/>
      <c r="GMS696" s="412"/>
      <c r="GMT696" s="412"/>
      <c r="GMU696" s="412"/>
      <c r="GMV696" s="412"/>
      <c r="GMW696" s="412"/>
      <c r="GMX696" s="412"/>
      <c r="GMY696" s="412"/>
      <c r="GMZ696" s="412"/>
      <c r="GNA696" s="412"/>
      <c r="GNB696" s="413"/>
      <c r="GNC696" s="413"/>
      <c r="GND696" s="413"/>
      <c r="GNE696" s="413"/>
      <c r="GNF696" s="413"/>
      <c r="GNG696" s="413"/>
      <c r="GNH696" s="413"/>
      <c r="GNI696" s="413"/>
      <c r="GNJ696" s="413"/>
      <c r="GNK696" s="413"/>
      <c r="GNL696" s="413"/>
      <c r="GNM696" s="413"/>
      <c r="GNN696" s="413"/>
      <c r="GNO696" s="413"/>
      <c r="GNP696" s="413"/>
      <c r="GNQ696" s="413"/>
      <c r="GNR696" s="413"/>
      <c r="GNS696" s="413"/>
      <c r="GNT696" s="413"/>
      <c r="GNU696" s="413"/>
      <c r="GNV696" s="413"/>
      <c r="GNW696" s="413"/>
      <c r="GNX696" s="413"/>
      <c r="GNY696" s="413"/>
      <c r="GNZ696" s="414"/>
      <c r="GOA696" s="414"/>
      <c r="GOB696" s="414"/>
      <c r="GOC696" s="414"/>
      <c r="GOD696" s="414"/>
      <c r="GOE696" s="413"/>
      <c r="GOF696" s="413"/>
      <c r="GOG696" s="414"/>
      <c r="GOH696" s="414"/>
      <c r="GOI696" s="413"/>
      <c r="GOJ696" s="413"/>
      <c r="GOK696" s="414"/>
      <c r="GOL696" s="414"/>
      <c r="GOM696" s="413"/>
      <c r="GON696" s="413"/>
      <c r="GOO696" s="413"/>
      <c r="GOP696" s="413"/>
      <c r="GOQ696" s="413"/>
      <c r="GOR696" s="413"/>
      <c r="GOS696" s="413"/>
      <c r="GOT696" s="414"/>
      <c r="GOU696" s="414"/>
      <c r="GOV696" s="413"/>
      <c r="GOW696" s="413"/>
      <c r="GOX696" s="414"/>
      <c r="GOY696" s="414"/>
      <c r="GOZ696" s="413"/>
      <c r="GPA696" s="413"/>
      <c r="GPB696" s="413"/>
      <c r="GPC696" s="413"/>
      <c r="GPD696" s="413"/>
      <c r="GPE696" s="407"/>
      <c r="GPF696" s="439"/>
      <c r="GPG696" s="413"/>
      <c r="GPH696" s="413"/>
      <c r="GPI696" s="413"/>
      <c r="GPJ696" s="413"/>
      <c r="GPK696" s="413"/>
      <c r="GPL696" s="413"/>
      <c r="GPM696" s="413"/>
      <c r="GPN696" s="412"/>
      <c r="GPO696" s="412"/>
      <c r="GPP696" s="412"/>
      <c r="GPQ696" s="412"/>
      <c r="GPR696" s="412"/>
      <c r="GPS696" s="412"/>
      <c r="GPT696" s="412"/>
      <c r="GPU696" s="412"/>
      <c r="GPV696" s="412"/>
      <c r="GPW696" s="412"/>
      <c r="GPX696" s="412"/>
      <c r="GPY696" s="412"/>
      <c r="GPZ696" s="412"/>
      <c r="GQA696" s="412"/>
      <c r="GQB696" s="412"/>
      <c r="GQC696" s="412"/>
      <c r="GQD696" s="412"/>
      <c r="GQE696" s="412"/>
      <c r="GQF696" s="412"/>
      <c r="GQG696" s="412"/>
      <c r="GQH696" s="412"/>
      <c r="GQI696" s="412"/>
      <c r="GQJ696" s="412"/>
      <c r="GQK696" s="412"/>
      <c r="GQL696" s="412"/>
      <c r="GQM696" s="412"/>
      <c r="GQN696" s="412"/>
      <c r="GQO696" s="412"/>
      <c r="GQP696" s="412"/>
      <c r="GQQ696" s="412"/>
      <c r="GQR696" s="412"/>
      <c r="GQS696" s="412"/>
      <c r="GQT696" s="412"/>
      <c r="GQU696" s="412"/>
      <c r="GQV696" s="412"/>
      <c r="GQW696" s="412"/>
      <c r="GQX696" s="412"/>
      <c r="GQY696" s="412"/>
      <c r="GQZ696" s="412"/>
      <c r="GRA696" s="412"/>
      <c r="GRB696" s="412"/>
      <c r="GRC696" s="412"/>
      <c r="GRD696" s="412"/>
      <c r="GRE696" s="412"/>
      <c r="GRF696" s="413"/>
      <c r="GRG696" s="413"/>
      <c r="GRH696" s="413"/>
      <c r="GRI696" s="413"/>
      <c r="GRJ696" s="413"/>
      <c r="GRK696" s="413"/>
      <c r="GRL696" s="413"/>
      <c r="GRM696" s="413"/>
      <c r="GRN696" s="413"/>
      <c r="GRO696" s="413"/>
      <c r="GRP696" s="413"/>
      <c r="GRQ696" s="413"/>
      <c r="GRR696" s="413"/>
      <c r="GRS696" s="413"/>
      <c r="GRT696" s="413"/>
      <c r="GRU696" s="413"/>
      <c r="GRV696" s="413"/>
      <c r="GRW696" s="413"/>
      <c r="GRX696" s="413"/>
      <c r="GRY696" s="413"/>
      <c r="GRZ696" s="413"/>
      <c r="GSA696" s="413"/>
      <c r="GSB696" s="413"/>
      <c r="GSC696" s="413"/>
      <c r="GSD696" s="414"/>
      <c r="GSE696" s="414"/>
      <c r="GSF696" s="414"/>
      <c r="GSG696" s="414"/>
      <c r="GSH696" s="414"/>
      <c r="GSI696" s="413"/>
      <c r="GSJ696" s="413"/>
      <c r="GSK696" s="414"/>
      <c r="GSL696" s="414"/>
      <c r="GSM696" s="413"/>
      <c r="GSN696" s="413"/>
      <c r="GSO696" s="414"/>
      <c r="GSP696" s="414"/>
      <c r="GSQ696" s="413"/>
      <c r="GSR696" s="413"/>
      <c r="GSS696" s="413"/>
      <c r="GST696" s="413"/>
      <c r="GSU696" s="413"/>
      <c r="GSV696" s="413"/>
      <c r="GSW696" s="413"/>
      <c r="GSX696" s="414"/>
      <c r="GSY696" s="414"/>
      <c r="GSZ696" s="413"/>
      <c r="GTA696" s="413"/>
      <c r="GTB696" s="414"/>
      <c r="GTC696" s="414"/>
      <c r="GTD696" s="413"/>
      <c r="GTE696" s="413"/>
      <c r="GTF696" s="413"/>
      <c r="GTG696" s="413"/>
      <c r="GTH696" s="413"/>
      <c r="GTI696" s="407"/>
      <c r="GTJ696" s="439"/>
      <c r="GTK696" s="413"/>
      <c r="GTL696" s="413"/>
      <c r="GTM696" s="413"/>
      <c r="GTN696" s="413"/>
      <c r="GTO696" s="413"/>
      <c r="GTP696" s="413"/>
      <c r="GTQ696" s="413"/>
      <c r="GTR696" s="412"/>
      <c r="GTS696" s="412"/>
      <c r="GTT696" s="412"/>
      <c r="GTU696" s="412"/>
      <c r="GTV696" s="412"/>
      <c r="GTW696" s="412"/>
      <c r="GTX696" s="412"/>
      <c r="GTY696" s="412"/>
      <c r="GTZ696" s="412"/>
      <c r="GUA696" s="412"/>
      <c r="GUB696" s="412"/>
      <c r="GUC696" s="412"/>
      <c r="GUD696" s="412"/>
      <c r="GUE696" s="412"/>
      <c r="GUF696" s="412"/>
      <c r="GUG696" s="412"/>
      <c r="GUH696" s="412"/>
      <c r="GUI696" s="412"/>
      <c r="GUJ696" s="412"/>
      <c r="GUK696" s="412"/>
      <c r="GUL696" s="412"/>
      <c r="GUM696" s="412"/>
      <c r="GUN696" s="412"/>
      <c r="GUO696" s="412"/>
      <c r="GUP696" s="412"/>
      <c r="GUQ696" s="412"/>
      <c r="GUR696" s="412"/>
      <c r="GUS696" s="412"/>
      <c r="GUT696" s="412"/>
      <c r="GUU696" s="412"/>
      <c r="GUV696" s="412"/>
      <c r="GUW696" s="412"/>
      <c r="GUX696" s="412"/>
      <c r="GUY696" s="412"/>
      <c r="GUZ696" s="412"/>
      <c r="GVA696" s="412"/>
      <c r="GVB696" s="412"/>
      <c r="GVC696" s="412"/>
      <c r="GVD696" s="412"/>
      <c r="GVE696" s="412"/>
      <c r="GVF696" s="412"/>
      <c r="GVG696" s="412"/>
      <c r="GVH696" s="412"/>
      <c r="GVI696" s="412"/>
      <c r="GVJ696" s="413"/>
      <c r="GVK696" s="413"/>
      <c r="GVL696" s="413"/>
      <c r="GVM696" s="413"/>
      <c r="GVN696" s="413"/>
      <c r="GVO696" s="413"/>
      <c r="GVP696" s="413"/>
      <c r="GVQ696" s="413"/>
      <c r="GVR696" s="413"/>
      <c r="GVS696" s="413"/>
      <c r="GVT696" s="413"/>
      <c r="GVU696" s="413"/>
      <c r="GVV696" s="413"/>
      <c r="GVW696" s="413"/>
      <c r="GVX696" s="413"/>
      <c r="GVY696" s="413"/>
      <c r="GVZ696" s="413"/>
      <c r="GWA696" s="413"/>
      <c r="GWB696" s="413"/>
      <c r="GWC696" s="413"/>
      <c r="GWD696" s="413"/>
      <c r="GWE696" s="413"/>
      <c r="GWF696" s="413"/>
      <c r="GWG696" s="413"/>
      <c r="GWH696" s="414"/>
      <c r="GWI696" s="414"/>
      <c r="GWJ696" s="414"/>
      <c r="GWK696" s="414"/>
      <c r="GWL696" s="414"/>
      <c r="GWM696" s="413"/>
      <c r="GWN696" s="413"/>
      <c r="GWO696" s="414"/>
      <c r="GWP696" s="414"/>
      <c r="GWQ696" s="413"/>
      <c r="GWR696" s="413"/>
      <c r="GWS696" s="414"/>
      <c r="GWT696" s="414"/>
      <c r="GWU696" s="413"/>
      <c r="GWV696" s="413"/>
      <c r="GWW696" s="413"/>
      <c r="GWX696" s="413"/>
      <c r="GWY696" s="413"/>
      <c r="GWZ696" s="413"/>
      <c r="GXA696" s="413"/>
      <c r="GXB696" s="414"/>
      <c r="GXC696" s="414"/>
      <c r="GXD696" s="413"/>
      <c r="GXE696" s="413"/>
      <c r="GXF696" s="414"/>
      <c r="GXG696" s="414"/>
      <c r="GXH696" s="413"/>
      <c r="GXI696" s="413"/>
      <c r="GXJ696" s="413"/>
      <c r="GXK696" s="413"/>
      <c r="GXL696" s="413"/>
      <c r="GXM696" s="407"/>
      <c r="GXN696" s="439"/>
      <c r="GXO696" s="413"/>
      <c r="GXP696" s="413"/>
      <c r="GXQ696" s="413"/>
      <c r="GXR696" s="413"/>
      <c r="GXS696" s="413"/>
      <c r="GXT696" s="413"/>
      <c r="GXU696" s="413"/>
      <c r="GXV696" s="412"/>
      <c r="GXW696" s="412"/>
      <c r="GXX696" s="412"/>
      <c r="GXY696" s="412"/>
      <c r="GXZ696" s="412"/>
      <c r="GYA696" s="412"/>
      <c r="GYB696" s="412"/>
      <c r="GYC696" s="412"/>
      <c r="GYD696" s="412"/>
      <c r="GYE696" s="412"/>
      <c r="GYF696" s="412"/>
      <c r="GYG696" s="412"/>
      <c r="GYH696" s="412"/>
      <c r="GYI696" s="412"/>
      <c r="GYJ696" s="412"/>
      <c r="GYK696" s="412"/>
      <c r="GYL696" s="412"/>
      <c r="GYM696" s="412"/>
      <c r="GYN696" s="412"/>
      <c r="GYO696" s="412"/>
      <c r="GYP696" s="412"/>
      <c r="GYQ696" s="412"/>
      <c r="GYR696" s="412"/>
      <c r="GYS696" s="412"/>
      <c r="GYT696" s="412"/>
      <c r="GYU696" s="412"/>
      <c r="GYV696" s="412"/>
      <c r="GYW696" s="412"/>
      <c r="GYX696" s="412"/>
      <c r="GYY696" s="412"/>
      <c r="GYZ696" s="412"/>
      <c r="GZA696" s="412"/>
      <c r="GZB696" s="412"/>
      <c r="GZC696" s="412"/>
      <c r="GZD696" s="412"/>
      <c r="GZE696" s="412"/>
      <c r="GZF696" s="412"/>
      <c r="GZG696" s="412"/>
      <c r="GZH696" s="412"/>
      <c r="GZI696" s="412"/>
      <c r="GZJ696" s="412"/>
      <c r="GZK696" s="412"/>
      <c r="GZL696" s="412"/>
      <c r="GZM696" s="412"/>
      <c r="GZN696" s="413"/>
      <c r="GZO696" s="413"/>
      <c r="GZP696" s="413"/>
      <c r="GZQ696" s="413"/>
      <c r="GZR696" s="413"/>
      <c r="GZS696" s="413"/>
      <c r="GZT696" s="413"/>
      <c r="GZU696" s="413"/>
      <c r="GZV696" s="413"/>
      <c r="GZW696" s="413"/>
      <c r="GZX696" s="413"/>
      <c r="GZY696" s="413"/>
      <c r="GZZ696" s="413"/>
      <c r="HAA696" s="413"/>
      <c r="HAB696" s="413"/>
      <c r="HAC696" s="413"/>
      <c r="HAD696" s="413"/>
      <c r="HAE696" s="413"/>
      <c r="HAF696" s="413"/>
      <c r="HAG696" s="413"/>
      <c r="HAH696" s="413"/>
      <c r="HAI696" s="413"/>
      <c r="HAJ696" s="413"/>
      <c r="HAK696" s="413"/>
      <c r="HAL696" s="414"/>
      <c r="HAM696" s="414"/>
      <c r="HAN696" s="414"/>
      <c r="HAO696" s="414"/>
      <c r="HAP696" s="414"/>
      <c r="HAQ696" s="413"/>
      <c r="HAR696" s="413"/>
      <c r="HAS696" s="414"/>
      <c r="HAT696" s="414"/>
      <c r="HAU696" s="413"/>
      <c r="HAV696" s="413"/>
      <c r="HAW696" s="414"/>
      <c r="HAX696" s="414"/>
      <c r="HAY696" s="413"/>
      <c r="HAZ696" s="413"/>
      <c r="HBA696" s="413"/>
      <c r="HBB696" s="413"/>
      <c r="HBC696" s="413"/>
      <c r="HBD696" s="413"/>
      <c r="HBE696" s="413"/>
      <c r="HBF696" s="414"/>
      <c r="HBG696" s="414"/>
      <c r="HBH696" s="413"/>
      <c r="HBI696" s="413"/>
      <c r="HBJ696" s="414"/>
      <c r="HBK696" s="414"/>
      <c r="HBL696" s="413"/>
      <c r="HBM696" s="413"/>
      <c r="HBN696" s="413"/>
      <c r="HBO696" s="413"/>
      <c r="HBP696" s="413"/>
      <c r="HBQ696" s="407"/>
      <c r="HBR696" s="439"/>
      <c r="HBS696" s="413"/>
      <c r="HBT696" s="413"/>
      <c r="HBU696" s="413"/>
      <c r="HBV696" s="413"/>
      <c r="HBW696" s="413"/>
      <c r="HBX696" s="413"/>
      <c r="HBY696" s="413"/>
      <c r="HBZ696" s="412"/>
      <c r="HCA696" s="412"/>
      <c r="HCB696" s="412"/>
      <c r="HCC696" s="412"/>
      <c r="HCD696" s="412"/>
      <c r="HCE696" s="412"/>
      <c r="HCF696" s="412"/>
      <c r="HCG696" s="412"/>
      <c r="HCH696" s="412"/>
      <c r="HCI696" s="412"/>
      <c r="HCJ696" s="412"/>
      <c r="HCK696" s="412"/>
      <c r="HCL696" s="412"/>
      <c r="HCM696" s="412"/>
      <c r="HCN696" s="412"/>
      <c r="HCO696" s="412"/>
      <c r="HCP696" s="412"/>
      <c r="HCQ696" s="412"/>
      <c r="HCR696" s="412"/>
      <c r="HCS696" s="412"/>
      <c r="HCT696" s="412"/>
      <c r="HCU696" s="412"/>
      <c r="HCV696" s="412"/>
      <c r="HCW696" s="412"/>
      <c r="HCX696" s="412"/>
      <c r="HCY696" s="412"/>
      <c r="HCZ696" s="412"/>
      <c r="HDA696" s="412"/>
      <c r="HDB696" s="412"/>
      <c r="HDC696" s="412"/>
      <c r="HDD696" s="412"/>
      <c r="HDE696" s="412"/>
      <c r="HDF696" s="412"/>
      <c r="HDG696" s="412"/>
      <c r="HDH696" s="412"/>
      <c r="HDI696" s="412"/>
      <c r="HDJ696" s="412"/>
      <c r="HDK696" s="412"/>
      <c r="HDL696" s="412"/>
      <c r="HDM696" s="412"/>
      <c r="HDN696" s="412"/>
      <c r="HDO696" s="412"/>
      <c r="HDP696" s="412"/>
      <c r="HDQ696" s="412"/>
      <c r="HDR696" s="413"/>
      <c r="HDS696" s="413"/>
      <c r="HDT696" s="413"/>
      <c r="HDU696" s="413"/>
      <c r="HDV696" s="413"/>
      <c r="HDW696" s="413"/>
      <c r="HDX696" s="413"/>
      <c r="HDY696" s="413"/>
      <c r="HDZ696" s="413"/>
      <c r="HEA696" s="413"/>
      <c r="HEB696" s="413"/>
      <c r="HEC696" s="413"/>
      <c r="HED696" s="413"/>
      <c r="HEE696" s="413"/>
      <c r="HEF696" s="413"/>
      <c r="HEG696" s="413"/>
      <c r="HEH696" s="413"/>
      <c r="HEI696" s="413"/>
      <c r="HEJ696" s="413"/>
      <c r="HEK696" s="413"/>
      <c r="HEL696" s="413"/>
      <c r="HEM696" s="413"/>
      <c r="HEN696" s="413"/>
      <c r="HEO696" s="413"/>
      <c r="HEP696" s="414"/>
      <c r="HEQ696" s="414"/>
      <c r="HER696" s="414"/>
      <c r="HES696" s="414"/>
      <c r="HET696" s="414"/>
      <c r="HEU696" s="413"/>
      <c r="HEV696" s="413"/>
      <c r="HEW696" s="414"/>
      <c r="HEX696" s="414"/>
      <c r="HEY696" s="413"/>
      <c r="HEZ696" s="413"/>
      <c r="HFA696" s="414"/>
      <c r="HFB696" s="414"/>
      <c r="HFC696" s="413"/>
      <c r="HFD696" s="413"/>
      <c r="HFE696" s="413"/>
      <c r="HFF696" s="413"/>
      <c r="HFG696" s="413"/>
      <c r="HFH696" s="413"/>
      <c r="HFI696" s="413"/>
      <c r="HFJ696" s="414"/>
      <c r="HFK696" s="414"/>
      <c r="HFL696" s="413"/>
      <c r="HFM696" s="413"/>
      <c r="HFN696" s="414"/>
      <c r="HFO696" s="414"/>
      <c r="HFP696" s="413"/>
      <c r="HFQ696" s="413"/>
      <c r="HFR696" s="413"/>
      <c r="HFS696" s="413"/>
      <c r="HFT696" s="413"/>
      <c r="HFU696" s="407"/>
      <c r="HFV696" s="439"/>
      <c r="HFW696" s="413"/>
      <c r="HFX696" s="413"/>
      <c r="HFY696" s="413"/>
      <c r="HFZ696" s="413"/>
      <c r="HGA696" s="413"/>
      <c r="HGB696" s="413"/>
      <c r="HGC696" s="413"/>
      <c r="HGD696" s="412"/>
      <c r="HGE696" s="412"/>
      <c r="HGF696" s="412"/>
      <c r="HGG696" s="412"/>
      <c r="HGH696" s="412"/>
      <c r="HGI696" s="412"/>
      <c r="HGJ696" s="412"/>
      <c r="HGK696" s="412"/>
      <c r="HGL696" s="412"/>
      <c r="HGM696" s="412"/>
      <c r="HGN696" s="412"/>
      <c r="HGO696" s="412"/>
      <c r="HGP696" s="412"/>
      <c r="HGQ696" s="412"/>
      <c r="HGR696" s="412"/>
      <c r="HGS696" s="412"/>
      <c r="HGT696" s="412"/>
      <c r="HGU696" s="412"/>
      <c r="HGV696" s="412"/>
      <c r="HGW696" s="412"/>
      <c r="HGX696" s="412"/>
      <c r="HGY696" s="412"/>
      <c r="HGZ696" s="412"/>
      <c r="HHA696" s="412"/>
      <c r="HHB696" s="412"/>
      <c r="HHC696" s="412"/>
      <c r="HHD696" s="412"/>
      <c r="HHE696" s="412"/>
      <c r="HHF696" s="412"/>
      <c r="HHG696" s="412"/>
      <c r="HHH696" s="412"/>
      <c r="HHI696" s="412"/>
      <c r="HHJ696" s="412"/>
      <c r="HHK696" s="412"/>
      <c r="HHL696" s="412"/>
      <c r="HHM696" s="412"/>
      <c r="HHN696" s="412"/>
      <c r="HHO696" s="412"/>
      <c r="HHP696" s="412"/>
      <c r="HHQ696" s="412"/>
      <c r="HHR696" s="412"/>
      <c r="HHS696" s="412"/>
      <c r="HHT696" s="412"/>
      <c r="HHU696" s="412"/>
      <c r="HHV696" s="413"/>
      <c r="HHW696" s="413"/>
      <c r="HHX696" s="413"/>
      <c r="HHY696" s="413"/>
      <c r="HHZ696" s="413"/>
      <c r="HIA696" s="413"/>
      <c r="HIB696" s="413"/>
      <c r="HIC696" s="413"/>
      <c r="HID696" s="413"/>
      <c r="HIE696" s="413"/>
      <c r="HIF696" s="413"/>
      <c r="HIG696" s="413"/>
      <c r="HIH696" s="413"/>
      <c r="HII696" s="413"/>
      <c r="HIJ696" s="413"/>
      <c r="HIK696" s="413"/>
      <c r="HIL696" s="413"/>
      <c r="HIM696" s="413"/>
      <c r="HIN696" s="413"/>
      <c r="HIO696" s="413"/>
      <c r="HIP696" s="413"/>
      <c r="HIQ696" s="413"/>
      <c r="HIR696" s="413"/>
      <c r="HIS696" s="413"/>
      <c r="HIT696" s="414"/>
      <c r="HIU696" s="414"/>
      <c r="HIV696" s="414"/>
      <c r="HIW696" s="414"/>
      <c r="HIX696" s="414"/>
      <c r="HIY696" s="413"/>
      <c r="HIZ696" s="413"/>
      <c r="HJA696" s="414"/>
      <c r="HJB696" s="414"/>
      <c r="HJC696" s="413"/>
      <c r="HJD696" s="413"/>
      <c r="HJE696" s="414"/>
      <c r="HJF696" s="414"/>
      <c r="HJG696" s="413"/>
      <c r="HJH696" s="413"/>
      <c r="HJI696" s="413"/>
      <c r="HJJ696" s="413"/>
      <c r="HJK696" s="413"/>
      <c r="HJL696" s="413"/>
      <c r="HJM696" s="413"/>
      <c r="HJN696" s="414"/>
      <c r="HJO696" s="414"/>
      <c r="HJP696" s="413"/>
      <c r="HJQ696" s="413"/>
      <c r="HJR696" s="414"/>
      <c r="HJS696" s="414"/>
      <c r="HJT696" s="413"/>
      <c r="HJU696" s="413"/>
      <c r="HJV696" s="413"/>
      <c r="HJW696" s="413"/>
      <c r="HJX696" s="413"/>
      <c r="HJY696" s="407"/>
      <c r="HJZ696" s="439"/>
      <c r="HKA696" s="413"/>
      <c r="HKB696" s="413"/>
      <c r="HKC696" s="413"/>
      <c r="HKD696" s="413"/>
      <c r="HKE696" s="413"/>
      <c r="HKF696" s="413"/>
      <c r="HKG696" s="413"/>
      <c r="HKH696" s="412"/>
      <c r="HKI696" s="412"/>
      <c r="HKJ696" s="412"/>
      <c r="HKK696" s="412"/>
      <c r="HKL696" s="412"/>
      <c r="HKM696" s="412"/>
      <c r="HKN696" s="412"/>
      <c r="HKO696" s="412"/>
      <c r="HKP696" s="412"/>
      <c r="HKQ696" s="412"/>
      <c r="HKR696" s="412"/>
      <c r="HKS696" s="412"/>
      <c r="HKT696" s="412"/>
      <c r="HKU696" s="412"/>
      <c r="HKV696" s="412"/>
      <c r="HKW696" s="412"/>
      <c r="HKX696" s="412"/>
      <c r="HKY696" s="412"/>
      <c r="HKZ696" s="412"/>
      <c r="HLA696" s="412"/>
      <c r="HLB696" s="412"/>
      <c r="HLC696" s="412"/>
      <c r="HLD696" s="412"/>
      <c r="HLE696" s="412"/>
      <c r="HLF696" s="412"/>
      <c r="HLG696" s="412"/>
      <c r="HLH696" s="412"/>
      <c r="HLI696" s="412"/>
      <c r="HLJ696" s="412"/>
      <c r="HLK696" s="412"/>
      <c r="HLL696" s="412"/>
      <c r="HLM696" s="412"/>
      <c r="HLN696" s="412"/>
      <c r="HLO696" s="412"/>
      <c r="HLP696" s="412"/>
      <c r="HLQ696" s="412"/>
      <c r="HLR696" s="412"/>
      <c r="HLS696" s="412"/>
      <c r="HLT696" s="412"/>
      <c r="HLU696" s="412"/>
      <c r="HLV696" s="412"/>
      <c r="HLW696" s="412"/>
      <c r="HLX696" s="412"/>
      <c r="HLY696" s="412"/>
      <c r="HLZ696" s="413"/>
      <c r="HMA696" s="413"/>
      <c r="HMB696" s="413"/>
      <c r="HMC696" s="413"/>
      <c r="HMD696" s="413"/>
      <c r="HME696" s="413"/>
      <c r="HMF696" s="413"/>
      <c r="HMG696" s="413"/>
      <c r="HMH696" s="413"/>
      <c r="HMI696" s="413"/>
      <c r="HMJ696" s="413"/>
      <c r="HMK696" s="413"/>
      <c r="HML696" s="413"/>
      <c r="HMM696" s="413"/>
      <c r="HMN696" s="413"/>
      <c r="HMO696" s="413"/>
      <c r="HMP696" s="413"/>
      <c r="HMQ696" s="413"/>
      <c r="HMR696" s="413"/>
      <c r="HMS696" s="413"/>
      <c r="HMT696" s="413"/>
      <c r="HMU696" s="413"/>
      <c r="HMV696" s="413"/>
      <c r="HMW696" s="413"/>
      <c r="HMX696" s="414"/>
      <c r="HMY696" s="414"/>
      <c r="HMZ696" s="414"/>
      <c r="HNA696" s="414"/>
      <c r="HNB696" s="414"/>
      <c r="HNC696" s="413"/>
      <c r="HND696" s="413"/>
      <c r="HNE696" s="414"/>
      <c r="HNF696" s="414"/>
      <c r="HNG696" s="413"/>
      <c r="HNH696" s="413"/>
      <c r="HNI696" s="414"/>
      <c r="HNJ696" s="414"/>
      <c r="HNK696" s="413"/>
      <c r="HNL696" s="413"/>
      <c r="HNM696" s="413"/>
      <c r="HNN696" s="413"/>
      <c r="HNO696" s="413"/>
      <c r="HNP696" s="413"/>
      <c r="HNQ696" s="413"/>
      <c r="HNR696" s="414"/>
      <c r="HNS696" s="414"/>
      <c r="HNT696" s="413"/>
      <c r="HNU696" s="413"/>
      <c r="HNV696" s="414"/>
      <c r="HNW696" s="414"/>
      <c r="HNX696" s="413"/>
      <c r="HNY696" s="413"/>
      <c r="HNZ696" s="413"/>
      <c r="HOA696" s="413"/>
      <c r="HOB696" s="413"/>
      <c r="HOC696" s="407"/>
      <c r="HOD696" s="439"/>
      <c r="HOE696" s="413"/>
      <c r="HOF696" s="413"/>
      <c r="HOG696" s="413"/>
      <c r="HOH696" s="413"/>
      <c r="HOI696" s="413"/>
      <c r="HOJ696" s="413"/>
      <c r="HOK696" s="413"/>
      <c r="HOL696" s="412"/>
      <c r="HOM696" s="412"/>
      <c r="HON696" s="412"/>
      <c r="HOO696" s="412"/>
      <c r="HOP696" s="412"/>
      <c r="HOQ696" s="412"/>
      <c r="HOR696" s="412"/>
      <c r="HOS696" s="412"/>
      <c r="HOT696" s="412"/>
      <c r="HOU696" s="412"/>
      <c r="HOV696" s="412"/>
      <c r="HOW696" s="412"/>
      <c r="HOX696" s="412"/>
      <c r="HOY696" s="412"/>
      <c r="HOZ696" s="412"/>
      <c r="HPA696" s="412"/>
      <c r="HPB696" s="412"/>
      <c r="HPC696" s="412"/>
      <c r="HPD696" s="412"/>
      <c r="HPE696" s="412"/>
      <c r="HPF696" s="412"/>
      <c r="HPG696" s="412"/>
      <c r="HPH696" s="412"/>
      <c r="HPI696" s="412"/>
      <c r="HPJ696" s="412"/>
      <c r="HPK696" s="412"/>
      <c r="HPL696" s="412"/>
      <c r="HPM696" s="412"/>
      <c r="HPN696" s="412"/>
      <c r="HPO696" s="412"/>
      <c r="HPP696" s="412"/>
      <c r="HPQ696" s="412"/>
      <c r="HPR696" s="412"/>
      <c r="HPS696" s="412"/>
      <c r="HPT696" s="412"/>
      <c r="HPU696" s="412"/>
      <c r="HPV696" s="412"/>
      <c r="HPW696" s="412"/>
      <c r="HPX696" s="412"/>
      <c r="HPY696" s="412"/>
      <c r="HPZ696" s="412"/>
      <c r="HQA696" s="412"/>
      <c r="HQB696" s="412"/>
      <c r="HQC696" s="412"/>
      <c r="HQD696" s="413"/>
      <c r="HQE696" s="413"/>
      <c r="HQF696" s="413"/>
      <c r="HQG696" s="413"/>
      <c r="HQH696" s="413"/>
      <c r="HQI696" s="413"/>
      <c r="HQJ696" s="413"/>
      <c r="HQK696" s="413"/>
      <c r="HQL696" s="413"/>
      <c r="HQM696" s="413"/>
      <c r="HQN696" s="413"/>
      <c r="HQO696" s="413"/>
      <c r="HQP696" s="413"/>
      <c r="HQQ696" s="413"/>
      <c r="HQR696" s="413"/>
      <c r="HQS696" s="413"/>
      <c r="HQT696" s="413"/>
      <c r="HQU696" s="413"/>
      <c r="HQV696" s="413"/>
      <c r="HQW696" s="413"/>
      <c r="HQX696" s="413"/>
      <c r="HQY696" s="413"/>
      <c r="HQZ696" s="413"/>
      <c r="HRA696" s="413"/>
      <c r="HRB696" s="414"/>
      <c r="HRC696" s="414"/>
      <c r="HRD696" s="414"/>
      <c r="HRE696" s="414"/>
      <c r="HRF696" s="414"/>
      <c r="HRG696" s="413"/>
      <c r="HRH696" s="413"/>
      <c r="HRI696" s="414"/>
      <c r="HRJ696" s="414"/>
      <c r="HRK696" s="413"/>
      <c r="HRL696" s="413"/>
      <c r="HRM696" s="414"/>
      <c r="HRN696" s="414"/>
      <c r="HRO696" s="413"/>
      <c r="HRP696" s="413"/>
      <c r="HRQ696" s="413"/>
      <c r="HRR696" s="413"/>
      <c r="HRS696" s="413"/>
      <c r="HRT696" s="413"/>
      <c r="HRU696" s="413"/>
      <c r="HRV696" s="414"/>
      <c r="HRW696" s="414"/>
      <c r="HRX696" s="413"/>
      <c r="HRY696" s="413"/>
      <c r="HRZ696" s="414"/>
      <c r="HSA696" s="414"/>
      <c r="HSB696" s="413"/>
      <c r="HSC696" s="413"/>
      <c r="HSD696" s="413"/>
      <c r="HSE696" s="413"/>
      <c r="HSF696" s="413"/>
      <c r="HSG696" s="407"/>
      <c r="HSH696" s="439"/>
      <c r="HSI696" s="413"/>
      <c r="HSJ696" s="413"/>
      <c r="HSK696" s="413"/>
      <c r="HSL696" s="413"/>
      <c r="HSM696" s="413"/>
      <c r="HSN696" s="413"/>
      <c r="HSO696" s="413"/>
      <c r="HSP696" s="412"/>
      <c r="HSQ696" s="412"/>
      <c r="HSR696" s="412"/>
      <c r="HSS696" s="412"/>
      <c r="HST696" s="412"/>
      <c r="HSU696" s="412"/>
      <c r="HSV696" s="412"/>
      <c r="HSW696" s="412"/>
      <c r="HSX696" s="412"/>
      <c r="HSY696" s="412"/>
      <c r="HSZ696" s="412"/>
      <c r="HTA696" s="412"/>
      <c r="HTB696" s="412"/>
      <c r="HTC696" s="412"/>
      <c r="HTD696" s="412"/>
      <c r="HTE696" s="412"/>
      <c r="HTF696" s="412"/>
      <c r="HTG696" s="412"/>
      <c r="HTH696" s="412"/>
      <c r="HTI696" s="412"/>
      <c r="HTJ696" s="412"/>
      <c r="HTK696" s="412"/>
      <c r="HTL696" s="412"/>
      <c r="HTM696" s="412"/>
      <c r="HTN696" s="412"/>
      <c r="HTO696" s="412"/>
      <c r="HTP696" s="412"/>
      <c r="HTQ696" s="412"/>
      <c r="HTR696" s="412"/>
      <c r="HTS696" s="412"/>
      <c r="HTT696" s="412"/>
      <c r="HTU696" s="412"/>
      <c r="HTV696" s="412"/>
      <c r="HTW696" s="412"/>
      <c r="HTX696" s="412"/>
      <c r="HTY696" s="412"/>
      <c r="HTZ696" s="412"/>
      <c r="HUA696" s="412"/>
      <c r="HUB696" s="412"/>
      <c r="HUC696" s="412"/>
      <c r="HUD696" s="412"/>
      <c r="HUE696" s="412"/>
      <c r="HUF696" s="412"/>
      <c r="HUG696" s="412"/>
      <c r="HUH696" s="413"/>
      <c r="HUI696" s="413"/>
      <c r="HUJ696" s="413"/>
      <c r="HUK696" s="413"/>
      <c r="HUL696" s="413"/>
      <c r="HUM696" s="413"/>
      <c r="HUN696" s="413"/>
      <c r="HUO696" s="413"/>
      <c r="HUP696" s="413"/>
      <c r="HUQ696" s="413"/>
      <c r="HUR696" s="413"/>
      <c r="HUS696" s="413"/>
      <c r="HUT696" s="413"/>
      <c r="HUU696" s="413"/>
      <c r="HUV696" s="413"/>
      <c r="HUW696" s="413"/>
      <c r="HUX696" s="413"/>
      <c r="HUY696" s="413"/>
      <c r="HUZ696" s="413"/>
      <c r="HVA696" s="413"/>
      <c r="HVB696" s="413"/>
      <c r="HVC696" s="413"/>
      <c r="HVD696" s="413"/>
      <c r="HVE696" s="413"/>
      <c r="HVF696" s="414"/>
      <c r="HVG696" s="414"/>
      <c r="HVH696" s="414"/>
      <c r="HVI696" s="414"/>
      <c r="HVJ696" s="414"/>
      <c r="HVK696" s="413"/>
      <c r="HVL696" s="413"/>
      <c r="HVM696" s="414"/>
      <c r="HVN696" s="414"/>
      <c r="HVO696" s="413"/>
      <c r="HVP696" s="413"/>
      <c r="HVQ696" s="414"/>
      <c r="HVR696" s="414"/>
      <c r="HVS696" s="413"/>
      <c r="HVT696" s="413"/>
      <c r="HVU696" s="413"/>
      <c r="HVV696" s="413"/>
      <c r="HVW696" s="413"/>
      <c r="HVX696" s="413"/>
      <c r="HVY696" s="413"/>
      <c r="HVZ696" s="414"/>
      <c r="HWA696" s="414"/>
      <c r="HWB696" s="413"/>
      <c r="HWC696" s="413"/>
      <c r="HWD696" s="414"/>
      <c r="HWE696" s="414"/>
      <c r="HWF696" s="413"/>
      <c r="HWG696" s="413"/>
      <c r="HWH696" s="413"/>
      <c r="HWI696" s="413"/>
      <c r="HWJ696" s="413"/>
      <c r="HWK696" s="407"/>
      <c r="HWL696" s="439"/>
      <c r="HWM696" s="413"/>
      <c r="HWN696" s="413"/>
      <c r="HWO696" s="413"/>
      <c r="HWP696" s="413"/>
      <c r="HWQ696" s="413"/>
      <c r="HWR696" s="413"/>
      <c r="HWS696" s="413"/>
      <c r="HWT696" s="412"/>
      <c r="HWU696" s="412"/>
      <c r="HWV696" s="412"/>
      <c r="HWW696" s="412"/>
      <c r="HWX696" s="412"/>
      <c r="HWY696" s="412"/>
      <c r="HWZ696" s="412"/>
      <c r="HXA696" s="412"/>
      <c r="HXB696" s="412"/>
      <c r="HXC696" s="412"/>
      <c r="HXD696" s="412"/>
      <c r="HXE696" s="412"/>
      <c r="HXF696" s="412"/>
      <c r="HXG696" s="412"/>
      <c r="HXH696" s="412"/>
      <c r="HXI696" s="412"/>
      <c r="HXJ696" s="412"/>
      <c r="HXK696" s="412"/>
      <c r="HXL696" s="412"/>
      <c r="HXM696" s="412"/>
      <c r="HXN696" s="412"/>
      <c r="HXO696" s="412"/>
      <c r="HXP696" s="412"/>
      <c r="HXQ696" s="412"/>
      <c r="HXR696" s="412"/>
      <c r="HXS696" s="412"/>
      <c r="HXT696" s="412"/>
      <c r="HXU696" s="412"/>
      <c r="HXV696" s="412"/>
      <c r="HXW696" s="412"/>
      <c r="HXX696" s="412"/>
      <c r="HXY696" s="412"/>
      <c r="HXZ696" s="412"/>
      <c r="HYA696" s="412"/>
      <c r="HYB696" s="412"/>
      <c r="HYC696" s="412"/>
      <c r="HYD696" s="412"/>
      <c r="HYE696" s="412"/>
      <c r="HYF696" s="412"/>
      <c r="HYG696" s="412"/>
      <c r="HYH696" s="412"/>
      <c r="HYI696" s="412"/>
      <c r="HYJ696" s="412"/>
      <c r="HYK696" s="412"/>
      <c r="HYL696" s="413"/>
      <c r="HYM696" s="413"/>
      <c r="HYN696" s="413"/>
      <c r="HYO696" s="413"/>
      <c r="HYP696" s="413"/>
      <c r="HYQ696" s="413"/>
      <c r="HYR696" s="413"/>
      <c r="HYS696" s="413"/>
      <c r="HYT696" s="413"/>
      <c r="HYU696" s="413"/>
      <c r="HYV696" s="413"/>
      <c r="HYW696" s="413"/>
      <c r="HYX696" s="413"/>
      <c r="HYY696" s="413"/>
      <c r="HYZ696" s="413"/>
      <c r="HZA696" s="413"/>
      <c r="HZB696" s="413"/>
      <c r="HZC696" s="413"/>
      <c r="HZD696" s="413"/>
      <c r="HZE696" s="413"/>
      <c r="HZF696" s="413"/>
      <c r="HZG696" s="413"/>
      <c r="HZH696" s="413"/>
      <c r="HZI696" s="413"/>
      <c r="HZJ696" s="414"/>
      <c r="HZK696" s="414"/>
      <c r="HZL696" s="414"/>
      <c r="HZM696" s="414"/>
      <c r="HZN696" s="414"/>
      <c r="HZO696" s="413"/>
      <c r="HZP696" s="413"/>
      <c r="HZQ696" s="414"/>
      <c r="HZR696" s="414"/>
      <c r="HZS696" s="413"/>
      <c r="HZT696" s="413"/>
      <c r="HZU696" s="414"/>
      <c r="HZV696" s="414"/>
      <c r="HZW696" s="413"/>
      <c r="HZX696" s="413"/>
      <c r="HZY696" s="413"/>
      <c r="HZZ696" s="413"/>
      <c r="IAA696" s="413"/>
      <c r="IAB696" s="413"/>
      <c r="IAC696" s="413"/>
      <c r="IAD696" s="414"/>
      <c r="IAE696" s="414"/>
      <c r="IAF696" s="413"/>
      <c r="IAG696" s="413"/>
      <c r="IAH696" s="414"/>
      <c r="IAI696" s="414"/>
      <c r="IAJ696" s="413"/>
      <c r="IAK696" s="413"/>
      <c r="IAL696" s="413"/>
      <c r="IAM696" s="413"/>
      <c r="IAN696" s="413"/>
      <c r="IAO696" s="407"/>
      <c r="IAP696" s="439"/>
      <c r="IAQ696" s="413"/>
      <c r="IAR696" s="413"/>
      <c r="IAS696" s="413"/>
      <c r="IAT696" s="413"/>
      <c r="IAU696" s="413"/>
      <c r="IAV696" s="413"/>
      <c r="IAW696" s="413"/>
      <c r="IAX696" s="412"/>
      <c r="IAY696" s="412"/>
      <c r="IAZ696" s="412"/>
      <c r="IBA696" s="412"/>
      <c r="IBB696" s="412"/>
      <c r="IBC696" s="412"/>
      <c r="IBD696" s="412"/>
      <c r="IBE696" s="412"/>
      <c r="IBF696" s="412"/>
      <c r="IBG696" s="412"/>
      <c r="IBH696" s="412"/>
      <c r="IBI696" s="412"/>
      <c r="IBJ696" s="412"/>
      <c r="IBK696" s="412"/>
      <c r="IBL696" s="412"/>
      <c r="IBM696" s="412"/>
      <c r="IBN696" s="412"/>
      <c r="IBO696" s="412"/>
      <c r="IBP696" s="412"/>
      <c r="IBQ696" s="412"/>
      <c r="IBR696" s="412"/>
      <c r="IBS696" s="412"/>
      <c r="IBT696" s="412"/>
      <c r="IBU696" s="412"/>
      <c r="IBV696" s="412"/>
      <c r="IBW696" s="412"/>
      <c r="IBX696" s="412"/>
      <c r="IBY696" s="412"/>
      <c r="IBZ696" s="412"/>
      <c r="ICA696" s="412"/>
      <c r="ICB696" s="412"/>
      <c r="ICC696" s="412"/>
      <c r="ICD696" s="412"/>
      <c r="ICE696" s="412"/>
      <c r="ICF696" s="412"/>
      <c r="ICG696" s="412"/>
      <c r="ICH696" s="412"/>
      <c r="ICI696" s="412"/>
      <c r="ICJ696" s="412"/>
      <c r="ICK696" s="412"/>
      <c r="ICL696" s="412"/>
      <c r="ICM696" s="412"/>
      <c r="ICN696" s="412"/>
      <c r="ICO696" s="412"/>
      <c r="ICP696" s="413"/>
      <c r="ICQ696" s="413"/>
      <c r="ICR696" s="413"/>
      <c r="ICS696" s="413"/>
      <c r="ICT696" s="413"/>
      <c r="ICU696" s="413"/>
      <c r="ICV696" s="413"/>
      <c r="ICW696" s="413"/>
      <c r="ICX696" s="413"/>
      <c r="ICY696" s="413"/>
      <c r="ICZ696" s="413"/>
      <c r="IDA696" s="413"/>
      <c r="IDB696" s="413"/>
      <c r="IDC696" s="413"/>
      <c r="IDD696" s="413"/>
      <c r="IDE696" s="413"/>
      <c r="IDF696" s="413"/>
      <c r="IDG696" s="413"/>
      <c r="IDH696" s="413"/>
      <c r="IDI696" s="413"/>
      <c r="IDJ696" s="413"/>
      <c r="IDK696" s="413"/>
      <c r="IDL696" s="413"/>
      <c r="IDM696" s="413"/>
      <c r="IDN696" s="414"/>
      <c r="IDO696" s="414"/>
      <c r="IDP696" s="414"/>
      <c r="IDQ696" s="414"/>
      <c r="IDR696" s="414"/>
      <c r="IDS696" s="413"/>
      <c r="IDT696" s="413"/>
      <c r="IDU696" s="414"/>
      <c r="IDV696" s="414"/>
      <c r="IDW696" s="413"/>
      <c r="IDX696" s="413"/>
      <c r="IDY696" s="414"/>
      <c r="IDZ696" s="414"/>
      <c r="IEA696" s="413"/>
      <c r="IEB696" s="413"/>
      <c r="IEC696" s="413"/>
      <c r="IED696" s="413"/>
      <c r="IEE696" s="413"/>
      <c r="IEF696" s="413"/>
      <c r="IEG696" s="413"/>
      <c r="IEH696" s="414"/>
      <c r="IEI696" s="414"/>
      <c r="IEJ696" s="413"/>
      <c r="IEK696" s="413"/>
      <c r="IEL696" s="414"/>
      <c r="IEM696" s="414"/>
      <c r="IEN696" s="413"/>
      <c r="IEO696" s="413"/>
      <c r="IEP696" s="413"/>
      <c r="IEQ696" s="413"/>
      <c r="IER696" s="413"/>
      <c r="IES696" s="407"/>
      <c r="IET696" s="439"/>
      <c r="IEU696" s="413"/>
      <c r="IEV696" s="413"/>
      <c r="IEW696" s="413"/>
      <c r="IEX696" s="413"/>
      <c r="IEY696" s="413"/>
      <c r="IEZ696" s="413"/>
      <c r="IFA696" s="413"/>
      <c r="IFB696" s="412"/>
      <c r="IFC696" s="412"/>
      <c r="IFD696" s="412"/>
      <c r="IFE696" s="412"/>
      <c r="IFF696" s="412"/>
      <c r="IFG696" s="412"/>
      <c r="IFH696" s="412"/>
      <c r="IFI696" s="412"/>
      <c r="IFJ696" s="412"/>
      <c r="IFK696" s="412"/>
      <c r="IFL696" s="412"/>
      <c r="IFM696" s="412"/>
      <c r="IFN696" s="412"/>
      <c r="IFO696" s="412"/>
      <c r="IFP696" s="412"/>
      <c r="IFQ696" s="412"/>
      <c r="IFR696" s="412"/>
      <c r="IFS696" s="412"/>
      <c r="IFT696" s="412"/>
      <c r="IFU696" s="412"/>
      <c r="IFV696" s="412"/>
      <c r="IFW696" s="412"/>
      <c r="IFX696" s="412"/>
      <c r="IFY696" s="412"/>
      <c r="IFZ696" s="412"/>
      <c r="IGA696" s="412"/>
      <c r="IGB696" s="412"/>
      <c r="IGC696" s="412"/>
      <c r="IGD696" s="412"/>
      <c r="IGE696" s="412"/>
      <c r="IGF696" s="412"/>
      <c r="IGG696" s="412"/>
      <c r="IGH696" s="412"/>
      <c r="IGI696" s="412"/>
      <c r="IGJ696" s="412"/>
      <c r="IGK696" s="412"/>
      <c r="IGL696" s="412"/>
      <c r="IGM696" s="412"/>
      <c r="IGN696" s="412"/>
      <c r="IGO696" s="412"/>
      <c r="IGP696" s="412"/>
      <c r="IGQ696" s="412"/>
      <c r="IGR696" s="412"/>
      <c r="IGS696" s="412"/>
      <c r="IGT696" s="413"/>
      <c r="IGU696" s="413"/>
      <c r="IGV696" s="413"/>
      <c r="IGW696" s="413"/>
      <c r="IGX696" s="413"/>
      <c r="IGY696" s="413"/>
      <c r="IGZ696" s="413"/>
      <c r="IHA696" s="413"/>
      <c r="IHB696" s="413"/>
      <c r="IHC696" s="413"/>
      <c r="IHD696" s="413"/>
      <c r="IHE696" s="413"/>
      <c r="IHF696" s="413"/>
      <c r="IHG696" s="413"/>
      <c r="IHH696" s="413"/>
      <c r="IHI696" s="413"/>
      <c r="IHJ696" s="413"/>
      <c r="IHK696" s="413"/>
      <c r="IHL696" s="413"/>
      <c r="IHM696" s="413"/>
      <c r="IHN696" s="413"/>
      <c r="IHO696" s="413"/>
      <c r="IHP696" s="413"/>
      <c r="IHQ696" s="413"/>
      <c r="IHR696" s="414"/>
      <c r="IHS696" s="414"/>
      <c r="IHT696" s="414"/>
      <c r="IHU696" s="414"/>
      <c r="IHV696" s="414"/>
      <c r="IHW696" s="413"/>
      <c r="IHX696" s="413"/>
      <c r="IHY696" s="414"/>
      <c r="IHZ696" s="414"/>
      <c r="IIA696" s="413"/>
      <c r="IIB696" s="413"/>
      <c r="IIC696" s="414"/>
      <c r="IID696" s="414"/>
      <c r="IIE696" s="413"/>
      <c r="IIF696" s="413"/>
      <c r="IIG696" s="413"/>
      <c r="IIH696" s="413"/>
      <c r="III696" s="413"/>
      <c r="IIJ696" s="413"/>
      <c r="IIK696" s="413"/>
      <c r="IIL696" s="414"/>
      <c r="IIM696" s="414"/>
      <c r="IIN696" s="413"/>
      <c r="IIO696" s="413"/>
      <c r="IIP696" s="414"/>
      <c r="IIQ696" s="414"/>
      <c r="IIR696" s="413"/>
      <c r="IIS696" s="413"/>
      <c r="IIT696" s="413"/>
      <c r="IIU696" s="413"/>
      <c r="IIV696" s="413"/>
      <c r="IIW696" s="407"/>
      <c r="IIX696" s="439"/>
      <c r="IIY696" s="413"/>
      <c r="IIZ696" s="413"/>
      <c r="IJA696" s="413"/>
      <c r="IJB696" s="413"/>
      <c r="IJC696" s="413"/>
      <c r="IJD696" s="413"/>
      <c r="IJE696" s="413"/>
      <c r="IJF696" s="412"/>
      <c r="IJG696" s="412"/>
      <c r="IJH696" s="412"/>
      <c r="IJI696" s="412"/>
      <c r="IJJ696" s="412"/>
      <c r="IJK696" s="412"/>
      <c r="IJL696" s="412"/>
      <c r="IJM696" s="412"/>
      <c r="IJN696" s="412"/>
      <c r="IJO696" s="412"/>
      <c r="IJP696" s="412"/>
      <c r="IJQ696" s="412"/>
      <c r="IJR696" s="412"/>
      <c r="IJS696" s="412"/>
      <c r="IJT696" s="412"/>
      <c r="IJU696" s="412"/>
      <c r="IJV696" s="412"/>
      <c r="IJW696" s="412"/>
      <c r="IJX696" s="412"/>
      <c r="IJY696" s="412"/>
      <c r="IJZ696" s="412"/>
      <c r="IKA696" s="412"/>
      <c r="IKB696" s="412"/>
      <c r="IKC696" s="412"/>
      <c r="IKD696" s="412"/>
      <c r="IKE696" s="412"/>
      <c r="IKF696" s="412"/>
      <c r="IKG696" s="412"/>
      <c r="IKH696" s="412"/>
      <c r="IKI696" s="412"/>
      <c r="IKJ696" s="412"/>
      <c r="IKK696" s="412"/>
      <c r="IKL696" s="412"/>
      <c r="IKM696" s="412"/>
      <c r="IKN696" s="412"/>
      <c r="IKO696" s="412"/>
      <c r="IKP696" s="412"/>
      <c r="IKQ696" s="412"/>
      <c r="IKR696" s="412"/>
      <c r="IKS696" s="412"/>
      <c r="IKT696" s="412"/>
      <c r="IKU696" s="412"/>
      <c r="IKV696" s="412"/>
      <c r="IKW696" s="412"/>
      <c r="IKX696" s="413"/>
      <c r="IKY696" s="413"/>
      <c r="IKZ696" s="413"/>
      <c r="ILA696" s="413"/>
      <c r="ILB696" s="413"/>
      <c r="ILC696" s="413"/>
      <c r="ILD696" s="413"/>
      <c r="ILE696" s="413"/>
      <c r="ILF696" s="413"/>
      <c r="ILG696" s="413"/>
      <c r="ILH696" s="413"/>
      <c r="ILI696" s="413"/>
      <c r="ILJ696" s="413"/>
      <c r="ILK696" s="413"/>
      <c r="ILL696" s="413"/>
      <c r="ILM696" s="413"/>
      <c r="ILN696" s="413"/>
      <c r="ILO696" s="413"/>
      <c r="ILP696" s="413"/>
      <c r="ILQ696" s="413"/>
      <c r="ILR696" s="413"/>
      <c r="ILS696" s="413"/>
      <c r="ILT696" s="413"/>
      <c r="ILU696" s="413"/>
      <c r="ILV696" s="414"/>
      <c r="ILW696" s="414"/>
      <c r="ILX696" s="414"/>
      <c r="ILY696" s="414"/>
      <c r="ILZ696" s="414"/>
      <c r="IMA696" s="413"/>
      <c r="IMB696" s="413"/>
      <c r="IMC696" s="414"/>
      <c r="IMD696" s="414"/>
      <c r="IME696" s="413"/>
      <c r="IMF696" s="413"/>
      <c r="IMG696" s="414"/>
      <c r="IMH696" s="414"/>
      <c r="IMI696" s="413"/>
      <c r="IMJ696" s="413"/>
      <c r="IMK696" s="413"/>
      <c r="IML696" s="413"/>
      <c r="IMM696" s="413"/>
      <c r="IMN696" s="413"/>
      <c r="IMO696" s="413"/>
      <c r="IMP696" s="414"/>
      <c r="IMQ696" s="414"/>
      <c r="IMR696" s="413"/>
      <c r="IMS696" s="413"/>
      <c r="IMT696" s="414"/>
      <c r="IMU696" s="414"/>
      <c r="IMV696" s="413"/>
      <c r="IMW696" s="413"/>
      <c r="IMX696" s="413"/>
      <c r="IMY696" s="413"/>
      <c r="IMZ696" s="413"/>
      <c r="INA696" s="407"/>
      <c r="INB696" s="439"/>
      <c r="INC696" s="413"/>
      <c r="IND696" s="413"/>
      <c r="INE696" s="413"/>
      <c r="INF696" s="413"/>
      <c r="ING696" s="413"/>
      <c r="INH696" s="413"/>
      <c r="INI696" s="413"/>
      <c r="INJ696" s="412"/>
      <c r="INK696" s="412"/>
      <c r="INL696" s="412"/>
      <c r="INM696" s="412"/>
      <c r="INN696" s="412"/>
      <c r="INO696" s="412"/>
      <c r="INP696" s="412"/>
      <c r="INQ696" s="412"/>
      <c r="INR696" s="412"/>
      <c r="INS696" s="412"/>
      <c r="INT696" s="412"/>
      <c r="INU696" s="412"/>
      <c r="INV696" s="412"/>
      <c r="INW696" s="412"/>
      <c r="INX696" s="412"/>
      <c r="INY696" s="412"/>
      <c r="INZ696" s="412"/>
      <c r="IOA696" s="412"/>
      <c r="IOB696" s="412"/>
      <c r="IOC696" s="412"/>
      <c r="IOD696" s="412"/>
      <c r="IOE696" s="412"/>
      <c r="IOF696" s="412"/>
      <c r="IOG696" s="412"/>
      <c r="IOH696" s="412"/>
      <c r="IOI696" s="412"/>
      <c r="IOJ696" s="412"/>
      <c r="IOK696" s="412"/>
      <c r="IOL696" s="412"/>
      <c r="IOM696" s="412"/>
      <c r="ION696" s="412"/>
      <c r="IOO696" s="412"/>
      <c r="IOP696" s="412"/>
      <c r="IOQ696" s="412"/>
      <c r="IOR696" s="412"/>
      <c r="IOS696" s="412"/>
      <c r="IOT696" s="412"/>
      <c r="IOU696" s="412"/>
      <c r="IOV696" s="412"/>
      <c r="IOW696" s="412"/>
      <c r="IOX696" s="412"/>
      <c r="IOY696" s="412"/>
      <c r="IOZ696" s="412"/>
      <c r="IPA696" s="412"/>
      <c r="IPB696" s="413"/>
      <c r="IPC696" s="413"/>
      <c r="IPD696" s="413"/>
      <c r="IPE696" s="413"/>
      <c r="IPF696" s="413"/>
      <c r="IPG696" s="413"/>
      <c r="IPH696" s="413"/>
      <c r="IPI696" s="413"/>
      <c r="IPJ696" s="413"/>
      <c r="IPK696" s="413"/>
      <c r="IPL696" s="413"/>
      <c r="IPM696" s="413"/>
      <c r="IPN696" s="413"/>
      <c r="IPO696" s="413"/>
      <c r="IPP696" s="413"/>
      <c r="IPQ696" s="413"/>
      <c r="IPR696" s="413"/>
      <c r="IPS696" s="413"/>
      <c r="IPT696" s="413"/>
      <c r="IPU696" s="413"/>
      <c r="IPV696" s="413"/>
      <c r="IPW696" s="413"/>
      <c r="IPX696" s="413"/>
      <c r="IPY696" s="413"/>
      <c r="IPZ696" s="414"/>
      <c r="IQA696" s="414"/>
      <c r="IQB696" s="414"/>
      <c r="IQC696" s="414"/>
      <c r="IQD696" s="414"/>
      <c r="IQE696" s="413"/>
      <c r="IQF696" s="413"/>
      <c r="IQG696" s="414"/>
      <c r="IQH696" s="414"/>
      <c r="IQI696" s="413"/>
      <c r="IQJ696" s="413"/>
      <c r="IQK696" s="414"/>
      <c r="IQL696" s="414"/>
      <c r="IQM696" s="413"/>
      <c r="IQN696" s="413"/>
      <c r="IQO696" s="413"/>
      <c r="IQP696" s="413"/>
      <c r="IQQ696" s="413"/>
      <c r="IQR696" s="413"/>
      <c r="IQS696" s="413"/>
      <c r="IQT696" s="414"/>
      <c r="IQU696" s="414"/>
      <c r="IQV696" s="413"/>
      <c r="IQW696" s="413"/>
      <c r="IQX696" s="414"/>
      <c r="IQY696" s="414"/>
      <c r="IQZ696" s="413"/>
      <c r="IRA696" s="413"/>
      <c r="IRB696" s="413"/>
      <c r="IRC696" s="413"/>
      <c r="IRD696" s="413"/>
      <c r="IRE696" s="407"/>
      <c r="IRF696" s="439"/>
      <c r="IRG696" s="413"/>
      <c r="IRH696" s="413"/>
      <c r="IRI696" s="413"/>
      <c r="IRJ696" s="413"/>
      <c r="IRK696" s="413"/>
      <c r="IRL696" s="413"/>
      <c r="IRM696" s="413"/>
      <c r="IRN696" s="412"/>
      <c r="IRO696" s="412"/>
      <c r="IRP696" s="412"/>
      <c r="IRQ696" s="412"/>
      <c r="IRR696" s="412"/>
      <c r="IRS696" s="412"/>
      <c r="IRT696" s="412"/>
      <c r="IRU696" s="412"/>
      <c r="IRV696" s="412"/>
      <c r="IRW696" s="412"/>
      <c r="IRX696" s="412"/>
      <c r="IRY696" s="412"/>
      <c r="IRZ696" s="412"/>
      <c r="ISA696" s="412"/>
      <c r="ISB696" s="412"/>
      <c r="ISC696" s="412"/>
      <c r="ISD696" s="412"/>
      <c r="ISE696" s="412"/>
      <c r="ISF696" s="412"/>
      <c r="ISG696" s="412"/>
      <c r="ISH696" s="412"/>
      <c r="ISI696" s="412"/>
      <c r="ISJ696" s="412"/>
      <c r="ISK696" s="412"/>
      <c r="ISL696" s="412"/>
      <c r="ISM696" s="412"/>
      <c r="ISN696" s="412"/>
      <c r="ISO696" s="412"/>
      <c r="ISP696" s="412"/>
      <c r="ISQ696" s="412"/>
      <c r="ISR696" s="412"/>
      <c r="ISS696" s="412"/>
      <c r="IST696" s="412"/>
      <c r="ISU696" s="412"/>
      <c r="ISV696" s="412"/>
      <c r="ISW696" s="412"/>
      <c r="ISX696" s="412"/>
      <c r="ISY696" s="412"/>
      <c r="ISZ696" s="412"/>
      <c r="ITA696" s="412"/>
      <c r="ITB696" s="412"/>
      <c r="ITC696" s="412"/>
      <c r="ITD696" s="412"/>
      <c r="ITE696" s="412"/>
      <c r="ITF696" s="413"/>
      <c r="ITG696" s="413"/>
      <c r="ITH696" s="413"/>
      <c r="ITI696" s="413"/>
      <c r="ITJ696" s="413"/>
      <c r="ITK696" s="413"/>
      <c r="ITL696" s="413"/>
      <c r="ITM696" s="413"/>
      <c r="ITN696" s="413"/>
      <c r="ITO696" s="413"/>
      <c r="ITP696" s="413"/>
      <c r="ITQ696" s="413"/>
      <c r="ITR696" s="413"/>
      <c r="ITS696" s="413"/>
      <c r="ITT696" s="413"/>
      <c r="ITU696" s="413"/>
      <c r="ITV696" s="413"/>
      <c r="ITW696" s="413"/>
      <c r="ITX696" s="413"/>
      <c r="ITY696" s="413"/>
      <c r="ITZ696" s="413"/>
      <c r="IUA696" s="413"/>
      <c r="IUB696" s="413"/>
      <c r="IUC696" s="413"/>
      <c r="IUD696" s="414"/>
      <c r="IUE696" s="414"/>
      <c r="IUF696" s="414"/>
      <c r="IUG696" s="414"/>
      <c r="IUH696" s="414"/>
      <c r="IUI696" s="413"/>
      <c r="IUJ696" s="413"/>
      <c r="IUK696" s="414"/>
      <c r="IUL696" s="414"/>
      <c r="IUM696" s="413"/>
      <c r="IUN696" s="413"/>
      <c r="IUO696" s="414"/>
      <c r="IUP696" s="414"/>
      <c r="IUQ696" s="413"/>
      <c r="IUR696" s="413"/>
      <c r="IUS696" s="413"/>
      <c r="IUT696" s="413"/>
      <c r="IUU696" s="413"/>
      <c r="IUV696" s="413"/>
      <c r="IUW696" s="413"/>
      <c r="IUX696" s="414"/>
      <c r="IUY696" s="414"/>
      <c r="IUZ696" s="413"/>
      <c r="IVA696" s="413"/>
      <c r="IVB696" s="414"/>
      <c r="IVC696" s="414"/>
      <c r="IVD696" s="413"/>
      <c r="IVE696" s="413"/>
      <c r="IVF696" s="413"/>
      <c r="IVG696" s="413"/>
      <c r="IVH696" s="413"/>
      <c r="IVI696" s="407"/>
      <c r="IVJ696" s="439"/>
      <c r="IVK696" s="413"/>
      <c r="IVL696" s="413"/>
      <c r="IVM696" s="413"/>
      <c r="IVN696" s="413"/>
      <c r="IVO696" s="413"/>
      <c r="IVP696" s="413"/>
      <c r="IVQ696" s="413"/>
      <c r="IVR696" s="412"/>
      <c r="IVS696" s="412"/>
      <c r="IVT696" s="412"/>
      <c r="IVU696" s="412"/>
      <c r="IVV696" s="412"/>
      <c r="IVW696" s="412"/>
      <c r="IVX696" s="412"/>
      <c r="IVY696" s="412"/>
      <c r="IVZ696" s="412"/>
      <c r="IWA696" s="412"/>
      <c r="IWB696" s="412"/>
      <c r="IWC696" s="412"/>
      <c r="IWD696" s="412"/>
      <c r="IWE696" s="412"/>
      <c r="IWF696" s="412"/>
      <c r="IWG696" s="412"/>
      <c r="IWH696" s="412"/>
      <c r="IWI696" s="412"/>
      <c r="IWJ696" s="412"/>
      <c r="IWK696" s="412"/>
      <c r="IWL696" s="412"/>
      <c r="IWM696" s="412"/>
      <c r="IWN696" s="412"/>
      <c r="IWO696" s="412"/>
      <c r="IWP696" s="412"/>
      <c r="IWQ696" s="412"/>
      <c r="IWR696" s="412"/>
      <c r="IWS696" s="412"/>
      <c r="IWT696" s="412"/>
      <c r="IWU696" s="412"/>
      <c r="IWV696" s="412"/>
      <c r="IWW696" s="412"/>
      <c r="IWX696" s="412"/>
      <c r="IWY696" s="412"/>
      <c r="IWZ696" s="412"/>
      <c r="IXA696" s="412"/>
      <c r="IXB696" s="412"/>
      <c r="IXC696" s="412"/>
      <c r="IXD696" s="412"/>
      <c r="IXE696" s="412"/>
      <c r="IXF696" s="412"/>
      <c r="IXG696" s="412"/>
      <c r="IXH696" s="412"/>
      <c r="IXI696" s="412"/>
      <c r="IXJ696" s="413"/>
      <c r="IXK696" s="413"/>
      <c r="IXL696" s="413"/>
      <c r="IXM696" s="413"/>
      <c r="IXN696" s="413"/>
      <c r="IXO696" s="413"/>
      <c r="IXP696" s="413"/>
      <c r="IXQ696" s="413"/>
      <c r="IXR696" s="413"/>
      <c r="IXS696" s="413"/>
      <c r="IXT696" s="413"/>
      <c r="IXU696" s="413"/>
      <c r="IXV696" s="413"/>
      <c r="IXW696" s="413"/>
      <c r="IXX696" s="413"/>
      <c r="IXY696" s="413"/>
      <c r="IXZ696" s="413"/>
      <c r="IYA696" s="413"/>
      <c r="IYB696" s="413"/>
      <c r="IYC696" s="413"/>
      <c r="IYD696" s="413"/>
      <c r="IYE696" s="413"/>
      <c r="IYF696" s="413"/>
      <c r="IYG696" s="413"/>
      <c r="IYH696" s="414"/>
      <c r="IYI696" s="414"/>
      <c r="IYJ696" s="414"/>
      <c r="IYK696" s="414"/>
      <c r="IYL696" s="414"/>
      <c r="IYM696" s="413"/>
      <c r="IYN696" s="413"/>
      <c r="IYO696" s="414"/>
      <c r="IYP696" s="414"/>
      <c r="IYQ696" s="413"/>
      <c r="IYR696" s="413"/>
      <c r="IYS696" s="414"/>
      <c r="IYT696" s="414"/>
      <c r="IYU696" s="413"/>
      <c r="IYV696" s="413"/>
      <c r="IYW696" s="413"/>
      <c r="IYX696" s="413"/>
      <c r="IYY696" s="413"/>
      <c r="IYZ696" s="413"/>
      <c r="IZA696" s="413"/>
      <c r="IZB696" s="414"/>
      <c r="IZC696" s="414"/>
      <c r="IZD696" s="413"/>
      <c r="IZE696" s="413"/>
      <c r="IZF696" s="414"/>
      <c r="IZG696" s="414"/>
      <c r="IZH696" s="413"/>
      <c r="IZI696" s="413"/>
      <c r="IZJ696" s="413"/>
      <c r="IZK696" s="413"/>
      <c r="IZL696" s="413"/>
      <c r="IZM696" s="407"/>
      <c r="IZN696" s="439"/>
      <c r="IZO696" s="413"/>
      <c r="IZP696" s="413"/>
      <c r="IZQ696" s="413"/>
      <c r="IZR696" s="413"/>
      <c r="IZS696" s="413"/>
      <c r="IZT696" s="413"/>
      <c r="IZU696" s="413"/>
      <c r="IZV696" s="412"/>
      <c r="IZW696" s="412"/>
      <c r="IZX696" s="412"/>
      <c r="IZY696" s="412"/>
      <c r="IZZ696" s="412"/>
      <c r="JAA696" s="412"/>
      <c r="JAB696" s="412"/>
      <c r="JAC696" s="412"/>
      <c r="JAD696" s="412"/>
      <c r="JAE696" s="412"/>
      <c r="JAF696" s="412"/>
      <c r="JAG696" s="412"/>
      <c r="JAH696" s="412"/>
      <c r="JAI696" s="412"/>
      <c r="JAJ696" s="412"/>
      <c r="JAK696" s="412"/>
      <c r="JAL696" s="412"/>
      <c r="JAM696" s="412"/>
      <c r="JAN696" s="412"/>
      <c r="JAO696" s="412"/>
      <c r="JAP696" s="412"/>
      <c r="JAQ696" s="412"/>
      <c r="JAR696" s="412"/>
      <c r="JAS696" s="412"/>
      <c r="JAT696" s="412"/>
      <c r="JAU696" s="412"/>
      <c r="JAV696" s="412"/>
      <c r="JAW696" s="412"/>
      <c r="JAX696" s="412"/>
      <c r="JAY696" s="412"/>
      <c r="JAZ696" s="412"/>
      <c r="JBA696" s="412"/>
      <c r="JBB696" s="412"/>
      <c r="JBC696" s="412"/>
      <c r="JBD696" s="412"/>
      <c r="JBE696" s="412"/>
      <c r="JBF696" s="412"/>
      <c r="JBG696" s="412"/>
      <c r="JBH696" s="412"/>
      <c r="JBI696" s="412"/>
      <c r="JBJ696" s="412"/>
      <c r="JBK696" s="412"/>
      <c r="JBL696" s="412"/>
      <c r="JBM696" s="412"/>
      <c r="JBN696" s="413"/>
      <c r="JBO696" s="413"/>
      <c r="JBP696" s="413"/>
      <c r="JBQ696" s="413"/>
      <c r="JBR696" s="413"/>
      <c r="JBS696" s="413"/>
      <c r="JBT696" s="413"/>
      <c r="JBU696" s="413"/>
      <c r="JBV696" s="413"/>
      <c r="JBW696" s="413"/>
      <c r="JBX696" s="413"/>
      <c r="JBY696" s="413"/>
      <c r="JBZ696" s="413"/>
      <c r="JCA696" s="413"/>
      <c r="JCB696" s="413"/>
      <c r="JCC696" s="413"/>
      <c r="JCD696" s="413"/>
      <c r="JCE696" s="413"/>
      <c r="JCF696" s="413"/>
      <c r="JCG696" s="413"/>
      <c r="JCH696" s="413"/>
      <c r="JCI696" s="413"/>
      <c r="JCJ696" s="413"/>
      <c r="JCK696" s="413"/>
      <c r="JCL696" s="414"/>
      <c r="JCM696" s="414"/>
      <c r="JCN696" s="414"/>
      <c r="JCO696" s="414"/>
      <c r="JCP696" s="414"/>
      <c r="JCQ696" s="413"/>
      <c r="JCR696" s="413"/>
      <c r="JCS696" s="414"/>
      <c r="JCT696" s="414"/>
      <c r="JCU696" s="413"/>
      <c r="JCV696" s="413"/>
      <c r="JCW696" s="414"/>
      <c r="JCX696" s="414"/>
      <c r="JCY696" s="413"/>
      <c r="JCZ696" s="413"/>
      <c r="JDA696" s="413"/>
      <c r="JDB696" s="413"/>
      <c r="JDC696" s="413"/>
      <c r="JDD696" s="413"/>
      <c r="JDE696" s="413"/>
      <c r="JDF696" s="414"/>
      <c r="JDG696" s="414"/>
      <c r="JDH696" s="413"/>
      <c r="JDI696" s="413"/>
      <c r="JDJ696" s="414"/>
      <c r="JDK696" s="414"/>
      <c r="JDL696" s="413"/>
      <c r="JDM696" s="413"/>
      <c r="JDN696" s="413"/>
      <c r="JDO696" s="413"/>
      <c r="JDP696" s="413"/>
      <c r="JDQ696" s="407"/>
      <c r="JDR696" s="439"/>
      <c r="JDS696" s="413"/>
      <c r="JDT696" s="413"/>
      <c r="JDU696" s="413"/>
      <c r="JDV696" s="413"/>
      <c r="JDW696" s="413"/>
      <c r="JDX696" s="413"/>
      <c r="JDY696" s="413"/>
      <c r="JDZ696" s="412"/>
      <c r="JEA696" s="412"/>
      <c r="JEB696" s="412"/>
      <c r="JEC696" s="412"/>
      <c r="JED696" s="412"/>
      <c r="JEE696" s="412"/>
      <c r="JEF696" s="412"/>
      <c r="JEG696" s="412"/>
      <c r="JEH696" s="412"/>
      <c r="JEI696" s="412"/>
      <c r="JEJ696" s="412"/>
      <c r="JEK696" s="412"/>
      <c r="JEL696" s="412"/>
      <c r="JEM696" s="412"/>
      <c r="JEN696" s="412"/>
      <c r="JEO696" s="412"/>
      <c r="JEP696" s="412"/>
      <c r="JEQ696" s="412"/>
      <c r="JER696" s="412"/>
      <c r="JES696" s="412"/>
      <c r="JET696" s="412"/>
      <c r="JEU696" s="412"/>
      <c r="JEV696" s="412"/>
      <c r="JEW696" s="412"/>
      <c r="JEX696" s="412"/>
      <c r="JEY696" s="412"/>
      <c r="JEZ696" s="412"/>
      <c r="JFA696" s="412"/>
      <c r="JFB696" s="412"/>
      <c r="JFC696" s="412"/>
      <c r="JFD696" s="412"/>
      <c r="JFE696" s="412"/>
      <c r="JFF696" s="412"/>
      <c r="JFG696" s="412"/>
      <c r="JFH696" s="412"/>
      <c r="JFI696" s="412"/>
      <c r="JFJ696" s="412"/>
      <c r="JFK696" s="412"/>
      <c r="JFL696" s="412"/>
      <c r="JFM696" s="412"/>
      <c r="JFN696" s="412"/>
      <c r="JFO696" s="412"/>
      <c r="JFP696" s="412"/>
      <c r="JFQ696" s="412"/>
      <c r="JFR696" s="413"/>
      <c r="JFS696" s="413"/>
      <c r="JFT696" s="413"/>
      <c r="JFU696" s="413"/>
      <c r="JFV696" s="413"/>
      <c r="JFW696" s="413"/>
      <c r="JFX696" s="413"/>
      <c r="JFY696" s="413"/>
      <c r="JFZ696" s="413"/>
      <c r="JGA696" s="413"/>
      <c r="JGB696" s="413"/>
      <c r="JGC696" s="413"/>
      <c r="JGD696" s="413"/>
      <c r="JGE696" s="413"/>
      <c r="JGF696" s="413"/>
      <c r="JGG696" s="413"/>
      <c r="JGH696" s="413"/>
      <c r="JGI696" s="413"/>
      <c r="JGJ696" s="413"/>
      <c r="JGK696" s="413"/>
      <c r="JGL696" s="413"/>
      <c r="JGM696" s="413"/>
      <c r="JGN696" s="413"/>
      <c r="JGO696" s="413"/>
      <c r="JGP696" s="414"/>
      <c r="JGQ696" s="414"/>
      <c r="JGR696" s="414"/>
      <c r="JGS696" s="414"/>
      <c r="JGT696" s="414"/>
      <c r="JGU696" s="413"/>
      <c r="JGV696" s="413"/>
      <c r="JGW696" s="414"/>
      <c r="JGX696" s="414"/>
      <c r="JGY696" s="413"/>
      <c r="JGZ696" s="413"/>
      <c r="JHA696" s="414"/>
      <c r="JHB696" s="414"/>
      <c r="JHC696" s="413"/>
      <c r="JHD696" s="413"/>
      <c r="JHE696" s="413"/>
      <c r="JHF696" s="413"/>
      <c r="JHG696" s="413"/>
      <c r="JHH696" s="413"/>
      <c r="JHI696" s="413"/>
      <c r="JHJ696" s="414"/>
      <c r="JHK696" s="414"/>
      <c r="JHL696" s="413"/>
      <c r="JHM696" s="413"/>
      <c r="JHN696" s="414"/>
      <c r="JHO696" s="414"/>
      <c r="JHP696" s="413"/>
      <c r="JHQ696" s="413"/>
      <c r="JHR696" s="413"/>
      <c r="JHS696" s="413"/>
      <c r="JHT696" s="413"/>
      <c r="JHU696" s="407"/>
      <c r="JHV696" s="439"/>
      <c r="JHW696" s="413"/>
      <c r="JHX696" s="413"/>
      <c r="JHY696" s="413"/>
      <c r="JHZ696" s="413"/>
      <c r="JIA696" s="413"/>
      <c r="JIB696" s="413"/>
      <c r="JIC696" s="413"/>
      <c r="JID696" s="412"/>
      <c r="JIE696" s="412"/>
      <c r="JIF696" s="412"/>
      <c r="JIG696" s="412"/>
      <c r="JIH696" s="412"/>
      <c r="JII696" s="412"/>
      <c r="JIJ696" s="412"/>
      <c r="JIK696" s="412"/>
      <c r="JIL696" s="412"/>
      <c r="JIM696" s="412"/>
      <c r="JIN696" s="412"/>
      <c r="JIO696" s="412"/>
      <c r="JIP696" s="412"/>
      <c r="JIQ696" s="412"/>
      <c r="JIR696" s="412"/>
      <c r="JIS696" s="412"/>
      <c r="JIT696" s="412"/>
      <c r="JIU696" s="412"/>
      <c r="JIV696" s="412"/>
      <c r="JIW696" s="412"/>
      <c r="JIX696" s="412"/>
      <c r="JIY696" s="412"/>
      <c r="JIZ696" s="412"/>
      <c r="JJA696" s="412"/>
      <c r="JJB696" s="412"/>
      <c r="JJC696" s="412"/>
      <c r="JJD696" s="412"/>
      <c r="JJE696" s="412"/>
      <c r="JJF696" s="412"/>
      <c r="JJG696" s="412"/>
      <c r="JJH696" s="412"/>
      <c r="JJI696" s="412"/>
      <c r="JJJ696" s="412"/>
      <c r="JJK696" s="412"/>
      <c r="JJL696" s="412"/>
      <c r="JJM696" s="412"/>
      <c r="JJN696" s="412"/>
      <c r="JJO696" s="412"/>
      <c r="JJP696" s="412"/>
      <c r="JJQ696" s="412"/>
      <c r="JJR696" s="412"/>
      <c r="JJS696" s="412"/>
      <c r="JJT696" s="412"/>
      <c r="JJU696" s="412"/>
      <c r="JJV696" s="413"/>
      <c r="JJW696" s="413"/>
      <c r="JJX696" s="413"/>
      <c r="JJY696" s="413"/>
      <c r="JJZ696" s="413"/>
      <c r="JKA696" s="413"/>
      <c r="JKB696" s="413"/>
      <c r="JKC696" s="413"/>
      <c r="JKD696" s="413"/>
      <c r="JKE696" s="413"/>
      <c r="JKF696" s="413"/>
      <c r="JKG696" s="413"/>
      <c r="JKH696" s="413"/>
      <c r="JKI696" s="413"/>
      <c r="JKJ696" s="413"/>
      <c r="JKK696" s="413"/>
      <c r="JKL696" s="413"/>
      <c r="JKM696" s="413"/>
      <c r="JKN696" s="413"/>
      <c r="JKO696" s="413"/>
      <c r="JKP696" s="413"/>
      <c r="JKQ696" s="413"/>
      <c r="JKR696" s="413"/>
      <c r="JKS696" s="413"/>
      <c r="JKT696" s="414"/>
      <c r="JKU696" s="414"/>
      <c r="JKV696" s="414"/>
      <c r="JKW696" s="414"/>
      <c r="JKX696" s="414"/>
      <c r="JKY696" s="413"/>
      <c r="JKZ696" s="413"/>
      <c r="JLA696" s="414"/>
      <c r="JLB696" s="414"/>
      <c r="JLC696" s="413"/>
      <c r="JLD696" s="413"/>
      <c r="JLE696" s="414"/>
      <c r="JLF696" s="414"/>
      <c r="JLG696" s="413"/>
      <c r="JLH696" s="413"/>
      <c r="JLI696" s="413"/>
      <c r="JLJ696" s="413"/>
      <c r="JLK696" s="413"/>
      <c r="JLL696" s="413"/>
      <c r="JLM696" s="413"/>
      <c r="JLN696" s="414"/>
      <c r="JLO696" s="414"/>
      <c r="JLP696" s="413"/>
      <c r="JLQ696" s="413"/>
      <c r="JLR696" s="414"/>
      <c r="JLS696" s="414"/>
      <c r="JLT696" s="413"/>
      <c r="JLU696" s="413"/>
      <c r="JLV696" s="413"/>
      <c r="JLW696" s="413"/>
      <c r="JLX696" s="413"/>
      <c r="JLY696" s="407"/>
      <c r="JLZ696" s="439"/>
      <c r="JMA696" s="413"/>
      <c r="JMB696" s="413"/>
      <c r="JMC696" s="413"/>
      <c r="JMD696" s="413"/>
      <c r="JME696" s="413"/>
      <c r="JMF696" s="413"/>
      <c r="JMG696" s="413"/>
      <c r="JMH696" s="412"/>
      <c r="JMI696" s="412"/>
      <c r="JMJ696" s="412"/>
      <c r="JMK696" s="412"/>
      <c r="JML696" s="412"/>
      <c r="JMM696" s="412"/>
      <c r="JMN696" s="412"/>
      <c r="JMO696" s="412"/>
      <c r="JMP696" s="412"/>
      <c r="JMQ696" s="412"/>
      <c r="JMR696" s="412"/>
      <c r="JMS696" s="412"/>
      <c r="JMT696" s="412"/>
      <c r="JMU696" s="412"/>
      <c r="JMV696" s="412"/>
      <c r="JMW696" s="412"/>
      <c r="JMX696" s="412"/>
      <c r="JMY696" s="412"/>
      <c r="JMZ696" s="412"/>
      <c r="JNA696" s="412"/>
      <c r="JNB696" s="412"/>
      <c r="JNC696" s="412"/>
      <c r="JND696" s="412"/>
      <c r="JNE696" s="412"/>
      <c r="JNF696" s="412"/>
      <c r="JNG696" s="412"/>
      <c r="JNH696" s="412"/>
      <c r="JNI696" s="412"/>
      <c r="JNJ696" s="412"/>
      <c r="JNK696" s="412"/>
      <c r="JNL696" s="412"/>
      <c r="JNM696" s="412"/>
      <c r="JNN696" s="412"/>
      <c r="JNO696" s="412"/>
      <c r="JNP696" s="412"/>
      <c r="JNQ696" s="412"/>
      <c r="JNR696" s="412"/>
      <c r="JNS696" s="412"/>
      <c r="JNT696" s="412"/>
      <c r="JNU696" s="412"/>
      <c r="JNV696" s="412"/>
      <c r="JNW696" s="412"/>
      <c r="JNX696" s="412"/>
      <c r="JNY696" s="412"/>
      <c r="JNZ696" s="413"/>
      <c r="JOA696" s="413"/>
      <c r="JOB696" s="413"/>
      <c r="JOC696" s="413"/>
      <c r="JOD696" s="413"/>
      <c r="JOE696" s="413"/>
      <c r="JOF696" s="413"/>
      <c r="JOG696" s="413"/>
      <c r="JOH696" s="413"/>
      <c r="JOI696" s="413"/>
      <c r="JOJ696" s="413"/>
      <c r="JOK696" s="413"/>
      <c r="JOL696" s="413"/>
      <c r="JOM696" s="413"/>
      <c r="JON696" s="413"/>
      <c r="JOO696" s="413"/>
      <c r="JOP696" s="413"/>
      <c r="JOQ696" s="413"/>
      <c r="JOR696" s="413"/>
      <c r="JOS696" s="413"/>
      <c r="JOT696" s="413"/>
      <c r="JOU696" s="413"/>
      <c r="JOV696" s="413"/>
      <c r="JOW696" s="413"/>
      <c r="JOX696" s="414"/>
      <c r="JOY696" s="414"/>
      <c r="JOZ696" s="414"/>
      <c r="JPA696" s="414"/>
      <c r="JPB696" s="414"/>
      <c r="JPC696" s="413"/>
      <c r="JPD696" s="413"/>
      <c r="JPE696" s="414"/>
      <c r="JPF696" s="414"/>
      <c r="JPG696" s="413"/>
      <c r="JPH696" s="413"/>
      <c r="JPI696" s="414"/>
      <c r="JPJ696" s="414"/>
      <c r="JPK696" s="413"/>
      <c r="JPL696" s="413"/>
      <c r="JPM696" s="413"/>
      <c r="JPN696" s="413"/>
      <c r="JPO696" s="413"/>
      <c r="JPP696" s="413"/>
      <c r="JPQ696" s="413"/>
      <c r="JPR696" s="414"/>
      <c r="JPS696" s="414"/>
      <c r="JPT696" s="413"/>
      <c r="JPU696" s="413"/>
      <c r="JPV696" s="414"/>
      <c r="JPW696" s="414"/>
      <c r="JPX696" s="413"/>
      <c r="JPY696" s="413"/>
      <c r="JPZ696" s="413"/>
      <c r="JQA696" s="413"/>
      <c r="JQB696" s="413"/>
      <c r="JQC696" s="407"/>
      <c r="JQD696" s="439"/>
      <c r="JQE696" s="413"/>
      <c r="JQF696" s="413"/>
      <c r="JQG696" s="413"/>
      <c r="JQH696" s="413"/>
      <c r="JQI696" s="413"/>
      <c r="JQJ696" s="413"/>
      <c r="JQK696" s="413"/>
      <c r="JQL696" s="412"/>
      <c r="JQM696" s="412"/>
      <c r="JQN696" s="412"/>
      <c r="JQO696" s="412"/>
      <c r="JQP696" s="412"/>
      <c r="JQQ696" s="412"/>
      <c r="JQR696" s="412"/>
      <c r="JQS696" s="412"/>
      <c r="JQT696" s="412"/>
      <c r="JQU696" s="412"/>
      <c r="JQV696" s="412"/>
      <c r="JQW696" s="412"/>
      <c r="JQX696" s="412"/>
      <c r="JQY696" s="412"/>
      <c r="JQZ696" s="412"/>
      <c r="JRA696" s="412"/>
      <c r="JRB696" s="412"/>
      <c r="JRC696" s="412"/>
      <c r="JRD696" s="412"/>
      <c r="JRE696" s="412"/>
      <c r="JRF696" s="412"/>
      <c r="JRG696" s="412"/>
      <c r="JRH696" s="412"/>
      <c r="JRI696" s="412"/>
      <c r="JRJ696" s="412"/>
      <c r="JRK696" s="412"/>
      <c r="JRL696" s="412"/>
      <c r="JRM696" s="412"/>
      <c r="JRN696" s="412"/>
      <c r="JRO696" s="412"/>
      <c r="JRP696" s="412"/>
      <c r="JRQ696" s="412"/>
      <c r="JRR696" s="412"/>
      <c r="JRS696" s="412"/>
      <c r="JRT696" s="412"/>
      <c r="JRU696" s="412"/>
      <c r="JRV696" s="412"/>
      <c r="JRW696" s="412"/>
      <c r="JRX696" s="412"/>
      <c r="JRY696" s="412"/>
      <c r="JRZ696" s="412"/>
      <c r="JSA696" s="412"/>
      <c r="JSB696" s="412"/>
      <c r="JSC696" s="412"/>
      <c r="JSD696" s="413"/>
      <c r="JSE696" s="413"/>
      <c r="JSF696" s="413"/>
      <c r="JSG696" s="413"/>
      <c r="JSH696" s="413"/>
      <c r="JSI696" s="413"/>
      <c r="JSJ696" s="413"/>
      <c r="JSK696" s="413"/>
      <c r="JSL696" s="413"/>
      <c r="JSM696" s="413"/>
      <c r="JSN696" s="413"/>
      <c r="JSO696" s="413"/>
      <c r="JSP696" s="413"/>
      <c r="JSQ696" s="413"/>
      <c r="JSR696" s="413"/>
      <c r="JSS696" s="413"/>
      <c r="JST696" s="413"/>
      <c r="JSU696" s="413"/>
      <c r="JSV696" s="413"/>
      <c r="JSW696" s="413"/>
      <c r="JSX696" s="413"/>
      <c r="JSY696" s="413"/>
      <c r="JSZ696" s="413"/>
      <c r="JTA696" s="413"/>
      <c r="JTB696" s="414"/>
      <c r="JTC696" s="414"/>
      <c r="JTD696" s="414"/>
      <c r="JTE696" s="414"/>
      <c r="JTF696" s="414"/>
      <c r="JTG696" s="413"/>
      <c r="JTH696" s="413"/>
      <c r="JTI696" s="414"/>
      <c r="JTJ696" s="414"/>
      <c r="JTK696" s="413"/>
      <c r="JTL696" s="413"/>
      <c r="JTM696" s="414"/>
      <c r="JTN696" s="414"/>
      <c r="JTO696" s="413"/>
      <c r="JTP696" s="413"/>
      <c r="JTQ696" s="413"/>
      <c r="JTR696" s="413"/>
      <c r="JTS696" s="413"/>
      <c r="JTT696" s="413"/>
      <c r="JTU696" s="413"/>
      <c r="JTV696" s="414"/>
      <c r="JTW696" s="414"/>
      <c r="JTX696" s="413"/>
      <c r="JTY696" s="413"/>
      <c r="JTZ696" s="414"/>
      <c r="JUA696" s="414"/>
      <c r="JUB696" s="413"/>
      <c r="JUC696" s="413"/>
      <c r="JUD696" s="413"/>
      <c r="JUE696" s="413"/>
      <c r="JUF696" s="413"/>
      <c r="JUG696" s="407"/>
      <c r="JUH696" s="439"/>
      <c r="JUI696" s="413"/>
      <c r="JUJ696" s="413"/>
      <c r="JUK696" s="413"/>
      <c r="JUL696" s="413"/>
      <c r="JUM696" s="413"/>
      <c r="JUN696" s="413"/>
      <c r="JUO696" s="413"/>
      <c r="JUP696" s="412"/>
      <c r="JUQ696" s="412"/>
      <c r="JUR696" s="412"/>
      <c r="JUS696" s="412"/>
      <c r="JUT696" s="412"/>
      <c r="JUU696" s="412"/>
      <c r="JUV696" s="412"/>
      <c r="JUW696" s="412"/>
      <c r="JUX696" s="412"/>
      <c r="JUY696" s="412"/>
      <c r="JUZ696" s="412"/>
      <c r="JVA696" s="412"/>
      <c r="JVB696" s="412"/>
      <c r="JVC696" s="412"/>
      <c r="JVD696" s="412"/>
      <c r="JVE696" s="412"/>
      <c r="JVF696" s="412"/>
      <c r="JVG696" s="412"/>
      <c r="JVH696" s="412"/>
      <c r="JVI696" s="412"/>
      <c r="JVJ696" s="412"/>
      <c r="JVK696" s="412"/>
      <c r="JVL696" s="412"/>
      <c r="JVM696" s="412"/>
      <c r="JVN696" s="412"/>
      <c r="JVO696" s="412"/>
      <c r="JVP696" s="412"/>
      <c r="JVQ696" s="412"/>
      <c r="JVR696" s="412"/>
      <c r="JVS696" s="412"/>
      <c r="JVT696" s="412"/>
      <c r="JVU696" s="412"/>
      <c r="JVV696" s="412"/>
      <c r="JVW696" s="412"/>
      <c r="JVX696" s="412"/>
      <c r="JVY696" s="412"/>
      <c r="JVZ696" s="412"/>
      <c r="JWA696" s="412"/>
      <c r="JWB696" s="412"/>
      <c r="JWC696" s="412"/>
      <c r="JWD696" s="412"/>
      <c r="JWE696" s="412"/>
      <c r="JWF696" s="412"/>
      <c r="JWG696" s="412"/>
      <c r="JWH696" s="413"/>
      <c r="JWI696" s="413"/>
      <c r="JWJ696" s="413"/>
      <c r="JWK696" s="413"/>
      <c r="JWL696" s="413"/>
      <c r="JWM696" s="413"/>
      <c r="JWN696" s="413"/>
      <c r="JWO696" s="413"/>
      <c r="JWP696" s="413"/>
      <c r="JWQ696" s="413"/>
      <c r="JWR696" s="413"/>
      <c r="JWS696" s="413"/>
      <c r="JWT696" s="413"/>
      <c r="JWU696" s="413"/>
      <c r="JWV696" s="413"/>
      <c r="JWW696" s="413"/>
      <c r="JWX696" s="413"/>
      <c r="JWY696" s="413"/>
      <c r="JWZ696" s="413"/>
      <c r="JXA696" s="413"/>
      <c r="JXB696" s="413"/>
      <c r="JXC696" s="413"/>
      <c r="JXD696" s="413"/>
      <c r="JXE696" s="413"/>
      <c r="JXF696" s="414"/>
      <c r="JXG696" s="414"/>
      <c r="JXH696" s="414"/>
      <c r="JXI696" s="414"/>
      <c r="JXJ696" s="414"/>
      <c r="JXK696" s="413"/>
      <c r="JXL696" s="413"/>
      <c r="JXM696" s="414"/>
      <c r="JXN696" s="414"/>
      <c r="JXO696" s="413"/>
      <c r="JXP696" s="413"/>
      <c r="JXQ696" s="414"/>
      <c r="JXR696" s="414"/>
      <c r="JXS696" s="413"/>
      <c r="JXT696" s="413"/>
      <c r="JXU696" s="413"/>
      <c r="JXV696" s="413"/>
      <c r="JXW696" s="413"/>
      <c r="JXX696" s="413"/>
      <c r="JXY696" s="413"/>
      <c r="JXZ696" s="414"/>
      <c r="JYA696" s="414"/>
      <c r="JYB696" s="413"/>
      <c r="JYC696" s="413"/>
      <c r="JYD696" s="414"/>
      <c r="JYE696" s="414"/>
      <c r="JYF696" s="413"/>
      <c r="JYG696" s="413"/>
      <c r="JYH696" s="413"/>
      <c r="JYI696" s="413"/>
      <c r="JYJ696" s="413"/>
      <c r="JYK696" s="407"/>
      <c r="JYL696" s="439"/>
      <c r="JYM696" s="413"/>
      <c r="JYN696" s="413"/>
      <c r="JYO696" s="413"/>
      <c r="JYP696" s="413"/>
      <c r="JYQ696" s="413"/>
      <c r="JYR696" s="413"/>
      <c r="JYS696" s="413"/>
      <c r="JYT696" s="412"/>
      <c r="JYU696" s="412"/>
      <c r="JYV696" s="412"/>
      <c r="JYW696" s="412"/>
      <c r="JYX696" s="412"/>
      <c r="JYY696" s="412"/>
      <c r="JYZ696" s="412"/>
      <c r="JZA696" s="412"/>
      <c r="JZB696" s="412"/>
      <c r="JZC696" s="412"/>
      <c r="JZD696" s="412"/>
      <c r="JZE696" s="412"/>
      <c r="JZF696" s="412"/>
      <c r="JZG696" s="412"/>
      <c r="JZH696" s="412"/>
      <c r="JZI696" s="412"/>
      <c r="JZJ696" s="412"/>
      <c r="JZK696" s="412"/>
      <c r="JZL696" s="412"/>
      <c r="JZM696" s="412"/>
      <c r="JZN696" s="412"/>
      <c r="JZO696" s="412"/>
      <c r="JZP696" s="412"/>
      <c r="JZQ696" s="412"/>
      <c r="JZR696" s="412"/>
      <c r="JZS696" s="412"/>
      <c r="JZT696" s="412"/>
      <c r="JZU696" s="412"/>
      <c r="JZV696" s="412"/>
      <c r="JZW696" s="412"/>
      <c r="JZX696" s="412"/>
      <c r="JZY696" s="412"/>
      <c r="JZZ696" s="412"/>
      <c r="KAA696" s="412"/>
      <c r="KAB696" s="412"/>
      <c r="KAC696" s="412"/>
      <c r="KAD696" s="412"/>
      <c r="KAE696" s="412"/>
      <c r="KAF696" s="412"/>
      <c r="KAG696" s="412"/>
      <c r="KAH696" s="412"/>
      <c r="KAI696" s="412"/>
      <c r="KAJ696" s="412"/>
      <c r="KAK696" s="412"/>
      <c r="KAL696" s="413"/>
      <c r="KAM696" s="413"/>
      <c r="KAN696" s="413"/>
      <c r="KAO696" s="413"/>
      <c r="KAP696" s="413"/>
      <c r="KAQ696" s="413"/>
      <c r="KAR696" s="413"/>
      <c r="KAS696" s="413"/>
      <c r="KAT696" s="413"/>
      <c r="KAU696" s="413"/>
      <c r="KAV696" s="413"/>
      <c r="KAW696" s="413"/>
      <c r="KAX696" s="413"/>
      <c r="KAY696" s="413"/>
      <c r="KAZ696" s="413"/>
      <c r="KBA696" s="413"/>
      <c r="KBB696" s="413"/>
      <c r="KBC696" s="413"/>
      <c r="KBD696" s="413"/>
      <c r="KBE696" s="413"/>
      <c r="KBF696" s="413"/>
      <c r="KBG696" s="413"/>
      <c r="KBH696" s="413"/>
      <c r="KBI696" s="413"/>
      <c r="KBJ696" s="414"/>
      <c r="KBK696" s="414"/>
      <c r="KBL696" s="414"/>
      <c r="KBM696" s="414"/>
      <c r="KBN696" s="414"/>
      <c r="KBO696" s="413"/>
      <c r="KBP696" s="413"/>
      <c r="KBQ696" s="414"/>
      <c r="KBR696" s="414"/>
      <c r="KBS696" s="413"/>
      <c r="KBT696" s="413"/>
      <c r="KBU696" s="414"/>
      <c r="KBV696" s="414"/>
      <c r="KBW696" s="413"/>
      <c r="KBX696" s="413"/>
      <c r="KBY696" s="413"/>
      <c r="KBZ696" s="413"/>
      <c r="KCA696" s="413"/>
      <c r="KCB696" s="413"/>
      <c r="KCC696" s="413"/>
      <c r="KCD696" s="414"/>
      <c r="KCE696" s="414"/>
      <c r="KCF696" s="413"/>
      <c r="KCG696" s="413"/>
      <c r="KCH696" s="414"/>
      <c r="KCI696" s="414"/>
      <c r="KCJ696" s="413"/>
      <c r="KCK696" s="413"/>
      <c r="KCL696" s="413"/>
      <c r="KCM696" s="413"/>
      <c r="KCN696" s="413"/>
      <c r="KCO696" s="407"/>
      <c r="KCP696" s="439"/>
      <c r="KCQ696" s="413"/>
      <c r="KCR696" s="413"/>
      <c r="KCS696" s="413"/>
      <c r="KCT696" s="413"/>
      <c r="KCU696" s="413"/>
      <c r="KCV696" s="413"/>
      <c r="KCW696" s="413"/>
      <c r="KCX696" s="412"/>
      <c r="KCY696" s="412"/>
      <c r="KCZ696" s="412"/>
      <c r="KDA696" s="412"/>
      <c r="KDB696" s="412"/>
      <c r="KDC696" s="412"/>
      <c r="KDD696" s="412"/>
      <c r="KDE696" s="412"/>
      <c r="KDF696" s="412"/>
      <c r="KDG696" s="412"/>
      <c r="KDH696" s="412"/>
      <c r="KDI696" s="412"/>
      <c r="KDJ696" s="412"/>
      <c r="KDK696" s="412"/>
      <c r="KDL696" s="412"/>
      <c r="KDM696" s="412"/>
      <c r="KDN696" s="412"/>
      <c r="KDO696" s="412"/>
      <c r="KDP696" s="412"/>
      <c r="KDQ696" s="412"/>
      <c r="KDR696" s="412"/>
      <c r="KDS696" s="412"/>
      <c r="KDT696" s="412"/>
      <c r="KDU696" s="412"/>
      <c r="KDV696" s="412"/>
      <c r="KDW696" s="412"/>
      <c r="KDX696" s="412"/>
      <c r="KDY696" s="412"/>
      <c r="KDZ696" s="412"/>
      <c r="KEA696" s="412"/>
      <c r="KEB696" s="412"/>
      <c r="KEC696" s="412"/>
      <c r="KED696" s="412"/>
      <c r="KEE696" s="412"/>
      <c r="KEF696" s="412"/>
      <c r="KEG696" s="412"/>
      <c r="KEH696" s="412"/>
      <c r="KEI696" s="412"/>
      <c r="KEJ696" s="412"/>
      <c r="KEK696" s="412"/>
      <c r="KEL696" s="412"/>
      <c r="KEM696" s="412"/>
      <c r="KEN696" s="412"/>
      <c r="KEO696" s="412"/>
      <c r="KEP696" s="413"/>
      <c r="KEQ696" s="413"/>
      <c r="KER696" s="413"/>
      <c r="KES696" s="413"/>
      <c r="KET696" s="413"/>
      <c r="KEU696" s="413"/>
      <c r="KEV696" s="413"/>
      <c r="KEW696" s="413"/>
      <c r="KEX696" s="413"/>
      <c r="KEY696" s="413"/>
      <c r="KEZ696" s="413"/>
      <c r="KFA696" s="413"/>
      <c r="KFB696" s="413"/>
      <c r="KFC696" s="413"/>
      <c r="KFD696" s="413"/>
      <c r="KFE696" s="413"/>
      <c r="KFF696" s="413"/>
      <c r="KFG696" s="413"/>
      <c r="KFH696" s="413"/>
      <c r="KFI696" s="413"/>
      <c r="KFJ696" s="413"/>
      <c r="KFK696" s="413"/>
      <c r="KFL696" s="413"/>
      <c r="KFM696" s="413"/>
      <c r="KFN696" s="414"/>
      <c r="KFO696" s="414"/>
      <c r="KFP696" s="414"/>
      <c r="KFQ696" s="414"/>
      <c r="KFR696" s="414"/>
      <c r="KFS696" s="413"/>
      <c r="KFT696" s="413"/>
      <c r="KFU696" s="414"/>
      <c r="KFV696" s="414"/>
      <c r="KFW696" s="413"/>
      <c r="KFX696" s="413"/>
      <c r="KFY696" s="414"/>
      <c r="KFZ696" s="414"/>
      <c r="KGA696" s="413"/>
      <c r="KGB696" s="413"/>
      <c r="KGC696" s="413"/>
      <c r="KGD696" s="413"/>
      <c r="KGE696" s="413"/>
      <c r="KGF696" s="413"/>
      <c r="KGG696" s="413"/>
      <c r="KGH696" s="414"/>
      <c r="KGI696" s="414"/>
      <c r="KGJ696" s="413"/>
      <c r="KGK696" s="413"/>
      <c r="KGL696" s="414"/>
      <c r="KGM696" s="414"/>
      <c r="KGN696" s="413"/>
      <c r="KGO696" s="413"/>
      <c r="KGP696" s="413"/>
      <c r="KGQ696" s="413"/>
      <c r="KGR696" s="413"/>
      <c r="KGS696" s="407"/>
      <c r="KGT696" s="439"/>
      <c r="KGU696" s="413"/>
      <c r="KGV696" s="413"/>
      <c r="KGW696" s="413"/>
      <c r="KGX696" s="413"/>
      <c r="KGY696" s="413"/>
      <c r="KGZ696" s="413"/>
      <c r="KHA696" s="413"/>
      <c r="KHB696" s="412"/>
      <c r="KHC696" s="412"/>
      <c r="KHD696" s="412"/>
      <c r="KHE696" s="412"/>
      <c r="KHF696" s="412"/>
      <c r="KHG696" s="412"/>
      <c r="KHH696" s="412"/>
      <c r="KHI696" s="412"/>
      <c r="KHJ696" s="412"/>
      <c r="KHK696" s="412"/>
      <c r="KHL696" s="412"/>
      <c r="KHM696" s="412"/>
      <c r="KHN696" s="412"/>
      <c r="KHO696" s="412"/>
      <c r="KHP696" s="412"/>
      <c r="KHQ696" s="412"/>
      <c r="KHR696" s="412"/>
      <c r="KHS696" s="412"/>
      <c r="KHT696" s="412"/>
      <c r="KHU696" s="412"/>
      <c r="KHV696" s="412"/>
      <c r="KHW696" s="412"/>
      <c r="KHX696" s="412"/>
      <c r="KHY696" s="412"/>
      <c r="KHZ696" s="412"/>
      <c r="KIA696" s="412"/>
      <c r="KIB696" s="412"/>
      <c r="KIC696" s="412"/>
      <c r="KID696" s="412"/>
      <c r="KIE696" s="412"/>
      <c r="KIF696" s="412"/>
      <c r="KIG696" s="412"/>
      <c r="KIH696" s="412"/>
      <c r="KII696" s="412"/>
      <c r="KIJ696" s="412"/>
      <c r="KIK696" s="412"/>
      <c r="KIL696" s="412"/>
      <c r="KIM696" s="412"/>
      <c r="KIN696" s="412"/>
      <c r="KIO696" s="412"/>
      <c r="KIP696" s="412"/>
      <c r="KIQ696" s="412"/>
      <c r="KIR696" s="412"/>
      <c r="KIS696" s="412"/>
      <c r="KIT696" s="413"/>
      <c r="KIU696" s="413"/>
      <c r="KIV696" s="413"/>
      <c r="KIW696" s="413"/>
      <c r="KIX696" s="413"/>
      <c r="KIY696" s="413"/>
      <c r="KIZ696" s="413"/>
      <c r="KJA696" s="413"/>
      <c r="KJB696" s="413"/>
      <c r="KJC696" s="413"/>
      <c r="KJD696" s="413"/>
      <c r="KJE696" s="413"/>
      <c r="KJF696" s="413"/>
      <c r="KJG696" s="413"/>
      <c r="KJH696" s="413"/>
      <c r="KJI696" s="413"/>
      <c r="KJJ696" s="413"/>
      <c r="KJK696" s="413"/>
      <c r="KJL696" s="413"/>
      <c r="KJM696" s="413"/>
      <c r="KJN696" s="413"/>
      <c r="KJO696" s="413"/>
      <c r="KJP696" s="413"/>
      <c r="KJQ696" s="413"/>
      <c r="KJR696" s="414"/>
      <c r="KJS696" s="414"/>
      <c r="KJT696" s="414"/>
      <c r="KJU696" s="414"/>
      <c r="KJV696" s="414"/>
      <c r="KJW696" s="413"/>
      <c r="KJX696" s="413"/>
      <c r="KJY696" s="414"/>
      <c r="KJZ696" s="414"/>
      <c r="KKA696" s="413"/>
      <c r="KKB696" s="413"/>
      <c r="KKC696" s="414"/>
      <c r="KKD696" s="414"/>
      <c r="KKE696" s="413"/>
      <c r="KKF696" s="413"/>
      <c r="KKG696" s="413"/>
      <c r="KKH696" s="413"/>
      <c r="KKI696" s="413"/>
      <c r="KKJ696" s="413"/>
      <c r="KKK696" s="413"/>
      <c r="KKL696" s="414"/>
      <c r="KKM696" s="414"/>
      <c r="KKN696" s="413"/>
      <c r="KKO696" s="413"/>
      <c r="KKP696" s="414"/>
      <c r="KKQ696" s="414"/>
      <c r="KKR696" s="413"/>
      <c r="KKS696" s="413"/>
      <c r="KKT696" s="413"/>
      <c r="KKU696" s="413"/>
      <c r="KKV696" s="413"/>
      <c r="KKW696" s="407"/>
      <c r="KKX696" s="439"/>
      <c r="KKY696" s="413"/>
      <c r="KKZ696" s="413"/>
      <c r="KLA696" s="413"/>
      <c r="KLB696" s="413"/>
      <c r="KLC696" s="413"/>
      <c r="KLD696" s="413"/>
      <c r="KLE696" s="413"/>
      <c r="KLF696" s="412"/>
      <c r="KLG696" s="412"/>
      <c r="KLH696" s="412"/>
      <c r="KLI696" s="412"/>
      <c r="KLJ696" s="412"/>
      <c r="KLK696" s="412"/>
      <c r="KLL696" s="412"/>
      <c r="KLM696" s="412"/>
      <c r="KLN696" s="412"/>
      <c r="KLO696" s="412"/>
      <c r="KLP696" s="412"/>
      <c r="KLQ696" s="412"/>
      <c r="KLR696" s="412"/>
      <c r="KLS696" s="412"/>
      <c r="KLT696" s="412"/>
      <c r="KLU696" s="412"/>
      <c r="KLV696" s="412"/>
      <c r="KLW696" s="412"/>
      <c r="KLX696" s="412"/>
      <c r="KLY696" s="412"/>
      <c r="KLZ696" s="412"/>
      <c r="KMA696" s="412"/>
      <c r="KMB696" s="412"/>
      <c r="KMC696" s="412"/>
      <c r="KMD696" s="412"/>
      <c r="KME696" s="412"/>
      <c r="KMF696" s="412"/>
      <c r="KMG696" s="412"/>
      <c r="KMH696" s="412"/>
      <c r="KMI696" s="412"/>
      <c r="KMJ696" s="412"/>
      <c r="KMK696" s="412"/>
      <c r="KML696" s="412"/>
      <c r="KMM696" s="412"/>
      <c r="KMN696" s="412"/>
      <c r="KMO696" s="412"/>
      <c r="KMP696" s="412"/>
      <c r="KMQ696" s="412"/>
      <c r="KMR696" s="412"/>
      <c r="KMS696" s="412"/>
      <c r="KMT696" s="412"/>
      <c r="KMU696" s="412"/>
      <c r="KMV696" s="412"/>
      <c r="KMW696" s="412"/>
      <c r="KMX696" s="413"/>
      <c r="KMY696" s="413"/>
      <c r="KMZ696" s="413"/>
      <c r="KNA696" s="413"/>
      <c r="KNB696" s="413"/>
      <c r="KNC696" s="413"/>
      <c r="KND696" s="413"/>
      <c r="KNE696" s="413"/>
      <c r="KNF696" s="413"/>
      <c r="KNG696" s="413"/>
      <c r="KNH696" s="413"/>
      <c r="KNI696" s="413"/>
      <c r="KNJ696" s="413"/>
      <c r="KNK696" s="413"/>
      <c r="KNL696" s="413"/>
      <c r="KNM696" s="413"/>
      <c r="KNN696" s="413"/>
      <c r="KNO696" s="413"/>
      <c r="KNP696" s="413"/>
      <c r="KNQ696" s="413"/>
      <c r="KNR696" s="413"/>
      <c r="KNS696" s="413"/>
      <c r="KNT696" s="413"/>
      <c r="KNU696" s="413"/>
      <c r="KNV696" s="414"/>
      <c r="KNW696" s="414"/>
      <c r="KNX696" s="414"/>
      <c r="KNY696" s="414"/>
      <c r="KNZ696" s="414"/>
      <c r="KOA696" s="413"/>
      <c r="KOB696" s="413"/>
      <c r="KOC696" s="414"/>
      <c r="KOD696" s="414"/>
      <c r="KOE696" s="413"/>
      <c r="KOF696" s="413"/>
      <c r="KOG696" s="414"/>
      <c r="KOH696" s="414"/>
      <c r="KOI696" s="413"/>
      <c r="KOJ696" s="413"/>
      <c r="KOK696" s="413"/>
      <c r="KOL696" s="413"/>
      <c r="KOM696" s="413"/>
      <c r="KON696" s="413"/>
      <c r="KOO696" s="413"/>
      <c r="KOP696" s="414"/>
      <c r="KOQ696" s="414"/>
      <c r="KOR696" s="413"/>
      <c r="KOS696" s="413"/>
      <c r="KOT696" s="414"/>
      <c r="KOU696" s="414"/>
      <c r="KOV696" s="413"/>
      <c r="KOW696" s="413"/>
      <c r="KOX696" s="413"/>
      <c r="KOY696" s="413"/>
      <c r="KOZ696" s="413"/>
      <c r="KPA696" s="407"/>
      <c r="KPB696" s="439"/>
      <c r="KPC696" s="413"/>
      <c r="KPD696" s="413"/>
      <c r="KPE696" s="413"/>
      <c r="KPF696" s="413"/>
      <c r="KPG696" s="413"/>
      <c r="KPH696" s="413"/>
      <c r="KPI696" s="413"/>
      <c r="KPJ696" s="412"/>
      <c r="KPK696" s="412"/>
      <c r="KPL696" s="412"/>
      <c r="KPM696" s="412"/>
      <c r="KPN696" s="412"/>
      <c r="KPO696" s="412"/>
      <c r="KPP696" s="412"/>
      <c r="KPQ696" s="412"/>
      <c r="KPR696" s="412"/>
      <c r="KPS696" s="412"/>
      <c r="KPT696" s="412"/>
      <c r="KPU696" s="412"/>
      <c r="KPV696" s="412"/>
      <c r="KPW696" s="412"/>
      <c r="KPX696" s="412"/>
      <c r="KPY696" s="412"/>
      <c r="KPZ696" s="412"/>
      <c r="KQA696" s="412"/>
      <c r="KQB696" s="412"/>
      <c r="KQC696" s="412"/>
      <c r="KQD696" s="412"/>
      <c r="KQE696" s="412"/>
      <c r="KQF696" s="412"/>
      <c r="KQG696" s="412"/>
      <c r="KQH696" s="412"/>
      <c r="KQI696" s="412"/>
      <c r="KQJ696" s="412"/>
      <c r="KQK696" s="412"/>
      <c r="KQL696" s="412"/>
      <c r="KQM696" s="412"/>
      <c r="KQN696" s="412"/>
      <c r="KQO696" s="412"/>
      <c r="KQP696" s="412"/>
      <c r="KQQ696" s="412"/>
      <c r="KQR696" s="412"/>
      <c r="KQS696" s="412"/>
      <c r="KQT696" s="412"/>
      <c r="KQU696" s="412"/>
      <c r="KQV696" s="412"/>
      <c r="KQW696" s="412"/>
      <c r="KQX696" s="412"/>
      <c r="KQY696" s="412"/>
      <c r="KQZ696" s="412"/>
      <c r="KRA696" s="412"/>
      <c r="KRB696" s="413"/>
      <c r="KRC696" s="413"/>
      <c r="KRD696" s="413"/>
      <c r="KRE696" s="413"/>
      <c r="KRF696" s="413"/>
      <c r="KRG696" s="413"/>
      <c r="KRH696" s="413"/>
      <c r="KRI696" s="413"/>
      <c r="KRJ696" s="413"/>
      <c r="KRK696" s="413"/>
      <c r="KRL696" s="413"/>
      <c r="KRM696" s="413"/>
      <c r="KRN696" s="413"/>
      <c r="KRO696" s="413"/>
      <c r="KRP696" s="413"/>
      <c r="KRQ696" s="413"/>
      <c r="KRR696" s="413"/>
      <c r="KRS696" s="413"/>
      <c r="KRT696" s="413"/>
      <c r="KRU696" s="413"/>
      <c r="KRV696" s="413"/>
      <c r="KRW696" s="413"/>
      <c r="KRX696" s="413"/>
      <c r="KRY696" s="413"/>
      <c r="KRZ696" s="414"/>
      <c r="KSA696" s="414"/>
      <c r="KSB696" s="414"/>
      <c r="KSC696" s="414"/>
      <c r="KSD696" s="414"/>
      <c r="KSE696" s="413"/>
      <c r="KSF696" s="413"/>
      <c r="KSG696" s="414"/>
      <c r="KSH696" s="414"/>
      <c r="KSI696" s="413"/>
      <c r="KSJ696" s="413"/>
      <c r="KSK696" s="414"/>
      <c r="KSL696" s="414"/>
      <c r="KSM696" s="413"/>
      <c r="KSN696" s="413"/>
      <c r="KSO696" s="413"/>
      <c r="KSP696" s="413"/>
      <c r="KSQ696" s="413"/>
      <c r="KSR696" s="413"/>
      <c r="KSS696" s="413"/>
      <c r="KST696" s="414"/>
      <c r="KSU696" s="414"/>
      <c r="KSV696" s="413"/>
      <c r="KSW696" s="413"/>
      <c r="KSX696" s="414"/>
      <c r="KSY696" s="414"/>
      <c r="KSZ696" s="413"/>
      <c r="KTA696" s="413"/>
      <c r="KTB696" s="413"/>
      <c r="KTC696" s="413"/>
      <c r="KTD696" s="413"/>
      <c r="KTE696" s="407"/>
      <c r="KTF696" s="439"/>
      <c r="KTG696" s="413"/>
      <c r="KTH696" s="413"/>
      <c r="KTI696" s="413"/>
      <c r="KTJ696" s="413"/>
      <c r="KTK696" s="413"/>
      <c r="KTL696" s="413"/>
      <c r="KTM696" s="413"/>
      <c r="KTN696" s="412"/>
      <c r="KTO696" s="412"/>
      <c r="KTP696" s="412"/>
      <c r="KTQ696" s="412"/>
      <c r="KTR696" s="412"/>
      <c r="KTS696" s="412"/>
      <c r="KTT696" s="412"/>
      <c r="KTU696" s="412"/>
      <c r="KTV696" s="412"/>
      <c r="KTW696" s="412"/>
      <c r="KTX696" s="412"/>
      <c r="KTY696" s="412"/>
      <c r="KTZ696" s="412"/>
      <c r="KUA696" s="412"/>
      <c r="KUB696" s="412"/>
      <c r="KUC696" s="412"/>
      <c r="KUD696" s="412"/>
      <c r="KUE696" s="412"/>
      <c r="KUF696" s="412"/>
      <c r="KUG696" s="412"/>
      <c r="KUH696" s="412"/>
      <c r="KUI696" s="412"/>
      <c r="KUJ696" s="412"/>
      <c r="KUK696" s="412"/>
      <c r="KUL696" s="412"/>
      <c r="KUM696" s="412"/>
      <c r="KUN696" s="412"/>
      <c r="KUO696" s="412"/>
      <c r="KUP696" s="412"/>
      <c r="KUQ696" s="412"/>
      <c r="KUR696" s="412"/>
      <c r="KUS696" s="412"/>
      <c r="KUT696" s="412"/>
      <c r="KUU696" s="412"/>
      <c r="KUV696" s="412"/>
      <c r="KUW696" s="412"/>
      <c r="KUX696" s="412"/>
      <c r="KUY696" s="412"/>
      <c r="KUZ696" s="412"/>
      <c r="KVA696" s="412"/>
      <c r="KVB696" s="412"/>
      <c r="KVC696" s="412"/>
      <c r="KVD696" s="412"/>
      <c r="KVE696" s="412"/>
      <c r="KVF696" s="413"/>
      <c r="KVG696" s="413"/>
      <c r="KVH696" s="413"/>
      <c r="KVI696" s="413"/>
      <c r="KVJ696" s="413"/>
      <c r="KVK696" s="413"/>
      <c r="KVL696" s="413"/>
      <c r="KVM696" s="413"/>
      <c r="KVN696" s="413"/>
      <c r="KVO696" s="413"/>
      <c r="KVP696" s="413"/>
      <c r="KVQ696" s="413"/>
      <c r="KVR696" s="413"/>
      <c r="KVS696" s="413"/>
      <c r="KVT696" s="413"/>
      <c r="KVU696" s="413"/>
      <c r="KVV696" s="413"/>
      <c r="KVW696" s="413"/>
      <c r="KVX696" s="413"/>
      <c r="KVY696" s="413"/>
      <c r="KVZ696" s="413"/>
      <c r="KWA696" s="413"/>
      <c r="KWB696" s="413"/>
      <c r="KWC696" s="413"/>
      <c r="KWD696" s="414"/>
      <c r="KWE696" s="414"/>
      <c r="KWF696" s="414"/>
      <c r="KWG696" s="414"/>
      <c r="KWH696" s="414"/>
      <c r="KWI696" s="413"/>
      <c r="KWJ696" s="413"/>
      <c r="KWK696" s="414"/>
      <c r="KWL696" s="414"/>
      <c r="KWM696" s="413"/>
      <c r="KWN696" s="413"/>
      <c r="KWO696" s="414"/>
      <c r="KWP696" s="414"/>
      <c r="KWQ696" s="413"/>
      <c r="KWR696" s="413"/>
      <c r="KWS696" s="413"/>
      <c r="KWT696" s="413"/>
      <c r="KWU696" s="413"/>
      <c r="KWV696" s="413"/>
      <c r="KWW696" s="413"/>
      <c r="KWX696" s="414"/>
      <c r="KWY696" s="414"/>
      <c r="KWZ696" s="413"/>
      <c r="KXA696" s="413"/>
      <c r="KXB696" s="414"/>
      <c r="KXC696" s="414"/>
      <c r="KXD696" s="413"/>
      <c r="KXE696" s="413"/>
      <c r="KXF696" s="413"/>
      <c r="KXG696" s="413"/>
      <c r="KXH696" s="413"/>
      <c r="KXI696" s="407"/>
      <c r="KXJ696" s="439"/>
      <c r="KXK696" s="413"/>
      <c r="KXL696" s="413"/>
      <c r="KXM696" s="413"/>
      <c r="KXN696" s="413"/>
      <c r="KXO696" s="413"/>
      <c r="KXP696" s="413"/>
      <c r="KXQ696" s="413"/>
      <c r="KXR696" s="412"/>
      <c r="KXS696" s="412"/>
      <c r="KXT696" s="412"/>
      <c r="KXU696" s="412"/>
      <c r="KXV696" s="412"/>
      <c r="KXW696" s="412"/>
      <c r="KXX696" s="412"/>
      <c r="KXY696" s="412"/>
      <c r="KXZ696" s="412"/>
      <c r="KYA696" s="412"/>
      <c r="KYB696" s="412"/>
      <c r="KYC696" s="412"/>
      <c r="KYD696" s="412"/>
      <c r="KYE696" s="412"/>
      <c r="KYF696" s="412"/>
      <c r="KYG696" s="412"/>
      <c r="KYH696" s="412"/>
      <c r="KYI696" s="412"/>
      <c r="KYJ696" s="412"/>
      <c r="KYK696" s="412"/>
      <c r="KYL696" s="412"/>
      <c r="KYM696" s="412"/>
      <c r="KYN696" s="412"/>
      <c r="KYO696" s="412"/>
      <c r="KYP696" s="412"/>
      <c r="KYQ696" s="412"/>
      <c r="KYR696" s="412"/>
      <c r="KYS696" s="412"/>
      <c r="KYT696" s="412"/>
      <c r="KYU696" s="412"/>
      <c r="KYV696" s="412"/>
      <c r="KYW696" s="412"/>
      <c r="KYX696" s="412"/>
      <c r="KYY696" s="412"/>
      <c r="KYZ696" s="412"/>
      <c r="KZA696" s="412"/>
      <c r="KZB696" s="412"/>
      <c r="KZC696" s="412"/>
      <c r="KZD696" s="412"/>
      <c r="KZE696" s="412"/>
      <c r="KZF696" s="412"/>
      <c r="KZG696" s="412"/>
      <c r="KZH696" s="412"/>
      <c r="KZI696" s="412"/>
      <c r="KZJ696" s="413"/>
      <c r="KZK696" s="413"/>
      <c r="KZL696" s="413"/>
      <c r="KZM696" s="413"/>
      <c r="KZN696" s="413"/>
      <c r="KZO696" s="413"/>
      <c r="KZP696" s="413"/>
      <c r="KZQ696" s="413"/>
      <c r="KZR696" s="413"/>
      <c r="KZS696" s="413"/>
      <c r="KZT696" s="413"/>
      <c r="KZU696" s="413"/>
      <c r="KZV696" s="413"/>
      <c r="KZW696" s="413"/>
      <c r="KZX696" s="413"/>
      <c r="KZY696" s="413"/>
      <c r="KZZ696" s="413"/>
      <c r="LAA696" s="413"/>
      <c r="LAB696" s="413"/>
      <c r="LAC696" s="413"/>
      <c r="LAD696" s="413"/>
      <c r="LAE696" s="413"/>
      <c r="LAF696" s="413"/>
      <c r="LAG696" s="413"/>
      <c r="LAH696" s="414"/>
      <c r="LAI696" s="414"/>
      <c r="LAJ696" s="414"/>
      <c r="LAK696" s="414"/>
      <c r="LAL696" s="414"/>
      <c r="LAM696" s="413"/>
      <c r="LAN696" s="413"/>
      <c r="LAO696" s="414"/>
      <c r="LAP696" s="414"/>
      <c r="LAQ696" s="413"/>
      <c r="LAR696" s="413"/>
      <c r="LAS696" s="414"/>
      <c r="LAT696" s="414"/>
      <c r="LAU696" s="413"/>
      <c r="LAV696" s="413"/>
      <c r="LAW696" s="413"/>
      <c r="LAX696" s="413"/>
      <c r="LAY696" s="413"/>
      <c r="LAZ696" s="413"/>
      <c r="LBA696" s="413"/>
      <c r="LBB696" s="414"/>
      <c r="LBC696" s="414"/>
      <c r="LBD696" s="413"/>
      <c r="LBE696" s="413"/>
      <c r="LBF696" s="414"/>
      <c r="LBG696" s="414"/>
      <c r="LBH696" s="413"/>
      <c r="LBI696" s="413"/>
      <c r="LBJ696" s="413"/>
      <c r="LBK696" s="413"/>
      <c r="LBL696" s="413"/>
      <c r="LBM696" s="407"/>
      <c r="LBN696" s="439"/>
      <c r="LBO696" s="413"/>
      <c r="LBP696" s="413"/>
      <c r="LBQ696" s="413"/>
      <c r="LBR696" s="413"/>
      <c r="LBS696" s="413"/>
      <c r="LBT696" s="413"/>
      <c r="LBU696" s="413"/>
      <c r="LBV696" s="412"/>
      <c r="LBW696" s="412"/>
      <c r="LBX696" s="412"/>
      <c r="LBY696" s="412"/>
      <c r="LBZ696" s="412"/>
      <c r="LCA696" s="412"/>
      <c r="LCB696" s="412"/>
      <c r="LCC696" s="412"/>
      <c r="LCD696" s="412"/>
      <c r="LCE696" s="412"/>
      <c r="LCF696" s="412"/>
      <c r="LCG696" s="412"/>
      <c r="LCH696" s="412"/>
      <c r="LCI696" s="412"/>
      <c r="LCJ696" s="412"/>
      <c r="LCK696" s="412"/>
      <c r="LCL696" s="412"/>
      <c r="LCM696" s="412"/>
      <c r="LCN696" s="412"/>
      <c r="LCO696" s="412"/>
      <c r="LCP696" s="412"/>
      <c r="LCQ696" s="412"/>
      <c r="LCR696" s="412"/>
      <c r="LCS696" s="412"/>
      <c r="LCT696" s="412"/>
      <c r="LCU696" s="412"/>
      <c r="LCV696" s="412"/>
      <c r="LCW696" s="412"/>
      <c r="LCX696" s="412"/>
      <c r="LCY696" s="412"/>
      <c r="LCZ696" s="412"/>
      <c r="LDA696" s="412"/>
      <c r="LDB696" s="412"/>
      <c r="LDC696" s="412"/>
      <c r="LDD696" s="412"/>
      <c r="LDE696" s="412"/>
      <c r="LDF696" s="412"/>
      <c r="LDG696" s="412"/>
      <c r="LDH696" s="412"/>
      <c r="LDI696" s="412"/>
      <c r="LDJ696" s="412"/>
      <c r="LDK696" s="412"/>
      <c r="LDL696" s="412"/>
      <c r="LDM696" s="412"/>
      <c r="LDN696" s="413"/>
      <c r="LDO696" s="413"/>
      <c r="LDP696" s="413"/>
      <c r="LDQ696" s="413"/>
      <c r="LDR696" s="413"/>
      <c r="LDS696" s="413"/>
      <c r="LDT696" s="413"/>
      <c r="LDU696" s="413"/>
      <c r="LDV696" s="413"/>
      <c r="LDW696" s="413"/>
      <c r="LDX696" s="413"/>
      <c r="LDY696" s="413"/>
      <c r="LDZ696" s="413"/>
      <c r="LEA696" s="413"/>
      <c r="LEB696" s="413"/>
      <c r="LEC696" s="413"/>
      <c r="LED696" s="413"/>
      <c r="LEE696" s="413"/>
      <c r="LEF696" s="413"/>
      <c r="LEG696" s="413"/>
      <c r="LEH696" s="413"/>
      <c r="LEI696" s="413"/>
      <c r="LEJ696" s="413"/>
      <c r="LEK696" s="413"/>
      <c r="LEL696" s="414"/>
      <c r="LEM696" s="414"/>
      <c r="LEN696" s="414"/>
      <c r="LEO696" s="414"/>
      <c r="LEP696" s="414"/>
      <c r="LEQ696" s="413"/>
      <c r="LER696" s="413"/>
      <c r="LES696" s="414"/>
      <c r="LET696" s="414"/>
      <c r="LEU696" s="413"/>
      <c r="LEV696" s="413"/>
      <c r="LEW696" s="414"/>
      <c r="LEX696" s="414"/>
      <c r="LEY696" s="413"/>
      <c r="LEZ696" s="413"/>
      <c r="LFA696" s="413"/>
      <c r="LFB696" s="413"/>
      <c r="LFC696" s="413"/>
      <c r="LFD696" s="413"/>
      <c r="LFE696" s="413"/>
      <c r="LFF696" s="414"/>
      <c r="LFG696" s="414"/>
      <c r="LFH696" s="413"/>
      <c r="LFI696" s="413"/>
      <c r="LFJ696" s="414"/>
      <c r="LFK696" s="414"/>
      <c r="LFL696" s="413"/>
      <c r="LFM696" s="413"/>
      <c r="LFN696" s="413"/>
      <c r="LFO696" s="413"/>
      <c r="LFP696" s="413"/>
      <c r="LFQ696" s="407"/>
      <c r="LFR696" s="439"/>
      <c r="LFS696" s="413"/>
      <c r="LFT696" s="413"/>
      <c r="LFU696" s="413"/>
      <c r="LFV696" s="413"/>
      <c r="LFW696" s="413"/>
      <c r="LFX696" s="413"/>
      <c r="LFY696" s="413"/>
      <c r="LFZ696" s="412"/>
      <c r="LGA696" s="412"/>
      <c r="LGB696" s="412"/>
      <c r="LGC696" s="412"/>
      <c r="LGD696" s="412"/>
      <c r="LGE696" s="412"/>
      <c r="LGF696" s="412"/>
      <c r="LGG696" s="412"/>
      <c r="LGH696" s="412"/>
      <c r="LGI696" s="412"/>
      <c r="LGJ696" s="412"/>
      <c r="LGK696" s="412"/>
      <c r="LGL696" s="412"/>
      <c r="LGM696" s="412"/>
      <c r="LGN696" s="412"/>
      <c r="LGO696" s="412"/>
      <c r="LGP696" s="412"/>
      <c r="LGQ696" s="412"/>
      <c r="LGR696" s="412"/>
      <c r="LGS696" s="412"/>
      <c r="LGT696" s="412"/>
      <c r="LGU696" s="412"/>
      <c r="LGV696" s="412"/>
      <c r="LGW696" s="412"/>
      <c r="LGX696" s="412"/>
      <c r="LGY696" s="412"/>
      <c r="LGZ696" s="412"/>
      <c r="LHA696" s="412"/>
      <c r="LHB696" s="412"/>
      <c r="LHC696" s="412"/>
      <c r="LHD696" s="412"/>
      <c r="LHE696" s="412"/>
      <c r="LHF696" s="412"/>
      <c r="LHG696" s="412"/>
      <c r="LHH696" s="412"/>
      <c r="LHI696" s="412"/>
      <c r="LHJ696" s="412"/>
      <c r="LHK696" s="412"/>
      <c r="LHL696" s="412"/>
      <c r="LHM696" s="412"/>
      <c r="LHN696" s="412"/>
      <c r="LHO696" s="412"/>
      <c r="LHP696" s="412"/>
      <c r="LHQ696" s="412"/>
      <c r="LHR696" s="413"/>
      <c r="LHS696" s="413"/>
      <c r="LHT696" s="413"/>
      <c r="LHU696" s="413"/>
      <c r="LHV696" s="413"/>
      <c r="LHW696" s="413"/>
      <c r="LHX696" s="413"/>
      <c r="LHY696" s="413"/>
      <c r="LHZ696" s="413"/>
      <c r="LIA696" s="413"/>
      <c r="LIB696" s="413"/>
      <c r="LIC696" s="413"/>
      <c r="LID696" s="413"/>
      <c r="LIE696" s="413"/>
      <c r="LIF696" s="413"/>
      <c r="LIG696" s="413"/>
      <c r="LIH696" s="413"/>
      <c r="LII696" s="413"/>
      <c r="LIJ696" s="413"/>
      <c r="LIK696" s="413"/>
      <c r="LIL696" s="413"/>
      <c r="LIM696" s="413"/>
      <c r="LIN696" s="413"/>
      <c r="LIO696" s="413"/>
      <c r="LIP696" s="414"/>
      <c r="LIQ696" s="414"/>
      <c r="LIR696" s="414"/>
      <c r="LIS696" s="414"/>
      <c r="LIT696" s="414"/>
      <c r="LIU696" s="413"/>
      <c r="LIV696" s="413"/>
      <c r="LIW696" s="414"/>
      <c r="LIX696" s="414"/>
      <c r="LIY696" s="413"/>
      <c r="LIZ696" s="413"/>
      <c r="LJA696" s="414"/>
      <c r="LJB696" s="414"/>
      <c r="LJC696" s="413"/>
      <c r="LJD696" s="413"/>
      <c r="LJE696" s="413"/>
      <c r="LJF696" s="413"/>
      <c r="LJG696" s="413"/>
      <c r="LJH696" s="413"/>
      <c r="LJI696" s="413"/>
      <c r="LJJ696" s="414"/>
      <c r="LJK696" s="414"/>
      <c r="LJL696" s="413"/>
      <c r="LJM696" s="413"/>
      <c r="LJN696" s="414"/>
      <c r="LJO696" s="414"/>
      <c r="LJP696" s="413"/>
      <c r="LJQ696" s="413"/>
      <c r="LJR696" s="413"/>
      <c r="LJS696" s="413"/>
      <c r="LJT696" s="413"/>
      <c r="LJU696" s="407"/>
      <c r="LJV696" s="439"/>
      <c r="LJW696" s="413"/>
      <c r="LJX696" s="413"/>
      <c r="LJY696" s="413"/>
      <c r="LJZ696" s="413"/>
      <c r="LKA696" s="413"/>
      <c r="LKB696" s="413"/>
      <c r="LKC696" s="413"/>
      <c r="LKD696" s="412"/>
      <c r="LKE696" s="412"/>
      <c r="LKF696" s="412"/>
      <c r="LKG696" s="412"/>
      <c r="LKH696" s="412"/>
      <c r="LKI696" s="412"/>
      <c r="LKJ696" s="412"/>
      <c r="LKK696" s="412"/>
      <c r="LKL696" s="412"/>
      <c r="LKM696" s="412"/>
      <c r="LKN696" s="412"/>
      <c r="LKO696" s="412"/>
      <c r="LKP696" s="412"/>
      <c r="LKQ696" s="412"/>
      <c r="LKR696" s="412"/>
      <c r="LKS696" s="412"/>
      <c r="LKT696" s="412"/>
      <c r="LKU696" s="412"/>
      <c r="LKV696" s="412"/>
      <c r="LKW696" s="412"/>
      <c r="LKX696" s="412"/>
      <c r="LKY696" s="412"/>
      <c r="LKZ696" s="412"/>
      <c r="LLA696" s="412"/>
      <c r="LLB696" s="412"/>
      <c r="LLC696" s="412"/>
      <c r="LLD696" s="412"/>
      <c r="LLE696" s="412"/>
      <c r="LLF696" s="412"/>
      <c r="LLG696" s="412"/>
      <c r="LLH696" s="412"/>
      <c r="LLI696" s="412"/>
      <c r="LLJ696" s="412"/>
      <c r="LLK696" s="412"/>
      <c r="LLL696" s="412"/>
      <c r="LLM696" s="412"/>
      <c r="LLN696" s="412"/>
      <c r="LLO696" s="412"/>
      <c r="LLP696" s="412"/>
      <c r="LLQ696" s="412"/>
      <c r="LLR696" s="412"/>
      <c r="LLS696" s="412"/>
      <c r="LLT696" s="412"/>
      <c r="LLU696" s="412"/>
      <c r="LLV696" s="413"/>
      <c r="LLW696" s="413"/>
      <c r="LLX696" s="413"/>
      <c r="LLY696" s="413"/>
      <c r="LLZ696" s="413"/>
      <c r="LMA696" s="413"/>
      <c r="LMB696" s="413"/>
      <c r="LMC696" s="413"/>
      <c r="LMD696" s="413"/>
      <c r="LME696" s="413"/>
      <c r="LMF696" s="413"/>
      <c r="LMG696" s="413"/>
      <c r="LMH696" s="413"/>
      <c r="LMI696" s="413"/>
      <c r="LMJ696" s="413"/>
      <c r="LMK696" s="413"/>
      <c r="LML696" s="413"/>
      <c r="LMM696" s="413"/>
      <c r="LMN696" s="413"/>
      <c r="LMO696" s="413"/>
      <c r="LMP696" s="413"/>
      <c r="LMQ696" s="413"/>
      <c r="LMR696" s="413"/>
      <c r="LMS696" s="413"/>
      <c r="LMT696" s="414"/>
      <c r="LMU696" s="414"/>
      <c r="LMV696" s="414"/>
      <c r="LMW696" s="414"/>
      <c r="LMX696" s="414"/>
      <c r="LMY696" s="413"/>
      <c r="LMZ696" s="413"/>
      <c r="LNA696" s="414"/>
      <c r="LNB696" s="414"/>
      <c r="LNC696" s="413"/>
      <c r="LND696" s="413"/>
      <c r="LNE696" s="414"/>
      <c r="LNF696" s="414"/>
      <c r="LNG696" s="413"/>
      <c r="LNH696" s="413"/>
      <c r="LNI696" s="413"/>
      <c r="LNJ696" s="413"/>
      <c r="LNK696" s="413"/>
      <c r="LNL696" s="413"/>
      <c r="LNM696" s="413"/>
      <c r="LNN696" s="414"/>
      <c r="LNO696" s="414"/>
      <c r="LNP696" s="413"/>
      <c r="LNQ696" s="413"/>
      <c r="LNR696" s="414"/>
      <c r="LNS696" s="414"/>
      <c r="LNT696" s="413"/>
      <c r="LNU696" s="413"/>
      <c r="LNV696" s="413"/>
      <c r="LNW696" s="413"/>
      <c r="LNX696" s="413"/>
      <c r="LNY696" s="407"/>
      <c r="LNZ696" s="439"/>
      <c r="LOA696" s="413"/>
      <c r="LOB696" s="413"/>
      <c r="LOC696" s="413"/>
      <c r="LOD696" s="413"/>
      <c r="LOE696" s="413"/>
      <c r="LOF696" s="413"/>
      <c r="LOG696" s="413"/>
      <c r="LOH696" s="412"/>
      <c r="LOI696" s="412"/>
      <c r="LOJ696" s="412"/>
      <c r="LOK696" s="412"/>
      <c r="LOL696" s="412"/>
      <c r="LOM696" s="412"/>
      <c r="LON696" s="412"/>
      <c r="LOO696" s="412"/>
      <c r="LOP696" s="412"/>
      <c r="LOQ696" s="412"/>
      <c r="LOR696" s="412"/>
      <c r="LOS696" s="412"/>
      <c r="LOT696" s="412"/>
      <c r="LOU696" s="412"/>
      <c r="LOV696" s="412"/>
      <c r="LOW696" s="412"/>
      <c r="LOX696" s="412"/>
      <c r="LOY696" s="412"/>
      <c r="LOZ696" s="412"/>
      <c r="LPA696" s="412"/>
      <c r="LPB696" s="412"/>
      <c r="LPC696" s="412"/>
      <c r="LPD696" s="412"/>
      <c r="LPE696" s="412"/>
      <c r="LPF696" s="412"/>
      <c r="LPG696" s="412"/>
      <c r="LPH696" s="412"/>
      <c r="LPI696" s="412"/>
      <c r="LPJ696" s="412"/>
      <c r="LPK696" s="412"/>
      <c r="LPL696" s="412"/>
      <c r="LPM696" s="412"/>
      <c r="LPN696" s="412"/>
      <c r="LPO696" s="412"/>
      <c r="LPP696" s="412"/>
      <c r="LPQ696" s="412"/>
      <c r="LPR696" s="412"/>
      <c r="LPS696" s="412"/>
      <c r="LPT696" s="412"/>
      <c r="LPU696" s="412"/>
      <c r="LPV696" s="412"/>
      <c r="LPW696" s="412"/>
      <c r="LPX696" s="412"/>
      <c r="LPY696" s="412"/>
      <c r="LPZ696" s="413"/>
      <c r="LQA696" s="413"/>
      <c r="LQB696" s="413"/>
      <c r="LQC696" s="413"/>
      <c r="LQD696" s="413"/>
      <c r="LQE696" s="413"/>
      <c r="LQF696" s="413"/>
      <c r="LQG696" s="413"/>
      <c r="LQH696" s="413"/>
      <c r="LQI696" s="413"/>
      <c r="LQJ696" s="413"/>
      <c r="LQK696" s="413"/>
      <c r="LQL696" s="413"/>
      <c r="LQM696" s="413"/>
      <c r="LQN696" s="413"/>
      <c r="LQO696" s="413"/>
      <c r="LQP696" s="413"/>
      <c r="LQQ696" s="413"/>
      <c r="LQR696" s="413"/>
      <c r="LQS696" s="413"/>
      <c r="LQT696" s="413"/>
      <c r="LQU696" s="413"/>
      <c r="LQV696" s="413"/>
      <c r="LQW696" s="413"/>
      <c r="LQX696" s="414"/>
      <c r="LQY696" s="414"/>
      <c r="LQZ696" s="414"/>
      <c r="LRA696" s="414"/>
      <c r="LRB696" s="414"/>
      <c r="LRC696" s="413"/>
      <c r="LRD696" s="413"/>
      <c r="LRE696" s="414"/>
      <c r="LRF696" s="414"/>
      <c r="LRG696" s="413"/>
      <c r="LRH696" s="413"/>
      <c r="LRI696" s="414"/>
      <c r="LRJ696" s="414"/>
      <c r="LRK696" s="413"/>
      <c r="LRL696" s="413"/>
      <c r="LRM696" s="413"/>
      <c r="LRN696" s="413"/>
      <c r="LRO696" s="413"/>
      <c r="LRP696" s="413"/>
      <c r="LRQ696" s="413"/>
      <c r="LRR696" s="414"/>
      <c r="LRS696" s="414"/>
      <c r="LRT696" s="413"/>
      <c r="LRU696" s="413"/>
      <c r="LRV696" s="414"/>
      <c r="LRW696" s="414"/>
      <c r="LRX696" s="413"/>
      <c r="LRY696" s="413"/>
      <c r="LRZ696" s="413"/>
      <c r="LSA696" s="413"/>
      <c r="LSB696" s="413"/>
      <c r="LSC696" s="407"/>
      <c r="LSD696" s="439"/>
      <c r="LSE696" s="413"/>
      <c r="LSF696" s="413"/>
      <c r="LSG696" s="413"/>
      <c r="LSH696" s="413"/>
      <c r="LSI696" s="413"/>
      <c r="LSJ696" s="413"/>
      <c r="LSK696" s="413"/>
      <c r="LSL696" s="412"/>
      <c r="LSM696" s="412"/>
      <c r="LSN696" s="412"/>
      <c r="LSO696" s="412"/>
      <c r="LSP696" s="412"/>
      <c r="LSQ696" s="412"/>
      <c r="LSR696" s="412"/>
      <c r="LSS696" s="412"/>
      <c r="LST696" s="412"/>
      <c r="LSU696" s="412"/>
      <c r="LSV696" s="412"/>
      <c r="LSW696" s="412"/>
      <c r="LSX696" s="412"/>
      <c r="LSY696" s="412"/>
      <c r="LSZ696" s="412"/>
      <c r="LTA696" s="412"/>
      <c r="LTB696" s="412"/>
      <c r="LTC696" s="412"/>
      <c r="LTD696" s="412"/>
      <c r="LTE696" s="412"/>
      <c r="LTF696" s="412"/>
      <c r="LTG696" s="412"/>
      <c r="LTH696" s="412"/>
      <c r="LTI696" s="412"/>
      <c r="LTJ696" s="412"/>
      <c r="LTK696" s="412"/>
      <c r="LTL696" s="412"/>
      <c r="LTM696" s="412"/>
      <c r="LTN696" s="412"/>
      <c r="LTO696" s="412"/>
      <c r="LTP696" s="412"/>
      <c r="LTQ696" s="412"/>
      <c r="LTR696" s="412"/>
      <c r="LTS696" s="412"/>
      <c r="LTT696" s="412"/>
      <c r="LTU696" s="412"/>
      <c r="LTV696" s="412"/>
      <c r="LTW696" s="412"/>
      <c r="LTX696" s="412"/>
      <c r="LTY696" s="412"/>
      <c r="LTZ696" s="412"/>
      <c r="LUA696" s="412"/>
      <c r="LUB696" s="412"/>
      <c r="LUC696" s="412"/>
      <c r="LUD696" s="413"/>
      <c r="LUE696" s="413"/>
      <c r="LUF696" s="413"/>
      <c r="LUG696" s="413"/>
      <c r="LUH696" s="413"/>
      <c r="LUI696" s="413"/>
      <c r="LUJ696" s="413"/>
      <c r="LUK696" s="413"/>
      <c r="LUL696" s="413"/>
      <c r="LUM696" s="413"/>
      <c r="LUN696" s="413"/>
      <c r="LUO696" s="413"/>
      <c r="LUP696" s="413"/>
      <c r="LUQ696" s="413"/>
      <c r="LUR696" s="413"/>
      <c r="LUS696" s="413"/>
      <c r="LUT696" s="413"/>
      <c r="LUU696" s="413"/>
      <c r="LUV696" s="413"/>
      <c r="LUW696" s="413"/>
      <c r="LUX696" s="413"/>
      <c r="LUY696" s="413"/>
      <c r="LUZ696" s="413"/>
      <c r="LVA696" s="413"/>
      <c r="LVB696" s="414"/>
      <c r="LVC696" s="414"/>
      <c r="LVD696" s="414"/>
      <c r="LVE696" s="414"/>
      <c r="LVF696" s="414"/>
      <c r="LVG696" s="413"/>
      <c r="LVH696" s="413"/>
      <c r="LVI696" s="414"/>
      <c r="LVJ696" s="414"/>
      <c r="LVK696" s="413"/>
      <c r="LVL696" s="413"/>
      <c r="LVM696" s="414"/>
      <c r="LVN696" s="414"/>
      <c r="LVO696" s="413"/>
      <c r="LVP696" s="413"/>
      <c r="LVQ696" s="413"/>
      <c r="LVR696" s="413"/>
      <c r="LVS696" s="413"/>
      <c r="LVT696" s="413"/>
      <c r="LVU696" s="413"/>
      <c r="LVV696" s="414"/>
      <c r="LVW696" s="414"/>
      <c r="LVX696" s="413"/>
      <c r="LVY696" s="413"/>
      <c r="LVZ696" s="414"/>
      <c r="LWA696" s="414"/>
      <c r="LWB696" s="413"/>
      <c r="LWC696" s="413"/>
      <c r="LWD696" s="413"/>
      <c r="LWE696" s="413"/>
      <c r="LWF696" s="413"/>
      <c r="LWG696" s="407"/>
      <c r="LWH696" s="439"/>
      <c r="LWI696" s="413"/>
      <c r="LWJ696" s="413"/>
      <c r="LWK696" s="413"/>
      <c r="LWL696" s="413"/>
      <c r="LWM696" s="413"/>
      <c r="LWN696" s="413"/>
      <c r="LWO696" s="413"/>
      <c r="LWP696" s="412"/>
      <c r="LWQ696" s="412"/>
      <c r="LWR696" s="412"/>
      <c r="LWS696" s="412"/>
      <c r="LWT696" s="412"/>
      <c r="LWU696" s="412"/>
      <c r="LWV696" s="412"/>
      <c r="LWW696" s="412"/>
      <c r="LWX696" s="412"/>
      <c r="LWY696" s="412"/>
      <c r="LWZ696" s="412"/>
      <c r="LXA696" s="412"/>
      <c r="LXB696" s="412"/>
      <c r="LXC696" s="412"/>
      <c r="LXD696" s="412"/>
      <c r="LXE696" s="412"/>
      <c r="LXF696" s="412"/>
      <c r="LXG696" s="412"/>
      <c r="LXH696" s="412"/>
      <c r="LXI696" s="412"/>
      <c r="LXJ696" s="412"/>
      <c r="LXK696" s="412"/>
      <c r="LXL696" s="412"/>
      <c r="LXM696" s="412"/>
      <c r="LXN696" s="412"/>
      <c r="LXO696" s="412"/>
      <c r="LXP696" s="412"/>
      <c r="LXQ696" s="412"/>
      <c r="LXR696" s="412"/>
      <c r="LXS696" s="412"/>
      <c r="LXT696" s="412"/>
      <c r="LXU696" s="412"/>
      <c r="LXV696" s="412"/>
      <c r="LXW696" s="412"/>
      <c r="LXX696" s="412"/>
      <c r="LXY696" s="412"/>
      <c r="LXZ696" s="412"/>
      <c r="LYA696" s="412"/>
      <c r="LYB696" s="412"/>
      <c r="LYC696" s="412"/>
      <c r="LYD696" s="412"/>
      <c r="LYE696" s="412"/>
      <c r="LYF696" s="412"/>
      <c r="LYG696" s="412"/>
      <c r="LYH696" s="413"/>
      <c r="LYI696" s="413"/>
      <c r="LYJ696" s="413"/>
      <c r="LYK696" s="413"/>
      <c r="LYL696" s="413"/>
      <c r="LYM696" s="413"/>
      <c r="LYN696" s="413"/>
      <c r="LYO696" s="413"/>
      <c r="LYP696" s="413"/>
      <c r="LYQ696" s="413"/>
      <c r="LYR696" s="413"/>
      <c r="LYS696" s="413"/>
      <c r="LYT696" s="413"/>
      <c r="LYU696" s="413"/>
      <c r="LYV696" s="413"/>
      <c r="LYW696" s="413"/>
      <c r="LYX696" s="413"/>
      <c r="LYY696" s="413"/>
      <c r="LYZ696" s="413"/>
      <c r="LZA696" s="413"/>
      <c r="LZB696" s="413"/>
      <c r="LZC696" s="413"/>
      <c r="LZD696" s="413"/>
      <c r="LZE696" s="413"/>
      <c r="LZF696" s="414"/>
      <c r="LZG696" s="414"/>
      <c r="LZH696" s="414"/>
      <c r="LZI696" s="414"/>
      <c r="LZJ696" s="414"/>
      <c r="LZK696" s="413"/>
      <c r="LZL696" s="413"/>
      <c r="LZM696" s="414"/>
      <c r="LZN696" s="414"/>
      <c r="LZO696" s="413"/>
      <c r="LZP696" s="413"/>
      <c r="LZQ696" s="414"/>
      <c r="LZR696" s="414"/>
      <c r="LZS696" s="413"/>
      <c r="LZT696" s="413"/>
      <c r="LZU696" s="413"/>
      <c r="LZV696" s="413"/>
      <c r="LZW696" s="413"/>
      <c r="LZX696" s="413"/>
      <c r="LZY696" s="413"/>
      <c r="LZZ696" s="414"/>
      <c r="MAA696" s="414"/>
      <c r="MAB696" s="413"/>
      <c r="MAC696" s="413"/>
      <c r="MAD696" s="414"/>
      <c r="MAE696" s="414"/>
      <c r="MAF696" s="413"/>
      <c r="MAG696" s="413"/>
      <c r="MAH696" s="413"/>
      <c r="MAI696" s="413"/>
      <c r="MAJ696" s="413"/>
      <c r="MAK696" s="407"/>
      <c r="MAL696" s="439"/>
      <c r="MAM696" s="413"/>
      <c r="MAN696" s="413"/>
      <c r="MAO696" s="413"/>
      <c r="MAP696" s="413"/>
      <c r="MAQ696" s="413"/>
      <c r="MAR696" s="413"/>
      <c r="MAS696" s="413"/>
      <c r="MAT696" s="412"/>
      <c r="MAU696" s="412"/>
      <c r="MAV696" s="412"/>
      <c r="MAW696" s="412"/>
      <c r="MAX696" s="412"/>
      <c r="MAY696" s="412"/>
      <c r="MAZ696" s="412"/>
      <c r="MBA696" s="412"/>
      <c r="MBB696" s="412"/>
      <c r="MBC696" s="412"/>
      <c r="MBD696" s="412"/>
      <c r="MBE696" s="412"/>
      <c r="MBF696" s="412"/>
      <c r="MBG696" s="412"/>
      <c r="MBH696" s="412"/>
      <c r="MBI696" s="412"/>
      <c r="MBJ696" s="412"/>
      <c r="MBK696" s="412"/>
      <c r="MBL696" s="412"/>
      <c r="MBM696" s="412"/>
      <c r="MBN696" s="412"/>
      <c r="MBO696" s="412"/>
      <c r="MBP696" s="412"/>
      <c r="MBQ696" s="412"/>
      <c r="MBR696" s="412"/>
      <c r="MBS696" s="412"/>
      <c r="MBT696" s="412"/>
      <c r="MBU696" s="412"/>
      <c r="MBV696" s="412"/>
      <c r="MBW696" s="412"/>
      <c r="MBX696" s="412"/>
      <c r="MBY696" s="412"/>
      <c r="MBZ696" s="412"/>
      <c r="MCA696" s="412"/>
      <c r="MCB696" s="412"/>
      <c r="MCC696" s="412"/>
      <c r="MCD696" s="412"/>
      <c r="MCE696" s="412"/>
      <c r="MCF696" s="412"/>
      <c r="MCG696" s="412"/>
      <c r="MCH696" s="412"/>
      <c r="MCI696" s="412"/>
      <c r="MCJ696" s="412"/>
      <c r="MCK696" s="412"/>
      <c r="MCL696" s="413"/>
      <c r="MCM696" s="413"/>
      <c r="MCN696" s="413"/>
      <c r="MCO696" s="413"/>
      <c r="MCP696" s="413"/>
      <c r="MCQ696" s="413"/>
      <c r="MCR696" s="413"/>
      <c r="MCS696" s="413"/>
      <c r="MCT696" s="413"/>
      <c r="MCU696" s="413"/>
      <c r="MCV696" s="413"/>
      <c r="MCW696" s="413"/>
      <c r="MCX696" s="413"/>
      <c r="MCY696" s="413"/>
      <c r="MCZ696" s="413"/>
      <c r="MDA696" s="413"/>
      <c r="MDB696" s="413"/>
      <c r="MDC696" s="413"/>
      <c r="MDD696" s="413"/>
      <c r="MDE696" s="413"/>
      <c r="MDF696" s="413"/>
      <c r="MDG696" s="413"/>
      <c r="MDH696" s="413"/>
      <c r="MDI696" s="413"/>
      <c r="MDJ696" s="414"/>
      <c r="MDK696" s="414"/>
      <c r="MDL696" s="414"/>
      <c r="MDM696" s="414"/>
      <c r="MDN696" s="414"/>
      <c r="MDO696" s="413"/>
      <c r="MDP696" s="413"/>
      <c r="MDQ696" s="414"/>
      <c r="MDR696" s="414"/>
      <c r="MDS696" s="413"/>
      <c r="MDT696" s="413"/>
      <c r="MDU696" s="414"/>
      <c r="MDV696" s="414"/>
      <c r="MDW696" s="413"/>
      <c r="MDX696" s="413"/>
      <c r="MDY696" s="413"/>
      <c r="MDZ696" s="413"/>
      <c r="MEA696" s="413"/>
      <c r="MEB696" s="413"/>
      <c r="MEC696" s="413"/>
      <c r="MED696" s="414"/>
      <c r="MEE696" s="414"/>
      <c r="MEF696" s="413"/>
      <c r="MEG696" s="413"/>
      <c r="MEH696" s="414"/>
      <c r="MEI696" s="414"/>
      <c r="MEJ696" s="413"/>
      <c r="MEK696" s="413"/>
      <c r="MEL696" s="413"/>
      <c r="MEM696" s="413"/>
      <c r="MEN696" s="413"/>
      <c r="MEO696" s="407"/>
      <c r="MEP696" s="439"/>
      <c r="MEQ696" s="413"/>
      <c r="MER696" s="413"/>
      <c r="MES696" s="413"/>
      <c r="MET696" s="413"/>
      <c r="MEU696" s="413"/>
      <c r="MEV696" s="413"/>
      <c r="MEW696" s="413"/>
      <c r="MEX696" s="412"/>
      <c r="MEY696" s="412"/>
      <c r="MEZ696" s="412"/>
      <c r="MFA696" s="412"/>
      <c r="MFB696" s="412"/>
      <c r="MFC696" s="412"/>
      <c r="MFD696" s="412"/>
      <c r="MFE696" s="412"/>
      <c r="MFF696" s="412"/>
      <c r="MFG696" s="412"/>
      <c r="MFH696" s="412"/>
      <c r="MFI696" s="412"/>
      <c r="MFJ696" s="412"/>
      <c r="MFK696" s="412"/>
      <c r="MFL696" s="412"/>
      <c r="MFM696" s="412"/>
      <c r="MFN696" s="412"/>
      <c r="MFO696" s="412"/>
      <c r="MFP696" s="412"/>
      <c r="MFQ696" s="412"/>
      <c r="MFR696" s="412"/>
      <c r="MFS696" s="412"/>
      <c r="MFT696" s="412"/>
      <c r="MFU696" s="412"/>
      <c r="MFV696" s="412"/>
      <c r="MFW696" s="412"/>
      <c r="MFX696" s="412"/>
      <c r="MFY696" s="412"/>
      <c r="MFZ696" s="412"/>
      <c r="MGA696" s="412"/>
      <c r="MGB696" s="412"/>
      <c r="MGC696" s="412"/>
      <c r="MGD696" s="412"/>
      <c r="MGE696" s="412"/>
      <c r="MGF696" s="412"/>
      <c r="MGG696" s="412"/>
      <c r="MGH696" s="412"/>
      <c r="MGI696" s="412"/>
      <c r="MGJ696" s="412"/>
      <c r="MGK696" s="412"/>
      <c r="MGL696" s="412"/>
      <c r="MGM696" s="412"/>
      <c r="MGN696" s="412"/>
      <c r="MGO696" s="412"/>
      <c r="MGP696" s="413"/>
      <c r="MGQ696" s="413"/>
      <c r="MGR696" s="413"/>
      <c r="MGS696" s="413"/>
      <c r="MGT696" s="413"/>
      <c r="MGU696" s="413"/>
      <c r="MGV696" s="413"/>
      <c r="MGW696" s="413"/>
      <c r="MGX696" s="413"/>
      <c r="MGY696" s="413"/>
      <c r="MGZ696" s="413"/>
      <c r="MHA696" s="413"/>
      <c r="MHB696" s="413"/>
      <c r="MHC696" s="413"/>
      <c r="MHD696" s="413"/>
      <c r="MHE696" s="413"/>
      <c r="MHF696" s="413"/>
      <c r="MHG696" s="413"/>
      <c r="MHH696" s="413"/>
      <c r="MHI696" s="413"/>
      <c r="MHJ696" s="413"/>
      <c r="MHK696" s="413"/>
      <c r="MHL696" s="413"/>
      <c r="MHM696" s="413"/>
      <c r="MHN696" s="414"/>
      <c r="MHO696" s="414"/>
      <c r="MHP696" s="414"/>
      <c r="MHQ696" s="414"/>
      <c r="MHR696" s="414"/>
      <c r="MHS696" s="413"/>
      <c r="MHT696" s="413"/>
      <c r="MHU696" s="414"/>
      <c r="MHV696" s="414"/>
      <c r="MHW696" s="413"/>
      <c r="MHX696" s="413"/>
      <c r="MHY696" s="414"/>
      <c r="MHZ696" s="414"/>
      <c r="MIA696" s="413"/>
      <c r="MIB696" s="413"/>
      <c r="MIC696" s="413"/>
      <c r="MID696" s="413"/>
      <c r="MIE696" s="413"/>
      <c r="MIF696" s="413"/>
      <c r="MIG696" s="413"/>
      <c r="MIH696" s="414"/>
      <c r="MII696" s="414"/>
      <c r="MIJ696" s="413"/>
      <c r="MIK696" s="413"/>
      <c r="MIL696" s="414"/>
      <c r="MIM696" s="414"/>
      <c r="MIN696" s="413"/>
      <c r="MIO696" s="413"/>
      <c r="MIP696" s="413"/>
      <c r="MIQ696" s="413"/>
      <c r="MIR696" s="413"/>
      <c r="MIS696" s="407"/>
      <c r="MIT696" s="439"/>
      <c r="MIU696" s="413"/>
      <c r="MIV696" s="413"/>
      <c r="MIW696" s="413"/>
      <c r="MIX696" s="413"/>
      <c r="MIY696" s="413"/>
      <c r="MIZ696" s="413"/>
      <c r="MJA696" s="413"/>
      <c r="MJB696" s="412"/>
      <c r="MJC696" s="412"/>
      <c r="MJD696" s="412"/>
      <c r="MJE696" s="412"/>
      <c r="MJF696" s="412"/>
      <c r="MJG696" s="412"/>
      <c r="MJH696" s="412"/>
      <c r="MJI696" s="412"/>
      <c r="MJJ696" s="412"/>
      <c r="MJK696" s="412"/>
      <c r="MJL696" s="412"/>
      <c r="MJM696" s="412"/>
      <c r="MJN696" s="412"/>
      <c r="MJO696" s="412"/>
      <c r="MJP696" s="412"/>
      <c r="MJQ696" s="412"/>
      <c r="MJR696" s="412"/>
      <c r="MJS696" s="412"/>
      <c r="MJT696" s="412"/>
      <c r="MJU696" s="412"/>
      <c r="MJV696" s="412"/>
      <c r="MJW696" s="412"/>
      <c r="MJX696" s="412"/>
      <c r="MJY696" s="412"/>
      <c r="MJZ696" s="412"/>
      <c r="MKA696" s="412"/>
      <c r="MKB696" s="412"/>
      <c r="MKC696" s="412"/>
      <c r="MKD696" s="412"/>
      <c r="MKE696" s="412"/>
      <c r="MKF696" s="412"/>
      <c r="MKG696" s="412"/>
      <c r="MKH696" s="412"/>
      <c r="MKI696" s="412"/>
      <c r="MKJ696" s="412"/>
      <c r="MKK696" s="412"/>
      <c r="MKL696" s="412"/>
      <c r="MKM696" s="412"/>
      <c r="MKN696" s="412"/>
      <c r="MKO696" s="412"/>
      <c r="MKP696" s="412"/>
      <c r="MKQ696" s="412"/>
      <c r="MKR696" s="412"/>
      <c r="MKS696" s="412"/>
      <c r="MKT696" s="413"/>
      <c r="MKU696" s="413"/>
      <c r="MKV696" s="413"/>
      <c r="MKW696" s="413"/>
      <c r="MKX696" s="413"/>
      <c r="MKY696" s="413"/>
      <c r="MKZ696" s="413"/>
      <c r="MLA696" s="413"/>
      <c r="MLB696" s="413"/>
      <c r="MLC696" s="413"/>
      <c r="MLD696" s="413"/>
      <c r="MLE696" s="413"/>
      <c r="MLF696" s="413"/>
      <c r="MLG696" s="413"/>
      <c r="MLH696" s="413"/>
      <c r="MLI696" s="413"/>
      <c r="MLJ696" s="413"/>
      <c r="MLK696" s="413"/>
      <c r="MLL696" s="413"/>
      <c r="MLM696" s="413"/>
      <c r="MLN696" s="413"/>
      <c r="MLO696" s="413"/>
      <c r="MLP696" s="413"/>
      <c r="MLQ696" s="413"/>
      <c r="MLR696" s="414"/>
      <c r="MLS696" s="414"/>
      <c r="MLT696" s="414"/>
      <c r="MLU696" s="414"/>
      <c r="MLV696" s="414"/>
      <c r="MLW696" s="413"/>
      <c r="MLX696" s="413"/>
      <c r="MLY696" s="414"/>
      <c r="MLZ696" s="414"/>
      <c r="MMA696" s="413"/>
      <c r="MMB696" s="413"/>
      <c r="MMC696" s="414"/>
      <c r="MMD696" s="414"/>
      <c r="MME696" s="413"/>
      <c r="MMF696" s="413"/>
      <c r="MMG696" s="413"/>
      <c r="MMH696" s="413"/>
      <c r="MMI696" s="413"/>
      <c r="MMJ696" s="413"/>
      <c r="MMK696" s="413"/>
      <c r="MML696" s="414"/>
      <c r="MMM696" s="414"/>
      <c r="MMN696" s="413"/>
      <c r="MMO696" s="413"/>
      <c r="MMP696" s="414"/>
      <c r="MMQ696" s="414"/>
      <c r="MMR696" s="413"/>
      <c r="MMS696" s="413"/>
      <c r="MMT696" s="413"/>
      <c r="MMU696" s="413"/>
      <c r="MMV696" s="413"/>
      <c r="MMW696" s="407"/>
      <c r="MMX696" s="439"/>
      <c r="MMY696" s="413"/>
      <c r="MMZ696" s="413"/>
      <c r="MNA696" s="413"/>
      <c r="MNB696" s="413"/>
      <c r="MNC696" s="413"/>
      <c r="MND696" s="413"/>
      <c r="MNE696" s="413"/>
      <c r="MNF696" s="412"/>
      <c r="MNG696" s="412"/>
      <c r="MNH696" s="412"/>
      <c r="MNI696" s="412"/>
      <c r="MNJ696" s="412"/>
      <c r="MNK696" s="412"/>
      <c r="MNL696" s="412"/>
      <c r="MNM696" s="412"/>
      <c r="MNN696" s="412"/>
      <c r="MNO696" s="412"/>
      <c r="MNP696" s="412"/>
      <c r="MNQ696" s="412"/>
      <c r="MNR696" s="412"/>
      <c r="MNS696" s="412"/>
      <c r="MNT696" s="412"/>
      <c r="MNU696" s="412"/>
      <c r="MNV696" s="412"/>
      <c r="MNW696" s="412"/>
      <c r="MNX696" s="412"/>
      <c r="MNY696" s="412"/>
      <c r="MNZ696" s="412"/>
      <c r="MOA696" s="412"/>
      <c r="MOB696" s="412"/>
      <c r="MOC696" s="412"/>
      <c r="MOD696" s="412"/>
      <c r="MOE696" s="412"/>
      <c r="MOF696" s="412"/>
      <c r="MOG696" s="412"/>
      <c r="MOH696" s="412"/>
      <c r="MOI696" s="412"/>
      <c r="MOJ696" s="412"/>
      <c r="MOK696" s="412"/>
      <c r="MOL696" s="412"/>
      <c r="MOM696" s="412"/>
      <c r="MON696" s="412"/>
      <c r="MOO696" s="412"/>
      <c r="MOP696" s="412"/>
      <c r="MOQ696" s="412"/>
      <c r="MOR696" s="412"/>
      <c r="MOS696" s="412"/>
      <c r="MOT696" s="412"/>
      <c r="MOU696" s="412"/>
      <c r="MOV696" s="412"/>
      <c r="MOW696" s="412"/>
      <c r="MOX696" s="413"/>
      <c r="MOY696" s="413"/>
      <c r="MOZ696" s="413"/>
      <c r="MPA696" s="413"/>
      <c r="MPB696" s="413"/>
      <c r="MPC696" s="413"/>
      <c r="MPD696" s="413"/>
      <c r="MPE696" s="413"/>
      <c r="MPF696" s="413"/>
      <c r="MPG696" s="413"/>
      <c r="MPH696" s="413"/>
      <c r="MPI696" s="413"/>
      <c r="MPJ696" s="413"/>
      <c r="MPK696" s="413"/>
      <c r="MPL696" s="413"/>
      <c r="MPM696" s="413"/>
      <c r="MPN696" s="413"/>
      <c r="MPO696" s="413"/>
      <c r="MPP696" s="413"/>
      <c r="MPQ696" s="413"/>
      <c r="MPR696" s="413"/>
      <c r="MPS696" s="413"/>
      <c r="MPT696" s="413"/>
      <c r="MPU696" s="413"/>
      <c r="MPV696" s="414"/>
      <c r="MPW696" s="414"/>
      <c r="MPX696" s="414"/>
      <c r="MPY696" s="414"/>
      <c r="MPZ696" s="414"/>
      <c r="MQA696" s="413"/>
      <c r="MQB696" s="413"/>
      <c r="MQC696" s="414"/>
      <c r="MQD696" s="414"/>
      <c r="MQE696" s="413"/>
      <c r="MQF696" s="413"/>
      <c r="MQG696" s="414"/>
      <c r="MQH696" s="414"/>
      <c r="MQI696" s="413"/>
      <c r="MQJ696" s="413"/>
      <c r="MQK696" s="413"/>
      <c r="MQL696" s="413"/>
      <c r="MQM696" s="413"/>
      <c r="MQN696" s="413"/>
      <c r="MQO696" s="413"/>
      <c r="MQP696" s="414"/>
      <c r="MQQ696" s="414"/>
      <c r="MQR696" s="413"/>
      <c r="MQS696" s="413"/>
      <c r="MQT696" s="414"/>
      <c r="MQU696" s="414"/>
      <c r="MQV696" s="413"/>
      <c r="MQW696" s="413"/>
      <c r="MQX696" s="413"/>
      <c r="MQY696" s="413"/>
      <c r="MQZ696" s="413"/>
      <c r="MRA696" s="407"/>
      <c r="MRB696" s="439"/>
      <c r="MRC696" s="413"/>
      <c r="MRD696" s="413"/>
      <c r="MRE696" s="413"/>
      <c r="MRF696" s="413"/>
      <c r="MRG696" s="413"/>
      <c r="MRH696" s="413"/>
      <c r="MRI696" s="413"/>
      <c r="MRJ696" s="412"/>
      <c r="MRK696" s="412"/>
      <c r="MRL696" s="412"/>
      <c r="MRM696" s="412"/>
      <c r="MRN696" s="412"/>
      <c r="MRO696" s="412"/>
      <c r="MRP696" s="412"/>
      <c r="MRQ696" s="412"/>
      <c r="MRR696" s="412"/>
      <c r="MRS696" s="412"/>
      <c r="MRT696" s="412"/>
      <c r="MRU696" s="412"/>
      <c r="MRV696" s="412"/>
      <c r="MRW696" s="412"/>
      <c r="MRX696" s="412"/>
      <c r="MRY696" s="412"/>
      <c r="MRZ696" s="412"/>
      <c r="MSA696" s="412"/>
      <c r="MSB696" s="412"/>
      <c r="MSC696" s="412"/>
      <c r="MSD696" s="412"/>
      <c r="MSE696" s="412"/>
      <c r="MSF696" s="412"/>
      <c r="MSG696" s="412"/>
      <c r="MSH696" s="412"/>
      <c r="MSI696" s="412"/>
      <c r="MSJ696" s="412"/>
      <c r="MSK696" s="412"/>
      <c r="MSL696" s="412"/>
      <c r="MSM696" s="412"/>
      <c r="MSN696" s="412"/>
      <c r="MSO696" s="412"/>
      <c r="MSP696" s="412"/>
      <c r="MSQ696" s="412"/>
      <c r="MSR696" s="412"/>
      <c r="MSS696" s="412"/>
      <c r="MST696" s="412"/>
      <c r="MSU696" s="412"/>
      <c r="MSV696" s="412"/>
      <c r="MSW696" s="412"/>
      <c r="MSX696" s="412"/>
      <c r="MSY696" s="412"/>
      <c r="MSZ696" s="412"/>
      <c r="MTA696" s="412"/>
      <c r="MTB696" s="413"/>
      <c r="MTC696" s="413"/>
      <c r="MTD696" s="413"/>
      <c r="MTE696" s="413"/>
      <c r="MTF696" s="413"/>
      <c r="MTG696" s="413"/>
      <c r="MTH696" s="413"/>
      <c r="MTI696" s="413"/>
      <c r="MTJ696" s="413"/>
      <c r="MTK696" s="413"/>
      <c r="MTL696" s="413"/>
      <c r="MTM696" s="413"/>
      <c r="MTN696" s="413"/>
      <c r="MTO696" s="413"/>
      <c r="MTP696" s="413"/>
      <c r="MTQ696" s="413"/>
      <c r="MTR696" s="413"/>
      <c r="MTS696" s="413"/>
      <c r="MTT696" s="413"/>
      <c r="MTU696" s="413"/>
      <c r="MTV696" s="413"/>
      <c r="MTW696" s="413"/>
      <c r="MTX696" s="413"/>
      <c r="MTY696" s="413"/>
      <c r="MTZ696" s="414"/>
      <c r="MUA696" s="414"/>
      <c r="MUB696" s="414"/>
      <c r="MUC696" s="414"/>
      <c r="MUD696" s="414"/>
      <c r="MUE696" s="413"/>
      <c r="MUF696" s="413"/>
      <c r="MUG696" s="414"/>
      <c r="MUH696" s="414"/>
      <c r="MUI696" s="413"/>
      <c r="MUJ696" s="413"/>
      <c r="MUK696" s="414"/>
      <c r="MUL696" s="414"/>
      <c r="MUM696" s="413"/>
      <c r="MUN696" s="413"/>
      <c r="MUO696" s="413"/>
      <c r="MUP696" s="413"/>
      <c r="MUQ696" s="413"/>
      <c r="MUR696" s="413"/>
      <c r="MUS696" s="413"/>
      <c r="MUT696" s="414"/>
      <c r="MUU696" s="414"/>
      <c r="MUV696" s="413"/>
      <c r="MUW696" s="413"/>
      <c r="MUX696" s="414"/>
      <c r="MUY696" s="414"/>
      <c r="MUZ696" s="413"/>
      <c r="MVA696" s="413"/>
      <c r="MVB696" s="413"/>
      <c r="MVC696" s="413"/>
      <c r="MVD696" s="413"/>
      <c r="MVE696" s="407"/>
      <c r="MVF696" s="439"/>
      <c r="MVG696" s="413"/>
      <c r="MVH696" s="413"/>
      <c r="MVI696" s="413"/>
      <c r="MVJ696" s="413"/>
      <c r="MVK696" s="413"/>
      <c r="MVL696" s="413"/>
      <c r="MVM696" s="413"/>
      <c r="MVN696" s="412"/>
      <c r="MVO696" s="412"/>
      <c r="MVP696" s="412"/>
      <c r="MVQ696" s="412"/>
      <c r="MVR696" s="412"/>
      <c r="MVS696" s="412"/>
      <c r="MVT696" s="412"/>
      <c r="MVU696" s="412"/>
      <c r="MVV696" s="412"/>
      <c r="MVW696" s="412"/>
      <c r="MVX696" s="412"/>
      <c r="MVY696" s="412"/>
      <c r="MVZ696" s="412"/>
      <c r="MWA696" s="412"/>
      <c r="MWB696" s="412"/>
      <c r="MWC696" s="412"/>
      <c r="MWD696" s="412"/>
      <c r="MWE696" s="412"/>
      <c r="MWF696" s="412"/>
      <c r="MWG696" s="412"/>
      <c r="MWH696" s="412"/>
      <c r="MWI696" s="412"/>
      <c r="MWJ696" s="412"/>
      <c r="MWK696" s="412"/>
      <c r="MWL696" s="412"/>
      <c r="MWM696" s="412"/>
      <c r="MWN696" s="412"/>
      <c r="MWO696" s="412"/>
      <c r="MWP696" s="412"/>
      <c r="MWQ696" s="412"/>
      <c r="MWR696" s="412"/>
      <c r="MWS696" s="412"/>
      <c r="MWT696" s="412"/>
      <c r="MWU696" s="412"/>
      <c r="MWV696" s="412"/>
      <c r="MWW696" s="412"/>
      <c r="MWX696" s="412"/>
      <c r="MWY696" s="412"/>
      <c r="MWZ696" s="412"/>
      <c r="MXA696" s="412"/>
      <c r="MXB696" s="412"/>
      <c r="MXC696" s="412"/>
      <c r="MXD696" s="412"/>
      <c r="MXE696" s="412"/>
      <c r="MXF696" s="413"/>
      <c r="MXG696" s="413"/>
      <c r="MXH696" s="413"/>
      <c r="MXI696" s="413"/>
      <c r="MXJ696" s="413"/>
      <c r="MXK696" s="413"/>
      <c r="MXL696" s="413"/>
      <c r="MXM696" s="413"/>
      <c r="MXN696" s="413"/>
      <c r="MXO696" s="413"/>
      <c r="MXP696" s="413"/>
      <c r="MXQ696" s="413"/>
      <c r="MXR696" s="413"/>
      <c r="MXS696" s="413"/>
      <c r="MXT696" s="413"/>
      <c r="MXU696" s="413"/>
      <c r="MXV696" s="413"/>
      <c r="MXW696" s="413"/>
      <c r="MXX696" s="413"/>
      <c r="MXY696" s="413"/>
      <c r="MXZ696" s="413"/>
      <c r="MYA696" s="413"/>
      <c r="MYB696" s="413"/>
      <c r="MYC696" s="413"/>
      <c r="MYD696" s="414"/>
      <c r="MYE696" s="414"/>
      <c r="MYF696" s="414"/>
      <c r="MYG696" s="414"/>
      <c r="MYH696" s="414"/>
      <c r="MYI696" s="413"/>
      <c r="MYJ696" s="413"/>
      <c r="MYK696" s="414"/>
      <c r="MYL696" s="414"/>
      <c r="MYM696" s="413"/>
      <c r="MYN696" s="413"/>
      <c r="MYO696" s="414"/>
      <c r="MYP696" s="414"/>
      <c r="MYQ696" s="413"/>
      <c r="MYR696" s="413"/>
      <c r="MYS696" s="413"/>
      <c r="MYT696" s="413"/>
      <c r="MYU696" s="413"/>
      <c r="MYV696" s="413"/>
      <c r="MYW696" s="413"/>
      <c r="MYX696" s="414"/>
      <c r="MYY696" s="414"/>
      <c r="MYZ696" s="413"/>
      <c r="MZA696" s="413"/>
      <c r="MZB696" s="414"/>
      <c r="MZC696" s="414"/>
      <c r="MZD696" s="413"/>
      <c r="MZE696" s="413"/>
      <c r="MZF696" s="413"/>
      <c r="MZG696" s="413"/>
      <c r="MZH696" s="413"/>
      <c r="MZI696" s="407"/>
      <c r="MZJ696" s="439"/>
      <c r="MZK696" s="413"/>
      <c r="MZL696" s="413"/>
      <c r="MZM696" s="413"/>
      <c r="MZN696" s="413"/>
      <c r="MZO696" s="413"/>
      <c r="MZP696" s="413"/>
      <c r="MZQ696" s="413"/>
      <c r="MZR696" s="412"/>
      <c r="MZS696" s="412"/>
      <c r="MZT696" s="412"/>
      <c r="MZU696" s="412"/>
      <c r="MZV696" s="412"/>
      <c r="MZW696" s="412"/>
      <c r="MZX696" s="412"/>
      <c r="MZY696" s="412"/>
      <c r="MZZ696" s="412"/>
      <c r="NAA696" s="412"/>
      <c r="NAB696" s="412"/>
      <c r="NAC696" s="412"/>
      <c r="NAD696" s="412"/>
      <c r="NAE696" s="412"/>
      <c r="NAF696" s="412"/>
      <c r="NAG696" s="412"/>
      <c r="NAH696" s="412"/>
      <c r="NAI696" s="412"/>
      <c r="NAJ696" s="412"/>
      <c r="NAK696" s="412"/>
      <c r="NAL696" s="412"/>
      <c r="NAM696" s="412"/>
      <c r="NAN696" s="412"/>
      <c r="NAO696" s="412"/>
      <c r="NAP696" s="412"/>
      <c r="NAQ696" s="412"/>
      <c r="NAR696" s="412"/>
      <c r="NAS696" s="412"/>
      <c r="NAT696" s="412"/>
      <c r="NAU696" s="412"/>
      <c r="NAV696" s="412"/>
      <c r="NAW696" s="412"/>
      <c r="NAX696" s="412"/>
      <c r="NAY696" s="412"/>
      <c r="NAZ696" s="412"/>
      <c r="NBA696" s="412"/>
      <c r="NBB696" s="412"/>
      <c r="NBC696" s="412"/>
      <c r="NBD696" s="412"/>
      <c r="NBE696" s="412"/>
      <c r="NBF696" s="412"/>
      <c r="NBG696" s="412"/>
      <c r="NBH696" s="412"/>
      <c r="NBI696" s="412"/>
      <c r="NBJ696" s="413"/>
      <c r="NBK696" s="413"/>
      <c r="NBL696" s="413"/>
      <c r="NBM696" s="413"/>
      <c r="NBN696" s="413"/>
      <c r="NBO696" s="413"/>
      <c r="NBP696" s="413"/>
      <c r="NBQ696" s="413"/>
      <c r="NBR696" s="413"/>
      <c r="NBS696" s="413"/>
      <c r="NBT696" s="413"/>
      <c r="NBU696" s="413"/>
      <c r="NBV696" s="413"/>
      <c r="NBW696" s="413"/>
      <c r="NBX696" s="413"/>
      <c r="NBY696" s="413"/>
      <c r="NBZ696" s="413"/>
      <c r="NCA696" s="413"/>
      <c r="NCB696" s="413"/>
      <c r="NCC696" s="413"/>
      <c r="NCD696" s="413"/>
      <c r="NCE696" s="413"/>
      <c r="NCF696" s="413"/>
      <c r="NCG696" s="413"/>
      <c r="NCH696" s="414"/>
      <c r="NCI696" s="414"/>
      <c r="NCJ696" s="414"/>
      <c r="NCK696" s="414"/>
      <c r="NCL696" s="414"/>
      <c r="NCM696" s="413"/>
      <c r="NCN696" s="413"/>
      <c r="NCO696" s="414"/>
      <c r="NCP696" s="414"/>
      <c r="NCQ696" s="413"/>
      <c r="NCR696" s="413"/>
      <c r="NCS696" s="414"/>
      <c r="NCT696" s="414"/>
      <c r="NCU696" s="413"/>
      <c r="NCV696" s="413"/>
      <c r="NCW696" s="413"/>
      <c r="NCX696" s="413"/>
      <c r="NCY696" s="413"/>
      <c r="NCZ696" s="413"/>
      <c r="NDA696" s="413"/>
      <c r="NDB696" s="414"/>
      <c r="NDC696" s="414"/>
      <c r="NDD696" s="413"/>
      <c r="NDE696" s="413"/>
      <c r="NDF696" s="414"/>
      <c r="NDG696" s="414"/>
      <c r="NDH696" s="413"/>
      <c r="NDI696" s="413"/>
      <c r="NDJ696" s="413"/>
      <c r="NDK696" s="413"/>
      <c r="NDL696" s="413"/>
      <c r="NDM696" s="407"/>
      <c r="NDN696" s="439"/>
      <c r="NDO696" s="413"/>
      <c r="NDP696" s="413"/>
      <c r="NDQ696" s="413"/>
      <c r="NDR696" s="413"/>
      <c r="NDS696" s="413"/>
      <c r="NDT696" s="413"/>
      <c r="NDU696" s="413"/>
      <c r="NDV696" s="412"/>
      <c r="NDW696" s="412"/>
      <c r="NDX696" s="412"/>
      <c r="NDY696" s="412"/>
      <c r="NDZ696" s="412"/>
      <c r="NEA696" s="412"/>
      <c r="NEB696" s="412"/>
      <c r="NEC696" s="412"/>
      <c r="NED696" s="412"/>
      <c r="NEE696" s="412"/>
      <c r="NEF696" s="412"/>
      <c r="NEG696" s="412"/>
      <c r="NEH696" s="412"/>
      <c r="NEI696" s="412"/>
      <c r="NEJ696" s="412"/>
      <c r="NEK696" s="412"/>
      <c r="NEL696" s="412"/>
      <c r="NEM696" s="412"/>
      <c r="NEN696" s="412"/>
      <c r="NEO696" s="412"/>
      <c r="NEP696" s="412"/>
      <c r="NEQ696" s="412"/>
      <c r="NER696" s="412"/>
      <c r="NES696" s="412"/>
      <c r="NET696" s="412"/>
      <c r="NEU696" s="412"/>
      <c r="NEV696" s="412"/>
      <c r="NEW696" s="412"/>
      <c r="NEX696" s="412"/>
      <c r="NEY696" s="412"/>
      <c r="NEZ696" s="412"/>
      <c r="NFA696" s="412"/>
      <c r="NFB696" s="412"/>
      <c r="NFC696" s="412"/>
      <c r="NFD696" s="412"/>
      <c r="NFE696" s="412"/>
      <c r="NFF696" s="412"/>
      <c r="NFG696" s="412"/>
      <c r="NFH696" s="412"/>
      <c r="NFI696" s="412"/>
      <c r="NFJ696" s="412"/>
      <c r="NFK696" s="412"/>
      <c r="NFL696" s="412"/>
      <c r="NFM696" s="412"/>
      <c r="NFN696" s="413"/>
      <c r="NFO696" s="413"/>
      <c r="NFP696" s="413"/>
      <c r="NFQ696" s="413"/>
      <c r="NFR696" s="413"/>
      <c r="NFS696" s="413"/>
      <c r="NFT696" s="413"/>
      <c r="NFU696" s="413"/>
      <c r="NFV696" s="413"/>
      <c r="NFW696" s="413"/>
      <c r="NFX696" s="413"/>
      <c r="NFY696" s="413"/>
      <c r="NFZ696" s="413"/>
      <c r="NGA696" s="413"/>
      <c r="NGB696" s="413"/>
      <c r="NGC696" s="413"/>
      <c r="NGD696" s="413"/>
      <c r="NGE696" s="413"/>
      <c r="NGF696" s="413"/>
      <c r="NGG696" s="413"/>
      <c r="NGH696" s="413"/>
      <c r="NGI696" s="413"/>
      <c r="NGJ696" s="413"/>
      <c r="NGK696" s="413"/>
      <c r="NGL696" s="414"/>
      <c r="NGM696" s="414"/>
      <c r="NGN696" s="414"/>
      <c r="NGO696" s="414"/>
      <c r="NGP696" s="414"/>
      <c r="NGQ696" s="413"/>
      <c r="NGR696" s="413"/>
      <c r="NGS696" s="414"/>
      <c r="NGT696" s="414"/>
      <c r="NGU696" s="413"/>
      <c r="NGV696" s="413"/>
      <c r="NGW696" s="414"/>
      <c r="NGX696" s="414"/>
      <c r="NGY696" s="413"/>
      <c r="NGZ696" s="413"/>
      <c r="NHA696" s="413"/>
      <c r="NHB696" s="413"/>
      <c r="NHC696" s="413"/>
      <c r="NHD696" s="413"/>
      <c r="NHE696" s="413"/>
      <c r="NHF696" s="414"/>
      <c r="NHG696" s="414"/>
      <c r="NHH696" s="413"/>
      <c r="NHI696" s="413"/>
      <c r="NHJ696" s="414"/>
      <c r="NHK696" s="414"/>
      <c r="NHL696" s="413"/>
      <c r="NHM696" s="413"/>
      <c r="NHN696" s="413"/>
      <c r="NHO696" s="413"/>
      <c r="NHP696" s="413"/>
      <c r="NHQ696" s="407"/>
      <c r="NHR696" s="439"/>
      <c r="NHS696" s="413"/>
      <c r="NHT696" s="413"/>
      <c r="NHU696" s="413"/>
      <c r="NHV696" s="413"/>
      <c r="NHW696" s="413"/>
      <c r="NHX696" s="413"/>
      <c r="NHY696" s="413"/>
      <c r="NHZ696" s="412"/>
      <c r="NIA696" s="412"/>
      <c r="NIB696" s="412"/>
      <c r="NIC696" s="412"/>
      <c r="NID696" s="412"/>
      <c r="NIE696" s="412"/>
      <c r="NIF696" s="412"/>
      <c r="NIG696" s="412"/>
      <c r="NIH696" s="412"/>
      <c r="NII696" s="412"/>
      <c r="NIJ696" s="412"/>
      <c r="NIK696" s="412"/>
      <c r="NIL696" s="412"/>
      <c r="NIM696" s="412"/>
      <c r="NIN696" s="412"/>
      <c r="NIO696" s="412"/>
      <c r="NIP696" s="412"/>
      <c r="NIQ696" s="412"/>
      <c r="NIR696" s="412"/>
      <c r="NIS696" s="412"/>
      <c r="NIT696" s="412"/>
      <c r="NIU696" s="412"/>
      <c r="NIV696" s="412"/>
      <c r="NIW696" s="412"/>
      <c r="NIX696" s="412"/>
      <c r="NIY696" s="412"/>
      <c r="NIZ696" s="412"/>
      <c r="NJA696" s="412"/>
      <c r="NJB696" s="412"/>
      <c r="NJC696" s="412"/>
      <c r="NJD696" s="412"/>
      <c r="NJE696" s="412"/>
      <c r="NJF696" s="412"/>
      <c r="NJG696" s="412"/>
      <c r="NJH696" s="412"/>
      <c r="NJI696" s="412"/>
      <c r="NJJ696" s="412"/>
      <c r="NJK696" s="412"/>
      <c r="NJL696" s="412"/>
      <c r="NJM696" s="412"/>
      <c r="NJN696" s="412"/>
      <c r="NJO696" s="412"/>
      <c r="NJP696" s="412"/>
      <c r="NJQ696" s="412"/>
      <c r="NJR696" s="413"/>
      <c r="NJS696" s="413"/>
      <c r="NJT696" s="413"/>
      <c r="NJU696" s="413"/>
      <c r="NJV696" s="413"/>
      <c r="NJW696" s="413"/>
      <c r="NJX696" s="413"/>
      <c r="NJY696" s="413"/>
      <c r="NJZ696" s="413"/>
      <c r="NKA696" s="413"/>
      <c r="NKB696" s="413"/>
      <c r="NKC696" s="413"/>
      <c r="NKD696" s="413"/>
      <c r="NKE696" s="413"/>
      <c r="NKF696" s="413"/>
      <c r="NKG696" s="413"/>
      <c r="NKH696" s="413"/>
      <c r="NKI696" s="413"/>
      <c r="NKJ696" s="413"/>
      <c r="NKK696" s="413"/>
      <c r="NKL696" s="413"/>
      <c r="NKM696" s="413"/>
      <c r="NKN696" s="413"/>
      <c r="NKO696" s="413"/>
      <c r="NKP696" s="414"/>
      <c r="NKQ696" s="414"/>
      <c r="NKR696" s="414"/>
      <c r="NKS696" s="414"/>
      <c r="NKT696" s="414"/>
      <c r="NKU696" s="413"/>
      <c r="NKV696" s="413"/>
      <c r="NKW696" s="414"/>
      <c r="NKX696" s="414"/>
      <c r="NKY696" s="413"/>
      <c r="NKZ696" s="413"/>
      <c r="NLA696" s="414"/>
      <c r="NLB696" s="414"/>
      <c r="NLC696" s="413"/>
      <c r="NLD696" s="413"/>
      <c r="NLE696" s="413"/>
      <c r="NLF696" s="413"/>
      <c r="NLG696" s="413"/>
      <c r="NLH696" s="413"/>
      <c r="NLI696" s="413"/>
      <c r="NLJ696" s="414"/>
      <c r="NLK696" s="414"/>
      <c r="NLL696" s="413"/>
      <c r="NLM696" s="413"/>
      <c r="NLN696" s="414"/>
      <c r="NLO696" s="414"/>
      <c r="NLP696" s="413"/>
      <c r="NLQ696" s="413"/>
      <c r="NLR696" s="413"/>
      <c r="NLS696" s="413"/>
      <c r="NLT696" s="413"/>
      <c r="NLU696" s="407"/>
      <c r="NLV696" s="439"/>
      <c r="NLW696" s="413"/>
      <c r="NLX696" s="413"/>
      <c r="NLY696" s="413"/>
      <c r="NLZ696" s="413"/>
      <c r="NMA696" s="413"/>
      <c r="NMB696" s="413"/>
      <c r="NMC696" s="413"/>
      <c r="NMD696" s="412"/>
      <c r="NME696" s="412"/>
      <c r="NMF696" s="412"/>
      <c r="NMG696" s="412"/>
      <c r="NMH696" s="412"/>
      <c r="NMI696" s="412"/>
      <c r="NMJ696" s="412"/>
      <c r="NMK696" s="412"/>
      <c r="NML696" s="412"/>
      <c r="NMM696" s="412"/>
      <c r="NMN696" s="412"/>
      <c r="NMO696" s="412"/>
      <c r="NMP696" s="412"/>
      <c r="NMQ696" s="412"/>
      <c r="NMR696" s="412"/>
      <c r="NMS696" s="412"/>
      <c r="NMT696" s="412"/>
      <c r="NMU696" s="412"/>
      <c r="NMV696" s="412"/>
      <c r="NMW696" s="412"/>
      <c r="NMX696" s="412"/>
      <c r="NMY696" s="412"/>
      <c r="NMZ696" s="412"/>
      <c r="NNA696" s="412"/>
      <c r="NNB696" s="412"/>
      <c r="NNC696" s="412"/>
      <c r="NND696" s="412"/>
      <c r="NNE696" s="412"/>
      <c r="NNF696" s="412"/>
      <c r="NNG696" s="412"/>
      <c r="NNH696" s="412"/>
      <c r="NNI696" s="412"/>
      <c r="NNJ696" s="412"/>
      <c r="NNK696" s="412"/>
      <c r="NNL696" s="412"/>
      <c r="NNM696" s="412"/>
      <c r="NNN696" s="412"/>
      <c r="NNO696" s="412"/>
      <c r="NNP696" s="412"/>
      <c r="NNQ696" s="412"/>
      <c r="NNR696" s="412"/>
      <c r="NNS696" s="412"/>
      <c r="NNT696" s="412"/>
      <c r="NNU696" s="412"/>
      <c r="NNV696" s="413"/>
      <c r="NNW696" s="413"/>
      <c r="NNX696" s="413"/>
      <c r="NNY696" s="413"/>
      <c r="NNZ696" s="413"/>
      <c r="NOA696" s="413"/>
      <c r="NOB696" s="413"/>
      <c r="NOC696" s="413"/>
      <c r="NOD696" s="413"/>
      <c r="NOE696" s="413"/>
      <c r="NOF696" s="413"/>
      <c r="NOG696" s="413"/>
      <c r="NOH696" s="413"/>
      <c r="NOI696" s="413"/>
      <c r="NOJ696" s="413"/>
      <c r="NOK696" s="413"/>
      <c r="NOL696" s="413"/>
      <c r="NOM696" s="413"/>
      <c r="NON696" s="413"/>
      <c r="NOO696" s="413"/>
      <c r="NOP696" s="413"/>
      <c r="NOQ696" s="413"/>
      <c r="NOR696" s="413"/>
      <c r="NOS696" s="413"/>
      <c r="NOT696" s="414"/>
      <c r="NOU696" s="414"/>
      <c r="NOV696" s="414"/>
      <c r="NOW696" s="414"/>
      <c r="NOX696" s="414"/>
      <c r="NOY696" s="413"/>
      <c r="NOZ696" s="413"/>
      <c r="NPA696" s="414"/>
      <c r="NPB696" s="414"/>
      <c r="NPC696" s="413"/>
      <c r="NPD696" s="413"/>
      <c r="NPE696" s="414"/>
      <c r="NPF696" s="414"/>
      <c r="NPG696" s="413"/>
      <c r="NPH696" s="413"/>
      <c r="NPI696" s="413"/>
      <c r="NPJ696" s="413"/>
      <c r="NPK696" s="413"/>
      <c r="NPL696" s="413"/>
      <c r="NPM696" s="413"/>
      <c r="NPN696" s="414"/>
      <c r="NPO696" s="414"/>
      <c r="NPP696" s="413"/>
      <c r="NPQ696" s="413"/>
      <c r="NPR696" s="414"/>
      <c r="NPS696" s="414"/>
      <c r="NPT696" s="413"/>
      <c r="NPU696" s="413"/>
      <c r="NPV696" s="413"/>
      <c r="NPW696" s="413"/>
      <c r="NPX696" s="413"/>
      <c r="NPY696" s="407"/>
      <c r="NPZ696" s="439"/>
      <c r="NQA696" s="413"/>
      <c r="NQB696" s="413"/>
      <c r="NQC696" s="413"/>
      <c r="NQD696" s="413"/>
      <c r="NQE696" s="413"/>
      <c r="NQF696" s="413"/>
      <c r="NQG696" s="413"/>
      <c r="NQH696" s="412"/>
      <c r="NQI696" s="412"/>
      <c r="NQJ696" s="412"/>
      <c r="NQK696" s="412"/>
      <c r="NQL696" s="412"/>
      <c r="NQM696" s="412"/>
      <c r="NQN696" s="412"/>
      <c r="NQO696" s="412"/>
      <c r="NQP696" s="412"/>
      <c r="NQQ696" s="412"/>
      <c r="NQR696" s="412"/>
      <c r="NQS696" s="412"/>
      <c r="NQT696" s="412"/>
      <c r="NQU696" s="412"/>
      <c r="NQV696" s="412"/>
      <c r="NQW696" s="412"/>
      <c r="NQX696" s="412"/>
      <c r="NQY696" s="412"/>
      <c r="NQZ696" s="412"/>
      <c r="NRA696" s="412"/>
      <c r="NRB696" s="412"/>
      <c r="NRC696" s="412"/>
      <c r="NRD696" s="412"/>
      <c r="NRE696" s="412"/>
      <c r="NRF696" s="412"/>
      <c r="NRG696" s="412"/>
      <c r="NRH696" s="412"/>
      <c r="NRI696" s="412"/>
      <c r="NRJ696" s="412"/>
      <c r="NRK696" s="412"/>
      <c r="NRL696" s="412"/>
      <c r="NRM696" s="412"/>
      <c r="NRN696" s="412"/>
      <c r="NRO696" s="412"/>
      <c r="NRP696" s="412"/>
      <c r="NRQ696" s="412"/>
      <c r="NRR696" s="412"/>
      <c r="NRS696" s="412"/>
      <c r="NRT696" s="412"/>
      <c r="NRU696" s="412"/>
      <c r="NRV696" s="412"/>
      <c r="NRW696" s="412"/>
      <c r="NRX696" s="412"/>
      <c r="NRY696" s="412"/>
      <c r="NRZ696" s="413"/>
      <c r="NSA696" s="413"/>
      <c r="NSB696" s="413"/>
      <c r="NSC696" s="413"/>
      <c r="NSD696" s="413"/>
      <c r="NSE696" s="413"/>
      <c r="NSF696" s="413"/>
      <c r="NSG696" s="413"/>
      <c r="NSH696" s="413"/>
      <c r="NSI696" s="413"/>
      <c r="NSJ696" s="413"/>
      <c r="NSK696" s="413"/>
      <c r="NSL696" s="413"/>
      <c r="NSM696" s="413"/>
      <c r="NSN696" s="413"/>
      <c r="NSO696" s="413"/>
      <c r="NSP696" s="413"/>
      <c r="NSQ696" s="413"/>
      <c r="NSR696" s="413"/>
      <c r="NSS696" s="413"/>
      <c r="NST696" s="413"/>
      <c r="NSU696" s="413"/>
      <c r="NSV696" s="413"/>
      <c r="NSW696" s="413"/>
      <c r="NSX696" s="414"/>
      <c r="NSY696" s="414"/>
      <c r="NSZ696" s="414"/>
      <c r="NTA696" s="414"/>
      <c r="NTB696" s="414"/>
      <c r="NTC696" s="413"/>
      <c r="NTD696" s="413"/>
      <c r="NTE696" s="414"/>
      <c r="NTF696" s="414"/>
      <c r="NTG696" s="413"/>
      <c r="NTH696" s="413"/>
      <c r="NTI696" s="414"/>
      <c r="NTJ696" s="414"/>
      <c r="NTK696" s="413"/>
      <c r="NTL696" s="413"/>
      <c r="NTM696" s="413"/>
      <c r="NTN696" s="413"/>
      <c r="NTO696" s="413"/>
      <c r="NTP696" s="413"/>
      <c r="NTQ696" s="413"/>
      <c r="NTR696" s="414"/>
      <c r="NTS696" s="414"/>
      <c r="NTT696" s="413"/>
      <c r="NTU696" s="413"/>
      <c r="NTV696" s="414"/>
      <c r="NTW696" s="414"/>
      <c r="NTX696" s="413"/>
      <c r="NTY696" s="413"/>
      <c r="NTZ696" s="413"/>
      <c r="NUA696" s="413"/>
      <c r="NUB696" s="413"/>
      <c r="NUC696" s="407"/>
      <c r="NUD696" s="439"/>
      <c r="NUE696" s="413"/>
      <c r="NUF696" s="413"/>
      <c r="NUG696" s="413"/>
      <c r="NUH696" s="413"/>
      <c r="NUI696" s="413"/>
      <c r="NUJ696" s="413"/>
      <c r="NUK696" s="413"/>
      <c r="NUL696" s="412"/>
      <c r="NUM696" s="412"/>
      <c r="NUN696" s="412"/>
      <c r="NUO696" s="412"/>
      <c r="NUP696" s="412"/>
      <c r="NUQ696" s="412"/>
      <c r="NUR696" s="412"/>
      <c r="NUS696" s="412"/>
      <c r="NUT696" s="412"/>
      <c r="NUU696" s="412"/>
      <c r="NUV696" s="412"/>
      <c r="NUW696" s="412"/>
      <c r="NUX696" s="412"/>
      <c r="NUY696" s="412"/>
      <c r="NUZ696" s="412"/>
      <c r="NVA696" s="412"/>
      <c r="NVB696" s="412"/>
      <c r="NVC696" s="412"/>
      <c r="NVD696" s="412"/>
      <c r="NVE696" s="412"/>
      <c r="NVF696" s="412"/>
      <c r="NVG696" s="412"/>
      <c r="NVH696" s="412"/>
      <c r="NVI696" s="412"/>
      <c r="NVJ696" s="412"/>
      <c r="NVK696" s="412"/>
      <c r="NVL696" s="412"/>
      <c r="NVM696" s="412"/>
      <c r="NVN696" s="412"/>
      <c r="NVO696" s="412"/>
      <c r="NVP696" s="412"/>
      <c r="NVQ696" s="412"/>
      <c r="NVR696" s="412"/>
      <c r="NVS696" s="412"/>
      <c r="NVT696" s="412"/>
      <c r="NVU696" s="412"/>
      <c r="NVV696" s="412"/>
      <c r="NVW696" s="412"/>
      <c r="NVX696" s="412"/>
      <c r="NVY696" s="412"/>
      <c r="NVZ696" s="412"/>
      <c r="NWA696" s="412"/>
      <c r="NWB696" s="412"/>
      <c r="NWC696" s="412"/>
      <c r="NWD696" s="413"/>
      <c r="NWE696" s="413"/>
      <c r="NWF696" s="413"/>
      <c r="NWG696" s="413"/>
      <c r="NWH696" s="413"/>
      <c r="NWI696" s="413"/>
      <c r="NWJ696" s="413"/>
      <c r="NWK696" s="413"/>
      <c r="NWL696" s="413"/>
      <c r="NWM696" s="413"/>
      <c r="NWN696" s="413"/>
      <c r="NWO696" s="413"/>
      <c r="NWP696" s="413"/>
      <c r="NWQ696" s="413"/>
      <c r="NWR696" s="413"/>
      <c r="NWS696" s="413"/>
      <c r="NWT696" s="413"/>
      <c r="NWU696" s="413"/>
      <c r="NWV696" s="413"/>
      <c r="NWW696" s="413"/>
      <c r="NWX696" s="413"/>
      <c r="NWY696" s="413"/>
      <c r="NWZ696" s="413"/>
      <c r="NXA696" s="413"/>
      <c r="NXB696" s="414"/>
      <c r="NXC696" s="414"/>
      <c r="NXD696" s="414"/>
      <c r="NXE696" s="414"/>
      <c r="NXF696" s="414"/>
      <c r="NXG696" s="413"/>
      <c r="NXH696" s="413"/>
      <c r="NXI696" s="414"/>
      <c r="NXJ696" s="414"/>
      <c r="NXK696" s="413"/>
      <c r="NXL696" s="413"/>
      <c r="NXM696" s="414"/>
      <c r="NXN696" s="414"/>
      <c r="NXO696" s="413"/>
      <c r="NXP696" s="413"/>
      <c r="NXQ696" s="413"/>
      <c r="NXR696" s="413"/>
      <c r="NXS696" s="413"/>
      <c r="NXT696" s="413"/>
      <c r="NXU696" s="413"/>
      <c r="NXV696" s="414"/>
      <c r="NXW696" s="414"/>
      <c r="NXX696" s="413"/>
      <c r="NXY696" s="413"/>
      <c r="NXZ696" s="414"/>
      <c r="NYA696" s="414"/>
      <c r="NYB696" s="413"/>
      <c r="NYC696" s="413"/>
      <c r="NYD696" s="413"/>
      <c r="NYE696" s="413"/>
      <c r="NYF696" s="413"/>
      <c r="NYG696" s="407"/>
      <c r="NYH696" s="439"/>
      <c r="NYI696" s="413"/>
      <c r="NYJ696" s="413"/>
      <c r="NYK696" s="413"/>
      <c r="NYL696" s="413"/>
      <c r="NYM696" s="413"/>
      <c r="NYN696" s="413"/>
      <c r="NYO696" s="413"/>
      <c r="NYP696" s="412"/>
      <c r="NYQ696" s="412"/>
      <c r="NYR696" s="412"/>
      <c r="NYS696" s="412"/>
      <c r="NYT696" s="412"/>
      <c r="NYU696" s="412"/>
      <c r="NYV696" s="412"/>
      <c r="NYW696" s="412"/>
      <c r="NYX696" s="412"/>
      <c r="NYY696" s="412"/>
      <c r="NYZ696" s="412"/>
      <c r="NZA696" s="412"/>
      <c r="NZB696" s="412"/>
      <c r="NZC696" s="412"/>
      <c r="NZD696" s="412"/>
      <c r="NZE696" s="412"/>
      <c r="NZF696" s="412"/>
      <c r="NZG696" s="412"/>
      <c r="NZH696" s="412"/>
      <c r="NZI696" s="412"/>
      <c r="NZJ696" s="412"/>
      <c r="NZK696" s="412"/>
      <c r="NZL696" s="412"/>
      <c r="NZM696" s="412"/>
      <c r="NZN696" s="412"/>
      <c r="NZO696" s="412"/>
      <c r="NZP696" s="412"/>
      <c r="NZQ696" s="412"/>
      <c r="NZR696" s="412"/>
      <c r="NZS696" s="412"/>
      <c r="NZT696" s="412"/>
      <c r="NZU696" s="412"/>
      <c r="NZV696" s="412"/>
      <c r="NZW696" s="412"/>
      <c r="NZX696" s="412"/>
      <c r="NZY696" s="412"/>
      <c r="NZZ696" s="412"/>
      <c r="OAA696" s="412"/>
      <c r="OAB696" s="412"/>
      <c r="OAC696" s="412"/>
      <c r="OAD696" s="412"/>
      <c r="OAE696" s="412"/>
      <c r="OAF696" s="412"/>
      <c r="OAG696" s="412"/>
      <c r="OAH696" s="413"/>
      <c r="OAI696" s="413"/>
      <c r="OAJ696" s="413"/>
      <c r="OAK696" s="413"/>
      <c r="OAL696" s="413"/>
      <c r="OAM696" s="413"/>
      <c r="OAN696" s="413"/>
      <c r="OAO696" s="413"/>
      <c r="OAP696" s="413"/>
      <c r="OAQ696" s="413"/>
      <c r="OAR696" s="413"/>
      <c r="OAS696" s="413"/>
      <c r="OAT696" s="413"/>
      <c r="OAU696" s="413"/>
      <c r="OAV696" s="413"/>
      <c r="OAW696" s="413"/>
      <c r="OAX696" s="413"/>
      <c r="OAY696" s="413"/>
      <c r="OAZ696" s="413"/>
      <c r="OBA696" s="413"/>
      <c r="OBB696" s="413"/>
      <c r="OBC696" s="413"/>
      <c r="OBD696" s="413"/>
      <c r="OBE696" s="413"/>
      <c r="OBF696" s="414"/>
      <c r="OBG696" s="414"/>
      <c r="OBH696" s="414"/>
      <c r="OBI696" s="414"/>
      <c r="OBJ696" s="414"/>
      <c r="OBK696" s="413"/>
      <c r="OBL696" s="413"/>
      <c r="OBM696" s="414"/>
      <c r="OBN696" s="414"/>
      <c r="OBO696" s="413"/>
      <c r="OBP696" s="413"/>
      <c r="OBQ696" s="414"/>
      <c r="OBR696" s="414"/>
      <c r="OBS696" s="413"/>
      <c r="OBT696" s="413"/>
      <c r="OBU696" s="413"/>
      <c r="OBV696" s="413"/>
      <c r="OBW696" s="413"/>
      <c r="OBX696" s="413"/>
      <c r="OBY696" s="413"/>
      <c r="OBZ696" s="414"/>
      <c r="OCA696" s="414"/>
      <c r="OCB696" s="413"/>
      <c r="OCC696" s="413"/>
      <c r="OCD696" s="414"/>
      <c r="OCE696" s="414"/>
      <c r="OCF696" s="413"/>
      <c r="OCG696" s="413"/>
      <c r="OCH696" s="413"/>
      <c r="OCI696" s="413"/>
      <c r="OCJ696" s="413"/>
      <c r="OCK696" s="407"/>
      <c r="OCL696" s="439"/>
      <c r="OCM696" s="413"/>
      <c r="OCN696" s="413"/>
      <c r="OCO696" s="413"/>
      <c r="OCP696" s="413"/>
      <c r="OCQ696" s="413"/>
      <c r="OCR696" s="413"/>
      <c r="OCS696" s="413"/>
      <c r="OCT696" s="412"/>
      <c r="OCU696" s="412"/>
      <c r="OCV696" s="412"/>
      <c r="OCW696" s="412"/>
      <c r="OCX696" s="412"/>
      <c r="OCY696" s="412"/>
      <c r="OCZ696" s="412"/>
      <c r="ODA696" s="412"/>
      <c r="ODB696" s="412"/>
      <c r="ODC696" s="412"/>
      <c r="ODD696" s="412"/>
      <c r="ODE696" s="412"/>
      <c r="ODF696" s="412"/>
      <c r="ODG696" s="412"/>
      <c r="ODH696" s="412"/>
      <c r="ODI696" s="412"/>
      <c r="ODJ696" s="412"/>
      <c r="ODK696" s="412"/>
      <c r="ODL696" s="412"/>
      <c r="ODM696" s="412"/>
      <c r="ODN696" s="412"/>
      <c r="ODO696" s="412"/>
      <c r="ODP696" s="412"/>
      <c r="ODQ696" s="412"/>
      <c r="ODR696" s="412"/>
      <c r="ODS696" s="412"/>
      <c r="ODT696" s="412"/>
      <c r="ODU696" s="412"/>
      <c r="ODV696" s="412"/>
      <c r="ODW696" s="412"/>
      <c r="ODX696" s="412"/>
      <c r="ODY696" s="412"/>
      <c r="ODZ696" s="412"/>
      <c r="OEA696" s="412"/>
      <c r="OEB696" s="412"/>
      <c r="OEC696" s="412"/>
      <c r="OED696" s="412"/>
      <c r="OEE696" s="412"/>
      <c r="OEF696" s="412"/>
      <c r="OEG696" s="412"/>
      <c r="OEH696" s="412"/>
      <c r="OEI696" s="412"/>
      <c r="OEJ696" s="412"/>
      <c r="OEK696" s="412"/>
      <c r="OEL696" s="413"/>
      <c r="OEM696" s="413"/>
      <c r="OEN696" s="413"/>
      <c r="OEO696" s="413"/>
      <c r="OEP696" s="413"/>
      <c r="OEQ696" s="413"/>
      <c r="OER696" s="413"/>
      <c r="OES696" s="413"/>
      <c r="OET696" s="413"/>
      <c r="OEU696" s="413"/>
      <c r="OEV696" s="413"/>
      <c r="OEW696" s="413"/>
      <c r="OEX696" s="413"/>
      <c r="OEY696" s="413"/>
      <c r="OEZ696" s="413"/>
      <c r="OFA696" s="413"/>
      <c r="OFB696" s="413"/>
      <c r="OFC696" s="413"/>
      <c r="OFD696" s="413"/>
      <c r="OFE696" s="413"/>
      <c r="OFF696" s="413"/>
      <c r="OFG696" s="413"/>
      <c r="OFH696" s="413"/>
      <c r="OFI696" s="413"/>
      <c r="OFJ696" s="414"/>
      <c r="OFK696" s="414"/>
      <c r="OFL696" s="414"/>
      <c r="OFM696" s="414"/>
      <c r="OFN696" s="414"/>
      <c r="OFO696" s="413"/>
      <c r="OFP696" s="413"/>
      <c r="OFQ696" s="414"/>
      <c r="OFR696" s="414"/>
      <c r="OFS696" s="413"/>
      <c r="OFT696" s="413"/>
      <c r="OFU696" s="414"/>
      <c r="OFV696" s="414"/>
      <c r="OFW696" s="413"/>
      <c r="OFX696" s="413"/>
      <c r="OFY696" s="413"/>
      <c r="OFZ696" s="413"/>
      <c r="OGA696" s="413"/>
      <c r="OGB696" s="413"/>
      <c r="OGC696" s="413"/>
      <c r="OGD696" s="414"/>
      <c r="OGE696" s="414"/>
      <c r="OGF696" s="413"/>
      <c r="OGG696" s="413"/>
      <c r="OGH696" s="414"/>
      <c r="OGI696" s="414"/>
      <c r="OGJ696" s="413"/>
      <c r="OGK696" s="413"/>
      <c r="OGL696" s="413"/>
      <c r="OGM696" s="413"/>
      <c r="OGN696" s="413"/>
      <c r="OGO696" s="407"/>
      <c r="OGP696" s="439"/>
      <c r="OGQ696" s="413"/>
      <c r="OGR696" s="413"/>
      <c r="OGS696" s="413"/>
      <c r="OGT696" s="413"/>
      <c r="OGU696" s="413"/>
      <c r="OGV696" s="413"/>
      <c r="OGW696" s="413"/>
      <c r="OGX696" s="412"/>
      <c r="OGY696" s="412"/>
      <c r="OGZ696" s="412"/>
      <c r="OHA696" s="412"/>
      <c r="OHB696" s="412"/>
      <c r="OHC696" s="412"/>
      <c r="OHD696" s="412"/>
      <c r="OHE696" s="412"/>
      <c r="OHF696" s="412"/>
      <c r="OHG696" s="412"/>
      <c r="OHH696" s="412"/>
      <c r="OHI696" s="412"/>
      <c r="OHJ696" s="412"/>
      <c r="OHK696" s="412"/>
      <c r="OHL696" s="412"/>
      <c r="OHM696" s="412"/>
      <c r="OHN696" s="412"/>
      <c r="OHO696" s="412"/>
      <c r="OHP696" s="412"/>
      <c r="OHQ696" s="412"/>
      <c r="OHR696" s="412"/>
      <c r="OHS696" s="412"/>
      <c r="OHT696" s="412"/>
      <c r="OHU696" s="412"/>
      <c r="OHV696" s="412"/>
      <c r="OHW696" s="412"/>
      <c r="OHX696" s="412"/>
      <c r="OHY696" s="412"/>
      <c r="OHZ696" s="412"/>
      <c r="OIA696" s="412"/>
      <c r="OIB696" s="412"/>
      <c r="OIC696" s="412"/>
      <c r="OID696" s="412"/>
      <c r="OIE696" s="412"/>
      <c r="OIF696" s="412"/>
      <c r="OIG696" s="412"/>
      <c r="OIH696" s="412"/>
      <c r="OII696" s="412"/>
      <c r="OIJ696" s="412"/>
      <c r="OIK696" s="412"/>
      <c r="OIL696" s="412"/>
      <c r="OIM696" s="412"/>
      <c r="OIN696" s="412"/>
      <c r="OIO696" s="412"/>
      <c r="OIP696" s="413"/>
      <c r="OIQ696" s="413"/>
      <c r="OIR696" s="413"/>
      <c r="OIS696" s="413"/>
      <c r="OIT696" s="413"/>
      <c r="OIU696" s="413"/>
      <c r="OIV696" s="413"/>
      <c r="OIW696" s="413"/>
      <c r="OIX696" s="413"/>
      <c r="OIY696" s="413"/>
      <c r="OIZ696" s="413"/>
      <c r="OJA696" s="413"/>
      <c r="OJB696" s="413"/>
      <c r="OJC696" s="413"/>
      <c r="OJD696" s="413"/>
      <c r="OJE696" s="413"/>
      <c r="OJF696" s="413"/>
      <c r="OJG696" s="413"/>
      <c r="OJH696" s="413"/>
      <c r="OJI696" s="413"/>
      <c r="OJJ696" s="413"/>
      <c r="OJK696" s="413"/>
      <c r="OJL696" s="413"/>
      <c r="OJM696" s="413"/>
      <c r="OJN696" s="414"/>
      <c r="OJO696" s="414"/>
      <c r="OJP696" s="414"/>
      <c r="OJQ696" s="414"/>
      <c r="OJR696" s="414"/>
      <c r="OJS696" s="413"/>
      <c r="OJT696" s="413"/>
      <c r="OJU696" s="414"/>
      <c r="OJV696" s="414"/>
      <c r="OJW696" s="413"/>
      <c r="OJX696" s="413"/>
      <c r="OJY696" s="414"/>
      <c r="OJZ696" s="414"/>
      <c r="OKA696" s="413"/>
      <c r="OKB696" s="413"/>
      <c r="OKC696" s="413"/>
      <c r="OKD696" s="413"/>
      <c r="OKE696" s="413"/>
      <c r="OKF696" s="413"/>
      <c r="OKG696" s="413"/>
      <c r="OKH696" s="414"/>
      <c r="OKI696" s="414"/>
      <c r="OKJ696" s="413"/>
      <c r="OKK696" s="413"/>
      <c r="OKL696" s="414"/>
      <c r="OKM696" s="414"/>
      <c r="OKN696" s="413"/>
      <c r="OKO696" s="413"/>
      <c r="OKP696" s="413"/>
      <c r="OKQ696" s="413"/>
      <c r="OKR696" s="413"/>
      <c r="OKS696" s="407"/>
      <c r="OKT696" s="439"/>
      <c r="OKU696" s="413"/>
      <c r="OKV696" s="413"/>
      <c r="OKW696" s="413"/>
      <c r="OKX696" s="413"/>
      <c r="OKY696" s="413"/>
      <c r="OKZ696" s="413"/>
      <c r="OLA696" s="413"/>
      <c r="OLB696" s="412"/>
      <c r="OLC696" s="412"/>
      <c r="OLD696" s="412"/>
      <c r="OLE696" s="412"/>
      <c r="OLF696" s="412"/>
      <c r="OLG696" s="412"/>
      <c r="OLH696" s="412"/>
      <c r="OLI696" s="412"/>
      <c r="OLJ696" s="412"/>
      <c r="OLK696" s="412"/>
      <c r="OLL696" s="412"/>
      <c r="OLM696" s="412"/>
      <c r="OLN696" s="412"/>
      <c r="OLO696" s="412"/>
      <c r="OLP696" s="412"/>
      <c r="OLQ696" s="412"/>
      <c r="OLR696" s="412"/>
      <c r="OLS696" s="412"/>
      <c r="OLT696" s="412"/>
      <c r="OLU696" s="412"/>
      <c r="OLV696" s="412"/>
      <c r="OLW696" s="412"/>
      <c r="OLX696" s="412"/>
      <c r="OLY696" s="412"/>
      <c r="OLZ696" s="412"/>
      <c r="OMA696" s="412"/>
      <c r="OMB696" s="412"/>
      <c r="OMC696" s="412"/>
      <c r="OMD696" s="412"/>
      <c r="OME696" s="412"/>
      <c r="OMF696" s="412"/>
      <c r="OMG696" s="412"/>
      <c r="OMH696" s="412"/>
      <c r="OMI696" s="412"/>
      <c r="OMJ696" s="412"/>
      <c r="OMK696" s="412"/>
      <c r="OML696" s="412"/>
      <c r="OMM696" s="412"/>
      <c r="OMN696" s="412"/>
      <c r="OMO696" s="412"/>
      <c r="OMP696" s="412"/>
      <c r="OMQ696" s="412"/>
      <c r="OMR696" s="412"/>
      <c r="OMS696" s="412"/>
      <c r="OMT696" s="413"/>
      <c r="OMU696" s="413"/>
      <c r="OMV696" s="413"/>
      <c r="OMW696" s="413"/>
      <c r="OMX696" s="413"/>
      <c r="OMY696" s="413"/>
      <c r="OMZ696" s="413"/>
      <c r="ONA696" s="413"/>
      <c r="ONB696" s="413"/>
      <c r="ONC696" s="413"/>
      <c r="OND696" s="413"/>
      <c r="ONE696" s="413"/>
      <c r="ONF696" s="413"/>
      <c r="ONG696" s="413"/>
      <c r="ONH696" s="413"/>
      <c r="ONI696" s="413"/>
      <c r="ONJ696" s="413"/>
      <c r="ONK696" s="413"/>
      <c r="ONL696" s="413"/>
      <c r="ONM696" s="413"/>
      <c r="ONN696" s="413"/>
      <c r="ONO696" s="413"/>
      <c r="ONP696" s="413"/>
      <c r="ONQ696" s="413"/>
      <c r="ONR696" s="414"/>
      <c r="ONS696" s="414"/>
      <c r="ONT696" s="414"/>
      <c r="ONU696" s="414"/>
      <c r="ONV696" s="414"/>
      <c r="ONW696" s="413"/>
      <c r="ONX696" s="413"/>
      <c r="ONY696" s="414"/>
      <c r="ONZ696" s="414"/>
      <c r="OOA696" s="413"/>
      <c r="OOB696" s="413"/>
      <c r="OOC696" s="414"/>
      <c r="OOD696" s="414"/>
      <c r="OOE696" s="413"/>
      <c r="OOF696" s="413"/>
      <c r="OOG696" s="413"/>
      <c r="OOH696" s="413"/>
      <c r="OOI696" s="413"/>
      <c r="OOJ696" s="413"/>
      <c r="OOK696" s="413"/>
      <c r="OOL696" s="414"/>
      <c r="OOM696" s="414"/>
      <c r="OON696" s="413"/>
      <c r="OOO696" s="413"/>
      <c r="OOP696" s="414"/>
      <c r="OOQ696" s="414"/>
      <c r="OOR696" s="413"/>
      <c r="OOS696" s="413"/>
      <c r="OOT696" s="413"/>
      <c r="OOU696" s="413"/>
      <c r="OOV696" s="413"/>
      <c r="OOW696" s="407"/>
      <c r="OOX696" s="439"/>
      <c r="OOY696" s="413"/>
      <c r="OOZ696" s="413"/>
      <c r="OPA696" s="413"/>
      <c r="OPB696" s="413"/>
      <c r="OPC696" s="413"/>
      <c r="OPD696" s="413"/>
      <c r="OPE696" s="413"/>
      <c r="OPF696" s="412"/>
      <c r="OPG696" s="412"/>
      <c r="OPH696" s="412"/>
      <c r="OPI696" s="412"/>
      <c r="OPJ696" s="412"/>
      <c r="OPK696" s="412"/>
      <c r="OPL696" s="412"/>
      <c r="OPM696" s="412"/>
      <c r="OPN696" s="412"/>
      <c r="OPO696" s="412"/>
      <c r="OPP696" s="412"/>
      <c r="OPQ696" s="412"/>
      <c r="OPR696" s="412"/>
      <c r="OPS696" s="412"/>
      <c r="OPT696" s="412"/>
      <c r="OPU696" s="412"/>
      <c r="OPV696" s="412"/>
      <c r="OPW696" s="412"/>
      <c r="OPX696" s="412"/>
      <c r="OPY696" s="412"/>
      <c r="OPZ696" s="412"/>
      <c r="OQA696" s="412"/>
      <c r="OQB696" s="412"/>
      <c r="OQC696" s="412"/>
      <c r="OQD696" s="412"/>
      <c r="OQE696" s="412"/>
      <c r="OQF696" s="412"/>
      <c r="OQG696" s="412"/>
      <c r="OQH696" s="412"/>
      <c r="OQI696" s="412"/>
      <c r="OQJ696" s="412"/>
      <c r="OQK696" s="412"/>
      <c r="OQL696" s="412"/>
      <c r="OQM696" s="412"/>
      <c r="OQN696" s="412"/>
      <c r="OQO696" s="412"/>
      <c r="OQP696" s="412"/>
      <c r="OQQ696" s="412"/>
      <c r="OQR696" s="412"/>
      <c r="OQS696" s="412"/>
      <c r="OQT696" s="412"/>
      <c r="OQU696" s="412"/>
      <c r="OQV696" s="412"/>
      <c r="OQW696" s="412"/>
      <c r="OQX696" s="413"/>
      <c r="OQY696" s="413"/>
      <c r="OQZ696" s="413"/>
      <c r="ORA696" s="413"/>
      <c r="ORB696" s="413"/>
      <c r="ORC696" s="413"/>
      <c r="ORD696" s="413"/>
      <c r="ORE696" s="413"/>
      <c r="ORF696" s="413"/>
      <c r="ORG696" s="413"/>
      <c r="ORH696" s="413"/>
      <c r="ORI696" s="413"/>
      <c r="ORJ696" s="413"/>
      <c r="ORK696" s="413"/>
      <c r="ORL696" s="413"/>
      <c r="ORM696" s="413"/>
      <c r="ORN696" s="413"/>
      <c r="ORO696" s="413"/>
      <c r="ORP696" s="413"/>
      <c r="ORQ696" s="413"/>
      <c r="ORR696" s="413"/>
      <c r="ORS696" s="413"/>
      <c r="ORT696" s="413"/>
      <c r="ORU696" s="413"/>
      <c r="ORV696" s="414"/>
      <c r="ORW696" s="414"/>
      <c r="ORX696" s="414"/>
      <c r="ORY696" s="414"/>
      <c r="ORZ696" s="414"/>
      <c r="OSA696" s="413"/>
      <c r="OSB696" s="413"/>
      <c r="OSC696" s="414"/>
      <c r="OSD696" s="414"/>
      <c r="OSE696" s="413"/>
      <c r="OSF696" s="413"/>
      <c r="OSG696" s="414"/>
      <c r="OSH696" s="414"/>
      <c r="OSI696" s="413"/>
      <c r="OSJ696" s="413"/>
      <c r="OSK696" s="413"/>
      <c r="OSL696" s="413"/>
      <c r="OSM696" s="413"/>
      <c r="OSN696" s="413"/>
      <c r="OSO696" s="413"/>
      <c r="OSP696" s="414"/>
      <c r="OSQ696" s="414"/>
      <c r="OSR696" s="413"/>
      <c r="OSS696" s="413"/>
      <c r="OST696" s="414"/>
      <c r="OSU696" s="414"/>
      <c r="OSV696" s="413"/>
      <c r="OSW696" s="413"/>
      <c r="OSX696" s="413"/>
      <c r="OSY696" s="413"/>
      <c r="OSZ696" s="413"/>
      <c r="OTA696" s="407"/>
      <c r="OTB696" s="439"/>
      <c r="OTC696" s="413"/>
      <c r="OTD696" s="413"/>
      <c r="OTE696" s="413"/>
      <c r="OTF696" s="413"/>
      <c r="OTG696" s="413"/>
      <c r="OTH696" s="413"/>
      <c r="OTI696" s="413"/>
      <c r="OTJ696" s="412"/>
      <c r="OTK696" s="412"/>
      <c r="OTL696" s="412"/>
      <c r="OTM696" s="412"/>
      <c r="OTN696" s="412"/>
      <c r="OTO696" s="412"/>
      <c r="OTP696" s="412"/>
      <c r="OTQ696" s="412"/>
      <c r="OTR696" s="412"/>
      <c r="OTS696" s="412"/>
      <c r="OTT696" s="412"/>
      <c r="OTU696" s="412"/>
      <c r="OTV696" s="412"/>
      <c r="OTW696" s="412"/>
      <c r="OTX696" s="412"/>
      <c r="OTY696" s="412"/>
      <c r="OTZ696" s="412"/>
      <c r="OUA696" s="412"/>
      <c r="OUB696" s="412"/>
      <c r="OUC696" s="412"/>
      <c r="OUD696" s="412"/>
      <c r="OUE696" s="412"/>
      <c r="OUF696" s="412"/>
      <c r="OUG696" s="412"/>
      <c r="OUH696" s="412"/>
      <c r="OUI696" s="412"/>
      <c r="OUJ696" s="412"/>
      <c r="OUK696" s="412"/>
      <c r="OUL696" s="412"/>
      <c r="OUM696" s="412"/>
      <c r="OUN696" s="412"/>
      <c r="OUO696" s="412"/>
      <c r="OUP696" s="412"/>
      <c r="OUQ696" s="412"/>
      <c r="OUR696" s="412"/>
      <c r="OUS696" s="412"/>
      <c r="OUT696" s="412"/>
      <c r="OUU696" s="412"/>
      <c r="OUV696" s="412"/>
      <c r="OUW696" s="412"/>
      <c r="OUX696" s="412"/>
      <c r="OUY696" s="412"/>
      <c r="OUZ696" s="412"/>
      <c r="OVA696" s="412"/>
      <c r="OVB696" s="413"/>
      <c r="OVC696" s="413"/>
      <c r="OVD696" s="413"/>
      <c r="OVE696" s="413"/>
      <c r="OVF696" s="413"/>
      <c r="OVG696" s="413"/>
      <c r="OVH696" s="413"/>
      <c r="OVI696" s="413"/>
      <c r="OVJ696" s="413"/>
      <c r="OVK696" s="413"/>
      <c r="OVL696" s="413"/>
      <c r="OVM696" s="413"/>
      <c r="OVN696" s="413"/>
      <c r="OVO696" s="413"/>
      <c r="OVP696" s="413"/>
      <c r="OVQ696" s="413"/>
      <c r="OVR696" s="413"/>
      <c r="OVS696" s="413"/>
      <c r="OVT696" s="413"/>
      <c r="OVU696" s="413"/>
      <c r="OVV696" s="413"/>
      <c r="OVW696" s="413"/>
      <c r="OVX696" s="413"/>
      <c r="OVY696" s="413"/>
      <c r="OVZ696" s="414"/>
      <c r="OWA696" s="414"/>
      <c r="OWB696" s="414"/>
      <c r="OWC696" s="414"/>
      <c r="OWD696" s="414"/>
      <c r="OWE696" s="413"/>
      <c r="OWF696" s="413"/>
      <c r="OWG696" s="414"/>
      <c r="OWH696" s="414"/>
      <c r="OWI696" s="413"/>
      <c r="OWJ696" s="413"/>
      <c r="OWK696" s="414"/>
      <c r="OWL696" s="414"/>
      <c r="OWM696" s="413"/>
      <c r="OWN696" s="413"/>
      <c r="OWO696" s="413"/>
      <c r="OWP696" s="413"/>
      <c r="OWQ696" s="413"/>
      <c r="OWR696" s="413"/>
      <c r="OWS696" s="413"/>
      <c r="OWT696" s="414"/>
      <c r="OWU696" s="414"/>
      <c r="OWV696" s="413"/>
      <c r="OWW696" s="413"/>
      <c r="OWX696" s="414"/>
      <c r="OWY696" s="414"/>
      <c r="OWZ696" s="413"/>
      <c r="OXA696" s="413"/>
      <c r="OXB696" s="413"/>
      <c r="OXC696" s="413"/>
      <c r="OXD696" s="413"/>
      <c r="OXE696" s="407"/>
      <c r="OXF696" s="439"/>
      <c r="OXG696" s="413"/>
      <c r="OXH696" s="413"/>
      <c r="OXI696" s="413"/>
      <c r="OXJ696" s="413"/>
      <c r="OXK696" s="413"/>
      <c r="OXL696" s="413"/>
      <c r="OXM696" s="413"/>
      <c r="OXN696" s="412"/>
      <c r="OXO696" s="412"/>
      <c r="OXP696" s="412"/>
      <c r="OXQ696" s="412"/>
      <c r="OXR696" s="412"/>
      <c r="OXS696" s="412"/>
      <c r="OXT696" s="412"/>
      <c r="OXU696" s="412"/>
      <c r="OXV696" s="412"/>
      <c r="OXW696" s="412"/>
      <c r="OXX696" s="412"/>
      <c r="OXY696" s="412"/>
      <c r="OXZ696" s="412"/>
      <c r="OYA696" s="412"/>
      <c r="OYB696" s="412"/>
      <c r="OYC696" s="412"/>
      <c r="OYD696" s="412"/>
      <c r="OYE696" s="412"/>
      <c r="OYF696" s="412"/>
      <c r="OYG696" s="412"/>
      <c r="OYH696" s="412"/>
      <c r="OYI696" s="412"/>
      <c r="OYJ696" s="412"/>
      <c r="OYK696" s="412"/>
      <c r="OYL696" s="412"/>
      <c r="OYM696" s="412"/>
      <c r="OYN696" s="412"/>
      <c r="OYO696" s="412"/>
      <c r="OYP696" s="412"/>
      <c r="OYQ696" s="412"/>
      <c r="OYR696" s="412"/>
      <c r="OYS696" s="412"/>
      <c r="OYT696" s="412"/>
      <c r="OYU696" s="412"/>
      <c r="OYV696" s="412"/>
      <c r="OYW696" s="412"/>
      <c r="OYX696" s="412"/>
      <c r="OYY696" s="412"/>
      <c r="OYZ696" s="412"/>
      <c r="OZA696" s="412"/>
      <c r="OZB696" s="412"/>
      <c r="OZC696" s="412"/>
      <c r="OZD696" s="412"/>
      <c r="OZE696" s="412"/>
      <c r="OZF696" s="413"/>
      <c r="OZG696" s="413"/>
      <c r="OZH696" s="413"/>
      <c r="OZI696" s="413"/>
      <c r="OZJ696" s="413"/>
      <c r="OZK696" s="413"/>
      <c r="OZL696" s="413"/>
      <c r="OZM696" s="413"/>
      <c r="OZN696" s="413"/>
      <c r="OZO696" s="413"/>
      <c r="OZP696" s="413"/>
      <c r="OZQ696" s="413"/>
      <c r="OZR696" s="413"/>
      <c r="OZS696" s="413"/>
      <c r="OZT696" s="413"/>
      <c r="OZU696" s="413"/>
      <c r="OZV696" s="413"/>
      <c r="OZW696" s="413"/>
      <c r="OZX696" s="413"/>
      <c r="OZY696" s="413"/>
      <c r="OZZ696" s="413"/>
      <c r="PAA696" s="413"/>
      <c r="PAB696" s="413"/>
      <c r="PAC696" s="413"/>
      <c r="PAD696" s="414"/>
      <c r="PAE696" s="414"/>
      <c r="PAF696" s="414"/>
      <c r="PAG696" s="414"/>
      <c r="PAH696" s="414"/>
      <c r="PAI696" s="413"/>
      <c r="PAJ696" s="413"/>
      <c r="PAK696" s="414"/>
      <c r="PAL696" s="414"/>
      <c r="PAM696" s="413"/>
      <c r="PAN696" s="413"/>
      <c r="PAO696" s="414"/>
      <c r="PAP696" s="414"/>
      <c r="PAQ696" s="413"/>
      <c r="PAR696" s="413"/>
      <c r="PAS696" s="413"/>
      <c r="PAT696" s="413"/>
      <c r="PAU696" s="413"/>
      <c r="PAV696" s="413"/>
      <c r="PAW696" s="413"/>
      <c r="PAX696" s="414"/>
      <c r="PAY696" s="414"/>
      <c r="PAZ696" s="413"/>
      <c r="PBA696" s="413"/>
      <c r="PBB696" s="414"/>
      <c r="PBC696" s="414"/>
      <c r="PBD696" s="413"/>
      <c r="PBE696" s="413"/>
      <c r="PBF696" s="413"/>
      <c r="PBG696" s="413"/>
      <c r="PBH696" s="413"/>
      <c r="PBI696" s="407"/>
      <c r="PBJ696" s="439"/>
      <c r="PBK696" s="413"/>
      <c r="PBL696" s="413"/>
      <c r="PBM696" s="413"/>
      <c r="PBN696" s="413"/>
      <c r="PBO696" s="413"/>
      <c r="PBP696" s="413"/>
      <c r="PBQ696" s="413"/>
      <c r="PBR696" s="412"/>
      <c r="PBS696" s="412"/>
      <c r="PBT696" s="412"/>
      <c r="PBU696" s="412"/>
      <c r="PBV696" s="412"/>
      <c r="PBW696" s="412"/>
      <c r="PBX696" s="412"/>
      <c r="PBY696" s="412"/>
      <c r="PBZ696" s="412"/>
      <c r="PCA696" s="412"/>
      <c r="PCB696" s="412"/>
      <c r="PCC696" s="412"/>
      <c r="PCD696" s="412"/>
      <c r="PCE696" s="412"/>
      <c r="PCF696" s="412"/>
      <c r="PCG696" s="412"/>
      <c r="PCH696" s="412"/>
      <c r="PCI696" s="412"/>
      <c r="PCJ696" s="412"/>
      <c r="PCK696" s="412"/>
      <c r="PCL696" s="412"/>
      <c r="PCM696" s="412"/>
      <c r="PCN696" s="412"/>
      <c r="PCO696" s="412"/>
      <c r="PCP696" s="412"/>
      <c r="PCQ696" s="412"/>
      <c r="PCR696" s="412"/>
      <c r="PCS696" s="412"/>
      <c r="PCT696" s="412"/>
      <c r="PCU696" s="412"/>
      <c r="PCV696" s="412"/>
      <c r="PCW696" s="412"/>
      <c r="PCX696" s="412"/>
      <c r="PCY696" s="412"/>
      <c r="PCZ696" s="412"/>
      <c r="PDA696" s="412"/>
      <c r="PDB696" s="412"/>
      <c r="PDC696" s="412"/>
      <c r="PDD696" s="412"/>
      <c r="PDE696" s="412"/>
      <c r="PDF696" s="412"/>
      <c r="PDG696" s="412"/>
      <c r="PDH696" s="412"/>
      <c r="PDI696" s="412"/>
      <c r="PDJ696" s="413"/>
      <c r="PDK696" s="413"/>
      <c r="PDL696" s="413"/>
      <c r="PDM696" s="413"/>
      <c r="PDN696" s="413"/>
      <c r="PDO696" s="413"/>
      <c r="PDP696" s="413"/>
      <c r="PDQ696" s="413"/>
      <c r="PDR696" s="413"/>
      <c r="PDS696" s="413"/>
      <c r="PDT696" s="413"/>
      <c r="PDU696" s="413"/>
      <c r="PDV696" s="413"/>
      <c r="PDW696" s="413"/>
      <c r="PDX696" s="413"/>
      <c r="PDY696" s="413"/>
      <c r="PDZ696" s="413"/>
      <c r="PEA696" s="413"/>
      <c r="PEB696" s="413"/>
      <c r="PEC696" s="413"/>
      <c r="PED696" s="413"/>
      <c r="PEE696" s="413"/>
      <c r="PEF696" s="413"/>
      <c r="PEG696" s="413"/>
      <c r="PEH696" s="414"/>
      <c r="PEI696" s="414"/>
      <c r="PEJ696" s="414"/>
      <c r="PEK696" s="414"/>
      <c r="PEL696" s="414"/>
      <c r="PEM696" s="413"/>
      <c r="PEN696" s="413"/>
      <c r="PEO696" s="414"/>
      <c r="PEP696" s="414"/>
      <c r="PEQ696" s="413"/>
      <c r="PER696" s="413"/>
      <c r="PES696" s="414"/>
      <c r="PET696" s="414"/>
      <c r="PEU696" s="413"/>
      <c r="PEV696" s="413"/>
      <c r="PEW696" s="413"/>
      <c r="PEX696" s="413"/>
      <c r="PEY696" s="413"/>
      <c r="PEZ696" s="413"/>
      <c r="PFA696" s="413"/>
      <c r="PFB696" s="414"/>
      <c r="PFC696" s="414"/>
      <c r="PFD696" s="413"/>
      <c r="PFE696" s="413"/>
      <c r="PFF696" s="414"/>
      <c r="PFG696" s="414"/>
      <c r="PFH696" s="413"/>
      <c r="PFI696" s="413"/>
      <c r="PFJ696" s="413"/>
      <c r="PFK696" s="413"/>
      <c r="PFL696" s="413"/>
      <c r="PFM696" s="407"/>
      <c r="PFN696" s="439"/>
      <c r="PFO696" s="413"/>
      <c r="PFP696" s="413"/>
      <c r="PFQ696" s="413"/>
      <c r="PFR696" s="413"/>
      <c r="PFS696" s="413"/>
      <c r="PFT696" s="413"/>
      <c r="PFU696" s="413"/>
      <c r="PFV696" s="412"/>
      <c r="PFW696" s="412"/>
      <c r="PFX696" s="412"/>
      <c r="PFY696" s="412"/>
      <c r="PFZ696" s="412"/>
      <c r="PGA696" s="412"/>
      <c r="PGB696" s="412"/>
      <c r="PGC696" s="412"/>
      <c r="PGD696" s="412"/>
      <c r="PGE696" s="412"/>
      <c r="PGF696" s="412"/>
      <c r="PGG696" s="412"/>
      <c r="PGH696" s="412"/>
      <c r="PGI696" s="412"/>
      <c r="PGJ696" s="412"/>
      <c r="PGK696" s="412"/>
      <c r="PGL696" s="412"/>
      <c r="PGM696" s="412"/>
      <c r="PGN696" s="412"/>
      <c r="PGO696" s="412"/>
      <c r="PGP696" s="412"/>
      <c r="PGQ696" s="412"/>
      <c r="PGR696" s="412"/>
      <c r="PGS696" s="412"/>
      <c r="PGT696" s="412"/>
      <c r="PGU696" s="412"/>
      <c r="PGV696" s="412"/>
      <c r="PGW696" s="412"/>
      <c r="PGX696" s="412"/>
      <c r="PGY696" s="412"/>
      <c r="PGZ696" s="412"/>
      <c r="PHA696" s="412"/>
      <c r="PHB696" s="412"/>
      <c r="PHC696" s="412"/>
      <c r="PHD696" s="412"/>
      <c r="PHE696" s="412"/>
      <c r="PHF696" s="412"/>
      <c r="PHG696" s="412"/>
      <c r="PHH696" s="412"/>
      <c r="PHI696" s="412"/>
      <c r="PHJ696" s="412"/>
      <c r="PHK696" s="412"/>
      <c r="PHL696" s="412"/>
      <c r="PHM696" s="412"/>
      <c r="PHN696" s="413"/>
      <c r="PHO696" s="413"/>
      <c r="PHP696" s="413"/>
      <c r="PHQ696" s="413"/>
      <c r="PHR696" s="413"/>
      <c r="PHS696" s="413"/>
      <c r="PHT696" s="413"/>
      <c r="PHU696" s="413"/>
      <c r="PHV696" s="413"/>
      <c r="PHW696" s="413"/>
      <c r="PHX696" s="413"/>
      <c r="PHY696" s="413"/>
      <c r="PHZ696" s="413"/>
      <c r="PIA696" s="413"/>
      <c r="PIB696" s="413"/>
      <c r="PIC696" s="413"/>
      <c r="PID696" s="413"/>
      <c r="PIE696" s="413"/>
      <c r="PIF696" s="413"/>
      <c r="PIG696" s="413"/>
      <c r="PIH696" s="413"/>
      <c r="PII696" s="413"/>
      <c r="PIJ696" s="413"/>
      <c r="PIK696" s="413"/>
      <c r="PIL696" s="414"/>
      <c r="PIM696" s="414"/>
      <c r="PIN696" s="414"/>
      <c r="PIO696" s="414"/>
      <c r="PIP696" s="414"/>
      <c r="PIQ696" s="413"/>
      <c r="PIR696" s="413"/>
      <c r="PIS696" s="414"/>
      <c r="PIT696" s="414"/>
      <c r="PIU696" s="413"/>
      <c r="PIV696" s="413"/>
      <c r="PIW696" s="414"/>
      <c r="PIX696" s="414"/>
      <c r="PIY696" s="413"/>
      <c r="PIZ696" s="413"/>
      <c r="PJA696" s="413"/>
      <c r="PJB696" s="413"/>
      <c r="PJC696" s="413"/>
      <c r="PJD696" s="413"/>
      <c r="PJE696" s="413"/>
      <c r="PJF696" s="414"/>
      <c r="PJG696" s="414"/>
      <c r="PJH696" s="413"/>
      <c r="PJI696" s="413"/>
      <c r="PJJ696" s="414"/>
      <c r="PJK696" s="414"/>
      <c r="PJL696" s="413"/>
      <c r="PJM696" s="413"/>
      <c r="PJN696" s="413"/>
      <c r="PJO696" s="413"/>
      <c r="PJP696" s="413"/>
      <c r="PJQ696" s="407"/>
      <c r="PJR696" s="439"/>
      <c r="PJS696" s="413"/>
      <c r="PJT696" s="413"/>
      <c r="PJU696" s="413"/>
      <c r="PJV696" s="413"/>
      <c r="PJW696" s="413"/>
      <c r="PJX696" s="413"/>
      <c r="PJY696" s="413"/>
      <c r="PJZ696" s="412"/>
      <c r="PKA696" s="412"/>
      <c r="PKB696" s="412"/>
      <c r="PKC696" s="412"/>
      <c r="PKD696" s="412"/>
      <c r="PKE696" s="412"/>
      <c r="PKF696" s="412"/>
      <c r="PKG696" s="412"/>
      <c r="PKH696" s="412"/>
      <c r="PKI696" s="412"/>
      <c r="PKJ696" s="412"/>
      <c r="PKK696" s="412"/>
      <c r="PKL696" s="412"/>
      <c r="PKM696" s="412"/>
      <c r="PKN696" s="412"/>
      <c r="PKO696" s="412"/>
      <c r="PKP696" s="412"/>
      <c r="PKQ696" s="412"/>
      <c r="PKR696" s="412"/>
      <c r="PKS696" s="412"/>
      <c r="PKT696" s="412"/>
      <c r="PKU696" s="412"/>
      <c r="PKV696" s="412"/>
      <c r="PKW696" s="412"/>
      <c r="PKX696" s="412"/>
      <c r="PKY696" s="412"/>
      <c r="PKZ696" s="412"/>
      <c r="PLA696" s="412"/>
      <c r="PLB696" s="412"/>
      <c r="PLC696" s="412"/>
      <c r="PLD696" s="412"/>
      <c r="PLE696" s="412"/>
      <c r="PLF696" s="412"/>
      <c r="PLG696" s="412"/>
      <c r="PLH696" s="412"/>
      <c r="PLI696" s="412"/>
      <c r="PLJ696" s="412"/>
      <c r="PLK696" s="412"/>
      <c r="PLL696" s="412"/>
      <c r="PLM696" s="412"/>
      <c r="PLN696" s="412"/>
      <c r="PLO696" s="412"/>
      <c r="PLP696" s="412"/>
      <c r="PLQ696" s="412"/>
      <c r="PLR696" s="413"/>
      <c r="PLS696" s="413"/>
      <c r="PLT696" s="413"/>
      <c r="PLU696" s="413"/>
      <c r="PLV696" s="413"/>
      <c r="PLW696" s="413"/>
      <c r="PLX696" s="413"/>
      <c r="PLY696" s="413"/>
      <c r="PLZ696" s="413"/>
      <c r="PMA696" s="413"/>
      <c r="PMB696" s="413"/>
      <c r="PMC696" s="413"/>
      <c r="PMD696" s="413"/>
      <c r="PME696" s="413"/>
      <c r="PMF696" s="413"/>
      <c r="PMG696" s="413"/>
      <c r="PMH696" s="413"/>
      <c r="PMI696" s="413"/>
      <c r="PMJ696" s="413"/>
      <c r="PMK696" s="413"/>
      <c r="PML696" s="413"/>
      <c r="PMM696" s="413"/>
      <c r="PMN696" s="413"/>
      <c r="PMO696" s="413"/>
      <c r="PMP696" s="414"/>
      <c r="PMQ696" s="414"/>
      <c r="PMR696" s="414"/>
      <c r="PMS696" s="414"/>
      <c r="PMT696" s="414"/>
      <c r="PMU696" s="413"/>
      <c r="PMV696" s="413"/>
      <c r="PMW696" s="414"/>
      <c r="PMX696" s="414"/>
      <c r="PMY696" s="413"/>
      <c r="PMZ696" s="413"/>
      <c r="PNA696" s="414"/>
      <c r="PNB696" s="414"/>
      <c r="PNC696" s="413"/>
      <c r="PND696" s="413"/>
      <c r="PNE696" s="413"/>
      <c r="PNF696" s="413"/>
      <c r="PNG696" s="413"/>
      <c r="PNH696" s="413"/>
      <c r="PNI696" s="413"/>
      <c r="PNJ696" s="414"/>
      <c r="PNK696" s="414"/>
      <c r="PNL696" s="413"/>
      <c r="PNM696" s="413"/>
      <c r="PNN696" s="414"/>
      <c r="PNO696" s="414"/>
      <c r="PNP696" s="413"/>
      <c r="PNQ696" s="413"/>
      <c r="PNR696" s="413"/>
      <c r="PNS696" s="413"/>
      <c r="PNT696" s="413"/>
      <c r="PNU696" s="407"/>
      <c r="PNV696" s="439"/>
      <c r="PNW696" s="413"/>
      <c r="PNX696" s="413"/>
      <c r="PNY696" s="413"/>
      <c r="PNZ696" s="413"/>
      <c r="POA696" s="413"/>
      <c r="POB696" s="413"/>
      <c r="POC696" s="413"/>
      <c r="POD696" s="412"/>
      <c r="POE696" s="412"/>
      <c r="POF696" s="412"/>
      <c r="POG696" s="412"/>
      <c r="POH696" s="412"/>
      <c r="POI696" s="412"/>
      <c r="POJ696" s="412"/>
      <c r="POK696" s="412"/>
      <c r="POL696" s="412"/>
      <c r="POM696" s="412"/>
      <c r="PON696" s="412"/>
      <c r="POO696" s="412"/>
      <c r="POP696" s="412"/>
      <c r="POQ696" s="412"/>
      <c r="POR696" s="412"/>
      <c r="POS696" s="412"/>
      <c r="POT696" s="412"/>
      <c r="POU696" s="412"/>
      <c r="POV696" s="412"/>
      <c r="POW696" s="412"/>
      <c r="POX696" s="412"/>
      <c r="POY696" s="412"/>
      <c r="POZ696" s="412"/>
      <c r="PPA696" s="412"/>
      <c r="PPB696" s="412"/>
      <c r="PPC696" s="412"/>
      <c r="PPD696" s="412"/>
      <c r="PPE696" s="412"/>
      <c r="PPF696" s="412"/>
      <c r="PPG696" s="412"/>
      <c r="PPH696" s="412"/>
      <c r="PPI696" s="412"/>
      <c r="PPJ696" s="412"/>
      <c r="PPK696" s="412"/>
      <c r="PPL696" s="412"/>
      <c r="PPM696" s="412"/>
      <c r="PPN696" s="412"/>
      <c r="PPO696" s="412"/>
      <c r="PPP696" s="412"/>
      <c r="PPQ696" s="412"/>
      <c r="PPR696" s="412"/>
      <c r="PPS696" s="412"/>
      <c r="PPT696" s="412"/>
      <c r="PPU696" s="412"/>
      <c r="PPV696" s="413"/>
      <c r="PPW696" s="413"/>
      <c r="PPX696" s="413"/>
      <c r="PPY696" s="413"/>
      <c r="PPZ696" s="413"/>
      <c r="PQA696" s="413"/>
      <c r="PQB696" s="413"/>
      <c r="PQC696" s="413"/>
      <c r="PQD696" s="413"/>
      <c r="PQE696" s="413"/>
      <c r="PQF696" s="413"/>
      <c r="PQG696" s="413"/>
      <c r="PQH696" s="413"/>
      <c r="PQI696" s="413"/>
      <c r="PQJ696" s="413"/>
      <c r="PQK696" s="413"/>
      <c r="PQL696" s="413"/>
      <c r="PQM696" s="413"/>
      <c r="PQN696" s="413"/>
      <c r="PQO696" s="413"/>
      <c r="PQP696" s="413"/>
      <c r="PQQ696" s="413"/>
      <c r="PQR696" s="413"/>
      <c r="PQS696" s="413"/>
      <c r="PQT696" s="414"/>
      <c r="PQU696" s="414"/>
      <c r="PQV696" s="414"/>
      <c r="PQW696" s="414"/>
      <c r="PQX696" s="414"/>
      <c r="PQY696" s="413"/>
      <c r="PQZ696" s="413"/>
      <c r="PRA696" s="414"/>
      <c r="PRB696" s="414"/>
      <c r="PRC696" s="413"/>
      <c r="PRD696" s="413"/>
      <c r="PRE696" s="414"/>
      <c r="PRF696" s="414"/>
      <c r="PRG696" s="413"/>
      <c r="PRH696" s="413"/>
      <c r="PRI696" s="413"/>
      <c r="PRJ696" s="413"/>
      <c r="PRK696" s="413"/>
      <c r="PRL696" s="413"/>
      <c r="PRM696" s="413"/>
      <c r="PRN696" s="414"/>
      <c r="PRO696" s="414"/>
      <c r="PRP696" s="413"/>
      <c r="PRQ696" s="413"/>
      <c r="PRR696" s="414"/>
      <c r="PRS696" s="414"/>
      <c r="PRT696" s="413"/>
      <c r="PRU696" s="413"/>
      <c r="PRV696" s="413"/>
      <c r="PRW696" s="413"/>
      <c r="PRX696" s="413"/>
      <c r="PRY696" s="407"/>
      <c r="PRZ696" s="439"/>
      <c r="PSA696" s="413"/>
      <c r="PSB696" s="413"/>
      <c r="PSC696" s="413"/>
      <c r="PSD696" s="413"/>
      <c r="PSE696" s="413"/>
      <c r="PSF696" s="413"/>
      <c r="PSG696" s="413"/>
      <c r="PSH696" s="412"/>
      <c r="PSI696" s="412"/>
      <c r="PSJ696" s="412"/>
      <c r="PSK696" s="412"/>
      <c r="PSL696" s="412"/>
      <c r="PSM696" s="412"/>
      <c r="PSN696" s="412"/>
      <c r="PSO696" s="412"/>
      <c r="PSP696" s="412"/>
      <c r="PSQ696" s="412"/>
      <c r="PSR696" s="412"/>
      <c r="PSS696" s="412"/>
      <c r="PST696" s="412"/>
      <c r="PSU696" s="412"/>
      <c r="PSV696" s="412"/>
      <c r="PSW696" s="412"/>
      <c r="PSX696" s="412"/>
      <c r="PSY696" s="412"/>
      <c r="PSZ696" s="412"/>
      <c r="PTA696" s="412"/>
      <c r="PTB696" s="412"/>
      <c r="PTC696" s="412"/>
      <c r="PTD696" s="412"/>
      <c r="PTE696" s="412"/>
      <c r="PTF696" s="412"/>
      <c r="PTG696" s="412"/>
      <c r="PTH696" s="412"/>
      <c r="PTI696" s="412"/>
      <c r="PTJ696" s="412"/>
      <c r="PTK696" s="412"/>
      <c r="PTL696" s="412"/>
      <c r="PTM696" s="412"/>
      <c r="PTN696" s="412"/>
      <c r="PTO696" s="412"/>
      <c r="PTP696" s="412"/>
      <c r="PTQ696" s="412"/>
      <c r="PTR696" s="412"/>
      <c r="PTS696" s="412"/>
      <c r="PTT696" s="412"/>
      <c r="PTU696" s="412"/>
      <c r="PTV696" s="412"/>
      <c r="PTW696" s="412"/>
      <c r="PTX696" s="412"/>
      <c r="PTY696" s="412"/>
      <c r="PTZ696" s="413"/>
      <c r="PUA696" s="413"/>
      <c r="PUB696" s="413"/>
      <c r="PUC696" s="413"/>
      <c r="PUD696" s="413"/>
      <c r="PUE696" s="413"/>
      <c r="PUF696" s="413"/>
      <c r="PUG696" s="413"/>
      <c r="PUH696" s="413"/>
      <c r="PUI696" s="413"/>
      <c r="PUJ696" s="413"/>
      <c r="PUK696" s="413"/>
      <c r="PUL696" s="413"/>
      <c r="PUM696" s="413"/>
      <c r="PUN696" s="413"/>
      <c r="PUO696" s="413"/>
      <c r="PUP696" s="413"/>
      <c r="PUQ696" s="413"/>
      <c r="PUR696" s="413"/>
      <c r="PUS696" s="413"/>
      <c r="PUT696" s="413"/>
      <c r="PUU696" s="413"/>
      <c r="PUV696" s="413"/>
      <c r="PUW696" s="413"/>
      <c r="PUX696" s="414"/>
      <c r="PUY696" s="414"/>
      <c r="PUZ696" s="414"/>
      <c r="PVA696" s="414"/>
      <c r="PVB696" s="414"/>
      <c r="PVC696" s="413"/>
      <c r="PVD696" s="413"/>
      <c r="PVE696" s="414"/>
      <c r="PVF696" s="414"/>
      <c r="PVG696" s="413"/>
      <c r="PVH696" s="413"/>
      <c r="PVI696" s="414"/>
      <c r="PVJ696" s="414"/>
      <c r="PVK696" s="413"/>
      <c r="PVL696" s="413"/>
      <c r="PVM696" s="413"/>
      <c r="PVN696" s="413"/>
      <c r="PVO696" s="413"/>
      <c r="PVP696" s="413"/>
      <c r="PVQ696" s="413"/>
      <c r="PVR696" s="414"/>
      <c r="PVS696" s="414"/>
      <c r="PVT696" s="413"/>
      <c r="PVU696" s="413"/>
      <c r="PVV696" s="414"/>
      <c r="PVW696" s="414"/>
      <c r="PVX696" s="413"/>
      <c r="PVY696" s="413"/>
      <c r="PVZ696" s="413"/>
      <c r="PWA696" s="413"/>
      <c r="PWB696" s="413"/>
      <c r="PWC696" s="407"/>
      <c r="PWD696" s="439"/>
      <c r="PWE696" s="413"/>
      <c r="PWF696" s="413"/>
      <c r="PWG696" s="413"/>
      <c r="PWH696" s="413"/>
      <c r="PWI696" s="413"/>
      <c r="PWJ696" s="413"/>
      <c r="PWK696" s="413"/>
      <c r="PWL696" s="412"/>
      <c r="PWM696" s="412"/>
      <c r="PWN696" s="412"/>
      <c r="PWO696" s="412"/>
      <c r="PWP696" s="412"/>
      <c r="PWQ696" s="412"/>
      <c r="PWR696" s="412"/>
      <c r="PWS696" s="412"/>
      <c r="PWT696" s="412"/>
      <c r="PWU696" s="412"/>
      <c r="PWV696" s="412"/>
      <c r="PWW696" s="412"/>
      <c r="PWX696" s="412"/>
      <c r="PWY696" s="412"/>
      <c r="PWZ696" s="412"/>
      <c r="PXA696" s="412"/>
      <c r="PXB696" s="412"/>
      <c r="PXC696" s="412"/>
      <c r="PXD696" s="412"/>
      <c r="PXE696" s="412"/>
      <c r="PXF696" s="412"/>
      <c r="PXG696" s="412"/>
      <c r="PXH696" s="412"/>
      <c r="PXI696" s="412"/>
      <c r="PXJ696" s="412"/>
      <c r="PXK696" s="412"/>
      <c r="PXL696" s="412"/>
      <c r="PXM696" s="412"/>
      <c r="PXN696" s="412"/>
      <c r="PXO696" s="412"/>
      <c r="PXP696" s="412"/>
      <c r="PXQ696" s="412"/>
      <c r="PXR696" s="412"/>
      <c r="PXS696" s="412"/>
      <c r="PXT696" s="412"/>
      <c r="PXU696" s="412"/>
      <c r="PXV696" s="412"/>
      <c r="PXW696" s="412"/>
      <c r="PXX696" s="412"/>
      <c r="PXY696" s="412"/>
      <c r="PXZ696" s="412"/>
      <c r="PYA696" s="412"/>
      <c r="PYB696" s="412"/>
      <c r="PYC696" s="412"/>
      <c r="PYD696" s="413"/>
      <c r="PYE696" s="413"/>
      <c r="PYF696" s="413"/>
      <c r="PYG696" s="413"/>
      <c r="PYH696" s="413"/>
      <c r="PYI696" s="413"/>
      <c r="PYJ696" s="413"/>
      <c r="PYK696" s="413"/>
      <c r="PYL696" s="413"/>
      <c r="PYM696" s="413"/>
      <c r="PYN696" s="413"/>
      <c r="PYO696" s="413"/>
      <c r="PYP696" s="413"/>
      <c r="PYQ696" s="413"/>
      <c r="PYR696" s="413"/>
      <c r="PYS696" s="413"/>
      <c r="PYT696" s="413"/>
      <c r="PYU696" s="413"/>
      <c r="PYV696" s="413"/>
      <c r="PYW696" s="413"/>
      <c r="PYX696" s="413"/>
      <c r="PYY696" s="413"/>
      <c r="PYZ696" s="413"/>
      <c r="PZA696" s="413"/>
      <c r="PZB696" s="414"/>
      <c r="PZC696" s="414"/>
      <c r="PZD696" s="414"/>
      <c r="PZE696" s="414"/>
      <c r="PZF696" s="414"/>
      <c r="PZG696" s="413"/>
      <c r="PZH696" s="413"/>
      <c r="PZI696" s="414"/>
      <c r="PZJ696" s="414"/>
      <c r="PZK696" s="413"/>
      <c r="PZL696" s="413"/>
      <c r="PZM696" s="414"/>
      <c r="PZN696" s="414"/>
      <c r="PZO696" s="413"/>
      <c r="PZP696" s="413"/>
      <c r="PZQ696" s="413"/>
      <c r="PZR696" s="413"/>
      <c r="PZS696" s="413"/>
      <c r="PZT696" s="413"/>
      <c r="PZU696" s="413"/>
      <c r="PZV696" s="414"/>
      <c r="PZW696" s="414"/>
      <c r="PZX696" s="413"/>
      <c r="PZY696" s="413"/>
      <c r="PZZ696" s="414"/>
      <c r="QAA696" s="414"/>
      <c r="QAB696" s="413"/>
      <c r="QAC696" s="413"/>
      <c r="QAD696" s="413"/>
      <c r="QAE696" s="413"/>
      <c r="QAF696" s="413"/>
      <c r="QAG696" s="407"/>
      <c r="QAH696" s="439"/>
      <c r="QAI696" s="413"/>
      <c r="QAJ696" s="413"/>
      <c r="QAK696" s="413"/>
      <c r="QAL696" s="413"/>
      <c r="QAM696" s="413"/>
      <c r="QAN696" s="413"/>
      <c r="QAO696" s="413"/>
      <c r="QAP696" s="412"/>
      <c r="QAQ696" s="412"/>
      <c r="QAR696" s="412"/>
      <c r="QAS696" s="412"/>
      <c r="QAT696" s="412"/>
      <c r="QAU696" s="412"/>
      <c r="QAV696" s="412"/>
      <c r="QAW696" s="412"/>
      <c r="QAX696" s="412"/>
      <c r="QAY696" s="412"/>
      <c r="QAZ696" s="412"/>
      <c r="QBA696" s="412"/>
      <c r="QBB696" s="412"/>
      <c r="QBC696" s="412"/>
      <c r="QBD696" s="412"/>
      <c r="QBE696" s="412"/>
      <c r="QBF696" s="412"/>
      <c r="QBG696" s="412"/>
      <c r="QBH696" s="412"/>
      <c r="QBI696" s="412"/>
      <c r="QBJ696" s="412"/>
      <c r="QBK696" s="412"/>
      <c r="QBL696" s="412"/>
      <c r="QBM696" s="412"/>
      <c r="QBN696" s="412"/>
      <c r="QBO696" s="412"/>
      <c r="QBP696" s="412"/>
      <c r="QBQ696" s="412"/>
      <c r="QBR696" s="412"/>
      <c r="QBS696" s="412"/>
      <c r="QBT696" s="412"/>
      <c r="QBU696" s="412"/>
      <c r="QBV696" s="412"/>
      <c r="QBW696" s="412"/>
      <c r="QBX696" s="412"/>
      <c r="QBY696" s="412"/>
      <c r="QBZ696" s="412"/>
      <c r="QCA696" s="412"/>
      <c r="QCB696" s="412"/>
      <c r="QCC696" s="412"/>
      <c r="QCD696" s="412"/>
      <c r="QCE696" s="412"/>
      <c r="QCF696" s="412"/>
      <c r="QCG696" s="412"/>
      <c r="QCH696" s="413"/>
      <c r="QCI696" s="413"/>
      <c r="QCJ696" s="413"/>
      <c r="QCK696" s="413"/>
      <c r="QCL696" s="413"/>
      <c r="QCM696" s="413"/>
      <c r="QCN696" s="413"/>
      <c r="QCO696" s="413"/>
      <c r="QCP696" s="413"/>
      <c r="QCQ696" s="413"/>
      <c r="QCR696" s="413"/>
      <c r="QCS696" s="413"/>
      <c r="QCT696" s="413"/>
      <c r="QCU696" s="413"/>
      <c r="QCV696" s="413"/>
      <c r="QCW696" s="413"/>
      <c r="QCX696" s="413"/>
      <c r="QCY696" s="413"/>
      <c r="QCZ696" s="413"/>
      <c r="QDA696" s="413"/>
      <c r="QDB696" s="413"/>
      <c r="QDC696" s="413"/>
      <c r="QDD696" s="413"/>
      <c r="QDE696" s="413"/>
      <c r="QDF696" s="414"/>
      <c r="QDG696" s="414"/>
      <c r="QDH696" s="414"/>
      <c r="QDI696" s="414"/>
      <c r="QDJ696" s="414"/>
      <c r="QDK696" s="413"/>
      <c r="QDL696" s="413"/>
      <c r="QDM696" s="414"/>
      <c r="QDN696" s="414"/>
      <c r="QDO696" s="413"/>
      <c r="QDP696" s="413"/>
      <c r="QDQ696" s="414"/>
      <c r="QDR696" s="414"/>
      <c r="QDS696" s="413"/>
      <c r="QDT696" s="413"/>
      <c r="QDU696" s="413"/>
      <c r="QDV696" s="413"/>
      <c r="QDW696" s="413"/>
      <c r="QDX696" s="413"/>
      <c r="QDY696" s="413"/>
      <c r="QDZ696" s="414"/>
      <c r="QEA696" s="414"/>
      <c r="QEB696" s="413"/>
      <c r="QEC696" s="413"/>
      <c r="QED696" s="414"/>
      <c r="QEE696" s="414"/>
      <c r="QEF696" s="413"/>
      <c r="QEG696" s="413"/>
      <c r="QEH696" s="413"/>
      <c r="QEI696" s="413"/>
      <c r="QEJ696" s="413"/>
      <c r="QEK696" s="407"/>
      <c r="QEL696" s="439"/>
      <c r="QEM696" s="413"/>
      <c r="QEN696" s="413"/>
      <c r="QEO696" s="413"/>
      <c r="QEP696" s="413"/>
      <c r="QEQ696" s="413"/>
      <c r="QER696" s="413"/>
      <c r="QES696" s="413"/>
      <c r="QET696" s="412"/>
      <c r="QEU696" s="412"/>
      <c r="QEV696" s="412"/>
      <c r="QEW696" s="412"/>
      <c r="QEX696" s="412"/>
      <c r="QEY696" s="412"/>
      <c r="QEZ696" s="412"/>
      <c r="QFA696" s="412"/>
      <c r="QFB696" s="412"/>
      <c r="QFC696" s="412"/>
      <c r="QFD696" s="412"/>
      <c r="QFE696" s="412"/>
      <c r="QFF696" s="412"/>
      <c r="QFG696" s="412"/>
      <c r="QFH696" s="412"/>
      <c r="QFI696" s="412"/>
      <c r="QFJ696" s="412"/>
      <c r="QFK696" s="412"/>
      <c r="QFL696" s="412"/>
      <c r="QFM696" s="412"/>
      <c r="QFN696" s="412"/>
      <c r="QFO696" s="412"/>
      <c r="QFP696" s="412"/>
      <c r="QFQ696" s="412"/>
      <c r="QFR696" s="412"/>
      <c r="QFS696" s="412"/>
      <c r="QFT696" s="412"/>
      <c r="QFU696" s="412"/>
      <c r="QFV696" s="412"/>
      <c r="QFW696" s="412"/>
      <c r="QFX696" s="412"/>
      <c r="QFY696" s="412"/>
      <c r="QFZ696" s="412"/>
      <c r="QGA696" s="412"/>
      <c r="QGB696" s="412"/>
      <c r="QGC696" s="412"/>
      <c r="QGD696" s="412"/>
      <c r="QGE696" s="412"/>
      <c r="QGF696" s="412"/>
      <c r="QGG696" s="412"/>
      <c r="QGH696" s="412"/>
      <c r="QGI696" s="412"/>
      <c r="QGJ696" s="412"/>
      <c r="QGK696" s="412"/>
      <c r="QGL696" s="413"/>
      <c r="QGM696" s="413"/>
      <c r="QGN696" s="413"/>
      <c r="QGO696" s="413"/>
      <c r="QGP696" s="413"/>
      <c r="QGQ696" s="413"/>
      <c r="QGR696" s="413"/>
      <c r="QGS696" s="413"/>
      <c r="QGT696" s="413"/>
      <c r="QGU696" s="413"/>
      <c r="QGV696" s="413"/>
      <c r="QGW696" s="413"/>
      <c r="QGX696" s="413"/>
      <c r="QGY696" s="413"/>
      <c r="QGZ696" s="413"/>
      <c r="QHA696" s="413"/>
      <c r="QHB696" s="413"/>
      <c r="QHC696" s="413"/>
      <c r="QHD696" s="413"/>
      <c r="QHE696" s="413"/>
      <c r="QHF696" s="413"/>
      <c r="QHG696" s="413"/>
      <c r="QHH696" s="413"/>
      <c r="QHI696" s="413"/>
      <c r="QHJ696" s="414"/>
      <c r="QHK696" s="414"/>
      <c r="QHL696" s="414"/>
      <c r="QHM696" s="414"/>
      <c r="QHN696" s="414"/>
      <c r="QHO696" s="413"/>
      <c r="QHP696" s="413"/>
      <c r="QHQ696" s="414"/>
      <c r="QHR696" s="414"/>
      <c r="QHS696" s="413"/>
      <c r="QHT696" s="413"/>
      <c r="QHU696" s="414"/>
      <c r="QHV696" s="414"/>
      <c r="QHW696" s="413"/>
      <c r="QHX696" s="413"/>
      <c r="QHY696" s="413"/>
      <c r="QHZ696" s="413"/>
      <c r="QIA696" s="413"/>
      <c r="QIB696" s="413"/>
      <c r="QIC696" s="413"/>
      <c r="QID696" s="414"/>
      <c r="QIE696" s="414"/>
      <c r="QIF696" s="413"/>
      <c r="QIG696" s="413"/>
      <c r="QIH696" s="414"/>
      <c r="QII696" s="414"/>
      <c r="QIJ696" s="413"/>
      <c r="QIK696" s="413"/>
      <c r="QIL696" s="413"/>
      <c r="QIM696" s="413"/>
      <c r="QIN696" s="413"/>
      <c r="QIO696" s="407"/>
      <c r="QIP696" s="439"/>
      <c r="QIQ696" s="413"/>
      <c r="QIR696" s="413"/>
      <c r="QIS696" s="413"/>
      <c r="QIT696" s="413"/>
      <c r="QIU696" s="413"/>
      <c r="QIV696" s="413"/>
      <c r="QIW696" s="413"/>
      <c r="QIX696" s="412"/>
      <c r="QIY696" s="412"/>
      <c r="QIZ696" s="412"/>
      <c r="QJA696" s="412"/>
      <c r="QJB696" s="412"/>
      <c r="QJC696" s="412"/>
      <c r="QJD696" s="412"/>
      <c r="QJE696" s="412"/>
      <c r="QJF696" s="412"/>
      <c r="QJG696" s="412"/>
      <c r="QJH696" s="412"/>
      <c r="QJI696" s="412"/>
      <c r="QJJ696" s="412"/>
      <c r="QJK696" s="412"/>
      <c r="QJL696" s="412"/>
      <c r="QJM696" s="412"/>
      <c r="QJN696" s="412"/>
      <c r="QJO696" s="412"/>
      <c r="QJP696" s="412"/>
      <c r="QJQ696" s="412"/>
      <c r="QJR696" s="412"/>
      <c r="QJS696" s="412"/>
      <c r="QJT696" s="412"/>
      <c r="QJU696" s="412"/>
      <c r="QJV696" s="412"/>
      <c r="QJW696" s="412"/>
      <c r="QJX696" s="412"/>
      <c r="QJY696" s="412"/>
      <c r="QJZ696" s="412"/>
      <c r="QKA696" s="412"/>
      <c r="QKB696" s="412"/>
      <c r="QKC696" s="412"/>
      <c r="QKD696" s="412"/>
      <c r="QKE696" s="412"/>
      <c r="QKF696" s="412"/>
      <c r="QKG696" s="412"/>
      <c r="QKH696" s="412"/>
      <c r="QKI696" s="412"/>
      <c r="QKJ696" s="412"/>
      <c r="QKK696" s="412"/>
      <c r="QKL696" s="412"/>
      <c r="QKM696" s="412"/>
      <c r="QKN696" s="412"/>
      <c r="QKO696" s="412"/>
      <c r="QKP696" s="413"/>
      <c r="QKQ696" s="413"/>
      <c r="QKR696" s="413"/>
      <c r="QKS696" s="413"/>
      <c r="QKT696" s="413"/>
      <c r="QKU696" s="413"/>
      <c r="QKV696" s="413"/>
      <c r="QKW696" s="413"/>
      <c r="QKX696" s="413"/>
      <c r="QKY696" s="413"/>
      <c r="QKZ696" s="413"/>
      <c r="QLA696" s="413"/>
      <c r="QLB696" s="413"/>
      <c r="QLC696" s="413"/>
      <c r="QLD696" s="413"/>
      <c r="QLE696" s="413"/>
      <c r="QLF696" s="413"/>
      <c r="QLG696" s="413"/>
      <c r="QLH696" s="413"/>
      <c r="QLI696" s="413"/>
      <c r="QLJ696" s="413"/>
      <c r="QLK696" s="413"/>
      <c r="QLL696" s="413"/>
      <c r="QLM696" s="413"/>
      <c r="QLN696" s="414"/>
      <c r="QLO696" s="414"/>
      <c r="QLP696" s="414"/>
      <c r="QLQ696" s="414"/>
      <c r="QLR696" s="414"/>
      <c r="QLS696" s="413"/>
      <c r="QLT696" s="413"/>
      <c r="QLU696" s="414"/>
      <c r="QLV696" s="414"/>
      <c r="QLW696" s="413"/>
      <c r="QLX696" s="413"/>
      <c r="QLY696" s="414"/>
      <c r="QLZ696" s="414"/>
      <c r="QMA696" s="413"/>
      <c r="QMB696" s="413"/>
      <c r="QMC696" s="413"/>
      <c r="QMD696" s="413"/>
      <c r="QME696" s="413"/>
      <c r="QMF696" s="413"/>
      <c r="QMG696" s="413"/>
      <c r="QMH696" s="414"/>
      <c r="QMI696" s="414"/>
      <c r="QMJ696" s="413"/>
      <c r="QMK696" s="413"/>
      <c r="QML696" s="414"/>
      <c r="QMM696" s="414"/>
      <c r="QMN696" s="413"/>
      <c r="QMO696" s="413"/>
      <c r="QMP696" s="413"/>
      <c r="QMQ696" s="413"/>
      <c r="QMR696" s="413"/>
      <c r="QMS696" s="407"/>
      <c r="QMT696" s="439"/>
      <c r="QMU696" s="413"/>
      <c r="QMV696" s="413"/>
      <c r="QMW696" s="413"/>
      <c r="QMX696" s="413"/>
      <c r="QMY696" s="413"/>
      <c r="QMZ696" s="413"/>
      <c r="QNA696" s="413"/>
      <c r="QNB696" s="412"/>
      <c r="QNC696" s="412"/>
      <c r="QND696" s="412"/>
      <c r="QNE696" s="412"/>
      <c r="QNF696" s="412"/>
      <c r="QNG696" s="412"/>
      <c r="QNH696" s="412"/>
      <c r="QNI696" s="412"/>
      <c r="QNJ696" s="412"/>
      <c r="QNK696" s="412"/>
      <c r="QNL696" s="412"/>
      <c r="QNM696" s="412"/>
      <c r="QNN696" s="412"/>
      <c r="QNO696" s="412"/>
      <c r="QNP696" s="412"/>
      <c r="QNQ696" s="412"/>
      <c r="QNR696" s="412"/>
      <c r="QNS696" s="412"/>
      <c r="QNT696" s="412"/>
      <c r="QNU696" s="412"/>
      <c r="QNV696" s="412"/>
      <c r="QNW696" s="412"/>
      <c r="QNX696" s="412"/>
      <c r="QNY696" s="412"/>
      <c r="QNZ696" s="412"/>
      <c r="QOA696" s="412"/>
      <c r="QOB696" s="412"/>
      <c r="QOC696" s="412"/>
      <c r="QOD696" s="412"/>
      <c r="QOE696" s="412"/>
      <c r="QOF696" s="412"/>
      <c r="QOG696" s="412"/>
      <c r="QOH696" s="412"/>
      <c r="QOI696" s="412"/>
      <c r="QOJ696" s="412"/>
      <c r="QOK696" s="412"/>
      <c r="QOL696" s="412"/>
      <c r="QOM696" s="412"/>
      <c r="QON696" s="412"/>
      <c r="QOO696" s="412"/>
      <c r="QOP696" s="412"/>
      <c r="QOQ696" s="412"/>
      <c r="QOR696" s="412"/>
      <c r="QOS696" s="412"/>
      <c r="QOT696" s="413"/>
      <c r="QOU696" s="413"/>
      <c r="QOV696" s="413"/>
      <c r="QOW696" s="413"/>
      <c r="QOX696" s="413"/>
      <c r="QOY696" s="413"/>
      <c r="QOZ696" s="413"/>
      <c r="QPA696" s="413"/>
      <c r="QPB696" s="413"/>
      <c r="QPC696" s="413"/>
      <c r="QPD696" s="413"/>
      <c r="QPE696" s="413"/>
      <c r="QPF696" s="413"/>
      <c r="QPG696" s="413"/>
      <c r="QPH696" s="413"/>
      <c r="QPI696" s="413"/>
      <c r="QPJ696" s="413"/>
      <c r="QPK696" s="413"/>
      <c r="QPL696" s="413"/>
      <c r="QPM696" s="413"/>
      <c r="QPN696" s="413"/>
      <c r="QPO696" s="413"/>
      <c r="QPP696" s="413"/>
      <c r="QPQ696" s="413"/>
      <c r="QPR696" s="414"/>
      <c r="QPS696" s="414"/>
      <c r="QPT696" s="414"/>
      <c r="QPU696" s="414"/>
      <c r="QPV696" s="414"/>
      <c r="QPW696" s="413"/>
      <c r="QPX696" s="413"/>
      <c r="QPY696" s="414"/>
      <c r="QPZ696" s="414"/>
      <c r="QQA696" s="413"/>
      <c r="QQB696" s="413"/>
      <c r="QQC696" s="414"/>
      <c r="QQD696" s="414"/>
      <c r="QQE696" s="413"/>
      <c r="QQF696" s="413"/>
      <c r="QQG696" s="413"/>
      <c r="QQH696" s="413"/>
      <c r="QQI696" s="413"/>
      <c r="QQJ696" s="413"/>
      <c r="QQK696" s="413"/>
      <c r="QQL696" s="414"/>
      <c r="QQM696" s="414"/>
      <c r="QQN696" s="413"/>
      <c r="QQO696" s="413"/>
      <c r="QQP696" s="414"/>
      <c r="QQQ696" s="414"/>
      <c r="QQR696" s="413"/>
      <c r="QQS696" s="413"/>
      <c r="QQT696" s="413"/>
      <c r="QQU696" s="413"/>
      <c r="QQV696" s="413"/>
      <c r="QQW696" s="407"/>
      <c r="QQX696" s="439"/>
      <c r="QQY696" s="413"/>
      <c r="QQZ696" s="413"/>
      <c r="QRA696" s="413"/>
      <c r="QRB696" s="413"/>
      <c r="QRC696" s="413"/>
      <c r="QRD696" s="413"/>
      <c r="QRE696" s="413"/>
      <c r="QRF696" s="412"/>
      <c r="QRG696" s="412"/>
      <c r="QRH696" s="412"/>
      <c r="QRI696" s="412"/>
      <c r="QRJ696" s="412"/>
      <c r="QRK696" s="412"/>
      <c r="QRL696" s="412"/>
      <c r="QRM696" s="412"/>
      <c r="QRN696" s="412"/>
      <c r="QRO696" s="412"/>
      <c r="QRP696" s="412"/>
      <c r="QRQ696" s="412"/>
      <c r="QRR696" s="412"/>
      <c r="QRS696" s="412"/>
      <c r="QRT696" s="412"/>
      <c r="QRU696" s="412"/>
      <c r="QRV696" s="412"/>
      <c r="QRW696" s="412"/>
      <c r="QRX696" s="412"/>
      <c r="QRY696" s="412"/>
      <c r="QRZ696" s="412"/>
      <c r="QSA696" s="412"/>
      <c r="QSB696" s="412"/>
      <c r="QSC696" s="412"/>
      <c r="QSD696" s="412"/>
      <c r="QSE696" s="412"/>
      <c r="QSF696" s="412"/>
      <c r="QSG696" s="412"/>
      <c r="QSH696" s="412"/>
      <c r="QSI696" s="412"/>
      <c r="QSJ696" s="412"/>
      <c r="QSK696" s="412"/>
      <c r="QSL696" s="412"/>
      <c r="QSM696" s="412"/>
      <c r="QSN696" s="412"/>
      <c r="QSO696" s="412"/>
      <c r="QSP696" s="412"/>
      <c r="QSQ696" s="412"/>
      <c r="QSR696" s="412"/>
      <c r="QSS696" s="412"/>
      <c r="QST696" s="412"/>
      <c r="QSU696" s="412"/>
      <c r="QSV696" s="412"/>
      <c r="QSW696" s="412"/>
      <c r="QSX696" s="413"/>
      <c r="QSY696" s="413"/>
      <c r="QSZ696" s="413"/>
      <c r="QTA696" s="413"/>
      <c r="QTB696" s="413"/>
      <c r="QTC696" s="413"/>
      <c r="QTD696" s="413"/>
      <c r="QTE696" s="413"/>
      <c r="QTF696" s="413"/>
      <c r="QTG696" s="413"/>
      <c r="QTH696" s="413"/>
      <c r="QTI696" s="413"/>
      <c r="QTJ696" s="413"/>
      <c r="QTK696" s="413"/>
      <c r="QTL696" s="413"/>
      <c r="QTM696" s="413"/>
      <c r="QTN696" s="413"/>
      <c r="QTO696" s="413"/>
      <c r="QTP696" s="413"/>
      <c r="QTQ696" s="413"/>
      <c r="QTR696" s="413"/>
      <c r="QTS696" s="413"/>
      <c r="QTT696" s="413"/>
      <c r="QTU696" s="413"/>
      <c r="QTV696" s="414"/>
      <c r="QTW696" s="414"/>
      <c r="QTX696" s="414"/>
      <c r="QTY696" s="414"/>
      <c r="QTZ696" s="414"/>
      <c r="QUA696" s="413"/>
      <c r="QUB696" s="413"/>
      <c r="QUC696" s="414"/>
      <c r="QUD696" s="414"/>
      <c r="QUE696" s="413"/>
      <c r="QUF696" s="413"/>
      <c r="QUG696" s="414"/>
      <c r="QUH696" s="414"/>
      <c r="QUI696" s="413"/>
      <c r="QUJ696" s="413"/>
      <c r="QUK696" s="413"/>
      <c r="QUL696" s="413"/>
      <c r="QUM696" s="413"/>
      <c r="QUN696" s="413"/>
      <c r="QUO696" s="413"/>
      <c r="QUP696" s="414"/>
      <c r="QUQ696" s="414"/>
      <c r="QUR696" s="413"/>
      <c r="QUS696" s="413"/>
      <c r="QUT696" s="414"/>
      <c r="QUU696" s="414"/>
      <c r="QUV696" s="413"/>
      <c r="QUW696" s="413"/>
      <c r="QUX696" s="413"/>
      <c r="QUY696" s="413"/>
      <c r="QUZ696" s="413"/>
      <c r="QVA696" s="407"/>
      <c r="QVB696" s="439"/>
      <c r="QVC696" s="413"/>
      <c r="QVD696" s="413"/>
      <c r="QVE696" s="413"/>
      <c r="QVF696" s="413"/>
      <c r="QVG696" s="413"/>
      <c r="QVH696" s="413"/>
      <c r="QVI696" s="413"/>
      <c r="QVJ696" s="412"/>
      <c r="QVK696" s="412"/>
      <c r="QVL696" s="412"/>
      <c r="QVM696" s="412"/>
      <c r="QVN696" s="412"/>
      <c r="QVO696" s="412"/>
      <c r="QVP696" s="412"/>
      <c r="QVQ696" s="412"/>
      <c r="QVR696" s="412"/>
      <c r="QVS696" s="412"/>
      <c r="QVT696" s="412"/>
      <c r="QVU696" s="412"/>
      <c r="QVV696" s="412"/>
      <c r="QVW696" s="412"/>
      <c r="QVX696" s="412"/>
      <c r="QVY696" s="412"/>
      <c r="QVZ696" s="412"/>
      <c r="QWA696" s="412"/>
      <c r="QWB696" s="412"/>
      <c r="QWC696" s="412"/>
      <c r="QWD696" s="412"/>
      <c r="QWE696" s="412"/>
      <c r="QWF696" s="412"/>
      <c r="QWG696" s="412"/>
      <c r="QWH696" s="412"/>
      <c r="QWI696" s="412"/>
      <c r="QWJ696" s="412"/>
      <c r="QWK696" s="412"/>
      <c r="QWL696" s="412"/>
      <c r="QWM696" s="412"/>
      <c r="QWN696" s="412"/>
      <c r="QWO696" s="412"/>
      <c r="QWP696" s="412"/>
      <c r="QWQ696" s="412"/>
      <c r="QWR696" s="412"/>
      <c r="QWS696" s="412"/>
      <c r="QWT696" s="412"/>
      <c r="QWU696" s="412"/>
      <c r="QWV696" s="412"/>
      <c r="QWW696" s="412"/>
      <c r="QWX696" s="412"/>
      <c r="QWY696" s="412"/>
      <c r="QWZ696" s="412"/>
      <c r="QXA696" s="412"/>
      <c r="QXB696" s="413"/>
      <c r="QXC696" s="413"/>
      <c r="QXD696" s="413"/>
      <c r="QXE696" s="413"/>
      <c r="QXF696" s="413"/>
      <c r="QXG696" s="413"/>
      <c r="QXH696" s="413"/>
      <c r="QXI696" s="413"/>
      <c r="QXJ696" s="413"/>
      <c r="QXK696" s="413"/>
      <c r="QXL696" s="413"/>
      <c r="QXM696" s="413"/>
      <c r="QXN696" s="413"/>
      <c r="QXO696" s="413"/>
      <c r="QXP696" s="413"/>
      <c r="QXQ696" s="413"/>
      <c r="QXR696" s="413"/>
      <c r="QXS696" s="413"/>
      <c r="QXT696" s="413"/>
      <c r="QXU696" s="413"/>
      <c r="QXV696" s="413"/>
      <c r="QXW696" s="413"/>
      <c r="QXX696" s="413"/>
      <c r="QXY696" s="413"/>
      <c r="QXZ696" s="414"/>
      <c r="QYA696" s="414"/>
      <c r="QYB696" s="414"/>
      <c r="QYC696" s="414"/>
      <c r="QYD696" s="414"/>
      <c r="QYE696" s="413"/>
      <c r="QYF696" s="413"/>
      <c r="QYG696" s="414"/>
      <c r="QYH696" s="414"/>
      <c r="QYI696" s="413"/>
      <c r="QYJ696" s="413"/>
      <c r="QYK696" s="414"/>
      <c r="QYL696" s="414"/>
      <c r="QYM696" s="413"/>
      <c r="QYN696" s="413"/>
      <c r="QYO696" s="413"/>
      <c r="QYP696" s="413"/>
      <c r="QYQ696" s="413"/>
      <c r="QYR696" s="413"/>
      <c r="QYS696" s="413"/>
      <c r="QYT696" s="414"/>
      <c r="QYU696" s="414"/>
      <c r="QYV696" s="413"/>
      <c r="QYW696" s="413"/>
      <c r="QYX696" s="414"/>
      <c r="QYY696" s="414"/>
      <c r="QYZ696" s="413"/>
      <c r="QZA696" s="413"/>
      <c r="QZB696" s="413"/>
      <c r="QZC696" s="413"/>
      <c r="QZD696" s="413"/>
      <c r="QZE696" s="407"/>
      <c r="QZF696" s="439"/>
      <c r="QZG696" s="413"/>
      <c r="QZH696" s="413"/>
      <c r="QZI696" s="413"/>
      <c r="QZJ696" s="413"/>
      <c r="QZK696" s="413"/>
      <c r="QZL696" s="413"/>
      <c r="QZM696" s="413"/>
      <c r="QZN696" s="412"/>
      <c r="QZO696" s="412"/>
      <c r="QZP696" s="412"/>
      <c r="QZQ696" s="412"/>
      <c r="QZR696" s="412"/>
      <c r="QZS696" s="412"/>
      <c r="QZT696" s="412"/>
      <c r="QZU696" s="412"/>
      <c r="QZV696" s="412"/>
      <c r="QZW696" s="412"/>
      <c r="QZX696" s="412"/>
      <c r="QZY696" s="412"/>
      <c r="QZZ696" s="412"/>
      <c r="RAA696" s="412"/>
      <c r="RAB696" s="412"/>
      <c r="RAC696" s="412"/>
      <c r="RAD696" s="412"/>
      <c r="RAE696" s="412"/>
      <c r="RAF696" s="412"/>
      <c r="RAG696" s="412"/>
      <c r="RAH696" s="412"/>
      <c r="RAI696" s="412"/>
      <c r="RAJ696" s="412"/>
      <c r="RAK696" s="412"/>
      <c r="RAL696" s="412"/>
      <c r="RAM696" s="412"/>
      <c r="RAN696" s="412"/>
      <c r="RAO696" s="412"/>
      <c r="RAP696" s="412"/>
      <c r="RAQ696" s="412"/>
      <c r="RAR696" s="412"/>
      <c r="RAS696" s="412"/>
      <c r="RAT696" s="412"/>
      <c r="RAU696" s="412"/>
      <c r="RAV696" s="412"/>
      <c r="RAW696" s="412"/>
      <c r="RAX696" s="412"/>
      <c r="RAY696" s="412"/>
      <c r="RAZ696" s="412"/>
      <c r="RBA696" s="412"/>
      <c r="RBB696" s="412"/>
      <c r="RBC696" s="412"/>
      <c r="RBD696" s="412"/>
      <c r="RBE696" s="412"/>
      <c r="RBF696" s="413"/>
      <c r="RBG696" s="413"/>
      <c r="RBH696" s="413"/>
      <c r="RBI696" s="413"/>
      <c r="RBJ696" s="413"/>
      <c r="RBK696" s="413"/>
      <c r="RBL696" s="413"/>
      <c r="RBM696" s="413"/>
      <c r="RBN696" s="413"/>
      <c r="RBO696" s="413"/>
      <c r="RBP696" s="413"/>
      <c r="RBQ696" s="413"/>
      <c r="RBR696" s="413"/>
      <c r="RBS696" s="413"/>
      <c r="RBT696" s="413"/>
      <c r="RBU696" s="413"/>
      <c r="RBV696" s="413"/>
      <c r="RBW696" s="413"/>
      <c r="RBX696" s="413"/>
      <c r="RBY696" s="413"/>
      <c r="RBZ696" s="413"/>
      <c r="RCA696" s="413"/>
      <c r="RCB696" s="413"/>
    </row>
    <row r="697" spans="1:12248" s="444" customFormat="1" ht="123.75" hidden="1" customHeight="1" x14ac:dyDescent="0.3">
      <c r="B697" s="499" t="s">
        <v>16</v>
      </c>
      <c r="C697" s="626" t="s">
        <v>120</v>
      </c>
      <c r="D697" s="405">
        <f>E697</f>
        <v>706923.85274</v>
      </c>
      <c r="E697" s="405">
        <f>SUM(E698:E701)</f>
        <v>706923.85274</v>
      </c>
      <c r="F697" s="405"/>
      <c r="G697" s="405">
        <v>0</v>
      </c>
      <c r="H697" s="405">
        <v>0</v>
      </c>
      <c r="I697" s="412">
        <f t="shared" si="1674"/>
        <v>114901.71030000001</v>
      </c>
      <c r="J697" s="570">
        <f t="shared" si="1675"/>
        <v>0.16253760550679816</v>
      </c>
      <c r="K697" s="405">
        <f>SUM(K698:K701)</f>
        <v>114901.71030000001</v>
      </c>
      <c r="L697" s="584">
        <f>K697/E697</f>
        <v>0.16253760550679816</v>
      </c>
      <c r="M697" s="404"/>
      <c r="N697" s="404"/>
      <c r="O697" s="404"/>
      <c r="P697" s="404"/>
      <c r="Q697" s="404"/>
      <c r="R697" s="404"/>
      <c r="S697" s="412">
        <f t="shared" si="1677"/>
        <v>5102.3733300000004</v>
      </c>
      <c r="T697" s="570">
        <f t="shared" si="1613"/>
        <v>7.2177127850806952E-3</v>
      </c>
      <c r="U697" s="404">
        <f>SUM(U698:U701)</f>
        <v>5102.3733300000004</v>
      </c>
      <c r="V697" s="570">
        <f t="shared" si="1678"/>
        <v>7.2177127850806952E-3</v>
      </c>
      <c r="W697" s="404"/>
      <c r="X697" s="404"/>
      <c r="Y697" s="404"/>
      <c r="Z697" s="404"/>
      <c r="AA697" s="404"/>
      <c r="AB697" s="404"/>
      <c r="AC697" s="412">
        <f>SUM(AC698:AC701)</f>
        <v>619722.66339999996</v>
      </c>
      <c r="AD697" s="570">
        <f t="shared" si="1658"/>
        <v>0.87664698396862295</v>
      </c>
      <c r="AE697" s="412">
        <f>SUM(AE698:AE701)</f>
        <v>619722.66339999996</v>
      </c>
      <c r="AF697" s="570">
        <f t="shared" si="1672"/>
        <v>0.87664698396862295</v>
      </c>
      <c r="AG697" s="404"/>
      <c r="AH697" s="570"/>
      <c r="AI697" s="404"/>
      <c r="AJ697" s="404"/>
      <c r="AK697" s="404"/>
      <c r="AL697" s="404"/>
      <c r="AM697" s="404"/>
      <c r="AN697" s="404"/>
      <c r="AO697" s="404"/>
      <c r="AP697" s="404"/>
      <c r="AQ697" s="404"/>
      <c r="AR697" s="404"/>
      <c r="AS697" s="404"/>
      <c r="AT697" s="404"/>
      <c r="AU697" s="404">
        <f>AV697</f>
        <v>751742.76846000005</v>
      </c>
      <c r="AV697" s="413">
        <f>AW697</f>
        <v>751742.76846000005</v>
      </c>
      <c r="AW697" s="413">
        <f>AW698</f>
        <v>751742.76846000005</v>
      </c>
      <c r="AX697" s="413"/>
      <c r="AY697" s="413">
        <v>0</v>
      </c>
      <c r="AZ697" s="413">
        <v>0</v>
      </c>
      <c r="BA697" s="413">
        <f t="shared" si="1621"/>
        <v>0</v>
      </c>
      <c r="BB697" s="413">
        <f>BB698</f>
        <v>0</v>
      </c>
      <c r="BC697" s="413"/>
      <c r="BD697" s="413"/>
      <c r="BE697" s="413">
        <f t="shared" si="1622"/>
        <v>442560.74394000001</v>
      </c>
      <c r="BF697" s="413">
        <f>BF698</f>
        <v>442560.74394000001</v>
      </c>
      <c r="BG697" s="413"/>
      <c r="BH697" s="413"/>
      <c r="BI697" s="413">
        <f>BJ697+BK697+BL697+BM697</f>
        <v>673973</v>
      </c>
      <c r="BJ697" s="413">
        <v>673973</v>
      </c>
      <c r="BK697" s="413"/>
      <c r="BL697" s="413">
        <v>0</v>
      </c>
      <c r="BM697" s="413">
        <v>0</v>
      </c>
      <c r="BN697" s="413">
        <f t="shared" si="1660"/>
        <v>1347946</v>
      </c>
      <c r="BO697" s="413">
        <f>BP697+BQ697+BR697+BS697</f>
        <v>673973</v>
      </c>
      <c r="BP697" s="413">
        <v>673973</v>
      </c>
      <c r="BQ697" s="413"/>
      <c r="BR697" s="413">
        <v>0</v>
      </c>
      <c r="BS697" s="413">
        <v>0</v>
      </c>
      <c r="BT697" s="413">
        <f t="shared" si="1605"/>
        <v>0</v>
      </c>
      <c r="BU697" s="413">
        <f t="shared" si="1606"/>
        <v>0</v>
      </c>
      <c r="BV697" s="413">
        <f>BW697+BX697+BY697+BZ697</f>
        <v>500000</v>
      </c>
      <c r="BW697" s="413">
        <v>500000</v>
      </c>
      <c r="BX697" s="413"/>
      <c r="BY697" s="413">
        <v>0</v>
      </c>
      <c r="BZ697" s="413">
        <v>0</v>
      </c>
      <c r="CA697" s="413">
        <f t="shared" si="1608"/>
        <v>0</v>
      </c>
      <c r="CB697" s="413">
        <v>0</v>
      </c>
      <c r="CC697" s="413"/>
      <c r="CD697" s="413"/>
      <c r="CE697" s="413">
        <f t="shared" si="1623"/>
        <v>500000</v>
      </c>
      <c r="CF697" s="413">
        <f>BW697</f>
        <v>500000</v>
      </c>
      <c r="CG697" s="413"/>
      <c r="CH697" s="413">
        <f t="shared" si="1609"/>
        <v>0</v>
      </c>
      <c r="CI697" s="413">
        <f t="shared" si="1673"/>
        <v>0</v>
      </c>
      <c r="CJ697" s="413"/>
      <c r="CK697" s="413">
        <f>CL697+CM697+CN697+CO697</f>
        <v>500000</v>
      </c>
      <c r="CL697" s="405">
        <v>500000</v>
      </c>
      <c r="CM697" s="405"/>
      <c r="CN697" s="405">
        <v>0</v>
      </c>
      <c r="CO697" s="405">
        <v>0</v>
      </c>
    </row>
    <row r="698" spans="1:12248" s="76" customFormat="1" ht="38.25" hidden="1" customHeight="1" x14ac:dyDescent="0.3">
      <c r="B698" s="615"/>
      <c r="C698" s="229" t="s">
        <v>488</v>
      </c>
      <c r="D698" s="188">
        <f t="shared" ref="D698:D703" si="1684">E698</f>
        <v>442560.74394000001</v>
      </c>
      <c r="E698" s="188">
        <f>442560.74394</f>
        <v>442560.74394000001</v>
      </c>
      <c r="F698" s="188"/>
      <c r="G698" s="189"/>
      <c r="H698" s="189"/>
      <c r="I698" s="123">
        <f t="shared" si="1674"/>
        <v>109799.33697</v>
      </c>
      <c r="J698" s="592">
        <f t="shared" si="1675"/>
        <v>0.24810003705363889</v>
      </c>
      <c r="K698" s="130">
        <f>109799.33697</f>
        <v>109799.33697</v>
      </c>
      <c r="L698" s="585">
        <f>K698/E698</f>
        <v>0.24810003705363889</v>
      </c>
      <c r="M698" s="37"/>
      <c r="N698" s="37"/>
      <c r="O698" s="37"/>
      <c r="P698" s="37"/>
      <c r="Q698" s="37"/>
      <c r="R698" s="37"/>
      <c r="S698" s="123">
        <f t="shared" si="1677"/>
        <v>0</v>
      </c>
      <c r="T698" s="592">
        <f t="shared" si="1613"/>
        <v>0</v>
      </c>
      <c r="U698" s="130"/>
      <c r="V698" s="592">
        <f t="shared" si="1678"/>
        <v>0</v>
      </c>
      <c r="W698" s="37"/>
      <c r="X698" s="37"/>
      <c r="Y698" s="37"/>
      <c r="Z698" s="37"/>
      <c r="AA698" s="37"/>
      <c r="AB698" s="37"/>
      <c r="AC698" s="123">
        <f>AE698</f>
        <v>365997.78993000003</v>
      </c>
      <c r="AD698" s="592">
        <f t="shared" si="1658"/>
        <v>0.82700012357991703</v>
      </c>
      <c r="AE698" s="123">
        <v>365997.78993000003</v>
      </c>
      <c r="AF698" s="592">
        <f t="shared" si="1672"/>
        <v>0.82700012357991703</v>
      </c>
      <c r="AG698" s="37"/>
      <c r="AH698" s="592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130">
        <f>AV698</f>
        <v>751742.76846000005</v>
      </c>
      <c r="AV698" s="120">
        <f t="shared" ref="AV698:AV703" si="1685">AW698</f>
        <v>751742.76846000005</v>
      </c>
      <c r="AW698" s="120">
        <v>751742.76846000005</v>
      </c>
      <c r="AX698" s="120"/>
      <c r="AY698" s="120"/>
      <c r="AZ698" s="120"/>
      <c r="BA698" s="120">
        <f t="shared" si="1621"/>
        <v>0</v>
      </c>
      <c r="BB698" s="120">
        <f>BF698-E698</f>
        <v>0</v>
      </c>
      <c r="BC698" s="120"/>
      <c r="BD698" s="120"/>
      <c r="BE698" s="120">
        <f t="shared" si="1622"/>
        <v>442560.74394000001</v>
      </c>
      <c r="BF698" s="120">
        <f t="shared" ref="BF698:BF705" si="1686">E698</f>
        <v>442560.74394000001</v>
      </c>
      <c r="BG698" s="120"/>
      <c r="BH698" s="120"/>
      <c r="BI698" s="120">
        <f t="shared" si="1663"/>
        <v>399973</v>
      </c>
      <c r="BJ698" s="120">
        <v>399973</v>
      </c>
      <c r="BK698" s="120"/>
      <c r="BL698" s="120"/>
      <c r="BM698" s="120"/>
      <c r="BN698" s="120">
        <f t="shared" si="1660"/>
        <v>799946</v>
      </c>
      <c r="BO698" s="120">
        <f t="shared" ref="BO698" si="1687">BP698</f>
        <v>399973</v>
      </c>
      <c r="BP698" s="120">
        <v>399973</v>
      </c>
      <c r="BQ698" s="120"/>
      <c r="BR698" s="120"/>
      <c r="BS698" s="120"/>
      <c r="BT698" s="120">
        <f t="shared" si="1605"/>
        <v>0</v>
      </c>
      <c r="BU698" s="120">
        <f t="shared" si="1606"/>
        <v>0</v>
      </c>
      <c r="BV698" s="120">
        <f t="shared" si="1665"/>
        <v>399973</v>
      </c>
      <c r="BW698" s="120">
        <v>399973</v>
      </c>
      <c r="BX698" s="120"/>
      <c r="BY698" s="120"/>
      <c r="BZ698" s="120"/>
      <c r="CA698" s="120">
        <f t="shared" si="1608"/>
        <v>274000</v>
      </c>
      <c r="CB698" s="120">
        <f>CF698-BW698</f>
        <v>274000</v>
      </c>
      <c r="CC698" s="120"/>
      <c r="CD698" s="120"/>
      <c r="CE698" s="120">
        <f t="shared" si="1623"/>
        <v>673973</v>
      </c>
      <c r="CF698" s="120">
        <f>BW698+274000</f>
        <v>673973</v>
      </c>
      <c r="CG698" s="120"/>
      <c r="CH698" s="120">
        <f t="shared" si="1609"/>
        <v>0</v>
      </c>
      <c r="CI698" s="120">
        <f t="shared" si="1673"/>
        <v>0</v>
      </c>
      <c r="CJ698" s="120"/>
      <c r="CK698" s="120">
        <f t="shared" si="1666"/>
        <v>399973</v>
      </c>
      <c r="CL698" s="188">
        <v>399973</v>
      </c>
      <c r="CM698" s="188"/>
      <c r="CN698" s="189"/>
      <c r="CO698" s="189"/>
    </row>
    <row r="699" spans="1:12248" s="76" customFormat="1" ht="38.25" hidden="1" customHeight="1" x14ac:dyDescent="0.3">
      <c r="B699" s="615"/>
      <c r="C699" s="229" t="s">
        <v>494</v>
      </c>
      <c r="D699" s="188">
        <f t="shared" si="1684"/>
        <v>200801.60879999999</v>
      </c>
      <c r="E699" s="188">
        <v>200801.60879999999</v>
      </c>
      <c r="F699" s="188"/>
      <c r="G699" s="189"/>
      <c r="H699" s="189"/>
      <c r="I699" s="123">
        <f t="shared" si="1674"/>
        <v>0</v>
      </c>
      <c r="J699" s="592">
        <f t="shared" si="1675"/>
        <v>0</v>
      </c>
      <c r="K699" s="130"/>
      <c r="L699" s="585"/>
      <c r="M699" s="37"/>
      <c r="N699" s="37"/>
      <c r="O699" s="37"/>
      <c r="P699" s="37"/>
      <c r="Q699" s="37"/>
      <c r="R699" s="37"/>
      <c r="S699" s="123"/>
      <c r="T699" s="592"/>
      <c r="U699" s="130"/>
      <c r="V699" s="592"/>
      <c r="W699" s="37"/>
      <c r="X699" s="37"/>
      <c r="Y699" s="37"/>
      <c r="Z699" s="37"/>
      <c r="AA699" s="37"/>
      <c r="AB699" s="37"/>
      <c r="AC699" s="123">
        <f>AE699</f>
        <v>200801.60879999999</v>
      </c>
      <c r="AD699" s="592">
        <f t="shared" si="1658"/>
        <v>1</v>
      </c>
      <c r="AE699" s="123">
        <f>E699</f>
        <v>200801.60879999999</v>
      </c>
      <c r="AF699" s="592">
        <f t="shared" si="1672"/>
        <v>1</v>
      </c>
      <c r="AG699" s="37"/>
      <c r="AH699" s="592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13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20"/>
      <c r="CD699" s="120"/>
      <c r="CE699" s="120"/>
      <c r="CF699" s="120"/>
      <c r="CG699" s="120"/>
      <c r="CH699" s="120"/>
      <c r="CI699" s="120"/>
      <c r="CJ699" s="120"/>
      <c r="CK699" s="120"/>
      <c r="CL699" s="188"/>
      <c r="CM699" s="188"/>
      <c r="CN699" s="189"/>
      <c r="CO699" s="189"/>
    </row>
    <row r="700" spans="1:12248" s="76" customFormat="1" ht="38.25" hidden="1" customHeight="1" x14ac:dyDescent="0.3">
      <c r="B700" s="615"/>
      <c r="C700" s="229" t="s">
        <v>489</v>
      </c>
      <c r="D700" s="188">
        <f t="shared" si="1684"/>
        <v>2990</v>
      </c>
      <c r="E700" s="188">
        <v>2990</v>
      </c>
      <c r="F700" s="188"/>
      <c r="G700" s="189"/>
      <c r="H700" s="189"/>
      <c r="I700" s="123">
        <f t="shared" si="1674"/>
        <v>0</v>
      </c>
      <c r="J700" s="592">
        <f t="shared" si="1675"/>
        <v>0</v>
      </c>
      <c r="K700" s="130">
        <v>0</v>
      </c>
      <c r="L700" s="585">
        <f t="shared" ref="L700:L701" si="1688">K700/E700</f>
        <v>0</v>
      </c>
      <c r="M700" s="37"/>
      <c r="N700" s="37"/>
      <c r="O700" s="37"/>
      <c r="P700" s="37"/>
      <c r="Q700" s="37"/>
      <c r="R700" s="37"/>
      <c r="S700" s="123">
        <f t="shared" si="1677"/>
        <v>0</v>
      </c>
      <c r="T700" s="592">
        <f t="shared" si="1613"/>
        <v>0</v>
      </c>
      <c r="U700" s="130">
        <v>0</v>
      </c>
      <c r="V700" s="592"/>
      <c r="W700" s="37"/>
      <c r="X700" s="37"/>
      <c r="Y700" s="37"/>
      <c r="Z700" s="37"/>
      <c r="AA700" s="37"/>
      <c r="AB700" s="37"/>
      <c r="AC700" s="123">
        <f t="shared" ref="AC700:AC701" si="1689">AE700</f>
        <v>0</v>
      </c>
      <c r="AD700" s="592">
        <f t="shared" si="1658"/>
        <v>0</v>
      </c>
      <c r="AE700" s="123">
        <v>0</v>
      </c>
      <c r="AF700" s="592">
        <f t="shared" si="1672"/>
        <v>0</v>
      </c>
      <c r="AG700" s="37"/>
      <c r="AH700" s="592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13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0"/>
      <c r="CB700" s="120"/>
      <c r="CC700" s="120"/>
      <c r="CD700" s="120"/>
      <c r="CE700" s="120"/>
      <c r="CF700" s="120"/>
      <c r="CG700" s="120"/>
      <c r="CH700" s="120"/>
      <c r="CI700" s="120"/>
      <c r="CJ700" s="120"/>
      <c r="CK700" s="120"/>
      <c r="CL700" s="188"/>
      <c r="CM700" s="188"/>
      <c r="CN700" s="189"/>
      <c r="CO700" s="189"/>
    </row>
    <row r="701" spans="1:12248" s="39" customFormat="1" ht="25.5" hidden="1" customHeight="1" x14ac:dyDescent="0.25">
      <c r="B701" s="615"/>
      <c r="C701" s="229" t="s">
        <v>491</v>
      </c>
      <c r="D701" s="188">
        <f t="shared" si="1684"/>
        <v>60571.5</v>
      </c>
      <c r="E701" s="188">
        <v>60571.5</v>
      </c>
      <c r="F701" s="189"/>
      <c r="G701" s="189"/>
      <c r="H701" s="189"/>
      <c r="I701" s="123">
        <f t="shared" si="1674"/>
        <v>5102.3733300000004</v>
      </c>
      <c r="J701" s="592">
        <f t="shared" si="1675"/>
        <v>8.4237196206136553E-2</v>
      </c>
      <c r="K701" s="130">
        <v>5102.3733300000004</v>
      </c>
      <c r="L701" s="585">
        <f t="shared" si="1688"/>
        <v>8.4237196206136553E-2</v>
      </c>
      <c r="M701" s="37"/>
      <c r="N701" s="37"/>
      <c r="O701" s="37"/>
      <c r="P701" s="37"/>
      <c r="Q701" s="37"/>
      <c r="R701" s="37"/>
      <c r="S701" s="123">
        <f t="shared" si="1677"/>
        <v>5102.3733300000004</v>
      </c>
      <c r="T701" s="592">
        <f t="shared" si="1613"/>
        <v>8.4237196206136553E-2</v>
      </c>
      <c r="U701" s="130">
        <v>5102.3733300000004</v>
      </c>
      <c r="V701" s="592">
        <f t="shared" si="1678"/>
        <v>8.4237196206136553E-2</v>
      </c>
      <c r="W701" s="37"/>
      <c r="X701" s="37"/>
      <c r="Y701" s="37"/>
      <c r="Z701" s="37"/>
      <c r="AA701" s="37"/>
      <c r="AB701" s="37"/>
      <c r="AC701" s="123">
        <f t="shared" si="1689"/>
        <v>52923.264669999997</v>
      </c>
      <c r="AD701" s="592">
        <f t="shared" si="1658"/>
        <v>0.87373211279231977</v>
      </c>
      <c r="AE701" s="123">
        <v>52923.264669999997</v>
      </c>
      <c r="AF701" s="592">
        <f t="shared" si="1672"/>
        <v>0.87373211279231977</v>
      </c>
      <c r="AG701" s="37"/>
      <c r="AH701" s="592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130"/>
      <c r="AV701" s="120">
        <f t="shared" si="1685"/>
        <v>0</v>
      </c>
      <c r="AW701" s="120"/>
      <c r="AX701" s="120"/>
      <c r="AY701" s="120"/>
      <c r="AZ701" s="120"/>
      <c r="BA701" s="120">
        <f t="shared" si="1621"/>
        <v>0</v>
      </c>
      <c r="BB701" s="120"/>
      <c r="BC701" s="120"/>
      <c r="BD701" s="120"/>
      <c r="BE701" s="120">
        <f t="shared" si="1622"/>
        <v>60571.5</v>
      </c>
      <c r="BF701" s="120">
        <f t="shared" si="1686"/>
        <v>60571.5</v>
      </c>
      <c r="BG701" s="120"/>
      <c r="BH701" s="120"/>
      <c r="BI701" s="120"/>
      <c r="BJ701" s="120"/>
      <c r="BK701" s="120"/>
      <c r="BL701" s="120"/>
      <c r="BM701" s="120"/>
      <c r="BN701" s="120">
        <f t="shared" si="1660"/>
        <v>0</v>
      </c>
      <c r="BO701" s="120"/>
      <c r="BP701" s="120"/>
      <c r="BQ701" s="120"/>
      <c r="BR701" s="120"/>
      <c r="BS701" s="120"/>
      <c r="BT701" s="120">
        <f t="shared" si="1605"/>
        <v>0</v>
      </c>
      <c r="BU701" s="120">
        <f t="shared" si="1606"/>
        <v>0</v>
      </c>
      <c r="BV701" s="120"/>
      <c r="BW701" s="120"/>
      <c r="BX701" s="120"/>
      <c r="BY701" s="120"/>
      <c r="BZ701" s="120"/>
      <c r="CA701" s="120">
        <f t="shared" si="1608"/>
        <v>0</v>
      </c>
      <c r="CB701" s="120"/>
      <c r="CC701" s="120"/>
      <c r="CD701" s="120"/>
      <c r="CE701" s="120">
        <f t="shared" si="1623"/>
        <v>0</v>
      </c>
      <c r="CF701" s="120">
        <f t="shared" ref="CF701:CF705" si="1690">BW701</f>
        <v>0</v>
      </c>
      <c r="CG701" s="120"/>
      <c r="CH701" s="120">
        <f t="shared" si="1609"/>
        <v>0</v>
      </c>
      <c r="CI701" s="120">
        <f t="shared" si="1673"/>
        <v>0</v>
      </c>
      <c r="CJ701" s="120"/>
      <c r="CK701" s="120"/>
      <c r="CL701" s="189"/>
      <c r="CM701" s="189"/>
      <c r="CN701" s="189"/>
      <c r="CO701" s="189"/>
    </row>
    <row r="702" spans="1:12248" s="27" customFormat="1" ht="74.25" hidden="1" customHeight="1" x14ac:dyDescent="0.25">
      <c r="B702" s="499" t="s">
        <v>62</v>
      </c>
      <c r="C702" s="150" t="s">
        <v>118</v>
      </c>
      <c r="D702" s="254">
        <f t="shared" si="1684"/>
        <v>0</v>
      </c>
      <c r="E702" s="276"/>
      <c r="F702" s="276"/>
      <c r="G702" s="276"/>
      <c r="H702" s="259"/>
      <c r="I702" s="412">
        <f t="shared" si="1674"/>
        <v>0</v>
      </c>
      <c r="J702" s="570" t="e">
        <f t="shared" si="1675"/>
        <v>#DIV/0!</v>
      </c>
      <c r="K702" s="43"/>
      <c r="L702" s="315"/>
      <c r="M702" s="315"/>
      <c r="N702" s="315"/>
      <c r="O702" s="315"/>
      <c r="P702" s="315"/>
      <c r="Q702" s="315"/>
      <c r="R702" s="315"/>
      <c r="S702" s="412">
        <f t="shared" si="1677"/>
        <v>0</v>
      </c>
      <c r="T702" s="570" t="e">
        <f t="shared" si="1613"/>
        <v>#DIV/0!</v>
      </c>
      <c r="U702" s="43"/>
      <c r="V702" s="570" t="e">
        <f t="shared" si="1678"/>
        <v>#DIV/0!</v>
      </c>
      <c r="W702" s="315"/>
      <c r="X702" s="315"/>
      <c r="Y702" s="315"/>
      <c r="Z702" s="315"/>
      <c r="AA702" s="315"/>
      <c r="AB702" s="315"/>
      <c r="AC702" s="185">
        <f t="shared" si="1657"/>
        <v>0</v>
      </c>
      <c r="AD702" s="575" t="e">
        <f t="shared" si="1658"/>
        <v>#DIV/0!</v>
      </c>
      <c r="AE702" s="185"/>
      <c r="AF702" s="575" t="e">
        <f t="shared" si="1672"/>
        <v>#DIV/0!</v>
      </c>
      <c r="AG702" s="315"/>
      <c r="AH702" s="575"/>
      <c r="AI702" s="315"/>
      <c r="AJ702" s="315"/>
      <c r="AK702" s="315"/>
      <c r="AL702" s="315"/>
      <c r="AM702" s="315"/>
      <c r="AN702" s="315"/>
      <c r="AO702" s="315"/>
      <c r="AP702" s="315"/>
      <c r="AQ702" s="315"/>
      <c r="AR702" s="315"/>
      <c r="AS702" s="315"/>
      <c r="AT702" s="315"/>
      <c r="AU702" s="128"/>
      <c r="AV702" s="413">
        <f t="shared" si="1685"/>
        <v>0</v>
      </c>
      <c r="AW702" s="413"/>
      <c r="AX702" s="413"/>
      <c r="AY702" s="413"/>
      <c r="AZ702" s="413"/>
      <c r="BA702" s="413">
        <f t="shared" si="1621"/>
        <v>0</v>
      </c>
      <c r="BB702" s="413"/>
      <c r="BC702" s="413"/>
      <c r="BD702" s="413"/>
      <c r="BE702" s="413">
        <f t="shared" si="1622"/>
        <v>0</v>
      </c>
      <c r="BF702" s="413">
        <f t="shared" si="1686"/>
        <v>0</v>
      </c>
      <c r="BG702" s="413"/>
      <c r="BH702" s="413"/>
      <c r="BI702" s="413"/>
      <c r="BJ702" s="413"/>
      <c r="BK702" s="413"/>
      <c r="BL702" s="413"/>
      <c r="BM702" s="413"/>
      <c r="BN702" s="413">
        <f t="shared" si="1660"/>
        <v>0</v>
      </c>
      <c r="BO702" s="413"/>
      <c r="BP702" s="413"/>
      <c r="BQ702" s="413"/>
      <c r="BR702" s="413"/>
      <c r="BS702" s="413"/>
      <c r="BT702" s="413">
        <f t="shared" si="1605"/>
        <v>0</v>
      </c>
      <c r="BU702" s="413">
        <f t="shared" si="1606"/>
        <v>0</v>
      </c>
      <c r="BV702" s="413"/>
      <c r="BW702" s="413"/>
      <c r="BX702" s="413"/>
      <c r="BY702" s="413"/>
      <c r="BZ702" s="413"/>
      <c r="CA702" s="413">
        <f t="shared" si="1608"/>
        <v>0</v>
      </c>
      <c r="CB702" s="413"/>
      <c r="CC702" s="413"/>
      <c r="CD702" s="413"/>
      <c r="CE702" s="413">
        <f t="shared" si="1623"/>
        <v>0</v>
      </c>
      <c r="CF702" s="413">
        <f t="shared" si="1690"/>
        <v>0</v>
      </c>
      <c r="CG702" s="413"/>
      <c r="CH702" s="413">
        <f t="shared" si="1609"/>
        <v>0</v>
      </c>
      <c r="CI702" s="413">
        <f t="shared" si="1673"/>
        <v>0</v>
      </c>
      <c r="CJ702" s="413"/>
      <c r="CK702" s="413"/>
      <c r="CL702" s="189"/>
      <c r="CM702" s="189"/>
      <c r="CN702" s="189"/>
      <c r="CO702" s="189"/>
    </row>
    <row r="703" spans="1:12248" s="27" customFormat="1" ht="103.5" hidden="1" customHeight="1" x14ac:dyDescent="0.25">
      <c r="B703" s="499" t="s">
        <v>7</v>
      </c>
      <c r="C703" s="150" t="s">
        <v>119</v>
      </c>
      <c r="D703" s="254">
        <f t="shared" si="1684"/>
        <v>0</v>
      </c>
      <c r="E703" s="276"/>
      <c r="F703" s="276"/>
      <c r="G703" s="276"/>
      <c r="H703" s="259"/>
      <c r="I703" s="412">
        <f t="shared" si="1674"/>
        <v>0</v>
      </c>
      <c r="J703" s="570" t="e">
        <f t="shared" si="1675"/>
        <v>#DIV/0!</v>
      </c>
      <c r="K703" s="43"/>
      <c r="L703" s="315"/>
      <c r="M703" s="315"/>
      <c r="N703" s="315"/>
      <c r="O703" s="315"/>
      <c r="P703" s="315"/>
      <c r="Q703" s="315"/>
      <c r="R703" s="315"/>
      <c r="S703" s="412">
        <f t="shared" si="1677"/>
        <v>0</v>
      </c>
      <c r="T703" s="570" t="e">
        <f t="shared" si="1613"/>
        <v>#DIV/0!</v>
      </c>
      <c r="U703" s="43"/>
      <c r="V703" s="570" t="e">
        <f t="shared" si="1678"/>
        <v>#DIV/0!</v>
      </c>
      <c r="W703" s="315"/>
      <c r="X703" s="315"/>
      <c r="Y703" s="315"/>
      <c r="Z703" s="315"/>
      <c r="AA703" s="315"/>
      <c r="AB703" s="315"/>
      <c r="AC703" s="185">
        <f t="shared" si="1657"/>
        <v>0</v>
      </c>
      <c r="AD703" s="575" t="e">
        <f t="shared" si="1658"/>
        <v>#DIV/0!</v>
      </c>
      <c r="AE703" s="185"/>
      <c r="AF703" s="575" t="e">
        <f t="shared" si="1672"/>
        <v>#DIV/0!</v>
      </c>
      <c r="AG703" s="315"/>
      <c r="AH703" s="575"/>
      <c r="AI703" s="315"/>
      <c r="AJ703" s="315"/>
      <c r="AK703" s="315"/>
      <c r="AL703" s="315"/>
      <c r="AM703" s="315"/>
      <c r="AN703" s="315"/>
      <c r="AO703" s="315"/>
      <c r="AP703" s="315"/>
      <c r="AQ703" s="315"/>
      <c r="AR703" s="315"/>
      <c r="AS703" s="315"/>
      <c r="AT703" s="315"/>
      <c r="AU703" s="128"/>
      <c r="AV703" s="413">
        <f t="shared" si="1685"/>
        <v>0</v>
      </c>
      <c r="AW703" s="413"/>
      <c r="AX703" s="413"/>
      <c r="AY703" s="413"/>
      <c r="AZ703" s="413"/>
      <c r="BA703" s="413">
        <f t="shared" si="1621"/>
        <v>0</v>
      </c>
      <c r="BB703" s="413"/>
      <c r="BC703" s="413"/>
      <c r="BD703" s="413"/>
      <c r="BE703" s="413">
        <f t="shared" si="1622"/>
        <v>0</v>
      </c>
      <c r="BF703" s="413">
        <f t="shared" si="1686"/>
        <v>0</v>
      </c>
      <c r="BG703" s="413"/>
      <c r="BH703" s="413"/>
      <c r="BI703" s="413"/>
      <c r="BJ703" s="413"/>
      <c r="BK703" s="413"/>
      <c r="BL703" s="413"/>
      <c r="BM703" s="413"/>
      <c r="BN703" s="413">
        <f t="shared" si="1660"/>
        <v>0</v>
      </c>
      <c r="BO703" s="413"/>
      <c r="BP703" s="413"/>
      <c r="BQ703" s="413"/>
      <c r="BR703" s="413"/>
      <c r="BS703" s="413"/>
      <c r="BT703" s="413">
        <f t="shared" si="1605"/>
        <v>0</v>
      </c>
      <c r="BU703" s="413">
        <f t="shared" si="1606"/>
        <v>0</v>
      </c>
      <c r="BV703" s="413"/>
      <c r="BW703" s="413"/>
      <c r="BX703" s="413"/>
      <c r="BY703" s="413"/>
      <c r="BZ703" s="413"/>
      <c r="CA703" s="413">
        <f t="shared" si="1608"/>
        <v>0</v>
      </c>
      <c r="CB703" s="413"/>
      <c r="CC703" s="413"/>
      <c r="CD703" s="413"/>
      <c r="CE703" s="413">
        <f t="shared" si="1623"/>
        <v>0</v>
      </c>
      <c r="CF703" s="413">
        <f t="shared" si="1690"/>
        <v>0</v>
      </c>
      <c r="CG703" s="413"/>
      <c r="CH703" s="413">
        <f t="shared" si="1609"/>
        <v>0</v>
      </c>
      <c r="CI703" s="413">
        <f t="shared" si="1673"/>
        <v>0</v>
      </c>
      <c r="CJ703" s="413"/>
      <c r="CK703" s="413"/>
      <c r="CL703" s="189"/>
      <c r="CM703" s="189"/>
      <c r="CN703" s="189"/>
      <c r="CO703" s="189"/>
    </row>
    <row r="704" spans="1:12248" s="27" customFormat="1" ht="25.5" hidden="1" customHeight="1" x14ac:dyDescent="0.25">
      <c r="B704" s="499"/>
      <c r="C704" s="229"/>
      <c r="D704" s="276"/>
      <c r="E704" s="276"/>
      <c r="F704" s="276"/>
      <c r="G704" s="276"/>
      <c r="H704" s="259"/>
      <c r="I704" s="412">
        <f t="shared" si="1674"/>
        <v>0</v>
      </c>
      <c r="J704" s="570" t="e">
        <f t="shared" si="1675"/>
        <v>#DIV/0!</v>
      </c>
      <c r="K704" s="43"/>
      <c r="L704" s="315"/>
      <c r="M704" s="315"/>
      <c r="N704" s="315"/>
      <c r="O704" s="315"/>
      <c r="P704" s="315"/>
      <c r="Q704" s="315"/>
      <c r="R704" s="315"/>
      <c r="S704" s="412">
        <f t="shared" si="1677"/>
        <v>0</v>
      </c>
      <c r="T704" s="570" t="e">
        <f t="shared" si="1613"/>
        <v>#DIV/0!</v>
      </c>
      <c r="U704" s="43"/>
      <c r="V704" s="570" t="e">
        <f t="shared" si="1678"/>
        <v>#DIV/0!</v>
      </c>
      <c r="W704" s="315"/>
      <c r="X704" s="315"/>
      <c r="Y704" s="315"/>
      <c r="Z704" s="315"/>
      <c r="AA704" s="315"/>
      <c r="AB704" s="315"/>
      <c r="AC704" s="185">
        <f t="shared" si="1657"/>
        <v>0</v>
      </c>
      <c r="AD704" s="575" t="e">
        <f t="shared" si="1658"/>
        <v>#DIV/0!</v>
      </c>
      <c r="AE704" s="185"/>
      <c r="AF704" s="575" t="e">
        <f t="shared" si="1672"/>
        <v>#DIV/0!</v>
      </c>
      <c r="AG704" s="315"/>
      <c r="AH704" s="575"/>
      <c r="AI704" s="315"/>
      <c r="AJ704" s="315"/>
      <c r="AK704" s="315"/>
      <c r="AL704" s="315"/>
      <c r="AM704" s="315"/>
      <c r="AN704" s="315"/>
      <c r="AO704" s="315"/>
      <c r="AP704" s="315"/>
      <c r="AQ704" s="315"/>
      <c r="AR704" s="315"/>
      <c r="AS704" s="315"/>
      <c r="AT704" s="315"/>
      <c r="AU704" s="128"/>
      <c r="AV704" s="413"/>
      <c r="AW704" s="413"/>
      <c r="AX704" s="413"/>
      <c r="AY704" s="413"/>
      <c r="AZ704" s="413"/>
      <c r="BA704" s="413">
        <f t="shared" si="1621"/>
        <v>0</v>
      </c>
      <c r="BB704" s="413"/>
      <c r="BC704" s="413"/>
      <c r="BD704" s="413"/>
      <c r="BE704" s="413">
        <f t="shared" si="1622"/>
        <v>0</v>
      </c>
      <c r="BF704" s="413">
        <f t="shared" si="1686"/>
        <v>0</v>
      </c>
      <c r="BG704" s="413"/>
      <c r="BH704" s="413"/>
      <c r="BI704" s="413"/>
      <c r="BJ704" s="413"/>
      <c r="BK704" s="413"/>
      <c r="BL704" s="413"/>
      <c r="BM704" s="413"/>
      <c r="BN704" s="413">
        <f t="shared" si="1660"/>
        <v>0</v>
      </c>
      <c r="BO704" s="413"/>
      <c r="BP704" s="413"/>
      <c r="BQ704" s="413"/>
      <c r="BR704" s="413"/>
      <c r="BS704" s="413"/>
      <c r="BT704" s="413">
        <f t="shared" si="1605"/>
        <v>0</v>
      </c>
      <c r="BU704" s="413">
        <f t="shared" si="1606"/>
        <v>0</v>
      </c>
      <c r="BV704" s="413"/>
      <c r="BW704" s="413"/>
      <c r="BX704" s="413"/>
      <c r="BY704" s="413"/>
      <c r="BZ704" s="413"/>
      <c r="CA704" s="413">
        <f t="shared" si="1608"/>
        <v>0</v>
      </c>
      <c r="CB704" s="413"/>
      <c r="CC704" s="413"/>
      <c r="CD704" s="413"/>
      <c r="CE704" s="413">
        <f t="shared" si="1623"/>
        <v>0</v>
      </c>
      <c r="CF704" s="413">
        <f t="shared" si="1690"/>
        <v>0</v>
      </c>
      <c r="CG704" s="413"/>
      <c r="CH704" s="413">
        <f t="shared" si="1609"/>
        <v>0</v>
      </c>
      <c r="CI704" s="413">
        <f t="shared" si="1673"/>
        <v>0</v>
      </c>
      <c r="CJ704" s="413"/>
      <c r="CK704" s="413"/>
      <c r="CL704" s="276"/>
      <c r="CM704" s="276"/>
      <c r="CN704" s="276"/>
      <c r="CO704" s="259"/>
    </row>
    <row r="705" spans="1:12248" s="27" customFormat="1" ht="25.5" hidden="1" customHeight="1" x14ac:dyDescent="0.25">
      <c r="B705" s="499"/>
      <c r="C705" s="149"/>
      <c r="D705" s="276"/>
      <c r="E705" s="276"/>
      <c r="F705" s="276"/>
      <c r="G705" s="276"/>
      <c r="H705" s="259"/>
      <c r="I705" s="412">
        <f t="shared" si="1674"/>
        <v>0</v>
      </c>
      <c r="J705" s="570" t="e">
        <f t="shared" si="1675"/>
        <v>#DIV/0!</v>
      </c>
      <c r="K705" s="43"/>
      <c r="L705" s="315"/>
      <c r="M705" s="315"/>
      <c r="N705" s="315"/>
      <c r="O705" s="315"/>
      <c r="P705" s="315"/>
      <c r="Q705" s="315"/>
      <c r="R705" s="315"/>
      <c r="S705" s="412">
        <f t="shared" si="1677"/>
        <v>0</v>
      </c>
      <c r="T705" s="570" t="e">
        <f t="shared" si="1613"/>
        <v>#DIV/0!</v>
      </c>
      <c r="U705" s="43"/>
      <c r="V705" s="570" t="e">
        <f t="shared" si="1678"/>
        <v>#DIV/0!</v>
      </c>
      <c r="W705" s="315"/>
      <c r="X705" s="315"/>
      <c r="Y705" s="315"/>
      <c r="Z705" s="315"/>
      <c r="AA705" s="315"/>
      <c r="AB705" s="315"/>
      <c r="AC705" s="185">
        <f t="shared" si="1657"/>
        <v>0</v>
      </c>
      <c r="AD705" s="575" t="e">
        <f t="shared" si="1658"/>
        <v>#DIV/0!</v>
      </c>
      <c r="AE705" s="185"/>
      <c r="AF705" s="575" t="e">
        <f t="shared" si="1672"/>
        <v>#DIV/0!</v>
      </c>
      <c r="AG705" s="315"/>
      <c r="AH705" s="575"/>
      <c r="AI705" s="315"/>
      <c r="AJ705" s="315"/>
      <c r="AK705" s="315"/>
      <c r="AL705" s="315"/>
      <c r="AM705" s="315"/>
      <c r="AN705" s="315"/>
      <c r="AO705" s="315"/>
      <c r="AP705" s="315"/>
      <c r="AQ705" s="315"/>
      <c r="AR705" s="315"/>
      <c r="AS705" s="315"/>
      <c r="AT705" s="315"/>
      <c r="AU705" s="128"/>
      <c r="AV705" s="413"/>
      <c r="AW705" s="413"/>
      <c r="AX705" s="413"/>
      <c r="AY705" s="413"/>
      <c r="AZ705" s="413"/>
      <c r="BA705" s="413">
        <f t="shared" si="1621"/>
        <v>0</v>
      </c>
      <c r="BB705" s="413"/>
      <c r="BC705" s="413"/>
      <c r="BD705" s="413"/>
      <c r="BE705" s="413">
        <f t="shared" si="1622"/>
        <v>0</v>
      </c>
      <c r="BF705" s="413">
        <f t="shared" si="1686"/>
        <v>0</v>
      </c>
      <c r="BG705" s="413"/>
      <c r="BH705" s="413"/>
      <c r="BI705" s="413"/>
      <c r="BJ705" s="413"/>
      <c r="BK705" s="413"/>
      <c r="BL705" s="413"/>
      <c r="BM705" s="413"/>
      <c r="BN705" s="413">
        <f t="shared" si="1660"/>
        <v>0</v>
      </c>
      <c r="BO705" s="413"/>
      <c r="BP705" s="413"/>
      <c r="BQ705" s="413"/>
      <c r="BR705" s="413"/>
      <c r="BS705" s="413"/>
      <c r="BT705" s="413">
        <f t="shared" si="1605"/>
        <v>0</v>
      </c>
      <c r="BU705" s="413">
        <f t="shared" si="1606"/>
        <v>0</v>
      </c>
      <c r="BV705" s="413"/>
      <c r="BW705" s="413"/>
      <c r="BX705" s="413"/>
      <c r="BY705" s="413"/>
      <c r="BZ705" s="413"/>
      <c r="CA705" s="413">
        <f t="shared" si="1608"/>
        <v>0</v>
      </c>
      <c r="CB705" s="413"/>
      <c r="CC705" s="413"/>
      <c r="CD705" s="413"/>
      <c r="CE705" s="413">
        <f t="shared" si="1623"/>
        <v>0</v>
      </c>
      <c r="CF705" s="413">
        <f t="shared" si="1690"/>
        <v>0</v>
      </c>
      <c r="CG705" s="413"/>
      <c r="CH705" s="413">
        <f t="shared" si="1609"/>
        <v>0</v>
      </c>
      <c r="CI705" s="413">
        <f t="shared" si="1673"/>
        <v>0</v>
      </c>
      <c r="CJ705" s="413"/>
      <c r="CK705" s="413"/>
      <c r="CL705" s="276"/>
      <c r="CM705" s="276"/>
      <c r="CN705" s="276"/>
      <c r="CO705" s="259"/>
    </row>
    <row r="706" spans="1:12248" s="399" customFormat="1" ht="147" hidden="1" customHeight="1" x14ac:dyDescent="0.35">
      <c r="B706" s="499" t="s">
        <v>15</v>
      </c>
      <c r="C706" s="373" t="s">
        <v>362</v>
      </c>
      <c r="D706" s="388">
        <f t="shared" ref="D706:D711" si="1691">E706+F706+G706+H706</f>
        <v>182264.54525000002</v>
      </c>
      <c r="E706" s="388">
        <f>E707+E708</f>
        <v>182264.54525000002</v>
      </c>
      <c r="F706" s="388"/>
      <c r="G706" s="388"/>
      <c r="H706" s="388"/>
      <c r="I706" s="412">
        <f t="shared" si="1674"/>
        <v>182264.54524000001</v>
      </c>
      <c r="J706" s="570">
        <f t="shared" si="1675"/>
        <v>0.99999999994513455</v>
      </c>
      <c r="K706" s="387">
        <f>K707+K708</f>
        <v>182264.54524000001</v>
      </c>
      <c r="L706" s="387"/>
      <c r="M706" s="387"/>
      <c r="N706" s="387"/>
      <c r="O706" s="387"/>
      <c r="P706" s="387"/>
      <c r="Q706" s="387"/>
      <c r="R706" s="387"/>
      <c r="S706" s="412">
        <f t="shared" si="1677"/>
        <v>182264.54524000001</v>
      </c>
      <c r="T706" s="570">
        <f t="shared" si="1613"/>
        <v>0.99999999994513455</v>
      </c>
      <c r="U706" s="387">
        <f>U707+U708</f>
        <v>182264.54524000001</v>
      </c>
      <c r="V706" s="570">
        <f t="shared" si="1678"/>
        <v>0.99999999994513455</v>
      </c>
      <c r="W706" s="387"/>
      <c r="X706" s="387"/>
      <c r="Y706" s="387"/>
      <c r="Z706" s="387"/>
      <c r="AA706" s="387"/>
      <c r="AB706" s="387"/>
      <c r="AC706" s="185">
        <f t="shared" si="1657"/>
        <v>0</v>
      </c>
      <c r="AD706" s="575">
        <f t="shared" si="1658"/>
        <v>0</v>
      </c>
      <c r="AE706" s="185">
        <f>AE707+AE708</f>
        <v>182264.54525000002</v>
      </c>
      <c r="AF706" s="575">
        <f t="shared" si="1672"/>
        <v>1</v>
      </c>
      <c r="AG706" s="202"/>
      <c r="AH706" s="575"/>
      <c r="AI706" s="202"/>
      <c r="AJ706" s="202"/>
      <c r="AK706" s="202"/>
      <c r="AL706" s="202"/>
      <c r="AM706" s="387"/>
      <c r="AN706" s="387"/>
      <c r="AO706" s="387"/>
      <c r="AP706" s="387"/>
      <c r="AQ706" s="387"/>
      <c r="AR706" s="387"/>
      <c r="AS706" s="387"/>
      <c r="AT706" s="387"/>
      <c r="AU706" s="387"/>
      <c r="AV706" s="413">
        <f t="shared" ref="AV706:AV711" si="1692">AW706+AX706+AY706+AZ706</f>
        <v>182264.54525000002</v>
      </c>
      <c r="AW706" s="413">
        <f>AW707+AW708</f>
        <v>182264.54525000002</v>
      </c>
      <c r="AX706" s="413"/>
      <c r="AY706" s="413"/>
      <c r="AZ706" s="413"/>
      <c r="BA706" s="413"/>
      <c r="BB706" s="413"/>
      <c r="BC706" s="413"/>
      <c r="BD706" s="413"/>
      <c r="BE706" s="413"/>
      <c r="BF706" s="413"/>
      <c r="BG706" s="413"/>
      <c r="BH706" s="413"/>
      <c r="BI706" s="413">
        <f t="shared" ref="BI706:BI711" si="1693">BJ706+BK706+BL706+BM706</f>
        <v>375000</v>
      </c>
      <c r="BJ706" s="413">
        <f>BJ707+BJ708</f>
        <v>375000</v>
      </c>
      <c r="BK706" s="413"/>
      <c r="BL706" s="413"/>
      <c r="BM706" s="413"/>
      <c r="BN706" s="413"/>
      <c r="BO706" s="413">
        <f t="shared" ref="BO706:BO711" si="1694">BP706+BQ706+BR706+BS706</f>
        <v>375000</v>
      </c>
      <c r="BP706" s="413">
        <f>BP707+BP708</f>
        <v>375000</v>
      </c>
      <c r="BQ706" s="413"/>
      <c r="BR706" s="413"/>
      <c r="BS706" s="413"/>
      <c r="BT706" s="413"/>
      <c r="BU706" s="413"/>
      <c r="BV706" s="413">
        <f t="shared" ref="BV706:BV711" si="1695">BW706+BX706+BY706+BZ706</f>
        <v>0</v>
      </c>
      <c r="BW706" s="413">
        <f>BW707+BW708</f>
        <v>0</v>
      </c>
      <c r="BX706" s="413"/>
      <c r="BY706" s="413"/>
      <c r="BZ706" s="413"/>
      <c r="CA706" s="413"/>
      <c r="CB706" s="413"/>
      <c r="CC706" s="413"/>
      <c r="CD706" s="413"/>
      <c r="CE706" s="413"/>
      <c r="CF706" s="413"/>
      <c r="CG706" s="413"/>
      <c r="CH706" s="413"/>
      <c r="CI706" s="413"/>
      <c r="CJ706" s="413"/>
      <c r="CK706" s="413">
        <f t="shared" ref="CK706:CK711" si="1696">CL706+CM706+CN706+CO706</f>
        <v>0</v>
      </c>
      <c r="CL706" s="387">
        <f>CL707+CL708</f>
        <v>0</v>
      </c>
      <c r="CM706" s="387"/>
      <c r="CN706" s="388"/>
      <c r="CO706" s="388"/>
    </row>
    <row r="707" spans="1:12248" s="52" customFormat="1" ht="54" hidden="1" customHeight="1" x14ac:dyDescent="0.25">
      <c r="B707" s="499"/>
      <c r="C707" s="111" t="s">
        <v>31</v>
      </c>
      <c r="D707" s="182">
        <f t="shared" si="1691"/>
        <v>36452.909050000002</v>
      </c>
      <c r="E707" s="182">
        <f>E710</f>
        <v>36452.909050000002</v>
      </c>
      <c r="F707" s="182"/>
      <c r="G707" s="182"/>
      <c r="H707" s="182"/>
      <c r="I707" s="412">
        <f t="shared" si="1674"/>
        <v>36452.909050000002</v>
      </c>
      <c r="J707" s="570">
        <f t="shared" si="1675"/>
        <v>1</v>
      </c>
      <c r="K707" s="559">
        <f>K710</f>
        <v>36452.909050000002</v>
      </c>
      <c r="L707" s="559"/>
      <c r="M707" s="559"/>
      <c r="N707" s="559"/>
      <c r="O707" s="559"/>
      <c r="P707" s="559"/>
      <c r="Q707" s="559"/>
      <c r="R707" s="559"/>
      <c r="S707" s="412">
        <f t="shared" si="1677"/>
        <v>36452.909050000002</v>
      </c>
      <c r="T707" s="570">
        <f t="shared" si="1613"/>
        <v>1</v>
      </c>
      <c r="U707" s="581">
        <f>U710</f>
        <v>36452.909050000002</v>
      </c>
      <c r="V707" s="570">
        <f t="shared" si="1678"/>
        <v>1</v>
      </c>
      <c r="W707" s="559"/>
      <c r="X707" s="559"/>
      <c r="Y707" s="559"/>
      <c r="Z707" s="559"/>
      <c r="AA707" s="559"/>
      <c r="AB707" s="559"/>
      <c r="AC707" s="185">
        <f t="shared" si="1657"/>
        <v>0</v>
      </c>
      <c r="AD707" s="575">
        <f t="shared" si="1658"/>
        <v>0</v>
      </c>
      <c r="AE707" s="185">
        <f>AE710</f>
        <v>36452.909050000002</v>
      </c>
      <c r="AF707" s="575">
        <f t="shared" si="1672"/>
        <v>1</v>
      </c>
      <c r="AG707" s="581"/>
      <c r="AH707" s="575"/>
      <c r="AI707" s="581"/>
      <c r="AJ707" s="581"/>
      <c r="AK707" s="581"/>
      <c r="AL707" s="581"/>
      <c r="AM707" s="559"/>
      <c r="AN707" s="559"/>
      <c r="AO707" s="559"/>
      <c r="AP707" s="559"/>
      <c r="AQ707" s="559"/>
      <c r="AR707" s="559"/>
      <c r="AS707" s="559"/>
      <c r="AT707" s="559"/>
      <c r="AU707" s="559">
        <f>AV707+AW707+AX707</f>
        <v>72905.818100000004</v>
      </c>
      <c r="AV707" s="413">
        <f t="shared" si="1692"/>
        <v>36452.909050000002</v>
      </c>
      <c r="AW707" s="413">
        <f>AW710</f>
        <v>36452.909050000002</v>
      </c>
      <c r="AX707" s="413"/>
      <c r="AY707" s="413"/>
      <c r="AZ707" s="413"/>
      <c r="BA707" s="413" t="e">
        <f t="shared" ref="BA707" si="1697">BB707+BC707+BD707</f>
        <v>#REF!</v>
      </c>
      <c r="BB707" s="413" t="e">
        <f>BB522+#REF!+BB674</f>
        <v>#REF!</v>
      </c>
      <c r="BC707" s="413"/>
      <c r="BD707" s="413"/>
      <c r="BE707" s="413" t="e">
        <f t="shared" ref="BE707" si="1698">BF707+BG707</f>
        <v>#REF!</v>
      </c>
      <c r="BF707" s="413" t="e">
        <f>BF522+#REF!+BF674</f>
        <v>#REF!</v>
      </c>
      <c r="BG707" s="413">
        <f>G707</f>
        <v>0</v>
      </c>
      <c r="BH707" s="413"/>
      <c r="BI707" s="413">
        <f t="shared" si="1693"/>
        <v>75000</v>
      </c>
      <c r="BJ707" s="413">
        <f>BJ710</f>
        <v>75000</v>
      </c>
      <c r="BK707" s="413"/>
      <c r="BL707" s="413"/>
      <c r="BM707" s="413"/>
      <c r="BN707" s="413">
        <f t="shared" ref="BN707" si="1699">BO707+BP707+BQ707</f>
        <v>150000</v>
      </c>
      <c r="BO707" s="413">
        <f t="shared" si="1694"/>
        <v>75000</v>
      </c>
      <c r="BP707" s="413">
        <f>BP710</f>
        <v>75000</v>
      </c>
      <c r="BQ707" s="413"/>
      <c r="BR707" s="413"/>
      <c r="BS707" s="413"/>
      <c r="BT707" s="413"/>
      <c r="BU707" s="413"/>
      <c r="BV707" s="413">
        <f t="shared" si="1695"/>
        <v>0</v>
      </c>
      <c r="BW707" s="413">
        <f>BW710</f>
        <v>0</v>
      </c>
      <c r="BX707" s="413"/>
      <c r="BY707" s="413"/>
      <c r="BZ707" s="413"/>
      <c r="CA707" s="413" t="e">
        <f t="shared" ref="CA707" si="1700">CB707+CC707+CD707</f>
        <v>#REF!</v>
      </c>
      <c r="CB707" s="413" t="e">
        <f>CB522+#REF!+CB674</f>
        <v>#REF!</v>
      </c>
      <c r="CC707" s="413"/>
      <c r="CD707" s="413"/>
      <c r="CE707" s="413" t="e">
        <f t="shared" ref="CE707" si="1701">CF707+CH707+CI707</f>
        <v>#REF!</v>
      </c>
      <c r="CF707" s="413" t="e">
        <f>CF522+#REF!+CF674</f>
        <v>#REF!</v>
      </c>
      <c r="CG707" s="413"/>
      <c r="CH707" s="413"/>
      <c r="CI707" s="413"/>
      <c r="CJ707" s="413"/>
      <c r="CK707" s="413">
        <f t="shared" si="1696"/>
        <v>0</v>
      </c>
      <c r="CL707" s="482">
        <f>CL710</f>
        <v>0</v>
      </c>
      <c r="CM707" s="482"/>
      <c r="CN707" s="482"/>
      <c r="CO707" s="482"/>
    </row>
    <row r="708" spans="1:12248" s="354" customFormat="1" ht="54" hidden="1" customHeight="1" x14ac:dyDescent="0.25">
      <c r="B708" s="499"/>
      <c r="C708" s="534" t="s">
        <v>283</v>
      </c>
      <c r="D708" s="777">
        <f t="shared" si="1691"/>
        <v>145811.63620000001</v>
      </c>
      <c r="E708" s="777">
        <f>E711</f>
        <v>145811.63620000001</v>
      </c>
      <c r="F708" s="777"/>
      <c r="G708" s="777"/>
      <c r="H708" s="777"/>
      <c r="I708" s="412">
        <f t="shared" si="1674"/>
        <v>145811.63618999999</v>
      </c>
      <c r="J708" s="570">
        <f t="shared" si="1675"/>
        <v>0.99999999993141819</v>
      </c>
      <c r="K708" s="355">
        <f>K711</f>
        <v>145811.63618999999</v>
      </c>
      <c r="L708" s="355"/>
      <c r="M708" s="355"/>
      <c r="N708" s="355"/>
      <c r="O708" s="355"/>
      <c r="P708" s="355"/>
      <c r="Q708" s="355"/>
      <c r="R708" s="355"/>
      <c r="S708" s="412">
        <f t="shared" si="1677"/>
        <v>145811.63618999999</v>
      </c>
      <c r="T708" s="570">
        <f t="shared" si="1613"/>
        <v>0.99999999993141819</v>
      </c>
      <c r="U708" s="355">
        <f>U711</f>
        <v>145811.63618999999</v>
      </c>
      <c r="V708" s="570">
        <f t="shared" si="1678"/>
        <v>0.99999999993141819</v>
      </c>
      <c r="W708" s="355"/>
      <c r="X708" s="355"/>
      <c r="Y708" s="355"/>
      <c r="Z708" s="355"/>
      <c r="AA708" s="355"/>
      <c r="AB708" s="355"/>
      <c r="AC708" s="185">
        <f t="shared" si="1657"/>
        <v>0</v>
      </c>
      <c r="AD708" s="575">
        <f t="shared" si="1658"/>
        <v>0</v>
      </c>
      <c r="AE708" s="185">
        <f>AE711</f>
        <v>145811.63620000001</v>
      </c>
      <c r="AF708" s="575">
        <f t="shared" si="1672"/>
        <v>1</v>
      </c>
      <c r="AG708" s="355"/>
      <c r="AH708" s="575"/>
      <c r="AI708" s="355"/>
      <c r="AJ708" s="355"/>
      <c r="AK708" s="355"/>
      <c r="AL708" s="355"/>
      <c r="AM708" s="355"/>
      <c r="AN708" s="355"/>
      <c r="AO708" s="355"/>
      <c r="AP708" s="355"/>
      <c r="AQ708" s="355"/>
      <c r="AR708" s="355"/>
      <c r="AS708" s="355"/>
      <c r="AT708" s="355"/>
      <c r="AU708" s="355"/>
      <c r="AV708" s="413">
        <f t="shared" si="1692"/>
        <v>145811.63620000001</v>
      </c>
      <c r="AW708" s="413">
        <f>AW711</f>
        <v>145811.63620000001</v>
      </c>
      <c r="AX708" s="413"/>
      <c r="AY708" s="413"/>
      <c r="AZ708" s="413"/>
      <c r="BA708" s="413"/>
      <c r="BB708" s="413"/>
      <c r="BC708" s="413"/>
      <c r="BD708" s="413"/>
      <c r="BE708" s="413"/>
      <c r="BF708" s="413"/>
      <c r="BG708" s="413"/>
      <c r="BH708" s="413"/>
      <c r="BI708" s="413">
        <f t="shared" si="1693"/>
        <v>300000</v>
      </c>
      <c r="BJ708" s="413">
        <f>BJ711</f>
        <v>300000</v>
      </c>
      <c r="BK708" s="413"/>
      <c r="BL708" s="413"/>
      <c r="BM708" s="413"/>
      <c r="BN708" s="413"/>
      <c r="BO708" s="413">
        <f t="shared" si="1694"/>
        <v>300000</v>
      </c>
      <c r="BP708" s="413">
        <f>BP711</f>
        <v>300000</v>
      </c>
      <c r="BQ708" s="413"/>
      <c r="BR708" s="413"/>
      <c r="BS708" s="413"/>
      <c r="BT708" s="413"/>
      <c r="BU708" s="413"/>
      <c r="BV708" s="413">
        <f t="shared" si="1695"/>
        <v>0</v>
      </c>
      <c r="BW708" s="413">
        <f>BW711</f>
        <v>0</v>
      </c>
      <c r="BX708" s="413"/>
      <c r="BY708" s="413"/>
      <c r="BZ708" s="413"/>
      <c r="CA708" s="413"/>
      <c r="CB708" s="413"/>
      <c r="CC708" s="413"/>
      <c r="CD708" s="413"/>
      <c r="CE708" s="413"/>
      <c r="CF708" s="413"/>
      <c r="CG708" s="413"/>
      <c r="CH708" s="413"/>
      <c r="CI708" s="413"/>
      <c r="CJ708" s="413"/>
      <c r="CK708" s="413">
        <f t="shared" si="1696"/>
        <v>0</v>
      </c>
      <c r="CL708" s="355">
        <f>CL711</f>
        <v>0</v>
      </c>
      <c r="CM708" s="355"/>
      <c r="CN708" s="355"/>
      <c r="CO708" s="355"/>
    </row>
    <row r="709" spans="1:12248" s="80" customFormat="1" ht="179.25" customHeight="1" x14ac:dyDescent="0.3">
      <c r="A709" s="407"/>
      <c r="B709" s="499" t="s">
        <v>13</v>
      </c>
      <c r="C709" s="440" t="s">
        <v>341</v>
      </c>
      <c r="D709" s="412">
        <f t="shared" si="1691"/>
        <v>432647</v>
      </c>
      <c r="E709" s="412">
        <f>E710+E711</f>
        <v>182264.54525000002</v>
      </c>
      <c r="F709" s="412">
        <f t="shared" ref="F709:H709" si="1702">F710+F711</f>
        <v>0</v>
      </c>
      <c r="G709" s="412">
        <f t="shared" si="1702"/>
        <v>0</v>
      </c>
      <c r="H709" s="412">
        <f t="shared" si="1702"/>
        <v>250382.45475</v>
      </c>
      <c r="I709" s="412">
        <f>K709+Q709</f>
        <v>265440.73308000003</v>
      </c>
      <c r="J709" s="570">
        <f t="shared" si="1675"/>
        <v>0.61352727068487711</v>
      </c>
      <c r="K709" s="412">
        <f>K710+K711</f>
        <v>182264.54524000001</v>
      </c>
      <c r="L709" s="570">
        <f>K709/E709</f>
        <v>0.99999999994513455</v>
      </c>
      <c r="M709" s="413"/>
      <c r="N709" s="413"/>
      <c r="O709" s="413"/>
      <c r="P709" s="413"/>
      <c r="Q709" s="412">
        <f>Q710+Q711</f>
        <v>83176.187839999999</v>
      </c>
      <c r="R709" s="570">
        <f>Q709/H709</f>
        <v>0.3321965507649054</v>
      </c>
      <c r="S709" s="412">
        <f>U709+AA709</f>
        <v>251743.5073</v>
      </c>
      <c r="T709" s="570">
        <f t="shared" si="1613"/>
        <v>0.58186814493108696</v>
      </c>
      <c r="U709" s="413">
        <f>U710+U711</f>
        <v>182264.54524000001</v>
      </c>
      <c r="V709" s="570">
        <f t="shared" si="1678"/>
        <v>0.99999999994513455</v>
      </c>
      <c r="W709" s="413"/>
      <c r="X709" s="413"/>
      <c r="Y709" s="413"/>
      <c r="Z709" s="413"/>
      <c r="AA709" s="412">
        <f>AA710+AA711</f>
        <v>69478.962060000005</v>
      </c>
      <c r="AB709" s="570">
        <f>AA709/H709</f>
        <v>0.27749133672074922</v>
      </c>
      <c r="AC709" s="412">
        <f>AE709+AK709</f>
        <v>431691.33597000001</v>
      </c>
      <c r="AD709" s="570">
        <f t="shared" si="1658"/>
        <v>0.99779112294780736</v>
      </c>
      <c r="AE709" s="412">
        <f>AE710+AE711</f>
        <v>182264.54525000002</v>
      </c>
      <c r="AF709" s="570">
        <f t="shared" si="1672"/>
        <v>1</v>
      </c>
      <c r="AG709" s="404"/>
      <c r="AH709" s="570"/>
      <c r="AI709" s="404"/>
      <c r="AJ709" s="404"/>
      <c r="AK709" s="412">
        <f t="shared" ref="AK709" si="1703">AK710+AK711</f>
        <v>249426.79071999999</v>
      </c>
      <c r="AL709" s="570">
        <f>AK709/H709</f>
        <v>0.99618318291928953</v>
      </c>
      <c r="AM709" s="413"/>
      <c r="AN709" s="413"/>
      <c r="AO709" s="413"/>
      <c r="AP709" s="413"/>
      <c r="AQ709" s="413"/>
      <c r="AR709" s="413"/>
      <c r="AS709" s="413"/>
      <c r="AT709" s="413"/>
      <c r="AU709" s="413">
        <f>AU710+AU711</f>
        <v>-250382.45474999998</v>
      </c>
      <c r="AV709" s="413">
        <f t="shared" si="1692"/>
        <v>182264.54525000002</v>
      </c>
      <c r="AW709" s="413">
        <f>AW710+AW711</f>
        <v>182264.54525000002</v>
      </c>
      <c r="AX709" s="413"/>
      <c r="AY709" s="413"/>
      <c r="AZ709" s="413">
        <f>AZ710+AZ711</f>
        <v>0</v>
      </c>
      <c r="BA709" s="413">
        <f>BB709+BC709+BD709</f>
        <v>0</v>
      </c>
      <c r="BB709" s="413">
        <f>BB710+BB711</f>
        <v>0</v>
      </c>
      <c r="BC709" s="413"/>
      <c r="BD709" s="413"/>
      <c r="BE709" s="413">
        <f>BF709+BG709+BH709</f>
        <v>432647</v>
      </c>
      <c r="BF709" s="413">
        <f>BF710+BF711</f>
        <v>432647</v>
      </c>
      <c r="BG709" s="413"/>
      <c r="BH709" s="413"/>
      <c r="BI709" s="413">
        <f t="shared" si="1693"/>
        <v>375000</v>
      </c>
      <c r="BJ709" s="413">
        <f>BJ710+BJ711</f>
        <v>375000</v>
      </c>
      <c r="BK709" s="413"/>
      <c r="BL709" s="413"/>
      <c r="BM709" s="413"/>
      <c r="BN709" s="413"/>
      <c r="BO709" s="413">
        <f t="shared" si="1694"/>
        <v>375000</v>
      </c>
      <c r="BP709" s="413">
        <f>BP710+BP711</f>
        <v>375000</v>
      </c>
      <c r="BQ709" s="413"/>
      <c r="BR709" s="413"/>
      <c r="BS709" s="413"/>
      <c r="BT709" s="413"/>
      <c r="BU709" s="413"/>
      <c r="BV709" s="413">
        <f t="shared" si="1695"/>
        <v>0</v>
      </c>
      <c r="BW709" s="413">
        <f>BW710+BW711</f>
        <v>0</v>
      </c>
      <c r="BX709" s="413"/>
      <c r="BY709" s="413"/>
      <c r="BZ709" s="413"/>
      <c r="CA709" s="413">
        <f>CB709+CC709+CD709</f>
        <v>0</v>
      </c>
      <c r="CB709" s="413">
        <f>CB710+CB711</f>
        <v>0</v>
      </c>
      <c r="CC709" s="413"/>
      <c r="CD709" s="413"/>
      <c r="CE709" s="413">
        <f>CF709+CH709+CI709</f>
        <v>0</v>
      </c>
      <c r="CF709" s="413">
        <f>CF710+CF711</f>
        <v>0</v>
      </c>
      <c r="CG709" s="413"/>
      <c r="CH709" s="413"/>
      <c r="CI709" s="413"/>
      <c r="CJ709" s="413"/>
      <c r="CK709" s="413">
        <f t="shared" si="1696"/>
        <v>0</v>
      </c>
      <c r="CL709" s="413">
        <f>CL710+CL711</f>
        <v>0</v>
      </c>
      <c r="CM709" s="413"/>
      <c r="CN709" s="413"/>
      <c r="CO709" s="407"/>
      <c r="CP709" s="413"/>
      <c r="CQ709" s="413"/>
      <c r="CR709" s="413"/>
      <c r="CS709" s="413"/>
      <c r="CT709" s="413"/>
      <c r="CU709" s="413"/>
      <c r="CV709" s="413"/>
      <c r="CW709" s="413"/>
      <c r="CX709" s="413"/>
      <c r="CY709" s="413"/>
      <c r="CZ709" s="413"/>
      <c r="DA709" s="413"/>
      <c r="DB709" s="413"/>
      <c r="DC709" s="414"/>
      <c r="DD709" s="414"/>
      <c r="DE709" s="414"/>
      <c r="DF709" s="414"/>
      <c r="DG709" s="412"/>
      <c r="DH709" s="412"/>
      <c r="DI709" s="412"/>
      <c r="DJ709" s="412"/>
      <c r="DK709" s="412"/>
      <c r="DL709" s="412"/>
      <c r="DM709" s="412"/>
      <c r="DN709" s="412"/>
      <c r="DO709" s="412"/>
      <c r="DP709" s="412"/>
      <c r="DQ709" s="412"/>
      <c r="DR709" s="412"/>
      <c r="DS709" s="412"/>
      <c r="DT709" s="412"/>
      <c r="DU709" s="412"/>
      <c r="DV709" s="412"/>
      <c r="DW709" s="412"/>
      <c r="DX709" s="412"/>
      <c r="DY709" s="412"/>
      <c r="DZ709" s="413"/>
      <c r="EA709" s="413"/>
      <c r="EB709" s="413"/>
      <c r="EC709" s="413"/>
      <c r="ED709" s="413"/>
      <c r="EE709" s="413"/>
      <c r="EF709" s="413"/>
      <c r="EG709" s="413"/>
      <c r="EH709" s="413"/>
      <c r="EI709" s="413"/>
      <c r="EJ709" s="413"/>
      <c r="EK709" s="413"/>
      <c r="EL709" s="413"/>
      <c r="EM709" s="413"/>
      <c r="EN709" s="413"/>
      <c r="EO709" s="413"/>
      <c r="EP709" s="413"/>
      <c r="EQ709" s="413"/>
      <c r="ER709" s="413"/>
      <c r="ES709" s="413"/>
      <c r="ET709" s="413"/>
      <c r="EU709" s="413"/>
      <c r="EV709" s="413"/>
      <c r="EW709" s="413"/>
      <c r="EX709" s="414"/>
      <c r="EY709" s="414"/>
      <c r="EZ709" s="414"/>
      <c r="FA709" s="414"/>
      <c r="FB709" s="414"/>
      <c r="FC709" s="413"/>
      <c r="FD709" s="413"/>
      <c r="FE709" s="414"/>
      <c r="FF709" s="414"/>
      <c r="FG709" s="413"/>
      <c r="FH709" s="413"/>
      <c r="FI709" s="414"/>
      <c r="FJ709" s="414"/>
      <c r="FK709" s="413"/>
      <c r="FL709" s="413"/>
      <c r="FM709" s="413"/>
      <c r="FN709" s="413"/>
      <c r="FO709" s="413"/>
      <c r="FP709" s="413"/>
      <c r="FQ709" s="413"/>
      <c r="FR709" s="414"/>
      <c r="FS709" s="414"/>
      <c r="FT709" s="413"/>
      <c r="FU709" s="413"/>
      <c r="FV709" s="414"/>
      <c r="FW709" s="414"/>
      <c r="FX709" s="413"/>
      <c r="FY709" s="413"/>
      <c r="FZ709" s="413"/>
      <c r="GA709" s="413"/>
      <c r="GB709" s="413"/>
      <c r="GC709" s="407"/>
      <c r="GD709" s="439"/>
      <c r="GE709" s="413"/>
      <c r="GF709" s="413"/>
      <c r="GG709" s="413"/>
      <c r="GH709" s="413"/>
      <c r="GI709" s="413"/>
      <c r="GJ709" s="413"/>
      <c r="GK709" s="413"/>
      <c r="GL709" s="412"/>
      <c r="GM709" s="412"/>
      <c r="GN709" s="412"/>
      <c r="GO709" s="412"/>
      <c r="GP709" s="412"/>
      <c r="GQ709" s="412"/>
      <c r="GR709" s="412"/>
      <c r="GS709" s="412"/>
      <c r="GT709" s="412"/>
      <c r="GU709" s="412"/>
      <c r="GV709" s="412"/>
      <c r="GW709" s="412"/>
      <c r="GX709" s="412"/>
      <c r="GY709" s="412"/>
      <c r="GZ709" s="412"/>
      <c r="HA709" s="412"/>
      <c r="HB709" s="412"/>
      <c r="HC709" s="412"/>
      <c r="HD709" s="412"/>
      <c r="HE709" s="412"/>
      <c r="HF709" s="412"/>
      <c r="HG709" s="412"/>
      <c r="HH709" s="412"/>
      <c r="HI709" s="412"/>
      <c r="HJ709" s="412"/>
      <c r="HK709" s="412"/>
      <c r="HL709" s="412"/>
      <c r="HM709" s="412"/>
      <c r="HN709" s="412"/>
      <c r="HO709" s="412"/>
      <c r="HP709" s="412"/>
      <c r="HQ709" s="412"/>
      <c r="HR709" s="412"/>
      <c r="HS709" s="412"/>
      <c r="HT709" s="412"/>
      <c r="HU709" s="412"/>
      <c r="HV709" s="412"/>
      <c r="HW709" s="412"/>
      <c r="HX709" s="412"/>
      <c r="HY709" s="412"/>
      <c r="HZ709" s="412"/>
      <c r="IA709" s="412"/>
      <c r="IB709" s="412"/>
      <c r="IC709" s="412"/>
      <c r="ID709" s="413"/>
      <c r="IE709" s="413"/>
      <c r="IF709" s="413"/>
      <c r="IG709" s="413"/>
      <c r="IH709" s="413"/>
      <c r="II709" s="413"/>
      <c r="IJ709" s="413"/>
      <c r="IK709" s="413"/>
      <c r="IL709" s="413"/>
      <c r="IM709" s="413"/>
      <c r="IN709" s="413"/>
      <c r="IO709" s="413"/>
      <c r="IP709" s="413"/>
      <c r="IQ709" s="413"/>
      <c r="IR709" s="413"/>
      <c r="IS709" s="413"/>
      <c r="IT709" s="413"/>
      <c r="IU709" s="413"/>
      <c r="IV709" s="413"/>
      <c r="IW709" s="413"/>
      <c r="IX709" s="413"/>
      <c r="IY709" s="413"/>
      <c r="IZ709" s="413"/>
      <c r="JA709" s="413"/>
      <c r="JB709" s="414"/>
      <c r="JC709" s="414"/>
      <c r="JD709" s="414"/>
      <c r="JE709" s="414"/>
      <c r="JF709" s="414"/>
      <c r="JG709" s="413"/>
      <c r="JH709" s="413"/>
      <c r="JI709" s="414"/>
      <c r="JJ709" s="414"/>
      <c r="JK709" s="413"/>
      <c r="JL709" s="413"/>
      <c r="JM709" s="414"/>
      <c r="JN709" s="414"/>
      <c r="JO709" s="413"/>
      <c r="JP709" s="413"/>
      <c r="JQ709" s="413"/>
      <c r="JR709" s="413"/>
      <c r="JS709" s="413"/>
      <c r="JT709" s="413"/>
      <c r="JU709" s="413"/>
      <c r="JV709" s="414"/>
      <c r="JW709" s="414"/>
      <c r="JX709" s="413"/>
      <c r="JY709" s="413"/>
      <c r="JZ709" s="414"/>
      <c r="KA709" s="414"/>
      <c r="KB709" s="413"/>
      <c r="KC709" s="413"/>
      <c r="KD709" s="413"/>
      <c r="KE709" s="413"/>
      <c r="KF709" s="413"/>
      <c r="KG709" s="407"/>
      <c r="KH709" s="439"/>
      <c r="KI709" s="413"/>
      <c r="KJ709" s="413"/>
      <c r="KK709" s="413"/>
      <c r="KL709" s="413"/>
      <c r="KM709" s="413"/>
      <c r="KN709" s="413"/>
      <c r="KO709" s="413"/>
      <c r="KP709" s="412"/>
      <c r="KQ709" s="412"/>
      <c r="KR709" s="412"/>
      <c r="KS709" s="412"/>
      <c r="KT709" s="412"/>
      <c r="KU709" s="412"/>
      <c r="KV709" s="412"/>
      <c r="KW709" s="412"/>
      <c r="KX709" s="412"/>
      <c r="KY709" s="412"/>
      <c r="KZ709" s="412"/>
      <c r="LA709" s="412"/>
      <c r="LB709" s="412"/>
      <c r="LC709" s="412"/>
      <c r="LD709" s="412"/>
      <c r="LE709" s="412"/>
      <c r="LF709" s="412"/>
      <c r="LG709" s="412"/>
      <c r="LH709" s="412"/>
      <c r="LI709" s="412"/>
      <c r="LJ709" s="412"/>
      <c r="LK709" s="412"/>
      <c r="LL709" s="412"/>
      <c r="LM709" s="412"/>
      <c r="LN709" s="412"/>
      <c r="LO709" s="412"/>
      <c r="LP709" s="412"/>
      <c r="LQ709" s="412"/>
      <c r="LR709" s="412"/>
      <c r="LS709" s="412"/>
      <c r="LT709" s="412"/>
      <c r="LU709" s="412"/>
      <c r="LV709" s="412"/>
      <c r="LW709" s="412"/>
      <c r="LX709" s="412"/>
      <c r="LY709" s="412"/>
      <c r="LZ709" s="412"/>
      <c r="MA709" s="412"/>
      <c r="MB709" s="412"/>
      <c r="MC709" s="412"/>
      <c r="MD709" s="412"/>
      <c r="ME709" s="412"/>
      <c r="MF709" s="412"/>
      <c r="MG709" s="412"/>
      <c r="MH709" s="413"/>
      <c r="MI709" s="413"/>
      <c r="MJ709" s="413"/>
      <c r="MK709" s="413"/>
      <c r="ML709" s="413"/>
      <c r="MM709" s="413"/>
      <c r="MN709" s="413"/>
      <c r="MO709" s="413"/>
      <c r="MP709" s="413"/>
      <c r="MQ709" s="413"/>
      <c r="MR709" s="413"/>
      <c r="MS709" s="413"/>
      <c r="MT709" s="413"/>
      <c r="MU709" s="413"/>
      <c r="MV709" s="413"/>
      <c r="MW709" s="413"/>
      <c r="MX709" s="413"/>
      <c r="MY709" s="413"/>
      <c r="MZ709" s="413"/>
      <c r="NA709" s="413"/>
      <c r="NB709" s="413"/>
      <c r="NC709" s="413"/>
      <c r="ND709" s="413"/>
      <c r="NE709" s="413"/>
      <c r="NF709" s="414"/>
      <c r="NG709" s="414"/>
      <c r="NH709" s="414"/>
      <c r="NI709" s="414"/>
      <c r="NJ709" s="414"/>
      <c r="NK709" s="413"/>
      <c r="NL709" s="413"/>
      <c r="NM709" s="414"/>
      <c r="NN709" s="414"/>
      <c r="NO709" s="413"/>
      <c r="NP709" s="413"/>
      <c r="NQ709" s="414"/>
      <c r="NR709" s="414"/>
      <c r="NS709" s="413"/>
      <c r="NT709" s="413"/>
      <c r="NU709" s="413"/>
      <c r="NV709" s="413"/>
      <c r="NW709" s="413"/>
      <c r="NX709" s="413"/>
      <c r="NY709" s="413"/>
      <c r="NZ709" s="414"/>
      <c r="OA709" s="414"/>
      <c r="OB709" s="413"/>
      <c r="OC709" s="413"/>
      <c r="OD709" s="414"/>
      <c r="OE709" s="414"/>
      <c r="OF709" s="413"/>
      <c r="OG709" s="413"/>
      <c r="OH709" s="413"/>
      <c r="OI709" s="413"/>
      <c r="OJ709" s="413"/>
      <c r="OK709" s="407"/>
      <c r="OL709" s="439"/>
      <c r="OM709" s="413"/>
      <c r="ON709" s="413"/>
      <c r="OO709" s="413"/>
      <c r="OP709" s="413"/>
      <c r="OQ709" s="413"/>
      <c r="OR709" s="413"/>
      <c r="OS709" s="413"/>
      <c r="OT709" s="412"/>
      <c r="OU709" s="412"/>
      <c r="OV709" s="412"/>
      <c r="OW709" s="412"/>
      <c r="OX709" s="412"/>
      <c r="OY709" s="412"/>
      <c r="OZ709" s="412"/>
      <c r="PA709" s="412"/>
      <c r="PB709" s="412"/>
      <c r="PC709" s="412"/>
      <c r="PD709" s="412"/>
      <c r="PE709" s="412"/>
      <c r="PF709" s="412"/>
      <c r="PG709" s="412"/>
      <c r="PH709" s="412"/>
      <c r="PI709" s="412"/>
      <c r="PJ709" s="412"/>
      <c r="PK709" s="412"/>
      <c r="PL709" s="412"/>
      <c r="PM709" s="412"/>
      <c r="PN709" s="412"/>
      <c r="PO709" s="412"/>
      <c r="PP709" s="412"/>
      <c r="PQ709" s="412"/>
      <c r="PR709" s="412"/>
      <c r="PS709" s="412"/>
      <c r="PT709" s="412"/>
      <c r="PU709" s="412"/>
      <c r="PV709" s="412"/>
      <c r="PW709" s="412"/>
      <c r="PX709" s="412"/>
      <c r="PY709" s="412"/>
      <c r="PZ709" s="412"/>
      <c r="QA709" s="412"/>
      <c r="QB709" s="412"/>
      <c r="QC709" s="412"/>
      <c r="QD709" s="412"/>
      <c r="QE709" s="412"/>
      <c r="QF709" s="412"/>
      <c r="QG709" s="412"/>
      <c r="QH709" s="412"/>
      <c r="QI709" s="412"/>
      <c r="QJ709" s="412"/>
      <c r="QK709" s="412"/>
      <c r="QL709" s="413"/>
      <c r="QM709" s="413"/>
      <c r="QN709" s="413"/>
      <c r="QO709" s="413"/>
      <c r="QP709" s="413"/>
      <c r="QQ709" s="413"/>
      <c r="QR709" s="413"/>
      <c r="QS709" s="413"/>
      <c r="QT709" s="413"/>
      <c r="QU709" s="413"/>
      <c r="QV709" s="413"/>
      <c r="QW709" s="413"/>
      <c r="QX709" s="413"/>
      <c r="QY709" s="413"/>
      <c r="QZ709" s="413"/>
      <c r="RA709" s="413"/>
      <c r="RB709" s="413"/>
      <c r="RC709" s="413"/>
      <c r="RD709" s="413"/>
      <c r="RE709" s="413"/>
      <c r="RF709" s="413"/>
      <c r="RG709" s="413"/>
      <c r="RH709" s="413"/>
      <c r="RI709" s="413"/>
      <c r="RJ709" s="414"/>
      <c r="RK709" s="414"/>
      <c r="RL709" s="414"/>
      <c r="RM709" s="414"/>
      <c r="RN709" s="414"/>
      <c r="RO709" s="413"/>
      <c r="RP709" s="413"/>
      <c r="RQ709" s="414"/>
      <c r="RR709" s="414"/>
      <c r="RS709" s="413"/>
      <c r="RT709" s="413"/>
      <c r="RU709" s="414"/>
      <c r="RV709" s="414"/>
      <c r="RW709" s="413"/>
      <c r="RX709" s="413"/>
      <c r="RY709" s="413"/>
      <c r="RZ709" s="413"/>
      <c r="SA709" s="413"/>
      <c r="SB709" s="413"/>
      <c r="SC709" s="413"/>
      <c r="SD709" s="414"/>
      <c r="SE709" s="414"/>
      <c r="SF709" s="413"/>
      <c r="SG709" s="413"/>
      <c r="SH709" s="414"/>
      <c r="SI709" s="414"/>
      <c r="SJ709" s="413"/>
      <c r="SK709" s="413"/>
      <c r="SL709" s="413"/>
      <c r="SM709" s="413"/>
      <c r="SN709" s="413"/>
      <c r="SO709" s="407"/>
      <c r="SP709" s="439"/>
      <c r="SQ709" s="413"/>
      <c r="SR709" s="413"/>
      <c r="SS709" s="413"/>
      <c r="ST709" s="413"/>
      <c r="SU709" s="413"/>
      <c r="SV709" s="413"/>
      <c r="SW709" s="413"/>
      <c r="SX709" s="412"/>
      <c r="SY709" s="412"/>
      <c r="SZ709" s="412"/>
      <c r="TA709" s="412"/>
      <c r="TB709" s="412"/>
      <c r="TC709" s="412"/>
      <c r="TD709" s="412"/>
      <c r="TE709" s="412"/>
      <c r="TF709" s="412"/>
      <c r="TG709" s="412"/>
      <c r="TH709" s="412"/>
      <c r="TI709" s="412"/>
      <c r="TJ709" s="412"/>
      <c r="TK709" s="412"/>
      <c r="TL709" s="412"/>
      <c r="TM709" s="412"/>
      <c r="TN709" s="412"/>
      <c r="TO709" s="412"/>
      <c r="TP709" s="412"/>
      <c r="TQ709" s="412"/>
      <c r="TR709" s="412"/>
      <c r="TS709" s="412"/>
      <c r="TT709" s="412"/>
      <c r="TU709" s="412"/>
      <c r="TV709" s="412"/>
      <c r="TW709" s="412"/>
      <c r="TX709" s="412"/>
      <c r="TY709" s="412"/>
      <c r="TZ709" s="412"/>
      <c r="UA709" s="412"/>
      <c r="UB709" s="412"/>
      <c r="UC709" s="412"/>
      <c r="UD709" s="412"/>
      <c r="UE709" s="412"/>
      <c r="UF709" s="412"/>
      <c r="UG709" s="412"/>
      <c r="UH709" s="412"/>
      <c r="UI709" s="412"/>
      <c r="UJ709" s="412"/>
      <c r="UK709" s="412"/>
      <c r="UL709" s="412"/>
      <c r="UM709" s="412"/>
      <c r="UN709" s="412"/>
      <c r="UO709" s="412"/>
      <c r="UP709" s="413"/>
      <c r="UQ709" s="413"/>
      <c r="UR709" s="413"/>
      <c r="US709" s="413"/>
      <c r="UT709" s="413"/>
      <c r="UU709" s="413"/>
      <c r="UV709" s="413"/>
      <c r="UW709" s="413"/>
      <c r="UX709" s="413"/>
      <c r="UY709" s="413"/>
      <c r="UZ709" s="413"/>
      <c r="VA709" s="413"/>
      <c r="VB709" s="413"/>
      <c r="VC709" s="413"/>
      <c r="VD709" s="413"/>
      <c r="VE709" s="413"/>
      <c r="VF709" s="413"/>
      <c r="VG709" s="413"/>
      <c r="VH709" s="413"/>
      <c r="VI709" s="413"/>
      <c r="VJ709" s="413"/>
      <c r="VK709" s="413"/>
      <c r="VL709" s="413"/>
      <c r="VM709" s="413"/>
      <c r="VN709" s="414"/>
      <c r="VO709" s="414"/>
      <c r="VP709" s="414"/>
      <c r="VQ709" s="414"/>
      <c r="VR709" s="414"/>
      <c r="VS709" s="413"/>
      <c r="VT709" s="413"/>
      <c r="VU709" s="414"/>
      <c r="VV709" s="414"/>
      <c r="VW709" s="413"/>
      <c r="VX709" s="413"/>
      <c r="VY709" s="414"/>
      <c r="VZ709" s="414"/>
      <c r="WA709" s="413"/>
      <c r="WB709" s="413"/>
      <c r="WC709" s="413"/>
      <c r="WD709" s="413"/>
      <c r="WE709" s="413"/>
      <c r="WF709" s="413"/>
      <c r="WG709" s="413"/>
      <c r="WH709" s="414"/>
      <c r="WI709" s="414"/>
      <c r="WJ709" s="413"/>
      <c r="WK709" s="413"/>
      <c r="WL709" s="414"/>
      <c r="WM709" s="414"/>
      <c r="WN709" s="413"/>
      <c r="WO709" s="413"/>
      <c r="WP709" s="413"/>
      <c r="WQ709" s="413"/>
      <c r="WR709" s="413"/>
      <c r="WS709" s="407"/>
      <c r="WT709" s="439"/>
      <c r="WU709" s="413"/>
      <c r="WV709" s="413"/>
      <c r="WW709" s="413"/>
      <c r="WX709" s="413"/>
      <c r="WY709" s="413"/>
      <c r="WZ709" s="413"/>
      <c r="XA709" s="413"/>
      <c r="XB709" s="412"/>
      <c r="XC709" s="412"/>
      <c r="XD709" s="412"/>
      <c r="XE709" s="412"/>
      <c r="XF709" s="412"/>
      <c r="XG709" s="412"/>
      <c r="XH709" s="412"/>
      <c r="XI709" s="412"/>
      <c r="XJ709" s="412"/>
      <c r="XK709" s="412"/>
      <c r="XL709" s="412"/>
      <c r="XM709" s="412"/>
      <c r="XN709" s="412"/>
      <c r="XO709" s="412"/>
      <c r="XP709" s="412"/>
      <c r="XQ709" s="412"/>
      <c r="XR709" s="412"/>
      <c r="XS709" s="412"/>
      <c r="XT709" s="412"/>
      <c r="XU709" s="412"/>
      <c r="XV709" s="412"/>
      <c r="XW709" s="412"/>
      <c r="XX709" s="412"/>
      <c r="XY709" s="412"/>
      <c r="XZ709" s="412"/>
      <c r="YA709" s="412"/>
      <c r="YB709" s="412"/>
      <c r="YC709" s="412"/>
      <c r="YD709" s="412"/>
      <c r="YE709" s="412"/>
      <c r="YF709" s="412"/>
      <c r="YG709" s="412"/>
      <c r="YH709" s="412"/>
      <c r="YI709" s="412"/>
      <c r="YJ709" s="412"/>
      <c r="YK709" s="412"/>
      <c r="YL709" s="412"/>
      <c r="YM709" s="412"/>
      <c r="YN709" s="412"/>
      <c r="YO709" s="412"/>
      <c r="YP709" s="412"/>
      <c r="YQ709" s="412"/>
      <c r="YR709" s="412"/>
      <c r="YS709" s="412"/>
      <c r="YT709" s="413"/>
      <c r="YU709" s="413"/>
      <c r="YV709" s="413"/>
      <c r="YW709" s="413"/>
      <c r="YX709" s="413"/>
      <c r="YY709" s="413"/>
      <c r="YZ709" s="413"/>
      <c r="ZA709" s="413"/>
      <c r="ZB709" s="413"/>
      <c r="ZC709" s="413"/>
      <c r="ZD709" s="413"/>
      <c r="ZE709" s="413"/>
      <c r="ZF709" s="413"/>
      <c r="ZG709" s="413"/>
      <c r="ZH709" s="413"/>
      <c r="ZI709" s="413"/>
      <c r="ZJ709" s="413"/>
      <c r="ZK709" s="413"/>
      <c r="ZL709" s="413"/>
      <c r="ZM709" s="413"/>
      <c r="ZN709" s="413"/>
      <c r="ZO709" s="413"/>
      <c r="ZP709" s="413"/>
      <c r="ZQ709" s="413"/>
      <c r="ZR709" s="414"/>
      <c r="ZS709" s="414"/>
      <c r="ZT709" s="414"/>
      <c r="ZU709" s="414"/>
      <c r="ZV709" s="414"/>
      <c r="ZW709" s="413"/>
      <c r="ZX709" s="413"/>
      <c r="ZY709" s="414"/>
      <c r="ZZ709" s="414"/>
      <c r="AAA709" s="413"/>
      <c r="AAB709" s="413"/>
      <c r="AAC709" s="414"/>
      <c r="AAD709" s="414"/>
      <c r="AAE709" s="413"/>
      <c r="AAF709" s="413"/>
      <c r="AAG709" s="413"/>
      <c r="AAH709" s="413"/>
      <c r="AAI709" s="413"/>
      <c r="AAJ709" s="413"/>
      <c r="AAK709" s="413"/>
      <c r="AAL709" s="414"/>
      <c r="AAM709" s="414"/>
      <c r="AAN709" s="413"/>
      <c r="AAO709" s="413"/>
      <c r="AAP709" s="414"/>
      <c r="AAQ709" s="414"/>
      <c r="AAR709" s="413"/>
      <c r="AAS709" s="413"/>
      <c r="AAT709" s="413"/>
      <c r="AAU709" s="413"/>
      <c r="AAV709" s="413"/>
      <c r="AAW709" s="407"/>
      <c r="AAX709" s="439"/>
      <c r="AAY709" s="413"/>
      <c r="AAZ709" s="413"/>
      <c r="ABA709" s="413"/>
      <c r="ABB709" s="413"/>
      <c r="ABC709" s="413"/>
      <c r="ABD709" s="413"/>
      <c r="ABE709" s="413"/>
      <c r="ABF709" s="412"/>
      <c r="ABG709" s="412"/>
      <c r="ABH709" s="412"/>
      <c r="ABI709" s="412"/>
      <c r="ABJ709" s="412"/>
      <c r="ABK709" s="412"/>
      <c r="ABL709" s="412"/>
      <c r="ABM709" s="412"/>
      <c r="ABN709" s="412"/>
      <c r="ABO709" s="412"/>
      <c r="ABP709" s="412"/>
      <c r="ABQ709" s="412"/>
      <c r="ABR709" s="412"/>
      <c r="ABS709" s="412"/>
      <c r="ABT709" s="412"/>
      <c r="ABU709" s="412"/>
      <c r="ABV709" s="412"/>
      <c r="ABW709" s="412"/>
      <c r="ABX709" s="412"/>
      <c r="ABY709" s="412"/>
      <c r="ABZ709" s="412"/>
      <c r="ACA709" s="412"/>
      <c r="ACB709" s="412"/>
      <c r="ACC709" s="412"/>
      <c r="ACD709" s="412"/>
      <c r="ACE709" s="412"/>
      <c r="ACF709" s="412"/>
      <c r="ACG709" s="412"/>
      <c r="ACH709" s="412"/>
      <c r="ACI709" s="412"/>
      <c r="ACJ709" s="412"/>
      <c r="ACK709" s="412"/>
      <c r="ACL709" s="412"/>
      <c r="ACM709" s="412"/>
      <c r="ACN709" s="412"/>
      <c r="ACO709" s="412"/>
      <c r="ACP709" s="412"/>
      <c r="ACQ709" s="412"/>
      <c r="ACR709" s="412"/>
      <c r="ACS709" s="412"/>
      <c r="ACT709" s="412"/>
      <c r="ACU709" s="412"/>
      <c r="ACV709" s="412"/>
      <c r="ACW709" s="412"/>
      <c r="ACX709" s="413"/>
      <c r="ACY709" s="413"/>
      <c r="ACZ709" s="413"/>
      <c r="ADA709" s="413"/>
      <c r="ADB709" s="413"/>
      <c r="ADC709" s="413"/>
      <c r="ADD709" s="413"/>
      <c r="ADE709" s="413"/>
      <c r="ADF709" s="413"/>
      <c r="ADG709" s="413"/>
      <c r="ADH709" s="413"/>
      <c r="ADI709" s="413"/>
      <c r="ADJ709" s="413"/>
      <c r="ADK709" s="413"/>
      <c r="ADL709" s="413"/>
      <c r="ADM709" s="413"/>
      <c r="ADN709" s="413"/>
      <c r="ADO709" s="413"/>
      <c r="ADP709" s="413"/>
      <c r="ADQ709" s="413"/>
      <c r="ADR709" s="413"/>
      <c r="ADS709" s="413"/>
      <c r="ADT709" s="413"/>
      <c r="ADU709" s="413"/>
      <c r="ADV709" s="414"/>
      <c r="ADW709" s="414"/>
      <c r="ADX709" s="414"/>
      <c r="ADY709" s="414"/>
      <c r="ADZ709" s="414"/>
      <c r="AEA709" s="413"/>
      <c r="AEB709" s="413"/>
      <c r="AEC709" s="414"/>
      <c r="AED709" s="414"/>
      <c r="AEE709" s="413"/>
      <c r="AEF709" s="413"/>
      <c r="AEG709" s="414"/>
      <c r="AEH709" s="414"/>
      <c r="AEI709" s="413"/>
      <c r="AEJ709" s="413"/>
      <c r="AEK709" s="413"/>
      <c r="AEL709" s="413"/>
      <c r="AEM709" s="413"/>
      <c r="AEN709" s="413"/>
      <c r="AEO709" s="413"/>
      <c r="AEP709" s="414"/>
      <c r="AEQ709" s="414"/>
      <c r="AER709" s="413"/>
      <c r="AES709" s="413"/>
      <c r="AET709" s="414"/>
      <c r="AEU709" s="414"/>
      <c r="AEV709" s="413"/>
      <c r="AEW709" s="413"/>
      <c r="AEX709" s="413"/>
      <c r="AEY709" s="413"/>
      <c r="AEZ709" s="413"/>
      <c r="AFA709" s="407"/>
      <c r="AFB709" s="439"/>
      <c r="AFC709" s="413"/>
      <c r="AFD709" s="413"/>
      <c r="AFE709" s="413"/>
      <c r="AFF709" s="413"/>
      <c r="AFG709" s="413"/>
      <c r="AFH709" s="413"/>
      <c r="AFI709" s="413"/>
      <c r="AFJ709" s="412"/>
      <c r="AFK709" s="412"/>
      <c r="AFL709" s="412"/>
      <c r="AFM709" s="412"/>
      <c r="AFN709" s="412"/>
      <c r="AFO709" s="412"/>
      <c r="AFP709" s="412"/>
      <c r="AFQ709" s="412"/>
      <c r="AFR709" s="412"/>
      <c r="AFS709" s="412"/>
      <c r="AFT709" s="412"/>
      <c r="AFU709" s="412"/>
      <c r="AFV709" s="412"/>
      <c r="AFW709" s="412"/>
      <c r="AFX709" s="412"/>
      <c r="AFY709" s="412"/>
      <c r="AFZ709" s="412"/>
      <c r="AGA709" s="412"/>
      <c r="AGB709" s="412"/>
      <c r="AGC709" s="412"/>
      <c r="AGD709" s="412"/>
      <c r="AGE709" s="412"/>
      <c r="AGF709" s="412"/>
      <c r="AGG709" s="412"/>
      <c r="AGH709" s="412"/>
      <c r="AGI709" s="412"/>
      <c r="AGJ709" s="412"/>
      <c r="AGK709" s="412"/>
      <c r="AGL709" s="412"/>
      <c r="AGM709" s="412"/>
      <c r="AGN709" s="412"/>
      <c r="AGO709" s="412"/>
      <c r="AGP709" s="412"/>
      <c r="AGQ709" s="412"/>
      <c r="AGR709" s="412"/>
      <c r="AGS709" s="412"/>
      <c r="AGT709" s="412"/>
      <c r="AGU709" s="412"/>
      <c r="AGV709" s="412"/>
      <c r="AGW709" s="412"/>
      <c r="AGX709" s="412"/>
      <c r="AGY709" s="412"/>
      <c r="AGZ709" s="412"/>
      <c r="AHA709" s="412"/>
      <c r="AHB709" s="413"/>
      <c r="AHC709" s="413"/>
      <c r="AHD709" s="413"/>
      <c r="AHE709" s="413"/>
      <c r="AHF709" s="413"/>
      <c r="AHG709" s="413"/>
      <c r="AHH709" s="413"/>
      <c r="AHI709" s="413"/>
      <c r="AHJ709" s="413"/>
      <c r="AHK709" s="413"/>
      <c r="AHL709" s="413"/>
      <c r="AHM709" s="413"/>
      <c r="AHN709" s="413"/>
      <c r="AHO709" s="413"/>
      <c r="AHP709" s="413"/>
      <c r="AHQ709" s="413"/>
      <c r="AHR709" s="413"/>
      <c r="AHS709" s="413"/>
      <c r="AHT709" s="413"/>
      <c r="AHU709" s="413"/>
      <c r="AHV709" s="413"/>
      <c r="AHW709" s="413"/>
      <c r="AHX709" s="413"/>
      <c r="AHY709" s="413"/>
      <c r="AHZ709" s="414"/>
      <c r="AIA709" s="414"/>
      <c r="AIB709" s="414"/>
      <c r="AIC709" s="414"/>
      <c r="AID709" s="414"/>
      <c r="AIE709" s="413"/>
      <c r="AIF709" s="413"/>
      <c r="AIG709" s="414"/>
      <c r="AIH709" s="414"/>
      <c r="AII709" s="413"/>
      <c r="AIJ709" s="413"/>
      <c r="AIK709" s="414"/>
      <c r="AIL709" s="414"/>
      <c r="AIM709" s="413"/>
      <c r="AIN709" s="413"/>
      <c r="AIO709" s="413"/>
      <c r="AIP709" s="413"/>
      <c r="AIQ709" s="413"/>
      <c r="AIR709" s="413"/>
      <c r="AIS709" s="413"/>
      <c r="AIT709" s="414"/>
      <c r="AIU709" s="414"/>
      <c r="AIV709" s="413"/>
      <c r="AIW709" s="413"/>
      <c r="AIX709" s="414"/>
      <c r="AIY709" s="414"/>
      <c r="AIZ709" s="413"/>
      <c r="AJA709" s="413"/>
      <c r="AJB709" s="413"/>
      <c r="AJC709" s="413"/>
      <c r="AJD709" s="413"/>
      <c r="AJE709" s="407"/>
      <c r="AJF709" s="439"/>
      <c r="AJG709" s="413"/>
      <c r="AJH709" s="413"/>
      <c r="AJI709" s="413"/>
      <c r="AJJ709" s="413"/>
      <c r="AJK709" s="413"/>
      <c r="AJL709" s="413"/>
      <c r="AJM709" s="413"/>
      <c r="AJN709" s="412"/>
      <c r="AJO709" s="412"/>
      <c r="AJP709" s="412"/>
      <c r="AJQ709" s="412"/>
      <c r="AJR709" s="412"/>
      <c r="AJS709" s="412"/>
      <c r="AJT709" s="412"/>
      <c r="AJU709" s="412"/>
      <c r="AJV709" s="412"/>
      <c r="AJW709" s="412"/>
      <c r="AJX709" s="412"/>
      <c r="AJY709" s="412"/>
      <c r="AJZ709" s="412"/>
      <c r="AKA709" s="412"/>
      <c r="AKB709" s="412"/>
      <c r="AKC709" s="412"/>
      <c r="AKD709" s="412"/>
      <c r="AKE709" s="412"/>
      <c r="AKF709" s="412"/>
      <c r="AKG709" s="412"/>
      <c r="AKH709" s="412"/>
      <c r="AKI709" s="412"/>
      <c r="AKJ709" s="412"/>
      <c r="AKK709" s="412"/>
      <c r="AKL709" s="412"/>
      <c r="AKM709" s="412"/>
      <c r="AKN709" s="412"/>
      <c r="AKO709" s="412"/>
      <c r="AKP709" s="412"/>
      <c r="AKQ709" s="412"/>
      <c r="AKR709" s="412"/>
      <c r="AKS709" s="412"/>
      <c r="AKT709" s="412"/>
      <c r="AKU709" s="412"/>
      <c r="AKV709" s="412"/>
      <c r="AKW709" s="412"/>
      <c r="AKX709" s="412"/>
      <c r="AKY709" s="412"/>
      <c r="AKZ709" s="412"/>
      <c r="ALA709" s="412"/>
      <c r="ALB709" s="412"/>
      <c r="ALC709" s="412"/>
      <c r="ALD709" s="412"/>
      <c r="ALE709" s="412"/>
      <c r="ALF709" s="413"/>
      <c r="ALG709" s="413"/>
      <c r="ALH709" s="413"/>
      <c r="ALI709" s="413"/>
      <c r="ALJ709" s="413"/>
      <c r="ALK709" s="413"/>
      <c r="ALL709" s="413"/>
      <c r="ALM709" s="413"/>
      <c r="ALN709" s="413"/>
      <c r="ALO709" s="413"/>
      <c r="ALP709" s="413"/>
      <c r="ALQ709" s="413"/>
      <c r="ALR709" s="413"/>
      <c r="ALS709" s="413"/>
      <c r="ALT709" s="413"/>
      <c r="ALU709" s="413"/>
      <c r="ALV709" s="413"/>
      <c r="ALW709" s="413"/>
      <c r="ALX709" s="413"/>
      <c r="ALY709" s="413"/>
      <c r="ALZ709" s="413"/>
      <c r="AMA709" s="413"/>
      <c r="AMB709" s="413"/>
      <c r="AMC709" s="413"/>
      <c r="AMD709" s="414"/>
      <c r="AME709" s="414"/>
      <c r="AMF709" s="414"/>
      <c r="AMG709" s="414"/>
      <c r="AMH709" s="414"/>
      <c r="AMI709" s="413"/>
      <c r="AMJ709" s="413"/>
      <c r="AMK709" s="414"/>
      <c r="AML709" s="414"/>
      <c r="AMM709" s="413"/>
      <c r="AMN709" s="413"/>
      <c r="AMO709" s="414"/>
      <c r="AMP709" s="414"/>
      <c r="AMQ709" s="413"/>
      <c r="AMR709" s="413"/>
      <c r="AMS709" s="413"/>
      <c r="AMT709" s="413"/>
      <c r="AMU709" s="413"/>
      <c r="AMV709" s="413"/>
      <c r="AMW709" s="413"/>
      <c r="AMX709" s="414"/>
      <c r="AMY709" s="414"/>
      <c r="AMZ709" s="413"/>
      <c r="ANA709" s="413"/>
      <c r="ANB709" s="414"/>
      <c r="ANC709" s="414"/>
      <c r="AND709" s="413"/>
      <c r="ANE709" s="413"/>
      <c r="ANF709" s="413"/>
      <c r="ANG709" s="413"/>
      <c r="ANH709" s="413"/>
      <c r="ANI709" s="407"/>
      <c r="ANJ709" s="439"/>
      <c r="ANK709" s="413"/>
      <c r="ANL709" s="413"/>
      <c r="ANM709" s="413"/>
      <c r="ANN709" s="413"/>
      <c r="ANO709" s="413"/>
      <c r="ANP709" s="413"/>
      <c r="ANQ709" s="413"/>
      <c r="ANR709" s="412"/>
      <c r="ANS709" s="412"/>
      <c r="ANT709" s="412"/>
      <c r="ANU709" s="412"/>
      <c r="ANV709" s="412"/>
      <c r="ANW709" s="412"/>
      <c r="ANX709" s="412"/>
      <c r="ANY709" s="412"/>
      <c r="ANZ709" s="412"/>
      <c r="AOA709" s="412"/>
      <c r="AOB709" s="412"/>
      <c r="AOC709" s="412"/>
      <c r="AOD709" s="412"/>
      <c r="AOE709" s="412"/>
      <c r="AOF709" s="412"/>
      <c r="AOG709" s="412"/>
      <c r="AOH709" s="412"/>
      <c r="AOI709" s="412"/>
      <c r="AOJ709" s="412"/>
      <c r="AOK709" s="412"/>
      <c r="AOL709" s="412"/>
      <c r="AOM709" s="412"/>
      <c r="AON709" s="412"/>
      <c r="AOO709" s="412"/>
      <c r="AOP709" s="412"/>
      <c r="AOQ709" s="412"/>
      <c r="AOR709" s="412"/>
      <c r="AOS709" s="412"/>
      <c r="AOT709" s="412"/>
      <c r="AOU709" s="412"/>
      <c r="AOV709" s="412"/>
      <c r="AOW709" s="412"/>
      <c r="AOX709" s="412"/>
      <c r="AOY709" s="412"/>
      <c r="AOZ709" s="412"/>
      <c r="APA709" s="412"/>
      <c r="APB709" s="412"/>
      <c r="APC709" s="412"/>
      <c r="APD709" s="412"/>
      <c r="APE709" s="412"/>
      <c r="APF709" s="412"/>
      <c r="APG709" s="412"/>
      <c r="APH709" s="412"/>
      <c r="API709" s="412"/>
      <c r="APJ709" s="413"/>
      <c r="APK709" s="413"/>
      <c r="APL709" s="413"/>
      <c r="APM709" s="413"/>
      <c r="APN709" s="413"/>
      <c r="APO709" s="413"/>
      <c r="APP709" s="413"/>
      <c r="APQ709" s="413"/>
      <c r="APR709" s="413"/>
      <c r="APS709" s="413"/>
      <c r="APT709" s="413"/>
      <c r="APU709" s="413"/>
      <c r="APV709" s="413"/>
      <c r="APW709" s="413"/>
      <c r="APX709" s="413"/>
      <c r="APY709" s="413"/>
      <c r="APZ709" s="413"/>
      <c r="AQA709" s="413"/>
      <c r="AQB709" s="413"/>
      <c r="AQC709" s="413"/>
      <c r="AQD709" s="413"/>
      <c r="AQE709" s="413"/>
      <c r="AQF709" s="413"/>
      <c r="AQG709" s="413"/>
      <c r="AQH709" s="414"/>
      <c r="AQI709" s="414"/>
      <c r="AQJ709" s="414"/>
      <c r="AQK709" s="414"/>
      <c r="AQL709" s="414"/>
      <c r="AQM709" s="413"/>
      <c r="AQN709" s="413"/>
      <c r="AQO709" s="414"/>
      <c r="AQP709" s="414"/>
      <c r="AQQ709" s="413"/>
      <c r="AQR709" s="413"/>
      <c r="AQS709" s="414"/>
      <c r="AQT709" s="414"/>
      <c r="AQU709" s="413"/>
      <c r="AQV709" s="413"/>
      <c r="AQW709" s="413"/>
      <c r="AQX709" s="413"/>
      <c r="AQY709" s="413"/>
      <c r="AQZ709" s="413"/>
      <c r="ARA709" s="413"/>
      <c r="ARB709" s="414"/>
      <c r="ARC709" s="414"/>
      <c r="ARD709" s="413"/>
      <c r="ARE709" s="413"/>
      <c r="ARF709" s="414"/>
      <c r="ARG709" s="414"/>
      <c r="ARH709" s="413"/>
      <c r="ARI709" s="413"/>
      <c r="ARJ709" s="413"/>
      <c r="ARK709" s="413"/>
      <c r="ARL709" s="413"/>
      <c r="ARM709" s="407"/>
      <c r="ARN709" s="439"/>
      <c r="ARO709" s="413"/>
      <c r="ARP709" s="413"/>
      <c r="ARQ709" s="413"/>
      <c r="ARR709" s="413"/>
      <c r="ARS709" s="413"/>
      <c r="ART709" s="413"/>
      <c r="ARU709" s="413"/>
      <c r="ARV709" s="412"/>
      <c r="ARW709" s="412"/>
      <c r="ARX709" s="412"/>
      <c r="ARY709" s="412"/>
      <c r="ARZ709" s="412"/>
      <c r="ASA709" s="412"/>
      <c r="ASB709" s="412"/>
      <c r="ASC709" s="412"/>
      <c r="ASD709" s="412"/>
      <c r="ASE709" s="412"/>
      <c r="ASF709" s="412"/>
      <c r="ASG709" s="412"/>
      <c r="ASH709" s="412"/>
      <c r="ASI709" s="412"/>
      <c r="ASJ709" s="412"/>
      <c r="ASK709" s="412"/>
      <c r="ASL709" s="412"/>
      <c r="ASM709" s="412"/>
      <c r="ASN709" s="412"/>
      <c r="ASO709" s="412"/>
      <c r="ASP709" s="412"/>
      <c r="ASQ709" s="412"/>
      <c r="ASR709" s="412"/>
      <c r="ASS709" s="412"/>
      <c r="AST709" s="412"/>
      <c r="ASU709" s="412"/>
      <c r="ASV709" s="412"/>
      <c r="ASW709" s="412"/>
      <c r="ASX709" s="412"/>
      <c r="ASY709" s="412"/>
      <c r="ASZ709" s="412"/>
      <c r="ATA709" s="412"/>
      <c r="ATB709" s="412"/>
      <c r="ATC709" s="412"/>
      <c r="ATD709" s="412"/>
      <c r="ATE709" s="412"/>
      <c r="ATF709" s="412"/>
      <c r="ATG709" s="412"/>
      <c r="ATH709" s="412"/>
      <c r="ATI709" s="412"/>
      <c r="ATJ709" s="412"/>
      <c r="ATK709" s="412"/>
      <c r="ATL709" s="412"/>
      <c r="ATM709" s="412"/>
      <c r="ATN709" s="413"/>
      <c r="ATO709" s="413"/>
      <c r="ATP709" s="413"/>
      <c r="ATQ709" s="413"/>
      <c r="ATR709" s="413"/>
      <c r="ATS709" s="413"/>
      <c r="ATT709" s="413"/>
      <c r="ATU709" s="413"/>
      <c r="ATV709" s="413"/>
      <c r="ATW709" s="413"/>
      <c r="ATX709" s="413"/>
      <c r="ATY709" s="413"/>
      <c r="ATZ709" s="413"/>
      <c r="AUA709" s="413"/>
      <c r="AUB709" s="413"/>
      <c r="AUC709" s="413"/>
      <c r="AUD709" s="413"/>
      <c r="AUE709" s="413"/>
      <c r="AUF709" s="413"/>
      <c r="AUG709" s="413"/>
      <c r="AUH709" s="413"/>
      <c r="AUI709" s="413"/>
      <c r="AUJ709" s="413"/>
      <c r="AUK709" s="413"/>
      <c r="AUL709" s="414"/>
      <c r="AUM709" s="414"/>
      <c r="AUN709" s="414"/>
      <c r="AUO709" s="414"/>
      <c r="AUP709" s="414"/>
      <c r="AUQ709" s="413"/>
      <c r="AUR709" s="413"/>
      <c r="AUS709" s="414"/>
      <c r="AUT709" s="414"/>
      <c r="AUU709" s="413"/>
      <c r="AUV709" s="413"/>
      <c r="AUW709" s="414"/>
      <c r="AUX709" s="414"/>
      <c r="AUY709" s="413"/>
      <c r="AUZ709" s="413"/>
      <c r="AVA709" s="413"/>
      <c r="AVB709" s="413"/>
      <c r="AVC709" s="413"/>
      <c r="AVD709" s="413"/>
      <c r="AVE709" s="413"/>
      <c r="AVF709" s="414"/>
      <c r="AVG709" s="414"/>
      <c r="AVH709" s="413"/>
      <c r="AVI709" s="413"/>
      <c r="AVJ709" s="414"/>
      <c r="AVK709" s="414"/>
      <c r="AVL709" s="413"/>
      <c r="AVM709" s="413"/>
      <c r="AVN709" s="413"/>
      <c r="AVO709" s="413"/>
      <c r="AVP709" s="413"/>
      <c r="AVQ709" s="407"/>
      <c r="AVR709" s="439"/>
      <c r="AVS709" s="413"/>
      <c r="AVT709" s="413"/>
      <c r="AVU709" s="413"/>
      <c r="AVV709" s="413"/>
      <c r="AVW709" s="413"/>
      <c r="AVX709" s="413"/>
      <c r="AVY709" s="413"/>
      <c r="AVZ709" s="412"/>
      <c r="AWA709" s="412"/>
      <c r="AWB709" s="412"/>
      <c r="AWC709" s="412"/>
      <c r="AWD709" s="412"/>
      <c r="AWE709" s="412"/>
      <c r="AWF709" s="412"/>
      <c r="AWG709" s="412"/>
      <c r="AWH709" s="412"/>
      <c r="AWI709" s="412"/>
      <c r="AWJ709" s="412"/>
      <c r="AWK709" s="412"/>
      <c r="AWL709" s="412"/>
      <c r="AWM709" s="412"/>
      <c r="AWN709" s="412"/>
      <c r="AWO709" s="412"/>
      <c r="AWP709" s="412"/>
      <c r="AWQ709" s="412"/>
      <c r="AWR709" s="412"/>
      <c r="AWS709" s="412"/>
      <c r="AWT709" s="412"/>
      <c r="AWU709" s="412"/>
      <c r="AWV709" s="412"/>
      <c r="AWW709" s="412"/>
      <c r="AWX709" s="412"/>
      <c r="AWY709" s="412"/>
      <c r="AWZ709" s="412"/>
      <c r="AXA709" s="412"/>
      <c r="AXB709" s="412"/>
      <c r="AXC709" s="412"/>
      <c r="AXD709" s="412"/>
      <c r="AXE709" s="412"/>
      <c r="AXF709" s="412"/>
      <c r="AXG709" s="412"/>
      <c r="AXH709" s="412"/>
      <c r="AXI709" s="412"/>
      <c r="AXJ709" s="412"/>
      <c r="AXK709" s="412"/>
      <c r="AXL709" s="412"/>
      <c r="AXM709" s="412"/>
      <c r="AXN709" s="412"/>
      <c r="AXO709" s="412"/>
      <c r="AXP709" s="412"/>
      <c r="AXQ709" s="412"/>
      <c r="AXR709" s="413"/>
      <c r="AXS709" s="413"/>
      <c r="AXT709" s="413"/>
      <c r="AXU709" s="413"/>
      <c r="AXV709" s="413"/>
      <c r="AXW709" s="413"/>
      <c r="AXX709" s="413"/>
      <c r="AXY709" s="413"/>
      <c r="AXZ709" s="413"/>
      <c r="AYA709" s="413"/>
      <c r="AYB709" s="413"/>
      <c r="AYC709" s="413"/>
      <c r="AYD709" s="413"/>
      <c r="AYE709" s="413"/>
      <c r="AYF709" s="413"/>
      <c r="AYG709" s="413"/>
      <c r="AYH709" s="413"/>
      <c r="AYI709" s="413"/>
      <c r="AYJ709" s="413"/>
      <c r="AYK709" s="413"/>
      <c r="AYL709" s="413"/>
      <c r="AYM709" s="413"/>
      <c r="AYN709" s="413"/>
      <c r="AYO709" s="413"/>
      <c r="AYP709" s="414"/>
      <c r="AYQ709" s="414"/>
      <c r="AYR709" s="414"/>
      <c r="AYS709" s="414"/>
      <c r="AYT709" s="414"/>
      <c r="AYU709" s="413"/>
      <c r="AYV709" s="413"/>
      <c r="AYW709" s="414"/>
      <c r="AYX709" s="414"/>
      <c r="AYY709" s="413"/>
      <c r="AYZ709" s="413"/>
      <c r="AZA709" s="414"/>
      <c r="AZB709" s="414"/>
      <c r="AZC709" s="413"/>
      <c r="AZD709" s="413"/>
      <c r="AZE709" s="413"/>
      <c r="AZF709" s="413"/>
      <c r="AZG709" s="413"/>
      <c r="AZH709" s="413"/>
      <c r="AZI709" s="413"/>
      <c r="AZJ709" s="414"/>
      <c r="AZK709" s="414"/>
      <c r="AZL709" s="413"/>
      <c r="AZM709" s="413"/>
      <c r="AZN709" s="414"/>
      <c r="AZO709" s="414"/>
      <c r="AZP709" s="413"/>
      <c r="AZQ709" s="413"/>
      <c r="AZR709" s="413"/>
      <c r="AZS709" s="413"/>
      <c r="AZT709" s="413"/>
      <c r="AZU709" s="407"/>
      <c r="AZV709" s="439"/>
      <c r="AZW709" s="413"/>
      <c r="AZX709" s="413"/>
      <c r="AZY709" s="413"/>
      <c r="AZZ709" s="413"/>
      <c r="BAA709" s="413"/>
      <c r="BAB709" s="413"/>
      <c r="BAC709" s="413"/>
      <c r="BAD709" s="412"/>
      <c r="BAE709" s="412"/>
      <c r="BAF709" s="412"/>
      <c r="BAG709" s="412"/>
      <c r="BAH709" s="412"/>
      <c r="BAI709" s="412"/>
      <c r="BAJ709" s="412"/>
      <c r="BAK709" s="412"/>
      <c r="BAL709" s="412"/>
      <c r="BAM709" s="412"/>
      <c r="BAN709" s="412"/>
      <c r="BAO709" s="412"/>
      <c r="BAP709" s="412"/>
      <c r="BAQ709" s="412"/>
      <c r="BAR709" s="412"/>
      <c r="BAS709" s="412"/>
      <c r="BAT709" s="412"/>
      <c r="BAU709" s="412"/>
      <c r="BAV709" s="412"/>
      <c r="BAW709" s="412"/>
      <c r="BAX709" s="412"/>
      <c r="BAY709" s="412"/>
      <c r="BAZ709" s="412"/>
      <c r="BBA709" s="412"/>
      <c r="BBB709" s="412"/>
      <c r="BBC709" s="412"/>
      <c r="BBD709" s="412"/>
      <c r="BBE709" s="412"/>
      <c r="BBF709" s="412"/>
      <c r="BBG709" s="412"/>
      <c r="BBH709" s="412"/>
      <c r="BBI709" s="412"/>
      <c r="BBJ709" s="412"/>
      <c r="BBK709" s="412"/>
      <c r="BBL709" s="412"/>
      <c r="BBM709" s="412"/>
      <c r="BBN709" s="412"/>
      <c r="BBO709" s="412"/>
      <c r="BBP709" s="412"/>
      <c r="BBQ709" s="412"/>
      <c r="BBR709" s="412"/>
      <c r="BBS709" s="412"/>
      <c r="BBT709" s="412"/>
      <c r="BBU709" s="412"/>
      <c r="BBV709" s="413"/>
      <c r="BBW709" s="413"/>
      <c r="BBX709" s="413"/>
      <c r="BBY709" s="413"/>
      <c r="BBZ709" s="413"/>
      <c r="BCA709" s="413"/>
      <c r="BCB709" s="413"/>
      <c r="BCC709" s="413"/>
      <c r="BCD709" s="413"/>
      <c r="BCE709" s="413"/>
      <c r="BCF709" s="413"/>
      <c r="BCG709" s="413"/>
      <c r="BCH709" s="413"/>
      <c r="BCI709" s="413"/>
      <c r="BCJ709" s="413"/>
      <c r="BCK709" s="413"/>
      <c r="BCL709" s="413"/>
      <c r="BCM709" s="413"/>
      <c r="BCN709" s="413"/>
      <c r="BCO709" s="413"/>
      <c r="BCP709" s="413"/>
      <c r="BCQ709" s="413"/>
      <c r="BCR709" s="413"/>
      <c r="BCS709" s="413"/>
      <c r="BCT709" s="414"/>
      <c r="BCU709" s="414"/>
      <c r="BCV709" s="414"/>
      <c r="BCW709" s="414"/>
      <c r="BCX709" s="414"/>
      <c r="BCY709" s="413"/>
      <c r="BCZ709" s="413"/>
      <c r="BDA709" s="414"/>
      <c r="BDB709" s="414"/>
      <c r="BDC709" s="413"/>
      <c r="BDD709" s="413"/>
      <c r="BDE709" s="414"/>
      <c r="BDF709" s="414"/>
      <c r="BDG709" s="413"/>
      <c r="BDH709" s="413"/>
      <c r="BDI709" s="413"/>
      <c r="BDJ709" s="413"/>
      <c r="BDK709" s="413"/>
      <c r="BDL709" s="413"/>
      <c r="BDM709" s="413"/>
      <c r="BDN709" s="414"/>
      <c r="BDO709" s="414"/>
      <c r="BDP709" s="413"/>
      <c r="BDQ709" s="413"/>
      <c r="BDR709" s="414"/>
      <c r="BDS709" s="414"/>
      <c r="BDT709" s="413"/>
      <c r="BDU709" s="413"/>
      <c r="BDV709" s="413"/>
      <c r="BDW709" s="413"/>
      <c r="BDX709" s="413"/>
      <c r="BDY709" s="407"/>
      <c r="BDZ709" s="439"/>
      <c r="BEA709" s="413"/>
      <c r="BEB709" s="413"/>
      <c r="BEC709" s="413"/>
      <c r="BED709" s="413"/>
      <c r="BEE709" s="413"/>
      <c r="BEF709" s="413"/>
      <c r="BEG709" s="413"/>
      <c r="BEH709" s="412"/>
      <c r="BEI709" s="412"/>
      <c r="BEJ709" s="412"/>
      <c r="BEK709" s="412"/>
      <c r="BEL709" s="412"/>
      <c r="BEM709" s="412"/>
      <c r="BEN709" s="412"/>
      <c r="BEO709" s="412"/>
      <c r="BEP709" s="412"/>
      <c r="BEQ709" s="412"/>
      <c r="BER709" s="412"/>
      <c r="BES709" s="412"/>
      <c r="BET709" s="412"/>
      <c r="BEU709" s="412"/>
      <c r="BEV709" s="412"/>
      <c r="BEW709" s="412"/>
      <c r="BEX709" s="412"/>
      <c r="BEY709" s="412"/>
      <c r="BEZ709" s="412"/>
      <c r="BFA709" s="412"/>
      <c r="BFB709" s="412"/>
      <c r="BFC709" s="412"/>
      <c r="BFD709" s="412"/>
      <c r="BFE709" s="412"/>
      <c r="BFF709" s="412"/>
      <c r="BFG709" s="412"/>
      <c r="BFH709" s="412"/>
      <c r="BFI709" s="412"/>
      <c r="BFJ709" s="412"/>
      <c r="BFK709" s="412"/>
      <c r="BFL709" s="412"/>
      <c r="BFM709" s="412"/>
      <c r="BFN709" s="412"/>
      <c r="BFO709" s="412"/>
      <c r="BFP709" s="412"/>
      <c r="BFQ709" s="412"/>
      <c r="BFR709" s="412"/>
      <c r="BFS709" s="412"/>
      <c r="BFT709" s="412"/>
      <c r="BFU709" s="412"/>
      <c r="BFV709" s="412"/>
      <c r="BFW709" s="412"/>
      <c r="BFX709" s="412"/>
      <c r="BFY709" s="412"/>
      <c r="BFZ709" s="413"/>
      <c r="BGA709" s="413"/>
      <c r="BGB709" s="413"/>
      <c r="BGC709" s="413"/>
      <c r="BGD709" s="413"/>
      <c r="BGE709" s="413"/>
      <c r="BGF709" s="413"/>
      <c r="BGG709" s="413"/>
      <c r="BGH709" s="413"/>
      <c r="BGI709" s="413"/>
      <c r="BGJ709" s="413"/>
      <c r="BGK709" s="413"/>
      <c r="BGL709" s="413"/>
      <c r="BGM709" s="413"/>
      <c r="BGN709" s="413"/>
      <c r="BGO709" s="413"/>
      <c r="BGP709" s="413"/>
      <c r="BGQ709" s="413"/>
      <c r="BGR709" s="413"/>
      <c r="BGS709" s="413"/>
      <c r="BGT709" s="413"/>
      <c r="BGU709" s="413"/>
      <c r="BGV709" s="413"/>
      <c r="BGW709" s="413"/>
      <c r="BGX709" s="414"/>
      <c r="BGY709" s="414"/>
      <c r="BGZ709" s="414"/>
      <c r="BHA709" s="414"/>
      <c r="BHB709" s="414"/>
      <c r="BHC709" s="413"/>
      <c r="BHD709" s="413"/>
      <c r="BHE709" s="414"/>
      <c r="BHF709" s="414"/>
      <c r="BHG709" s="413"/>
      <c r="BHH709" s="413"/>
      <c r="BHI709" s="414"/>
      <c r="BHJ709" s="414"/>
      <c r="BHK709" s="413"/>
      <c r="BHL709" s="413"/>
      <c r="BHM709" s="413"/>
      <c r="BHN709" s="413"/>
      <c r="BHO709" s="413"/>
      <c r="BHP709" s="413"/>
      <c r="BHQ709" s="413"/>
      <c r="BHR709" s="414"/>
      <c r="BHS709" s="414"/>
      <c r="BHT709" s="413"/>
      <c r="BHU709" s="413"/>
      <c r="BHV709" s="414"/>
      <c r="BHW709" s="414"/>
      <c r="BHX709" s="413"/>
      <c r="BHY709" s="413"/>
      <c r="BHZ709" s="413"/>
      <c r="BIA709" s="413"/>
      <c r="BIB709" s="413"/>
      <c r="BIC709" s="407"/>
      <c r="BID709" s="439"/>
      <c r="BIE709" s="413"/>
      <c r="BIF709" s="413"/>
      <c r="BIG709" s="413"/>
      <c r="BIH709" s="413"/>
      <c r="BII709" s="413"/>
      <c r="BIJ709" s="413"/>
      <c r="BIK709" s="413"/>
      <c r="BIL709" s="412"/>
      <c r="BIM709" s="412"/>
      <c r="BIN709" s="412"/>
      <c r="BIO709" s="412"/>
      <c r="BIP709" s="412"/>
      <c r="BIQ709" s="412"/>
      <c r="BIR709" s="412"/>
      <c r="BIS709" s="412"/>
      <c r="BIT709" s="412"/>
      <c r="BIU709" s="412"/>
      <c r="BIV709" s="412"/>
      <c r="BIW709" s="412"/>
      <c r="BIX709" s="412"/>
      <c r="BIY709" s="412"/>
      <c r="BIZ709" s="412"/>
      <c r="BJA709" s="412"/>
      <c r="BJB709" s="412"/>
      <c r="BJC709" s="412"/>
      <c r="BJD709" s="412"/>
      <c r="BJE709" s="412"/>
      <c r="BJF709" s="412"/>
      <c r="BJG709" s="412"/>
      <c r="BJH709" s="412"/>
      <c r="BJI709" s="412"/>
      <c r="BJJ709" s="412"/>
      <c r="BJK709" s="412"/>
      <c r="BJL709" s="412"/>
      <c r="BJM709" s="412"/>
      <c r="BJN709" s="412"/>
      <c r="BJO709" s="412"/>
      <c r="BJP709" s="412"/>
      <c r="BJQ709" s="412"/>
      <c r="BJR709" s="412"/>
      <c r="BJS709" s="412"/>
      <c r="BJT709" s="412"/>
      <c r="BJU709" s="412"/>
      <c r="BJV709" s="412"/>
      <c r="BJW709" s="412"/>
      <c r="BJX709" s="412"/>
      <c r="BJY709" s="412"/>
      <c r="BJZ709" s="412"/>
      <c r="BKA709" s="412"/>
      <c r="BKB709" s="412"/>
      <c r="BKC709" s="412"/>
      <c r="BKD709" s="413"/>
      <c r="BKE709" s="413"/>
      <c r="BKF709" s="413"/>
      <c r="BKG709" s="413"/>
      <c r="BKH709" s="413"/>
      <c r="BKI709" s="413"/>
      <c r="BKJ709" s="413"/>
      <c r="BKK709" s="413"/>
      <c r="BKL709" s="413"/>
      <c r="BKM709" s="413"/>
      <c r="BKN709" s="413"/>
      <c r="BKO709" s="413"/>
      <c r="BKP709" s="413"/>
      <c r="BKQ709" s="413"/>
      <c r="BKR709" s="413"/>
      <c r="BKS709" s="413"/>
      <c r="BKT709" s="413"/>
      <c r="BKU709" s="413"/>
      <c r="BKV709" s="413"/>
      <c r="BKW709" s="413"/>
      <c r="BKX709" s="413"/>
      <c r="BKY709" s="413"/>
      <c r="BKZ709" s="413"/>
      <c r="BLA709" s="413"/>
      <c r="BLB709" s="414"/>
      <c r="BLC709" s="414"/>
      <c r="BLD709" s="414"/>
      <c r="BLE709" s="414"/>
      <c r="BLF709" s="414"/>
      <c r="BLG709" s="413"/>
      <c r="BLH709" s="413"/>
      <c r="BLI709" s="414"/>
      <c r="BLJ709" s="414"/>
      <c r="BLK709" s="413"/>
      <c r="BLL709" s="413"/>
      <c r="BLM709" s="414"/>
      <c r="BLN709" s="414"/>
      <c r="BLO709" s="413"/>
      <c r="BLP709" s="413"/>
      <c r="BLQ709" s="413"/>
      <c r="BLR709" s="413"/>
      <c r="BLS709" s="413"/>
      <c r="BLT709" s="413"/>
      <c r="BLU709" s="413"/>
      <c r="BLV709" s="414"/>
      <c r="BLW709" s="414"/>
      <c r="BLX709" s="413"/>
      <c r="BLY709" s="413"/>
      <c r="BLZ709" s="414"/>
      <c r="BMA709" s="414"/>
      <c r="BMB709" s="413"/>
      <c r="BMC709" s="413"/>
      <c r="BMD709" s="413"/>
      <c r="BME709" s="413"/>
      <c r="BMF709" s="413"/>
      <c r="BMG709" s="407"/>
      <c r="BMH709" s="439"/>
      <c r="BMI709" s="413"/>
      <c r="BMJ709" s="413"/>
      <c r="BMK709" s="413"/>
      <c r="BML709" s="413"/>
      <c r="BMM709" s="413"/>
      <c r="BMN709" s="413"/>
      <c r="BMO709" s="413"/>
      <c r="BMP709" s="412"/>
      <c r="BMQ709" s="412"/>
      <c r="BMR709" s="412"/>
      <c r="BMS709" s="412"/>
      <c r="BMT709" s="412"/>
      <c r="BMU709" s="412"/>
      <c r="BMV709" s="412"/>
      <c r="BMW709" s="412"/>
      <c r="BMX709" s="412"/>
      <c r="BMY709" s="412"/>
      <c r="BMZ709" s="412"/>
      <c r="BNA709" s="412"/>
      <c r="BNB709" s="412"/>
      <c r="BNC709" s="412"/>
      <c r="BND709" s="412"/>
      <c r="BNE709" s="412"/>
      <c r="BNF709" s="412"/>
      <c r="BNG709" s="412"/>
      <c r="BNH709" s="412"/>
      <c r="BNI709" s="412"/>
      <c r="BNJ709" s="412"/>
      <c r="BNK709" s="412"/>
      <c r="BNL709" s="412"/>
      <c r="BNM709" s="412"/>
      <c r="BNN709" s="412"/>
      <c r="BNO709" s="412"/>
      <c r="BNP709" s="412"/>
      <c r="BNQ709" s="412"/>
      <c r="BNR709" s="412"/>
      <c r="BNS709" s="412"/>
      <c r="BNT709" s="412"/>
      <c r="BNU709" s="412"/>
      <c r="BNV709" s="412"/>
      <c r="BNW709" s="412"/>
      <c r="BNX709" s="412"/>
      <c r="BNY709" s="412"/>
      <c r="BNZ709" s="412"/>
      <c r="BOA709" s="412"/>
      <c r="BOB709" s="412"/>
      <c r="BOC709" s="412"/>
      <c r="BOD709" s="412"/>
      <c r="BOE709" s="412"/>
      <c r="BOF709" s="412"/>
      <c r="BOG709" s="412"/>
      <c r="BOH709" s="413"/>
      <c r="BOI709" s="413"/>
      <c r="BOJ709" s="413"/>
      <c r="BOK709" s="413"/>
      <c r="BOL709" s="413"/>
      <c r="BOM709" s="413"/>
      <c r="BON709" s="413"/>
      <c r="BOO709" s="413"/>
      <c r="BOP709" s="413"/>
      <c r="BOQ709" s="413"/>
      <c r="BOR709" s="413"/>
      <c r="BOS709" s="413"/>
      <c r="BOT709" s="413"/>
      <c r="BOU709" s="413"/>
      <c r="BOV709" s="413"/>
      <c r="BOW709" s="413"/>
      <c r="BOX709" s="413"/>
      <c r="BOY709" s="413"/>
      <c r="BOZ709" s="413"/>
      <c r="BPA709" s="413"/>
      <c r="BPB709" s="413"/>
      <c r="BPC709" s="413"/>
      <c r="BPD709" s="413"/>
      <c r="BPE709" s="413"/>
      <c r="BPF709" s="414"/>
      <c r="BPG709" s="414"/>
      <c r="BPH709" s="414"/>
      <c r="BPI709" s="414"/>
      <c r="BPJ709" s="414"/>
      <c r="BPK709" s="413"/>
      <c r="BPL709" s="413"/>
      <c r="BPM709" s="414"/>
      <c r="BPN709" s="414"/>
      <c r="BPO709" s="413"/>
      <c r="BPP709" s="413"/>
      <c r="BPQ709" s="414"/>
      <c r="BPR709" s="414"/>
      <c r="BPS709" s="413"/>
      <c r="BPT709" s="413"/>
      <c r="BPU709" s="413"/>
      <c r="BPV709" s="413"/>
      <c r="BPW709" s="413"/>
      <c r="BPX709" s="413"/>
      <c r="BPY709" s="413"/>
      <c r="BPZ709" s="414"/>
      <c r="BQA709" s="414"/>
      <c r="BQB709" s="413"/>
      <c r="BQC709" s="413"/>
      <c r="BQD709" s="414"/>
      <c r="BQE709" s="414"/>
      <c r="BQF709" s="413"/>
      <c r="BQG709" s="413"/>
      <c r="BQH709" s="413"/>
      <c r="BQI709" s="413"/>
      <c r="BQJ709" s="413"/>
      <c r="BQK709" s="407"/>
      <c r="BQL709" s="439"/>
      <c r="BQM709" s="413"/>
      <c r="BQN709" s="413"/>
      <c r="BQO709" s="413"/>
      <c r="BQP709" s="413"/>
      <c r="BQQ709" s="413"/>
      <c r="BQR709" s="413"/>
      <c r="BQS709" s="413"/>
      <c r="BQT709" s="412"/>
      <c r="BQU709" s="412"/>
      <c r="BQV709" s="412"/>
      <c r="BQW709" s="412"/>
      <c r="BQX709" s="412"/>
      <c r="BQY709" s="412"/>
      <c r="BQZ709" s="412"/>
      <c r="BRA709" s="412"/>
      <c r="BRB709" s="412"/>
      <c r="BRC709" s="412"/>
      <c r="BRD709" s="412"/>
      <c r="BRE709" s="412"/>
      <c r="BRF709" s="412"/>
      <c r="BRG709" s="412"/>
      <c r="BRH709" s="412"/>
      <c r="BRI709" s="412"/>
      <c r="BRJ709" s="412"/>
      <c r="BRK709" s="412"/>
      <c r="BRL709" s="412"/>
      <c r="BRM709" s="412"/>
      <c r="BRN709" s="412"/>
      <c r="BRO709" s="412"/>
      <c r="BRP709" s="412"/>
      <c r="BRQ709" s="412"/>
      <c r="BRR709" s="412"/>
      <c r="BRS709" s="412"/>
      <c r="BRT709" s="412"/>
      <c r="BRU709" s="412"/>
      <c r="BRV709" s="412"/>
      <c r="BRW709" s="412"/>
      <c r="BRX709" s="412"/>
      <c r="BRY709" s="412"/>
      <c r="BRZ709" s="412"/>
      <c r="BSA709" s="412"/>
      <c r="BSB709" s="412"/>
      <c r="BSC709" s="412"/>
      <c r="BSD709" s="412"/>
      <c r="BSE709" s="412"/>
      <c r="BSF709" s="412"/>
      <c r="BSG709" s="412"/>
      <c r="BSH709" s="412"/>
      <c r="BSI709" s="412"/>
      <c r="BSJ709" s="412"/>
      <c r="BSK709" s="412"/>
      <c r="BSL709" s="413"/>
      <c r="BSM709" s="413"/>
      <c r="BSN709" s="413"/>
      <c r="BSO709" s="413"/>
      <c r="BSP709" s="413"/>
      <c r="BSQ709" s="413"/>
      <c r="BSR709" s="413"/>
      <c r="BSS709" s="413"/>
      <c r="BST709" s="413"/>
      <c r="BSU709" s="413"/>
      <c r="BSV709" s="413"/>
      <c r="BSW709" s="413"/>
      <c r="BSX709" s="413"/>
      <c r="BSY709" s="413"/>
      <c r="BSZ709" s="413"/>
      <c r="BTA709" s="413"/>
      <c r="BTB709" s="413"/>
      <c r="BTC709" s="413"/>
      <c r="BTD709" s="413"/>
      <c r="BTE709" s="413"/>
      <c r="BTF709" s="413"/>
      <c r="BTG709" s="413"/>
      <c r="BTH709" s="413"/>
      <c r="BTI709" s="413"/>
      <c r="BTJ709" s="414"/>
      <c r="BTK709" s="414"/>
      <c r="BTL709" s="414"/>
      <c r="BTM709" s="414"/>
      <c r="BTN709" s="414"/>
      <c r="BTO709" s="413"/>
      <c r="BTP709" s="413"/>
      <c r="BTQ709" s="414"/>
      <c r="BTR709" s="414"/>
      <c r="BTS709" s="413"/>
      <c r="BTT709" s="413"/>
      <c r="BTU709" s="414"/>
      <c r="BTV709" s="414"/>
      <c r="BTW709" s="413"/>
      <c r="BTX709" s="413"/>
      <c r="BTY709" s="413"/>
      <c r="BTZ709" s="413"/>
      <c r="BUA709" s="413"/>
      <c r="BUB709" s="413"/>
      <c r="BUC709" s="413"/>
      <c r="BUD709" s="414"/>
      <c r="BUE709" s="414"/>
      <c r="BUF709" s="413"/>
      <c r="BUG709" s="413"/>
      <c r="BUH709" s="414"/>
      <c r="BUI709" s="414"/>
      <c r="BUJ709" s="413"/>
      <c r="BUK709" s="413"/>
      <c r="BUL709" s="413"/>
      <c r="BUM709" s="413"/>
      <c r="BUN709" s="413"/>
      <c r="BUO709" s="407"/>
      <c r="BUP709" s="439"/>
      <c r="BUQ709" s="413"/>
      <c r="BUR709" s="413"/>
      <c r="BUS709" s="413"/>
      <c r="BUT709" s="413"/>
      <c r="BUU709" s="413"/>
      <c r="BUV709" s="413"/>
      <c r="BUW709" s="413"/>
      <c r="BUX709" s="412"/>
      <c r="BUY709" s="412"/>
      <c r="BUZ709" s="412"/>
      <c r="BVA709" s="412"/>
      <c r="BVB709" s="412"/>
      <c r="BVC709" s="412"/>
      <c r="BVD709" s="412"/>
      <c r="BVE709" s="412"/>
      <c r="BVF709" s="412"/>
      <c r="BVG709" s="412"/>
      <c r="BVH709" s="412"/>
      <c r="BVI709" s="412"/>
      <c r="BVJ709" s="412"/>
      <c r="BVK709" s="412"/>
      <c r="BVL709" s="412"/>
      <c r="BVM709" s="412"/>
      <c r="BVN709" s="412"/>
      <c r="BVO709" s="412"/>
      <c r="BVP709" s="412"/>
      <c r="BVQ709" s="412"/>
      <c r="BVR709" s="412"/>
      <c r="BVS709" s="412"/>
      <c r="BVT709" s="412"/>
      <c r="BVU709" s="412"/>
      <c r="BVV709" s="412"/>
      <c r="BVW709" s="412"/>
      <c r="BVX709" s="412"/>
      <c r="BVY709" s="412"/>
      <c r="BVZ709" s="412"/>
      <c r="BWA709" s="412"/>
      <c r="BWB709" s="412"/>
      <c r="BWC709" s="412"/>
      <c r="BWD709" s="412"/>
      <c r="BWE709" s="412"/>
      <c r="BWF709" s="412"/>
      <c r="BWG709" s="412"/>
      <c r="BWH709" s="412"/>
      <c r="BWI709" s="412"/>
      <c r="BWJ709" s="412"/>
      <c r="BWK709" s="412"/>
      <c r="BWL709" s="412"/>
      <c r="BWM709" s="412"/>
      <c r="BWN709" s="412"/>
      <c r="BWO709" s="412"/>
      <c r="BWP709" s="413"/>
      <c r="BWQ709" s="413"/>
      <c r="BWR709" s="413"/>
      <c r="BWS709" s="413"/>
      <c r="BWT709" s="413"/>
      <c r="BWU709" s="413"/>
      <c r="BWV709" s="413"/>
      <c r="BWW709" s="413"/>
      <c r="BWX709" s="413"/>
      <c r="BWY709" s="413"/>
      <c r="BWZ709" s="413"/>
      <c r="BXA709" s="413"/>
      <c r="BXB709" s="413"/>
      <c r="BXC709" s="413"/>
      <c r="BXD709" s="413"/>
      <c r="BXE709" s="413"/>
      <c r="BXF709" s="413"/>
      <c r="BXG709" s="413"/>
      <c r="BXH709" s="413"/>
      <c r="BXI709" s="413"/>
      <c r="BXJ709" s="413"/>
      <c r="BXK709" s="413"/>
      <c r="BXL709" s="413"/>
      <c r="BXM709" s="413"/>
      <c r="BXN709" s="414"/>
      <c r="BXO709" s="414"/>
      <c r="BXP709" s="414"/>
      <c r="BXQ709" s="414"/>
      <c r="BXR709" s="414"/>
      <c r="BXS709" s="413"/>
      <c r="BXT709" s="413"/>
      <c r="BXU709" s="414"/>
      <c r="BXV709" s="414"/>
      <c r="BXW709" s="413"/>
      <c r="BXX709" s="413"/>
      <c r="BXY709" s="414"/>
      <c r="BXZ709" s="414"/>
      <c r="BYA709" s="413"/>
      <c r="BYB709" s="413"/>
      <c r="BYC709" s="413"/>
      <c r="BYD709" s="413"/>
      <c r="BYE709" s="413"/>
      <c r="BYF709" s="413"/>
      <c r="BYG709" s="413"/>
      <c r="BYH709" s="414"/>
      <c r="BYI709" s="414"/>
      <c r="BYJ709" s="413"/>
      <c r="BYK709" s="413"/>
      <c r="BYL709" s="414"/>
      <c r="BYM709" s="414"/>
      <c r="BYN709" s="413"/>
      <c r="BYO709" s="413"/>
      <c r="BYP709" s="413"/>
      <c r="BYQ709" s="413"/>
      <c r="BYR709" s="413"/>
      <c r="BYS709" s="407"/>
      <c r="BYT709" s="439"/>
      <c r="BYU709" s="413"/>
      <c r="BYV709" s="413"/>
      <c r="BYW709" s="413"/>
      <c r="BYX709" s="413"/>
      <c r="BYY709" s="413"/>
      <c r="BYZ709" s="413"/>
      <c r="BZA709" s="413"/>
      <c r="BZB709" s="412"/>
      <c r="BZC709" s="412"/>
      <c r="BZD709" s="412"/>
      <c r="BZE709" s="412"/>
      <c r="BZF709" s="412"/>
      <c r="BZG709" s="412"/>
      <c r="BZH709" s="412"/>
      <c r="BZI709" s="412"/>
      <c r="BZJ709" s="412"/>
      <c r="BZK709" s="412"/>
      <c r="BZL709" s="412"/>
      <c r="BZM709" s="412"/>
      <c r="BZN709" s="412"/>
      <c r="BZO709" s="412"/>
      <c r="BZP709" s="412"/>
      <c r="BZQ709" s="412"/>
      <c r="BZR709" s="412"/>
      <c r="BZS709" s="412"/>
      <c r="BZT709" s="412"/>
      <c r="BZU709" s="412"/>
      <c r="BZV709" s="412"/>
      <c r="BZW709" s="412"/>
      <c r="BZX709" s="412"/>
      <c r="BZY709" s="412"/>
      <c r="BZZ709" s="412"/>
      <c r="CAA709" s="412"/>
      <c r="CAB709" s="412"/>
      <c r="CAC709" s="412"/>
      <c r="CAD709" s="412"/>
      <c r="CAE709" s="412"/>
      <c r="CAF709" s="412"/>
      <c r="CAG709" s="412"/>
      <c r="CAH709" s="412"/>
      <c r="CAI709" s="412"/>
      <c r="CAJ709" s="412"/>
      <c r="CAK709" s="412"/>
      <c r="CAL709" s="412"/>
      <c r="CAM709" s="412"/>
      <c r="CAN709" s="412"/>
      <c r="CAO709" s="412"/>
      <c r="CAP709" s="412"/>
      <c r="CAQ709" s="412"/>
      <c r="CAR709" s="412"/>
      <c r="CAS709" s="412"/>
      <c r="CAT709" s="413"/>
      <c r="CAU709" s="413"/>
      <c r="CAV709" s="413"/>
      <c r="CAW709" s="413"/>
      <c r="CAX709" s="413"/>
      <c r="CAY709" s="413"/>
      <c r="CAZ709" s="413"/>
      <c r="CBA709" s="413"/>
      <c r="CBB709" s="413"/>
      <c r="CBC709" s="413"/>
      <c r="CBD709" s="413"/>
      <c r="CBE709" s="413"/>
      <c r="CBF709" s="413"/>
      <c r="CBG709" s="413"/>
      <c r="CBH709" s="413"/>
      <c r="CBI709" s="413"/>
      <c r="CBJ709" s="413"/>
      <c r="CBK709" s="413"/>
      <c r="CBL709" s="413"/>
      <c r="CBM709" s="413"/>
      <c r="CBN709" s="413"/>
      <c r="CBO709" s="413"/>
      <c r="CBP709" s="413"/>
      <c r="CBQ709" s="413"/>
      <c r="CBR709" s="414"/>
      <c r="CBS709" s="414"/>
      <c r="CBT709" s="414"/>
      <c r="CBU709" s="414"/>
      <c r="CBV709" s="414"/>
      <c r="CBW709" s="413"/>
      <c r="CBX709" s="413"/>
      <c r="CBY709" s="414"/>
      <c r="CBZ709" s="414"/>
      <c r="CCA709" s="413"/>
      <c r="CCB709" s="413"/>
      <c r="CCC709" s="414"/>
      <c r="CCD709" s="414"/>
      <c r="CCE709" s="413"/>
      <c r="CCF709" s="413"/>
      <c r="CCG709" s="413"/>
      <c r="CCH709" s="413"/>
      <c r="CCI709" s="413"/>
      <c r="CCJ709" s="413"/>
      <c r="CCK709" s="413"/>
      <c r="CCL709" s="414"/>
      <c r="CCM709" s="414"/>
      <c r="CCN709" s="413"/>
      <c r="CCO709" s="413"/>
      <c r="CCP709" s="414"/>
      <c r="CCQ709" s="414"/>
      <c r="CCR709" s="413"/>
      <c r="CCS709" s="413"/>
      <c r="CCT709" s="413"/>
      <c r="CCU709" s="413"/>
      <c r="CCV709" s="413"/>
      <c r="CCW709" s="407"/>
      <c r="CCX709" s="439"/>
      <c r="CCY709" s="413"/>
      <c r="CCZ709" s="413"/>
      <c r="CDA709" s="413"/>
      <c r="CDB709" s="413"/>
      <c r="CDC709" s="413"/>
      <c r="CDD709" s="413"/>
      <c r="CDE709" s="413"/>
      <c r="CDF709" s="412"/>
      <c r="CDG709" s="412"/>
      <c r="CDH709" s="412"/>
      <c r="CDI709" s="412"/>
      <c r="CDJ709" s="412"/>
      <c r="CDK709" s="412"/>
      <c r="CDL709" s="412"/>
      <c r="CDM709" s="412"/>
      <c r="CDN709" s="412"/>
      <c r="CDO709" s="412"/>
      <c r="CDP709" s="412"/>
      <c r="CDQ709" s="412"/>
      <c r="CDR709" s="412"/>
      <c r="CDS709" s="412"/>
      <c r="CDT709" s="412"/>
      <c r="CDU709" s="412"/>
      <c r="CDV709" s="412"/>
      <c r="CDW709" s="412"/>
      <c r="CDX709" s="412"/>
      <c r="CDY709" s="412"/>
      <c r="CDZ709" s="412"/>
      <c r="CEA709" s="412"/>
      <c r="CEB709" s="412"/>
      <c r="CEC709" s="412"/>
      <c r="CED709" s="412"/>
      <c r="CEE709" s="412"/>
      <c r="CEF709" s="412"/>
      <c r="CEG709" s="412"/>
      <c r="CEH709" s="412"/>
      <c r="CEI709" s="412"/>
      <c r="CEJ709" s="412"/>
      <c r="CEK709" s="412"/>
      <c r="CEL709" s="412"/>
      <c r="CEM709" s="412"/>
      <c r="CEN709" s="412"/>
      <c r="CEO709" s="412"/>
      <c r="CEP709" s="412"/>
      <c r="CEQ709" s="412"/>
      <c r="CER709" s="412"/>
      <c r="CES709" s="412"/>
      <c r="CET709" s="412"/>
      <c r="CEU709" s="412"/>
      <c r="CEV709" s="412"/>
      <c r="CEW709" s="412"/>
      <c r="CEX709" s="413"/>
      <c r="CEY709" s="413"/>
      <c r="CEZ709" s="413"/>
      <c r="CFA709" s="413"/>
      <c r="CFB709" s="413"/>
      <c r="CFC709" s="413"/>
      <c r="CFD709" s="413"/>
      <c r="CFE709" s="413"/>
      <c r="CFF709" s="413"/>
      <c r="CFG709" s="413"/>
      <c r="CFH709" s="413"/>
      <c r="CFI709" s="413"/>
      <c r="CFJ709" s="413"/>
      <c r="CFK709" s="413"/>
      <c r="CFL709" s="413"/>
      <c r="CFM709" s="413"/>
      <c r="CFN709" s="413"/>
      <c r="CFO709" s="413"/>
      <c r="CFP709" s="413"/>
      <c r="CFQ709" s="413"/>
      <c r="CFR709" s="413"/>
      <c r="CFS709" s="413"/>
      <c r="CFT709" s="413"/>
      <c r="CFU709" s="413"/>
      <c r="CFV709" s="414"/>
      <c r="CFW709" s="414"/>
      <c r="CFX709" s="414"/>
      <c r="CFY709" s="414"/>
      <c r="CFZ709" s="414"/>
      <c r="CGA709" s="413"/>
      <c r="CGB709" s="413"/>
      <c r="CGC709" s="414"/>
      <c r="CGD709" s="414"/>
      <c r="CGE709" s="413"/>
      <c r="CGF709" s="413"/>
      <c r="CGG709" s="414"/>
      <c r="CGH709" s="414"/>
      <c r="CGI709" s="413"/>
      <c r="CGJ709" s="413"/>
      <c r="CGK709" s="413"/>
      <c r="CGL709" s="413"/>
      <c r="CGM709" s="413"/>
      <c r="CGN709" s="413"/>
      <c r="CGO709" s="413"/>
      <c r="CGP709" s="414"/>
      <c r="CGQ709" s="414"/>
      <c r="CGR709" s="413"/>
      <c r="CGS709" s="413"/>
      <c r="CGT709" s="414"/>
      <c r="CGU709" s="414"/>
      <c r="CGV709" s="413"/>
      <c r="CGW709" s="413"/>
      <c r="CGX709" s="413"/>
      <c r="CGY709" s="413"/>
      <c r="CGZ709" s="413"/>
      <c r="CHA709" s="407"/>
      <c r="CHB709" s="439"/>
      <c r="CHC709" s="413"/>
      <c r="CHD709" s="413"/>
      <c r="CHE709" s="413"/>
      <c r="CHF709" s="413"/>
      <c r="CHG709" s="413"/>
      <c r="CHH709" s="413"/>
      <c r="CHI709" s="413"/>
      <c r="CHJ709" s="412"/>
      <c r="CHK709" s="412"/>
      <c r="CHL709" s="412"/>
      <c r="CHM709" s="412"/>
      <c r="CHN709" s="412"/>
      <c r="CHO709" s="412"/>
      <c r="CHP709" s="412"/>
      <c r="CHQ709" s="412"/>
      <c r="CHR709" s="412"/>
      <c r="CHS709" s="412"/>
      <c r="CHT709" s="412"/>
      <c r="CHU709" s="412"/>
      <c r="CHV709" s="412"/>
      <c r="CHW709" s="412"/>
      <c r="CHX709" s="412"/>
      <c r="CHY709" s="412"/>
      <c r="CHZ709" s="412"/>
      <c r="CIA709" s="412"/>
      <c r="CIB709" s="412"/>
      <c r="CIC709" s="412"/>
      <c r="CID709" s="412"/>
      <c r="CIE709" s="412"/>
      <c r="CIF709" s="412"/>
      <c r="CIG709" s="412"/>
      <c r="CIH709" s="412"/>
      <c r="CII709" s="412"/>
      <c r="CIJ709" s="412"/>
      <c r="CIK709" s="412"/>
      <c r="CIL709" s="412"/>
      <c r="CIM709" s="412"/>
      <c r="CIN709" s="412"/>
      <c r="CIO709" s="412"/>
      <c r="CIP709" s="412"/>
      <c r="CIQ709" s="412"/>
      <c r="CIR709" s="412"/>
      <c r="CIS709" s="412"/>
      <c r="CIT709" s="412"/>
      <c r="CIU709" s="412"/>
      <c r="CIV709" s="412"/>
      <c r="CIW709" s="412"/>
      <c r="CIX709" s="412"/>
      <c r="CIY709" s="412"/>
      <c r="CIZ709" s="412"/>
      <c r="CJA709" s="412"/>
      <c r="CJB709" s="413"/>
      <c r="CJC709" s="413"/>
      <c r="CJD709" s="413"/>
      <c r="CJE709" s="413"/>
      <c r="CJF709" s="413"/>
      <c r="CJG709" s="413"/>
      <c r="CJH709" s="413"/>
      <c r="CJI709" s="413"/>
      <c r="CJJ709" s="413"/>
      <c r="CJK709" s="413"/>
      <c r="CJL709" s="413"/>
      <c r="CJM709" s="413"/>
      <c r="CJN709" s="413"/>
      <c r="CJO709" s="413"/>
      <c r="CJP709" s="413"/>
      <c r="CJQ709" s="413"/>
      <c r="CJR709" s="413"/>
      <c r="CJS709" s="413"/>
      <c r="CJT709" s="413"/>
      <c r="CJU709" s="413"/>
      <c r="CJV709" s="413"/>
      <c r="CJW709" s="413"/>
      <c r="CJX709" s="413"/>
      <c r="CJY709" s="413"/>
      <c r="CJZ709" s="414"/>
      <c r="CKA709" s="414"/>
      <c r="CKB709" s="414"/>
      <c r="CKC709" s="414"/>
      <c r="CKD709" s="414"/>
      <c r="CKE709" s="413"/>
      <c r="CKF709" s="413"/>
      <c r="CKG709" s="414"/>
      <c r="CKH709" s="414"/>
      <c r="CKI709" s="413"/>
      <c r="CKJ709" s="413"/>
      <c r="CKK709" s="414"/>
      <c r="CKL709" s="414"/>
      <c r="CKM709" s="413"/>
      <c r="CKN709" s="413"/>
      <c r="CKO709" s="413"/>
      <c r="CKP709" s="413"/>
      <c r="CKQ709" s="413"/>
      <c r="CKR709" s="413"/>
      <c r="CKS709" s="413"/>
      <c r="CKT709" s="414"/>
      <c r="CKU709" s="414"/>
      <c r="CKV709" s="413"/>
      <c r="CKW709" s="413"/>
      <c r="CKX709" s="414"/>
      <c r="CKY709" s="414"/>
      <c r="CKZ709" s="413"/>
      <c r="CLA709" s="413"/>
      <c r="CLB709" s="413"/>
      <c r="CLC709" s="413"/>
      <c r="CLD709" s="413"/>
      <c r="CLE709" s="407"/>
      <c r="CLF709" s="439"/>
      <c r="CLG709" s="413"/>
      <c r="CLH709" s="413"/>
      <c r="CLI709" s="413"/>
      <c r="CLJ709" s="413"/>
      <c r="CLK709" s="413"/>
      <c r="CLL709" s="413"/>
      <c r="CLM709" s="413"/>
      <c r="CLN709" s="412"/>
      <c r="CLO709" s="412"/>
      <c r="CLP709" s="412"/>
      <c r="CLQ709" s="412"/>
      <c r="CLR709" s="412"/>
      <c r="CLS709" s="412"/>
      <c r="CLT709" s="412"/>
      <c r="CLU709" s="412"/>
      <c r="CLV709" s="412"/>
      <c r="CLW709" s="412"/>
      <c r="CLX709" s="412"/>
      <c r="CLY709" s="412"/>
      <c r="CLZ709" s="412"/>
      <c r="CMA709" s="412"/>
      <c r="CMB709" s="412"/>
      <c r="CMC709" s="412"/>
      <c r="CMD709" s="412"/>
      <c r="CME709" s="412"/>
      <c r="CMF709" s="412"/>
      <c r="CMG709" s="412"/>
      <c r="CMH709" s="412"/>
      <c r="CMI709" s="412"/>
      <c r="CMJ709" s="412"/>
      <c r="CMK709" s="412"/>
      <c r="CML709" s="412"/>
      <c r="CMM709" s="412"/>
      <c r="CMN709" s="412"/>
      <c r="CMO709" s="412"/>
      <c r="CMP709" s="412"/>
      <c r="CMQ709" s="412"/>
      <c r="CMR709" s="412"/>
      <c r="CMS709" s="412"/>
      <c r="CMT709" s="412"/>
      <c r="CMU709" s="412"/>
      <c r="CMV709" s="412"/>
      <c r="CMW709" s="412"/>
      <c r="CMX709" s="412"/>
      <c r="CMY709" s="412"/>
      <c r="CMZ709" s="412"/>
      <c r="CNA709" s="412"/>
      <c r="CNB709" s="412"/>
      <c r="CNC709" s="412"/>
      <c r="CND709" s="412"/>
      <c r="CNE709" s="412"/>
      <c r="CNF709" s="413"/>
      <c r="CNG709" s="413"/>
      <c r="CNH709" s="413"/>
      <c r="CNI709" s="413"/>
      <c r="CNJ709" s="413"/>
      <c r="CNK709" s="413"/>
      <c r="CNL709" s="413"/>
      <c r="CNM709" s="413"/>
      <c r="CNN709" s="413"/>
      <c r="CNO709" s="413"/>
      <c r="CNP709" s="413"/>
      <c r="CNQ709" s="413"/>
      <c r="CNR709" s="413"/>
      <c r="CNS709" s="413"/>
      <c r="CNT709" s="413"/>
      <c r="CNU709" s="413"/>
      <c r="CNV709" s="413"/>
      <c r="CNW709" s="413"/>
      <c r="CNX709" s="413"/>
      <c r="CNY709" s="413"/>
      <c r="CNZ709" s="413"/>
      <c r="COA709" s="413"/>
      <c r="COB709" s="413"/>
      <c r="COC709" s="413"/>
      <c r="COD709" s="414"/>
      <c r="COE709" s="414"/>
      <c r="COF709" s="414"/>
      <c r="COG709" s="414"/>
      <c r="COH709" s="414"/>
      <c r="COI709" s="413"/>
      <c r="COJ709" s="413"/>
      <c r="COK709" s="414"/>
      <c r="COL709" s="414"/>
      <c r="COM709" s="413"/>
      <c r="CON709" s="413"/>
      <c r="COO709" s="414"/>
      <c r="COP709" s="414"/>
      <c r="COQ709" s="413"/>
      <c r="COR709" s="413"/>
      <c r="COS709" s="413"/>
      <c r="COT709" s="413"/>
      <c r="COU709" s="413"/>
      <c r="COV709" s="413"/>
      <c r="COW709" s="413"/>
      <c r="COX709" s="414"/>
      <c r="COY709" s="414"/>
      <c r="COZ709" s="413"/>
      <c r="CPA709" s="413"/>
      <c r="CPB709" s="414"/>
      <c r="CPC709" s="414"/>
      <c r="CPD709" s="413"/>
      <c r="CPE709" s="413"/>
      <c r="CPF709" s="413"/>
      <c r="CPG709" s="413"/>
      <c r="CPH709" s="413"/>
      <c r="CPI709" s="407"/>
      <c r="CPJ709" s="439"/>
      <c r="CPK709" s="413"/>
      <c r="CPL709" s="413"/>
      <c r="CPM709" s="413"/>
      <c r="CPN709" s="413"/>
      <c r="CPO709" s="413"/>
      <c r="CPP709" s="413"/>
      <c r="CPQ709" s="413"/>
      <c r="CPR709" s="412"/>
      <c r="CPS709" s="412"/>
      <c r="CPT709" s="412"/>
      <c r="CPU709" s="412"/>
      <c r="CPV709" s="412"/>
      <c r="CPW709" s="412"/>
      <c r="CPX709" s="412"/>
      <c r="CPY709" s="412"/>
      <c r="CPZ709" s="412"/>
      <c r="CQA709" s="412"/>
      <c r="CQB709" s="412"/>
      <c r="CQC709" s="412"/>
      <c r="CQD709" s="412"/>
      <c r="CQE709" s="412"/>
      <c r="CQF709" s="412"/>
      <c r="CQG709" s="412"/>
      <c r="CQH709" s="412"/>
      <c r="CQI709" s="412"/>
      <c r="CQJ709" s="412"/>
      <c r="CQK709" s="412"/>
      <c r="CQL709" s="412"/>
      <c r="CQM709" s="412"/>
      <c r="CQN709" s="412"/>
      <c r="CQO709" s="412"/>
      <c r="CQP709" s="412"/>
      <c r="CQQ709" s="412"/>
      <c r="CQR709" s="412"/>
      <c r="CQS709" s="412"/>
      <c r="CQT709" s="412"/>
      <c r="CQU709" s="412"/>
      <c r="CQV709" s="412"/>
      <c r="CQW709" s="412"/>
      <c r="CQX709" s="412"/>
      <c r="CQY709" s="412"/>
      <c r="CQZ709" s="412"/>
      <c r="CRA709" s="412"/>
      <c r="CRB709" s="412"/>
      <c r="CRC709" s="412"/>
      <c r="CRD709" s="412"/>
      <c r="CRE709" s="412"/>
      <c r="CRF709" s="412"/>
      <c r="CRG709" s="412"/>
      <c r="CRH709" s="412"/>
      <c r="CRI709" s="412"/>
      <c r="CRJ709" s="413"/>
      <c r="CRK709" s="413"/>
      <c r="CRL709" s="413"/>
      <c r="CRM709" s="413"/>
      <c r="CRN709" s="413"/>
      <c r="CRO709" s="413"/>
      <c r="CRP709" s="413"/>
      <c r="CRQ709" s="413"/>
      <c r="CRR709" s="413"/>
      <c r="CRS709" s="413"/>
      <c r="CRT709" s="413"/>
      <c r="CRU709" s="413"/>
      <c r="CRV709" s="413"/>
      <c r="CRW709" s="413"/>
      <c r="CRX709" s="413"/>
      <c r="CRY709" s="413"/>
      <c r="CRZ709" s="413"/>
      <c r="CSA709" s="413"/>
      <c r="CSB709" s="413"/>
      <c r="CSC709" s="413"/>
      <c r="CSD709" s="413"/>
      <c r="CSE709" s="413"/>
      <c r="CSF709" s="413"/>
      <c r="CSG709" s="413"/>
      <c r="CSH709" s="414"/>
      <c r="CSI709" s="414"/>
      <c r="CSJ709" s="414"/>
      <c r="CSK709" s="414"/>
      <c r="CSL709" s="414"/>
      <c r="CSM709" s="413"/>
      <c r="CSN709" s="413"/>
      <c r="CSO709" s="414"/>
      <c r="CSP709" s="414"/>
      <c r="CSQ709" s="413"/>
      <c r="CSR709" s="413"/>
      <c r="CSS709" s="414"/>
      <c r="CST709" s="414"/>
      <c r="CSU709" s="413"/>
      <c r="CSV709" s="413"/>
      <c r="CSW709" s="413"/>
      <c r="CSX709" s="413"/>
      <c r="CSY709" s="413"/>
      <c r="CSZ709" s="413"/>
      <c r="CTA709" s="413"/>
      <c r="CTB709" s="414"/>
      <c r="CTC709" s="414"/>
      <c r="CTD709" s="413"/>
      <c r="CTE709" s="413"/>
      <c r="CTF709" s="414"/>
      <c r="CTG709" s="414"/>
      <c r="CTH709" s="413"/>
      <c r="CTI709" s="413"/>
      <c r="CTJ709" s="413"/>
      <c r="CTK709" s="413"/>
      <c r="CTL709" s="413"/>
      <c r="CTM709" s="407"/>
      <c r="CTN709" s="439"/>
      <c r="CTO709" s="413"/>
      <c r="CTP709" s="413"/>
      <c r="CTQ709" s="413"/>
      <c r="CTR709" s="413"/>
      <c r="CTS709" s="413"/>
      <c r="CTT709" s="413"/>
      <c r="CTU709" s="413"/>
      <c r="CTV709" s="412"/>
      <c r="CTW709" s="412"/>
      <c r="CTX709" s="412"/>
      <c r="CTY709" s="412"/>
      <c r="CTZ709" s="412"/>
      <c r="CUA709" s="412"/>
      <c r="CUB709" s="412"/>
      <c r="CUC709" s="412"/>
      <c r="CUD709" s="412"/>
      <c r="CUE709" s="412"/>
      <c r="CUF709" s="412"/>
      <c r="CUG709" s="412"/>
      <c r="CUH709" s="412"/>
      <c r="CUI709" s="412"/>
      <c r="CUJ709" s="412"/>
      <c r="CUK709" s="412"/>
      <c r="CUL709" s="412"/>
      <c r="CUM709" s="412"/>
      <c r="CUN709" s="412"/>
      <c r="CUO709" s="412"/>
      <c r="CUP709" s="412"/>
      <c r="CUQ709" s="412"/>
      <c r="CUR709" s="412"/>
      <c r="CUS709" s="412"/>
      <c r="CUT709" s="412"/>
      <c r="CUU709" s="412"/>
      <c r="CUV709" s="412"/>
      <c r="CUW709" s="412"/>
      <c r="CUX709" s="412"/>
      <c r="CUY709" s="412"/>
      <c r="CUZ709" s="412"/>
      <c r="CVA709" s="412"/>
      <c r="CVB709" s="412"/>
      <c r="CVC709" s="412"/>
      <c r="CVD709" s="412"/>
      <c r="CVE709" s="412"/>
      <c r="CVF709" s="412"/>
      <c r="CVG709" s="412"/>
      <c r="CVH709" s="412"/>
      <c r="CVI709" s="412"/>
      <c r="CVJ709" s="412"/>
      <c r="CVK709" s="412"/>
      <c r="CVL709" s="412"/>
      <c r="CVM709" s="412"/>
      <c r="CVN709" s="413"/>
      <c r="CVO709" s="413"/>
      <c r="CVP709" s="413"/>
      <c r="CVQ709" s="413"/>
      <c r="CVR709" s="413"/>
      <c r="CVS709" s="413"/>
      <c r="CVT709" s="413"/>
      <c r="CVU709" s="413"/>
      <c r="CVV709" s="413"/>
      <c r="CVW709" s="413"/>
      <c r="CVX709" s="413"/>
      <c r="CVY709" s="413"/>
      <c r="CVZ709" s="413"/>
      <c r="CWA709" s="413"/>
      <c r="CWB709" s="413"/>
      <c r="CWC709" s="413"/>
      <c r="CWD709" s="413"/>
      <c r="CWE709" s="413"/>
      <c r="CWF709" s="413"/>
      <c r="CWG709" s="413"/>
      <c r="CWH709" s="413"/>
      <c r="CWI709" s="413"/>
      <c r="CWJ709" s="413"/>
      <c r="CWK709" s="413"/>
      <c r="CWL709" s="414"/>
      <c r="CWM709" s="414"/>
      <c r="CWN709" s="414"/>
      <c r="CWO709" s="414"/>
      <c r="CWP709" s="414"/>
      <c r="CWQ709" s="413"/>
      <c r="CWR709" s="413"/>
      <c r="CWS709" s="414"/>
      <c r="CWT709" s="414"/>
      <c r="CWU709" s="413"/>
      <c r="CWV709" s="413"/>
      <c r="CWW709" s="414"/>
      <c r="CWX709" s="414"/>
      <c r="CWY709" s="413"/>
      <c r="CWZ709" s="413"/>
      <c r="CXA709" s="413"/>
      <c r="CXB709" s="413"/>
      <c r="CXC709" s="413"/>
      <c r="CXD709" s="413"/>
      <c r="CXE709" s="413"/>
      <c r="CXF709" s="414"/>
      <c r="CXG709" s="414"/>
      <c r="CXH709" s="413"/>
      <c r="CXI709" s="413"/>
      <c r="CXJ709" s="414"/>
      <c r="CXK709" s="414"/>
      <c r="CXL709" s="413"/>
      <c r="CXM709" s="413"/>
      <c r="CXN709" s="413"/>
      <c r="CXO709" s="413"/>
      <c r="CXP709" s="413"/>
      <c r="CXQ709" s="407"/>
      <c r="CXR709" s="439"/>
      <c r="CXS709" s="413"/>
      <c r="CXT709" s="413"/>
      <c r="CXU709" s="413"/>
      <c r="CXV709" s="413"/>
      <c r="CXW709" s="413"/>
      <c r="CXX709" s="413"/>
      <c r="CXY709" s="413"/>
      <c r="CXZ709" s="412"/>
      <c r="CYA709" s="412"/>
      <c r="CYB709" s="412"/>
      <c r="CYC709" s="412"/>
      <c r="CYD709" s="412"/>
      <c r="CYE709" s="412"/>
      <c r="CYF709" s="412"/>
      <c r="CYG709" s="412"/>
      <c r="CYH709" s="412"/>
      <c r="CYI709" s="412"/>
      <c r="CYJ709" s="412"/>
      <c r="CYK709" s="412"/>
      <c r="CYL709" s="412"/>
      <c r="CYM709" s="412"/>
      <c r="CYN709" s="412"/>
      <c r="CYO709" s="412"/>
      <c r="CYP709" s="412"/>
      <c r="CYQ709" s="412"/>
      <c r="CYR709" s="412"/>
      <c r="CYS709" s="412"/>
      <c r="CYT709" s="412"/>
      <c r="CYU709" s="412"/>
      <c r="CYV709" s="412"/>
      <c r="CYW709" s="412"/>
      <c r="CYX709" s="412"/>
      <c r="CYY709" s="412"/>
      <c r="CYZ709" s="412"/>
      <c r="CZA709" s="412"/>
      <c r="CZB709" s="412"/>
      <c r="CZC709" s="412"/>
      <c r="CZD709" s="412"/>
      <c r="CZE709" s="412"/>
      <c r="CZF709" s="412"/>
      <c r="CZG709" s="412"/>
      <c r="CZH709" s="412"/>
      <c r="CZI709" s="412"/>
      <c r="CZJ709" s="412"/>
      <c r="CZK709" s="412"/>
      <c r="CZL709" s="412"/>
      <c r="CZM709" s="412"/>
      <c r="CZN709" s="412"/>
      <c r="CZO709" s="412"/>
      <c r="CZP709" s="412"/>
      <c r="CZQ709" s="412"/>
      <c r="CZR709" s="413"/>
      <c r="CZS709" s="413"/>
      <c r="CZT709" s="413"/>
      <c r="CZU709" s="413"/>
      <c r="CZV709" s="413"/>
      <c r="CZW709" s="413"/>
      <c r="CZX709" s="413"/>
      <c r="CZY709" s="413"/>
      <c r="CZZ709" s="413"/>
      <c r="DAA709" s="413"/>
      <c r="DAB709" s="413"/>
      <c r="DAC709" s="413"/>
      <c r="DAD709" s="413"/>
      <c r="DAE709" s="413"/>
      <c r="DAF709" s="413"/>
      <c r="DAG709" s="413"/>
      <c r="DAH709" s="413"/>
      <c r="DAI709" s="413"/>
      <c r="DAJ709" s="413"/>
      <c r="DAK709" s="413"/>
      <c r="DAL709" s="413"/>
      <c r="DAM709" s="413"/>
      <c r="DAN709" s="413"/>
      <c r="DAO709" s="413"/>
      <c r="DAP709" s="414"/>
      <c r="DAQ709" s="414"/>
      <c r="DAR709" s="414"/>
      <c r="DAS709" s="414"/>
      <c r="DAT709" s="414"/>
      <c r="DAU709" s="413"/>
      <c r="DAV709" s="413"/>
      <c r="DAW709" s="414"/>
      <c r="DAX709" s="414"/>
      <c r="DAY709" s="413"/>
      <c r="DAZ709" s="413"/>
      <c r="DBA709" s="414"/>
      <c r="DBB709" s="414"/>
      <c r="DBC709" s="413"/>
      <c r="DBD709" s="413"/>
      <c r="DBE709" s="413"/>
      <c r="DBF709" s="413"/>
      <c r="DBG709" s="413"/>
      <c r="DBH709" s="413"/>
      <c r="DBI709" s="413"/>
      <c r="DBJ709" s="414"/>
      <c r="DBK709" s="414"/>
      <c r="DBL709" s="413"/>
      <c r="DBM709" s="413"/>
      <c r="DBN709" s="414"/>
      <c r="DBO709" s="414"/>
      <c r="DBP709" s="413"/>
      <c r="DBQ709" s="413"/>
      <c r="DBR709" s="413"/>
      <c r="DBS709" s="413"/>
      <c r="DBT709" s="413"/>
      <c r="DBU709" s="407"/>
      <c r="DBV709" s="439"/>
      <c r="DBW709" s="413"/>
      <c r="DBX709" s="413"/>
      <c r="DBY709" s="413"/>
      <c r="DBZ709" s="413"/>
      <c r="DCA709" s="413"/>
      <c r="DCB709" s="413"/>
      <c r="DCC709" s="413"/>
      <c r="DCD709" s="412"/>
      <c r="DCE709" s="412"/>
      <c r="DCF709" s="412"/>
      <c r="DCG709" s="412"/>
      <c r="DCH709" s="412"/>
      <c r="DCI709" s="412"/>
      <c r="DCJ709" s="412"/>
      <c r="DCK709" s="412"/>
      <c r="DCL709" s="412"/>
      <c r="DCM709" s="412"/>
      <c r="DCN709" s="412"/>
      <c r="DCO709" s="412"/>
      <c r="DCP709" s="412"/>
      <c r="DCQ709" s="412"/>
      <c r="DCR709" s="412"/>
      <c r="DCS709" s="412"/>
      <c r="DCT709" s="412"/>
      <c r="DCU709" s="412"/>
      <c r="DCV709" s="412"/>
      <c r="DCW709" s="412"/>
      <c r="DCX709" s="412"/>
      <c r="DCY709" s="412"/>
      <c r="DCZ709" s="412"/>
      <c r="DDA709" s="412"/>
      <c r="DDB709" s="412"/>
      <c r="DDC709" s="412"/>
      <c r="DDD709" s="412"/>
      <c r="DDE709" s="412"/>
      <c r="DDF709" s="412"/>
      <c r="DDG709" s="412"/>
      <c r="DDH709" s="412"/>
      <c r="DDI709" s="412"/>
      <c r="DDJ709" s="412"/>
      <c r="DDK709" s="412"/>
      <c r="DDL709" s="412"/>
      <c r="DDM709" s="412"/>
      <c r="DDN709" s="412"/>
      <c r="DDO709" s="412"/>
      <c r="DDP709" s="412"/>
      <c r="DDQ709" s="412"/>
      <c r="DDR709" s="412"/>
      <c r="DDS709" s="412"/>
      <c r="DDT709" s="412"/>
      <c r="DDU709" s="412"/>
      <c r="DDV709" s="413"/>
      <c r="DDW709" s="413"/>
      <c r="DDX709" s="413"/>
      <c r="DDY709" s="413"/>
      <c r="DDZ709" s="413"/>
      <c r="DEA709" s="413"/>
      <c r="DEB709" s="413"/>
      <c r="DEC709" s="413"/>
      <c r="DED709" s="413"/>
      <c r="DEE709" s="413"/>
      <c r="DEF709" s="413"/>
      <c r="DEG709" s="413"/>
      <c r="DEH709" s="413"/>
      <c r="DEI709" s="413"/>
      <c r="DEJ709" s="413"/>
      <c r="DEK709" s="413"/>
      <c r="DEL709" s="413"/>
      <c r="DEM709" s="413"/>
      <c r="DEN709" s="413"/>
      <c r="DEO709" s="413"/>
      <c r="DEP709" s="413"/>
      <c r="DEQ709" s="413"/>
      <c r="DER709" s="413"/>
      <c r="DES709" s="413"/>
      <c r="DET709" s="414"/>
      <c r="DEU709" s="414"/>
      <c r="DEV709" s="414"/>
      <c r="DEW709" s="414"/>
      <c r="DEX709" s="414"/>
      <c r="DEY709" s="413"/>
      <c r="DEZ709" s="413"/>
      <c r="DFA709" s="414"/>
      <c r="DFB709" s="414"/>
      <c r="DFC709" s="413"/>
      <c r="DFD709" s="413"/>
      <c r="DFE709" s="414"/>
      <c r="DFF709" s="414"/>
      <c r="DFG709" s="413"/>
      <c r="DFH709" s="413"/>
      <c r="DFI709" s="413"/>
      <c r="DFJ709" s="413"/>
      <c r="DFK709" s="413"/>
      <c r="DFL709" s="413"/>
      <c r="DFM709" s="413"/>
      <c r="DFN709" s="414"/>
      <c r="DFO709" s="414"/>
      <c r="DFP709" s="413"/>
      <c r="DFQ709" s="413"/>
      <c r="DFR709" s="414"/>
      <c r="DFS709" s="414"/>
      <c r="DFT709" s="413"/>
      <c r="DFU709" s="413"/>
      <c r="DFV709" s="413"/>
      <c r="DFW709" s="413"/>
      <c r="DFX709" s="413"/>
      <c r="DFY709" s="407"/>
      <c r="DFZ709" s="439"/>
      <c r="DGA709" s="413"/>
      <c r="DGB709" s="413"/>
      <c r="DGC709" s="413"/>
      <c r="DGD709" s="413"/>
      <c r="DGE709" s="413"/>
      <c r="DGF709" s="413"/>
      <c r="DGG709" s="413"/>
      <c r="DGH709" s="412"/>
      <c r="DGI709" s="412"/>
      <c r="DGJ709" s="412"/>
      <c r="DGK709" s="412"/>
      <c r="DGL709" s="412"/>
      <c r="DGM709" s="412"/>
      <c r="DGN709" s="412"/>
      <c r="DGO709" s="412"/>
      <c r="DGP709" s="412"/>
      <c r="DGQ709" s="412"/>
      <c r="DGR709" s="412"/>
      <c r="DGS709" s="412"/>
      <c r="DGT709" s="412"/>
      <c r="DGU709" s="412"/>
      <c r="DGV709" s="412"/>
      <c r="DGW709" s="412"/>
      <c r="DGX709" s="412"/>
      <c r="DGY709" s="412"/>
      <c r="DGZ709" s="412"/>
      <c r="DHA709" s="412"/>
      <c r="DHB709" s="412"/>
      <c r="DHC709" s="412"/>
      <c r="DHD709" s="412"/>
      <c r="DHE709" s="412"/>
      <c r="DHF709" s="412"/>
      <c r="DHG709" s="412"/>
      <c r="DHH709" s="412"/>
      <c r="DHI709" s="412"/>
      <c r="DHJ709" s="412"/>
      <c r="DHK709" s="412"/>
      <c r="DHL709" s="412"/>
      <c r="DHM709" s="412"/>
      <c r="DHN709" s="412"/>
      <c r="DHO709" s="412"/>
      <c r="DHP709" s="412"/>
      <c r="DHQ709" s="412"/>
      <c r="DHR709" s="412"/>
      <c r="DHS709" s="412"/>
      <c r="DHT709" s="412"/>
      <c r="DHU709" s="412"/>
      <c r="DHV709" s="412"/>
      <c r="DHW709" s="412"/>
      <c r="DHX709" s="412"/>
      <c r="DHY709" s="412"/>
      <c r="DHZ709" s="413"/>
      <c r="DIA709" s="413"/>
      <c r="DIB709" s="413"/>
      <c r="DIC709" s="413"/>
      <c r="DID709" s="413"/>
      <c r="DIE709" s="413"/>
      <c r="DIF709" s="413"/>
      <c r="DIG709" s="413"/>
      <c r="DIH709" s="413"/>
      <c r="DII709" s="413"/>
      <c r="DIJ709" s="413"/>
      <c r="DIK709" s="413"/>
      <c r="DIL709" s="413"/>
      <c r="DIM709" s="413"/>
      <c r="DIN709" s="413"/>
      <c r="DIO709" s="413"/>
      <c r="DIP709" s="413"/>
      <c r="DIQ709" s="413"/>
      <c r="DIR709" s="413"/>
      <c r="DIS709" s="413"/>
      <c r="DIT709" s="413"/>
      <c r="DIU709" s="413"/>
      <c r="DIV709" s="413"/>
      <c r="DIW709" s="413"/>
      <c r="DIX709" s="414"/>
      <c r="DIY709" s="414"/>
      <c r="DIZ709" s="414"/>
      <c r="DJA709" s="414"/>
      <c r="DJB709" s="414"/>
      <c r="DJC709" s="413"/>
      <c r="DJD709" s="413"/>
      <c r="DJE709" s="414"/>
      <c r="DJF709" s="414"/>
      <c r="DJG709" s="413"/>
      <c r="DJH709" s="413"/>
      <c r="DJI709" s="414"/>
      <c r="DJJ709" s="414"/>
      <c r="DJK709" s="413"/>
      <c r="DJL709" s="413"/>
      <c r="DJM709" s="413"/>
      <c r="DJN709" s="413"/>
      <c r="DJO709" s="413"/>
      <c r="DJP709" s="413"/>
      <c r="DJQ709" s="413"/>
      <c r="DJR709" s="414"/>
      <c r="DJS709" s="414"/>
      <c r="DJT709" s="413"/>
      <c r="DJU709" s="413"/>
      <c r="DJV709" s="414"/>
      <c r="DJW709" s="414"/>
      <c r="DJX709" s="413"/>
      <c r="DJY709" s="413"/>
      <c r="DJZ709" s="413"/>
      <c r="DKA709" s="413"/>
      <c r="DKB709" s="413"/>
      <c r="DKC709" s="407"/>
      <c r="DKD709" s="439"/>
      <c r="DKE709" s="413"/>
      <c r="DKF709" s="413"/>
      <c r="DKG709" s="413"/>
      <c r="DKH709" s="413"/>
      <c r="DKI709" s="413"/>
      <c r="DKJ709" s="413"/>
      <c r="DKK709" s="413"/>
      <c r="DKL709" s="412"/>
      <c r="DKM709" s="412"/>
      <c r="DKN709" s="412"/>
      <c r="DKO709" s="412"/>
      <c r="DKP709" s="412"/>
      <c r="DKQ709" s="412"/>
      <c r="DKR709" s="412"/>
      <c r="DKS709" s="412"/>
      <c r="DKT709" s="412"/>
      <c r="DKU709" s="412"/>
      <c r="DKV709" s="412"/>
      <c r="DKW709" s="412"/>
      <c r="DKX709" s="412"/>
      <c r="DKY709" s="412"/>
      <c r="DKZ709" s="412"/>
      <c r="DLA709" s="412"/>
      <c r="DLB709" s="412"/>
      <c r="DLC709" s="412"/>
      <c r="DLD709" s="412"/>
      <c r="DLE709" s="412"/>
      <c r="DLF709" s="412"/>
      <c r="DLG709" s="412"/>
      <c r="DLH709" s="412"/>
      <c r="DLI709" s="412"/>
      <c r="DLJ709" s="412"/>
      <c r="DLK709" s="412"/>
      <c r="DLL709" s="412"/>
      <c r="DLM709" s="412"/>
      <c r="DLN709" s="412"/>
      <c r="DLO709" s="412"/>
      <c r="DLP709" s="412"/>
      <c r="DLQ709" s="412"/>
      <c r="DLR709" s="412"/>
      <c r="DLS709" s="412"/>
      <c r="DLT709" s="412"/>
      <c r="DLU709" s="412"/>
      <c r="DLV709" s="412"/>
      <c r="DLW709" s="412"/>
      <c r="DLX709" s="412"/>
      <c r="DLY709" s="412"/>
      <c r="DLZ709" s="412"/>
      <c r="DMA709" s="412"/>
      <c r="DMB709" s="412"/>
      <c r="DMC709" s="412"/>
      <c r="DMD709" s="413"/>
      <c r="DME709" s="413"/>
      <c r="DMF709" s="413"/>
      <c r="DMG709" s="413"/>
      <c r="DMH709" s="413"/>
      <c r="DMI709" s="413"/>
      <c r="DMJ709" s="413"/>
      <c r="DMK709" s="413"/>
      <c r="DML709" s="413"/>
      <c r="DMM709" s="413"/>
      <c r="DMN709" s="413"/>
      <c r="DMO709" s="413"/>
      <c r="DMP709" s="413"/>
      <c r="DMQ709" s="413"/>
      <c r="DMR709" s="413"/>
      <c r="DMS709" s="413"/>
      <c r="DMT709" s="413"/>
      <c r="DMU709" s="413"/>
      <c r="DMV709" s="413"/>
      <c r="DMW709" s="413"/>
      <c r="DMX709" s="413"/>
      <c r="DMY709" s="413"/>
      <c r="DMZ709" s="413"/>
      <c r="DNA709" s="413"/>
      <c r="DNB709" s="414"/>
      <c r="DNC709" s="414"/>
      <c r="DND709" s="414"/>
      <c r="DNE709" s="414"/>
      <c r="DNF709" s="414"/>
      <c r="DNG709" s="413"/>
      <c r="DNH709" s="413"/>
      <c r="DNI709" s="414"/>
      <c r="DNJ709" s="414"/>
      <c r="DNK709" s="413"/>
      <c r="DNL709" s="413"/>
      <c r="DNM709" s="414"/>
      <c r="DNN709" s="414"/>
      <c r="DNO709" s="413"/>
      <c r="DNP709" s="413"/>
      <c r="DNQ709" s="413"/>
      <c r="DNR709" s="413"/>
      <c r="DNS709" s="413"/>
      <c r="DNT709" s="413"/>
      <c r="DNU709" s="413"/>
      <c r="DNV709" s="414"/>
      <c r="DNW709" s="414"/>
      <c r="DNX709" s="413"/>
      <c r="DNY709" s="413"/>
      <c r="DNZ709" s="414"/>
      <c r="DOA709" s="414"/>
      <c r="DOB709" s="413"/>
      <c r="DOC709" s="413"/>
      <c r="DOD709" s="413"/>
      <c r="DOE709" s="413"/>
      <c r="DOF709" s="413"/>
      <c r="DOG709" s="407"/>
      <c r="DOH709" s="439"/>
      <c r="DOI709" s="413"/>
      <c r="DOJ709" s="413"/>
      <c r="DOK709" s="413"/>
      <c r="DOL709" s="413"/>
      <c r="DOM709" s="413"/>
      <c r="DON709" s="413"/>
      <c r="DOO709" s="413"/>
      <c r="DOP709" s="412"/>
      <c r="DOQ709" s="412"/>
      <c r="DOR709" s="412"/>
      <c r="DOS709" s="412"/>
      <c r="DOT709" s="412"/>
      <c r="DOU709" s="412"/>
      <c r="DOV709" s="412"/>
      <c r="DOW709" s="412"/>
      <c r="DOX709" s="412"/>
      <c r="DOY709" s="412"/>
      <c r="DOZ709" s="412"/>
      <c r="DPA709" s="412"/>
      <c r="DPB709" s="412"/>
      <c r="DPC709" s="412"/>
      <c r="DPD709" s="412"/>
      <c r="DPE709" s="412"/>
      <c r="DPF709" s="412"/>
      <c r="DPG709" s="412"/>
      <c r="DPH709" s="412"/>
      <c r="DPI709" s="412"/>
      <c r="DPJ709" s="412"/>
      <c r="DPK709" s="412"/>
      <c r="DPL709" s="412"/>
      <c r="DPM709" s="412"/>
      <c r="DPN709" s="412"/>
      <c r="DPO709" s="412"/>
      <c r="DPP709" s="412"/>
      <c r="DPQ709" s="412"/>
      <c r="DPR709" s="412"/>
      <c r="DPS709" s="412"/>
      <c r="DPT709" s="412"/>
      <c r="DPU709" s="412"/>
      <c r="DPV709" s="412"/>
      <c r="DPW709" s="412"/>
      <c r="DPX709" s="412"/>
      <c r="DPY709" s="412"/>
      <c r="DPZ709" s="412"/>
      <c r="DQA709" s="412"/>
      <c r="DQB709" s="412"/>
      <c r="DQC709" s="412"/>
      <c r="DQD709" s="412"/>
      <c r="DQE709" s="412"/>
      <c r="DQF709" s="412"/>
      <c r="DQG709" s="412"/>
      <c r="DQH709" s="413"/>
      <c r="DQI709" s="413"/>
      <c r="DQJ709" s="413"/>
      <c r="DQK709" s="413"/>
      <c r="DQL709" s="413"/>
      <c r="DQM709" s="413"/>
      <c r="DQN709" s="413"/>
      <c r="DQO709" s="413"/>
      <c r="DQP709" s="413"/>
      <c r="DQQ709" s="413"/>
      <c r="DQR709" s="413"/>
      <c r="DQS709" s="413"/>
      <c r="DQT709" s="413"/>
      <c r="DQU709" s="413"/>
      <c r="DQV709" s="413"/>
      <c r="DQW709" s="413"/>
      <c r="DQX709" s="413"/>
      <c r="DQY709" s="413"/>
      <c r="DQZ709" s="413"/>
      <c r="DRA709" s="413"/>
      <c r="DRB709" s="413"/>
      <c r="DRC709" s="413"/>
      <c r="DRD709" s="413"/>
      <c r="DRE709" s="413"/>
      <c r="DRF709" s="414"/>
      <c r="DRG709" s="414"/>
      <c r="DRH709" s="414"/>
      <c r="DRI709" s="414"/>
      <c r="DRJ709" s="414"/>
      <c r="DRK709" s="413"/>
      <c r="DRL709" s="413"/>
      <c r="DRM709" s="414"/>
      <c r="DRN709" s="414"/>
      <c r="DRO709" s="413"/>
      <c r="DRP709" s="413"/>
      <c r="DRQ709" s="414"/>
      <c r="DRR709" s="414"/>
      <c r="DRS709" s="413"/>
      <c r="DRT709" s="413"/>
      <c r="DRU709" s="413"/>
      <c r="DRV709" s="413"/>
      <c r="DRW709" s="413"/>
      <c r="DRX709" s="413"/>
      <c r="DRY709" s="413"/>
      <c r="DRZ709" s="414"/>
      <c r="DSA709" s="414"/>
      <c r="DSB709" s="413"/>
      <c r="DSC709" s="413"/>
      <c r="DSD709" s="414"/>
      <c r="DSE709" s="414"/>
      <c r="DSF709" s="413"/>
      <c r="DSG709" s="413"/>
      <c r="DSH709" s="413"/>
      <c r="DSI709" s="413"/>
      <c r="DSJ709" s="413"/>
      <c r="DSK709" s="407"/>
      <c r="DSL709" s="439"/>
      <c r="DSM709" s="413"/>
      <c r="DSN709" s="413"/>
      <c r="DSO709" s="413"/>
      <c r="DSP709" s="413"/>
      <c r="DSQ709" s="413"/>
      <c r="DSR709" s="413"/>
      <c r="DSS709" s="413"/>
      <c r="DST709" s="412"/>
      <c r="DSU709" s="412"/>
      <c r="DSV709" s="412"/>
      <c r="DSW709" s="412"/>
      <c r="DSX709" s="412"/>
      <c r="DSY709" s="412"/>
      <c r="DSZ709" s="412"/>
      <c r="DTA709" s="412"/>
      <c r="DTB709" s="412"/>
      <c r="DTC709" s="412"/>
      <c r="DTD709" s="412"/>
      <c r="DTE709" s="412"/>
      <c r="DTF709" s="412"/>
      <c r="DTG709" s="412"/>
      <c r="DTH709" s="412"/>
      <c r="DTI709" s="412"/>
      <c r="DTJ709" s="412"/>
      <c r="DTK709" s="412"/>
      <c r="DTL709" s="412"/>
      <c r="DTM709" s="412"/>
      <c r="DTN709" s="412"/>
      <c r="DTO709" s="412"/>
      <c r="DTP709" s="412"/>
      <c r="DTQ709" s="412"/>
      <c r="DTR709" s="412"/>
      <c r="DTS709" s="412"/>
      <c r="DTT709" s="412"/>
      <c r="DTU709" s="412"/>
      <c r="DTV709" s="412"/>
      <c r="DTW709" s="412"/>
      <c r="DTX709" s="412"/>
      <c r="DTY709" s="412"/>
      <c r="DTZ709" s="412"/>
      <c r="DUA709" s="412"/>
      <c r="DUB709" s="412"/>
      <c r="DUC709" s="412"/>
      <c r="DUD709" s="412"/>
      <c r="DUE709" s="412"/>
      <c r="DUF709" s="412"/>
      <c r="DUG709" s="412"/>
      <c r="DUH709" s="412"/>
      <c r="DUI709" s="412"/>
      <c r="DUJ709" s="412"/>
      <c r="DUK709" s="412"/>
      <c r="DUL709" s="413"/>
      <c r="DUM709" s="413"/>
      <c r="DUN709" s="413"/>
      <c r="DUO709" s="413"/>
      <c r="DUP709" s="413"/>
      <c r="DUQ709" s="413"/>
      <c r="DUR709" s="413"/>
      <c r="DUS709" s="413"/>
      <c r="DUT709" s="413"/>
      <c r="DUU709" s="413"/>
      <c r="DUV709" s="413"/>
      <c r="DUW709" s="413"/>
      <c r="DUX709" s="413"/>
      <c r="DUY709" s="413"/>
      <c r="DUZ709" s="413"/>
      <c r="DVA709" s="413"/>
      <c r="DVB709" s="413"/>
      <c r="DVC709" s="413"/>
      <c r="DVD709" s="413"/>
      <c r="DVE709" s="413"/>
      <c r="DVF709" s="413"/>
      <c r="DVG709" s="413"/>
      <c r="DVH709" s="413"/>
      <c r="DVI709" s="413"/>
      <c r="DVJ709" s="414"/>
      <c r="DVK709" s="414"/>
      <c r="DVL709" s="414"/>
      <c r="DVM709" s="414"/>
      <c r="DVN709" s="414"/>
      <c r="DVO709" s="413"/>
      <c r="DVP709" s="413"/>
      <c r="DVQ709" s="414"/>
      <c r="DVR709" s="414"/>
      <c r="DVS709" s="413"/>
      <c r="DVT709" s="413"/>
      <c r="DVU709" s="414"/>
      <c r="DVV709" s="414"/>
      <c r="DVW709" s="413"/>
      <c r="DVX709" s="413"/>
      <c r="DVY709" s="413"/>
      <c r="DVZ709" s="413"/>
      <c r="DWA709" s="413"/>
      <c r="DWB709" s="413"/>
      <c r="DWC709" s="413"/>
      <c r="DWD709" s="414"/>
      <c r="DWE709" s="414"/>
      <c r="DWF709" s="413"/>
      <c r="DWG709" s="413"/>
      <c r="DWH709" s="414"/>
      <c r="DWI709" s="414"/>
      <c r="DWJ709" s="413"/>
      <c r="DWK709" s="413"/>
      <c r="DWL709" s="413"/>
      <c r="DWM709" s="413"/>
      <c r="DWN709" s="413"/>
      <c r="DWO709" s="407"/>
      <c r="DWP709" s="439"/>
      <c r="DWQ709" s="413"/>
      <c r="DWR709" s="413"/>
      <c r="DWS709" s="413"/>
      <c r="DWT709" s="413"/>
      <c r="DWU709" s="413"/>
      <c r="DWV709" s="413"/>
      <c r="DWW709" s="413"/>
      <c r="DWX709" s="412"/>
      <c r="DWY709" s="412"/>
      <c r="DWZ709" s="412"/>
      <c r="DXA709" s="412"/>
      <c r="DXB709" s="412"/>
      <c r="DXC709" s="412"/>
      <c r="DXD709" s="412"/>
      <c r="DXE709" s="412"/>
      <c r="DXF709" s="412"/>
      <c r="DXG709" s="412"/>
      <c r="DXH709" s="412"/>
      <c r="DXI709" s="412"/>
      <c r="DXJ709" s="412"/>
      <c r="DXK709" s="412"/>
      <c r="DXL709" s="412"/>
      <c r="DXM709" s="412"/>
      <c r="DXN709" s="412"/>
      <c r="DXO709" s="412"/>
      <c r="DXP709" s="412"/>
      <c r="DXQ709" s="412"/>
      <c r="DXR709" s="412"/>
      <c r="DXS709" s="412"/>
      <c r="DXT709" s="412"/>
      <c r="DXU709" s="412"/>
      <c r="DXV709" s="412"/>
      <c r="DXW709" s="412"/>
      <c r="DXX709" s="412"/>
      <c r="DXY709" s="412"/>
      <c r="DXZ709" s="412"/>
      <c r="DYA709" s="412"/>
      <c r="DYB709" s="412"/>
      <c r="DYC709" s="412"/>
      <c r="DYD709" s="412"/>
      <c r="DYE709" s="412"/>
      <c r="DYF709" s="412"/>
      <c r="DYG709" s="412"/>
      <c r="DYH709" s="412"/>
      <c r="DYI709" s="412"/>
      <c r="DYJ709" s="412"/>
      <c r="DYK709" s="412"/>
      <c r="DYL709" s="412"/>
      <c r="DYM709" s="412"/>
      <c r="DYN709" s="412"/>
      <c r="DYO709" s="412"/>
      <c r="DYP709" s="413"/>
      <c r="DYQ709" s="413"/>
      <c r="DYR709" s="413"/>
      <c r="DYS709" s="413"/>
      <c r="DYT709" s="413"/>
      <c r="DYU709" s="413"/>
      <c r="DYV709" s="413"/>
      <c r="DYW709" s="413"/>
      <c r="DYX709" s="413"/>
      <c r="DYY709" s="413"/>
      <c r="DYZ709" s="413"/>
      <c r="DZA709" s="413"/>
      <c r="DZB709" s="413"/>
      <c r="DZC709" s="413"/>
      <c r="DZD709" s="413"/>
      <c r="DZE709" s="413"/>
      <c r="DZF709" s="413"/>
      <c r="DZG709" s="413"/>
      <c r="DZH709" s="413"/>
      <c r="DZI709" s="413"/>
      <c r="DZJ709" s="413"/>
      <c r="DZK709" s="413"/>
      <c r="DZL709" s="413"/>
      <c r="DZM709" s="413"/>
      <c r="DZN709" s="414"/>
      <c r="DZO709" s="414"/>
      <c r="DZP709" s="414"/>
      <c r="DZQ709" s="414"/>
      <c r="DZR709" s="414"/>
      <c r="DZS709" s="413"/>
      <c r="DZT709" s="413"/>
      <c r="DZU709" s="414"/>
      <c r="DZV709" s="414"/>
      <c r="DZW709" s="413"/>
      <c r="DZX709" s="413"/>
      <c r="DZY709" s="414"/>
      <c r="DZZ709" s="414"/>
      <c r="EAA709" s="413"/>
      <c r="EAB709" s="413"/>
      <c r="EAC709" s="413"/>
      <c r="EAD709" s="413"/>
      <c r="EAE709" s="413"/>
      <c r="EAF709" s="413"/>
      <c r="EAG709" s="413"/>
      <c r="EAH709" s="414"/>
      <c r="EAI709" s="414"/>
      <c r="EAJ709" s="413"/>
      <c r="EAK709" s="413"/>
      <c r="EAL709" s="414"/>
      <c r="EAM709" s="414"/>
      <c r="EAN709" s="413"/>
      <c r="EAO709" s="413"/>
      <c r="EAP709" s="413"/>
      <c r="EAQ709" s="413"/>
      <c r="EAR709" s="413"/>
      <c r="EAS709" s="407"/>
      <c r="EAT709" s="439"/>
      <c r="EAU709" s="413"/>
      <c r="EAV709" s="413"/>
      <c r="EAW709" s="413"/>
      <c r="EAX709" s="413"/>
      <c r="EAY709" s="413"/>
      <c r="EAZ709" s="413"/>
      <c r="EBA709" s="413"/>
      <c r="EBB709" s="412"/>
      <c r="EBC709" s="412"/>
      <c r="EBD709" s="412"/>
      <c r="EBE709" s="412"/>
      <c r="EBF709" s="412"/>
      <c r="EBG709" s="412"/>
      <c r="EBH709" s="412"/>
      <c r="EBI709" s="412"/>
      <c r="EBJ709" s="412"/>
      <c r="EBK709" s="412"/>
      <c r="EBL709" s="412"/>
      <c r="EBM709" s="412"/>
      <c r="EBN709" s="412"/>
      <c r="EBO709" s="412"/>
      <c r="EBP709" s="412"/>
      <c r="EBQ709" s="412"/>
      <c r="EBR709" s="412"/>
      <c r="EBS709" s="412"/>
      <c r="EBT709" s="412"/>
      <c r="EBU709" s="412"/>
      <c r="EBV709" s="412"/>
      <c r="EBW709" s="412"/>
      <c r="EBX709" s="412"/>
      <c r="EBY709" s="412"/>
      <c r="EBZ709" s="412"/>
      <c r="ECA709" s="412"/>
      <c r="ECB709" s="412"/>
      <c r="ECC709" s="412"/>
      <c r="ECD709" s="412"/>
      <c r="ECE709" s="412"/>
      <c r="ECF709" s="412"/>
      <c r="ECG709" s="412"/>
      <c r="ECH709" s="412"/>
      <c r="ECI709" s="412"/>
      <c r="ECJ709" s="412"/>
      <c r="ECK709" s="412"/>
      <c r="ECL709" s="412"/>
      <c r="ECM709" s="412"/>
      <c r="ECN709" s="412"/>
      <c r="ECO709" s="412"/>
      <c r="ECP709" s="412"/>
      <c r="ECQ709" s="412"/>
      <c r="ECR709" s="412"/>
      <c r="ECS709" s="412"/>
      <c r="ECT709" s="413"/>
      <c r="ECU709" s="413"/>
      <c r="ECV709" s="413"/>
      <c r="ECW709" s="413"/>
      <c r="ECX709" s="413"/>
      <c r="ECY709" s="413"/>
      <c r="ECZ709" s="413"/>
      <c r="EDA709" s="413"/>
      <c r="EDB709" s="413"/>
      <c r="EDC709" s="413"/>
      <c r="EDD709" s="413"/>
      <c r="EDE709" s="413"/>
      <c r="EDF709" s="413"/>
      <c r="EDG709" s="413"/>
      <c r="EDH709" s="413"/>
      <c r="EDI709" s="413"/>
      <c r="EDJ709" s="413"/>
      <c r="EDK709" s="413"/>
      <c r="EDL709" s="413"/>
      <c r="EDM709" s="413"/>
      <c r="EDN709" s="413"/>
      <c r="EDO709" s="413"/>
      <c r="EDP709" s="413"/>
      <c r="EDQ709" s="413"/>
      <c r="EDR709" s="414"/>
      <c r="EDS709" s="414"/>
      <c r="EDT709" s="414"/>
      <c r="EDU709" s="414"/>
      <c r="EDV709" s="414"/>
      <c r="EDW709" s="413"/>
      <c r="EDX709" s="413"/>
      <c r="EDY709" s="414"/>
      <c r="EDZ709" s="414"/>
      <c r="EEA709" s="413"/>
      <c r="EEB709" s="413"/>
      <c r="EEC709" s="414"/>
      <c r="EED709" s="414"/>
      <c r="EEE709" s="413"/>
      <c r="EEF709" s="413"/>
      <c r="EEG709" s="413"/>
      <c r="EEH709" s="413"/>
      <c r="EEI709" s="413"/>
      <c r="EEJ709" s="413"/>
      <c r="EEK709" s="413"/>
      <c r="EEL709" s="414"/>
      <c r="EEM709" s="414"/>
      <c r="EEN709" s="413"/>
      <c r="EEO709" s="413"/>
      <c r="EEP709" s="414"/>
      <c r="EEQ709" s="414"/>
      <c r="EER709" s="413"/>
      <c r="EES709" s="413"/>
      <c r="EET709" s="413"/>
      <c r="EEU709" s="413"/>
      <c r="EEV709" s="413"/>
      <c r="EEW709" s="407"/>
      <c r="EEX709" s="439"/>
      <c r="EEY709" s="413"/>
      <c r="EEZ709" s="413"/>
      <c r="EFA709" s="413"/>
      <c r="EFB709" s="413"/>
      <c r="EFC709" s="413"/>
      <c r="EFD709" s="413"/>
      <c r="EFE709" s="413"/>
      <c r="EFF709" s="412"/>
      <c r="EFG709" s="412"/>
      <c r="EFH709" s="412"/>
      <c r="EFI709" s="412"/>
      <c r="EFJ709" s="412"/>
      <c r="EFK709" s="412"/>
      <c r="EFL709" s="412"/>
      <c r="EFM709" s="412"/>
      <c r="EFN709" s="412"/>
      <c r="EFO709" s="412"/>
      <c r="EFP709" s="412"/>
      <c r="EFQ709" s="412"/>
      <c r="EFR709" s="412"/>
      <c r="EFS709" s="412"/>
      <c r="EFT709" s="412"/>
      <c r="EFU709" s="412"/>
      <c r="EFV709" s="412"/>
      <c r="EFW709" s="412"/>
      <c r="EFX709" s="412"/>
      <c r="EFY709" s="412"/>
      <c r="EFZ709" s="412"/>
      <c r="EGA709" s="412"/>
      <c r="EGB709" s="412"/>
      <c r="EGC709" s="412"/>
      <c r="EGD709" s="412"/>
      <c r="EGE709" s="412"/>
      <c r="EGF709" s="412"/>
      <c r="EGG709" s="412"/>
      <c r="EGH709" s="412"/>
      <c r="EGI709" s="412"/>
      <c r="EGJ709" s="412"/>
      <c r="EGK709" s="412"/>
      <c r="EGL709" s="412"/>
      <c r="EGM709" s="412"/>
      <c r="EGN709" s="412"/>
      <c r="EGO709" s="412"/>
      <c r="EGP709" s="412"/>
      <c r="EGQ709" s="412"/>
      <c r="EGR709" s="412"/>
      <c r="EGS709" s="412"/>
      <c r="EGT709" s="412"/>
      <c r="EGU709" s="412"/>
      <c r="EGV709" s="412"/>
      <c r="EGW709" s="412"/>
      <c r="EGX709" s="413"/>
      <c r="EGY709" s="413"/>
      <c r="EGZ709" s="413"/>
      <c r="EHA709" s="413"/>
      <c r="EHB709" s="413"/>
      <c r="EHC709" s="413"/>
      <c r="EHD709" s="413"/>
      <c r="EHE709" s="413"/>
      <c r="EHF709" s="413"/>
      <c r="EHG709" s="413"/>
      <c r="EHH709" s="413"/>
      <c r="EHI709" s="413"/>
      <c r="EHJ709" s="413"/>
      <c r="EHK709" s="413"/>
      <c r="EHL709" s="413"/>
      <c r="EHM709" s="413"/>
      <c r="EHN709" s="413"/>
      <c r="EHO709" s="413"/>
      <c r="EHP709" s="413"/>
      <c r="EHQ709" s="413"/>
      <c r="EHR709" s="413"/>
      <c r="EHS709" s="413"/>
      <c r="EHT709" s="413"/>
      <c r="EHU709" s="413"/>
      <c r="EHV709" s="414"/>
      <c r="EHW709" s="414"/>
      <c r="EHX709" s="414"/>
      <c r="EHY709" s="414"/>
      <c r="EHZ709" s="414"/>
      <c r="EIA709" s="413"/>
      <c r="EIB709" s="413"/>
      <c r="EIC709" s="414"/>
      <c r="EID709" s="414"/>
      <c r="EIE709" s="413"/>
      <c r="EIF709" s="413"/>
      <c r="EIG709" s="414"/>
      <c r="EIH709" s="414"/>
      <c r="EII709" s="413"/>
      <c r="EIJ709" s="413"/>
      <c r="EIK709" s="413"/>
      <c r="EIL709" s="413"/>
      <c r="EIM709" s="413"/>
      <c r="EIN709" s="413"/>
      <c r="EIO709" s="413"/>
      <c r="EIP709" s="414"/>
      <c r="EIQ709" s="414"/>
      <c r="EIR709" s="413"/>
      <c r="EIS709" s="413"/>
      <c r="EIT709" s="414"/>
      <c r="EIU709" s="414"/>
      <c r="EIV709" s="413"/>
      <c r="EIW709" s="413"/>
      <c r="EIX709" s="413"/>
      <c r="EIY709" s="413"/>
      <c r="EIZ709" s="413"/>
      <c r="EJA709" s="407"/>
      <c r="EJB709" s="439"/>
      <c r="EJC709" s="413"/>
      <c r="EJD709" s="413"/>
      <c r="EJE709" s="413"/>
      <c r="EJF709" s="413"/>
      <c r="EJG709" s="413"/>
      <c r="EJH709" s="413"/>
      <c r="EJI709" s="413"/>
      <c r="EJJ709" s="412"/>
      <c r="EJK709" s="412"/>
      <c r="EJL709" s="412"/>
      <c r="EJM709" s="412"/>
      <c r="EJN709" s="412"/>
      <c r="EJO709" s="412"/>
      <c r="EJP709" s="412"/>
      <c r="EJQ709" s="412"/>
      <c r="EJR709" s="412"/>
      <c r="EJS709" s="412"/>
      <c r="EJT709" s="412"/>
      <c r="EJU709" s="412"/>
      <c r="EJV709" s="412"/>
      <c r="EJW709" s="412"/>
      <c r="EJX709" s="412"/>
      <c r="EJY709" s="412"/>
      <c r="EJZ709" s="412"/>
      <c r="EKA709" s="412"/>
      <c r="EKB709" s="412"/>
      <c r="EKC709" s="412"/>
      <c r="EKD709" s="412"/>
      <c r="EKE709" s="412"/>
      <c r="EKF709" s="412"/>
      <c r="EKG709" s="412"/>
      <c r="EKH709" s="412"/>
      <c r="EKI709" s="412"/>
      <c r="EKJ709" s="412"/>
      <c r="EKK709" s="412"/>
      <c r="EKL709" s="412"/>
      <c r="EKM709" s="412"/>
      <c r="EKN709" s="412"/>
      <c r="EKO709" s="412"/>
      <c r="EKP709" s="412"/>
      <c r="EKQ709" s="412"/>
      <c r="EKR709" s="412"/>
      <c r="EKS709" s="412"/>
      <c r="EKT709" s="412"/>
      <c r="EKU709" s="412"/>
      <c r="EKV709" s="412"/>
      <c r="EKW709" s="412"/>
      <c r="EKX709" s="412"/>
      <c r="EKY709" s="412"/>
      <c r="EKZ709" s="412"/>
      <c r="ELA709" s="412"/>
      <c r="ELB709" s="413"/>
      <c r="ELC709" s="413"/>
      <c r="ELD709" s="413"/>
      <c r="ELE709" s="413"/>
      <c r="ELF709" s="413"/>
      <c r="ELG709" s="413"/>
      <c r="ELH709" s="413"/>
      <c r="ELI709" s="413"/>
      <c r="ELJ709" s="413"/>
      <c r="ELK709" s="413"/>
      <c r="ELL709" s="413"/>
      <c r="ELM709" s="413"/>
      <c r="ELN709" s="413"/>
      <c r="ELO709" s="413"/>
      <c r="ELP709" s="413"/>
      <c r="ELQ709" s="413"/>
      <c r="ELR709" s="413"/>
      <c r="ELS709" s="413"/>
      <c r="ELT709" s="413"/>
      <c r="ELU709" s="413"/>
      <c r="ELV709" s="413"/>
      <c r="ELW709" s="413"/>
      <c r="ELX709" s="413"/>
      <c r="ELY709" s="413"/>
      <c r="ELZ709" s="414"/>
      <c r="EMA709" s="414"/>
      <c r="EMB709" s="414"/>
      <c r="EMC709" s="414"/>
      <c r="EMD709" s="414"/>
      <c r="EME709" s="413"/>
      <c r="EMF709" s="413"/>
      <c r="EMG709" s="414"/>
      <c r="EMH709" s="414"/>
      <c r="EMI709" s="413"/>
      <c r="EMJ709" s="413"/>
      <c r="EMK709" s="414"/>
      <c r="EML709" s="414"/>
      <c r="EMM709" s="413"/>
      <c r="EMN709" s="413"/>
      <c r="EMO709" s="413"/>
      <c r="EMP709" s="413"/>
      <c r="EMQ709" s="413"/>
      <c r="EMR709" s="413"/>
      <c r="EMS709" s="413"/>
      <c r="EMT709" s="414"/>
      <c r="EMU709" s="414"/>
      <c r="EMV709" s="413"/>
      <c r="EMW709" s="413"/>
      <c r="EMX709" s="414"/>
      <c r="EMY709" s="414"/>
      <c r="EMZ709" s="413"/>
      <c r="ENA709" s="413"/>
      <c r="ENB709" s="413"/>
      <c r="ENC709" s="413"/>
      <c r="END709" s="413"/>
      <c r="ENE709" s="407"/>
      <c r="ENF709" s="439"/>
      <c r="ENG709" s="413"/>
      <c r="ENH709" s="413"/>
      <c r="ENI709" s="413"/>
      <c r="ENJ709" s="413"/>
      <c r="ENK709" s="413"/>
      <c r="ENL709" s="413"/>
      <c r="ENM709" s="413"/>
      <c r="ENN709" s="412"/>
      <c r="ENO709" s="412"/>
      <c r="ENP709" s="412"/>
      <c r="ENQ709" s="412"/>
      <c r="ENR709" s="412"/>
      <c r="ENS709" s="412"/>
      <c r="ENT709" s="412"/>
      <c r="ENU709" s="412"/>
      <c r="ENV709" s="412"/>
      <c r="ENW709" s="412"/>
      <c r="ENX709" s="412"/>
      <c r="ENY709" s="412"/>
      <c r="ENZ709" s="412"/>
      <c r="EOA709" s="412"/>
      <c r="EOB709" s="412"/>
      <c r="EOC709" s="412"/>
      <c r="EOD709" s="412"/>
      <c r="EOE709" s="412"/>
      <c r="EOF709" s="412"/>
      <c r="EOG709" s="412"/>
      <c r="EOH709" s="412"/>
      <c r="EOI709" s="412"/>
      <c r="EOJ709" s="412"/>
      <c r="EOK709" s="412"/>
      <c r="EOL709" s="412"/>
      <c r="EOM709" s="412"/>
      <c r="EON709" s="412"/>
      <c r="EOO709" s="412"/>
      <c r="EOP709" s="412"/>
      <c r="EOQ709" s="412"/>
      <c r="EOR709" s="412"/>
      <c r="EOS709" s="412"/>
      <c r="EOT709" s="412"/>
      <c r="EOU709" s="412"/>
      <c r="EOV709" s="412"/>
      <c r="EOW709" s="412"/>
      <c r="EOX709" s="412"/>
      <c r="EOY709" s="412"/>
      <c r="EOZ709" s="412"/>
      <c r="EPA709" s="412"/>
      <c r="EPB709" s="412"/>
      <c r="EPC709" s="412"/>
      <c r="EPD709" s="412"/>
      <c r="EPE709" s="412"/>
      <c r="EPF709" s="413"/>
      <c r="EPG709" s="413"/>
      <c r="EPH709" s="413"/>
      <c r="EPI709" s="413"/>
      <c r="EPJ709" s="413"/>
      <c r="EPK709" s="413"/>
      <c r="EPL709" s="413"/>
      <c r="EPM709" s="413"/>
      <c r="EPN709" s="413"/>
      <c r="EPO709" s="413"/>
      <c r="EPP709" s="413"/>
      <c r="EPQ709" s="413"/>
      <c r="EPR709" s="413"/>
      <c r="EPS709" s="413"/>
      <c r="EPT709" s="413"/>
      <c r="EPU709" s="413"/>
      <c r="EPV709" s="413"/>
      <c r="EPW709" s="413"/>
      <c r="EPX709" s="413"/>
      <c r="EPY709" s="413"/>
      <c r="EPZ709" s="413"/>
      <c r="EQA709" s="413"/>
      <c r="EQB709" s="413"/>
      <c r="EQC709" s="413"/>
      <c r="EQD709" s="414"/>
      <c r="EQE709" s="414"/>
      <c r="EQF709" s="414"/>
      <c r="EQG709" s="414"/>
      <c r="EQH709" s="414"/>
      <c r="EQI709" s="413"/>
      <c r="EQJ709" s="413"/>
      <c r="EQK709" s="414"/>
      <c r="EQL709" s="414"/>
      <c r="EQM709" s="413"/>
      <c r="EQN709" s="413"/>
      <c r="EQO709" s="414"/>
      <c r="EQP709" s="414"/>
      <c r="EQQ709" s="413"/>
      <c r="EQR709" s="413"/>
      <c r="EQS709" s="413"/>
      <c r="EQT709" s="413"/>
      <c r="EQU709" s="413"/>
      <c r="EQV709" s="413"/>
      <c r="EQW709" s="413"/>
      <c r="EQX709" s="414"/>
      <c r="EQY709" s="414"/>
      <c r="EQZ709" s="413"/>
      <c r="ERA709" s="413"/>
      <c r="ERB709" s="414"/>
      <c r="ERC709" s="414"/>
      <c r="ERD709" s="413"/>
      <c r="ERE709" s="413"/>
      <c r="ERF709" s="413"/>
      <c r="ERG709" s="413"/>
      <c r="ERH709" s="413"/>
      <c r="ERI709" s="407"/>
      <c r="ERJ709" s="439"/>
      <c r="ERK709" s="413"/>
      <c r="ERL709" s="413"/>
      <c r="ERM709" s="413"/>
      <c r="ERN709" s="413"/>
      <c r="ERO709" s="413"/>
      <c r="ERP709" s="413"/>
      <c r="ERQ709" s="413"/>
      <c r="ERR709" s="412"/>
      <c r="ERS709" s="412"/>
      <c r="ERT709" s="412"/>
      <c r="ERU709" s="412"/>
      <c r="ERV709" s="412"/>
      <c r="ERW709" s="412"/>
      <c r="ERX709" s="412"/>
      <c r="ERY709" s="412"/>
      <c r="ERZ709" s="412"/>
      <c r="ESA709" s="412"/>
      <c r="ESB709" s="412"/>
      <c r="ESC709" s="412"/>
      <c r="ESD709" s="412"/>
      <c r="ESE709" s="412"/>
      <c r="ESF709" s="412"/>
      <c r="ESG709" s="412"/>
      <c r="ESH709" s="412"/>
      <c r="ESI709" s="412"/>
      <c r="ESJ709" s="412"/>
      <c r="ESK709" s="412"/>
      <c r="ESL709" s="412"/>
      <c r="ESM709" s="412"/>
      <c r="ESN709" s="412"/>
      <c r="ESO709" s="412"/>
      <c r="ESP709" s="412"/>
      <c r="ESQ709" s="412"/>
      <c r="ESR709" s="412"/>
      <c r="ESS709" s="412"/>
      <c r="EST709" s="412"/>
      <c r="ESU709" s="412"/>
      <c r="ESV709" s="412"/>
      <c r="ESW709" s="412"/>
      <c r="ESX709" s="412"/>
      <c r="ESY709" s="412"/>
      <c r="ESZ709" s="412"/>
      <c r="ETA709" s="412"/>
      <c r="ETB709" s="412"/>
      <c r="ETC709" s="412"/>
      <c r="ETD709" s="412"/>
      <c r="ETE709" s="412"/>
      <c r="ETF709" s="412"/>
      <c r="ETG709" s="412"/>
      <c r="ETH709" s="412"/>
      <c r="ETI709" s="412"/>
      <c r="ETJ709" s="413"/>
      <c r="ETK709" s="413"/>
      <c r="ETL709" s="413"/>
      <c r="ETM709" s="413"/>
      <c r="ETN709" s="413"/>
      <c r="ETO709" s="413"/>
      <c r="ETP709" s="413"/>
      <c r="ETQ709" s="413"/>
      <c r="ETR709" s="413"/>
      <c r="ETS709" s="413"/>
      <c r="ETT709" s="413"/>
      <c r="ETU709" s="413"/>
      <c r="ETV709" s="413"/>
      <c r="ETW709" s="413"/>
      <c r="ETX709" s="413"/>
      <c r="ETY709" s="413"/>
      <c r="ETZ709" s="413"/>
      <c r="EUA709" s="413"/>
      <c r="EUB709" s="413"/>
      <c r="EUC709" s="413"/>
      <c r="EUD709" s="413"/>
      <c r="EUE709" s="413"/>
      <c r="EUF709" s="413"/>
      <c r="EUG709" s="413"/>
      <c r="EUH709" s="414"/>
      <c r="EUI709" s="414"/>
      <c r="EUJ709" s="414"/>
      <c r="EUK709" s="414"/>
      <c r="EUL709" s="414"/>
      <c r="EUM709" s="413"/>
      <c r="EUN709" s="413"/>
      <c r="EUO709" s="414"/>
      <c r="EUP709" s="414"/>
      <c r="EUQ709" s="413"/>
      <c r="EUR709" s="413"/>
      <c r="EUS709" s="414"/>
      <c r="EUT709" s="414"/>
      <c r="EUU709" s="413"/>
      <c r="EUV709" s="413"/>
      <c r="EUW709" s="413"/>
      <c r="EUX709" s="413"/>
      <c r="EUY709" s="413"/>
      <c r="EUZ709" s="413"/>
      <c r="EVA709" s="413"/>
      <c r="EVB709" s="414"/>
      <c r="EVC709" s="414"/>
      <c r="EVD709" s="413"/>
      <c r="EVE709" s="413"/>
      <c r="EVF709" s="414"/>
      <c r="EVG709" s="414"/>
      <c r="EVH709" s="413"/>
      <c r="EVI709" s="413"/>
      <c r="EVJ709" s="413"/>
      <c r="EVK709" s="413"/>
      <c r="EVL709" s="413"/>
      <c r="EVM709" s="407"/>
      <c r="EVN709" s="439"/>
      <c r="EVO709" s="413"/>
      <c r="EVP709" s="413"/>
      <c r="EVQ709" s="413"/>
      <c r="EVR709" s="413"/>
      <c r="EVS709" s="413"/>
      <c r="EVT709" s="413"/>
      <c r="EVU709" s="413"/>
      <c r="EVV709" s="412"/>
      <c r="EVW709" s="412"/>
      <c r="EVX709" s="412"/>
      <c r="EVY709" s="412"/>
      <c r="EVZ709" s="412"/>
      <c r="EWA709" s="412"/>
      <c r="EWB709" s="412"/>
      <c r="EWC709" s="412"/>
      <c r="EWD709" s="412"/>
      <c r="EWE709" s="412"/>
      <c r="EWF709" s="412"/>
      <c r="EWG709" s="412"/>
      <c r="EWH709" s="412"/>
      <c r="EWI709" s="412"/>
      <c r="EWJ709" s="412"/>
      <c r="EWK709" s="412"/>
      <c r="EWL709" s="412"/>
      <c r="EWM709" s="412"/>
      <c r="EWN709" s="412"/>
      <c r="EWO709" s="412"/>
      <c r="EWP709" s="412"/>
      <c r="EWQ709" s="412"/>
      <c r="EWR709" s="412"/>
      <c r="EWS709" s="412"/>
      <c r="EWT709" s="412"/>
      <c r="EWU709" s="412"/>
      <c r="EWV709" s="412"/>
      <c r="EWW709" s="412"/>
      <c r="EWX709" s="412"/>
      <c r="EWY709" s="412"/>
      <c r="EWZ709" s="412"/>
      <c r="EXA709" s="412"/>
      <c r="EXB709" s="412"/>
      <c r="EXC709" s="412"/>
      <c r="EXD709" s="412"/>
      <c r="EXE709" s="412"/>
      <c r="EXF709" s="412"/>
      <c r="EXG709" s="412"/>
      <c r="EXH709" s="412"/>
      <c r="EXI709" s="412"/>
      <c r="EXJ709" s="412"/>
      <c r="EXK709" s="412"/>
      <c r="EXL709" s="412"/>
      <c r="EXM709" s="412"/>
      <c r="EXN709" s="413"/>
      <c r="EXO709" s="413"/>
      <c r="EXP709" s="413"/>
      <c r="EXQ709" s="413"/>
      <c r="EXR709" s="413"/>
      <c r="EXS709" s="413"/>
      <c r="EXT709" s="413"/>
      <c r="EXU709" s="413"/>
      <c r="EXV709" s="413"/>
      <c r="EXW709" s="413"/>
      <c r="EXX709" s="413"/>
      <c r="EXY709" s="413"/>
      <c r="EXZ709" s="413"/>
      <c r="EYA709" s="413"/>
      <c r="EYB709" s="413"/>
      <c r="EYC709" s="413"/>
      <c r="EYD709" s="413"/>
      <c r="EYE709" s="413"/>
      <c r="EYF709" s="413"/>
      <c r="EYG709" s="413"/>
      <c r="EYH709" s="413"/>
      <c r="EYI709" s="413"/>
      <c r="EYJ709" s="413"/>
      <c r="EYK709" s="413"/>
      <c r="EYL709" s="414"/>
      <c r="EYM709" s="414"/>
      <c r="EYN709" s="414"/>
      <c r="EYO709" s="414"/>
      <c r="EYP709" s="414"/>
      <c r="EYQ709" s="413"/>
      <c r="EYR709" s="413"/>
      <c r="EYS709" s="414"/>
      <c r="EYT709" s="414"/>
      <c r="EYU709" s="413"/>
      <c r="EYV709" s="413"/>
      <c r="EYW709" s="414"/>
      <c r="EYX709" s="414"/>
      <c r="EYY709" s="413"/>
      <c r="EYZ709" s="413"/>
      <c r="EZA709" s="413"/>
      <c r="EZB709" s="413"/>
      <c r="EZC709" s="413"/>
      <c r="EZD709" s="413"/>
      <c r="EZE709" s="413"/>
      <c r="EZF709" s="414"/>
      <c r="EZG709" s="414"/>
      <c r="EZH709" s="413"/>
      <c r="EZI709" s="413"/>
      <c r="EZJ709" s="414"/>
      <c r="EZK709" s="414"/>
      <c r="EZL709" s="413"/>
      <c r="EZM709" s="413"/>
      <c r="EZN709" s="413"/>
      <c r="EZO709" s="413"/>
      <c r="EZP709" s="413"/>
      <c r="EZQ709" s="407"/>
      <c r="EZR709" s="439"/>
      <c r="EZS709" s="413"/>
      <c r="EZT709" s="413"/>
      <c r="EZU709" s="413"/>
      <c r="EZV709" s="413"/>
      <c r="EZW709" s="413"/>
      <c r="EZX709" s="413"/>
      <c r="EZY709" s="413"/>
      <c r="EZZ709" s="412"/>
      <c r="FAA709" s="412"/>
      <c r="FAB709" s="412"/>
      <c r="FAC709" s="412"/>
      <c r="FAD709" s="412"/>
      <c r="FAE709" s="412"/>
      <c r="FAF709" s="412"/>
      <c r="FAG709" s="412"/>
      <c r="FAH709" s="412"/>
      <c r="FAI709" s="412"/>
      <c r="FAJ709" s="412"/>
      <c r="FAK709" s="412"/>
      <c r="FAL709" s="412"/>
      <c r="FAM709" s="412"/>
      <c r="FAN709" s="412"/>
      <c r="FAO709" s="412"/>
      <c r="FAP709" s="412"/>
      <c r="FAQ709" s="412"/>
      <c r="FAR709" s="412"/>
      <c r="FAS709" s="412"/>
      <c r="FAT709" s="412"/>
      <c r="FAU709" s="412"/>
      <c r="FAV709" s="412"/>
      <c r="FAW709" s="412"/>
      <c r="FAX709" s="412"/>
      <c r="FAY709" s="412"/>
      <c r="FAZ709" s="412"/>
      <c r="FBA709" s="412"/>
      <c r="FBB709" s="412"/>
      <c r="FBC709" s="412"/>
      <c r="FBD709" s="412"/>
      <c r="FBE709" s="412"/>
      <c r="FBF709" s="412"/>
      <c r="FBG709" s="412"/>
      <c r="FBH709" s="412"/>
      <c r="FBI709" s="412"/>
      <c r="FBJ709" s="412"/>
      <c r="FBK709" s="412"/>
      <c r="FBL709" s="412"/>
      <c r="FBM709" s="412"/>
      <c r="FBN709" s="412"/>
      <c r="FBO709" s="412"/>
      <c r="FBP709" s="412"/>
      <c r="FBQ709" s="412"/>
      <c r="FBR709" s="413"/>
      <c r="FBS709" s="413"/>
      <c r="FBT709" s="413"/>
      <c r="FBU709" s="413"/>
      <c r="FBV709" s="413"/>
      <c r="FBW709" s="413"/>
      <c r="FBX709" s="413"/>
      <c r="FBY709" s="413"/>
      <c r="FBZ709" s="413"/>
      <c r="FCA709" s="413"/>
      <c r="FCB709" s="413"/>
      <c r="FCC709" s="413"/>
      <c r="FCD709" s="413"/>
      <c r="FCE709" s="413"/>
      <c r="FCF709" s="413"/>
      <c r="FCG709" s="413"/>
      <c r="FCH709" s="413"/>
      <c r="FCI709" s="413"/>
      <c r="FCJ709" s="413"/>
      <c r="FCK709" s="413"/>
      <c r="FCL709" s="413"/>
      <c r="FCM709" s="413"/>
      <c r="FCN709" s="413"/>
      <c r="FCO709" s="413"/>
      <c r="FCP709" s="414"/>
      <c r="FCQ709" s="414"/>
      <c r="FCR709" s="414"/>
      <c r="FCS709" s="414"/>
      <c r="FCT709" s="414"/>
      <c r="FCU709" s="413"/>
      <c r="FCV709" s="413"/>
      <c r="FCW709" s="414"/>
      <c r="FCX709" s="414"/>
      <c r="FCY709" s="413"/>
      <c r="FCZ709" s="413"/>
      <c r="FDA709" s="414"/>
      <c r="FDB709" s="414"/>
      <c r="FDC709" s="413"/>
      <c r="FDD709" s="413"/>
      <c r="FDE709" s="413"/>
      <c r="FDF709" s="413"/>
      <c r="FDG709" s="413"/>
      <c r="FDH709" s="413"/>
      <c r="FDI709" s="413"/>
      <c r="FDJ709" s="414"/>
      <c r="FDK709" s="414"/>
      <c r="FDL709" s="413"/>
      <c r="FDM709" s="413"/>
      <c r="FDN709" s="414"/>
      <c r="FDO709" s="414"/>
      <c r="FDP709" s="413"/>
      <c r="FDQ709" s="413"/>
      <c r="FDR709" s="413"/>
      <c r="FDS709" s="413"/>
      <c r="FDT709" s="413"/>
      <c r="FDU709" s="407"/>
      <c r="FDV709" s="439"/>
      <c r="FDW709" s="413"/>
      <c r="FDX709" s="413"/>
      <c r="FDY709" s="413"/>
      <c r="FDZ709" s="413"/>
      <c r="FEA709" s="413"/>
      <c r="FEB709" s="413"/>
      <c r="FEC709" s="413"/>
      <c r="FED709" s="412"/>
      <c r="FEE709" s="412"/>
      <c r="FEF709" s="412"/>
      <c r="FEG709" s="412"/>
      <c r="FEH709" s="412"/>
      <c r="FEI709" s="412"/>
      <c r="FEJ709" s="412"/>
      <c r="FEK709" s="412"/>
      <c r="FEL709" s="412"/>
      <c r="FEM709" s="412"/>
      <c r="FEN709" s="412"/>
      <c r="FEO709" s="412"/>
      <c r="FEP709" s="412"/>
      <c r="FEQ709" s="412"/>
      <c r="FER709" s="412"/>
      <c r="FES709" s="412"/>
      <c r="FET709" s="412"/>
      <c r="FEU709" s="412"/>
      <c r="FEV709" s="412"/>
      <c r="FEW709" s="412"/>
      <c r="FEX709" s="412"/>
      <c r="FEY709" s="412"/>
      <c r="FEZ709" s="412"/>
      <c r="FFA709" s="412"/>
      <c r="FFB709" s="412"/>
      <c r="FFC709" s="412"/>
      <c r="FFD709" s="412"/>
      <c r="FFE709" s="412"/>
      <c r="FFF709" s="412"/>
      <c r="FFG709" s="412"/>
      <c r="FFH709" s="412"/>
      <c r="FFI709" s="412"/>
      <c r="FFJ709" s="412"/>
      <c r="FFK709" s="412"/>
      <c r="FFL709" s="412"/>
      <c r="FFM709" s="412"/>
      <c r="FFN709" s="412"/>
      <c r="FFO709" s="412"/>
      <c r="FFP709" s="412"/>
      <c r="FFQ709" s="412"/>
      <c r="FFR709" s="412"/>
      <c r="FFS709" s="412"/>
      <c r="FFT709" s="412"/>
      <c r="FFU709" s="412"/>
      <c r="FFV709" s="413"/>
      <c r="FFW709" s="413"/>
      <c r="FFX709" s="413"/>
      <c r="FFY709" s="413"/>
      <c r="FFZ709" s="413"/>
      <c r="FGA709" s="413"/>
      <c r="FGB709" s="413"/>
      <c r="FGC709" s="413"/>
      <c r="FGD709" s="413"/>
      <c r="FGE709" s="413"/>
      <c r="FGF709" s="413"/>
      <c r="FGG709" s="413"/>
      <c r="FGH709" s="413"/>
      <c r="FGI709" s="413"/>
      <c r="FGJ709" s="413"/>
      <c r="FGK709" s="413"/>
      <c r="FGL709" s="413"/>
      <c r="FGM709" s="413"/>
      <c r="FGN709" s="413"/>
      <c r="FGO709" s="413"/>
      <c r="FGP709" s="413"/>
      <c r="FGQ709" s="413"/>
      <c r="FGR709" s="413"/>
      <c r="FGS709" s="413"/>
      <c r="FGT709" s="414"/>
      <c r="FGU709" s="414"/>
      <c r="FGV709" s="414"/>
      <c r="FGW709" s="414"/>
      <c r="FGX709" s="414"/>
      <c r="FGY709" s="413"/>
      <c r="FGZ709" s="413"/>
      <c r="FHA709" s="414"/>
      <c r="FHB709" s="414"/>
      <c r="FHC709" s="413"/>
      <c r="FHD709" s="413"/>
      <c r="FHE709" s="414"/>
      <c r="FHF709" s="414"/>
      <c r="FHG709" s="413"/>
      <c r="FHH709" s="413"/>
      <c r="FHI709" s="413"/>
      <c r="FHJ709" s="413"/>
      <c r="FHK709" s="413"/>
      <c r="FHL709" s="413"/>
      <c r="FHM709" s="413"/>
      <c r="FHN709" s="414"/>
      <c r="FHO709" s="414"/>
      <c r="FHP709" s="413"/>
      <c r="FHQ709" s="413"/>
      <c r="FHR709" s="414"/>
      <c r="FHS709" s="414"/>
      <c r="FHT709" s="413"/>
      <c r="FHU709" s="413"/>
      <c r="FHV709" s="413"/>
      <c r="FHW709" s="413"/>
      <c r="FHX709" s="413"/>
      <c r="FHY709" s="407"/>
      <c r="FHZ709" s="439"/>
      <c r="FIA709" s="413"/>
      <c r="FIB709" s="413"/>
      <c r="FIC709" s="413"/>
      <c r="FID709" s="413"/>
      <c r="FIE709" s="413"/>
      <c r="FIF709" s="413"/>
      <c r="FIG709" s="413"/>
      <c r="FIH709" s="412"/>
      <c r="FII709" s="412"/>
      <c r="FIJ709" s="412"/>
      <c r="FIK709" s="412"/>
      <c r="FIL709" s="412"/>
      <c r="FIM709" s="412"/>
      <c r="FIN709" s="412"/>
      <c r="FIO709" s="412"/>
      <c r="FIP709" s="412"/>
      <c r="FIQ709" s="412"/>
      <c r="FIR709" s="412"/>
      <c r="FIS709" s="412"/>
      <c r="FIT709" s="412"/>
      <c r="FIU709" s="412"/>
      <c r="FIV709" s="412"/>
      <c r="FIW709" s="412"/>
      <c r="FIX709" s="412"/>
      <c r="FIY709" s="412"/>
      <c r="FIZ709" s="412"/>
      <c r="FJA709" s="412"/>
      <c r="FJB709" s="412"/>
      <c r="FJC709" s="412"/>
      <c r="FJD709" s="412"/>
      <c r="FJE709" s="412"/>
      <c r="FJF709" s="412"/>
      <c r="FJG709" s="412"/>
      <c r="FJH709" s="412"/>
      <c r="FJI709" s="412"/>
      <c r="FJJ709" s="412"/>
      <c r="FJK709" s="412"/>
      <c r="FJL709" s="412"/>
      <c r="FJM709" s="412"/>
      <c r="FJN709" s="412"/>
      <c r="FJO709" s="412"/>
      <c r="FJP709" s="412"/>
      <c r="FJQ709" s="412"/>
      <c r="FJR709" s="412"/>
      <c r="FJS709" s="412"/>
      <c r="FJT709" s="412"/>
      <c r="FJU709" s="412"/>
      <c r="FJV709" s="412"/>
      <c r="FJW709" s="412"/>
      <c r="FJX709" s="412"/>
      <c r="FJY709" s="412"/>
      <c r="FJZ709" s="413"/>
      <c r="FKA709" s="413"/>
      <c r="FKB709" s="413"/>
      <c r="FKC709" s="413"/>
      <c r="FKD709" s="413"/>
      <c r="FKE709" s="413"/>
      <c r="FKF709" s="413"/>
      <c r="FKG709" s="413"/>
      <c r="FKH709" s="413"/>
      <c r="FKI709" s="413"/>
      <c r="FKJ709" s="413"/>
      <c r="FKK709" s="413"/>
      <c r="FKL709" s="413"/>
      <c r="FKM709" s="413"/>
      <c r="FKN709" s="413"/>
      <c r="FKO709" s="413"/>
      <c r="FKP709" s="413"/>
      <c r="FKQ709" s="413"/>
      <c r="FKR709" s="413"/>
      <c r="FKS709" s="413"/>
      <c r="FKT709" s="413"/>
      <c r="FKU709" s="413"/>
      <c r="FKV709" s="413"/>
      <c r="FKW709" s="413"/>
      <c r="FKX709" s="414"/>
      <c r="FKY709" s="414"/>
      <c r="FKZ709" s="414"/>
      <c r="FLA709" s="414"/>
      <c r="FLB709" s="414"/>
      <c r="FLC709" s="413"/>
      <c r="FLD709" s="413"/>
      <c r="FLE709" s="414"/>
      <c r="FLF709" s="414"/>
      <c r="FLG709" s="413"/>
      <c r="FLH709" s="413"/>
      <c r="FLI709" s="414"/>
      <c r="FLJ709" s="414"/>
      <c r="FLK709" s="413"/>
      <c r="FLL709" s="413"/>
      <c r="FLM709" s="413"/>
      <c r="FLN709" s="413"/>
      <c r="FLO709" s="413"/>
      <c r="FLP709" s="413"/>
      <c r="FLQ709" s="413"/>
      <c r="FLR709" s="414"/>
      <c r="FLS709" s="414"/>
      <c r="FLT709" s="413"/>
      <c r="FLU709" s="413"/>
      <c r="FLV709" s="414"/>
      <c r="FLW709" s="414"/>
      <c r="FLX709" s="413"/>
      <c r="FLY709" s="413"/>
      <c r="FLZ709" s="413"/>
      <c r="FMA709" s="413"/>
      <c r="FMB709" s="413"/>
      <c r="FMC709" s="407"/>
      <c r="FMD709" s="439"/>
      <c r="FME709" s="413"/>
      <c r="FMF709" s="413"/>
      <c r="FMG709" s="413"/>
      <c r="FMH709" s="413"/>
      <c r="FMI709" s="413"/>
      <c r="FMJ709" s="413"/>
      <c r="FMK709" s="413"/>
      <c r="FML709" s="412"/>
      <c r="FMM709" s="412"/>
      <c r="FMN709" s="412"/>
      <c r="FMO709" s="412"/>
      <c r="FMP709" s="412"/>
      <c r="FMQ709" s="412"/>
      <c r="FMR709" s="412"/>
      <c r="FMS709" s="412"/>
      <c r="FMT709" s="412"/>
      <c r="FMU709" s="412"/>
      <c r="FMV709" s="412"/>
      <c r="FMW709" s="412"/>
      <c r="FMX709" s="412"/>
      <c r="FMY709" s="412"/>
      <c r="FMZ709" s="412"/>
      <c r="FNA709" s="412"/>
      <c r="FNB709" s="412"/>
      <c r="FNC709" s="412"/>
      <c r="FND709" s="412"/>
      <c r="FNE709" s="412"/>
      <c r="FNF709" s="412"/>
      <c r="FNG709" s="412"/>
      <c r="FNH709" s="412"/>
      <c r="FNI709" s="412"/>
      <c r="FNJ709" s="412"/>
      <c r="FNK709" s="412"/>
      <c r="FNL709" s="412"/>
      <c r="FNM709" s="412"/>
      <c r="FNN709" s="412"/>
      <c r="FNO709" s="412"/>
      <c r="FNP709" s="412"/>
      <c r="FNQ709" s="412"/>
      <c r="FNR709" s="412"/>
      <c r="FNS709" s="412"/>
      <c r="FNT709" s="412"/>
      <c r="FNU709" s="412"/>
      <c r="FNV709" s="412"/>
      <c r="FNW709" s="412"/>
      <c r="FNX709" s="412"/>
      <c r="FNY709" s="412"/>
      <c r="FNZ709" s="412"/>
      <c r="FOA709" s="412"/>
      <c r="FOB709" s="412"/>
      <c r="FOC709" s="412"/>
      <c r="FOD709" s="413"/>
      <c r="FOE709" s="413"/>
      <c r="FOF709" s="413"/>
      <c r="FOG709" s="413"/>
      <c r="FOH709" s="413"/>
      <c r="FOI709" s="413"/>
      <c r="FOJ709" s="413"/>
      <c r="FOK709" s="413"/>
      <c r="FOL709" s="413"/>
      <c r="FOM709" s="413"/>
      <c r="FON709" s="413"/>
      <c r="FOO709" s="413"/>
      <c r="FOP709" s="413"/>
      <c r="FOQ709" s="413"/>
      <c r="FOR709" s="413"/>
      <c r="FOS709" s="413"/>
      <c r="FOT709" s="413"/>
      <c r="FOU709" s="413"/>
      <c r="FOV709" s="413"/>
      <c r="FOW709" s="413"/>
      <c r="FOX709" s="413"/>
      <c r="FOY709" s="413"/>
      <c r="FOZ709" s="413"/>
      <c r="FPA709" s="413"/>
      <c r="FPB709" s="414"/>
      <c r="FPC709" s="414"/>
      <c r="FPD709" s="414"/>
      <c r="FPE709" s="414"/>
      <c r="FPF709" s="414"/>
      <c r="FPG709" s="413"/>
      <c r="FPH709" s="413"/>
      <c r="FPI709" s="414"/>
      <c r="FPJ709" s="414"/>
      <c r="FPK709" s="413"/>
      <c r="FPL709" s="413"/>
      <c r="FPM709" s="414"/>
      <c r="FPN709" s="414"/>
      <c r="FPO709" s="413"/>
      <c r="FPP709" s="413"/>
      <c r="FPQ709" s="413"/>
      <c r="FPR709" s="413"/>
      <c r="FPS709" s="413"/>
      <c r="FPT709" s="413"/>
      <c r="FPU709" s="413"/>
      <c r="FPV709" s="414"/>
      <c r="FPW709" s="414"/>
      <c r="FPX709" s="413"/>
      <c r="FPY709" s="413"/>
      <c r="FPZ709" s="414"/>
      <c r="FQA709" s="414"/>
      <c r="FQB709" s="413"/>
      <c r="FQC709" s="413"/>
      <c r="FQD709" s="413"/>
      <c r="FQE709" s="413"/>
      <c r="FQF709" s="413"/>
      <c r="FQG709" s="407"/>
      <c r="FQH709" s="439"/>
      <c r="FQI709" s="413"/>
      <c r="FQJ709" s="413"/>
      <c r="FQK709" s="413"/>
      <c r="FQL709" s="413"/>
      <c r="FQM709" s="413"/>
      <c r="FQN709" s="413"/>
      <c r="FQO709" s="413"/>
      <c r="FQP709" s="412"/>
      <c r="FQQ709" s="412"/>
      <c r="FQR709" s="412"/>
      <c r="FQS709" s="412"/>
      <c r="FQT709" s="412"/>
      <c r="FQU709" s="412"/>
      <c r="FQV709" s="412"/>
      <c r="FQW709" s="412"/>
      <c r="FQX709" s="412"/>
      <c r="FQY709" s="412"/>
      <c r="FQZ709" s="412"/>
      <c r="FRA709" s="412"/>
      <c r="FRB709" s="412"/>
      <c r="FRC709" s="412"/>
      <c r="FRD709" s="412"/>
      <c r="FRE709" s="412"/>
      <c r="FRF709" s="412"/>
      <c r="FRG709" s="412"/>
      <c r="FRH709" s="412"/>
      <c r="FRI709" s="412"/>
      <c r="FRJ709" s="412"/>
      <c r="FRK709" s="412"/>
      <c r="FRL709" s="412"/>
      <c r="FRM709" s="412"/>
      <c r="FRN709" s="412"/>
      <c r="FRO709" s="412"/>
      <c r="FRP709" s="412"/>
      <c r="FRQ709" s="412"/>
      <c r="FRR709" s="412"/>
      <c r="FRS709" s="412"/>
      <c r="FRT709" s="412"/>
      <c r="FRU709" s="412"/>
      <c r="FRV709" s="412"/>
      <c r="FRW709" s="412"/>
      <c r="FRX709" s="412"/>
      <c r="FRY709" s="412"/>
      <c r="FRZ709" s="412"/>
      <c r="FSA709" s="412"/>
      <c r="FSB709" s="412"/>
      <c r="FSC709" s="412"/>
      <c r="FSD709" s="412"/>
      <c r="FSE709" s="412"/>
      <c r="FSF709" s="412"/>
      <c r="FSG709" s="412"/>
      <c r="FSH709" s="413"/>
      <c r="FSI709" s="413"/>
      <c r="FSJ709" s="413"/>
      <c r="FSK709" s="413"/>
      <c r="FSL709" s="413"/>
      <c r="FSM709" s="413"/>
      <c r="FSN709" s="413"/>
      <c r="FSO709" s="413"/>
      <c r="FSP709" s="413"/>
      <c r="FSQ709" s="413"/>
      <c r="FSR709" s="413"/>
      <c r="FSS709" s="413"/>
      <c r="FST709" s="413"/>
      <c r="FSU709" s="413"/>
      <c r="FSV709" s="413"/>
      <c r="FSW709" s="413"/>
      <c r="FSX709" s="413"/>
      <c r="FSY709" s="413"/>
      <c r="FSZ709" s="413"/>
      <c r="FTA709" s="413"/>
      <c r="FTB709" s="413"/>
      <c r="FTC709" s="413"/>
      <c r="FTD709" s="413"/>
      <c r="FTE709" s="413"/>
      <c r="FTF709" s="414"/>
      <c r="FTG709" s="414"/>
      <c r="FTH709" s="414"/>
      <c r="FTI709" s="414"/>
      <c r="FTJ709" s="414"/>
      <c r="FTK709" s="413"/>
      <c r="FTL709" s="413"/>
      <c r="FTM709" s="414"/>
      <c r="FTN709" s="414"/>
      <c r="FTO709" s="413"/>
      <c r="FTP709" s="413"/>
      <c r="FTQ709" s="414"/>
      <c r="FTR709" s="414"/>
      <c r="FTS709" s="413"/>
      <c r="FTT709" s="413"/>
      <c r="FTU709" s="413"/>
      <c r="FTV709" s="413"/>
      <c r="FTW709" s="413"/>
      <c r="FTX709" s="413"/>
      <c r="FTY709" s="413"/>
      <c r="FTZ709" s="414"/>
      <c r="FUA709" s="414"/>
      <c r="FUB709" s="413"/>
      <c r="FUC709" s="413"/>
      <c r="FUD709" s="414"/>
      <c r="FUE709" s="414"/>
      <c r="FUF709" s="413"/>
      <c r="FUG709" s="413"/>
      <c r="FUH709" s="413"/>
      <c r="FUI709" s="413"/>
      <c r="FUJ709" s="413"/>
      <c r="FUK709" s="407"/>
      <c r="FUL709" s="439"/>
      <c r="FUM709" s="413"/>
      <c r="FUN709" s="413"/>
      <c r="FUO709" s="413"/>
      <c r="FUP709" s="413"/>
      <c r="FUQ709" s="413"/>
      <c r="FUR709" s="413"/>
      <c r="FUS709" s="413"/>
      <c r="FUT709" s="412"/>
      <c r="FUU709" s="412"/>
      <c r="FUV709" s="412"/>
      <c r="FUW709" s="412"/>
      <c r="FUX709" s="412"/>
      <c r="FUY709" s="412"/>
      <c r="FUZ709" s="412"/>
      <c r="FVA709" s="412"/>
      <c r="FVB709" s="412"/>
      <c r="FVC709" s="412"/>
      <c r="FVD709" s="412"/>
      <c r="FVE709" s="412"/>
      <c r="FVF709" s="412"/>
      <c r="FVG709" s="412"/>
      <c r="FVH709" s="412"/>
      <c r="FVI709" s="412"/>
      <c r="FVJ709" s="412"/>
      <c r="FVK709" s="412"/>
      <c r="FVL709" s="412"/>
      <c r="FVM709" s="412"/>
      <c r="FVN709" s="412"/>
      <c r="FVO709" s="412"/>
      <c r="FVP709" s="412"/>
      <c r="FVQ709" s="412"/>
      <c r="FVR709" s="412"/>
      <c r="FVS709" s="412"/>
      <c r="FVT709" s="412"/>
      <c r="FVU709" s="412"/>
      <c r="FVV709" s="412"/>
      <c r="FVW709" s="412"/>
      <c r="FVX709" s="412"/>
      <c r="FVY709" s="412"/>
      <c r="FVZ709" s="412"/>
      <c r="FWA709" s="412"/>
      <c r="FWB709" s="412"/>
      <c r="FWC709" s="412"/>
      <c r="FWD709" s="412"/>
      <c r="FWE709" s="412"/>
      <c r="FWF709" s="412"/>
      <c r="FWG709" s="412"/>
      <c r="FWH709" s="412"/>
      <c r="FWI709" s="412"/>
      <c r="FWJ709" s="412"/>
      <c r="FWK709" s="412"/>
      <c r="FWL709" s="413"/>
      <c r="FWM709" s="413"/>
      <c r="FWN709" s="413"/>
      <c r="FWO709" s="413"/>
      <c r="FWP709" s="413"/>
      <c r="FWQ709" s="413"/>
      <c r="FWR709" s="413"/>
      <c r="FWS709" s="413"/>
      <c r="FWT709" s="413"/>
      <c r="FWU709" s="413"/>
      <c r="FWV709" s="413"/>
      <c r="FWW709" s="413"/>
      <c r="FWX709" s="413"/>
      <c r="FWY709" s="413"/>
      <c r="FWZ709" s="413"/>
      <c r="FXA709" s="413"/>
      <c r="FXB709" s="413"/>
      <c r="FXC709" s="413"/>
      <c r="FXD709" s="413"/>
      <c r="FXE709" s="413"/>
      <c r="FXF709" s="413"/>
      <c r="FXG709" s="413"/>
      <c r="FXH709" s="413"/>
      <c r="FXI709" s="413"/>
      <c r="FXJ709" s="414"/>
      <c r="FXK709" s="414"/>
      <c r="FXL709" s="414"/>
      <c r="FXM709" s="414"/>
      <c r="FXN709" s="414"/>
      <c r="FXO709" s="413"/>
      <c r="FXP709" s="413"/>
      <c r="FXQ709" s="414"/>
      <c r="FXR709" s="414"/>
      <c r="FXS709" s="413"/>
      <c r="FXT709" s="413"/>
      <c r="FXU709" s="414"/>
      <c r="FXV709" s="414"/>
      <c r="FXW709" s="413"/>
      <c r="FXX709" s="413"/>
      <c r="FXY709" s="413"/>
      <c r="FXZ709" s="413"/>
      <c r="FYA709" s="413"/>
      <c r="FYB709" s="413"/>
      <c r="FYC709" s="413"/>
      <c r="FYD709" s="414"/>
      <c r="FYE709" s="414"/>
      <c r="FYF709" s="413"/>
      <c r="FYG709" s="413"/>
      <c r="FYH709" s="414"/>
      <c r="FYI709" s="414"/>
      <c r="FYJ709" s="413"/>
      <c r="FYK709" s="413"/>
      <c r="FYL709" s="413"/>
      <c r="FYM709" s="413"/>
      <c r="FYN709" s="413"/>
      <c r="FYO709" s="407"/>
      <c r="FYP709" s="439"/>
      <c r="FYQ709" s="413"/>
      <c r="FYR709" s="413"/>
      <c r="FYS709" s="413"/>
      <c r="FYT709" s="413"/>
      <c r="FYU709" s="413"/>
      <c r="FYV709" s="413"/>
      <c r="FYW709" s="413"/>
      <c r="FYX709" s="412"/>
      <c r="FYY709" s="412"/>
      <c r="FYZ709" s="412"/>
      <c r="FZA709" s="412"/>
      <c r="FZB709" s="412"/>
      <c r="FZC709" s="412"/>
      <c r="FZD709" s="412"/>
      <c r="FZE709" s="412"/>
      <c r="FZF709" s="412"/>
      <c r="FZG709" s="412"/>
      <c r="FZH709" s="412"/>
      <c r="FZI709" s="412"/>
      <c r="FZJ709" s="412"/>
      <c r="FZK709" s="412"/>
      <c r="FZL709" s="412"/>
      <c r="FZM709" s="412"/>
      <c r="FZN709" s="412"/>
      <c r="FZO709" s="412"/>
      <c r="FZP709" s="412"/>
      <c r="FZQ709" s="412"/>
      <c r="FZR709" s="412"/>
      <c r="FZS709" s="412"/>
      <c r="FZT709" s="412"/>
      <c r="FZU709" s="412"/>
      <c r="FZV709" s="412"/>
      <c r="FZW709" s="412"/>
      <c r="FZX709" s="412"/>
      <c r="FZY709" s="412"/>
      <c r="FZZ709" s="412"/>
      <c r="GAA709" s="412"/>
      <c r="GAB709" s="412"/>
      <c r="GAC709" s="412"/>
      <c r="GAD709" s="412"/>
      <c r="GAE709" s="412"/>
      <c r="GAF709" s="412"/>
      <c r="GAG709" s="412"/>
      <c r="GAH709" s="412"/>
      <c r="GAI709" s="412"/>
      <c r="GAJ709" s="412"/>
      <c r="GAK709" s="412"/>
      <c r="GAL709" s="412"/>
      <c r="GAM709" s="412"/>
      <c r="GAN709" s="412"/>
      <c r="GAO709" s="412"/>
      <c r="GAP709" s="413"/>
      <c r="GAQ709" s="413"/>
      <c r="GAR709" s="413"/>
      <c r="GAS709" s="413"/>
      <c r="GAT709" s="413"/>
      <c r="GAU709" s="413"/>
      <c r="GAV709" s="413"/>
      <c r="GAW709" s="413"/>
      <c r="GAX709" s="413"/>
      <c r="GAY709" s="413"/>
      <c r="GAZ709" s="413"/>
      <c r="GBA709" s="413"/>
      <c r="GBB709" s="413"/>
      <c r="GBC709" s="413"/>
      <c r="GBD709" s="413"/>
      <c r="GBE709" s="413"/>
      <c r="GBF709" s="413"/>
      <c r="GBG709" s="413"/>
      <c r="GBH709" s="413"/>
      <c r="GBI709" s="413"/>
      <c r="GBJ709" s="413"/>
      <c r="GBK709" s="413"/>
      <c r="GBL709" s="413"/>
      <c r="GBM709" s="413"/>
      <c r="GBN709" s="414"/>
      <c r="GBO709" s="414"/>
      <c r="GBP709" s="414"/>
      <c r="GBQ709" s="414"/>
      <c r="GBR709" s="414"/>
      <c r="GBS709" s="413"/>
      <c r="GBT709" s="413"/>
      <c r="GBU709" s="414"/>
      <c r="GBV709" s="414"/>
      <c r="GBW709" s="413"/>
      <c r="GBX709" s="413"/>
      <c r="GBY709" s="414"/>
      <c r="GBZ709" s="414"/>
      <c r="GCA709" s="413"/>
      <c r="GCB709" s="413"/>
      <c r="GCC709" s="413"/>
      <c r="GCD709" s="413"/>
      <c r="GCE709" s="413"/>
      <c r="GCF709" s="413"/>
      <c r="GCG709" s="413"/>
      <c r="GCH709" s="414"/>
      <c r="GCI709" s="414"/>
      <c r="GCJ709" s="413"/>
      <c r="GCK709" s="413"/>
      <c r="GCL709" s="414"/>
      <c r="GCM709" s="414"/>
      <c r="GCN709" s="413"/>
      <c r="GCO709" s="413"/>
      <c r="GCP709" s="413"/>
      <c r="GCQ709" s="413"/>
      <c r="GCR709" s="413"/>
      <c r="GCS709" s="407"/>
      <c r="GCT709" s="439"/>
      <c r="GCU709" s="413"/>
      <c r="GCV709" s="413"/>
      <c r="GCW709" s="413"/>
      <c r="GCX709" s="413"/>
      <c r="GCY709" s="413"/>
      <c r="GCZ709" s="413"/>
      <c r="GDA709" s="413"/>
      <c r="GDB709" s="412"/>
      <c r="GDC709" s="412"/>
      <c r="GDD709" s="412"/>
      <c r="GDE709" s="412"/>
      <c r="GDF709" s="412"/>
      <c r="GDG709" s="412"/>
      <c r="GDH709" s="412"/>
      <c r="GDI709" s="412"/>
      <c r="GDJ709" s="412"/>
      <c r="GDK709" s="412"/>
      <c r="GDL709" s="412"/>
      <c r="GDM709" s="412"/>
      <c r="GDN709" s="412"/>
      <c r="GDO709" s="412"/>
      <c r="GDP709" s="412"/>
      <c r="GDQ709" s="412"/>
      <c r="GDR709" s="412"/>
      <c r="GDS709" s="412"/>
      <c r="GDT709" s="412"/>
      <c r="GDU709" s="412"/>
      <c r="GDV709" s="412"/>
      <c r="GDW709" s="412"/>
      <c r="GDX709" s="412"/>
      <c r="GDY709" s="412"/>
      <c r="GDZ709" s="412"/>
      <c r="GEA709" s="412"/>
      <c r="GEB709" s="412"/>
      <c r="GEC709" s="412"/>
      <c r="GED709" s="412"/>
      <c r="GEE709" s="412"/>
      <c r="GEF709" s="412"/>
      <c r="GEG709" s="412"/>
      <c r="GEH709" s="412"/>
      <c r="GEI709" s="412"/>
      <c r="GEJ709" s="412"/>
      <c r="GEK709" s="412"/>
      <c r="GEL709" s="412"/>
      <c r="GEM709" s="412"/>
      <c r="GEN709" s="412"/>
      <c r="GEO709" s="412"/>
      <c r="GEP709" s="412"/>
      <c r="GEQ709" s="412"/>
      <c r="GER709" s="412"/>
      <c r="GES709" s="412"/>
      <c r="GET709" s="413"/>
      <c r="GEU709" s="413"/>
      <c r="GEV709" s="413"/>
      <c r="GEW709" s="413"/>
      <c r="GEX709" s="413"/>
      <c r="GEY709" s="413"/>
      <c r="GEZ709" s="413"/>
      <c r="GFA709" s="413"/>
      <c r="GFB709" s="413"/>
      <c r="GFC709" s="413"/>
      <c r="GFD709" s="413"/>
      <c r="GFE709" s="413"/>
      <c r="GFF709" s="413"/>
      <c r="GFG709" s="413"/>
      <c r="GFH709" s="413"/>
      <c r="GFI709" s="413"/>
      <c r="GFJ709" s="413"/>
      <c r="GFK709" s="413"/>
      <c r="GFL709" s="413"/>
      <c r="GFM709" s="413"/>
      <c r="GFN709" s="413"/>
      <c r="GFO709" s="413"/>
      <c r="GFP709" s="413"/>
      <c r="GFQ709" s="413"/>
      <c r="GFR709" s="414"/>
      <c r="GFS709" s="414"/>
      <c r="GFT709" s="414"/>
      <c r="GFU709" s="414"/>
      <c r="GFV709" s="414"/>
      <c r="GFW709" s="413"/>
      <c r="GFX709" s="413"/>
      <c r="GFY709" s="414"/>
      <c r="GFZ709" s="414"/>
      <c r="GGA709" s="413"/>
      <c r="GGB709" s="413"/>
      <c r="GGC709" s="414"/>
      <c r="GGD709" s="414"/>
      <c r="GGE709" s="413"/>
      <c r="GGF709" s="413"/>
      <c r="GGG709" s="413"/>
      <c r="GGH709" s="413"/>
      <c r="GGI709" s="413"/>
      <c r="GGJ709" s="413"/>
      <c r="GGK709" s="413"/>
      <c r="GGL709" s="414"/>
      <c r="GGM709" s="414"/>
      <c r="GGN709" s="413"/>
      <c r="GGO709" s="413"/>
      <c r="GGP709" s="414"/>
      <c r="GGQ709" s="414"/>
      <c r="GGR709" s="413"/>
      <c r="GGS709" s="413"/>
      <c r="GGT709" s="413"/>
      <c r="GGU709" s="413"/>
      <c r="GGV709" s="413"/>
      <c r="GGW709" s="407"/>
      <c r="GGX709" s="439"/>
      <c r="GGY709" s="413"/>
      <c r="GGZ709" s="413"/>
      <c r="GHA709" s="413"/>
      <c r="GHB709" s="413"/>
      <c r="GHC709" s="413"/>
      <c r="GHD709" s="413"/>
      <c r="GHE709" s="413"/>
      <c r="GHF709" s="412"/>
      <c r="GHG709" s="412"/>
      <c r="GHH709" s="412"/>
      <c r="GHI709" s="412"/>
      <c r="GHJ709" s="412"/>
      <c r="GHK709" s="412"/>
      <c r="GHL709" s="412"/>
      <c r="GHM709" s="412"/>
      <c r="GHN709" s="412"/>
      <c r="GHO709" s="412"/>
      <c r="GHP709" s="412"/>
      <c r="GHQ709" s="412"/>
      <c r="GHR709" s="412"/>
      <c r="GHS709" s="412"/>
      <c r="GHT709" s="412"/>
      <c r="GHU709" s="412"/>
      <c r="GHV709" s="412"/>
      <c r="GHW709" s="412"/>
      <c r="GHX709" s="412"/>
      <c r="GHY709" s="412"/>
      <c r="GHZ709" s="412"/>
      <c r="GIA709" s="412"/>
      <c r="GIB709" s="412"/>
      <c r="GIC709" s="412"/>
      <c r="GID709" s="412"/>
      <c r="GIE709" s="412"/>
      <c r="GIF709" s="412"/>
      <c r="GIG709" s="412"/>
      <c r="GIH709" s="412"/>
      <c r="GII709" s="412"/>
      <c r="GIJ709" s="412"/>
      <c r="GIK709" s="412"/>
      <c r="GIL709" s="412"/>
      <c r="GIM709" s="412"/>
      <c r="GIN709" s="412"/>
      <c r="GIO709" s="412"/>
      <c r="GIP709" s="412"/>
      <c r="GIQ709" s="412"/>
      <c r="GIR709" s="412"/>
      <c r="GIS709" s="412"/>
      <c r="GIT709" s="412"/>
      <c r="GIU709" s="412"/>
      <c r="GIV709" s="412"/>
      <c r="GIW709" s="412"/>
      <c r="GIX709" s="413"/>
      <c r="GIY709" s="413"/>
      <c r="GIZ709" s="413"/>
      <c r="GJA709" s="413"/>
      <c r="GJB709" s="413"/>
      <c r="GJC709" s="413"/>
      <c r="GJD709" s="413"/>
      <c r="GJE709" s="413"/>
      <c r="GJF709" s="413"/>
      <c r="GJG709" s="413"/>
      <c r="GJH709" s="413"/>
      <c r="GJI709" s="413"/>
      <c r="GJJ709" s="413"/>
      <c r="GJK709" s="413"/>
      <c r="GJL709" s="413"/>
      <c r="GJM709" s="413"/>
      <c r="GJN709" s="413"/>
      <c r="GJO709" s="413"/>
      <c r="GJP709" s="413"/>
      <c r="GJQ709" s="413"/>
      <c r="GJR709" s="413"/>
      <c r="GJS709" s="413"/>
      <c r="GJT709" s="413"/>
      <c r="GJU709" s="413"/>
      <c r="GJV709" s="414"/>
      <c r="GJW709" s="414"/>
      <c r="GJX709" s="414"/>
      <c r="GJY709" s="414"/>
      <c r="GJZ709" s="414"/>
      <c r="GKA709" s="413"/>
      <c r="GKB709" s="413"/>
      <c r="GKC709" s="414"/>
      <c r="GKD709" s="414"/>
      <c r="GKE709" s="413"/>
      <c r="GKF709" s="413"/>
      <c r="GKG709" s="414"/>
      <c r="GKH709" s="414"/>
      <c r="GKI709" s="413"/>
      <c r="GKJ709" s="413"/>
      <c r="GKK709" s="413"/>
      <c r="GKL709" s="413"/>
      <c r="GKM709" s="413"/>
      <c r="GKN709" s="413"/>
      <c r="GKO709" s="413"/>
      <c r="GKP709" s="414"/>
      <c r="GKQ709" s="414"/>
      <c r="GKR709" s="413"/>
      <c r="GKS709" s="413"/>
      <c r="GKT709" s="414"/>
      <c r="GKU709" s="414"/>
      <c r="GKV709" s="413"/>
      <c r="GKW709" s="413"/>
      <c r="GKX709" s="413"/>
      <c r="GKY709" s="413"/>
      <c r="GKZ709" s="413"/>
      <c r="GLA709" s="407"/>
      <c r="GLB709" s="439"/>
      <c r="GLC709" s="413"/>
      <c r="GLD709" s="413"/>
      <c r="GLE709" s="413"/>
      <c r="GLF709" s="413"/>
      <c r="GLG709" s="413"/>
      <c r="GLH709" s="413"/>
      <c r="GLI709" s="413"/>
      <c r="GLJ709" s="412"/>
      <c r="GLK709" s="412"/>
      <c r="GLL709" s="412"/>
      <c r="GLM709" s="412"/>
      <c r="GLN709" s="412"/>
      <c r="GLO709" s="412"/>
      <c r="GLP709" s="412"/>
      <c r="GLQ709" s="412"/>
      <c r="GLR709" s="412"/>
      <c r="GLS709" s="412"/>
      <c r="GLT709" s="412"/>
      <c r="GLU709" s="412"/>
      <c r="GLV709" s="412"/>
      <c r="GLW709" s="412"/>
      <c r="GLX709" s="412"/>
      <c r="GLY709" s="412"/>
      <c r="GLZ709" s="412"/>
      <c r="GMA709" s="412"/>
      <c r="GMB709" s="412"/>
      <c r="GMC709" s="412"/>
      <c r="GMD709" s="412"/>
      <c r="GME709" s="412"/>
      <c r="GMF709" s="412"/>
      <c r="GMG709" s="412"/>
      <c r="GMH709" s="412"/>
      <c r="GMI709" s="412"/>
      <c r="GMJ709" s="412"/>
      <c r="GMK709" s="412"/>
      <c r="GML709" s="412"/>
      <c r="GMM709" s="412"/>
      <c r="GMN709" s="412"/>
      <c r="GMO709" s="412"/>
      <c r="GMP709" s="412"/>
      <c r="GMQ709" s="412"/>
      <c r="GMR709" s="412"/>
      <c r="GMS709" s="412"/>
      <c r="GMT709" s="412"/>
      <c r="GMU709" s="412"/>
      <c r="GMV709" s="412"/>
      <c r="GMW709" s="412"/>
      <c r="GMX709" s="412"/>
      <c r="GMY709" s="412"/>
      <c r="GMZ709" s="412"/>
      <c r="GNA709" s="412"/>
      <c r="GNB709" s="413"/>
      <c r="GNC709" s="413"/>
      <c r="GND709" s="413"/>
      <c r="GNE709" s="413"/>
      <c r="GNF709" s="413"/>
      <c r="GNG709" s="413"/>
      <c r="GNH709" s="413"/>
      <c r="GNI709" s="413"/>
      <c r="GNJ709" s="413"/>
      <c r="GNK709" s="413"/>
      <c r="GNL709" s="413"/>
      <c r="GNM709" s="413"/>
      <c r="GNN709" s="413"/>
      <c r="GNO709" s="413"/>
      <c r="GNP709" s="413"/>
      <c r="GNQ709" s="413"/>
      <c r="GNR709" s="413"/>
      <c r="GNS709" s="413"/>
      <c r="GNT709" s="413"/>
      <c r="GNU709" s="413"/>
      <c r="GNV709" s="413"/>
      <c r="GNW709" s="413"/>
      <c r="GNX709" s="413"/>
      <c r="GNY709" s="413"/>
      <c r="GNZ709" s="414"/>
      <c r="GOA709" s="414"/>
      <c r="GOB709" s="414"/>
      <c r="GOC709" s="414"/>
      <c r="GOD709" s="414"/>
      <c r="GOE709" s="413"/>
      <c r="GOF709" s="413"/>
      <c r="GOG709" s="414"/>
      <c r="GOH709" s="414"/>
      <c r="GOI709" s="413"/>
      <c r="GOJ709" s="413"/>
      <c r="GOK709" s="414"/>
      <c r="GOL709" s="414"/>
      <c r="GOM709" s="413"/>
      <c r="GON709" s="413"/>
      <c r="GOO709" s="413"/>
      <c r="GOP709" s="413"/>
      <c r="GOQ709" s="413"/>
      <c r="GOR709" s="413"/>
      <c r="GOS709" s="413"/>
      <c r="GOT709" s="414"/>
      <c r="GOU709" s="414"/>
      <c r="GOV709" s="413"/>
      <c r="GOW709" s="413"/>
      <c r="GOX709" s="414"/>
      <c r="GOY709" s="414"/>
      <c r="GOZ709" s="413"/>
      <c r="GPA709" s="413"/>
      <c r="GPB709" s="413"/>
      <c r="GPC709" s="413"/>
      <c r="GPD709" s="413"/>
      <c r="GPE709" s="407"/>
      <c r="GPF709" s="439"/>
      <c r="GPG709" s="413"/>
      <c r="GPH709" s="413"/>
      <c r="GPI709" s="413"/>
      <c r="GPJ709" s="413"/>
      <c r="GPK709" s="413"/>
      <c r="GPL709" s="413"/>
      <c r="GPM709" s="413"/>
      <c r="GPN709" s="412"/>
      <c r="GPO709" s="412"/>
      <c r="GPP709" s="412"/>
      <c r="GPQ709" s="412"/>
      <c r="GPR709" s="412"/>
      <c r="GPS709" s="412"/>
      <c r="GPT709" s="412"/>
      <c r="GPU709" s="412"/>
      <c r="GPV709" s="412"/>
      <c r="GPW709" s="412"/>
      <c r="GPX709" s="412"/>
      <c r="GPY709" s="412"/>
      <c r="GPZ709" s="412"/>
      <c r="GQA709" s="412"/>
      <c r="GQB709" s="412"/>
      <c r="GQC709" s="412"/>
      <c r="GQD709" s="412"/>
      <c r="GQE709" s="412"/>
      <c r="GQF709" s="412"/>
      <c r="GQG709" s="412"/>
      <c r="GQH709" s="412"/>
      <c r="GQI709" s="412"/>
      <c r="GQJ709" s="412"/>
      <c r="GQK709" s="412"/>
      <c r="GQL709" s="412"/>
      <c r="GQM709" s="412"/>
      <c r="GQN709" s="412"/>
      <c r="GQO709" s="412"/>
      <c r="GQP709" s="412"/>
      <c r="GQQ709" s="412"/>
      <c r="GQR709" s="412"/>
      <c r="GQS709" s="412"/>
      <c r="GQT709" s="412"/>
      <c r="GQU709" s="412"/>
      <c r="GQV709" s="412"/>
      <c r="GQW709" s="412"/>
      <c r="GQX709" s="412"/>
      <c r="GQY709" s="412"/>
      <c r="GQZ709" s="412"/>
      <c r="GRA709" s="412"/>
      <c r="GRB709" s="412"/>
      <c r="GRC709" s="412"/>
      <c r="GRD709" s="412"/>
      <c r="GRE709" s="412"/>
      <c r="GRF709" s="413"/>
      <c r="GRG709" s="413"/>
      <c r="GRH709" s="413"/>
      <c r="GRI709" s="413"/>
      <c r="GRJ709" s="413"/>
      <c r="GRK709" s="413"/>
      <c r="GRL709" s="413"/>
      <c r="GRM709" s="413"/>
      <c r="GRN709" s="413"/>
      <c r="GRO709" s="413"/>
      <c r="GRP709" s="413"/>
      <c r="GRQ709" s="413"/>
      <c r="GRR709" s="413"/>
      <c r="GRS709" s="413"/>
      <c r="GRT709" s="413"/>
      <c r="GRU709" s="413"/>
      <c r="GRV709" s="413"/>
      <c r="GRW709" s="413"/>
      <c r="GRX709" s="413"/>
      <c r="GRY709" s="413"/>
      <c r="GRZ709" s="413"/>
      <c r="GSA709" s="413"/>
      <c r="GSB709" s="413"/>
      <c r="GSC709" s="413"/>
      <c r="GSD709" s="414"/>
      <c r="GSE709" s="414"/>
      <c r="GSF709" s="414"/>
      <c r="GSG709" s="414"/>
      <c r="GSH709" s="414"/>
      <c r="GSI709" s="413"/>
      <c r="GSJ709" s="413"/>
      <c r="GSK709" s="414"/>
      <c r="GSL709" s="414"/>
      <c r="GSM709" s="413"/>
      <c r="GSN709" s="413"/>
      <c r="GSO709" s="414"/>
      <c r="GSP709" s="414"/>
      <c r="GSQ709" s="413"/>
      <c r="GSR709" s="413"/>
      <c r="GSS709" s="413"/>
      <c r="GST709" s="413"/>
      <c r="GSU709" s="413"/>
      <c r="GSV709" s="413"/>
      <c r="GSW709" s="413"/>
      <c r="GSX709" s="414"/>
      <c r="GSY709" s="414"/>
      <c r="GSZ709" s="413"/>
      <c r="GTA709" s="413"/>
      <c r="GTB709" s="414"/>
      <c r="GTC709" s="414"/>
      <c r="GTD709" s="413"/>
      <c r="GTE709" s="413"/>
      <c r="GTF709" s="413"/>
      <c r="GTG709" s="413"/>
      <c r="GTH709" s="413"/>
      <c r="GTI709" s="407"/>
      <c r="GTJ709" s="439"/>
      <c r="GTK709" s="413"/>
      <c r="GTL709" s="413"/>
      <c r="GTM709" s="413"/>
      <c r="GTN709" s="413"/>
      <c r="GTO709" s="413"/>
      <c r="GTP709" s="413"/>
      <c r="GTQ709" s="413"/>
      <c r="GTR709" s="412"/>
      <c r="GTS709" s="412"/>
      <c r="GTT709" s="412"/>
      <c r="GTU709" s="412"/>
      <c r="GTV709" s="412"/>
      <c r="GTW709" s="412"/>
      <c r="GTX709" s="412"/>
      <c r="GTY709" s="412"/>
      <c r="GTZ709" s="412"/>
      <c r="GUA709" s="412"/>
      <c r="GUB709" s="412"/>
      <c r="GUC709" s="412"/>
      <c r="GUD709" s="412"/>
      <c r="GUE709" s="412"/>
      <c r="GUF709" s="412"/>
      <c r="GUG709" s="412"/>
      <c r="GUH709" s="412"/>
      <c r="GUI709" s="412"/>
      <c r="GUJ709" s="412"/>
      <c r="GUK709" s="412"/>
      <c r="GUL709" s="412"/>
      <c r="GUM709" s="412"/>
      <c r="GUN709" s="412"/>
      <c r="GUO709" s="412"/>
      <c r="GUP709" s="412"/>
      <c r="GUQ709" s="412"/>
      <c r="GUR709" s="412"/>
      <c r="GUS709" s="412"/>
      <c r="GUT709" s="412"/>
      <c r="GUU709" s="412"/>
      <c r="GUV709" s="412"/>
      <c r="GUW709" s="412"/>
      <c r="GUX709" s="412"/>
      <c r="GUY709" s="412"/>
      <c r="GUZ709" s="412"/>
      <c r="GVA709" s="412"/>
      <c r="GVB709" s="412"/>
      <c r="GVC709" s="412"/>
      <c r="GVD709" s="412"/>
      <c r="GVE709" s="412"/>
      <c r="GVF709" s="412"/>
      <c r="GVG709" s="412"/>
      <c r="GVH709" s="412"/>
      <c r="GVI709" s="412"/>
      <c r="GVJ709" s="413"/>
      <c r="GVK709" s="413"/>
      <c r="GVL709" s="413"/>
      <c r="GVM709" s="413"/>
      <c r="GVN709" s="413"/>
      <c r="GVO709" s="413"/>
      <c r="GVP709" s="413"/>
      <c r="GVQ709" s="413"/>
      <c r="GVR709" s="413"/>
      <c r="GVS709" s="413"/>
      <c r="GVT709" s="413"/>
      <c r="GVU709" s="413"/>
      <c r="GVV709" s="413"/>
      <c r="GVW709" s="413"/>
      <c r="GVX709" s="413"/>
      <c r="GVY709" s="413"/>
      <c r="GVZ709" s="413"/>
      <c r="GWA709" s="413"/>
      <c r="GWB709" s="413"/>
      <c r="GWC709" s="413"/>
      <c r="GWD709" s="413"/>
      <c r="GWE709" s="413"/>
      <c r="GWF709" s="413"/>
      <c r="GWG709" s="413"/>
      <c r="GWH709" s="414"/>
      <c r="GWI709" s="414"/>
      <c r="GWJ709" s="414"/>
      <c r="GWK709" s="414"/>
      <c r="GWL709" s="414"/>
      <c r="GWM709" s="413"/>
      <c r="GWN709" s="413"/>
      <c r="GWO709" s="414"/>
      <c r="GWP709" s="414"/>
      <c r="GWQ709" s="413"/>
      <c r="GWR709" s="413"/>
      <c r="GWS709" s="414"/>
      <c r="GWT709" s="414"/>
      <c r="GWU709" s="413"/>
      <c r="GWV709" s="413"/>
      <c r="GWW709" s="413"/>
      <c r="GWX709" s="413"/>
      <c r="GWY709" s="413"/>
      <c r="GWZ709" s="413"/>
      <c r="GXA709" s="413"/>
      <c r="GXB709" s="414"/>
      <c r="GXC709" s="414"/>
      <c r="GXD709" s="413"/>
      <c r="GXE709" s="413"/>
      <c r="GXF709" s="414"/>
      <c r="GXG709" s="414"/>
      <c r="GXH709" s="413"/>
      <c r="GXI709" s="413"/>
      <c r="GXJ709" s="413"/>
      <c r="GXK709" s="413"/>
      <c r="GXL709" s="413"/>
      <c r="GXM709" s="407"/>
      <c r="GXN709" s="439"/>
      <c r="GXO709" s="413"/>
      <c r="GXP709" s="413"/>
      <c r="GXQ709" s="413"/>
      <c r="GXR709" s="413"/>
      <c r="GXS709" s="413"/>
      <c r="GXT709" s="413"/>
      <c r="GXU709" s="413"/>
      <c r="GXV709" s="412"/>
      <c r="GXW709" s="412"/>
      <c r="GXX709" s="412"/>
      <c r="GXY709" s="412"/>
      <c r="GXZ709" s="412"/>
      <c r="GYA709" s="412"/>
      <c r="GYB709" s="412"/>
      <c r="GYC709" s="412"/>
      <c r="GYD709" s="412"/>
      <c r="GYE709" s="412"/>
      <c r="GYF709" s="412"/>
      <c r="GYG709" s="412"/>
      <c r="GYH709" s="412"/>
      <c r="GYI709" s="412"/>
      <c r="GYJ709" s="412"/>
      <c r="GYK709" s="412"/>
      <c r="GYL709" s="412"/>
      <c r="GYM709" s="412"/>
      <c r="GYN709" s="412"/>
      <c r="GYO709" s="412"/>
      <c r="GYP709" s="412"/>
      <c r="GYQ709" s="412"/>
      <c r="GYR709" s="412"/>
      <c r="GYS709" s="412"/>
      <c r="GYT709" s="412"/>
      <c r="GYU709" s="412"/>
      <c r="GYV709" s="412"/>
      <c r="GYW709" s="412"/>
      <c r="GYX709" s="412"/>
      <c r="GYY709" s="412"/>
      <c r="GYZ709" s="412"/>
      <c r="GZA709" s="412"/>
      <c r="GZB709" s="412"/>
      <c r="GZC709" s="412"/>
      <c r="GZD709" s="412"/>
      <c r="GZE709" s="412"/>
      <c r="GZF709" s="412"/>
      <c r="GZG709" s="412"/>
      <c r="GZH709" s="412"/>
      <c r="GZI709" s="412"/>
      <c r="GZJ709" s="412"/>
      <c r="GZK709" s="412"/>
      <c r="GZL709" s="412"/>
      <c r="GZM709" s="412"/>
      <c r="GZN709" s="413"/>
      <c r="GZO709" s="413"/>
      <c r="GZP709" s="413"/>
      <c r="GZQ709" s="413"/>
      <c r="GZR709" s="413"/>
      <c r="GZS709" s="413"/>
      <c r="GZT709" s="413"/>
      <c r="GZU709" s="413"/>
      <c r="GZV709" s="413"/>
      <c r="GZW709" s="413"/>
      <c r="GZX709" s="413"/>
      <c r="GZY709" s="413"/>
      <c r="GZZ709" s="413"/>
      <c r="HAA709" s="413"/>
      <c r="HAB709" s="413"/>
      <c r="HAC709" s="413"/>
      <c r="HAD709" s="413"/>
      <c r="HAE709" s="413"/>
      <c r="HAF709" s="413"/>
      <c r="HAG709" s="413"/>
      <c r="HAH709" s="413"/>
      <c r="HAI709" s="413"/>
      <c r="HAJ709" s="413"/>
      <c r="HAK709" s="413"/>
      <c r="HAL709" s="414"/>
      <c r="HAM709" s="414"/>
      <c r="HAN709" s="414"/>
      <c r="HAO709" s="414"/>
      <c r="HAP709" s="414"/>
      <c r="HAQ709" s="413"/>
      <c r="HAR709" s="413"/>
      <c r="HAS709" s="414"/>
      <c r="HAT709" s="414"/>
      <c r="HAU709" s="413"/>
      <c r="HAV709" s="413"/>
      <c r="HAW709" s="414"/>
      <c r="HAX709" s="414"/>
      <c r="HAY709" s="413"/>
      <c r="HAZ709" s="413"/>
      <c r="HBA709" s="413"/>
      <c r="HBB709" s="413"/>
      <c r="HBC709" s="413"/>
      <c r="HBD709" s="413"/>
      <c r="HBE709" s="413"/>
      <c r="HBF709" s="414"/>
      <c r="HBG709" s="414"/>
      <c r="HBH709" s="413"/>
      <c r="HBI709" s="413"/>
      <c r="HBJ709" s="414"/>
      <c r="HBK709" s="414"/>
      <c r="HBL709" s="413"/>
      <c r="HBM709" s="413"/>
      <c r="HBN709" s="413"/>
      <c r="HBO709" s="413"/>
      <c r="HBP709" s="413"/>
      <c r="HBQ709" s="407"/>
      <c r="HBR709" s="439"/>
      <c r="HBS709" s="413"/>
      <c r="HBT709" s="413"/>
      <c r="HBU709" s="413"/>
      <c r="HBV709" s="413"/>
      <c r="HBW709" s="413"/>
      <c r="HBX709" s="413"/>
      <c r="HBY709" s="413"/>
      <c r="HBZ709" s="412"/>
      <c r="HCA709" s="412"/>
      <c r="HCB709" s="412"/>
      <c r="HCC709" s="412"/>
      <c r="HCD709" s="412"/>
      <c r="HCE709" s="412"/>
      <c r="HCF709" s="412"/>
      <c r="HCG709" s="412"/>
      <c r="HCH709" s="412"/>
      <c r="HCI709" s="412"/>
      <c r="HCJ709" s="412"/>
      <c r="HCK709" s="412"/>
      <c r="HCL709" s="412"/>
      <c r="HCM709" s="412"/>
      <c r="HCN709" s="412"/>
      <c r="HCO709" s="412"/>
      <c r="HCP709" s="412"/>
      <c r="HCQ709" s="412"/>
      <c r="HCR709" s="412"/>
      <c r="HCS709" s="412"/>
      <c r="HCT709" s="412"/>
      <c r="HCU709" s="412"/>
      <c r="HCV709" s="412"/>
      <c r="HCW709" s="412"/>
      <c r="HCX709" s="412"/>
      <c r="HCY709" s="412"/>
      <c r="HCZ709" s="412"/>
      <c r="HDA709" s="412"/>
      <c r="HDB709" s="412"/>
      <c r="HDC709" s="412"/>
      <c r="HDD709" s="412"/>
      <c r="HDE709" s="412"/>
      <c r="HDF709" s="412"/>
      <c r="HDG709" s="412"/>
      <c r="HDH709" s="412"/>
      <c r="HDI709" s="412"/>
      <c r="HDJ709" s="412"/>
      <c r="HDK709" s="412"/>
      <c r="HDL709" s="412"/>
      <c r="HDM709" s="412"/>
      <c r="HDN709" s="412"/>
      <c r="HDO709" s="412"/>
      <c r="HDP709" s="412"/>
      <c r="HDQ709" s="412"/>
      <c r="HDR709" s="413"/>
      <c r="HDS709" s="413"/>
      <c r="HDT709" s="413"/>
      <c r="HDU709" s="413"/>
      <c r="HDV709" s="413"/>
      <c r="HDW709" s="413"/>
      <c r="HDX709" s="413"/>
      <c r="HDY709" s="413"/>
      <c r="HDZ709" s="413"/>
      <c r="HEA709" s="413"/>
      <c r="HEB709" s="413"/>
      <c r="HEC709" s="413"/>
      <c r="HED709" s="413"/>
      <c r="HEE709" s="413"/>
      <c r="HEF709" s="413"/>
      <c r="HEG709" s="413"/>
      <c r="HEH709" s="413"/>
      <c r="HEI709" s="413"/>
      <c r="HEJ709" s="413"/>
      <c r="HEK709" s="413"/>
      <c r="HEL709" s="413"/>
      <c r="HEM709" s="413"/>
      <c r="HEN709" s="413"/>
      <c r="HEO709" s="413"/>
      <c r="HEP709" s="414"/>
      <c r="HEQ709" s="414"/>
      <c r="HER709" s="414"/>
      <c r="HES709" s="414"/>
      <c r="HET709" s="414"/>
      <c r="HEU709" s="413"/>
      <c r="HEV709" s="413"/>
      <c r="HEW709" s="414"/>
      <c r="HEX709" s="414"/>
      <c r="HEY709" s="413"/>
      <c r="HEZ709" s="413"/>
      <c r="HFA709" s="414"/>
      <c r="HFB709" s="414"/>
      <c r="HFC709" s="413"/>
      <c r="HFD709" s="413"/>
      <c r="HFE709" s="413"/>
      <c r="HFF709" s="413"/>
      <c r="HFG709" s="413"/>
      <c r="HFH709" s="413"/>
      <c r="HFI709" s="413"/>
      <c r="HFJ709" s="414"/>
      <c r="HFK709" s="414"/>
      <c r="HFL709" s="413"/>
      <c r="HFM709" s="413"/>
      <c r="HFN709" s="414"/>
      <c r="HFO709" s="414"/>
      <c r="HFP709" s="413"/>
      <c r="HFQ709" s="413"/>
      <c r="HFR709" s="413"/>
      <c r="HFS709" s="413"/>
      <c r="HFT709" s="413"/>
      <c r="HFU709" s="407"/>
      <c r="HFV709" s="439"/>
      <c r="HFW709" s="413"/>
      <c r="HFX709" s="413"/>
      <c r="HFY709" s="413"/>
      <c r="HFZ709" s="413"/>
      <c r="HGA709" s="413"/>
      <c r="HGB709" s="413"/>
      <c r="HGC709" s="413"/>
      <c r="HGD709" s="412"/>
      <c r="HGE709" s="412"/>
      <c r="HGF709" s="412"/>
      <c r="HGG709" s="412"/>
      <c r="HGH709" s="412"/>
      <c r="HGI709" s="412"/>
      <c r="HGJ709" s="412"/>
      <c r="HGK709" s="412"/>
      <c r="HGL709" s="412"/>
      <c r="HGM709" s="412"/>
      <c r="HGN709" s="412"/>
      <c r="HGO709" s="412"/>
      <c r="HGP709" s="412"/>
      <c r="HGQ709" s="412"/>
      <c r="HGR709" s="412"/>
      <c r="HGS709" s="412"/>
      <c r="HGT709" s="412"/>
      <c r="HGU709" s="412"/>
      <c r="HGV709" s="412"/>
      <c r="HGW709" s="412"/>
      <c r="HGX709" s="412"/>
      <c r="HGY709" s="412"/>
      <c r="HGZ709" s="412"/>
      <c r="HHA709" s="412"/>
      <c r="HHB709" s="412"/>
      <c r="HHC709" s="412"/>
      <c r="HHD709" s="412"/>
      <c r="HHE709" s="412"/>
      <c r="HHF709" s="412"/>
      <c r="HHG709" s="412"/>
      <c r="HHH709" s="412"/>
      <c r="HHI709" s="412"/>
      <c r="HHJ709" s="412"/>
      <c r="HHK709" s="412"/>
      <c r="HHL709" s="412"/>
      <c r="HHM709" s="412"/>
      <c r="HHN709" s="412"/>
      <c r="HHO709" s="412"/>
      <c r="HHP709" s="412"/>
      <c r="HHQ709" s="412"/>
      <c r="HHR709" s="412"/>
      <c r="HHS709" s="412"/>
      <c r="HHT709" s="412"/>
      <c r="HHU709" s="412"/>
      <c r="HHV709" s="413"/>
      <c r="HHW709" s="413"/>
      <c r="HHX709" s="413"/>
      <c r="HHY709" s="413"/>
      <c r="HHZ709" s="413"/>
      <c r="HIA709" s="413"/>
      <c r="HIB709" s="413"/>
      <c r="HIC709" s="413"/>
      <c r="HID709" s="413"/>
      <c r="HIE709" s="413"/>
      <c r="HIF709" s="413"/>
      <c r="HIG709" s="413"/>
      <c r="HIH709" s="413"/>
      <c r="HII709" s="413"/>
      <c r="HIJ709" s="413"/>
      <c r="HIK709" s="413"/>
      <c r="HIL709" s="413"/>
      <c r="HIM709" s="413"/>
      <c r="HIN709" s="413"/>
      <c r="HIO709" s="413"/>
      <c r="HIP709" s="413"/>
      <c r="HIQ709" s="413"/>
      <c r="HIR709" s="413"/>
      <c r="HIS709" s="413"/>
      <c r="HIT709" s="414"/>
      <c r="HIU709" s="414"/>
      <c r="HIV709" s="414"/>
      <c r="HIW709" s="414"/>
      <c r="HIX709" s="414"/>
      <c r="HIY709" s="413"/>
      <c r="HIZ709" s="413"/>
      <c r="HJA709" s="414"/>
      <c r="HJB709" s="414"/>
      <c r="HJC709" s="413"/>
      <c r="HJD709" s="413"/>
      <c r="HJE709" s="414"/>
      <c r="HJF709" s="414"/>
      <c r="HJG709" s="413"/>
      <c r="HJH709" s="413"/>
      <c r="HJI709" s="413"/>
      <c r="HJJ709" s="413"/>
      <c r="HJK709" s="413"/>
      <c r="HJL709" s="413"/>
      <c r="HJM709" s="413"/>
      <c r="HJN709" s="414"/>
      <c r="HJO709" s="414"/>
      <c r="HJP709" s="413"/>
      <c r="HJQ709" s="413"/>
      <c r="HJR709" s="414"/>
      <c r="HJS709" s="414"/>
      <c r="HJT709" s="413"/>
      <c r="HJU709" s="413"/>
      <c r="HJV709" s="413"/>
      <c r="HJW709" s="413"/>
      <c r="HJX709" s="413"/>
      <c r="HJY709" s="407"/>
      <c r="HJZ709" s="439"/>
      <c r="HKA709" s="413"/>
      <c r="HKB709" s="413"/>
      <c r="HKC709" s="413"/>
      <c r="HKD709" s="413"/>
      <c r="HKE709" s="413"/>
      <c r="HKF709" s="413"/>
      <c r="HKG709" s="413"/>
      <c r="HKH709" s="412"/>
      <c r="HKI709" s="412"/>
      <c r="HKJ709" s="412"/>
      <c r="HKK709" s="412"/>
      <c r="HKL709" s="412"/>
      <c r="HKM709" s="412"/>
      <c r="HKN709" s="412"/>
      <c r="HKO709" s="412"/>
      <c r="HKP709" s="412"/>
      <c r="HKQ709" s="412"/>
      <c r="HKR709" s="412"/>
      <c r="HKS709" s="412"/>
      <c r="HKT709" s="412"/>
      <c r="HKU709" s="412"/>
      <c r="HKV709" s="412"/>
      <c r="HKW709" s="412"/>
      <c r="HKX709" s="412"/>
      <c r="HKY709" s="412"/>
      <c r="HKZ709" s="412"/>
      <c r="HLA709" s="412"/>
      <c r="HLB709" s="412"/>
      <c r="HLC709" s="412"/>
      <c r="HLD709" s="412"/>
      <c r="HLE709" s="412"/>
      <c r="HLF709" s="412"/>
      <c r="HLG709" s="412"/>
      <c r="HLH709" s="412"/>
      <c r="HLI709" s="412"/>
      <c r="HLJ709" s="412"/>
      <c r="HLK709" s="412"/>
      <c r="HLL709" s="412"/>
      <c r="HLM709" s="412"/>
      <c r="HLN709" s="412"/>
      <c r="HLO709" s="412"/>
      <c r="HLP709" s="412"/>
      <c r="HLQ709" s="412"/>
      <c r="HLR709" s="412"/>
      <c r="HLS709" s="412"/>
      <c r="HLT709" s="412"/>
      <c r="HLU709" s="412"/>
      <c r="HLV709" s="412"/>
      <c r="HLW709" s="412"/>
      <c r="HLX709" s="412"/>
      <c r="HLY709" s="412"/>
      <c r="HLZ709" s="413"/>
      <c r="HMA709" s="413"/>
      <c r="HMB709" s="413"/>
      <c r="HMC709" s="413"/>
      <c r="HMD709" s="413"/>
      <c r="HME709" s="413"/>
      <c r="HMF709" s="413"/>
      <c r="HMG709" s="413"/>
      <c r="HMH709" s="413"/>
      <c r="HMI709" s="413"/>
      <c r="HMJ709" s="413"/>
      <c r="HMK709" s="413"/>
      <c r="HML709" s="413"/>
      <c r="HMM709" s="413"/>
      <c r="HMN709" s="413"/>
      <c r="HMO709" s="413"/>
      <c r="HMP709" s="413"/>
      <c r="HMQ709" s="413"/>
      <c r="HMR709" s="413"/>
      <c r="HMS709" s="413"/>
      <c r="HMT709" s="413"/>
      <c r="HMU709" s="413"/>
      <c r="HMV709" s="413"/>
      <c r="HMW709" s="413"/>
      <c r="HMX709" s="414"/>
      <c r="HMY709" s="414"/>
      <c r="HMZ709" s="414"/>
      <c r="HNA709" s="414"/>
      <c r="HNB709" s="414"/>
      <c r="HNC709" s="413"/>
      <c r="HND709" s="413"/>
      <c r="HNE709" s="414"/>
      <c r="HNF709" s="414"/>
      <c r="HNG709" s="413"/>
      <c r="HNH709" s="413"/>
      <c r="HNI709" s="414"/>
      <c r="HNJ709" s="414"/>
      <c r="HNK709" s="413"/>
      <c r="HNL709" s="413"/>
      <c r="HNM709" s="413"/>
      <c r="HNN709" s="413"/>
      <c r="HNO709" s="413"/>
      <c r="HNP709" s="413"/>
      <c r="HNQ709" s="413"/>
      <c r="HNR709" s="414"/>
      <c r="HNS709" s="414"/>
      <c r="HNT709" s="413"/>
      <c r="HNU709" s="413"/>
      <c r="HNV709" s="414"/>
      <c r="HNW709" s="414"/>
      <c r="HNX709" s="413"/>
      <c r="HNY709" s="413"/>
      <c r="HNZ709" s="413"/>
      <c r="HOA709" s="413"/>
      <c r="HOB709" s="413"/>
      <c r="HOC709" s="407"/>
      <c r="HOD709" s="439"/>
      <c r="HOE709" s="413"/>
      <c r="HOF709" s="413"/>
      <c r="HOG709" s="413"/>
      <c r="HOH709" s="413"/>
      <c r="HOI709" s="413"/>
      <c r="HOJ709" s="413"/>
      <c r="HOK709" s="413"/>
      <c r="HOL709" s="412"/>
      <c r="HOM709" s="412"/>
      <c r="HON709" s="412"/>
      <c r="HOO709" s="412"/>
      <c r="HOP709" s="412"/>
      <c r="HOQ709" s="412"/>
      <c r="HOR709" s="412"/>
      <c r="HOS709" s="412"/>
      <c r="HOT709" s="412"/>
      <c r="HOU709" s="412"/>
      <c r="HOV709" s="412"/>
      <c r="HOW709" s="412"/>
      <c r="HOX709" s="412"/>
      <c r="HOY709" s="412"/>
      <c r="HOZ709" s="412"/>
      <c r="HPA709" s="412"/>
      <c r="HPB709" s="412"/>
      <c r="HPC709" s="412"/>
      <c r="HPD709" s="412"/>
      <c r="HPE709" s="412"/>
      <c r="HPF709" s="412"/>
      <c r="HPG709" s="412"/>
      <c r="HPH709" s="412"/>
      <c r="HPI709" s="412"/>
      <c r="HPJ709" s="412"/>
      <c r="HPK709" s="412"/>
      <c r="HPL709" s="412"/>
      <c r="HPM709" s="412"/>
      <c r="HPN709" s="412"/>
      <c r="HPO709" s="412"/>
      <c r="HPP709" s="412"/>
      <c r="HPQ709" s="412"/>
      <c r="HPR709" s="412"/>
      <c r="HPS709" s="412"/>
      <c r="HPT709" s="412"/>
      <c r="HPU709" s="412"/>
      <c r="HPV709" s="412"/>
      <c r="HPW709" s="412"/>
      <c r="HPX709" s="412"/>
      <c r="HPY709" s="412"/>
      <c r="HPZ709" s="412"/>
      <c r="HQA709" s="412"/>
      <c r="HQB709" s="412"/>
      <c r="HQC709" s="412"/>
      <c r="HQD709" s="413"/>
      <c r="HQE709" s="413"/>
      <c r="HQF709" s="413"/>
      <c r="HQG709" s="413"/>
      <c r="HQH709" s="413"/>
      <c r="HQI709" s="413"/>
      <c r="HQJ709" s="413"/>
      <c r="HQK709" s="413"/>
      <c r="HQL709" s="413"/>
      <c r="HQM709" s="413"/>
      <c r="HQN709" s="413"/>
      <c r="HQO709" s="413"/>
      <c r="HQP709" s="413"/>
      <c r="HQQ709" s="413"/>
      <c r="HQR709" s="413"/>
      <c r="HQS709" s="413"/>
      <c r="HQT709" s="413"/>
      <c r="HQU709" s="413"/>
      <c r="HQV709" s="413"/>
      <c r="HQW709" s="413"/>
      <c r="HQX709" s="413"/>
      <c r="HQY709" s="413"/>
      <c r="HQZ709" s="413"/>
      <c r="HRA709" s="413"/>
      <c r="HRB709" s="414"/>
      <c r="HRC709" s="414"/>
      <c r="HRD709" s="414"/>
      <c r="HRE709" s="414"/>
      <c r="HRF709" s="414"/>
      <c r="HRG709" s="413"/>
      <c r="HRH709" s="413"/>
      <c r="HRI709" s="414"/>
      <c r="HRJ709" s="414"/>
      <c r="HRK709" s="413"/>
      <c r="HRL709" s="413"/>
      <c r="HRM709" s="414"/>
      <c r="HRN709" s="414"/>
      <c r="HRO709" s="413"/>
      <c r="HRP709" s="413"/>
      <c r="HRQ709" s="413"/>
      <c r="HRR709" s="413"/>
      <c r="HRS709" s="413"/>
      <c r="HRT709" s="413"/>
      <c r="HRU709" s="413"/>
      <c r="HRV709" s="414"/>
      <c r="HRW709" s="414"/>
      <c r="HRX709" s="413"/>
      <c r="HRY709" s="413"/>
      <c r="HRZ709" s="414"/>
      <c r="HSA709" s="414"/>
      <c r="HSB709" s="413"/>
      <c r="HSC709" s="413"/>
      <c r="HSD709" s="413"/>
      <c r="HSE709" s="413"/>
      <c r="HSF709" s="413"/>
      <c r="HSG709" s="407"/>
      <c r="HSH709" s="439"/>
      <c r="HSI709" s="413"/>
      <c r="HSJ709" s="413"/>
      <c r="HSK709" s="413"/>
      <c r="HSL709" s="413"/>
      <c r="HSM709" s="413"/>
      <c r="HSN709" s="413"/>
      <c r="HSO709" s="413"/>
      <c r="HSP709" s="412"/>
      <c r="HSQ709" s="412"/>
      <c r="HSR709" s="412"/>
      <c r="HSS709" s="412"/>
      <c r="HST709" s="412"/>
      <c r="HSU709" s="412"/>
      <c r="HSV709" s="412"/>
      <c r="HSW709" s="412"/>
      <c r="HSX709" s="412"/>
      <c r="HSY709" s="412"/>
      <c r="HSZ709" s="412"/>
      <c r="HTA709" s="412"/>
      <c r="HTB709" s="412"/>
      <c r="HTC709" s="412"/>
      <c r="HTD709" s="412"/>
      <c r="HTE709" s="412"/>
      <c r="HTF709" s="412"/>
      <c r="HTG709" s="412"/>
      <c r="HTH709" s="412"/>
      <c r="HTI709" s="412"/>
      <c r="HTJ709" s="412"/>
      <c r="HTK709" s="412"/>
      <c r="HTL709" s="412"/>
      <c r="HTM709" s="412"/>
      <c r="HTN709" s="412"/>
      <c r="HTO709" s="412"/>
      <c r="HTP709" s="412"/>
      <c r="HTQ709" s="412"/>
      <c r="HTR709" s="412"/>
      <c r="HTS709" s="412"/>
      <c r="HTT709" s="412"/>
      <c r="HTU709" s="412"/>
      <c r="HTV709" s="412"/>
      <c r="HTW709" s="412"/>
      <c r="HTX709" s="412"/>
      <c r="HTY709" s="412"/>
      <c r="HTZ709" s="412"/>
      <c r="HUA709" s="412"/>
      <c r="HUB709" s="412"/>
      <c r="HUC709" s="412"/>
      <c r="HUD709" s="412"/>
      <c r="HUE709" s="412"/>
      <c r="HUF709" s="412"/>
      <c r="HUG709" s="412"/>
      <c r="HUH709" s="413"/>
      <c r="HUI709" s="413"/>
      <c r="HUJ709" s="413"/>
      <c r="HUK709" s="413"/>
      <c r="HUL709" s="413"/>
      <c r="HUM709" s="413"/>
      <c r="HUN709" s="413"/>
      <c r="HUO709" s="413"/>
      <c r="HUP709" s="413"/>
      <c r="HUQ709" s="413"/>
      <c r="HUR709" s="413"/>
      <c r="HUS709" s="413"/>
      <c r="HUT709" s="413"/>
      <c r="HUU709" s="413"/>
      <c r="HUV709" s="413"/>
      <c r="HUW709" s="413"/>
      <c r="HUX709" s="413"/>
      <c r="HUY709" s="413"/>
      <c r="HUZ709" s="413"/>
      <c r="HVA709" s="413"/>
      <c r="HVB709" s="413"/>
      <c r="HVC709" s="413"/>
      <c r="HVD709" s="413"/>
      <c r="HVE709" s="413"/>
      <c r="HVF709" s="414"/>
      <c r="HVG709" s="414"/>
      <c r="HVH709" s="414"/>
      <c r="HVI709" s="414"/>
      <c r="HVJ709" s="414"/>
      <c r="HVK709" s="413"/>
      <c r="HVL709" s="413"/>
      <c r="HVM709" s="414"/>
      <c r="HVN709" s="414"/>
      <c r="HVO709" s="413"/>
      <c r="HVP709" s="413"/>
      <c r="HVQ709" s="414"/>
      <c r="HVR709" s="414"/>
      <c r="HVS709" s="413"/>
      <c r="HVT709" s="413"/>
      <c r="HVU709" s="413"/>
      <c r="HVV709" s="413"/>
      <c r="HVW709" s="413"/>
      <c r="HVX709" s="413"/>
      <c r="HVY709" s="413"/>
      <c r="HVZ709" s="414"/>
      <c r="HWA709" s="414"/>
      <c r="HWB709" s="413"/>
      <c r="HWC709" s="413"/>
      <c r="HWD709" s="414"/>
      <c r="HWE709" s="414"/>
      <c r="HWF709" s="413"/>
      <c r="HWG709" s="413"/>
      <c r="HWH709" s="413"/>
      <c r="HWI709" s="413"/>
      <c r="HWJ709" s="413"/>
      <c r="HWK709" s="407"/>
      <c r="HWL709" s="439"/>
      <c r="HWM709" s="413"/>
      <c r="HWN709" s="413"/>
      <c r="HWO709" s="413"/>
      <c r="HWP709" s="413"/>
      <c r="HWQ709" s="413"/>
      <c r="HWR709" s="413"/>
      <c r="HWS709" s="413"/>
      <c r="HWT709" s="412"/>
      <c r="HWU709" s="412"/>
      <c r="HWV709" s="412"/>
      <c r="HWW709" s="412"/>
      <c r="HWX709" s="412"/>
      <c r="HWY709" s="412"/>
      <c r="HWZ709" s="412"/>
      <c r="HXA709" s="412"/>
      <c r="HXB709" s="412"/>
      <c r="HXC709" s="412"/>
      <c r="HXD709" s="412"/>
      <c r="HXE709" s="412"/>
      <c r="HXF709" s="412"/>
      <c r="HXG709" s="412"/>
      <c r="HXH709" s="412"/>
      <c r="HXI709" s="412"/>
      <c r="HXJ709" s="412"/>
      <c r="HXK709" s="412"/>
      <c r="HXL709" s="412"/>
      <c r="HXM709" s="412"/>
      <c r="HXN709" s="412"/>
      <c r="HXO709" s="412"/>
      <c r="HXP709" s="412"/>
      <c r="HXQ709" s="412"/>
      <c r="HXR709" s="412"/>
      <c r="HXS709" s="412"/>
      <c r="HXT709" s="412"/>
      <c r="HXU709" s="412"/>
      <c r="HXV709" s="412"/>
      <c r="HXW709" s="412"/>
      <c r="HXX709" s="412"/>
      <c r="HXY709" s="412"/>
      <c r="HXZ709" s="412"/>
      <c r="HYA709" s="412"/>
      <c r="HYB709" s="412"/>
      <c r="HYC709" s="412"/>
      <c r="HYD709" s="412"/>
      <c r="HYE709" s="412"/>
      <c r="HYF709" s="412"/>
      <c r="HYG709" s="412"/>
      <c r="HYH709" s="412"/>
      <c r="HYI709" s="412"/>
      <c r="HYJ709" s="412"/>
      <c r="HYK709" s="412"/>
      <c r="HYL709" s="413"/>
      <c r="HYM709" s="413"/>
      <c r="HYN709" s="413"/>
      <c r="HYO709" s="413"/>
      <c r="HYP709" s="413"/>
      <c r="HYQ709" s="413"/>
      <c r="HYR709" s="413"/>
      <c r="HYS709" s="413"/>
      <c r="HYT709" s="413"/>
      <c r="HYU709" s="413"/>
      <c r="HYV709" s="413"/>
      <c r="HYW709" s="413"/>
      <c r="HYX709" s="413"/>
      <c r="HYY709" s="413"/>
      <c r="HYZ709" s="413"/>
      <c r="HZA709" s="413"/>
      <c r="HZB709" s="413"/>
      <c r="HZC709" s="413"/>
      <c r="HZD709" s="413"/>
      <c r="HZE709" s="413"/>
      <c r="HZF709" s="413"/>
      <c r="HZG709" s="413"/>
      <c r="HZH709" s="413"/>
      <c r="HZI709" s="413"/>
      <c r="HZJ709" s="414"/>
      <c r="HZK709" s="414"/>
      <c r="HZL709" s="414"/>
      <c r="HZM709" s="414"/>
      <c r="HZN709" s="414"/>
      <c r="HZO709" s="413"/>
      <c r="HZP709" s="413"/>
      <c r="HZQ709" s="414"/>
      <c r="HZR709" s="414"/>
      <c r="HZS709" s="413"/>
      <c r="HZT709" s="413"/>
      <c r="HZU709" s="414"/>
      <c r="HZV709" s="414"/>
      <c r="HZW709" s="413"/>
      <c r="HZX709" s="413"/>
      <c r="HZY709" s="413"/>
      <c r="HZZ709" s="413"/>
      <c r="IAA709" s="413"/>
      <c r="IAB709" s="413"/>
      <c r="IAC709" s="413"/>
      <c r="IAD709" s="414"/>
      <c r="IAE709" s="414"/>
      <c r="IAF709" s="413"/>
      <c r="IAG709" s="413"/>
      <c r="IAH709" s="414"/>
      <c r="IAI709" s="414"/>
      <c r="IAJ709" s="413"/>
      <c r="IAK709" s="413"/>
      <c r="IAL709" s="413"/>
      <c r="IAM709" s="413"/>
      <c r="IAN709" s="413"/>
      <c r="IAO709" s="407"/>
      <c r="IAP709" s="439"/>
      <c r="IAQ709" s="413"/>
      <c r="IAR709" s="413"/>
      <c r="IAS709" s="413"/>
      <c r="IAT709" s="413"/>
      <c r="IAU709" s="413"/>
      <c r="IAV709" s="413"/>
      <c r="IAW709" s="413"/>
      <c r="IAX709" s="412"/>
      <c r="IAY709" s="412"/>
      <c r="IAZ709" s="412"/>
      <c r="IBA709" s="412"/>
      <c r="IBB709" s="412"/>
      <c r="IBC709" s="412"/>
      <c r="IBD709" s="412"/>
      <c r="IBE709" s="412"/>
      <c r="IBF709" s="412"/>
      <c r="IBG709" s="412"/>
      <c r="IBH709" s="412"/>
      <c r="IBI709" s="412"/>
      <c r="IBJ709" s="412"/>
      <c r="IBK709" s="412"/>
      <c r="IBL709" s="412"/>
      <c r="IBM709" s="412"/>
      <c r="IBN709" s="412"/>
      <c r="IBO709" s="412"/>
      <c r="IBP709" s="412"/>
      <c r="IBQ709" s="412"/>
      <c r="IBR709" s="412"/>
      <c r="IBS709" s="412"/>
      <c r="IBT709" s="412"/>
      <c r="IBU709" s="412"/>
      <c r="IBV709" s="412"/>
      <c r="IBW709" s="412"/>
      <c r="IBX709" s="412"/>
      <c r="IBY709" s="412"/>
      <c r="IBZ709" s="412"/>
      <c r="ICA709" s="412"/>
      <c r="ICB709" s="412"/>
      <c r="ICC709" s="412"/>
      <c r="ICD709" s="412"/>
      <c r="ICE709" s="412"/>
      <c r="ICF709" s="412"/>
      <c r="ICG709" s="412"/>
      <c r="ICH709" s="412"/>
      <c r="ICI709" s="412"/>
      <c r="ICJ709" s="412"/>
      <c r="ICK709" s="412"/>
      <c r="ICL709" s="412"/>
      <c r="ICM709" s="412"/>
      <c r="ICN709" s="412"/>
      <c r="ICO709" s="412"/>
      <c r="ICP709" s="413"/>
      <c r="ICQ709" s="413"/>
      <c r="ICR709" s="413"/>
      <c r="ICS709" s="413"/>
      <c r="ICT709" s="413"/>
      <c r="ICU709" s="413"/>
      <c r="ICV709" s="413"/>
      <c r="ICW709" s="413"/>
      <c r="ICX709" s="413"/>
      <c r="ICY709" s="413"/>
      <c r="ICZ709" s="413"/>
      <c r="IDA709" s="413"/>
      <c r="IDB709" s="413"/>
      <c r="IDC709" s="413"/>
      <c r="IDD709" s="413"/>
      <c r="IDE709" s="413"/>
      <c r="IDF709" s="413"/>
      <c r="IDG709" s="413"/>
      <c r="IDH709" s="413"/>
      <c r="IDI709" s="413"/>
      <c r="IDJ709" s="413"/>
      <c r="IDK709" s="413"/>
      <c r="IDL709" s="413"/>
      <c r="IDM709" s="413"/>
      <c r="IDN709" s="414"/>
      <c r="IDO709" s="414"/>
      <c r="IDP709" s="414"/>
      <c r="IDQ709" s="414"/>
      <c r="IDR709" s="414"/>
      <c r="IDS709" s="413"/>
      <c r="IDT709" s="413"/>
      <c r="IDU709" s="414"/>
      <c r="IDV709" s="414"/>
      <c r="IDW709" s="413"/>
      <c r="IDX709" s="413"/>
      <c r="IDY709" s="414"/>
      <c r="IDZ709" s="414"/>
      <c r="IEA709" s="413"/>
      <c r="IEB709" s="413"/>
      <c r="IEC709" s="413"/>
      <c r="IED709" s="413"/>
      <c r="IEE709" s="413"/>
      <c r="IEF709" s="413"/>
      <c r="IEG709" s="413"/>
      <c r="IEH709" s="414"/>
      <c r="IEI709" s="414"/>
      <c r="IEJ709" s="413"/>
      <c r="IEK709" s="413"/>
      <c r="IEL709" s="414"/>
      <c r="IEM709" s="414"/>
      <c r="IEN709" s="413"/>
      <c r="IEO709" s="413"/>
      <c r="IEP709" s="413"/>
      <c r="IEQ709" s="413"/>
      <c r="IER709" s="413"/>
      <c r="IES709" s="407"/>
      <c r="IET709" s="439"/>
      <c r="IEU709" s="413"/>
      <c r="IEV709" s="413"/>
      <c r="IEW709" s="413"/>
      <c r="IEX709" s="413"/>
      <c r="IEY709" s="413"/>
      <c r="IEZ709" s="413"/>
      <c r="IFA709" s="413"/>
      <c r="IFB709" s="412"/>
      <c r="IFC709" s="412"/>
      <c r="IFD709" s="412"/>
      <c r="IFE709" s="412"/>
      <c r="IFF709" s="412"/>
      <c r="IFG709" s="412"/>
      <c r="IFH709" s="412"/>
      <c r="IFI709" s="412"/>
      <c r="IFJ709" s="412"/>
      <c r="IFK709" s="412"/>
      <c r="IFL709" s="412"/>
      <c r="IFM709" s="412"/>
      <c r="IFN709" s="412"/>
      <c r="IFO709" s="412"/>
      <c r="IFP709" s="412"/>
      <c r="IFQ709" s="412"/>
      <c r="IFR709" s="412"/>
      <c r="IFS709" s="412"/>
      <c r="IFT709" s="412"/>
      <c r="IFU709" s="412"/>
      <c r="IFV709" s="412"/>
      <c r="IFW709" s="412"/>
      <c r="IFX709" s="412"/>
      <c r="IFY709" s="412"/>
      <c r="IFZ709" s="412"/>
      <c r="IGA709" s="412"/>
      <c r="IGB709" s="412"/>
      <c r="IGC709" s="412"/>
      <c r="IGD709" s="412"/>
      <c r="IGE709" s="412"/>
      <c r="IGF709" s="412"/>
      <c r="IGG709" s="412"/>
      <c r="IGH709" s="412"/>
      <c r="IGI709" s="412"/>
      <c r="IGJ709" s="412"/>
      <c r="IGK709" s="412"/>
      <c r="IGL709" s="412"/>
      <c r="IGM709" s="412"/>
      <c r="IGN709" s="412"/>
      <c r="IGO709" s="412"/>
      <c r="IGP709" s="412"/>
      <c r="IGQ709" s="412"/>
      <c r="IGR709" s="412"/>
      <c r="IGS709" s="412"/>
      <c r="IGT709" s="413"/>
      <c r="IGU709" s="413"/>
      <c r="IGV709" s="413"/>
      <c r="IGW709" s="413"/>
      <c r="IGX709" s="413"/>
      <c r="IGY709" s="413"/>
      <c r="IGZ709" s="413"/>
      <c r="IHA709" s="413"/>
      <c r="IHB709" s="413"/>
      <c r="IHC709" s="413"/>
      <c r="IHD709" s="413"/>
      <c r="IHE709" s="413"/>
      <c r="IHF709" s="413"/>
      <c r="IHG709" s="413"/>
      <c r="IHH709" s="413"/>
      <c r="IHI709" s="413"/>
      <c r="IHJ709" s="413"/>
      <c r="IHK709" s="413"/>
      <c r="IHL709" s="413"/>
      <c r="IHM709" s="413"/>
      <c r="IHN709" s="413"/>
      <c r="IHO709" s="413"/>
      <c r="IHP709" s="413"/>
      <c r="IHQ709" s="413"/>
      <c r="IHR709" s="414"/>
      <c r="IHS709" s="414"/>
      <c r="IHT709" s="414"/>
      <c r="IHU709" s="414"/>
      <c r="IHV709" s="414"/>
      <c r="IHW709" s="413"/>
      <c r="IHX709" s="413"/>
      <c r="IHY709" s="414"/>
      <c r="IHZ709" s="414"/>
      <c r="IIA709" s="413"/>
      <c r="IIB709" s="413"/>
      <c r="IIC709" s="414"/>
      <c r="IID709" s="414"/>
      <c r="IIE709" s="413"/>
      <c r="IIF709" s="413"/>
      <c r="IIG709" s="413"/>
      <c r="IIH709" s="413"/>
      <c r="III709" s="413"/>
      <c r="IIJ709" s="413"/>
      <c r="IIK709" s="413"/>
      <c r="IIL709" s="414"/>
      <c r="IIM709" s="414"/>
      <c r="IIN709" s="413"/>
      <c r="IIO709" s="413"/>
      <c r="IIP709" s="414"/>
      <c r="IIQ709" s="414"/>
      <c r="IIR709" s="413"/>
      <c r="IIS709" s="413"/>
      <c r="IIT709" s="413"/>
      <c r="IIU709" s="413"/>
      <c r="IIV709" s="413"/>
      <c r="IIW709" s="407"/>
      <c r="IIX709" s="439"/>
      <c r="IIY709" s="413"/>
      <c r="IIZ709" s="413"/>
      <c r="IJA709" s="413"/>
      <c r="IJB709" s="413"/>
      <c r="IJC709" s="413"/>
      <c r="IJD709" s="413"/>
      <c r="IJE709" s="413"/>
      <c r="IJF709" s="412"/>
      <c r="IJG709" s="412"/>
      <c r="IJH709" s="412"/>
      <c r="IJI709" s="412"/>
      <c r="IJJ709" s="412"/>
      <c r="IJK709" s="412"/>
      <c r="IJL709" s="412"/>
      <c r="IJM709" s="412"/>
      <c r="IJN709" s="412"/>
      <c r="IJO709" s="412"/>
      <c r="IJP709" s="412"/>
      <c r="IJQ709" s="412"/>
      <c r="IJR709" s="412"/>
      <c r="IJS709" s="412"/>
      <c r="IJT709" s="412"/>
      <c r="IJU709" s="412"/>
      <c r="IJV709" s="412"/>
      <c r="IJW709" s="412"/>
      <c r="IJX709" s="412"/>
      <c r="IJY709" s="412"/>
      <c r="IJZ709" s="412"/>
      <c r="IKA709" s="412"/>
      <c r="IKB709" s="412"/>
      <c r="IKC709" s="412"/>
      <c r="IKD709" s="412"/>
      <c r="IKE709" s="412"/>
      <c r="IKF709" s="412"/>
      <c r="IKG709" s="412"/>
      <c r="IKH709" s="412"/>
      <c r="IKI709" s="412"/>
      <c r="IKJ709" s="412"/>
      <c r="IKK709" s="412"/>
      <c r="IKL709" s="412"/>
      <c r="IKM709" s="412"/>
      <c r="IKN709" s="412"/>
      <c r="IKO709" s="412"/>
      <c r="IKP709" s="412"/>
      <c r="IKQ709" s="412"/>
      <c r="IKR709" s="412"/>
      <c r="IKS709" s="412"/>
      <c r="IKT709" s="412"/>
      <c r="IKU709" s="412"/>
      <c r="IKV709" s="412"/>
      <c r="IKW709" s="412"/>
      <c r="IKX709" s="413"/>
      <c r="IKY709" s="413"/>
      <c r="IKZ709" s="413"/>
      <c r="ILA709" s="413"/>
      <c r="ILB709" s="413"/>
      <c r="ILC709" s="413"/>
      <c r="ILD709" s="413"/>
      <c r="ILE709" s="413"/>
      <c r="ILF709" s="413"/>
      <c r="ILG709" s="413"/>
      <c r="ILH709" s="413"/>
      <c r="ILI709" s="413"/>
      <c r="ILJ709" s="413"/>
      <c r="ILK709" s="413"/>
      <c r="ILL709" s="413"/>
      <c r="ILM709" s="413"/>
      <c r="ILN709" s="413"/>
      <c r="ILO709" s="413"/>
      <c r="ILP709" s="413"/>
      <c r="ILQ709" s="413"/>
      <c r="ILR709" s="413"/>
      <c r="ILS709" s="413"/>
      <c r="ILT709" s="413"/>
      <c r="ILU709" s="413"/>
      <c r="ILV709" s="414"/>
      <c r="ILW709" s="414"/>
      <c r="ILX709" s="414"/>
      <c r="ILY709" s="414"/>
      <c r="ILZ709" s="414"/>
      <c r="IMA709" s="413"/>
      <c r="IMB709" s="413"/>
      <c r="IMC709" s="414"/>
      <c r="IMD709" s="414"/>
      <c r="IME709" s="413"/>
      <c r="IMF709" s="413"/>
      <c r="IMG709" s="414"/>
      <c r="IMH709" s="414"/>
      <c r="IMI709" s="413"/>
      <c r="IMJ709" s="413"/>
      <c r="IMK709" s="413"/>
      <c r="IML709" s="413"/>
      <c r="IMM709" s="413"/>
      <c r="IMN709" s="413"/>
      <c r="IMO709" s="413"/>
      <c r="IMP709" s="414"/>
      <c r="IMQ709" s="414"/>
      <c r="IMR709" s="413"/>
      <c r="IMS709" s="413"/>
      <c r="IMT709" s="414"/>
      <c r="IMU709" s="414"/>
      <c r="IMV709" s="413"/>
      <c r="IMW709" s="413"/>
      <c r="IMX709" s="413"/>
      <c r="IMY709" s="413"/>
      <c r="IMZ709" s="413"/>
      <c r="INA709" s="407"/>
      <c r="INB709" s="439"/>
      <c r="INC709" s="413"/>
      <c r="IND709" s="413"/>
      <c r="INE709" s="413"/>
      <c r="INF709" s="413"/>
      <c r="ING709" s="413"/>
      <c r="INH709" s="413"/>
      <c r="INI709" s="413"/>
      <c r="INJ709" s="412"/>
      <c r="INK709" s="412"/>
      <c r="INL709" s="412"/>
      <c r="INM709" s="412"/>
      <c r="INN709" s="412"/>
      <c r="INO709" s="412"/>
      <c r="INP709" s="412"/>
      <c r="INQ709" s="412"/>
      <c r="INR709" s="412"/>
      <c r="INS709" s="412"/>
      <c r="INT709" s="412"/>
      <c r="INU709" s="412"/>
      <c r="INV709" s="412"/>
      <c r="INW709" s="412"/>
      <c r="INX709" s="412"/>
      <c r="INY709" s="412"/>
      <c r="INZ709" s="412"/>
      <c r="IOA709" s="412"/>
      <c r="IOB709" s="412"/>
      <c r="IOC709" s="412"/>
      <c r="IOD709" s="412"/>
      <c r="IOE709" s="412"/>
      <c r="IOF709" s="412"/>
      <c r="IOG709" s="412"/>
      <c r="IOH709" s="412"/>
      <c r="IOI709" s="412"/>
      <c r="IOJ709" s="412"/>
      <c r="IOK709" s="412"/>
      <c r="IOL709" s="412"/>
      <c r="IOM709" s="412"/>
      <c r="ION709" s="412"/>
      <c r="IOO709" s="412"/>
      <c r="IOP709" s="412"/>
      <c r="IOQ709" s="412"/>
      <c r="IOR709" s="412"/>
      <c r="IOS709" s="412"/>
      <c r="IOT709" s="412"/>
      <c r="IOU709" s="412"/>
      <c r="IOV709" s="412"/>
      <c r="IOW709" s="412"/>
      <c r="IOX709" s="412"/>
      <c r="IOY709" s="412"/>
      <c r="IOZ709" s="412"/>
      <c r="IPA709" s="412"/>
      <c r="IPB709" s="413"/>
      <c r="IPC709" s="413"/>
      <c r="IPD709" s="413"/>
      <c r="IPE709" s="413"/>
      <c r="IPF709" s="413"/>
      <c r="IPG709" s="413"/>
      <c r="IPH709" s="413"/>
      <c r="IPI709" s="413"/>
      <c r="IPJ709" s="413"/>
      <c r="IPK709" s="413"/>
      <c r="IPL709" s="413"/>
      <c r="IPM709" s="413"/>
      <c r="IPN709" s="413"/>
      <c r="IPO709" s="413"/>
      <c r="IPP709" s="413"/>
      <c r="IPQ709" s="413"/>
      <c r="IPR709" s="413"/>
      <c r="IPS709" s="413"/>
      <c r="IPT709" s="413"/>
      <c r="IPU709" s="413"/>
      <c r="IPV709" s="413"/>
      <c r="IPW709" s="413"/>
      <c r="IPX709" s="413"/>
      <c r="IPY709" s="413"/>
      <c r="IPZ709" s="414"/>
      <c r="IQA709" s="414"/>
      <c r="IQB709" s="414"/>
      <c r="IQC709" s="414"/>
      <c r="IQD709" s="414"/>
      <c r="IQE709" s="413"/>
      <c r="IQF709" s="413"/>
      <c r="IQG709" s="414"/>
      <c r="IQH709" s="414"/>
      <c r="IQI709" s="413"/>
      <c r="IQJ709" s="413"/>
      <c r="IQK709" s="414"/>
      <c r="IQL709" s="414"/>
      <c r="IQM709" s="413"/>
      <c r="IQN709" s="413"/>
      <c r="IQO709" s="413"/>
      <c r="IQP709" s="413"/>
      <c r="IQQ709" s="413"/>
      <c r="IQR709" s="413"/>
      <c r="IQS709" s="413"/>
      <c r="IQT709" s="414"/>
      <c r="IQU709" s="414"/>
      <c r="IQV709" s="413"/>
      <c r="IQW709" s="413"/>
      <c r="IQX709" s="414"/>
      <c r="IQY709" s="414"/>
      <c r="IQZ709" s="413"/>
      <c r="IRA709" s="413"/>
      <c r="IRB709" s="413"/>
      <c r="IRC709" s="413"/>
      <c r="IRD709" s="413"/>
      <c r="IRE709" s="407"/>
      <c r="IRF709" s="439"/>
      <c r="IRG709" s="413"/>
      <c r="IRH709" s="413"/>
      <c r="IRI709" s="413"/>
      <c r="IRJ709" s="413"/>
      <c r="IRK709" s="413"/>
      <c r="IRL709" s="413"/>
      <c r="IRM709" s="413"/>
      <c r="IRN709" s="412"/>
      <c r="IRO709" s="412"/>
      <c r="IRP709" s="412"/>
      <c r="IRQ709" s="412"/>
      <c r="IRR709" s="412"/>
      <c r="IRS709" s="412"/>
      <c r="IRT709" s="412"/>
      <c r="IRU709" s="412"/>
      <c r="IRV709" s="412"/>
      <c r="IRW709" s="412"/>
      <c r="IRX709" s="412"/>
      <c r="IRY709" s="412"/>
      <c r="IRZ709" s="412"/>
      <c r="ISA709" s="412"/>
      <c r="ISB709" s="412"/>
      <c r="ISC709" s="412"/>
      <c r="ISD709" s="412"/>
      <c r="ISE709" s="412"/>
      <c r="ISF709" s="412"/>
      <c r="ISG709" s="412"/>
      <c r="ISH709" s="412"/>
      <c r="ISI709" s="412"/>
      <c r="ISJ709" s="412"/>
      <c r="ISK709" s="412"/>
      <c r="ISL709" s="412"/>
      <c r="ISM709" s="412"/>
      <c r="ISN709" s="412"/>
      <c r="ISO709" s="412"/>
      <c r="ISP709" s="412"/>
      <c r="ISQ709" s="412"/>
      <c r="ISR709" s="412"/>
      <c r="ISS709" s="412"/>
      <c r="IST709" s="412"/>
      <c r="ISU709" s="412"/>
      <c r="ISV709" s="412"/>
      <c r="ISW709" s="412"/>
      <c r="ISX709" s="412"/>
      <c r="ISY709" s="412"/>
      <c r="ISZ709" s="412"/>
      <c r="ITA709" s="412"/>
      <c r="ITB709" s="412"/>
      <c r="ITC709" s="412"/>
      <c r="ITD709" s="412"/>
      <c r="ITE709" s="412"/>
      <c r="ITF709" s="413"/>
      <c r="ITG709" s="413"/>
      <c r="ITH709" s="413"/>
      <c r="ITI709" s="413"/>
      <c r="ITJ709" s="413"/>
      <c r="ITK709" s="413"/>
      <c r="ITL709" s="413"/>
      <c r="ITM709" s="413"/>
      <c r="ITN709" s="413"/>
      <c r="ITO709" s="413"/>
      <c r="ITP709" s="413"/>
      <c r="ITQ709" s="413"/>
      <c r="ITR709" s="413"/>
      <c r="ITS709" s="413"/>
      <c r="ITT709" s="413"/>
      <c r="ITU709" s="413"/>
      <c r="ITV709" s="413"/>
      <c r="ITW709" s="413"/>
      <c r="ITX709" s="413"/>
      <c r="ITY709" s="413"/>
      <c r="ITZ709" s="413"/>
      <c r="IUA709" s="413"/>
      <c r="IUB709" s="413"/>
      <c r="IUC709" s="413"/>
      <c r="IUD709" s="414"/>
      <c r="IUE709" s="414"/>
      <c r="IUF709" s="414"/>
      <c r="IUG709" s="414"/>
      <c r="IUH709" s="414"/>
      <c r="IUI709" s="413"/>
      <c r="IUJ709" s="413"/>
      <c r="IUK709" s="414"/>
      <c r="IUL709" s="414"/>
      <c r="IUM709" s="413"/>
      <c r="IUN709" s="413"/>
      <c r="IUO709" s="414"/>
      <c r="IUP709" s="414"/>
      <c r="IUQ709" s="413"/>
      <c r="IUR709" s="413"/>
      <c r="IUS709" s="413"/>
      <c r="IUT709" s="413"/>
      <c r="IUU709" s="413"/>
      <c r="IUV709" s="413"/>
      <c r="IUW709" s="413"/>
      <c r="IUX709" s="414"/>
      <c r="IUY709" s="414"/>
      <c r="IUZ709" s="413"/>
      <c r="IVA709" s="413"/>
      <c r="IVB709" s="414"/>
      <c r="IVC709" s="414"/>
      <c r="IVD709" s="413"/>
      <c r="IVE709" s="413"/>
      <c r="IVF709" s="413"/>
      <c r="IVG709" s="413"/>
      <c r="IVH709" s="413"/>
      <c r="IVI709" s="407"/>
      <c r="IVJ709" s="439"/>
      <c r="IVK709" s="413"/>
      <c r="IVL709" s="413"/>
      <c r="IVM709" s="413"/>
      <c r="IVN709" s="413"/>
      <c r="IVO709" s="413"/>
      <c r="IVP709" s="413"/>
      <c r="IVQ709" s="413"/>
      <c r="IVR709" s="412"/>
      <c r="IVS709" s="412"/>
      <c r="IVT709" s="412"/>
      <c r="IVU709" s="412"/>
      <c r="IVV709" s="412"/>
      <c r="IVW709" s="412"/>
      <c r="IVX709" s="412"/>
      <c r="IVY709" s="412"/>
      <c r="IVZ709" s="412"/>
      <c r="IWA709" s="412"/>
      <c r="IWB709" s="412"/>
      <c r="IWC709" s="412"/>
      <c r="IWD709" s="412"/>
      <c r="IWE709" s="412"/>
      <c r="IWF709" s="412"/>
      <c r="IWG709" s="412"/>
      <c r="IWH709" s="412"/>
      <c r="IWI709" s="412"/>
      <c r="IWJ709" s="412"/>
      <c r="IWK709" s="412"/>
      <c r="IWL709" s="412"/>
      <c r="IWM709" s="412"/>
      <c r="IWN709" s="412"/>
      <c r="IWO709" s="412"/>
      <c r="IWP709" s="412"/>
      <c r="IWQ709" s="412"/>
      <c r="IWR709" s="412"/>
      <c r="IWS709" s="412"/>
      <c r="IWT709" s="412"/>
      <c r="IWU709" s="412"/>
      <c r="IWV709" s="412"/>
      <c r="IWW709" s="412"/>
      <c r="IWX709" s="412"/>
      <c r="IWY709" s="412"/>
      <c r="IWZ709" s="412"/>
      <c r="IXA709" s="412"/>
      <c r="IXB709" s="412"/>
      <c r="IXC709" s="412"/>
      <c r="IXD709" s="412"/>
      <c r="IXE709" s="412"/>
      <c r="IXF709" s="412"/>
      <c r="IXG709" s="412"/>
      <c r="IXH709" s="412"/>
      <c r="IXI709" s="412"/>
      <c r="IXJ709" s="413"/>
      <c r="IXK709" s="413"/>
      <c r="IXL709" s="413"/>
      <c r="IXM709" s="413"/>
      <c r="IXN709" s="413"/>
      <c r="IXO709" s="413"/>
      <c r="IXP709" s="413"/>
      <c r="IXQ709" s="413"/>
      <c r="IXR709" s="413"/>
      <c r="IXS709" s="413"/>
      <c r="IXT709" s="413"/>
      <c r="IXU709" s="413"/>
      <c r="IXV709" s="413"/>
      <c r="IXW709" s="413"/>
      <c r="IXX709" s="413"/>
      <c r="IXY709" s="413"/>
      <c r="IXZ709" s="413"/>
      <c r="IYA709" s="413"/>
      <c r="IYB709" s="413"/>
      <c r="IYC709" s="413"/>
      <c r="IYD709" s="413"/>
      <c r="IYE709" s="413"/>
      <c r="IYF709" s="413"/>
      <c r="IYG709" s="413"/>
      <c r="IYH709" s="414"/>
      <c r="IYI709" s="414"/>
      <c r="IYJ709" s="414"/>
      <c r="IYK709" s="414"/>
      <c r="IYL709" s="414"/>
      <c r="IYM709" s="413"/>
      <c r="IYN709" s="413"/>
      <c r="IYO709" s="414"/>
      <c r="IYP709" s="414"/>
      <c r="IYQ709" s="413"/>
      <c r="IYR709" s="413"/>
      <c r="IYS709" s="414"/>
      <c r="IYT709" s="414"/>
      <c r="IYU709" s="413"/>
      <c r="IYV709" s="413"/>
      <c r="IYW709" s="413"/>
      <c r="IYX709" s="413"/>
      <c r="IYY709" s="413"/>
      <c r="IYZ709" s="413"/>
      <c r="IZA709" s="413"/>
      <c r="IZB709" s="414"/>
      <c r="IZC709" s="414"/>
      <c r="IZD709" s="413"/>
      <c r="IZE709" s="413"/>
      <c r="IZF709" s="414"/>
      <c r="IZG709" s="414"/>
      <c r="IZH709" s="413"/>
      <c r="IZI709" s="413"/>
      <c r="IZJ709" s="413"/>
      <c r="IZK709" s="413"/>
      <c r="IZL709" s="413"/>
      <c r="IZM709" s="407"/>
      <c r="IZN709" s="439"/>
      <c r="IZO709" s="413"/>
      <c r="IZP709" s="413"/>
      <c r="IZQ709" s="413"/>
      <c r="IZR709" s="413"/>
      <c r="IZS709" s="413"/>
      <c r="IZT709" s="413"/>
      <c r="IZU709" s="413"/>
      <c r="IZV709" s="412"/>
      <c r="IZW709" s="412"/>
      <c r="IZX709" s="412"/>
      <c r="IZY709" s="412"/>
      <c r="IZZ709" s="412"/>
      <c r="JAA709" s="412"/>
      <c r="JAB709" s="412"/>
      <c r="JAC709" s="412"/>
      <c r="JAD709" s="412"/>
      <c r="JAE709" s="412"/>
      <c r="JAF709" s="412"/>
      <c r="JAG709" s="412"/>
      <c r="JAH709" s="412"/>
      <c r="JAI709" s="412"/>
      <c r="JAJ709" s="412"/>
      <c r="JAK709" s="412"/>
      <c r="JAL709" s="412"/>
      <c r="JAM709" s="412"/>
      <c r="JAN709" s="412"/>
      <c r="JAO709" s="412"/>
      <c r="JAP709" s="412"/>
      <c r="JAQ709" s="412"/>
      <c r="JAR709" s="412"/>
      <c r="JAS709" s="412"/>
      <c r="JAT709" s="412"/>
      <c r="JAU709" s="412"/>
      <c r="JAV709" s="412"/>
      <c r="JAW709" s="412"/>
      <c r="JAX709" s="412"/>
      <c r="JAY709" s="412"/>
      <c r="JAZ709" s="412"/>
      <c r="JBA709" s="412"/>
      <c r="JBB709" s="412"/>
      <c r="JBC709" s="412"/>
      <c r="JBD709" s="412"/>
      <c r="JBE709" s="412"/>
      <c r="JBF709" s="412"/>
      <c r="JBG709" s="412"/>
      <c r="JBH709" s="412"/>
      <c r="JBI709" s="412"/>
      <c r="JBJ709" s="412"/>
      <c r="JBK709" s="412"/>
      <c r="JBL709" s="412"/>
      <c r="JBM709" s="412"/>
      <c r="JBN709" s="413"/>
      <c r="JBO709" s="413"/>
      <c r="JBP709" s="413"/>
      <c r="JBQ709" s="413"/>
      <c r="JBR709" s="413"/>
      <c r="JBS709" s="413"/>
      <c r="JBT709" s="413"/>
      <c r="JBU709" s="413"/>
      <c r="JBV709" s="413"/>
      <c r="JBW709" s="413"/>
      <c r="JBX709" s="413"/>
      <c r="JBY709" s="413"/>
      <c r="JBZ709" s="413"/>
      <c r="JCA709" s="413"/>
      <c r="JCB709" s="413"/>
      <c r="JCC709" s="413"/>
      <c r="JCD709" s="413"/>
      <c r="JCE709" s="413"/>
      <c r="JCF709" s="413"/>
      <c r="JCG709" s="413"/>
      <c r="JCH709" s="413"/>
      <c r="JCI709" s="413"/>
      <c r="JCJ709" s="413"/>
      <c r="JCK709" s="413"/>
      <c r="JCL709" s="414"/>
      <c r="JCM709" s="414"/>
      <c r="JCN709" s="414"/>
      <c r="JCO709" s="414"/>
      <c r="JCP709" s="414"/>
      <c r="JCQ709" s="413"/>
      <c r="JCR709" s="413"/>
      <c r="JCS709" s="414"/>
      <c r="JCT709" s="414"/>
      <c r="JCU709" s="413"/>
      <c r="JCV709" s="413"/>
      <c r="JCW709" s="414"/>
      <c r="JCX709" s="414"/>
      <c r="JCY709" s="413"/>
      <c r="JCZ709" s="413"/>
      <c r="JDA709" s="413"/>
      <c r="JDB709" s="413"/>
      <c r="JDC709" s="413"/>
      <c r="JDD709" s="413"/>
      <c r="JDE709" s="413"/>
      <c r="JDF709" s="414"/>
      <c r="JDG709" s="414"/>
      <c r="JDH709" s="413"/>
      <c r="JDI709" s="413"/>
      <c r="JDJ709" s="414"/>
      <c r="JDK709" s="414"/>
      <c r="JDL709" s="413"/>
      <c r="JDM709" s="413"/>
      <c r="JDN709" s="413"/>
      <c r="JDO709" s="413"/>
      <c r="JDP709" s="413"/>
      <c r="JDQ709" s="407"/>
      <c r="JDR709" s="439"/>
      <c r="JDS709" s="413"/>
      <c r="JDT709" s="413"/>
      <c r="JDU709" s="413"/>
      <c r="JDV709" s="413"/>
      <c r="JDW709" s="413"/>
      <c r="JDX709" s="413"/>
      <c r="JDY709" s="413"/>
      <c r="JDZ709" s="412"/>
      <c r="JEA709" s="412"/>
      <c r="JEB709" s="412"/>
      <c r="JEC709" s="412"/>
      <c r="JED709" s="412"/>
      <c r="JEE709" s="412"/>
      <c r="JEF709" s="412"/>
      <c r="JEG709" s="412"/>
      <c r="JEH709" s="412"/>
      <c r="JEI709" s="412"/>
      <c r="JEJ709" s="412"/>
      <c r="JEK709" s="412"/>
      <c r="JEL709" s="412"/>
      <c r="JEM709" s="412"/>
      <c r="JEN709" s="412"/>
      <c r="JEO709" s="412"/>
      <c r="JEP709" s="412"/>
      <c r="JEQ709" s="412"/>
      <c r="JER709" s="412"/>
      <c r="JES709" s="412"/>
      <c r="JET709" s="412"/>
      <c r="JEU709" s="412"/>
      <c r="JEV709" s="412"/>
      <c r="JEW709" s="412"/>
      <c r="JEX709" s="412"/>
      <c r="JEY709" s="412"/>
      <c r="JEZ709" s="412"/>
      <c r="JFA709" s="412"/>
      <c r="JFB709" s="412"/>
      <c r="JFC709" s="412"/>
      <c r="JFD709" s="412"/>
      <c r="JFE709" s="412"/>
      <c r="JFF709" s="412"/>
      <c r="JFG709" s="412"/>
      <c r="JFH709" s="412"/>
      <c r="JFI709" s="412"/>
      <c r="JFJ709" s="412"/>
      <c r="JFK709" s="412"/>
      <c r="JFL709" s="412"/>
      <c r="JFM709" s="412"/>
      <c r="JFN709" s="412"/>
      <c r="JFO709" s="412"/>
      <c r="JFP709" s="412"/>
      <c r="JFQ709" s="412"/>
      <c r="JFR709" s="413"/>
      <c r="JFS709" s="413"/>
      <c r="JFT709" s="413"/>
      <c r="JFU709" s="413"/>
      <c r="JFV709" s="413"/>
      <c r="JFW709" s="413"/>
      <c r="JFX709" s="413"/>
      <c r="JFY709" s="413"/>
      <c r="JFZ709" s="413"/>
      <c r="JGA709" s="413"/>
      <c r="JGB709" s="413"/>
      <c r="JGC709" s="413"/>
      <c r="JGD709" s="413"/>
      <c r="JGE709" s="413"/>
      <c r="JGF709" s="413"/>
      <c r="JGG709" s="413"/>
      <c r="JGH709" s="413"/>
      <c r="JGI709" s="413"/>
      <c r="JGJ709" s="413"/>
      <c r="JGK709" s="413"/>
      <c r="JGL709" s="413"/>
      <c r="JGM709" s="413"/>
      <c r="JGN709" s="413"/>
      <c r="JGO709" s="413"/>
      <c r="JGP709" s="414"/>
      <c r="JGQ709" s="414"/>
      <c r="JGR709" s="414"/>
      <c r="JGS709" s="414"/>
      <c r="JGT709" s="414"/>
      <c r="JGU709" s="413"/>
      <c r="JGV709" s="413"/>
      <c r="JGW709" s="414"/>
      <c r="JGX709" s="414"/>
      <c r="JGY709" s="413"/>
      <c r="JGZ709" s="413"/>
      <c r="JHA709" s="414"/>
      <c r="JHB709" s="414"/>
      <c r="JHC709" s="413"/>
      <c r="JHD709" s="413"/>
      <c r="JHE709" s="413"/>
      <c r="JHF709" s="413"/>
      <c r="JHG709" s="413"/>
      <c r="JHH709" s="413"/>
      <c r="JHI709" s="413"/>
      <c r="JHJ709" s="414"/>
      <c r="JHK709" s="414"/>
      <c r="JHL709" s="413"/>
      <c r="JHM709" s="413"/>
      <c r="JHN709" s="414"/>
      <c r="JHO709" s="414"/>
      <c r="JHP709" s="413"/>
      <c r="JHQ709" s="413"/>
      <c r="JHR709" s="413"/>
      <c r="JHS709" s="413"/>
      <c r="JHT709" s="413"/>
      <c r="JHU709" s="407"/>
      <c r="JHV709" s="439"/>
      <c r="JHW709" s="413"/>
      <c r="JHX709" s="413"/>
      <c r="JHY709" s="413"/>
      <c r="JHZ709" s="413"/>
      <c r="JIA709" s="413"/>
      <c r="JIB709" s="413"/>
      <c r="JIC709" s="413"/>
      <c r="JID709" s="412"/>
      <c r="JIE709" s="412"/>
      <c r="JIF709" s="412"/>
      <c r="JIG709" s="412"/>
      <c r="JIH709" s="412"/>
      <c r="JII709" s="412"/>
      <c r="JIJ709" s="412"/>
      <c r="JIK709" s="412"/>
      <c r="JIL709" s="412"/>
      <c r="JIM709" s="412"/>
      <c r="JIN709" s="412"/>
      <c r="JIO709" s="412"/>
      <c r="JIP709" s="412"/>
      <c r="JIQ709" s="412"/>
      <c r="JIR709" s="412"/>
      <c r="JIS709" s="412"/>
      <c r="JIT709" s="412"/>
      <c r="JIU709" s="412"/>
      <c r="JIV709" s="412"/>
      <c r="JIW709" s="412"/>
      <c r="JIX709" s="412"/>
      <c r="JIY709" s="412"/>
      <c r="JIZ709" s="412"/>
      <c r="JJA709" s="412"/>
      <c r="JJB709" s="412"/>
      <c r="JJC709" s="412"/>
      <c r="JJD709" s="412"/>
      <c r="JJE709" s="412"/>
      <c r="JJF709" s="412"/>
      <c r="JJG709" s="412"/>
      <c r="JJH709" s="412"/>
      <c r="JJI709" s="412"/>
      <c r="JJJ709" s="412"/>
      <c r="JJK709" s="412"/>
      <c r="JJL709" s="412"/>
      <c r="JJM709" s="412"/>
      <c r="JJN709" s="412"/>
      <c r="JJO709" s="412"/>
      <c r="JJP709" s="412"/>
      <c r="JJQ709" s="412"/>
      <c r="JJR709" s="412"/>
      <c r="JJS709" s="412"/>
      <c r="JJT709" s="412"/>
      <c r="JJU709" s="412"/>
      <c r="JJV709" s="413"/>
      <c r="JJW709" s="413"/>
      <c r="JJX709" s="413"/>
      <c r="JJY709" s="413"/>
      <c r="JJZ709" s="413"/>
      <c r="JKA709" s="413"/>
      <c r="JKB709" s="413"/>
      <c r="JKC709" s="413"/>
      <c r="JKD709" s="413"/>
      <c r="JKE709" s="413"/>
      <c r="JKF709" s="413"/>
      <c r="JKG709" s="413"/>
      <c r="JKH709" s="413"/>
      <c r="JKI709" s="413"/>
      <c r="JKJ709" s="413"/>
      <c r="JKK709" s="413"/>
      <c r="JKL709" s="413"/>
      <c r="JKM709" s="413"/>
      <c r="JKN709" s="413"/>
      <c r="JKO709" s="413"/>
      <c r="JKP709" s="413"/>
      <c r="JKQ709" s="413"/>
      <c r="JKR709" s="413"/>
      <c r="JKS709" s="413"/>
      <c r="JKT709" s="414"/>
      <c r="JKU709" s="414"/>
      <c r="JKV709" s="414"/>
      <c r="JKW709" s="414"/>
      <c r="JKX709" s="414"/>
      <c r="JKY709" s="413"/>
      <c r="JKZ709" s="413"/>
      <c r="JLA709" s="414"/>
      <c r="JLB709" s="414"/>
      <c r="JLC709" s="413"/>
      <c r="JLD709" s="413"/>
      <c r="JLE709" s="414"/>
      <c r="JLF709" s="414"/>
      <c r="JLG709" s="413"/>
      <c r="JLH709" s="413"/>
      <c r="JLI709" s="413"/>
      <c r="JLJ709" s="413"/>
      <c r="JLK709" s="413"/>
      <c r="JLL709" s="413"/>
      <c r="JLM709" s="413"/>
      <c r="JLN709" s="414"/>
      <c r="JLO709" s="414"/>
      <c r="JLP709" s="413"/>
      <c r="JLQ709" s="413"/>
      <c r="JLR709" s="414"/>
      <c r="JLS709" s="414"/>
      <c r="JLT709" s="413"/>
      <c r="JLU709" s="413"/>
      <c r="JLV709" s="413"/>
      <c r="JLW709" s="413"/>
      <c r="JLX709" s="413"/>
      <c r="JLY709" s="407"/>
      <c r="JLZ709" s="439"/>
      <c r="JMA709" s="413"/>
      <c r="JMB709" s="413"/>
      <c r="JMC709" s="413"/>
      <c r="JMD709" s="413"/>
      <c r="JME709" s="413"/>
      <c r="JMF709" s="413"/>
      <c r="JMG709" s="413"/>
      <c r="JMH709" s="412"/>
      <c r="JMI709" s="412"/>
      <c r="JMJ709" s="412"/>
      <c r="JMK709" s="412"/>
      <c r="JML709" s="412"/>
      <c r="JMM709" s="412"/>
      <c r="JMN709" s="412"/>
      <c r="JMO709" s="412"/>
      <c r="JMP709" s="412"/>
      <c r="JMQ709" s="412"/>
      <c r="JMR709" s="412"/>
      <c r="JMS709" s="412"/>
      <c r="JMT709" s="412"/>
      <c r="JMU709" s="412"/>
      <c r="JMV709" s="412"/>
      <c r="JMW709" s="412"/>
      <c r="JMX709" s="412"/>
      <c r="JMY709" s="412"/>
      <c r="JMZ709" s="412"/>
      <c r="JNA709" s="412"/>
      <c r="JNB709" s="412"/>
      <c r="JNC709" s="412"/>
      <c r="JND709" s="412"/>
      <c r="JNE709" s="412"/>
      <c r="JNF709" s="412"/>
      <c r="JNG709" s="412"/>
      <c r="JNH709" s="412"/>
      <c r="JNI709" s="412"/>
      <c r="JNJ709" s="412"/>
      <c r="JNK709" s="412"/>
      <c r="JNL709" s="412"/>
      <c r="JNM709" s="412"/>
      <c r="JNN709" s="412"/>
      <c r="JNO709" s="412"/>
      <c r="JNP709" s="412"/>
      <c r="JNQ709" s="412"/>
      <c r="JNR709" s="412"/>
      <c r="JNS709" s="412"/>
      <c r="JNT709" s="412"/>
      <c r="JNU709" s="412"/>
      <c r="JNV709" s="412"/>
      <c r="JNW709" s="412"/>
      <c r="JNX709" s="412"/>
      <c r="JNY709" s="412"/>
      <c r="JNZ709" s="413"/>
      <c r="JOA709" s="413"/>
      <c r="JOB709" s="413"/>
      <c r="JOC709" s="413"/>
      <c r="JOD709" s="413"/>
      <c r="JOE709" s="413"/>
      <c r="JOF709" s="413"/>
      <c r="JOG709" s="413"/>
      <c r="JOH709" s="413"/>
      <c r="JOI709" s="413"/>
      <c r="JOJ709" s="413"/>
      <c r="JOK709" s="413"/>
      <c r="JOL709" s="413"/>
      <c r="JOM709" s="413"/>
      <c r="JON709" s="413"/>
      <c r="JOO709" s="413"/>
      <c r="JOP709" s="413"/>
      <c r="JOQ709" s="413"/>
      <c r="JOR709" s="413"/>
      <c r="JOS709" s="413"/>
      <c r="JOT709" s="413"/>
      <c r="JOU709" s="413"/>
      <c r="JOV709" s="413"/>
      <c r="JOW709" s="413"/>
      <c r="JOX709" s="414"/>
      <c r="JOY709" s="414"/>
      <c r="JOZ709" s="414"/>
      <c r="JPA709" s="414"/>
      <c r="JPB709" s="414"/>
      <c r="JPC709" s="413"/>
      <c r="JPD709" s="413"/>
      <c r="JPE709" s="414"/>
      <c r="JPF709" s="414"/>
      <c r="JPG709" s="413"/>
      <c r="JPH709" s="413"/>
      <c r="JPI709" s="414"/>
      <c r="JPJ709" s="414"/>
      <c r="JPK709" s="413"/>
      <c r="JPL709" s="413"/>
      <c r="JPM709" s="413"/>
      <c r="JPN709" s="413"/>
      <c r="JPO709" s="413"/>
      <c r="JPP709" s="413"/>
      <c r="JPQ709" s="413"/>
      <c r="JPR709" s="414"/>
      <c r="JPS709" s="414"/>
      <c r="JPT709" s="413"/>
      <c r="JPU709" s="413"/>
      <c r="JPV709" s="414"/>
      <c r="JPW709" s="414"/>
      <c r="JPX709" s="413"/>
      <c r="JPY709" s="413"/>
      <c r="JPZ709" s="413"/>
      <c r="JQA709" s="413"/>
      <c r="JQB709" s="413"/>
      <c r="JQC709" s="407"/>
      <c r="JQD709" s="439"/>
      <c r="JQE709" s="413"/>
      <c r="JQF709" s="413"/>
      <c r="JQG709" s="413"/>
      <c r="JQH709" s="413"/>
      <c r="JQI709" s="413"/>
      <c r="JQJ709" s="413"/>
      <c r="JQK709" s="413"/>
      <c r="JQL709" s="412"/>
      <c r="JQM709" s="412"/>
      <c r="JQN709" s="412"/>
      <c r="JQO709" s="412"/>
      <c r="JQP709" s="412"/>
      <c r="JQQ709" s="412"/>
      <c r="JQR709" s="412"/>
      <c r="JQS709" s="412"/>
      <c r="JQT709" s="412"/>
      <c r="JQU709" s="412"/>
      <c r="JQV709" s="412"/>
      <c r="JQW709" s="412"/>
      <c r="JQX709" s="412"/>
      <c r="JQY709" s="412"/>
      <c r="JQZ709" s="412"/>
      <c r="JRA709" s="412"/>
      <c r="JRB709" s="412"/>
      <c r="JRC709" s="412"/>
      <c r="JRD709" s="412"/>
      <c r="JRE709" s="412"/>
      <c r="JRF709" s="412"/>
      <c r="JRG709" s="412"/>
      <c r="JRH709" s="412"/>
      <c r="JRI709" s="412"/>
      <c r="JRJ709" s="412"/>
      <c r="JRK709" s="412"/>
      <c r="JRL709" s="412"/>
      <c r="JRM709" s="412"/>
      <c r="JRN709" s="412"/>
      <c r="JRO709" s="412"/>
      <c r="JRP709" s="412"/>
      <c r="JRQ709" s="412"/>
      <c r="JRR709" s="412"/>
      <c r="JRS709" s="412"/>
      <c r="JRT709" s="412"/>
      <c r="JRU709" s="412"/>
      <c r="JRV709" s="412"/>
      <c r="JRW709" s="412"/>
      <c r="JRX709" s="412"/>
      <c r="JRY709" s="412"/>
      <c r="JRZ709" s="412"/>
      <c r="JSA709" s="412"/>
      <c r="JSB709" s="412"/>
      <c r="JSC709" s="412"/>
      <c r="JSD709" s="413"/>
      <c r="JSE709" s="413"/>
      <c r="JSF709" s="413"/>
      <c r="JSG709" s="413"/>
      <c r="JSH709" s="413"/>
      <c r="JSI709" s="413"/>
      <c r="JSJ709" s="413"/>
      <c r="JSK709" s="413"/>
      <c r="JSL709" s="413"/>
      <c r="JSM709" s="413"/>
      <c r="JSN709" s="413"/>
      <c r="JSO709" s="413"/>
      <c r="JSP709" s="413"/>
      <c r="JSQ709" s="413"/>
      <c r="JSR709" s="413"/>
      <c r="JSS709" s="413"/>
      <c r="JST709" s="413"/>
      <c r="JSU709" s="413"/>
      <c r="JSV709" s="413"/>
      <c r="JSW709" s="413"/>
      <c r="JSX709" s="413"/>
      <c r="JSY709" s="413"/>
      <c r="JSZ709" s="413"/>
      <c r="JTA709" s="413"/>
      <c r="JTB709" s="414"/>
      <c r="JTC709" s="414"/>
      <c r="JTD709" s="414"/>
      <c r="JTE709" s="414"/>
      <c r="JTF709" s="414"/>
      <c r="JTG709" s="413"/>
      <c r="JTH709" s="413"/>
      <c r="JTI709" s="414"/>
      <c r="JTJ709" s="414"/>
      <c r="JTK709" s="413"/>
      <c r="JTL709" s="413"/>
      <c r="JTM709" s="414"/>
      <c r="JTN709" s="414"/>
      <c r="JTO709" s="413"/>
      <c r="JTP709" s="413"/>
      <c r="JTQ709" s="413"/>
      <c r="JTR709" s="413"/>
      <c r="JTS709" s="413"/>
      <c r="JTT709" s="413"/>
      <c r="JTU709" s="413"/>
      <c r="JTV709" s="414"/>
      <c r="JTW709" s="414"/>
      <c r="JTX709" s="413"/>
      <c r="JTY709" s="413"/>
      <c r="JTZ709" s="414"/>
      <c r="JUA709" s="414"/>
      <c r="JUB709" s="413"/>
      <c r="JUC709" s="413"/>
      <c r="JUD709" s="413"/>
      <c r="JUE709" s="413"/>
      <c r="JUF709" s="413"/>
      <c r="JUG709" s="407"/>
      <c r="JUH709" s="439"/>
      <c r="JUI709" s="413"/>
      <c r="JUJ709" s="413"/>
      <c r="JUK709" s="413"/>
      <c r="JUL709" s="413"/>
      <c r="JUM709" s="413"/>
      <c r="JUN709" s="413"/>
      <c r="JUO709" s="413"/>
      <c r="JUP709" s="412"/>
      <c r="JUQ709" s="412"/>
      <c r="JUR709" s="412"/>
      <c r="JUS709" s="412"/>
      <c r="JUT709" s="412"/>
      <c r="JUU709" s="412"/>
      <c r="JUV709" s="412"/>
      <c r="JUW709" s="412"/>
      <c r="JUX709" s="412"/>
      <c r="JUY709" s="412"/>
      <c r="JUZ709" s="412"/>
      <c r="JVA709" s="412"/>
      <c r="JVB709" s="412"/>
      <c r="JVC709" s="412"/>
      <c r="JVD709" s="412"/>
      <c r="JVE709" s="412"/>
      <c r="JVF709" s="412"/>
      <c r="JVG709" s="412"/>
      <c r="JVH709" s="412"/>
      <c r="JVI709" s="412"/>
      <c r="JVJ709" s="412"/>
      <c r="JVK709" s="412"/>
      <c r="JVL709" s="412"/>
      <c r="JVM709" s="412"/>
      <c r="JVN709" s="412"/>
      <c r="JVO709" s="412"/>
      <c r="JVP709" s="412"/>
      <c r="JVQ709" s="412"/>
      <c r="JVR709" s="412"/>
      <c r="JVS709" s="412"/>
      <c r="JVT709" s="412"/>
      <c r="JVU709" s="412"/>
      <c r="JVV709" s="412"/>
      <c r="JVW709" s="412"/>
      <c r="JVX709" s="412"/>
      <c r="JVY709" s="412"/>
      <c r="JVZ709" s="412"/>
      <c r="JWA709" s="412"/>
      <c r="JWB709" s="412"/>
      <c r="JWC709" s="412"/>
      <c r="JWD709" s="412"/>
      <c r="JWE709" s="412"/>
      <c r="JWF709" s="412"/>
      <c r="JWG709" s="412"/>
      <c r="JWH709" s="413"/>
      <c r="JWI709" s="413"/>
      <c r="JWJ709" s="413"/>
      <c r="JWK709" s="413"/>
      <c r="JWL709" s="413"/>
      <c r="JWM709" s="413"/>
      <c r="JWN709" s="413"/>
      <c r="JWO709" s="413"/>
      <c r="JWP709" s="413"/>
      <c r="JWQ709" s="413"/>
      <c r="JWR709" s="413"/>
      <c r="JWS709" s="413"/>
      <c r="JWT709" s="413"/>
      <c r="JWU709" s="413"/>
      <c r="JWV709" s="413"/>
      <c r="JWW709" s="413"/>
      <c r="JWX709" s="413"/>
      <c r="JWY709" s="413"/>
      <c r="JWZ709" s="413"/>
      <c r="JXA709" s="413"/>
      <c r="JXB709" s="413"/>
      <c r="JXC709" s="413"/>
      <c r="JXD709" s="413"/>
      <c r="JXE709" s="413"/>
      <c r="JXF709" s="414"/>
      <c r="JXG709" s="414"/>
      <c r="JXH709" s="414"/>
      <c r="JXI709" s="414"/>
      <c r="JXJ709" s="414"/>
      <c r="JXK709" s="413"/>
      <c r="JXL709" s="413"/>
      <c r="JXM709" s="414"/>
      <c r="JXN709" s="414"/>
      <c r="JXO709" s="413"/>
      <c r="JXP709" s="413"/>
      <c r="JXQ709" s="414"/>
      <c r="JXR709" s="414"/>
      <c r="JXS709" s="413"/>
      <c r="JXT709" s="413"/>
      <c r="JXU709" s="413"/>
      <c r="JXV709" s="413"/>
      <c r="JXW709" s="413"/>
      <c r="JXX709" s="413"/>
      <c r="JXY709" s="413"/>
      <c r="JXZ709" s="414"/>
      <c r="JYA709" s="414"/>
      <c r="JYB709" s="413"/>
      <c r="JYC709" s="413"/>
      <c r="JYD709" s="414"/>
      <c r="JYE709" s="414"/>
      <c r="JYF709" s="413"/>
      <c r="JYG709" s="413"/>
      <c r="JYH709" s="413"/>
      <c r="JYI709" s="413"/>
      <c r="JYJ709" s="413"/>
      <c r="JYK709" s="407"/>
      <c r="JYL709" s="439"/>
      <c r="JYM709" s="413"/>
      <c r="JYN709" s="413"/>
      <c r="JYO709" s="413"/>
      <c r="JYP709" s="413"/>
      <c r="JYQ709" s="413"/>
      <c r="JYR709" s="413"/>
      <c r="JYS709" s="413"/>
      <c r="JYT709" s="412"/>
      <c r="JYU709" s="412"/>
      <c r="JYV709" s="412"/>
      <c r="JYW709" s="412"/>
      <c r="JYX709" s="412"/>
      <c r="JYY709" s="412"/>
      <c r="JYZ709" s="412"/>
      <c r="JZA709" s="412"/>
      <c r="JZB709" s="412"/>
      <c r="JZC709" s="412"/>
      <c r="JZD709" s="412"/>
      <c r="JZE709" s="412"/>
      <c r="JZF709" s="412"/>
      <c r="JZG709" s="412"/>
      <c r="JZH709" s="412"/>
      <c r="JZI709" s="412"/>
      <c r="JZJ709" s="412"/>
      <c r="JZK709" s="412"/>
      <c r="JZL709" s="412"/>
      <c r="JZM709" s="412"/>
      <c r="JZN709" s="412"/>
      <c r="JZO709" s="412"/>
      <c r="JZP709" s="412"/>
      <c r="JZQ709" s="412"/>
      <c r="JZR709" s="412"/>
      <c r="JZS709" s="412"/>
      <c r="JZT709" s="412"/>
      <c r="JZU709" s="412"/>
      <c r="JZV709" s="412"/>
      <c r="JZW709" s="412"/>
      <c r="JZX709" s="412"/>
      <c r="JZY709" s="412"/>
      <c r="JZZ709" s="412"/>
      <c r="KAA709" s="412"/>
      <c r="KAB709" s="412"/>
      <c r="KAC709" s="412"/>
      <c r="KAD709" s="412"/>
      <c r="KAE709" s="412"/>
      <c r="KAF709" s="412"/>
      <c r="KAG709" s="412"/>
      <c r="KAH709" s="412"/>
      <c r="KAI709" s="412"/>
      <c r="KAJ709" s="412"/>
      <c r="KAK709" s="412"/>
      <c r="KAL709" s="413"/>
      <c r="KAM709" s="413"/>
      <c r="KAN709" s="413"/>
      <c r="KAO709" s="413"/>
      <c r="KAP709" s="413"/>
      <c r="KAQ709" s="413"/>
      <c r="KAR709" s="413"/>
      <c r="KAS709" s="413"/>
      <c r="KAT709" s="413"/>
      <c r="KAU709" s="413"/>
      <c r="KAV709" s="413"/>
      <c r="KAW709" s="413"/>
      <c r="KAX709" s="413"/>
      <c r="KAY709" s="413"/>
      <c r="KAZ709" s="413"/>
      <c r="KBA709" s="413"/>
      <c r="KBB709" s="413"/>
      <c r="KBC709" s="413"/>
      <c r="KBD709" s="413"/>
      <c r="KBE709" s="413"/>
      <c r="KBF709" s="413"/>
      <c r="KBG709" s="413"/>
      <c r="KBH709" s="413"/>
      <c r="KBI709" s="413"/>
      <c r="KBJ709" s="414"/>
      <c r="KBK709" s="414"/>
      <c r="KBL709" s="414"/>
      <c r="KBM709" s="414"/>
      <c r="KBN709" s="414"/>
      <c r="KBO709" s="413"/>
      <c r="KBP709" s="413"/>
      <c r="KBQ709" s="414"/>
      <c r="KBR709" s="414"/>
      <c r="KBS709" s="413"/>
      <c r="KBT709" s="413"/>
      <c r="KBU709" s="414"/>
      <c r="KBV709" s="414"/>
      <c r="KBW709" s="413"/>
      <c r="KBX709" s="413"/>
      <c r="KBY709" s="413"/>
      <c r="KBZ709" s="413"/>
      <c r="KCA709" s="413"/>
      <c r="KCB709" s="413"/>
      <c r="KCC709" s="413"/>
      <c r="KCD709" s="414"/>
      <c r="KCE709" s="414"/>
      <c r="KCF709" s="413"/>
      <c r="KCG709" s="413"/>
      <c r="KCH709" s="414"/>
      <c r="KCI709" s="414"/>
      <c r="KCJ709" s="413"/>
      <c r="KCK709" s="413"/>
      <c r="KCL709" s="413"/>
      <c r="KCM709" s="413"/>
      <c r="KCN709" s="413"/>
      <c r="KCO709" s="407"/>
      <c r="KCP709" s="439"/>
      <c r="KCQ709" s="413"/>
      <c r="KCR709" s="413"/>
      <c r="KCS709" s="413"/>
      <c r="KCT709" s="413"/>
      <c r="KCU709" s="413"/>
      <c r="KCV709" s="413"/>
      <c r="KCW709" s="413"/>
      <c r="KCX709" s="412"/>
      <c r="KCY709" s="412"/>
      <c r="KCZ709" s="412"/>
      <c r="KDA709" s="412"/>
      <c r="KDB709" s="412"/>
      <c r="KDC709" s="412"/>
      <c r="KDD709" s="412"/>
      <c r="KDE709" s="412"/>
      <c r="KDF709" s="412"/>
      <c r="KDG709" s="412"/>
      <c r="KDH709" s="412"/>
      <c r="KDI709" s="412"/>
      <c r="KDJ709" s="412"/>
      <c r="KDK709" s="412"/>
      <c r="KDL709" s="412"/>
      <c r="KDM709" s="412"/>
      <c r="KDN709" s="412"/>
      <c r="KDO709" s="412"/>
      <c r="KDP709" s="412"/>
      <c r="KDQ709" s="412"/>
      <c r="KDR709" s="412"/>
      <c r="KDS709" s="412"/>
      <c r="KDT709" s="412"/>
      <c r="KDU709" s="412"/>
      <c r="KDV709" s="412"/>
      <c r="KDW709" s="412"/>
      <c r="KDX709" s="412"/>
      <c r="KDY709" s="412"/>
      <c r="KDZ709" s="412"/>
      <c r="KEA709" s="412"/>
      <c r="KEB709" s="412"/>
      <c r="KEC709" s="412"/>
      <c r="KED709" s="412"/>
      <c r="KEE709" s="412"/>
      <c r="KEF709" s="412"/>
      <c r="KEG709" s="412"/>
      <c r="KEH709" s="412"/>
      <c r="KEI709" s="412"/>
      <c r="KEJ709" s="412"/>
      <c r="KEK709" s="412"/>
      <c r="KEL709" s="412"/>
      <c r="KEM709" s="412"/>
      <c r="KEN709" s="412"/>
      <c r="KEO709" s="412"/>
      <c r="KEP709" s="413"/>
      <c r="KEQ709" s="413"/>
      <c r="KER709" s="413"/>
      <c r="KES709" s="413"/>
      <c r="KET709" s="413"/>
      <c r="KEU709" s="413"/>
      <c r="KEV709" s="413"/>
      <c r="KEW709" s="413"/>
      <c r="KEX709" s="413"/>
      <c r="KEY709" s="413"/>
      <c r="KEZ709" s="413"/>
      <c r="KFA709" s="413"/>
      <c r="KFB709" s="413"/>
      <c r="KFC709" s="413"/>
      <c r="KFD709" s="413"/>
      <c r="KFE709" s="413"/>
      <c r="KFF709" s="413"/>
      <c r="KFG709" s="413"/>
      <c r="KFH709" s="413"/>
      <c r="KFI709" s="413"/>
      <c r="KFJ709" s="413"/>
      <c r="KFK709" s="413"/>
      <c r="KFL709" s="413"/>
      <c r="KFM709" s="413"/>
      <c r="KFN709" s="414"/>
      <c r="KFO709" s="414"/>
      <c r="KFP709" s="414"/>
      <c r="KFQ709" s="414"/>
      <c r="KFR709" s="414"/>
      <c r="KFS709" s="413"/>
      <c r="KFT709" s="413"/>
      <c r="KFU709" s="414"/>
      <c r="KFV709" s="414"/>
      <c r="KFW709" s="413"/>
      <c r="KFX709" s="413"/>
      <c r="KFY709" s="414"/>
      <c r="KFZ709" s="414"/>
      <c r="KGA709" s="413"/>
      <c r="KGB709" s="413"/>
      <c r="KGC709" s="413"/>
      <c r="KGD709" s="413"/>
      <c r="KGE709" s="413"/>
      <c r="KGF709" s="413"/>
      <c r="KGG709" s="413"/>
      <c r="KGH709" s="414"/>
      <c r="KGI709" s="414"/>
      <c r="KGJ709" s="413"/>
      <c r="KGK709" s="413"/>
      <c r="KGL709" s="414"/>
      <c r="KGM709" s="414"/>
      <c r="KGN709" s="413"/>
      <c r="KGO709" s="413"/>
      <c r="KGP709" s="413"/>
      <c r="KGQ709" s="413"/>
      <c r="KGR709" s="413"/>
      <c r="KGS709" s="407"/>
      <c r="KGT709" s="439"/>
      <c r="KGU709" s="413"/>
      <c r="KGV709" s="413"/>
      <c r="KGW709" s="413"/>
      <c r="KGX709" s="413"/>
      <c r="KGY709" s="413"/>
      <c r="KGZ709" s="413"/>
      <c r="KHA709" s="413"/>
      <c r="KHB709" s="412"/>
      <c r="KHC709" s="412"/>
      <c r="KHD709" s="412"/>
      <c r="KHE709" s="412"/>
      <c r="KHF709" s="412"/>
      <c r="KHG709" s="412"/>
      <c r="KHH709" s="412"/>
      <c r="KHI709" s="412"/>
      <c r="KHJ709" s="412"/>
      <c r="KHK709" s="412"/>
      <c r="KHL709" s="412"/>
      <c r="KHM709" s="412"/>
      <c r="KHN709" s="412"/>
      <c r="KHO709" s="412"/>
      <c r="KHP709" s="412"/>
      <c r="KHQ709" s="412"/>
      <c r="KHR709" s="412"/>
      <c r="KHS709" s="412"/>
      <c r="KHT709" s="412"/>
      <c r="KHU709" s="412"/>
      <c r="KHV709" s="412"/>
      <c r="KHW709" s="412"/>
      <c r="KHX709" s="412"/>
      <c r="KHY709" s="412"/>
      <c r="KHZ709" s="412"/>
      <c r="KIA709" s="412"/>
      <c r="KIB709" s="412"/>
      <c r="KIC709" s="412"/>
      <c r="KID709" s="412"/>
      <c r="KIE709" s="412"/>
      <c r="KIF709" s="412"/>
      <c r="KIG709" s="412"/>
      <c r="KIH709" s="412"/>
      <c r="KII709" s="412"/>
      <c r="KIJ709" s="412"/>
      <c r="KIK709" s="412"/>
      <c r="KIL709" s="412"/>
      <c r="KIM709" s="412"/>
      <c r="KIN709" s="412"/>
      <c r="KIO709" s="412"/>
      <c r="KIP709" s="412"/>
      <c r="KIQ709" s="412"/>
      <c r="KIR709" s="412"/>
      <c r="KIS709" s="412"/>
      <c r="KIT709" s="413"/>
      <c r="KIU709" s="413"/>
      <c r="KIV709" s="413"/>
      <c r="KIW709" s="413"/>
      <c r="KIX709" s="413"/>
      <c r="KIY709" s="413"/>
      <c r="KIZ709" s="413"/>
      <c r="KJA709" s="413"/>
      <c r="KJB709" s="413"/>
      <c r="KJC709" s="413"/>
      <c r="KJD709" s="413"/>
      <c r="KJE709" s="413"/>
      <c r="KJF709" s="413"/>
      <c r="KJG709" s="413"/>
      <c r="KJH709" s="413"/>
      <c r="KJI709" s="413"/>
      <c r="KJJ709" s="413"/>
      <c r="KJK709" s="413"/>
      <c r="KJL709" s="413"/>
      <c r="KJM709" s="413"/>
      <c r="KJN709" s="413"/>
      <c r="KJO709" s="413"/>
      <c r="KJP709" s="413"/>
      <c r="KJQ709" s="413"/>
      <c r="KJR709" s="414"/>
      <c r="KJS709" s="414"/>
      <c r="KJT709" s="414"/>
      <c r="KJU709" s="414"/>
      <c r="KJV709" s="414"/>
      <c r="KJW709" s="413"/>
      <c r="KJX709" s="413"/>
      <c r="KJY709" s="414"/>
      <c r="KJZ709" s="414"/>
      <c r="KKA709" s="413"/>
      <c r="KKB709" s="413"/>
      <c r="KKC709" s="414"/>
      <c r="KKD709" s="414"/>
      <c r="KKE709" s="413"/>
      <c r="KKF709" s="413"/>
      <c r="KKG709" s="413"/>
      <c r="KKH709" s="413"/>
      <c r="KKI709" s="413"/>
      <c r="KKJ709" s="413"/>
      <c r="KKK709" s="413"/>
      <c r="KKL709" s="414"/>
      <c r="KKM709" s="414"/>
      <c r="KKN709" s="413"/>
      <c r="KKO709" s="413"/>
      <c r="KKP709" s="414"/>
      <c r="KKQ709" s="414"/>
      <c r="KKR709" s="413"/>
      <c r="KKS709" s="413"/>
      <c r="KKT709" s="413"/>
      <c r="KKU709" s="413"/>
      <c r="KKV709" s="413"/>
      <c r="KKW709" s="407"/>
      <c r="KKX709" s="439"/>
      <c r="KKY709" s="413"/>
      <c r="KKZ709" s="413"/>
      <c r="KLA709" s="413"/>
      <c r="KLB709" s="413"/>
      <c r="KLC709" s="413"/>
      <c r="KLD709" s="413"/>
      <c r="KLE709" s="413"/>
      <c r="KLF709" s="412"/>
      <c r="KLG709" s="412"/>
      <c r="KLH709" s="412"/>
      <c r="KLI709" s="412"/>
      <c r="KLJ709" s="412"/>
      <c r="KLK709" s="412"/>
      <c r="KLL709" s="412"/>
      <c r="KLM709" s="412"/>
      <c r="KLN709" s="412"/>
      <c r="KLO709" s="412"/>
      <c r="KLP709" s="412"/>
      <c r="KLQ709" s="412"/>
      <c r="KLR709" s="412"/>
      <c r="KLS709" s="412"/>
      <c r="KLT709" s="412"/>
      <c r="KLU709" s="412"/>
      <c r="KLV709" s="412"/>
      <c r="KLW709" s="412"/>
      <c r="KLX709" s="412"/>
      <c r="KLY709" s="412"/>
      <c r="KLZ709" s="412"/>
      <c r="KMA709" s="412"/>
      <c r="KMB709" s="412"/>
      <c r="KMC709" s="412"/>
      <c r="KMD709" s="412"/>
      <c r="KME709" s="412"/>
      <c r="KMF709" s="412"/>
      <c r="KMG709" s="412"/>
      <c r="KMH709" s="412"/>
      <c r="KMI709" s="412"/>
      <c r="KMJ709" s="412"/>
      <c r="KMK709" s="412"/>
      <c r="KML709" s="412"/>
      <c r="KMM709" s="412"/>
      <c r="KMN709" s="412"/>
      <c r="KMO709" s="412"/>
      <c r="KMP709" s="412"/>
      <c r="KMQ709" s="412"/>
      <c r="KMR709" s="412"/>
      <c r="KMS709" s="412"/>
      <c r="KMT709" s="412"/>
      <c r="KMU709" s="412"/>
      <c r="KMV709" s="412"/>
      <c r="KMW709" s="412"/>
      <c r="KMX709" s="413"/>
      <c r="KMY709" s="413"/>
      <c r="KMZ709" s="413"/>
      <c r="KNA709" s="413"/>
      <c r="KNB709" s="413"/>
      <c r="KNC709" s="413"/>
      <c r="KND709" s="413"/>
      <c r="KNE709" s="413"/>
      <c r="KNF709" s="413"/>
      <c r="KNG709" s="413"/>
      <c r="KNH709" s="413"/>
      <c r="KNI709" s="413"/>
      <c r="KNJ709" s="413"/>
      <c r="KNK709" s="413"/>
      <c r="KNL709" s="413"/>
      <c r="KNM709" s="413"/>
      <c r="KNN709" s="413"/>
      <c r="KNO709" s="413"/>
      <c r="KNP709" s="413"/>
      <c r="KNQ709" s="413"/>
      <c r="KNR709" s="413"/>
      <c r="KNS709" s="413"/>
      <c r="KNT709" s="413"/>
      <c r="KNU709" s="413"/>
      <c r="KNV709" s="414"/>
      <c r="KNW709" s="414"/>
      <c r="KNX709" s="414"/>
      <c r="KNY709" s="414"/>
      <c r="KNZ709" s="414"/>
      <c r="KOA709" s="413"/>
      <c r="KOB709" s="413"/>
      <c r="KOC709" s="414"/>
      <c r="KOD709" s="414"/>
      <c r="KOE709" s="413"/>
      <c r="KOF709" s="413"/>
      <c r="KOG709" s="414"/>
      <c r="KOH709" s="414"/>
      <c r="KOI709" s="413"/>
      <c r="KOJ709" s="413"/>
      <c r="KOK709" s="413"/>
      <c r="KOL709" s="413"/>
      <c r="KOM709" s="413"/>
      <c r="KON709" s="413"/>
      <c r="KOO709" s="413"/>
      <c r="KOP709" s="414"/>
      <c r="KOQ709" s="414"/>
      <c r="KOR709" s="413"/>
      <c r="KOS709" s="413"/>
      <c r="KOT709" s="414"/>
      <c r="KOU709" s="414"/>
      <c r="KOV709" s="413"/>
      <c r="KOW709" s="413"/>
      <c r="KOX709" s="413"/>
      <c r="KOY709" s="413"/>
      <c r="KOZ709" s="413"/>
      <c r="KPA709" s="407"/>
      <c r="KPB709" s="439"/>
      <c r="KPC709" s="413"/>
      <c r="KPD709" s="413"/>
      <c r="KPE709" s="413"/>
      <c r="KPF709" s="413"/>
      <c r="KPG709" s="413"/>
      <c r="KPH709" s="413"/>
      <c r="KPI709" s="413"/>
      <c r="KPJ709" s="412"/>
      <c r="KPK709" s="412"/>
      <c r="KPL709" s="412"/>
      <c r="KPM709" s="412"/>
      <c r="KPN709" s="412"/>
      <c r="KPO709" s="412"/>
      <c r="KPP709" s="412"/>
      <c r="KPQ709" s="412"/>
      <c r="KPR709" s="412"/>
      <c r="KPS709" s="412"/>
      <c r="KPT709" s="412"/>
      <c r="KPU709" s="412"/>
      <c r="KPV709" s="412"/>
      <c r="KPW709" s="412"/>
      <c r="KPX709" s="412"/>
      <c r="KPY709" s="412"/>
      <c r="KPZ709" s="412"/>
      <c r="KQA709" s="412"/>
      <c r="KQB709" s="412"/>
      <c r="KQC709" s="412"/>
      <c r="KQD709" s="412"/>
      <c r="KQE709" s="412"/>
      <c r="KQF709" s="412"/>
      <c r="KQG709" s="412"/>
      <c r="KQH709" s="412"/>
      <c r="KQI709" s="412"/>
      <c r="KQJ709" s="412"/>
      <c r="KQK709" s="412"/>
      <c r="KQL709" s="412"/>
      <c r="KQM709" s="412"/>
      <c r="KQN709" s="412"/>
      <c r="KQO709" s="412"/>
      <c r="KQP709" s="412"/>
      <c r="KQQ709" s="412"/>
      <c r="KQR709" s="412"/>
      <c r="KQS709" s="412"/>
      <c r="KQT709" s="412"/>
      <c r="KQU709" s="412"/>
      <c r="KQV709" s="412"/>
      <c r="KQW709" s="412"/>
      <c r="KQX709" s="412"/>
      <c r="KQY709" s="412"/>
      <c r="KQZ709" s="412"/>
      <c r="KRA709" s="412"/>
      <c r="KRB709" s="413"/>
      <c r="KRC709" s="413"/>
      <c r="KRD709" s="413"/>
      <c r="KRE709" s="413"/>
      <c r="KRF709" s="413"/>
      <c r="KRG709" s="413"/>
      <c r="KRH709" s="413"/>
      <c r="KRI709" s="413"/>
      <c r="KRJ709" s="413"/>
      <c r="KRK709" s="413"/>
      <c r="KRL709" s="413"/>
      <c r="KRM709" s="413"/>
      <c r="KRN709" s="413"/>
      <c r="KRO709" s="413"/>
      <c r="KRP709" s="413"/>
      <c r="KRQ709" s="413"/>
      <c r="KRR709" s="413"/>
      <c r="KRS709" s="413"/>
      <c r="KRT709" s="413"/>
      <c r="KRU709" s="413"/>
      <c r="KRV709" s="413"/>
      <c r="KRW709" s="413"/>
      <c r="KRX709" s="413"/>
      <c r="KRY709" s="413"/>
      <c r="KRZ709" s="414"/>
      <c r="KSA709" s="414"/>
      <c r="KSB709" s="414"/>
      <c r="KSC709" s="414"/>
      <c r="KSD709" s="414"/>
      <c r="KSE709" s="413"/>
      <c r="KSF709" s="413"/>
      <c r="KSG709" s="414"/>
      <c r="KSH709" s="414"/>
      <c r="KSI709" s="413"/>
      <c r="KSJ709" s="413"/>
      <c r="KSK709" s="414"/>
      <c r="KSL709" s="414"/>
      <c r="KSM709" s="413"/>
      <c r="KSN709" s="413"/>
      <c r="KSO709" s="413"/>
      <c r="KSP709" s="413"/>
      <c r="KSQ709" s="413"/>
      <c r="KSR709" s="413"/>
      <c r="KSS709" s="413"/>
      <c r="KST709" s="414"/>
      <c r="KSU709" s="414"/>
      <c r="KSV709" s="413"/>
      <c r="KSW709" s="413"/>
      <c r="KSX709" s="414"/>
      <c r="KSY709" s="414"/>
      <c r="KSZ709" s="413"/>
      <c r="KTA709" s="413"/>
      <c r="KTB709" s="413"/>
      <c r="KTC709" s="413"/>
      <c r="KTD709" s="413"/>
      <c r="KTE709" s="407"/>
      <c r="KTF709" s="439"/>
      <c r="KTG709" s="413"/>
      <c r="KTH709" s="413"/>
      <c r="KTI709" s="413"/>
      <c r="KTJ709" s="413"/>
      <c r="KTK709" s="413"/>
      <c r="KTL709" s="413"/>
      <c r="KTM709" s="413"/>
      <c r="KTN709" s="412"/>
      <c r="KTO709" s="412"/>
      <c r="KTP709" s="412"/>
      <c r="KTQ709" s="412"/>
      <c r="KTR709" s="412"/>
      <c r="KTS709" s="412"/>
      <c r="KTT709" s="412"/>
      <c r="KTU709" s="412"/>
      <c r="KTV709" s="412"/>
      <c r="KTW709" s="412"/>
      <c r="KTX709" s="412"/>
      <c r="KTY709" s="412"/>
      <c r="KTZ709" s="412"/>
      <c r="KUA709" s="412"/>
      <c r="KUB709" s="412"/>
      <c r="KUC709" s="412"/>
      <c r="KUD709" s="412"/>
      <c r="KUE709" s="412"/>
      <c r="KUF709" s="412"/>
      <c r="KUG709" s="412"/>
      <c r="KUH709" s="412"/>
      <c r="KUI709" s="412"/>
      <c r="KUJ709" s="412"/>
      <c r="KUK709" s="412"/>
      <c r="KUL709" s="412"/>
      <c r="KUM709" s="412"/>
      <c r="KUN709" s="412"/>
      <c r="KUO709" s="412"/>
      <c r="KUP709" s="412"/>
      <c r="KUQ709" s="412"/>
      <c r="KUR709" s="412"/>
      <c r="KUS709" s="412"/>
      <c r="KUT709" s="412"/>
      <c r="KUU709" s="412"/>
      <c r="KUV709" s="412"/>
      <c r="KUW709" s="412"/>
      <c r="KUX709" s="412"/>
      <c r="KUY709" s="412"/>
      <c r="KUZ709" s="412"/>
      <c r="KVA709" s="412"/>
      <c r="KVB709" s="412"/>
      <c r="KVC709" s="412"/>
      <c r="KVD709" s="412"/>
      <c r="KVE709" s="412"/>
      <c r="KVF709" s="413"/>
      <c r="KVG709" s="413"/>
      <c r="KVH709" s="413"/>
      <c r="KVI709" s="413"/>
      <c r="KVJ709" s="413"/>
      <c r="KVK709" s="413"/>
      <c r="KVL709" s="413"/>
      <c r="KVM709" s="413"/>
      <c r="KVN709" s="413"/>
      <c r="KVO709" s="413"/>
      <c r="KVP709" s="413"/>
      <c r="KVQ709" s="413"/>
      <c r="KVR709" s="413"/>
      <c r="KVS709" s="413"/>
      <c r="KVT709" s="413"/>
      <c r="KVU709" s="413"/>
      <c r="KVV709" s="413"/>
      <c r="KVW709" s="413"/>
      <c r="KVX709" s="413"/>
      <c r="KVY709" s="413"/>
      <c r="KVZ709" s="413"/>
      <c r="KWA709" s="413"/>
      <c r="KWB709" s="413"/>
      <c r="KWC709" s="413"/>
      <c r="KWD709" s="414"/>
      <c r="KWE709" s="414"/>
      <c r="KWF709" s="414"/>
      <c r="KWG709" s="414"/>
      <c r="KWH709" s="414"/>
      <c r="KWI709" s="413"/>
      <c r="KWJ709" s="413"/>
      <c r="KWK709" s="414"/>
      <c r="KWL709" s="414"/>
      <c r="KWM709" s="413"/>
      <c r="KWN709" s="413"/>
      <c r="KWO709" s="414"/>
      <c r="KWP709" s="414"/>
      <c r="KWQ709" s="413"/>
      <c r="KWR709" s="413"/>
      <c r="KWS709" s="413"/>
      <c r="KWT709" s="413"/>
      <c r="KWU709" s="413"/>
      <c r="KWV709" s="413"/>
      <c r="KWW709" s="413"/>
      <c r="KWX709" s="414"/>
      <c r="KWY709" s="414"/>
      <c r="KWZ709" s="413"/>
      <c r="KXA709" s="413"/>
      <c r="KXB709" s="414"/>
      <c r="KXC709" s="414"/>
      <c r="KXD709" s="413"/>
      <c r="KXE709" s="413"/>
      <c r="KXF709" s="413"/>
      <c r="KXG709" s="413"/>
      <c r="KXH709" s="413"/>
      <c r="KXI709" s="407"/>
      <c r="KXJ709" s="439"/>
      <c r="KXK709" s="413"/>
      <c r="KXL709" s="413"/>
      <c r="KXM709" s="413"/>
      <c r="KXN709" s="413"/>
      <c r="KXO709" s="413"/>
      <c r="KXP709" s="413"/>
      <c r="KXQ709" s="413"/>
      <c r="KXR709" s="412"/>
      <c r="KXS709" s="412"/>
      <c r="KXT709" s="412"/>
      <c r="KXU709" s="412"/>
      <c r="KXV709" s="412"/>
      <c r="KXW709" s="412"/>
      <c r="KXX709" s="412"/>
      <c r="KXY709" s="412"/>
      <c r="KXZ709" s="412"/>
      <c r="KYA709" s="412"/>
      <c r="KYB709" s="412"/>
      <c r="KYC709" s="412"/>
      <c r="KYD709" s="412"/>
      <c r="KYE709" s="412"/>
      <c r="KYF709" s="412"/>
      <c r="KYG709" s="412"/>
      <c r="KYH709" s="412"/>
      <c r="KYI709" s="412"/>
      <c r="KYJ709" s="412"/>
      <c r="KYK709" s="412"/>
      <c r="KYL709" s="412"/>
      <c r="KYM709" s="412"/>
      <c r="KYN709" s="412"/>
      <c r="KYO709" s="412"/>
      <c r="KYP709" s="412"/>
      <c r="KYQ709" s="412"/>
      <c r="KYR709" s="412"/>
      <c r="KYS709" s="412"/>
      <c r="KYT709" s="412"/>
      <c r="KYU709" s="412"/>
      <c r="KYV709" s="412"/>
      <c r="KYW709" s="412"/>
      <c r="KYX709" s="412"/>
      <c r="KYY709" s="412"/>
      <c r="KYZ709" s="412"/>
      <c r="KZA709" s="412"/>
      <c r="KZB709" s="412"/>
      <c r="KZC709" s="412"/>
      <c r="KZD709" s="412"/>
      <c r="KZE709" s="412"/>
      <c r="KZF709" s="412"/>
      <c r="KZG709" s="412"/>
      <c r="KZH709" s="412"/>
      <c r="KZI709" s="412"/>
      <c r="KZJ709" s="413"/>
      <c r="KZK709" s="413"/>
      <c r="KZL709" s="413"/>
      <c r="KZM709" s="413"/>
      <c r="KZN709" s="413"/>
      <c r="KZO709" s="413"/>
      <c r="KZP709" s="413"/>
      <c r="KZQ709" s="413"/>
      <c r="KZR709" s="413"/>
      <c r="KZS709" s="413"/>
      <c r="KZT709" s="413"/>
      <c r="KZU709" s="413"/>
      <c r="KZV709" s="413"/>
      <c r="KZW709" s="413"/>
      <c r="KZX709" s="413"/>
      <c r="KZY709" s="413"/>
      <c r="KZZ709" s="413"/>
      <c r="LAA709" s="413"/>
      <c r="LAB709" s="413"/>
      <c r="LAC709" s="413"/>
      <c r="LAD709" s="413"/>
      <c r="LAE709" s="413"/>
      <c r="LAF709" s="413"/>
      <c r="LAG709" s="413"/>
      <c r="LAH709" s="414"/>
      <c r="LAI709" s="414"/>
      <c r="LAJ709" s="414"/>
      <c r="LAK709" s="414"/>
      <c r="LAL709" s="414"/>
      <c r="LAM709" s="413"/>
      <c r="LAN709" s="413"/>
      <c r="LAO709" s="414"/>
      <c r="LAP709" s="414"/>
      <c r="LAQ709" s="413"/>
      <c r="LAR709" s="413"/>
      <c r="LAS709" s="414"/>
      <c r="LAT709" s="414"/>
      <c r="LAU709" s="413"/>
      <c r="LAV709" s="413"/>
      <c r="LAW709" s="413"/>
      <c r="LAX709" s="413"/>
      <c r="LAY709" s="413"/>
      <c r="LAZ709" s="413"/>
      <c r="LBA709" s="413"/>
      <c r="LBB709" s="414"/>
      <c r="LBC709" s="414"/>
      <c r="LBD709" s="413"/>
      <c r="LBE709" s="413"/>
      <c r="LBF709" s="414"/>
      <c r="LBG709" s="414"/>
      <c r="LBH709" s="413"/>
      <c r="LBI709" s="413"/>
      <c r="LBJ709" s="413"/>
      <c r="LBK709" s="413"/>
      <c r="LBL709" s="413"/>
      <c r="LBM709" s="407"/>
      <c r="LBN709" s="439"/>
      <c r="LBO709" s="413"/>
      <c r="LBP709" s="413"/>
      <c r="LBQ709" s="413"/>
      <c r="LBR709" s="413"/>
      <c r="LBS709" s="413"/>
      <c r="LBT709" s="413"/>
      <c r="LBU709" s="413"/>
      <c r="LBV709" s="412"/>
      <c r="LBW709" s="412"/>
      <c r="LBX709" s="412"/>
      <c r="LBY709" s="412"/>
      <c r="LBZ709" s="412"/>
      <c r="LCA709" s="412"/>
      <c r="LCB709" s="412"/>
      <c r="LCC709" s="412"/>
      <c r="LCD709" s="412"/>
      <c r="LCE709" s="412"/>
      <c r="LCF709" s="412"/>
      <c r="LCG709" s="412"/>
      <c r="LCH709" s="412"/>
      <c r="LCI709" s="412"/>
      <c r="LCJ709" s="412"/>
      <c r="LCK709" s="412"/>
      <c r="LCL709" s="412"/>
      <c r="LCM709" s="412"/>
      <c r="LCN709" s="412"/>
      <c r="LCO709" s="412"/>
      <c r="LCP709" s="412"/>
      <c r="LCQ709" s="412"/>
      <c r="LCR709" s="412"/>
      <c r="LCS709" s="412"/>
      <c r="LCT709" s="412"/>
      <c r="LCU709" s="412"/>
      <c r="LCV709" s="412"/>
      <c r="LCW709" s="412"/>
      <c r="LCX709" s="412"/>
      <c r="LCY709" s="412"/>
      <c r="LCZ709" s="412"/>
      <c r="LDA709" s="412"/>
      <c r="LDB709" s="412"/>
      <c r="LDC709" s="412"/>
      <c r="LDD709" s="412"/>
      <c r="LDE709" s="412"/>
      <c r="LDF709" s="412"/>
      <c r="LDG709" s="412"/>
      <c r="LDH709" s="412"/>
      <c r="LDI709" s="412"/>
      <c r="LDJ709" s="412"/>
      <c r="LDK709" s="412"/>
      <c r="LDL709" s="412"/>
      <c r="LDM709" s="412"/>
      <c r="LDN709" s="413"/>
      <c r="LDO709" s="413"/>
      <c r="LDP709" s="413"/>
      <c r="LDQ709" s="413"/>
      <c r="LDR709" s="413"/>
      <c r="LDS709" s="413"/>
      <c r="LDT709" s="413"/>
      <c r="LDU709" s="413"/>
      <c r="LDV709" s="413"/>
      <c r="LDW709" s="413"/>
      <c r="LDX709" s="413"/>
      <c r="LDY709" s="413"/>
      <c r="LDZ709" s="413"/>
      <c r="LEA709" s="413"/>
      <c r="LEB709" s="413"/>
      <c r="LEC709" s="413"/>
      <c r="LED709" s="413"/>
      <c r="LEE709" s="413"/>
      <c r="LEF709" s="413"/>
      <c r="LEG709" s="413"/>
      <c r="LEH709" s="413"/>
      <c r="LEI709" s="413"/>
      <c r="LEJ709" s="413"/>
      <c r="LEK709" s="413"/>
      <c r="LEL709" s="414"/>
      <c r="LEM709" s="414"/>
      <c r="LEN709" s="414"/>
      <c r="LEO709" s="414"/>
      <c r="LEP709" s="414"/>
      <c r="LEQ709" s="413"/>
      <c r="LER709" s="413"/>
      <c r="LES709" s="414"/>
      <c r="LET709" s="414"/>
      <c r="LEU709" s="413"/>
      <c r="LEV709" s="413"/>
      <c r="LEW709" s="414"/>
      <c r="LEX709" s="414"/>
      <c r="LEY709" s="413"/>
      <c r="LEZ709" s="413"/>
      <c r="LFA709" s="413"/>
      <c r="LFB709" s="413"/>
      <c r="LFC709" s="413"/>
      <c r="LFD709" s="413"/>
      <c r="LFE709" s="413"/>
      <c r="LFF709" s="414"/>
      <c r="LFG709" s="414"/>
      <c r="LFH709" s="413"/>
      <c r="LFI709" s="413"/>
      <c r="LFJ709" s="414"/>
      <c r="LFK709" s="414"/>
      <c r="LFL709" s="413"/>
      <c r="LFM709" s="413"/>
      <c r="LFN709" s="413"/>
      <c r="LFO709" s="413"/>
      <c r="LFP709" s="413"/>
      <c r="LFQ709" s="407"/>
      <c r="LFR709" s="439"/>
      <c r="LFS709" s="413"/>
      <c r="LFT709" s="413"/>
      <c r="LFU709" s="413"/>
      <c r="LFV709" s="413"/>
      <c r="LFW709" s="413"/>
      <c r="LFX709" s="413"/>
      <c r="LFY709" s="413"/>
      <c r="LFZ709" s="412"/>
      <c r="LGA709" s="412"/>
      <c r="LGB709" s="412"/>
      <c r="LGC709" s="412"/>
      <c r="LGD709" s="412"/>
      <c r="LGE709" s="412"/>
      <c r="LGF709" s="412"/>
      <c r="LGG709" s="412"/>
      <c r="LGH709" s="412"/>
      <c r="LGI709" s="412"/>
      <c r="LGJ709" s="412"/>
      <c r="LGK709" s="412"/>
      <c r="LGL709" s="412"/>
      <c r="LGM709" s="412"/>
      <c r="LGN709" s="412"/>
      <c r="LGO709" s="412"/>
      <c r="LGP709" s="412"/>
      <c r="LGQ709" s="412"/>
      <c r="LGR709" s="412"/>
      <c r="LGS709" s="412"/>
      <c r="LGT709" s="412"/>
      <c r="LGU709" s="412"/>
      <c r="LGV709" s="412"/>
      <c r="LGW709" s="412"/>
      <c r="LGX709" s="412"/>
      <c r="LGY709" s="412"/>
      <c r="LGZ709" s="412"/>
      <c r="LHA709" s="412"/>
      <c r="LHB709" s="412"/>
      <c r="LHC709" s="412"/>
      <c r="LHD709" s="412"/>
      <c r="LHE709" s="412"/>
      <c r="LHF709" s="412"/>
      <c r="LHG709" s="412"/>
      <c r="LHH709" s="412"/>
      <c r="LHI709" s="412"/>
      <c r="LHJ709" s="412"/>
      <c r="LHK709" s="412"/>
      <c r="LHL709" s="412"/>
      <c r="LHM709" s="412"/>
      <c r="LHN709" s="412"/>
      <c r="LHO709" s="412"/>
      <c r="LHP709" s="412"/>
      <c r="LHQ709" s="412"/>
      <c r="LHR709" s="413"/>
      <c r="LHS709" s="413"/>
      <c r="LHT709" s="413"/>
      <c r="LHU709" s="413"/>
      <c r="LHV709" s="413"/>
      <c r="LHW709" s="413"/>
      <c r="LHX709" s="413"/>
      <c r="LHY709" s="413"/>
      <c r="LHZ709" s="413"/>
      <c r="LIA709" s="413"/>
      <c r="LIB709" s="413"/>
      <c r="LIC709" s="413"/>
      <c r="LID709" s="413"/>
      <c r="LIE709" s="413"/>
      <c r="LIF709" s="413"/>
      <c r="LIG709" s="413"/>
      <c r="LIH709" s="413"/>
      <c r="LII709" s="413"/>
      <c r="LIJ709" s="413"/>
      <c r="LIK709" s="413"/>
      <c r="LIL709" s="413"/>
      <c r="LIM709" s="413"/>
      <c r="LIN709" s="413"/>
      <c r="LIO709" s="413"/>
      <c r="LIP709" s="414"/>
      <c r="LIQ709" s="414"/>
      <c r="LIR709" s="414"/>
      <c r="LIS709" s="414"/>
      <c r="LIT709" s="414"/>
      <c r="LIU709" s="413"/>
      <c r="LIV709" s="413"/>
      <c r="LIW709" s="414"/>
      <c r="LIX709" s="414"/>
      <c r="LIY709" s="413"/>
      <c r="LIZ709" s="413"/>
      <c r="LJA709" s="414"/>
      <c r="LJB709" s="414"/>
      <c r="LJC709" s="413"/>
      <c r="LJD709" s="413"/>
      <c r="LJE709" s="413"/>
      <c r="LJF709" s="413"/>
      <c r="LJG709" s="413"/>
      <c r="LJH709" s="413"/>
      <c r="LJI709" s="413"/>
      <c r="LJJ709" s="414"/>
      <c r="LJK709" s="414"/>
      <c r="LJL709" s="413"/>
      <c r="LJM709" s="413"/>
      <c r="LJN709" s="414"/>
      <c r="LJO709" s="414"/>
      <c r="LJP709" s="413"/>
      <c r="LJQ709" s="413"/>
      <c r="LJR709" s="413"/>
      <c r="LJS709" s="413"/>
      <c r="LJT709" s="413"/>
      <c r="LJU709" s="407"/>
      <c r="LJV709" s="439"/>
      <c r="LJW709" s="413"/>
      <c r="LJX709" s="413"/>
      <c r="LJY709" s="413"/>
      <c r="LJZ709" s="413"/>
      <c r="LKA709" s="413"/>
      <c r="LKB709" s="413"/>
      <c r="LKC709" s="413"/>
      <c r="LKD709" s="412"/>
      <c r="LKE709" s="412"/>
      <c r="LKF709" s="412"/>
      <c r="LKG709" s="412"/>
      <c r="LKH709" s="412"/>
      <c r="LKI709" s="412"/>
      <c r="LKJ709" s="412"/>
      <c r="LKK709" s="412"/>
      <c r="LKL709" s="412"/>
      <c r="LKM709" s="412"/>
      <c r="LKN709" s="412"/>
      <c r="LKO709" s="412"/>
      <c r="LKP709" s="412"/>
      <c r="LKQ709" s="412"/>
      <c r="LKR709" s="412"/>
      <c r="LKS709" s="412"/>
      <c r="LKT709" s="412"/>
      <c r="LKU709" s="412"/>
      <c r="LKV709" s="412"/>
      <c r="LKW709" s="412"/>
      <c r="LKX709" s="412"/>
      <c r="LKY709" s="412"/>
      <c r="LKZ709" s="412"/>
      <c r="LLA709" s="412"/>
      <c r="LLB709" s="412"/>
      <c r="LLC709" s="412"/>
      <c r="LLD709" s="412"/>
      <c r="LLE709" s="412"/>
      <c r="LLF709" s="412"/>
      <c r="LLG709" s="412"/>
      <c r="LLH709" s="412"/>
      <c r="LLI709" s="412"/>
      <c r="LLJ709" s="412"/>
      <c r="LLK709" s="412"/>
      <c r="LLL709" s="412"/>
      <c r="LLM709" s="412"/>
      <c r="LLN709" s="412"/>
      <c r="LLO709" s="412"/>
      <c r="LLP709" s="412"/>
      <c r="LLQ709" s="412"/>
      <c r="LLR709" s="412"/>
      <c r="LLS709" s="412"/>
      <c r="LLT709" s="412"/>
      <c r="LLU709" s="412"/>
      <c r="LLV709" s="413"/>
      <c r="LLW709" s="413"/>
      <c r="LLX709" s="413"/>
      <c r="LLY709" s="413"/>
      <c r="LLZ709" s="413"/>
      <c r="LMA709" s="413"/>
      <c r="LMB709" s="413"/>
      <c r="LMC709" s="413"/>
      <c r="LMD709" s="413"/>
      <c r="LME709" s="413"/>
      <c r="LMF709" s="413"/>
      <c r="LMG709" s="413"/>
      <c r="LMH709" s="413"/>
      <c r="LMI709" s="413"/>
      <c r="LMJ709" s="413"/>
      <c r="LMK709" s="413"/>
      <c r="LML709" s="413"/>
      <c r="LMM709" s="413"/>
      <c r="LMN709" s="413"/>
      <c r="LMO709" s="413"/>
      <c r="LMP709" s="413"/>
      <c r="LMQ709" s="413"/>
      <c r="LMR709" s="413"/>
      <c r="LMS709" s="413"/>
      <c r="LMT709" s="414"/>
      <c r="LMU709" s="414"/>
      <c r="LMV709" s="414"/>
      <c r="LMW709" s="414"/>
      <c r="LMX709" s="414"/>
      <c r="LMY709" s="413"/>
      <c r="LMZ709" s="413"/>
      <c r="LNA709" s="414"/>
      <c r="LNB709" s="414"/>
      <c r="LNC709" s="413"/>
      <c r="LND709" s="413"/>
      <c r="LNE709" s="414"/>
      <c r="LNF709" s="414"/>
      <c r="LNG709" s="413"/>
      <c r="LNH709" s="413"/>
      <c r="LNI709" s="413"/>
      <c r="LNJ709" s="413"/>
      <c r="LNK709" s="413"/>
      <c r="LNL709" s="413"/>
      <c r="LNM709" s="413"/>
      <c r="LNN709" s="414"/>
      <c r="LNO709" s="414"/>
      <c r="LNP709" s="413"/>
      <c r="LNQ709" s="413"/>
      <c r="LNR709" s="414"/>
      <c r="LNS709" s="414"/>
      <c r="LNT709" s="413"/>
      <c r="LNU709" s="413"/>
      <c r="LNV709" s="413"/>
      <c r="LNW709" s="413"/>
      <c r="LNX709" s="413"/>
      <c r="LNY709" s="407"/>
      <c r="LNZ709" s="439"/>
      <c r="LOA709" s="413"/>
      <c r="LOB709" s="413"/>
      <c r="LOC709" s="413"/>
      <c r="LOD709" s="413"/>
      <c r="LOE709" s="413"/>
      <c r="LOF709" s="413"/>
      <c r="LOG709" s="413"/>
      <c r="LOH709" s="412"/>
      <c r="LOI709" s="412"/>
      <c r="LOJ709" s="412"/>
      <c r="LOK709" s="412"/>
      <c r="LOL709" s="412"/>
      <c r="LOM709" s="412"/>
      <c r="LON709" s="412"/>
      <c r="LOO709" s="412"/>
      <c r="LOP709" s="412"/>
      <c r="LOQ709" s="412"/>
      <c r="LOR709" s="412"/>
      <c r="LOS709" s="412"/>
      <c r="LOT709" s="412"/>
      <c r="LOU709" s="412"/>
      <c r="LOV709" s="412"/>
      <c r="LOW709" s="412"/>
      <c r="LOX709" s="412"/>
      <c r="LOY709" s="412"/>
      <c r="LOZ709" s="412"/>
      <c r="LPA709" s="412"/>
      <c r="LPB709" s="412"/>
      <c r="LPC709" s="412"/>
      <c r="LPD709" s="412"/>
      <c r="LPE709" s="412"/>
      <c r="LPF709" s="412"/>
      <c r="LPG709" s="412"/>
      <c r="LPH709" s="412"/>
      <c r="LPI709" s="412"/>
      <c r="LPJ709" s="412"/>
      <c r="LPK709" s="412"/>
      <c r="LPL709" s="412"/>
      <c r="LPM709" s="412"/>
      <c r="LPN709" s="412"/>
      <c r="LPO709" s="412"/>
      <c r="LPP709" s="412"/>
      <c r="LPQ709" s="412"/>
      <c r="LPR709" s="412"/>
      <c r="LPS709" s="412"/>
      <c r="LPT709" s="412"/>
      <c r="LPU709" s="412"/>
      <c r="LPV709" s="412"/>
      <c r="LPW709" s="412"/>
      <c r="LPX709" s="412"/>
      <c r="LPY709" s="412"/>
      <c r="LPZ709" s="413"/>
      <c r="LQA709" s="413"/>
      <c r="LQB709" s="413"/>
      <c r="LQC709" s="413"/>
      <c r="LQD709" s="413"/>
      <c r="LQE709" s="413"/>
      <c r="LQF709" s="413"/>
      <c r="LQG709" s="413"/>
      <c r="LQH709" s="413"/>
      <c r="LQI709" s="413"/>
      <c r="LQJ709" s="413"/>
      <c r="LQK709" s="413"/>
      <c r="LQL709" s="413"/>
      <c r="LQM709" s="413"/>
      <c r="LQN709" s="413"/>
      <c r="LQO709" s="413"/>
      <c r="LQP709" s="413"/>
      <c r="LQQ709" s="413"/>
      <c r="LQR709" s="413"/>
      <c r="LQS709" s="413"/>
      <c r="LQT709" s="413"/>
      <c r="LQU709" s="413"/>
      <c r="LQV709" s="413"/>
      <c r="LQW709" s="413"/>
      <c r="LQX709" s="414"/>
      <c r="LQY709" s="414"/>
      <c r="LQZ709" s="414"/>
      <c r="LRA709" s="414"/>
      <c r="LRB709" s="414"/>
      <c r="LRC709" s="413"/>
      <c r="LRD709" s="413"/>
      <c r="LRE709" s="414"/>
      <c r="LRF709" s="414"/>
      <c r="LRG709" s="413"/>
      <c r="LRH709" s="413"/>
      <c r="LRI709" s="414"/>
      <c r="LRJ709" s="414"/>
      <c r="LRK709" s="413"/>
      <c r="LRL709" s="413"/>
      <c r="LRM709" s="413"/>
      <c r="LRN709" s="413"/>
      <c r="LRO709" s="413"/>
      <c r="LRP709" s="413"/>
      <c r="LRQ709" s="413"/>
      <c r="LRR709" s="414"/>
      <c r="LRS709" s="414"/>
      <c r="LRT709" s="413"/>
      <c r="LRU709" s="413"/>
      <c r="LRV709" s="414"/>
      <c r="LRW709" s="414"/>
      <c r="LRX709" s="413"/>
      <c r="LRY709" s="413"/>
      <c r="LRZ709" s="413"/>
      <c r="LSA709" s="413"/>
      <c r="LSB709" s="413"/>
      <c r="LSC709" s="407"/>
      <c r="LSD709" s="439"/>
      <c r="LSE709" s="413"/>
      <c r="LSF709" s="413"/>
      <c r="LSG709" s="413"/>
      <c r="LSH709" s="413"/>
      <c r="LSI709" s="413"/>
      <c r="LSJ709" s="413"/>
      <c r="LSK709" s="413"/>
      <c r="LSL709" s="412"/>
      <c r="LSM709" s="412"/>
      <c r="LSN709" s="412"/>
      <c r="LSO709" s="412"/>
      <c r="LSP709" s="412"/>
      <c r="LSQ709" s="412"/>
      <c r="LSR709" s="412"/>
      <c r="LSS709" s="412"/>
      <c r="LST709" s="412"/>
      <c r="LSU709" s="412"/>
      <c r="LSV709" s="412"/>
      <c r="LSW709" s="412"/>
      <c r="LSX709" s="412"/>
      <c r="LSY709" s="412"/>
      <c r="LSZ709" s="412"/>
      <c r="LTA709" s="412"/>
      <c r="LTB709" s="412"/>
      <c r="LTC709" s="412"/>
      <c r="LTD709" s="412"/>
      <c r="LTE709" s="412"/>
      <c r="LTF709" s="412"/>
      <c r="LTG709" s="412"/>
      <c r="LTH709" s="412"/>
      <c r="LTI709" s="412"/>
      <c r="LTJ709" s="412"/>
      <c r="LTK709" s="412"/>
      <c r="LTL709" s="412"/>
      <c r="LTM709" s="412"/>
      <c r="LTN709" s="412"/>
      <c r="LTO709" s="412"/>
      <c r="LTP709" s="412"/>
      <c r="LTQ709" s="412"/>
      <c r="LTR709" s="412"/>
      <c r="LTS709" s="412"/>
      <c r="LTT709" s="412"/>
      <c r="LTU709" s="412"/>
      <c r="LTV709" s="412"/>
      <c r="LTW709" s="412"/>
      <c r="LTX709" s="412"/>
      <c r="LTY709" s="412"/>
      <c r="LTZ709" s="412"/>
      <c r="LUA709" s="412"/>
      <c r="LUB709" s="412"/>
      <c r="LUC709" s="412"/>
      <c r="LUD709" s="413"/>
      <c r="LUE709" s="413"/>
      <c r="LUF709" s="413"/>
      <c r="LUG709" s="413"/>
      <c r="LUH709" s="413"/>
      <c r="LUI709" s="413"/>
      <c r="LUJ709" s="413"/>
      <c r="LUK709" s="413"/>
      <c r="LUL709" s="413"/>
      <c r="LUM709" s="413"/>
      <c r="LUN709" s="413"/>
      <c r="LUO709" s="413"/>
      <c r="LUP709" s="413"/>
      <c r="LUQ709" s="413"/>
      <c r="LUR709" s="413"/>
      <c r="LUS709" s="413"/>
      <c r="LUT709" s="413"/>
      <c r="LUU709" s="413"/>
      <c r="LUV709" s="413"/>
      <c r="LUW709" s="413"/>
      <c r="LUX709" s="413"/>
      <c r="LUY709" s="413"/>
      <c r="LUZ709" s="413"/>
      <c r="LVA709" s="413"/>
      <c r="LVB709" s="414"/>
      <c r="LVC709" s="414"/>
      <c r="LVD709" s="414"/>
      <c r="LVE709" s="414"/>
      <c r="LVF709" s="414"/>
      <c r="LVG709" s="413"/>
      <c r="LVH709" s="413"/>
      <c r="LVI709" s="414"/>
      <c r="LVJ709" s="414"/>
      <c r="LVK709" s="413"/>
      <c r="LVL709" s="413"/>
      <c r="LVM709" s="414"/>
      <c r="LVN709" s="414"/>
      <c r="LVO709" s="413"/>
      <c r="LVP709" s="413"/>
      <c r="LVQ709" s="413"/>
      <c r="LVR709" s="413"/>
      <c r="LVS709" s="413"/>
      <c r="LVT709" s="413"/>
      <c r="LVU709" s="413"/>
      <c r="LVV709" s="414"/>
      <c r="LVW709" s="414"/>
      <c r="LVX709" s="413"/>
      <c r="LVY709" s="413"/>
      <c r="LVZ709" s="414"/>
      <c r="LWA709" s="414"/>
      <c r="LWB709" s="413"/>
      <c r="LWC709" s="413"/>
      <c r="LWD709" s="413"/>
      <c r="LWE709" s="413"/>
      <c r="LWF709" s="413"/>
      <c r="LWG709" s="407"/>
      <c r="LWH709" s="439"/>
      <c r="LWI709" s="413"/>
      <c r="LWJ709" s="413"/>
      <c r="LWK709" s="413"/>
      <c r="LWL709" s="413"/>
      <c r="LWM709" s="413"/>
      <c r="LWN709" s="413"/>
      <c r="LWO709" s="413"/>
      <c r="LWP709" s="412"/>
      <c r="LWQ709" s="412"/>
      <c r="LWR709" s="412"/>
      <c r="LWS709" s="412"/>
      <c r="LWT709" s="412"/>
      <c r="LWU709" s="412"/>
      <c r="LWV709" s="412"/>
      <c r="LWW709" s="412"/>
      <c r="LWX709" s="412"/>
      <c r="LWY709" s="412"/>
      <c r="LWZ709" s="412"/>
      <c r="LXA709" s="412"/>
      <c r="LXB709" s="412"/>
      <c r="LXC709" s="412"/>
      <c r="LXD709" s="412"/>
      <c r="LXE709" s="412"/>
      <c r="LXF709" s="412"/>
      <c r="LXG709" s="412"/>
      <c r="LXH709" s="412"/>
      <c r="LXI709" s="412"/>
      <c r="LXJ709" s="412"/>
      <c r="LXK709" s="412"/>
      <c r="LXL709" s="412"/>
      <c r="LXM709" s="412"/>
      <c r="LXN709" s="412"/>
      <c r="LXO709" s="412"/>
      <c r="LXP709" s="412"/>
      <c r="LXQ709" s="412"/>
      <c r="LXR709" s="412"/>
      <c r="LXS709" s="412"/>
      <c r="LXT709" s="412"/>
      <c r="LXU709" s="412"/>
      <c r="LXV709" s="412"/>
      <c r="LXW709" s="412"/>
      <c r="LXX709" s="412"/>
      <c r="LXY709" s="412"/>
      <c r="LXZ709" s="412"/>
      <c r="LYA709" s="412"/>
      <c r="LYB709" s="412"/>
      <c r="LYC709" s="412"/>
      <c r="LYD709" s="412"/>
      <c r="LYE709" s="412"/>
      <c r="LYF709" s="412"/>
      <c r="LYG709" s="412"/>
      <c r="LYH709" s="413"/>
      <c r="LYI709" s="413"/>
      <c r="LYJ709" s="413"/>
      <c r="LYK709" s="413"/>
      <c r="LYL709" s="413"/>
      <c r="LYM709" s="413"/>
      <c r="LYN709" s="413"/>
      <c r="LYO709" s="413"/>
      <c r="LYP709" s="413"/>
      <c r="LYQ709" s="413"/>
      <c r="LYR709" s="413"/>
      <c r="LYS709" s="413"/>
      <c r="LYT709" s="413"/>
      <c r="LYU709" s="413"/>
      <c r="LYV709" s="413"/>
      <c r="LYW709" s="413"/>
      <c r="LYX709" s="413"/>
      <c r="LYY709" s="413"/>
      <c r="LYZ709" s="413"/>
      <c r="LZA709" s="413"/>
      <c r="LZB709" s="413"/>
      <c r="LZC709" s="413"/>
      <c r="LZD709" s="413"/>
      <c r="LZE709" s="413"/>
      <c r="LZF709" s="414"/>
      <c r="LZG709" s="414"/>
      <c r="LZH709" s="414"/>
      <c r="LZI709" s="414"/>
      <c r="LZJ709" s="414"/>
      <c r="LZK709" s="413"/>
      <c r="LZL709" s="413"/>
      <c r="LZM709" s="414"/>
      <c r="LZN709" s="414"/>
      <c r="LZO709" s="413"/>
      <c r="LZP709" s="413"/>
      <c r="LZQ709" s="414"/>
      <c r="LZR709" s="414"/>
      <c r="LZS709" s="413"/>
      <c r="LZT709" s="413"/>
      <c r="LZU709" s="413"/>
      <c r="LZV709" s="413"/>
      <c r="LZW709" s="413"/>
      <c r="LZX709" s="413"/>
      <c r="LZY709" s="413"/>
      <c r="LZZ709" s="414"/>
      <c r="MAA709" s="414"/>
      <c r="MAB709" s="413"/>
      <c r="MAC709" s="413"/>
      <c r="MAD709" s="414"/>
      <c r="MAE709" s="414"/>
      <c r="MAF709" s="413"/>
      <c r="MAG709" s="413"/>
      <c r="MAH709" s="413"/>
      <c r="MAI709" s="413"/>
      <c r="MAJ709" s="413"/>
      <c r="MAK709" s="407"/>
      <c r="MAL709" s="439"/>
      <c r="MAM709" s="413"/>
      <c r="MAN709" s="413"/>
      <c r="MAO709" s="413"/>
      <c r="MAP709" s="413"/>
      <c r="MAQ709" s="413"/>
      <c r="MAR709" s="413"/>
      <c r="MAS709" s="413"/>
      <c r="MAT709" s="412"/>
      <c r="MAU709" s="412"/>
      <c r="MAV709" s="412"/>
      <c r="MAW709" s="412"/>
      <c r="MAX709" s="412"/>
      <c r="MAY709" s="412"/>
      <c r="MAZ709" s="412"/>
      <c r="MBA709" s="412"/>
      <c r="MBB709" s="412"/>
      <c r="MBC709" s="412"/>
      <c r="MBD709" s="412"/>
      <c r="MBE709" s="412"/>
      <c r="MBF709" s="412"/>
      <c r="MBG709" s="412"/>
      <c r="MBH709" s="412"/>
      <c r="MBI709" s="412"/>
      <c r="MBJ709" s="412"/>
      <c r="MBK709" s="412"/>
      <c r="MBL709" s="412"/>
      <c r="MBM709" s="412"/>
      <c r="MBN709" s="412"/>
      <c r="MBO709" s="412"/>
      <c r="MBP709" s="412"/>
      <c r="MBQ709" s="412"/>
      <c r="MBR709" s="412"/>
      <c r="MBS709" s="412"/>
      <c r="MBT709" s="412"/>
      <c r="MBU709" s="412"/>
      <c r="MBV709" s="412"/>
      <c r="MBW709" s="412"/>
      <c r="MBX709" s="412"/>
      <c r="MBY709" s="412"/>
      <c r="MBZ709" s="412"/>
      <c r="MCA709" s="412"/>
      <c r="MCB709" s="412"/>
      <c r="MCC709" s="412"/>
      <c r="MCD709" s="412"/>
      <c r="MCE709" s="412"/>
      <c r="MCF709" s="412"/>
      <c r="MCG709" s="412"/>
      <c r="MCH709" s="412"/>
      <c r="MCI709" s="412"/>
      <c r="MCJ709" s="412"/>
      <c r="MCK709" s="412"/>
      <c r="MCL709" s="413"/>
      <c r="MCM709" s="413"/>
      <c r="MCN709" s="413"/>
      <c r="MCO709" s="413"/>
      <c r="MCP709" s="413"/>
      <c r="MCQ709" s="413"/>
      <c r="MCR709" s="413"/>
      <c r="MCS709" s="413"/>
      <c r="MCT709" s="413"/>
      <c r="MCU709" s="413"/>
      <c r="MCV709" s="413"/>
      <c r="MCW709" s="413"/>
      <c r="MCX709" s="413"/>
      <c r="MCY709" s="413"/>
      <c r="MCZ709" s="413"/>
      <c r="MDA709" s="413"/>
      <c r="MDB709" s="413"/>
      <c r="MDC709" s="413"/>
      <c r="MDD709" s="413"/>
      <c r="MDE709" s="413"/>
      <c r="MDF709" s="413"/>
      <c r="MDG709" s="413"/>
      <c r="MDH709" s="413"/>
      <c r="MDI709" s="413"/>
      <c r="MDJ709" s="414"/>
      <c r="MDK709" s="414"/>
      <c r="MDL709" s="414"/>
      <c r="MDM709" s="414"/>
      <c r="MDN709" s="414"/>
      <c r="MDO709" s="413"/>
      <c r="MDP709" s="413"/>
      <c r="MDQ709" s="414"/>
      <c r="MDR709" s="414"/>
      <c r="MDS709" s="413"/>
      <c r="MDT709" s="413"/>
      <c r="MDU709" s="414"/>
      <c r="MDV709" s="414"/>
      <c r="MDW709" s="413"/>
      <c r="MDX709" s="413"/>
      <c r="MDY709" s="413"/>
      <c r="MDZ709" s="413"/>
      <c r="MEA709" s="413"/>
      <c r="MEB709" s="413"/>
      <c r="MEC709" s="413"/>
      <c r="MED709" s="414"/>
      <c r="MEE709" s="414"/>
      <c r="MEF709" s="413"/>
      <c r="MEG709" s="413"/>
      <c r="MEH709" s="414"/>
      <c r="MEI709" s="414"/>
      <c r="MEJ709" s="413"/>
      <c r="MEK709" s="413"/>
      <c r="MEL709" s="413"/>
      <c r="MEM709" s="413"/>
      <c r="MEN709" s="413"/>
      <c r="MEO709" s="407"/>
      <c r="MEP709" s="439"/>
      <c r="MEQ709" s="413"/>
      <c r="MER709" s="413"/>
      <c r="MES709" s="413"/>
      <c r="MET709" s="413"/>
      <c r="MEU709" s="413"/>
      <c r="MEV709" s="413"/>
      <c r="MEW709" s="413"/>
      <c r="MEX709" s="412"/>
      <c r="MEY709" s="412"/>
      <c r="MEZ709" s="412"/>
      <c r="MFA709" s="412"/>
      <c r="MFB709" s="412"/>
      <c r="MFC709" s="412"/>
      <c r="MFD709" s="412"/>
      <c r="MFE709" s="412"/>
      <c r="MFF709" s="412"/>
      <c r="MFG709" s="412"/>
      <c r="MFH709" s="412"/>
      <c r="MFI709" s="412"/>
      <c r="MFJ709" s="412"/>
      <c r="MFK709" s="412"/>
      <c r="MFL709" s="412"/>
      <c r="MFM709" s="412"/>
      <c r="MFN709" s="412"/>
      <c r="MFO709" s="412"/>
      <c r="MFP709" s="412"/>
      <c r="MFQ709" s="412"/>
      <c r="MFR709" s="412"/>
      <c r="MFS709" s="412"/>
      <c r="MFT709" s="412"/>
      <c r="MFU709" s="412"/>
      <c r="MFV709" s="412"/>
      <c r="MFW709" s="412"/>
      <c r="MFX709" s="412"/>
      <c r="MFY709" s="412"/>
      <c r="MFZ709" s="412"/>
      <c r="MGA709" s="412"/>
      <c r="MGB709" s="412"/>
      <c r="MGC709" s="412"/>
      <c r="MGD709" s="412"/>
      <c r="MGE709" s="412"/>
      <c r="MGF709" s="412"/>
      <c r="MGG709" s="412"/>
      <c r="MGH709" s="412"/>
      <c r="MGI709" s="412"/>
      <c r="MGJ709" s="412"/>
      <c r="MGK709" s="412"/>
      <c r="MGL709" s="412"/>
      <c r="MGM709" s="412"/>
      <c r="MGN709" s="412"/>
      <c r="MGO709" s="412"/>
      <c r="MGP709" s="413"/>
      <c r="MGQ709" s="413"/>
      <c r="MGR709" s="413"/>
      <c r="MGS709" s="413"/>
      <c r="MGT709" s="413"/>
      <c r="MGU709" s="413"/>
      <c r="MGV709" s="413"/>
      <c r="MGW709" s="413"/>
      <c r="MGX709" s="413"/>
      <c r="MGY709" s="413"/>
      <c r="MGZ709" s="413"/>
      <c r="MHA709" s="413"/>
      <c r="MHB709" s="413"/>
      <c r="MHC709" s="413"/>
      <c r="MHD709" s="413"/>
      <c r="MHE709" s="413"/>
      <c r="MHF709" s="413"/>
      <c r="MHG709" s="413"/>
      <c r="MHH709" s="413"/>
      <c r="MHI709" s="413"/>
      <c r="MHJ709" s="413"/>
      <c r="MHK709" s="413"/>
      <c r="MHL709" s="413"/>
      <c r="MHM709" s="413"/>
      <c r="MHN709" s="414"/>
      <c r="MHO709" s="414"/>
      <c r="MHP709" s="414"/>
      <c r="MHQ709" s="414"/>
      <c r="MHR709" s="414"/>
      <c r="MHS709" s="413"/>
      <c r="MHT709" s="413"/>
      <c r="MHU709" s="414"/>
      <c r="MHV709" s="414"/>
      <c r="MHW709" s="413"/>
      <c r="MHX709" s="413"/>
      <c r="MHY709" s="414"/>
      <c r="MHZ709" s="414"/>
      <c r="MIA709" s="413"/>
      <c r="MIB709" s="413"/>
      <c r="MIC709" s="413"/>
      <c r="MID709" s="413"/>
      <c r="MIE709" s="413"/>
      <c r="MIF709" s="413"/>
      <c r="MIG709" s="413"/>
      <c r="MIH709" s="414"/>
      <c r="MII709" s="414"/>
      <c r="MIJ709" s="413"/>
      <c r="MIK709" s="413"/>
      <c r="MIL709" s="414"/>
      <c r="MIM709" s="414"/>
      <c r="MIN709" s="413"/>
      <c r="MIO709" s="413"/>
      <c r="MIP709" s="413"/>
      <c r="MIQ709" s="413"/>
      <c r="MIR709" s="413"/>
      <c r="MIS709" s="407"/>
      <c r="MIT709" s="439"/>
      <c r="MIU709" s="413"/>
      <c r="MIV709" s="413"/>
      <c r="MIW709" s="413"/>
      <c r="MIX709" s="413"/>
      <c r="MIY709" s="413"/>
      <c r="MIZ709" s="413"/>
      <c r="MJA709" s="413"/>
      <c r="MJB709" s="412"/>
      <c r="MJC709" s="412"/>
      <c r="MJD709" s="412"/>
      <c r="MJE709" s="412"/>
      <c r="MJF709" s="412"/>
      <c r="MJG709" s="412"/>
      <c r="MJH709" s="412"/>
      <c r="MJI709" s="412"/>
      <c r="MJJ709" s="412"/>
      <c r="MJK709" s="412"/>
      <c r="MJL709" s="412"/>
      <c r="MJM709" s="412"/>
      <c r="MJN709" s="412"/>
      <c r="MJO709" s="412"/>
      <c r="MJP709" s="412"/>
      <c r="MJQ709" s="412"/>
      <c r="MJR709" s="412"/>
      <c r="MJS709" s="412"/>
      <c r="MJT709" s="412"/>
      <c r="MJU709" s="412"/>
      <c r="MJV709" s="412"/>
      <c r="MJW709" s="412"/>
      <c r="MJX709" s="412"/>
      <c r="MJY709" s="412"/>
      <c r="MJZ709" s="412"/>
      <c r="MKA709" s="412"/>
      <c r="MKB709" s="412"/>
      <c r="MKC709" s="412"/>
      <c r="MKD709" s="412"/>
      <c r="MKE709" s="412"/>
      <c r="MKF709" s="412"/>
      <c r="MKG709" s="412"/>
      <c r="MKH709" s="412"/>
      <c r="MKI709" s="412"/>
      <c r="MKJ709" s="412"/>
      <c r="MKK709" s="412"/>
      <c r="MKL709" s="412"/>
      <c r="MKM709" s="412"/>
      <c r="MKN709" s="412"/>
      <c r="MKO709" s="412"/>
      <c r="MKP709" s="412"/>
      <c r="MKQ709" s="412"/>
      <c r="MKR709" s="412"/>
      <c r="MKS709" s="412"/>
      <c r="MKT709" s="413"/>
      <c r="MKU709" s="413"/>
      <c r="MKV709" s="413"/>
      <c r="MKW709" s="413"/>
      <c r="MKX709" s="413"/>
      <c r="MKY709" s="413"/>
      <c r="MKZ709" s="413"/>
      <c r="MLA709" s="413"/>
      <c r="MLB709" s="413"/>
      <c r="MLC709" s="413"/>
      <c r="MLD709" s="413"/>
      <c r="MLE709" s="413"/>
      <c r="MLF709" s="413"/>
      <c r="MLG709" s="413"/>
      <c r="MLH709" s="413"/>
      <c r="MLI709" s="413"/>
      <c r="MLJ709" s="413"/>
      <c r="MLK709" s="413"/>
      <c r="MLL709" s="413"/>
      <c r="MLM709" s="413"/>
      <c r="MLN709" s="413"/>
      <c r="MLO709" s="413"/>
      <c r="MLP709" s="413"/>
      <c r="MLQ709" s="413"/>
      <c r="MLR709" s="414"/>
      <c r="MLS709" s="414"/>
      <c r="MLT709" s="414"/>
      <c r="MLU709" s="414"/>
      <c r="MLV709" s="414"/>
      <c r="MLW709" s="413"/>
      <c r="MLX709" s="413"/>
      <c r="MLY709" s="414"/>
      <c r="MLZ709" s="414"/>
      <c r="MMA709" s="413"/>
      <c r="MMB709" s="413"/>
      <c r="MMC709" s="414"/>
      <c r="MMD709" s="414"/>
      <c r="MME709" s="413"/>
      <c r="MMF709" s="413"/>
      <c r="MMG709" s="413"/>
      <c r="MMH709" s="413"/>
      <c r="MMI709" s="413"/>
      <c r="MMJ709" s="413"/>
      <c r="MMK709" s="413"/>
      <c r="MML709" s="414"/>
      <c r="MMM709" s="414"/>
      <c r="MMN709" s="413"/>
      <c r="MMO709" s="413"/>
      <c r="MMP709" s="414"/>
      <c r="MMQ709" s="414"/>
      <c r="MMR709" s="413"/>
      <c r="MMS709" s="413"/>
      <c r="MMT709" s="413"/>
      <c r="MMU709" s="413"/>
      <c r="MMV709" s="413"/>
      <c r="MMW709" s="407"/>
      <c r="MMX709" s="439"/>
      <c r="MMY709" s="413"/>
      <c r="MMZ709" s="413"/>
      <c r="MNA709" s="413"/>
      <c r="MNB709" s="413"/>
      <c r="MNC709" s="413"/>
      <c r="MND709" s="413"/>
      <c r="MNE709" s="413"/>
      <c r="MNF709" s="412"/>
      <c r="MNG709" s="412"/>
      <c r="MNH709" s="412"/>
      <c r="MNI709" s="412"/>
      <c r="MNJ709" s="412"/>
      <c r="MNK709" s="412"/>
      <c r="MNL709" s="412"/>
      <c r="MNM709" s="412"/>
      <c r="MNN709" s="412"/>
      <c r="MNO709" s="412"/>
      <c r="MNP709" s="412"/>
      <c r="MNQ709" s="412"/>
      <c r="MNR709" s="412"/>
      <c r="MNS709" s="412"/>
      <c r="MNT709" s="412"/>
      <c r="MNU709" s="412"/>
      <c r="MNV709" s="412"/>
      <c r="MNW709" s="412"/>
      <c r="MNX709" s="412"/>
      <c r="MNY709" s="412"/>
      <c r="MNZ709" s="412"/>
      <c r="MOA709" s="412"/>
      <c r="MOB709" s="412"/>
      <c r="MOC709" s="412"/>
      <c r="MOD709" s="412"/>
      <c r="MOE709" s="412"/>
      <c r="MOF709" s="412"/>
      <c r="MOG709" s="412"/>
      <c r="MOH709" s="412"/>
      <c r="MOI709" s="412"/>
      <c r="MOJ709" s="412"/>
      <c r="MOK709" s="412"/>
      <c r="MOL709" s="412"/>
      <c r="MOM709" s="412"/>
      <c r="MON709" s="412"/>
      <c r="MOO709" s="412"/>
      <c r="MOP709" s="412"/>
      <c r="MOQ709" s="412"/>
      <c r="MOR709" s="412"/>
      <c r="MOS709" s="412"/>
      <c r="MOT709" s="412"/>
      <c r="MOU709" s="412"/>
      <c r="MOV709" s="412"/>
      <c r="MOW709" s="412"/>
      <c r="MOX709" s="413"/>
      <c r="MOY709" s="413"/>
      <c r="MOZ709" s="413"/>
      <c r="MPA709" s="413"/>
      <c r="MPB709" s="413"/>
      <c r="MPC709" s="413"/>
      <c r="MPD709" s="413"/>
      <c r="MPE709" s="413"/>
      <c r="MPF709" s="413"/>
      <c r="MPG709" s="413"/>
      <c r="MPH709" s="413"/>
      <c r="MPI709" s="413"/>
      <c r="MPJ709" s="413"/>
      <c r="MPK709" s="413"/>
      <c r="MPL709" s="413"/>
      <c r="MPM709" s="413"/>
      <c r="MPN709" s="413"/>
      <c r="MPO709" s="413"/>
      <c r="MPP709" s="413"/>
      <c r="MPQ709" s="413"/>
      <c r="MPR709" s="413"/>
      <c r="MPS709" s="413"/>
      <c r="MPT709" s="413"/>
      <c r="MPU709" s="413"/>
      <c r="MPV709" s="414"/>
      <c r="MPW709" s="414"/>
      <c r="MPX709" s="414"/>
      <c r="MPY709" s="414"/>
      <c r="MPZ709" s="414"/>
      <c r="MQA709" s="413"/>
      <c r="MQB709" s="413"/>
      <c r="MQC709" s="414"/>
      <c r="MQD709" s="414"/>
      <c r="MQE709" s="413"/>
      <c r="MQF709" s="413"/>
      <c r="MQG709" s="414"/>
      <c r="MQH709" s="414"/>
      <c r="MQI709" s="413"/>
      <c r="MQJ709" s="413"/>
      <c r="MQK709" s="413"/>
      <c r="MQL709" s="413"/>
      <c r="MQM709" s="413"/>
      <c r="MQN709" s="413"/>
      <c r="MQO709" s="413"/>
      <c r="MQP709" s="414"/>
      <c r="MQQ709" s="414"/>
      <c r="MQR709" s="413"/>
      <c r="MQS709" s="413"/>
      <c r="MQT709" s="414"/>
      <c r="MQU709" s="414"/>
      <c r="MQV709" s="413"/>
      <c r="MQW709" s="413"/>
      <c r="MQX709" s="413"/>
      <c r="MQY709" s="413"/>
      <c r="MQZ709" s="413"/>
      <c r="MRA709" s="407"/>
      <c r="MRB709" s="439"/>
      <c r="MRC709" s="413"/>
      <c r="MRD709" s="413"/>
      <c r="MRE709" s="413"/>
      <c r="MRF709" s="413"/>
      <c r="MRG709" s="413"/>
      <c r="MRH709" s="413"/>
      <c r="MRI709" s="413"/>
      <c r="MRJ709" s="412"/>
      <c r="MRK709" s="412"/>
      <c r="MRL709" s="412"/>
      <c r="MRM709" s="412"/>
      <c r="MRN709" s="412"/>
      <c r="MRO709" s="412"/>
      <c r="MRP709" s="412"/>
      <c r="MRQ709" s="412"/>
      <c r="MRR709" s="412"/>
      <c r="MRS709" s="412"/>
      <c r="MRT709" s="412"/>
      <c r="MRU709" s="412"/>
      <c r="MRV709" s="412"/>
      <c r="MRW709" s="412"/>
      <c r="MRX709" s="412"/>
      <c r="MRY709" s="412"/>
      <c r="MRZ709" s="412"/>
      <c r="MSA709" s="412"/>
      <c r="MSB709" s="412"/>
      <c r="MSC709" s="412"/>
      <c r="MSD709" s="412"/>
      <c r="MSE709" s="412"/>
      <c r="MSF709" s="412"/>
      <c r="MSG709" s="412"/>
      <c r="MSH709" s="412"/>
      <c r="MSI709" s="412"/>
      <c r="MSJ709" s="412"/>
      <c r="MSK709" s="412"/>
      <c r="MSL709" s="412"/>
      <c r="MSM709" s="412"/>
      <c r="MSN709" s="412"/>
      <c r="MSO709" s="412"/>
      <c r="MSP709" s="412"/>
      <c r="MSQ709" s="412"/>
      <c r="MSR709" s="412"/>
      <c r="MSS709" s="412"/>
      <c r="MST709" s="412"/>
      <c r="MSU709" s="412"/>
      <c r="MSV709" s="412"/>
      <c r="MSW709" s="412"/>
      <c r="MSX709" s="412"/>
      <c r="MSY709" s="412"/>
      <c r="MSZ709" s="412"/>
      <c r="MTA709" s="412"/>
      <c r="MTB709" s="413"/>
      <c r="MTC709" s="413"/>
      <c r="MTD709" s="413"/>
      <c r="MTE709" s="413"/>
      <c r="MTF709" s="413"/>
      <c r="MTG709" s="413"/>
      <c r="MTH709" s="413"/>
      <c r="MTI709" s="413"/>
      <c r="MTJ709" s="413"/>
      <c r="MTK709" s="413"/>
      <c r="MTL709" s="413"/>
      <c r="MTM709" s="413"/>
      <c r="MTN709" s="413"/>
      <c r="MTO709" s="413"/>
      <c r="MTP709" s="413"/>
      <c r="MTQ709" s="413"/>
      <c r="MTR709" s="413"/>
      <c r="MTS709" s="413"/>
      <c r="MTT709" s="413"/>
      <c r="MTU709" s="413"/>
      <c r="MTV709" s="413"/>
      <c r="MTW709" s="413"/>
      <c r="MTX709" s="413"/>
      <c r="MTY709" s="413"/>
      <c r="MTZ709" s="414"/>
      <c r="MUA709" s="414"/>
      <c r="MUB709" s="414"/>
      <c r="MUC709" s="414"/>
      <c r="MUD709" s="414"/>
      <c r="MUE709" s="413"/>
      <c r="MUF709" s="413"/>
      <c r="MUG709" s="414"/>
      <c r="MUH709" s="414"/>
      <c r="MUI709" s="413"/>
      <c r="MUJ709" s="413"/>
      <c r="MUK709" s="414"/>
      <c r="MUL709" s="414"/>
      <c r="MUM709" s="413"/>
      <c r="MUN709" s="413"/>
      <c r="MUO709" s="413"/>
      <c r="MUP709" s="413"/>
      <c r="MUQ709" s="413"/>
      <c r="MUR709" s="413"/>
      <c r="MUS709" s="413"/>
      <c r="MUT709" s="414"/>
      <c r="MUU709" s="414"/>
      <c r="MUV709" s="413"/>
      <c r="MUW709" s="413"/>
      <c r="MUX709" s="414"/>
      <c r="MUY709" s="414"/>
      <c r="MUZ709" s="413"/>
      <c r="MVA709" s="413"/>
      <c r="MVB709" s="413"/>
      <c r="MVC709" s="413"/>
      <c r="MVD709" s="413"/>
      <c r="MVE709" s="407"/>
      <c r="MVF709" s="439"/>
      <c r="MVG709" s="413"/>
      <c r="MVH709" s="413"/>
      <c r="MVI709" s="413"/>
      <c r="MVJ709" s="413"/>
      <c r="MVK709" s="413"/>
      <c r="MVL709" s="413"/>
      <c r="MVM709" s="413"/>
      <c r="MVN709" s="412"/>
      <c r="MVO709" s="412"/>
      <c r="MVP709" s="412"/>
      <c r="MVQ709" s="412"/>
      <c r="MVR709" s="412"/>
      <c r="MVS709" s="412"/>
      <c r="MVT709" s="412"/>
      <c r="MVU709" s="412"/>
      <c r="MVV709" s="412"/>
      <c r="MVW709" s="412"/>
      <c r="MVX709" s="412"/>
      <c r="MVY709" s="412"/>
      <c r="MVZ709" s="412"/>
      <c r="MWA709" s="412"/>
      <c r="MWB709" s="412"/>
      <c r="MWC709" s="412"/>
      <c r="MWD709" s="412"/>
      <c r="MWE709" s="412"/>
      <c r="MWF709" s="412"/>
      <c r="MWG709" s="412"/>
      <c r="MWH709" s="412"/>
      <c r="MWI709" s="412"/>
      <c r="MWJ709" s="412"/>
      <c r="MWK709" s="412"/>
      <c r="MWL709" s="412"/>
      <c r="MWM709" s="412"/>
      <c r="MWN709" s="412"/>
      <c r="MWO709" s="412"/>
      <c r="MWP709" s="412"/>
      <c r="MWQ709" s="412"/>
      <c r="MWR709" s="412"/>
      <c r="MWS709" s="412"/>
      <c r="MWT709" s="412"/>
      <c r="MWU709" s="412"/>
      <c r="MWV709" s="412"/>
      <c r="MWW709" s="412"/>
      <c r="MWX709" s="412"/>
      <c r="MWY709" s="412"/>
      <c r="MWZ709" s="412"/>
      <c r="MXA709" s="412"/>
      <c r="MXB709" s="412"/>
      <c r="MXC709" s="412"/>
      <c r="MXD709" s="412"/>
      <c r="MXE709" s="412"/>
      <c r="MXF709" s="413"/>
      <c r="MXG709" s="413"/>
      <c r="MXH709" s="413"/>
      <c r="MXI709" s="413"/>
      <c r="MXJ709" s="413"/>
      <c r="MXK709" s="413"/>
      <c r="MXL709" s="413"/>
      <c r="MXM709" s="413"/>
      <c r="MXN709" s="413"/>
      <c r="MXO709" s="413"/>
      <c r="MXP709" s="413"/>
      <c r="MXQ709" s="413"/>
      <c r="MXR709" s="413"/>
      <c r="MXS709" s="413"/>
      <c r="MXT709" s="413"/>
      <c r="MXU709" s="413"/>
      <c r="MXV709" s="413"/>
      <c r="MXW709" s="413"/>
      <c r="MXX709" s="413"/>
      <c r="MXY709" s="413"/>
      <c r="MXZ709" s="413"/>
      <c r="MYA709" s="413"/>
      <c r="MYB709" s="413"/>
      <c r="MYC709" s="413"/>
      <c r="MYD709" s="414"/>
      <c r="MYE709" s="414"/>
      <c r="MYF709" s="414"/>
      <c r="MYG709" s="414"/>
      <c r="MYH709" s="414"/>
      <c r="MYI709" s="413"/>
      <c r="MYJ709" s="413"/>
      <c r="MYK709" s="414"/>
      <c r="MYL709" s="414"/>
      <c r="MYM709" s="413"/>
      <c r="MYN709" s="413"/>
      <c r="MYO709" s="414"/>
      <c r="MYP709" s="414"/>
      <c r="MYQ709" s="413"/>
      <c r="MYR709" s="413"/>
      <c r="MYS709" s="413"/>
      <c r="MYT709" s="413"/>
      <c r="MYU709" s="413"/>
      <c r="MYV709" s="413"/>
      <c r="MYW709" s="413"/>
      <c r="MYX709" s="414"/>
      <c r="MYY709" s="414"/>
      <c r="MYZ709" s="413"/>
      <c r="MZA709" s="413"/>
      <c r="MZB709" s="414"/>
      <c r="MZC709" s="414"/>
      <c r="MZD709" s="413"/>
      <c r="MZE709" s="413"/>
      <c r="MZF709" s="413"/>
      <c r="MZG709" s="413"/>
      <c r="MZH709" s="413"/>
      <c r="MZI709" s="407"/>
      <c r="MZJ709" s="439"/>
      <c r="MZK709" s="413"/>
      <c r="MZL709" s="413"/>
      <c r="MZM709" s="413"/>
      <c r="MZN709" s="413"/>
      <c r="MZO709" s="413"/>
      <c r="MZP709" s="413"/>
      <c r="MZQ709" s="413"/>
      <c r="MZR709" s="412"/>
      <c r="MZS709" s="412"/>
      <c r="MZT709" s="412"/>
      <c r="MZU709" s="412"/>
      <c r="MZV709" s="412"/>
      <c r="MZW709" s="412"/>
      <c r="MZX709" s="412"/>
      <c r="MZY709" s="412"/>
      <c r="MZZ709" s="412"/>
      <c r="NAA709" s="412"/>
      <c r="NAB709" s="412"/>
      <c r="NAC709" s="412"/>
      <c r="NAD709" s="412"/>
      <c r="NAE709" s="412"/>
      <c r="NAF709" s="412"/>
      <c r="NAG709" s="412"/>
      <c r="NAH709" s="412"/>
      <c r="NAI709" s="412"/>
      <c r="NAJ709" s="412"/>
      <c r="NAK709" s="412"/>
      <c r="NAL709" s="412"/>
      <c r="NAM709" s="412"/>
      <c r="NAN709" s="412"/>
      <c r="NAO709" s="412"/>
      <c r="NAP709" s="412"/>
      <c r="NAQ709" s="412"/>
      <c r="NAR709" s="412"/>
      <c r="NAS709" s="412"/>
      <c r="NAT709" s="412"/>
      <c r="NAU709" s="412"/>
      <c r="NAV709" s="412"/>
      <c r="NAW709" s="412"/>
      <c r="NAX709" s="412"/>
      <c r="NAY709" s="412"/>
      <c r="NAZ709" s="412"/>
      <c r="NBA709" s="412"/>
      <c r="NBB709" s="412"/>
      <c r="NBC709" s="412"/>
      <c r="NBD709" s="412"/>
      <c r="NBE709" s="412"/>
      <c r="NBF709" s="412"/>
      <c r="NBG709" s="412"/>
      <c r="NBH709" s="412"/>
      <c r="NBI709" s="412"/>
      <c r="NBJ709" s="413"/>
      <c r="NBK709" s="413"/>
      <c r="NBL709" s="413"/>
      <c r="NBM709" s="413"/>
      <c r="NBN709" s="413"/>
      <c r="NBO709" s="413"/>
      <c r="NBP709" s="413"/>
      <c r="NBQ709" s="413"/>
      <c r="NBR709" s="413"/>
      <c r="NBS709" s="413"/>
      <c r="NBT709" s="413"/>
      <c r="NBU709" s="413"/>
      <c r="NBV709" s="413"/>
      <c r="NBW709" s="413"/>
      <c r="NBX709" s="413"/>
      <c r="NBY709" s="413"/>
      <c r="NBZ709" s="413"/>
      <c r="NCA709" s="413"/>
      <c r="NCB709" s="413"/>
      <c r="NCC709" s="413"/>
      <c r="NCD709" s="413"/>
      <c r="NCE709" s="413"/>
      <c r="NCF709" s="413"/>
      <c r="NCG709" s="413"/>
      <c r="NCH709" s="414"/>
      <c r="NCI709" s="414"/>
      <c r="NCJ709" s="414"/>
      <c r="NCK709" s="414"/>
      <c r="NCL709" s="414"/>
      <c r="NCM709" s="413"/>
      <c r="NCN709" s="413"/>
      <c r="NCO709" s="414"/>
      <c r="NCP709" s="414"/>
      <c r="NCQ709" s="413"/>
      <c r="NCR709" s="413"/>
      <c r="NCS709" s="414"/>
      <c r="NCT709" s="414"/>
      <c r="NCU709" s="413"/>
      <c r="NCV709" s="413"/>
      <c r="NCW709" s="413"/>
      <c r="NCX709" s="413"/>
      <c r="NCY709" s="413"/>
      <c r="NCZ709" s="413"/>
      <c r="NDA709" s="413"/>
      <c r="NDB709" s="414"/>
      <c r="NDC709" s="414"/>
      <c r="NDD709" s="413"/>
      <c r="NDE709" s="413"/>
      <c r="NDF709" s="414"/>
      <c r="NDG709" s="414"/>
      <c r="NDH709" s="413"/>
      <c r="NDI709" s="413"/>
      <c r="NDJ709" s="413"/>
      <c r="NDK709" s="413"/>
      <c r="NDL709" s="413"/>
      <c r="NDM709" s="407"/>
      <c r="NDN709" s="439"/>
      <c r="NDO709" s="413"/>
      <c r="NDP709" s="413"/>
      <c r="NDQ709" s="413"/>
      <c r="NDR709" s="413"/>
      <c r="NDS709" s="413"/>
      <c r="NDT709" s="413"/>
      <c r="NDU709" s="413"/>
      <c r="NDV709" s="412"/>
      <c r="NDW709" s="412"/>
      <c r="NDX709" s="412"/>
      <c r="NDY709" s="412"/>
      <c r="NDZ709" s="412"/>
      <c r="NEA709" s="412"/>
      <c r="NEB709" s="412"/>
      <c r="NEC709" s="412"/>
      <c r="NED709" s="412"/>
      <c r="NEE709" s="412"/>
      <c r="NEF709" s="412"/>
      <c r="NEG709" s="412"/>
      <c r="NEH709" s="412"/>
      <c r="NEI709" s="412"/>
      <c r="NEJ709" s="412"/>
      <c r="NEK709" s="412"/>
      <c r="NEL709" s="412"/>
      <c r="NEM709" s="412"/>
      <c r="NEN709" s="412"/>
      <c r="NEO709" s="412"/>
      <c r="NEP709" s="412"/>
      <c r="NEQ709" s="412"/>
      <c r="NER709" s="412"/>
      <c r="NES709" s="412"/>
      <c r="NET709" s="412"/>
      <c r="NEU709" s="412"/>
      <c r="NEV709" s="412"/>
      <c r="NEW709" s="412"/>
      <c r="NEX709" s="412"/>
      <c r="NEY709" s="412"/>
      <c r="NEZ709" s="412"/>
      <c r="NFA709" s="412"/>
      <c r="NFB709" s="412"/>
      <c r="NFC709" s="412"/>
      <c r="NFD709" s="412"/>
      <c r="NFE709" s="412"/>
      <c r="NFF709" s="412"/>
      <c r="NFG709" s="412"/>
      <c r="NFH709" s="412"/>
      <c r="NFI709" s="412"/>
      <c r="NFJ709" s="412"/>
      <c r="NFK709" s="412"/>
      <c r="NFL709" s="412"/>
      <c r="NFM709" s="412"/>
      <c r="NFN709" s="413"/>
      <c r="NFO709" s="413"/>
      <c r="NFP709" s="413"/>
      <c r="NFQ709" s="413"/>
      <c r="NFR709" s="413"/>
      <c r="NFS709" s="413"/>
      <c r="NFT709" s="413"/>
      <c r="NFU709" s="413"/>
      <c r="NFV709" s="413"/>
      <c r="NFW709" s="413"/>
      <c r="NFX709" s="413"/>
      <c r="NFY709" s="413"/>
      <c r="NFZ709" s="413"/>
      <c r="NGA709" s="413"/>
      <c r="NGB709" s="413"/>
      <c r="NGC709" s="413"/>
      <c r="NGD709" s="413"/>
      <c r="NGE709" s="413"/>
      <c r="NGF709" s="413"/>
      <c r="NGG709" s="413"/>
      <c r="NGH709" s="413"/>
      <c r="NGI709" s="413"/>
      <c r="NGJ709" s="413"/>
      <c r="NGK709" s="413"/>
      <c r="NGL709" s="414"/>
      <c r="NGM709" s="414"/>
      <c r="NGN709" s="414"/>
      <c r="NGO709" s="414"/>
      <c r="NGP709" s="414"/>
      <c r="NGQ709" s="413"/>
      <c r="NGR709" s="413"/>
      <c r="NGS709" s="414"/>
      <c r="NGT709" s="414"/>
      <c r="NGU709" s="413"/>
      <c r="NGV709" s="413"/>
      <c r="NGW709" s="414"/>
      <c r="NGX709" s="414"/>
      <c r="NGY709" s="413"/>
      <c r="NGZ709" s="413"/>
      <c r="NHA709" s="413"/>
      <c r="NHB709" s="413"/>
      <c r="NHC709" s="413"/>
      <c r="NHD709" s="413"/>
      <c r="NHE709" s="413"/>
      <c r="NHF709" s="414"/>
      <c r="NHG709" s="414"/>
      <c r="NHH709" s="413"/>
      <c r="NHI709" s="413"/>
      <c r="NHJ709" s="414"/>
      <c r="NHK709" s="414"/>
      <c r="NHL709" s="413"/>
      <c r="NHM709" s="413"/>
      <c r="NHN709" s="413"/>
      <c r="NHO709" s="413"/>
      <c r="NHP709" s="413"/>
      <c r="NHQ709" s="407"/>
      <c r="NHR709" s="439"/>
      <c r="NHS709" s="413"/>
      <c r="NHT709" s="413"/>
      <c r="NHU709" s="413"/>
      <c r="NHV709" s="413"/>
      <c r="NHW709" s="413"/>
      <c r="NHX709" s="413"/>
      <c r="NHY709" s="413"/>
      <c r="NHZ709" s="412"/>
      <c r="NIA709" s="412"/>
      <c r="NIB709" s="412"/>
      <c r="NIC709" s="412"/>
      <c r="NID709" s="412"/>
      <c r="NIE709" s="412"/>
      <c r="NIF709" s="412"/>
      <c r="NIG709" s="412"/>
      <c r="NIH709" s="412"/>
      <c r="NII709" s="412"/>
      <c r="NIJ709" s="412"/>
      <c r="NIK709" s="412"/>
      <c r="NIL709" s="412"/>
      <c r="NIM709" s="412"/>
      <c r="NIN709" s="412"/>
      <c r="NIO709" s="412"/>
      <c r="NIP709" s="412"/>
      <c r="NIQ709" s="412"/>
      <c r="NIR709" s="412"/>
      <c r="NIS709" s="412"/>
      <c r="NIT709" s="412"/>
      <c r="NIU709" s="412"/>
      <c r="NIV709" s="412"/>
      <c r="NIW709" s="412"/>
      <c r="NIX709" s="412"/>
      <c r="NIY709" s="412"/>
      <c r="NIZ709" s="412"/>
      <c r="NJA709" s="412"/>
      <c r="NJB709" s="412"/>
      <c r="NJC709" s="412"/>
      <c r="NJD709" s="412"/>
      <c r="NJE709" s="412"/>
      <c r="NJF709" s="412"/>
      <c r="NJG709" s="412"/>
      <c r="NJH709" s="412"/>
      <c r="NJI709" s="412"/>
      <c r="NJJ709" s="412"/>
      <c r="NJK709" s="412"/>
      <c r="NJL709" s="412"/>
      <c r="NJM709" s="412"/>
      <c r="NJN709" s="412"/>
      <c r="NJO709" s="412"/>
      <c r="NJP709" s="412"/>
      <c r="NJQ709" s="412"/>
      <c r="NJR709" s="413"/>
      <c r="NJS709" s="413"/>
      <c r="NJT709" s="413"/>
      <c r="NJU709" s="413"/>
      <c r="NJV709" s="413"/>
      <c r="NJW709" s="413"/>
      <c r="NJX709" s="413"/>
      <c r="NJY709" s="413"/>
      <c r="NJZ709" s="413"/>
      <c r="NKA709" s="413"/>
      <c r="NKB709" s="413"/>
      <c r="NKC709" s="413"/>
      <c r="NKD709" s="413"/>
      <c r="NKE709" s="413"/>
      <c r="NKF709" s="413"/>
      <c r="NKG709" s="413"/>
      <c r="NKH709" s="413"/>
      <c r="NKI709" s="413"/>
      <c r="NKJ709" s="413"/>
      <c r="NKK709" s="413"/>
      <c r="NKL709" s="413"/>
      <c r="NKM709" s="413"/>
      <c r="NKN709" s="413"/>
      <c r="NKO709" s="413"/>
      <c r="NKP709" s="414"/>
      <c r="NKQ709" s="414"/>
      <c r="NKR709" s="414"/>
      <c r="NKS709" s="414"/>
      <c r="NKT709" s="414"/>
      <c r="NKU709" s="413"/>
      <c r="NKV709" s="413"/>
      <c r="NKW709" s="414"/>
      <c r="NKX709" s="414"/>
      <c r="NKY709" s="413"/>
      <c r="NKZ709" s="413"/>
      <c r="NLA709" s="414"/>
      <c r="NLB709" s="414"/>
      <c r="NLC709" s="413"/>
      <c r="NLD709" s="413"/>
      <c r="NLE709" s="413"/>
      <c r="NLF709" s="413"/>
      <c r="NLG709" s="413"/>
      <c r="NLH709" s="413"/>
      <c r="NLI709" s="413"/>
      <c r="NLJ709" s="414"/>
      <c r="NLK709" s="414"/>
      <c r="NLL709" s="413"/>
      <c r="NLM709" s="413"/>
      <c r="NLN709" s="414"/>
      <c r="NLO709" s="414"/>
      <c r="NLP709" s="413"/>
      <c r="NLQ709" s="413"/>
      <c r="NLR709" s="413"/>
      <c r="NLS709" s="413"/>
      <c r="NLT709" s="413"/>
      <c r="NLU709" s="407"/>
      <c r="NLV709" s="439"/>
      <c r="NLW709" s="413"/>
      <c r="NLX709" s="413"/>
      <c r="NLY709" s="413"/>
      <c r="NLZ709" s="413"/>
      <c r="NMA709" s="413"/>
      <c r="NMB709" s="413"/>
      <c r="NMC709" s="413"/>
      <c r="NMD709" s="412"/>
      <c r="NME709" s="412"/>
      <c r="NMF709" s="412"/>
      <c r="NMG709" s="412"/>
      <c r="NMH709" s="412"/>
      <c r="NMI709" s="412"/>
      <c r="NMJ709" s="412"/>
      <c r="NMK709" s="412"/>
      <c r="NML709" s="412"/>
      <c r="NMM709" s="412"/>
      <c r="NMN709" s="412"/>
      <c r="NMO709" s="412"/>
      <c r="NMP709" s="412"/>
      <c r="NMQ709" s="412"/>
      <c r="NMR709" s="412"/>
      <c r="NMS709" s="412"/>
      <c r="NMT709" s="412"/>
      <c r="NMU709" s="412"/>
      <c r="NMV709" s="412"/>
      <c r="NMW709" s="412"/>
      <c r="NMX709" s="412"/>
      <c r="NMY709" s="412"/>
      <c r="NMZ709" s="412"/>
      <c r="NNA709" s="412"/>
      <c r="NNB709" s="412"/>
      <c r="NNC709" s="412"/>
      <c r="NND709" s="412"/>
      <c r="NNE709" s="412"/>
      <c r="NNF709" s="412"/>
      <c r="NNG709" s="412"/>
      <c r="NNH709" s="412"/>
      <c r="NNI709" s="412"/>
      <c r="NNJ709" s="412"/>
      <c r="NNK709" s="412"/>
      <c r="NNL709" s="412"/>
      <c r="NNM709" s="412"/>
      <c r="NNN709" s="412"/>
      <c r="NNO709" s="412"/>
      <c r="NNP709" s="412"/>
      <c r="NNQ709" s="412"/>
      <c r="NNR709" s="412"/>
      <c r="NNS709" s="412"/>
      <c r="NNT709" s="412"/>
      <c r="NNU709" s="412"/>
      <c r="NNV709" s="413"/>
      <c r="NNW709" s="413"/>
      <c r="NNX709" s="413"/>
      <c r="NNY709" s="413"/>
      <c r="NNZ709" s="413"/>
      <c r="NOA709" s="413"/>
      <c r="NOB709" s="413"/>
      <c r="NOC709" s="413"/>
      <c r="NOD709" s="413"/>
      <c r="NOE709" s="413"/>
      <c r="NOF709" s="413"/>
      <c r="NOG709" s="413"/>
      <c r="NOH709" s="413"/>
      <c r="NOI709" s="413"/>
      <c r="NOJ709" s="413"/>
      <c r="NOK709" s="413"/>
      <c r="NOL709" s="413"/>
      <c r="NOM709" s="413"/>
      <c r="NON709" s="413"/>
      <c r="NOO709" s="413"/>
      <c r="NOP709" s="413"/>
      <c r="NOQ709" s="413"/>
      <c r="NOR709" s="413"/>
      <c r="NOS709" s="413"/>
      <c r="NOT709" s="414"/>
      <c r="NOU709" s="414"/>
      <c r="NOV709" s="414"/>
      <c r="NOW709" s="414"/>
      <c r="NOX709" s="414"/>
      <c r="NOY709" s="413"/>
      <c r="NOZ709" s="413"/>
      <c r="NPA709" s="414"/>
      <c r="NPB709" s="414"/>
      <c r="NPC709" s="413"/>
      <c r="NPD709" s="413"/>
      <c r="NPE709" s="414"/>
      <c r="NPF709" s="414"/>
      <c r="NPG709" s="413"/>
      <c r="NPH709" s="413"/>
      <c r="NPI709" s="413"/>
      <c r="NPJ709" s="413"/>
      <c r="NPK709" s="413"/>
      <c r="NPL709" s="413"/>
      <c r="NPM709" s="413"/>
      <c r="NPN709" s="414"/>
      <c r="NPO709" s="414"/>
      <c r="NPP709" s="413"/>
      <c r="NPQ709" s="413"/>
      <c r="NPR709" s="414"/>
      <c r="NPS709" s="414"/>
      <c r="NPT709" s="413"/>
      <c r="NPU709" s="413"/>
      <c r="NPV709" s="413"/>
      <c r="NPW709" s="413"/>
      <c r="NPX709" s="413"/>
      <c r="NPY709" s="407"/>
      <c r="NPZ709" s="439"/>
      <c r="NQA709" s="413"/>
      <c r="NQB709" s="413"/>
      <c r="NQC709" s="413"/>
      <c r="NQD709" s="413"/>
      <c r="NQE709" s="413"/>
      <c r="NQF709" s="413"/>
      <c r="NQG709" s="413"/>
      <c r="NQH709" s="412"/>
      <c r="NQI709" s="412"/>
      <c r="NQJ709" s="412"/>
      <c r="NQK709" s="412"/>
      <c r="NQL709" s="412"/>
      <c r="NQM709" s="412"/>
      <c r="NQN709" s="412"/>
      <c r="NQO709" s="412"/>
      <c r="NQP709" s="412"/>
      <c r="NQQ709" s="412"/>
      <c r="NQR709" s="412"/>
      <c r="NQS709" s="412"/>
      <c r="NQT709" s="412"/>
      <c r="NQU709" s="412"/>
      <c r="NQV709" s="412"/>
      <c r="NQW709" s="412"/>
      <c r="NQX709" s="412"/>
      <c r="NQY709" s="412"/>
      <c r="NQZ709" s="412"/>
      <c r="NRA709" s="412"/>
      <c r="NRB709" s="412"/>
      <c r="NRC709" s="412"/>
      <c r="NRD709" s="412"/>
      <c r="NRE709" s="412"/>
      <c r="NRF709" s="412"/>
      <c r="NRG709" s="412"/>
      <c r="NRH709" s="412"/>
      <c r="NRI709" s="412"/>
      <c r="NRJ709" s="412"/>
      <c r="NRK709" s="412"/>
      <c r="NRL709" s="412"/>
      <c r="NRM709" s="412"/>
      <c r="NRN709" s="412"/>
      <c r="NRO709" s="412"/>
      <c r="NRP709" s="412"/>
      <c r="NRQ709" s="412"/>
      <c r="NRR709" s="412"/>
      <c r="NRS709" s="412"/>
      <c r="NRT709" s="412"/>
      <c r="NRU709" s="412"/>
      <c r="NRV709" s="412"/>
      <c r="NRW709" s="412"/>
      <c r="NRX709" s="412"/>
      <c r="NRY709" s="412"/>
      <c r="NRZ709" s="413"/>
      <c r="NSA709" s="413"/>
      <c r="NSB709" s="413"/>
      <c r="NSC709" s="413"/>
      <c r="NSD709" s="413"/>
      <c r="NSE709" s="413"/>
      <c r="NSF709" s="413"/>
      <c r="NSG709" s="413"/>
      <c r="NSH709" s="413"/>
      <c r="NSI709" s="413"/>
      <c r="NSJ709" s="413"/>
      <c r="NSK709" s="413"/>
      <c r="NSL709" s="413"/>
      <c r="NSM709" s="413"/>
      <c r="NSN709" s="413"/>
      <c r="NSO709" s="413"/>
      <c r="NSP709" s="413"/>
      <c r="NSQ709" s="413"/>
      <c r="NSR709" s="413"/>
      <c r="NSS709" s="413"/>
      <c r="NST709" s="413"/>
      <c r="NSU709" s="413"/>
      <c r="NSV709" s="413"/>
      <c r="NSW709" s="413"/>
      <c r="NSX709" s="414"/>
      <c r="NSY709" s="414"/>
      <c r="NSZ709" s="414"/>
      <c r="NTA709" s="414"/>
      <c r="NTB709" s="414"/>
      <c r="NTC709" s="413"/>
      <c r="NTD709" s="413"/>
      <c r="NTE709" s="414"/>
      <c r="NTF709" s="414"/>
      <c r="NTG709" s="413"/>
      <c r="NTH709" s="413"/>
      <c r="NTI709" s="414"/>
      <c r="NTJ709" s="414"/>
      <c r="NTK709" s="413"/>
      <c r="NTL709" s="413"/>
      <c r="NTM709" s="413"/>
      <c r="NTN709" s="413"/>
      <c r="NTO709" s="413"/>
      <c r="NTP709" s="413"/>
      <c r="NTQ709" s="413"/>
      <c r="NTR709" s="414"/>
      <c r="NTS709" s="414"/>
      <c r="NTT709" s="413"/>
      <c r="NTU709" s="413"/>
      <c r="NTV709" s="414"/>
      <c r="NTW709" s="414"/>
      <c r="NTX709" s="413"/>
      <c r="NTY709" s="413"/>
      <c r="NTZ709" s="413"/>
      <c r="NUA709" s="413"/>
      <c r="NUB709" s="413"/>
      <c r="NUC709" s="407"/>
      <c r="NUD709" s="439"/>
      <c r="NUE709" s="413"/>
      <c r="NUF709" s="413"/>
      <c r="NUG709" s="413"/>
      <c r="NUH709" s="413"/>
      <c r="NUI709" s="413"/>
      <c r="NUJ709" s="413"/>
      <c r="NUK709" s="413"/>
      <c r="NUL709" s="412"/>
      <c r="NUM709" s="412"/>
      <c r="NUN709" s="412"/>
      <c r="NUO709" s="412"/>
      <c r="NUP709" s="412"/>
      <c r="NUQ709" s="412"/>
      <c r="NUR709" s="412"/>
      <c r="NUS709" s="412"/>
      <c r="NUT709" s="412"/>
      <c r="NUU709" s="412"/>
      <c r="NUV709" s="412"/>
      <c r="NUW709" s="412"/>
      <c r="NUX709" s="412"/>
      <c r="NUY709" s="412"/>
      <c r="NUZ709" s="412"/>
      <c r="NVA709" s="412"/>
      <c r="NVB709" s="412"/>
      <c r="NVC709" s="412"/>
      <c r="NVD709" s="412"/>
      <c r="NVE709" s="412"/>
      <c r="NVF709" s="412"/>
      <c r="NVG709" s="412"/>
      <c r="NVH709" s="412"/>
      <c r="NVI709" s="412"/>
      <c r="NVJ709" s="412"/>
      <c r="NVK709" s="412"/>
      <c r="NVL709" s="412"/>
      <c r="NVM709" s="412"/>
      <c r="NVN709" s="412"/>
      <c r="NVO709" s="412"/>
      <c r="NVP709" s="412"/>
      <c r="NVQ709" s="412"/>
      <c r="NVR709" s="412"/>
      <c r="NVS709" s="412"/>
      <c r="NVT709" s="412"/>
      <c r="NVU709" s="412"/>
      <c r="NVV709" s="412"/>
      <c r="NVW709" s="412"/>
      <c r="NVX709" s="412"/>
      <c r="NVY709" s="412"/>
      <c r="NVZ709" s="412"/>
      <c r="NWA709" s="412"/>
      <c r="NWB709" s="412"/>
      <c r="NWC709" s="412"/>
      <c r="NWD709" s="413"/>
      <c r="NWE709" s="413"/>
      <c r="NWF709" s="413"/>
      <c r="NWG709" s="413"/>
      <c r="NWH709" s="413"/>
      <c r="NWI709" s="413"/>
      <c r="NWJ709" s="413"/>
      <c r="NWK709" s="413"/>
      <c r="NWL709" s="413"/>
      <c r="NWM709" s="413"/>
      <c r="NWN709" s="413"/>
      <c r="NWO709" s="413"/>
      <c r="NWP709" s="413"/>
      <c r="NWQ709" s="413"/>
      <c r="NWR709" s="413"/>
      <c r="NWS709" s="413"/>
      <c r="NWT709" s="413"/>
      <c r="NWU709" s="413"/>
      <c r="NWV709" s="413"/>
      <c r="NWW709" s="413"/>
      <c r="NWX709" s="413"/>
      <c r="NWY709" s="413"/>
      <c r="NWZ709" s="413"/>
      <c r="NXA709" s="413"/>
      <c r="NXB709" s="414"/>
      <c r="NXC709" s="414"/>
      <c r="NXD709" s="414"/>
      <c r="NXE709" s="414"/>
      <c r="NXF709" s="414"/>
      <c r="NXG709" s="413"/>
      <c r="NXH709" s="413"/>
      <c r="NXI709" s="414"/>
      <c r="NXJ709" s="414"/>
      <c r="NXK709" s="413"/>
      <c r="NXL709" s="413"/>
      <c r="NXM709" s="414"/>
      <c r="NXN709" s="414"/>
      <c r="NXO709" s="413"/>
      <c r="NXP709" s="413"/>
      <c r="NXQ709" s="413"/>
      <c r="NXR709" s="413"/>
      <c r="NXS709" s="413"/>
      <c r="NXT709" s="413"/>
      <c r="NXU709" s="413"/>
      <c r="NXV709" s="414"/>
      <c r="NXW709" s="414"/>
      <c r="NXX709" s="413"/>
      <c r="NXY709" s="413"/>
      <c r="NXZ709" s="414"/>
      <c r="NYA709" s="414"/>
      <c r="NYB709" s="413"/>
      <c r="NYC709" s="413"/>
      <c r="NYD709" s="413"/>
      <c r="NYE709" s="413"/>
      <c r="NYF709" s="413"/>
      <c r="NYG709" s="407"/>
      <c r="NYH709" s="439"/>
      <c r="NYI709" s="413"/>
      <c r="NYJ709" s="413"/>
      <c r="NYK709" s="413"/>
      <c r="NYL709" s="413"/>
      <c r="NYM709" s="413"/>
      <c r="NYN709" s="413"/>
      <c r="NYO709" s="413"/>
      <c r="NYP709" s="412"/>
      <c r="NYQ709" s="412"/>
      <c r="NYR709" s="412"/>
      <c r="NYS709" s="412"/>
      <c r="NYT709" s="412"/>
      <c r="NYU709" s="412"/>
      <c r="NYV709" s="412"/>
      <c r="NYW709" s="412"/>
      <c r="NYX709" s="412"/>
      <c r="NYY709" s="412"/>
      <c r="NYZ709" s="412"/>
      <c r="NZA709" s="412"/>
      <c r="NZB709" s="412"/>
      <c r="NZC709" s="412"/>
      <c r="NZD709" s="412"/>
      <c r="NZE709" s="412"/>
      <c r="NZF709" s="412"/>
      <c r="NZG709" s="412"/>
      <c r="NZH709" s="412"/>
      <c r="NZI709" s="412"/>
      <c r="NZJ709" s="412"/>
      <c r="NZK709" s="412"/>
      <c r="NZL709" s="412"/>
      <c r="NZM709" s="412"/>
      <c r="NZN709" s="412"/>
      <c r="NZO709" s="412"/>
      <c r="NZP709" s="412"/>
      <c r="NZQ709" s="412"/>
      <c r="NZR709" s="412"/>
      <c r="NZS709" s="412"/>
      <c r="NZT709" s="412"/>
      <c r="NZU709" s="412"/>
      <c r="NZV709" s="412"/>
      <c r="NZW709" s="412"/>
      <c r="NZX709" s="412"/>
      <c r="NZY709" s="412"/>
      <c r="NZZ709" s="412"/>
      <c r="OAA709" s="412"/>
      <c r="OAB709" s="412"/>
      <c r="OAC709" s="412"/>
      <c r="OAD709" s="412"/>
      <c r="OAE709" s="412"/>
      <c r="OAF709" s="412"/>
      <c r="OAG709" s="412"/>
      <c r="OAH709" s="413"/>
      <c r="OAI709" s="413"/>
      <c r="OAJ709" s="413"/>
      <c r="OAK709" s="413"/>
      <c r="OAL709" s="413"/>
      <c r="OAM709" s="413"/>
      <c r="OAN709" s="413"/>
      <c r="OAO709" s="413"/>
      <c r="OAP709" s="413"/>
      <c r="OAQ709" s="413"/>
      <c r="OAR709" s="413"/>
      <c r="OAS709" s="413"/>
      <c r="OAT709" s="413"/>
      <c r="OAU709" s="413"/>
      <c r="OAV709" s="413"/>
      <c r="OAW709" s="413"/>
      <c r="OAX709" s="413"/>
      <c r="OAY709" s="413"/>
      <c r="OAZ709" s="413"/>
      <c r="OBA709" s="413"/>
      <c r="OBB709" s="413"/>
      <c r="OBC709" s="413"/>
      <c r="OBD709" s="413"/>
      <c r="OBE709" s="413"/>
      <c r="OBF709" s="414"/>
      <c r="OBG709" s="414"/>
      <c r="OBH709" s="414"/>
      <c r="OBI709" s="414"/>
      <c r="OBJ709" s="414"/>
      <c r="OBK709" s="413"/>
      <c r="OBL709" s="413"/>
      <c r="OBM709" s="414"/>
      <c r="OBN709" s="414"/>
      <c r="OBO709" s="413"/>
      <c r="OBP709" s="413"/>
      <c r="OBQ709" s="414"/>
      <c r="OBR709" s="414"/>
      <c r="OBS709" s="413"/>
      <c r="OBT709" s="413"/>
      <c r="OBU709" s="413"/>
      <c r="OBV709" s="413"/>
      <c r="OBW709" s="413"/>
      <c r="OBX709" s="413"/>
      <c r="OBY709" s="413"/>
      <c r="OBZ709" s="414"/>
      <c r="OCA709" s="414"/>
      <c r="OCB709" s="413"/>
      <c r="OCC709" s="413"/>
      <c r="OCD709" s="414"/>
      <c r="OCE709" s="414"/>
      <c r="OCF709" s="413"/>
      <c r="OCG709" s="413"/>
      <c r="OCH709" s="413"/>
      <c r="OCI709" s="413"/>
      <c r="OCJ709" s="413"/>
      <c r="OCK709" s="407"/>
      <c r="OCL709" s="439"/>
      <c r="OCM709" s="413"/>
      <c r="OCN709" s="413"/>
      <c r="OCO709" s="413"/>
      <c r="OCP709" s="413"/>
      <c r="OCQ709" s="413"/>
      <c r="OCR709" s="413"/>
      <c r="OCS709" s="413"/>
      <c r="OCT709" s="412"/>
      <c r="OCU709" s="412"/>
      <c r="OCV709" s="412"/>
      <c r="OCW709" s="412"/>
      <c r="OCX709" s="412"/>
      <c r="OCY709" s="412"/>
      <c r="OCZ709" s="412"/>
      <c r="ODA709" s="412"/>
      <c r="ODB709" s="412"/>
      <c r="ODC709" s="412"/>
      <c r="ODD709" s="412"/>
      <c r="ODE709" s="412"/>
      <c r="ODF709" s="412"/>
      <c r="ODG709" s="412"/>
      <c r="ODH709" s="412"/>
      <c r="ODI709" s="412"/>
      <c r="ODJ709" s="412"/>
      <c r="ODK709" s="412"/>
      <c r="ODL709" s="412"/>
      <c r="ODM709" s="412"/>
      <c r="ODN709" s="412"/>
      <c r="ODO709" s="412"/>
      <c r="ODP709" s="412"/>
      <c r="ODQ709" s="412"/>
      <c r="ODR709" s="412"/>
      <c r="ODS709" s="412"/>
      <c r="ODT709" s="412"/>
      <c r="ODU709" s="412"/>
      <c r="ODV709" s="412"/>
      <c r="ODW709" s="412"/>
      <c r="ODX709" s="412"/>
      <c r="ODY709" s="412"/>
      <c r="ODZ709" s="412"/>
      <c r="OEA709" s="412"/>
      <c r="OEB709" s="412"/>
      <c r="OEC709" s="412"/>
      <c r="OED709" s="412"/>
      <c r="OEE709" s="412"/>
      <c r="OEF709" s="412"/>
      <c r="OEG709" s="412"/>
      <c r="OEH709" s="412"/>
      <c r="OEI709" s="412"/>
      <c r="OEJ709" s="412"/>
      <c r="OEK709" s="412"/>
      <c r="OEL709" s="413"/>
      <c r="OEM709" s="413"/>
      <c r="OEN709" s="413"/>
      <c r="OEO709" s="413"/>
      <c r="OEP709" s="413"/>
      <c r="OEQ709" s="413"/>
      <c r="OER709" s="413"/>
      <c r="OES709" s="413"/>
      <c r="OET709" s="413"/>
      <c r="OEU709" s="413"/>
      <c r="OEV709" s="413"/>
      <c r="OEW709" s="413"/>
      <c r="OEX709" s="413"/>
      <c r="OEY709" s="413"/>
      <c r="OEZ709" s="413"/>
      <c r="OFA709" s="413"/>
      <c r="OFB709" s="413"/>
      <c r="OFC709" s="413"/>
      <c r="OFD709" s="413"/>
      <c r="OFE709" s="413"/>
      <c r="OFF709" s="413"/>
      <c r="OFG709" s="413"/>
      <c r="OFH709" s="413"/>
      <c r="OFI709" s="413"/>
      <c r="OFJ709" s="414"/>
      <c r="OFK709" s="414"/>
      <c r="OFL709" s="414"/>
      <c r="OFM709" s="414"/>
      <c r="OFN709" s="414"/>
      <c r="OFO709" s="413"/>
      <c r="OFP709" s="413"/>
      <c r="OFQ709" s="414"/>
      <c r="OFR709" s="414"/>
      <c r="OFS709" s="413"/>
      <c r="OFT709" s="413"/>
      <c r="OFU709" s="414"/>
      <c r="OFV709" s="414"/>
      <c r="OFW709" s="413"/>
      <c r="OFX709" s="413"/>
      <c r="OFY709" s="413"/>
      <c r="OFZ709" s="413"/>
      <c r="OGA709" s="413"/>
      <c r="OGB709" s="413"/>
      <c r="OGC709" s="413"/>
      <c r="OGD709" s="414"/>
      <c r="OGE709" s="414"/>
      <c r="OGF709" s="413"/>
      <c r="OGG709" s="413"/>
      <c r="OGH709" s="414"/>
      <c r="OGI709" s="414"/>
      <c r="OGJ709" s="413"/>
      <c r="OGK709" s="413"/>
      <c r="OGL709" s="413"/>
      <c r="OGM709" s="413"/>
      <c r="OGN709" s="413"/>
      <c r="OGO709" s="407"/>
      <c r="OGP709" s="439"/>
      <c r="OGQ709" s="413"/>
      <c r="OGR709" s="413"/>
      <c r="OGS709" s="413"/>
      <c r="OGT709" s="413"/>
      <c r="OGU709" s="413"/>
      <c r="OGV709" s="413"/>
      <c r="OGW709" s="413"/>
      <c r="OGX709" s="412"/>
      <c r="OGY709" s="412"/>
      <c r="OGZ709" s="412"/>
      <c r="OHA709" s="412"/>
      <c r="OHB709" s="412"/>
      <c r="OHC709" s="412"/>
      <c r="OHD709" s="412"/>
      <c r="OHE709" s="412"/>
      <c r="OHF709" s="412"/>
      <c r="OHG709" s="412"/>
      <c r="OHH709" s="412"/>
      <c r="OHI709" s="412"/>
      <c r="OHJ709" s="412"/>
      <c r="OHK709" s="412"/>
      <c r="OHL709" s="412"/>
      <c r="OHM709" s="412"/>
      <c r="OHN709" s="412"/>
      <c r="OHO709" s="412"/>
      <c r="OHP709" s="412"/>
      <c r="OHQ709" s="412"/>
      <c r="OHR709" s="412"/>
      <c r="OHS709" s="412"/>
      <c r="OHT709" s="412"/>
      <c r="OHU709" s="412"/>
      <c r="OHV709" s="412"/>
      <c r="OHW709" s="412"/>
      <c r="OHX709" s="412"/>
      <c r="OHY709" s="412"/>
      <c r="OHZ709" s="412"/>
      <c r="OIA709" s="412"/>
      <c r="OIB709" s="412"/>
      <c r="OIC709" s="412"/>
      <c r="OID709" s="412"/>
      <c r="OIE709" s="412"/>
      <c r="OIF709" s="412"/>
      <c r="OIG709" s="412"/>
      <c r="OIH709" s="412"/>
      <c r="OII709" s="412"/>
      <c r="OIJ709" s="412"/>
      <c r="OIK709" s="412"/>
      <c r="OIL709" s="412"/>
      <c r="OIM709" s="412"/>
      <c r="OIN709" s="412"/>
      <c r="OIO709" s="412"/>
      <c r="OIP709" s="413"/>
      <c r="OIQ709" s="413"/>
      <c r="OIR709" s="413"/>
      <c r="OIS709" s="413"/>
      <c r="OIT709" s="413"/>
      <c r="OIU709" s="413"/>
      <c r="OIV709" s="413"/>
      <c r="OIW709" s="413"/>
      <c r="OIX709" s="413"/>
      <c r="OIY709" s="413"/>
      <c r="OIZ709" s="413"/>
      <c r="OJA709" s="413"/>
      <c r="OJB709" s="413"/>
      <c r="OJC709" s="413"/>
      <c r="OJD709" s="413"/>
      <c r="OJE709" s="413"/>
      <c r="OJF709" s="413"/>
      <c r="OJG709" s="413"/>
      <c r="OJH709" s="413"/>
      <c r="OJI709" s="413"/>
      <c r="OJJ709" s="413"/>
      <c r="OJK709" s="413"/>
      <c r="OJL709" s="413"/>
      <c r="OJM709" s="413"/>
      <c r="OJN709" s="414"/>
      <c r="OJO709" s="414"/>
      <c r="OJP709" s="414"/>
      <c r="OJQ709" s="414"/>
      <c r="OJR709" s="414"/>
      <c r="OJS709" s="413"/>
      <c r="OJT709" s="413"/>
      <c r="OJU709" s="414"/>
      <c r="OJV709" s="414"/>
      <c r="OJW709" s="413"/>
      <c r="OJX709" s="413"/>
      <c r="OJY709" s="414"/>
      <c r="OJZ709" s="414"/>
      <c r="OKA709" s="413"/>
      <c r="OKB709" s="413"/>
      <c r="OKC709" s="413"/>
      <c r="OKD709" s="413"/>
      <c r="OKE709" s="413"/>
      <c r="OKF709" s="413"/>
      <c r="OKG709" s="413"/>
      <c r="OKH709" s="414"/>
      <c r="OKI709" s="414"/>
      <c r="OKJ709" s="413"/>
      <c r="OKK709" s="413"/>
      <c r="OKL709" s="414"/>
      <c r="OKM709" s="414"/>
      <c r="OKN709" s="413"/>
      <c r="OKO709" s="413"/>
      <c r="OKP709" s="413"/>
      <c r="OKQ709" s="413"/>
      <c r="OKR709" s="413"/>
      <c r="OKS709" s="407"/>
      <c r="OKT709" s="439"/>
      <c r="OKU709" s="413"/>
      <c r="OKV709" s="413"/>
      <c r="OKW709" s="413"/>
      <c r="OKX709" s="413"/>
      <c r="OKY709" s="413"/>
      <c r="OKZ709" s="413"/>
      <c r="OLA709" s="413"/>
      <c r="OLB709" s="412"/>
      <c r="OLC709" s="412"/>
      <c r="OLD709" s="412"/>
      <c r="OLE709" s="412"/>
      <c r="OLF709" s="412"/>
      <c r="OLG709" s="412"/>
      <c r="OLH709" s="412"/>
      <c r="OLI709" s="412"/>
      <c r="OLJ709" s="412"/>
      <c r="OLK709" s="412"/>
      <c r="OLL709" s="412"/>
      <c r="OLM709" s="412"/>
      <c r="OLN709" s="412"/>
      <c r="OLO709" s="412"/>
      <c r="OLP709" s="412"/>
      <c r="OLQ709" s="412"/>
      <c r="OLR709" s="412"/>
      <c r="OLS709" s="412"/>
      <c r="OLT709" s="412"/>
      <c r="OLU709" s="412"/>
      <c r="OLV709" s="412"/>
      <c r="OLW709" s="412"/>
      <c r="OLX709" s="412"/>
      <c r="OLY709" s="412"/>
      <c r="OLZ709" s="412"/>
      <c r="OMA709" s="412"/>
      <c r="OMB709" s="412"/>
      <c r="OMC709" s="412"/>
      <c r="OMD709" s="412"/>
      <c r="OME709" s="412"/>
      <c r="OMF709" s="412"/>
      <c r="OMG709" s="412"/>
      <c r="OMH709" s="412"/>
      <c r="OMI709" s="412"/>
      <c r="OMJ709" s="412"/>
      <c r="OMK709" s="412"/>
      <c r="OML709" s="412"/>
      <c r="OMM709" s="412"/>
      <c r="OMN709" s="412"/>
      <c r="OMO709" s="412"/>
      <c r="OMP709" s="412"/>
      <c r="OMQ709" s="412"/>
      <c r="OMR709" s="412"/>
      <c r="OMS709" s="412"/>
      <c r="OMT709" s="413"/>
      <c r="OMU709" s="413"/>
      <c r="OMV709" s="413"/>
      <c r="OMW709" s="413"/>
      <c r="OMX709" s="413"/>
      <c r="OMY709" s="413"/>
      <c r="OMZ709" s="413"/>
      <c r="ONA709" s="413"/>
      <c r="ONB709" s="413"/>
      <c r="ONC709" s="413"/>
      <c r="OND709" s="413"/>
      <c r="ONE709" s="413"/>
      <c r="ONF709" s="413"/>
      <c r="ONG709" s="413"/>
      <c r="ONH709" s="413"/>
      <c r="ONI709" s="413"/>
      <c r="ONJ709" s="413"/>
      <c r="ONK709" s="413"/>
      <c r="ONL709" s="413"/>
      <c r="ONM709" s="413"/>
      <c r="ONN709" s="413"/>
      <c r="ONO709" s="413"/>
      <c r="ONP709" s="413"/>
      <c r="ONQ709" s="413"/>
      <c r="ONR709" s="414"/>
      <c r="ONS709" s="414"/>
      <c r="ONT709" s="414"/>
      <c r="ONU709" s="414"/>
      <c r="ONV709" s="414"/>
      <c r="ONW709" s="413"/>
      <c r="ONX709" s="413"/>
      <c r="ONY709" s="414"/>
      <c r="ONZ709" s="414"/>
      <c r="OOA709" s="413"/>
      <c r="OOB709" s="413"/>
      <c r="OOC709" s="414"/>
      <c r="OOD709" s="414"/>
      <c r="OOE709" s="413"/>
      <c r="OOF709" s="413"/>
      <c r="OOG709" s="413"/>
      <c r="OOH709" s="413"/>
      <c r="OOI709" s="413"/>
      <c r="OOJ709" s="413"/>
      <c r="OOK709" s="413"/>
      <c r="OOL709" s="414"/>
      <c r="OOM709" s="414"/>
      <c r="OON709" s="413"/>
      <c r="OOO709" s="413"/>
      <c r="OOP709" s="414"/>
      <c r="OOQ709" s="414"/>
      <c r="OOR709" s="413"/>
      <c r="OOS709" s="413"/>
      <c r="OOT709" s="413"/>
      <c r="OOU709" s="413"/>
      <c r="OOV709" s="413"/>
      <c r="OOW709" s="407"/>
      <c r="OOX709" s="439"/>
      <c r="OOY709" s="413"/>
      <c r="OOZ709" s="413"/>
      <c r="OPA709" s="413"/>
      <c r="OPB709" s="413"/>
      <c r="OPC709" s="413"/>
      <c r="OPD709" s="413"/>
      <c r="OPE709" s="413"/>
      <c r="OPF709" s="412"/>
      <c r="OPG709" s="412"/>
      <c r="OPH709" s="412"/>
      <c r="OPI709" s="412"/>
      <c r="OPJ709" s="412"/>
      <c r="OPK709" s="412"/>
      <c r="OPL709" s="412"/>
      <c r="OPM709" s="412"/>
      <c r="OPN709" s="412"/>
      <c r="OPO709" s="412"/>
      <c r="OPP709" s="412"/>
      <c r="OPQ709" s="412"/>
      <c r="OPR709" s="412"/>
      <c r="OPS709" s="412"/>
      <c r="OPT709" s="412"/>
      <c r="OPU709" s="412"/>
      <c r="OPV709" s="412"/>
      <c r="OPW709" s="412"/>
      <c r="OPX709" s="412"/>
      <c r="OPY709" s="412"/>
      <c r="OPZ709" s="412"/>
      <c r="OQA709" s="412"/>
      <c r="OQB709" s="412"/>
      <c r="OQC709" s="412"/>
      <c r="OQD709" s="412"/>
      <c r="OQE709" s="412"/>
      <c r="OQF709" s="412"/>
      <c r="OQG709" s="412"/>
      <c r="OQH709" s="412"/>
      <c r="OQI709" s="412"/>
      <c r="OQJ709" s="412"/>
      <c r="OQK709" s="412"/>
      <c r="OQL709" s="412"/>
      <c r="OQM709" s="412"/>
      <c r="OQN709" s="412"/>
      <c r="OQO709" s="412"/>
      <c r="OQP709" s="412"/>
      <c r="OQQ709" s="412"/>
      <c r="OQR709" s="412"/>
      <c r="OQS709" s="412"/>
      <c r="OQT709" s="412"/>
      <c r="OQU709" s="412"/>
      <c r="OQV709" s="412"/>
      <c r="OQW709" s="412"/>
      <c r="OQX709" s="413"/>
      <c r="OQY709" s="413"/>
      <c r="OQZ709" s="413"/>
      <c r="ORA709" s="413"/>
      <c r="ORB709" s="413"/>
      <c r="ORC709" s="413"/>
      <c r="ORD709" s="413"/>
      <c r="ORE709" s="413"/>
      <c r="ORF709" s="413"/>
      <c r="ORG709" s="413"/>
      <c r="ORH709" s="413"/>
      <c r="ORI709" s="413"/>
      <c r="ORJ709" s="413"/>
      <c r="ORK709" s="413"/>
      <c r="ORL709" s="413"/>
      <c r="ORM709" s="413"/>
      <c r="ORN709" s="413"/>
      <c r="ORO709" s="413"/>
      <c r="ORP709" s="413"/>
      <c r="ORQ709" s="413"/>
      <c r="ORR709" s="413"/>
      <c r="ORS709" s="413"/>
      <c r="ORT709" s="413"/>
      <c r="ORU709" s="413"/>
      <c r="ORV709" s="414"/>
      <c r="ORW709" s="414"/>
      <c r="ORX709" s="414"/>
      <c r="ORY709" s="414"/>
      <c r="ORZ709" s="414"/>
      <c r="OSA709" s="413"/>
      <c r="OSB709" s="413"/>
      <c r="OSC709" s="414"/>
      <c r="OSD709" s="414"/>
      <c r="OSE709" s="413"/>
      <c r="OSF709" s="413"/>
      <c r="OSG709" s="414"/>
      <c r="OSH709" s="414"/>
      <c r="OSI709" s="413"/>
      <c r="OSJ709" s="413"/>
      <c r="OSK709" s="413"/>
      <c r="OSL709" s="413"/>
      <c r="OSM709" s="413"/>
      <c r="OSN709" s="413"/>
      <c r="OSO709" s="413"/>
      <c r="OSP709" s="414"/>
      <c r="OSQ709" s="414"/>
      <c r="OSR709" s="413"/>
      <c r="OSS709" s="413"/>
      <c r="OST709" s="414"/>
      <c r="OSU709" s="414"/>
      <c r="OSV709" s="413"/>
      <c r="OSW709" s="413"/>
      <c r="OSX709" s="413"/>
      <c r="OSY709" s="413"/>
      <c r="OSZ709" s="413"/>
      <c r="OTA709" s="407"/>
      <c r="OTB709" s="439"/>
      <c r="OTC709" s="413"/>
      <c r="OTD709" s="413"/>
      <c r="OTE709" s="413"/>
      <c r="OTF709" s="413"/>
      <c r="OTG709" s="413"/>
      <c r="OTH709" s="413"/>
      <c r="OTI709" s="413"/>
      <c r="OTJ709" s="412"/>
      <c r="OTK709" s="412"/>
      <c r="OTL709" s="412"/>
      <c r="OTM709" s="412"/>
      <c r="OTN709" s="412"/>
      <c r="OTO709" s="412"/>
      <c r="OTP709" s="412"/>
      <c r="OTQ709" s="412"/>
      <c r="OTR709" s="412"/>
      <c r="OTS709" s="412"/>
      <c r="OTT709" s="412"/>
      <c r="OTU709" s="412"/>
      <c r="OTV709" s="412"/>
      <c r="OTW709" s="412"/>
      <c r="OTX709" s="412"/>
      <c r="OTY709" s="412"/>
      <c r="OTZ709" s="412"/>
      <c r="OUA709" s="412"/>
      <c r="OUB709" s="412"/>
      <c r="OUC709" s="412"/>
      <c r="OUD709" s="412"/>
      <c r="OUE709" s="412"/>
      <c r="OUF709" s="412"/>
      <c r="OUG709" s="412"/>
      <c r="OUH709" s="412"/>
      <c r="OUI709" s="412"/>
      <c r="OUJ709" s="412"/>
      <c r="OUK709" s="412"/>
      <c r="OUL709" s="412"/>
      <c r="OUM709" s="412"/>
      <c r="OUN709" s="412"/>
      <c r="OUO709" s="412"/>
      <c r="OUP709" s="412"/>
      <c r="OUQ709" s="412"/>
      <c r="OUR709" s="412"/>
      <c r="OUS709" s="412"/>
      <c r="OUT709" s="412"/>
      <c r="OUU709" s="412"/>
      <c r="OUV709" s="412"/>
      <c r="OUW709" s="412"/>
      <c r="OUX709" s="412"/>
      <c r="OUY709" s="412"/>
      <c r="OUZ709" s="412"/>
      <c r="OVA709" s="412"/>
      <c r="OVB709" s="413"/>
      <c r="OVC709" s="413"/>
      <c r="OVD709" s="413"/>
      <c r="OVE709" s="413"/>
      <c r="OVF709" s="413"/>
      <c r="OVG709" s="413"/>
      <c r="OVH709" s="413"/>
      <c r="OVI709" s="413"/>
      <c r="OVJ709" s="413"/>
      <c r="OVK709" s="413"/>
      <c r="OVL709" s="413"/>
      <c r="OVM709" s="413"/>
      <c r="OVN709" s="413"/>
      <c r="OVO709" s="413"/>
      <c r="OVP709" s="413"/>
      <c r="OVQ709" s="413"/>
      <c r="OVR709" s="413"/>
      <c r="OVS709" s="413"/>
      <c r="OVT709" s="413"/>
      <c r="OVU709" s="413"/>
      <c r="OVV709" s="413"/>
      <c r="OVW709" s="413"/>
      <c r="OVX709" s="413"/>
      <c r="OVY709" s="413"/>
      <c r="OVZ709" s="414"/>
      <c r="OWA709" s="414"/>
      <c r="OWB709" s="414"/>
      <c r="OWC709" s="414"/>
      <c r="OWD709" s="414"/>
      <c r="OWE709" s="413"/>
      <c r="OWF709" s="413"/>
      <c r="OWG709" s="414"/>
      <c r="OWH709" s="414"/>
      <c r="OWI709" s="413"/>
      <c r="OWJ709" s="413"/>
      <c r="OWK709" s="414"/>
      <c r="OWL709" s="414"/>
      <c r="OWM709" s="413"/>
      <c r="OWN709" s="413"/>
      <c r="OWO709" s="413"/>
      <c r="OWP709" s="413"/>
      <c r="OWQ709" s="413"/>
      <c r="OWR709" s="413"/>
      <c r="OWS709" s="413"/>
      <c r="OWT709" s="414"/>
      <c r="OWU709" s="414"/>
      <c r="OWV709" s="413"/>
      <c r="OWW709" s="413"/>
      <c r="OWX709" s="414"/>
      <c r="OWY709" s="414"/>
      <c r="OWZ709" s="413"/>
      <c r="OXA709" s="413"/>
      <c r="OXB709" s="413"/>
      <c r="OXC709" s="413"/>
      <c r="OXD709" s="413"/>
      <c r="OXE709" s="407"/>
      <c r="OXF709" s="439"/>
      <c r="OXG709" s="413"/>
      <c r="OXH709" s="413"/>
      <c r="OXI709" s="413"/>
      <c r="OXJ709" s="413"/>
      <c r="OXK709" s="413"/>
      <c r="OXL709" s="413"/>
      <c r="OXM709" s="413"/>
      <c r="OXN709" s="412"/>
      <c r="OXO709" s="412"/>
      <c r="OXP709" s="412"/>
      <c r="OXQ709" s="412"/>
      <c r="OXR709" s="412"/>
      <c r="OXS709" s="412"/>
      <c r="OXT709" s="412"/>
      <c r="OXU709" s="412"/>
      <c r="OXV709" s="412"/>
      <c r="OXW709" s="412"/>
      <c r="OXX709" s="412"/>
      <c r="OXY709" s="412"/>
      <c r="OXZ709" s="412"/>
      <c r="OYA709" s="412"/>
      <c r="OYB709" s="412"/>
      <c r="OYC709" s="412"/>
      <c r="OYD709" s="412"/>
      <c r="OYE709" s="412"/>
      <c r="OYF709" s="412"/>
      <c r="OYG709" s="412"/>
      <c r="OYH709" s="412"/>
      <c r="OYI709" s="412"/>
      <c r="OYJ709" s="412"/>
      <c r="OYK709" s="412"/>
      <c r="OYL709" s="412"/>
      <c r="OYM709" s="412"/>
      <c r="OYN709" s="412"/>
      <c r="OYO709" s="412"/>
      <c r="OYP709" s="412"/>
      <c r="OYQ709" s="412"/>
      <c r="OYR709" s="412"/>
      <c r="OYS709" s="412"/>
      <c r="OYT709" s="412"/>
      <c r="OYU709" s="412"/>
      <c r="OYV709" s="412"/>
      <c r="OYW709" s="412"/>
      <c r="OYX709" s="412"/>
      <c r="OYY709" s="412"/>
      <c r="OYZ709" s="412"/>
      <c r="OZA709" s="412"/>
      <c r="OZB709" s="412"/>
      <c r="OZC709" s="412"/>
      <c r="OZD709" s="412"/>
      <c r="OZE709" s="412"/>
      <c r="OZF709" s="413"/>
      <c r="OZG709" s="413"/>
      <c r="OZH709" s="413"/>
      <c r="OZI709" s="413"/>
      <c r="OZJ709" s="413"/>
      <c r="OZK709" s="413"/>
      <c r="OZL709" s="413"/>
      <c r="OZM709" s="413"/>
      <c r="OZN709" s="413"/>
      <c r="OZO709" s="413"/>
      <c r="OZP709" s="413"/>
      <c r="OZQ709" s="413"/>
      <c r="OZR709" s="413"/>
      <c r="OZS709" s="413"/>
      <c r="OZT709" s="413"/>
      <c r="OZU709" s="413"/>
      <c r="OZV709" s="413"/>
      <c r="OZW709" s="413"/>
      <c r="OZX709" s="413"/>
      <c r="OZY709" s="413"/>
      <c r="OZZ709" s="413"/>
      <c r="PAA709" s="413"/>
      <c r="PAB709" s="413"/>
      <c r="PAC709" s="413"/>
      <c r="PAD709" s="414"/>
      <c r="PAE709" s="414"/>
      <c r="PAF709" s="414"/>
      <c r="PAG709" s="414"/>
      <c r="PAH709" s="414"/>
      <c r="PAI709" s="413"/>
      <c r="PAJ709" s="413"/>
      <c r="PAK709" s="414"/>
      <c r="PAL709" s="414"/>
      <c r="PAM709" s="413"/>
      <c r="PAN709" s="413"/>
      <c r="PAO709" s="414"/>
      <c r="PAP709" s="414"/>
      <c r="PAQ709" s="413"/>
      <c r="PAR709" s="413"/>
      <c r="PAS709" s="413"/>
      <c r="PAT709" s="413"/>
      <c r="PAU709" s="413"/>
      <c r="PAV709" s="413"/>
      <c r="PAW709" s="413"/>
      <c r="PAX709" s="414"/>
      <c r="PAY709" s="414"/>
      <c r="PAZ709" s="413"/>
      <c r="PBA709" s="413"/>
      <c r="PBB709" s="414"/>
      <c r="PBC709" s="414"/>
      <c r="PBD709" s="413"/>
      <c r="PBE709" s="413"/>
      <c r="PBF709" s="413"/>
      <c r="PBG709" s="413"/>
      <c r="PBH709" s="413"/>
      <c r="PBI709" s="407"/>
      <c r="PBJ709" s="439"/>
      <c r="PBK709" s="413"/>
      <c r="PBL709" s="413"/>
      <c r="PBM709" s="413"/>
      <c r="PBN709" s="413"/>
      <c r="PBO709" s="413"/>
      <c r="PBP709" s="413"/>
      <c r="PBQ709" s="413"/>
      <c r="PBR709" s="412"/>
      <c r="PBS709" s="412"/>
      <c r="PBT709" s="412"/>
      <c r="PBU709" s="412"/>
      <c r="PBV709" s="412"/>
      <c r="PBW709" s="412"/>
      <c r="PBX709" s="412"/>
      <c r="PBY709" s="412"/>
      <c r="PBZ709" s="412"/>
      <c r="PCA709" s="412"/>
      <c r="PCB709" s="412"/>
      <c r="PCC709" s="412"/>
      <c r="PCD709" s="412"/>
      <c r="PCE709" s="412"/>
      <c r="PCF709" s="412"/>
      <c r="PCG709" s="412"/>
      <c r="PCH709" s="412"/>
      <c r="PCI709" s="412"/>
      <c r="PCJ709" s="412"/>
      <c r="PCK709" s="412"/>
      <c r="PCL709" s="412"/>
      <c r="PCM709" s="412"/>
      <c r="PCN709" s="412"/>
      <c r="PCO709" s="412"/>
      <c r="PCP709" s="412"/>
      <c r="PCQ709" s="412"/>
      <c r="PCR709" s="412"/>
      <c r="PCS709" s="412"/>
      <c r="PCT709" s="412"/>
      <c r="PCU709" s="412"/>
      <c r="PCV709" s="412"/>
      <c r="PCW709" s="412"/>
      <c r="PCX709" s="412"/>
      <c r="PCY709" s="412"/>
      <c r="PCZ709" s="412"/>
      <c r="PDA709" s="412"/>
      <c r="PDB709" s="412"/>
      <c r="PDC709" s="412"/>
      <c r="PDD709" s="412"/>
      <c r="PDE709" s="412"/>
      <c r="PDF709" s="412"/>
      <c r="PDG709" s="412"/>
      <c r="PDH709" s="412"/>
      <c r="PDI709" s="412"/>
      <c r="PDJ709" s="413"/>
      <c r="PDK709" s="413"/>
      <c r="PDL709" s="413"/>
      <c r="PDM709" s="413"/>
      <c r="PDN709" s="413"/>
      <c r="PDO709" s="413"/>
      <c r="PDP709" s="413"/>
      <c r="PDQ709" s="413"/>
      <c r="PDR709" s="413"/>
      <c r="PDS709" s="413"/>
      <c r="PDT709" s="413"/>
      <c r="PDU709" s="413"/>
      <c r="PDV709" s="413"/>
      <c r="PDW709" s="413"/>
      <c r="PDX709" s="413"/>
      <c r="PDY709" s="413"/>
      <c r="PDZ709" s="413"/>
      <c r="PEA709" s="413"/>
      <c r="PEB709" s="413"/>
      <c r="PEC709" s="413"/>
      <c r="PED709" s="413"/>
      <c r="PEE709" s="413"/>
      <c r="PEF709" s="413"/>
      <c r="PEG709" s="413"/>
      <c r="PEH709" s="414"/>
      <c r="PEI709" s="414"/>
      <c r="PEJ709" s="414"/>
      <c r="PEK709" s="414"/>
      <c r="PEL709" s="414"/>
      <c r="PEM709" s="413"/>
      <c r="PEN709" s="413"/>
      <c r="PEO709" s="414"/>
      <c r="PEP709" s="414"/>
      <c r="PEQ709" s="413"/>
      <c r="PER709" s="413"/>
      <c r="PES709" s="414"/>
      <c r="PET709" s="414"/>
      <c r="PEU709" s="413"/>
      <c r="PEV709" s="413"/>
      <c r="PEW709" s="413"/>
      <c r="PEX709" s="413"/>
      <c r="PEY709" s="413"/>
      <c r="PEZ709" s="413"/>
      <c r="PFA709" s="413"/>
      <c r="PFB709" s="414"/>
      <c r="PFC709" s="414"/>
      <c r="PFD709" s="413"/>
      <c r="PFE709" s="413"/>
      <c r="PFF709" s="414"/>
      <c r="PFG709" s="414"/>
      <c r="PFH709" s="413"/>
      <c r="PFI709" s="413"/>
      <c r="PFJ709" s="413"/>
      <c r="PFK709" s="413"/>
      <c r="PFL709" s="413"/>
      <c r="PFM709" s="407"/>
      <c r="PFN709" s="439"/>
      <c r="PFO709" s="413"/>
      <c r="PFP709" s="413"/>
      <c r="PFQ709" s="413"/>
      <c r="PFR709" s="413"/>
      <c r="PFS709" s="413"/>
      <c r="PFT709" s="413"/>
      <c r="PFU709" s="413"/>
      <c r="PFV709" s="412"/>
      <c r="PFW709" s="412"/>
      <c r="PFX709" s="412"/>
      <c r="PFY709" s="412"/>
      <c r="PFZ709" s="412"/>
      <c r="PGA709" s="412"/>
      <c r="PGB709" s="412"/>
      <c r="PGC709" s="412"/>
      <c r="PGD709" s="412"/>
      <c r="PGE709" s="412"/>
      <c r="PGF709" s="412"/>
      <c r="PGG709" s="412"/>
      <c r="PGH709" s="412"/>
      <c r="PGI709" s="412"/>
      <c r="PGJ709" s="412"/>
      <c r="PGK709" s="412"/>
      <c r="PGL709" s="412"/>
      <c r="PGM709" s="412"/>
      <c r="PGN709" s="412"/>
      <c r="PGO709" s="412"/>
      <c r="PGP709" s="412"/>
      <c r="PGQ709" s="412"/>
      <c r="PGR709" s="412"/>
      <c r="PGS709" s="412"/>
      <c r="PGT709" s="412"/>
      <c r="PGU709" s="412"/>
      <c r="PGV709" s="412"/>
      <c r="PGW709" s="412"/>
      <c r="PGX709" s="412"/>
      <c r="PGY709" s="412"/>
      <c r="PGZ709" s="412"/>
      <c r="PHA709" s="412"/>
      <c r="PHB709" s="412"/>
      <c r="PHC709" s="412"/>
      <c r="PHD709" s="412"/>
      <c r="PHE709" s="412"/>
      <c r="PHF709" s="412"/>
      <c r="PHG709" s="412"/>
      <c r="PHH709" s="412"/>
      <c r="PHI709" s="412"/>
      <c r="PHJ709" s="412"/>
      <c r="PHK709" s="412"/>
      <c r="PHL709" s="412"/>
      <c r="PHM709" s="412"/>
      <c r="PHN709" s="413"/>
      <c r="PHO709" s="413"/>
      <c r="PHP709" s="413"/>
      <c r="PHQ709" s="413"/>
      <c r="PHR709" s="413"/>
      <c r="PHS709" s="413"/>
      <c r="PHT709" s="413"/>
      <c r="PHU709" s="413"/>
      <c r="PHV709" s="413"/>
      <c r="PHW709" s="413"/>
      <c r="PHX709" s="413"/>
      <c r="PHY709" s="413"/>
      <c r="PHZ709" s="413"/>
      <c r="PIA709" s="413"/>
      <c r="PIB709" s="413"/>
      <c r="PIC709" s="413"/>
      <c r="PID709" s="413"/>
      <c r="PIE709" s="413"/>
      <c r="PIF709" s="413"/>
      <c r="PIG709" s="413"/>
      <c r="PIH709" s="413"/>
      <c r="PII709" s="413"/>
      <c r="PIJ709" s="413"/>
      <c r="PIK709" s="413"/>
      <c r="PIL709" s="414"/>
      <c r="PIM709" s="414"/>
      <c r="PIN709" s="414"/>
      <c r="PIO709" s="414"/>
      <c r="PIP709" s="414"/>
      <c r="PIQ709" s="413"/>
      <c r="PIR709" s="413"/>
      <c r="PIS709" s="414"/>
      <c r="PIT709" s="414"/>
      <c r="PIU709" s="413"/>
      <c r="PIV709" s="413"/>
      <c r="PIW709" s="414"/>
      <c r="PIX709" s="414"/>
      <c r="PIY709" s="413"/>
      <c r="PIZ709" s="413"/>
      <c r="PJA709" s="413"/>
      <c r="PJB709" s="413"/>
      <c r="PJC709" s="413"/>
      <c r="PJD709" s="413"/>
      <c r="PJE709" s="413"/>
      <c r="PJF709" s="414"/>
      <c r="PJG709" s="414"/>
      <c r="PJH709" s="413"/>
      <c r="PJI709" s="413"/>
      <c r="PJJ709" s="414"/>
      <c r="PJK709" s="414"/>
      <c r="PJL709" s="413"/>
      <c r="PJM709" s="413"/>
      <c r="PJN709" s="413"/>
      <c r="PJO709" s="413"/>
      <c r="PJP709" s="413"/>
      <c r="PJQ709" s="407"/>
      <c r="PJR709" s="439"/>
      <c r="PJS709" s="413"/>
      <c r="PJT709" s="413"/>
      <c r="PJU709" s="413"/>
      <c r="PJV709" s="413"/>
      <c r="PJW709" s="413"/>
      <c r="PJX709" s="413"/>
      <c r="PJY709" s="413"/>
      <c r="PJZ709" s="412"/>
      <c r="PKA709" s="412"/>
      <c r="PKB709" s="412"/>
      <c r="PKC709" s="412"/>
      <c r="PKD709" s="412"/>
      <c r="PKE709" s="412"/>
      <c r="PKF709" s="412"/>
      <c r="PKG709" s="412"/>
      <c r="PKH709" s="412"/>
      <c r="PKI709" s="412"/>
      <c r="PKJ709" s="412"/>
      <c r="PKK709" s="412"/>
      <c r="PKL709" s="412"/>
      <c r="PKM709" s="412"/>
      <c r="PKN709" s="412"/>
      <c r="PKO709" s="412"/>
      <c r="PKP709" s="412"/>
      <c r="PKQ709" s="412"/>
      <c r="PKR709" s="412"/>
      <c r="PKS709" s="412"/>
      <c r="PKT709" s="412"/>
      <c r="PKU709" s="412"/>
      <c r="PKV709" s="412"/>
      <c r="PKW709" s="412"/>
      <c r="PKX709" s="412"/>
      <c r="PKY709" s="412"/>
      <c r="PKZ709" s="412"/>
      <c r="PLA709" s="412"/>
      <c r="PLB709" s="412"/>
      <c r="PLC709" s="412"/>
      <c r="PLD709" s="412"/>
      <c r="PLE709" s="412"/>
      <c r="PLF709" s="412"/>
      <c r="PLG709" s="412"/>
      <c r="PLH709" s="412"/>
      <c r="PLI709" s="412"/>
      <c r="PLJ709" s="412"/>
      <c r="PLK709" s="412"/>
      <c r="PLL709" s="412"/>
      <c r="PLM709" s="412"/>
      <c r="PLN709" s="412"/>
      <c r="PLO709" s="412"/>
      <c r="PLP709" s="412"/>
      <c r="PLQ709" s="412"/>
      <c r="PLR709" s="413"/>
      <c r="PLS709" s="413"/>
      <c r="PLT709" s="413"/>
      <c r="PLU709" s="413"/>
      <c r="PLV709" s="413"/>
      <c r="PLW709" s="413"/>
      <c r="PLX709" s="413"/>
      <c r="PLY709" s="413"/>
      <c r="PLZ709" s="413"/>
      <c r="PMA709" s="413"/>
      <c r="PMB709" s="413"/>
      <c r="PMC709" s="413"/>
      <c r="PMD709" s="413"/>
      <c r="PME709" s="413"/>
      <c r="PMF709" s="413"/>
      <c r="PMG709" s="413"/>
      <c r="PMH709" s="413"/>
      <c r="PMI709" s="413"/>
      <c r="PMJ709" s="413"/>
      <c r="PMK709" s="413"/>
      <c r="PML709" s="413"/>
      <c r="PMM709" s="413"/>
      <c r="PMN709" s="413"/>
      <c r="PMO709" s="413"/>
      <c r="PMP709" s="414"/>
      <c r="PMQ709" s="414"/>
      <c r="PMR709" s="414"/>
      <c r="PMS709" s="414"/>
      <c r="PMT709" s="414"/>
      <c r="PMU709" s="413"/>
      <c r="PMV709" s="413"/>
      <c r="PMW709" s="414"/>
      <c r="PMX709" s="414"/>
      <c r="PMY709" s="413"/>
      <c r="PMZ709" s="413"/>
      <c r="PNA709" s="414"/>
      <c r="PNB709" s="414"/>
      <c r="PNC709" s="413"/>
      <c r="PND709" s="413"/>
      <c r="PNE709" s="413"/>
      <c r="PNF709" s="413"/>
      <c r="PNG709" s="413"/>
      <c r="PNH709" s="413"/>
      <c r="PNI709" s="413"/>
      <c r="PNJ709" s="414"/>
      <c r="PNK709" s="414"/>
      <c r="PNL709" s="413"/>
      <c r="PNM709" s="413"/>
      <c r="PNN709" s="414"/>
      <c r="PNO709" s="414"/>
      <c r="PNP709" s="413"/>
      <c r="PNQ709" s="413"/>
      <c r="PNR709" s="413"/>
      <c r="PNS709" s="413"/>
      <c r="PNT709" s="413"/>
      <c r="PNU709" s="407"/>
      <c r="PNV709" s="439"/>
      <c r="PNW709" s="413"/>
      <c r="PNX709" s="413"/>
      <c r="PNY709" s="413"/>
      <c r="PNZ709" s="413"/>
      <c r="POA709" s="413"/>
      <c r="POB709" s="413"/>
      <c r="POC709" s="413"/>
      <c r="POD709" s="412"/>
      <c r="POE709" s="412"/>
      <c r="POF709" s="412"/>
      <c r="POG709" s="412"/>
      <c r="POH709" s="412"/>
      <c r="POI709" s="412"/>
      <c r="POJ709" s="412"/>
      <c r="POK709" s="412"/>
      <c r="POL709" s="412"/>
      <c r="POM709" s="412"/>
      <c r="PON709" s="412"/>
      <c r="POO709" s="412"/>
      <c r="POP709" s="412"/>
      <c r="POQ709" s="412"/>
      <c r="POR709" s="412"/>
      <c r="POS709" s="412"/>
      <c r="POT709" s="412"/>
      <c r="POU709" s="412"/>
      <c r="POV709" s="412"/>
      <c r="POW709" s="412"/>
      <c r="POX709" s="412"/>
      <c r="POY709" s="412"/>
      <c r="POZ709" s="412"/>
      <c r="PPA709" s="412"/>
      <c r="PPB709" s="412"/>
      <c r="PPC709" s="412"/>
      <c r="PPD709" s="412"/>
      <c r="PPE709" s="412"/>
      <c r="PPF709" s="412"/>
      <c r="PPG709" s="412"/>
      <c r="PPH709" s="412"/>
      <c r="PPI709" s="412"/>
      <c r="PPJ709" s="412"/>
      <c r="PPK709" s="412"/>
      <c r="PPL709" s="412"/>
      <c r="PPM709" s="412"/>
      <c r="PPN709" s="412"/>
      <c r="PPO709" s="412"/>
      <c r="PPP709" s="412"/>
      <c r="PPQ709" s="412"/>
      <c r="PPR709" s="412"/>
      <c r="PPS709" s="412"/>
      <c r="PPT709" s="412"/>
      <c r="PPU709" s="412"/>
      <c r="PPV709" s="413"/>
      <c r="PPW709" s="413"/>
      <c r="PPX709" s="413"/>
      <c r="PPY709" s="413"/>
      <c r="PPZ709" s="413"/>
      <c r="PQA709" s="413"/>
      <c r="PQB709" s="413"/>
      <c r="PQC709" s="413"/>
      <c r="PQD709" s="413"/>
      <c r="PQE709" s="413"/>
      <c r="PQF709" s="413"/>
      <c r="PQG709" s="413"/>
      <c r="PQH709" s="413"/>
      <c r="PQI709" s="413"/>
      <c r="PQJ709" s="413"/>
      <c r="PQK709" s="413"/>
      <c r="PQL709" s="413"/>
      <c r="PQM709" s="413"/>
      <c r="PQN709" s="413"/>
      <c r="PQO709" s="413"/>
      <c r="PQP709" s="413"/>
      <c r="PQQ709" s="413"/>
      <c r="PQR709" s="413"/>
      <c r="PQS709" s="413"/>
      <c r="PQT709" s="414"/>
      <c r="PQU709" s="414"/>
      <c r="PQV709" s="414"/>
      <c r="PQW709" s="414"/>
      <c r="PQX709" s="414"/>
      <c r="PQY709" s="413"/>
      <c r="PQZ709" s="413"/>
      <c r="PRA709" s="414"/>
      <c r="PRB709" s="414"/>
      <c r="PRC709" s="413"/>
      <c r="PRD709" s="413"/>
      <c r="PRE709" s="414"/>
      <c r="PRF709" s="414"/>
      <c r="PRG709" s="413"/>
      <c r="PRH709" s="413"/>
      <c r="PRI709" s="413"/>
      <c r="PRJ709" s="413"/>
      <c r="PRK709" s="413"/>
      <c r="PRL709" s="413"/>
      <c r="PRM709" s="413"/>
      <c r="PRN709" s="414"/>
      <c r="PRO709" s="414"/>
      <c r="PRP709" s="413"/>
      <c r="PRQ709" s="413"/>
      <c r="PRR709" s="414"/>
      <c r="PRS709" s="414"/>
      <c r="PRT709" s="413"/>
      <c r="PRU709" s="413"/>
      <c r="PRV709" s="413"/>
      <c r="PRW709" s="413"/>
      <c r="PRX709" s="413"/>
      <c r="PRY709" s="407"/>
      <c r="PRZ709" s="439"/>
      <c r="PSA709" s="413"/>
      <c r="PSB709" s="413"/>
      <c r="PSC709" s="413"/>
      <c r="PSD709" s="413"/>
      <c r="PSE709" s="413"/>
      <c r="PSF709" s="413"/>
      <c r="PSG709" s="413"/>
      <c r="PSH709" s="412"/>
      <c r="PSI709" s="412"/>
      <c r="PSJ709" s="412"/>
      <c r="PSK709" s="412"/>
      <c r="PSL709" s="412"/>
      <c r="PSM709" s="412"/>
      <c r="PSN709" s="412"/>
      <c r="PSO709" s="412"/>
      <c r="PSP709" s="412"/>
      <c r="PSQ709" s="412"/>
      <c r="PSR709" s="412"/>
      <c r="PSS709" s="412"/>
      <c r="PST709" s="412"/>
      <c r="PSU709" s="412"/>
      <c r="PSV709" s="412"/>
      <c r="PSW709" s="412"/>
      <c r="PSX709" s="412"/>
      <c r="PSY709" s="412"/>
      <c r="PSZ709" s="412"/>
      <c r="PTA709" s="412"/>
      <c r="PTB709" s="412"/>
      <c r="PTC709" s="412"/>
      <c r="PTD709" s="412"/>
      <c r="PTE709" s="412"/>
      <c r="PTF709" s="412"/>
      <c r="PTG709" s="412"/>
      <c r="PTH709" s="412"/>
      <c r="PTI709" s="412"/>
      <c r="PTJ709" s="412"/>
      <c r="PTK709" s="412"/>
      <c r="PTL709" s="412"/>
      <c r="PTM709" s="412"/>
      <c r="PTN709" s="412"/>
      <c r="PTO709" s="412"/>
      <c r="PTP709" s="412"/>
      <c r="PTQ709" s="412"/>
      <c r="PTR709" s="412"/>
      <c r="PTS709" s="412"/>
      <c r="PTT709" s="412"/>
      <c r="PTU709" s="412"/>
      <c r="PTV709" s="412"/>
      <c r="PTW709" s="412"/>
      <c r="PTX709" s="412"/>
      <c r="PTY709" s="412"/>
      <c r="PTZ709" s="413"/>
      <c r="PUA709" s="413"/>
      <c r="PUB709" s="413"/>
      <c r="PUC709" s="413"/>
      <c r="PUD709" s="413"/>
      <c r="PUE709" s="413"/>
      <c r="PUF709" s="413"/>
      <c r="PUG709" s="413"/>
      <c r="PUH709" s="413"/>
      <c r="PUI709" s="413"/>
      <c r="PUJ709" s="413"/>
      <c r="PUK709" s="413"/>
      <c r="PUL709" s="413"/>
      <c r="PUM709" s="413"/>
      <c r="PUN709" s="413"/>
      <c r="PUO709" s="413"/>
      <c r="PUP709" s="413"/>
      <c r="PUQ709" s="413"/>
      <c r="PUR709" s="413"/>
      <c r="PUS709" s="413"/>
      <c r="PUT709" s="413"/>
      <c r="PUU709" s="413"/>
      <c r="PUV709" s="413"/>
      <c r="PUW709" s="413"/>
      <c r="PUX709" s="414"/>
      <c r="PUY709" s="414"/>
      <c r="PUZ709" s="414"/>
      <c r="PVA709" s="414"/>
      <c r="PVB709" s="414"/>
      <c r="PVC709" s="413"/>
      <c r="PVD709" s="413"/>
      <c r="PVE709" s="414"/>
      <c r="PVF709" s="414"/>
      <c r="PVG709" s="413"/>
      <c r="PVH709" s="413"/>
      <c r="PVI709" s="414"/>
      <c r="PVJ709" s="414"/>
      <c r="PVK709" s="413"/>
      <c r="PVL709" s="413"/>
      <c r="PVM709" s="413"/>
      <c r="PVN709" s="413"/>
      <c r="PVO709" s="413"/>
      <c r="PVP709" s="413"/>
      <c r="PVQ709" s="413"/>
      <c r="PVR709" s="414"/>
      <c r="PVS709" s="414"/>
      <c r="PVT709" s="413"/>
      <c r="PVU709" s="413"/>
      <c r="PVV709" s="414"/>
      <c r="PVW709" s="414"/>
      <c r="PVX709" s="413"/>
      <c r="PVY709" s="413"/>
      <c r="PVZ709" s="413"/>
      <c r="PWA709" s="413"/>
      <c r="PWB709" s="413"/>
      <c r="PWC709" s="407"/>
      <c r="PWD709" s="439"/>
      <c r="PWE709" s="413"/>
      <c r="PWF709" s="413"/>
      <c r="PWG709" s="413"/>
      <c r="PWH709" s="413"/>
      <c r="PWI709" s="413"/>
      <c r="PWJ709" s="413"/>
      <c r="PWK709" s="413"/>
      <c r="PWL709" s="412"/>
      <c r="PWM709" s="412"/>
      <c r="PWN709" s="412"/>
      <c r="PWO709" s="412"/>
      <c r="PWP709" s="412"/>
      <c r="PWQ709" s="412"/>
      <c r="PWR709" s="412"/>
      <c r="PWS709" s="412"/>
      <c r="PWT709" s="412"/>
      <c r="PWU709" s="412"/>
      <c r="PWV709" s="412"/>
      <c r="PWW709" s="412"/>
      <c r="PWX709" s="412"/>
      <c r="PWY709" s="412"/>
      <c r="PWZ709" s="412"/>
      <c r="PXA709" s="412"/>
      <c r="PXB709" s="412"/>
      <c r="PXC709" s="412"/>
      <c r="PXD709" s="412"/>
      <c r="PXE709" s="412"/>
      <c r="PXF709" s="412"/>
      <c r="PXG709" s="412"/>
      <c r="PXH709" s="412"/>
      <c r="PXI709" s="412"/>
      <c r="PXJ709" s="412"/>
      <c r="PXK709" s="412"/>
      <c r="PXL709" s="412"/>
      <c r="PXM709" s="412"/>
      <c r="PXN709" s="412"/>
      <c r="PXO709" s="412"/>
      <c r="PXP709" s="412"/>
      <c r="PXQ709" s="412"/>
      <c r="PXR709" s="412"/>
      <c r="PXS709" s="412"/>
      <c r="PXT709" s="412"/>
      <c r="PXU709" s="412"/>
      <c r="PXV709" s="412"/>
      <c r="PXW709" s="412"/>
      <c r="PXX709" s="412"/>
      <c r="PXY709" s="412"/>
      <c r="PXZ709" s="412"/>
      <c r="PYA709" s="412"/>
      <c r="PYB709" s="412"/>
      <c r="PYC709" s="412"/>
      <c r="PYD709" s="413"/>
      <c r="PYE709" s="413"/>
      <c r="PYF709" s="413"/>
      <c r="PYG709" s="413"/>
      <c r="PYH709" s="413"/>
      <c r="PYI709" s="413"/>
      <c r="PYJ709" s="413"/>
      <c r="PYK709" s="413"/>
      <c r="PYL709" s="413"/>
      <c r="PYM709" s="413"/>
      <c r="PYN709" s="413"/>
      <c r="PYO709" s="413"/>
      <c r="PYP709" s="413"/>
      <c r="PYQ709" s="413"/>
      <c r="PYR709" s="413"/>
      <c r="PYS709" s="413"/>
      <c r="PYT709" s="413"/>
      <c r="PYU709" s="413"/>
      <c r="PYV709" s="413"/>
      <c r="PYW709" s="413"/>
      <c r="PYX709" s="413"/>
      <c r="PYY709" s="413"/>
      <c r="PYZ709" s="413"/>
      <c r="PZA709" s="413"/>
      <c r="PZB709" s="414"/>
      <c r="PZC709" s="414"/>
      <c r="PZD709" s="414"/>
      <c r="PZE709" s="414"/>
      <c r="PZF709" s="414"/>
      <c r="PZG709" s="413"/>
      <c r="PZH709" s="413"/>
      <c r="PZI709" s="414"/>
      <c r="PZJ709" s="414"/>
      <c r="PZK709" s="413"/>
      <c r="PZL709" s="413"/>
      <c r="PZM709" s="414"/>
      <c r="PZN709" s="414"/>
      <c r="PZO709" s="413"/>
      <c r="PZP709" s="413"/>
      <c r="PZQ709" s="413"/>
      <c r="PZR709" s="413"/>
      <c r="PZS709" s="413"/>
      <c r="PZT709" s="413"/>
      <c r="PZU709" s="413"/>
      <c r="PZV709" s="414"/>
      <c r="PZW709" s="414"/>
      <c r="PZX709" s="413"/>
      <c r="PZY709" s="413"/>
      <c r="PZZ709" s="414"/>
      <c r="QAA709" s="414"/>
      <c r="QAB709" s="413"/>
      <c r="QAC709" s="413"/>
      <c r="QAD709" s="413"/>
      <c r="QAE709" s="413"/>
      <c r="QAF709" s="413"/>
      <c r="QAG709" s="407"/>
      <c r="QAH709" s="439"/>
      <c r="QAI709" s="413"/>
      <c r="QAJ709" s="413"/>
      <c r="QAK709" s="413"/>
      <c r="QAL709" s="413"/>
      <c r="QAM709" s="413"/>
      <c r="QAN709" s="413"/>
      <c r="QAO709" s="413"/>
      <c r="QAP709" s="412"/>
      <c r="QAQ709" s="412"/>
      <c r="QAR709" s="412"/>
      <c r="QAS709" s="412"/>
      <c r="QAT709" s="412"/>
      <c r="QAU709" s="412"/>
      <c r="QAV709" s="412"/>
      <c r="QAW709" s="412"/>
      <c r="QAX709" s="412"/>
      <c r="QAY709" s="412"/>
      <c r="QAZ709" s="412"/>
      <c r="QBA709" s="412"/>
      <c r="QBB709" s="412"/>
      <c r="QBC709" s="412"/>
      <c r="QBD709" s="412"/>
      <c r="QBE709" s="412"/>
      <c r="QBF709" s="412"/>
      <c r="QBG709" s="412"/>
      <c r="QBH709" s="412"/>
      <c r="QBI709" s="412"/>
      <c r="QBJ709" s="412"/>
      <c r="QBK709" s="412"/>
      <c r="QBL709" s="412"/>
      <c r="QBM709" s="412"/>
      <c r="QBN709" s="412"/>
      <c r="QBO709" s="412"/>
      <c r="QBP709" s="412"/>
      <c r="QBQ709" s="412"/>
      <c r="QBR709" s="412"/>
      <c r="QBS709" s="412"/>
      <c r="QBT709" s="412"/>
      <c r="QBU709" s="412"/>
      <c r="QBV709" s="412"/>
      <c r="QBW709" s="412"/>
      <c r="QBX709" s="412"/>
      <c r="QBY709" s="412"/>
      <c r="QBZ709" s="412"/>
      <c r="QCA709" s="412"/>
      <c r="QCB709" s="412"/>
      <c r="QCC709" s="412"/>
      <c r="QCD709" s="412"/>
      <c r="QCE709" s="412"/>
      <c r="QCF709" s="412"/>
      <c r="QCG709" s="412"/>
      <c r="QCH709" s="413"/>
      <c r="QCI709" s="413"/>
      <c r="QCJ709" s="413"/>
      <c r="QCK709" s="413"/>
      <c r="QCL709" s="413"/>
      <c r="QCM709" s="413"/>
      <c r="QCN709" s="413"/>
      <c r="QCO709" s="413"/>
      <c r="QCP709" s="413"/>
      <c r="QCQ709" s="413"/>
      <c r="QCR709" s="413"/>
      <c r="QCS709" s="413"/>
      <c r="QCT709" s="413"/>
      <c r="QCU709" s="413"/>
      <c r="QCV709" s="413"/>
      <c r="QCW709" s="413"/>
      <c r="QCX709" s="413"/>
      <c r="QCY709" s="413"/>
      <c r="QCZ709" s="413"/>
      <c r="QDA709" s="413"/>
      <c r="QDB709" s="413"/>
      <c r="QDC709" s="413"/>
      <c r="QDD709" s="413"/>
      <c r="QDE709" s="413"/>
      <c r="QDF709" s="414"/>
      <c r="QDG709" s="414"/>
      <c r="QDH709" s="414"/>
      <c r="QDI709" s="414"/>
      <c r="QDJ709" s="414"/>
      <c r="QDK709" s="413"/>
      <c r="QDL709" s="413"/>
      <c r="QDM709" s="414"/>
      <c r="QDN709" s="414"/>
      <c r="QDO709" s="413"/>
      <c r="QDP709" s="413"/>
      <c r="QDQ709" s="414"/>
      <c r="QDR709" s="414"/>
      <c r="QDS709" s="413"/>
      <c r="QDT709" s="413"/>
      <c r="QDU709" s="413"/>
      <c r="QDV709" s="413"/>
      <c r="QDW709" s="413"/>
      <c r="QDX709" s="413"/>
      <c r="QDY709" s="413"/>
      <c r="QDZ709" s="414"/>
      <c r="QEA709" s="414"/>
      <c r="QEB709" s="413"/>
      <c r="QEC709" s="413"/>
      <c r="QED709" s="414"/>
      <c r="QEE709" s="414"/>
      <c r="QEF709" s="413"/>
      <c r="QEG709" s="413"/>
      <c r="QEH709" s="413"/>
      <c r="QEI709" s="413"/>
      <c r="QEJ709" s="413"/>
      <c r="QEK709" s="407"/>
      <c r="QEL709" s="439"/>
      <c r="QEM709" s="413"/>
      <c r="QEN709" s="413"/>
      <c r="QEO709" s="413"/>
      <c r="QEP709" s="413"/>
      <c r="QEQ709" s="413"/>
      <c r="QER709" s="413"/>
      <c r="QES709" s="413"/>
      <c r="QET709" s="412"/>
      <c r="QEU709" s="412"/>
      <c r="QEV709" s="412"/>
      <c r="QEW709" s="412"/>
      <c r="QEX709" s="412"/>
      <c r="QEY709" s="412"/>
      <c r="QEZ709" s="412"/>
      <c r="QFA709" s="412"/>
      <c r="QFB709" s="412"/>
      <c r="QFC709" s="412"/>
      <c r="QFD709" s="412"/>
      <c r="QFE709" s="412"/>
      <c r="QFF709" s="412"/>
      <c r="QFG709" s="412"/>
      <c r="QFH709" s="412"/>
      <c r="QFI709" s="412"/>
      <c r="QFJ709" s="412"/>
      <c r="QFK709" s="412"/>
      <c r="QFL709" s="412"/>
      <c r="QFM709" s="412"/>
      <c r="QFN709" s="412"/>
      <c r="QFO709" s="412"/>
      <c r="QFP709" s="412"/>
      <c r="QFQ709" s="412"/>
      <c r="QFR709" s="412"/>
      <c r="QFS709" s="412"/>
      <c r="QFT709" s="412"/>
      <c r="QFU709" s="412"/>
      <c r="QFV709" s="412"/>
      <c r="QFW709" s="412"/>
      <c r="QFX709" s="412"/>
      <c r="QFY709" s="412"/>
      <c r="QFZ709" s="412"/>
      <c r="QGA709" s="412"/>
      <c r="QGB709" s="412"/>
      <c r="QGC709" s="412"/>
      <c r="QGD709" s="412"/>
      <c r="QGE709" s="412"/>
      <c r="QGF709" s="412"/>
      <c r="QGG709" s="412"/>
      <c r="QGH709" s="412"/>
      <c r="QGI709" s="412"/>
      <c r="QGJ709" s="412"/>
      <c r="QGK709" s="412"/>
      <c r="QGL709" s="413"/>
      <c r="QGM709" s="413"/>
      <c r="QGN709" s="413"/>
      <c r="QGO709" s="413"/>
      <c r="QGP709" s="413"/>
      <c r="QGQ709" s="413"/>
      <c r="QGR709" s="413"/>
      <c r="QGS709" s="413"/>
      <c r="QGT709" s="413"/>
      <c r="QGU709" s="413"/>
      <c r="QGV709" s="413"/>
      <c r="QGW709" s="413"/>
      <c r="QGX709" s="413"/>
      <c r="QGY709" s="413"/>
      <c r="QGZ709" s="413"/>
      <c r="QHA709" s="413"/>
      <c r="QHB709" s="413"/>
      <c r="QHC709" s="413"/>
      <c r="QHD709" s="413"/>
      <c r="QHE709" s="413"/>
      <c r="QHF709" s="413"/>
      <c r="QHG709" s="413"/>
      <c r="QHH709" s="413"/>
      <c r="QHI709" s="413"/>
      <c r="QHJ709" s="414"/>
      <c r="QHK709" s="414"/>
      <c r="QHL709" s="414"/>
      <c r="QHM709" s="414"/>
      <c r="QHN709" s="414"/>
      <c r="QHO709" s="413"/>
      <c r="QHP709" s="413"/>
      <c r="QHQ709" s="414"/>
      <c r="QHR709" s="414"/>
      <c r="QHS709" s="413"/>
      <c r="QHT709" s="413"/>
      <c r="QHU709" s="414"/>
      <c r="QHV709" s="414"/>
      <c r="QHW709" s="413"/>
      <c r="QHX709" s="413"/>
      <c r="QHY709" s="413"/>
      <c r="QHZ709" s="413"/>
      <c r="QIA709" s="413"/>
      <c r="QIB709" s="413"/>
      <c r="QIC709" s="413"/>
      <c r="QID709" s="414"/>
      <c r="QIE709" s="414"/>
      <c r="QIF709" s="413"/>
      <c r="QIG709" s="413"/>
      <c r="QIH709" s="414"/>
      <c r="QII709" s="414"/>
      <c r="QIJ709" s="413"/>
      <c r="QIK709" s="413"/>
      <c r="QIL709" s="413"/>
      <c r="QIM709" s="413"/>
      <c r="QIN709" s="413"/>
      <c r="QIO709" s="407"/>
      <c r="QIP709" s="439"/>
      <c r="QIQ709" s="413"/>
      <c r="QIR709" s="413"/>
      <c r="QIS709" s="413"/>
      <c r="QIT709" s="413"/>
      <c r="QIU709" s="413"/>
      <c r="QIV709" s="413"/>
      <c r="QIW709" s="413"/>
      <c r="QIX709" s="412"/>
      <c r="QIY709" s="412"/>
      <c r="QIZ709" s="412"/>
      <c r="QJA709" s="412"/>
      <c r="QJB709" s="412"/>
      <c r="QJC709" s="412"/>
      <c r="QJD709" s="412"/>
      <c r="QJE709" s="412"/>
      <c r="QJF709" s="412"/>
      <c r="QJG709" s="412"/>
      <c r="QJH709" s="412"/>
      <c r="QJI709" s="412"/>
      <c r="QJJ709" s="412"/>
      <c r="QJK709" s="412"/>
      <c r="QJL709" s="412"/>
      <c r="QJM709" s="412"/>
      <c r="QJN709" s="412"/>
      <c r="QJO709" s="412"/>
      <c r="QJP709" s="412"/>
      <c r="QJQ709" s="412"/>
      <c r="QJR709" s="412"/>
      <c r="QJS709" s="412"/>
      <c r="QJT709" s="412"/>
      <c r="QJU709" s="412"/>
      <c r="QJV709" s="412"/>
      <c r="QJW709" s="412"/>
      <c r="QJX709" s="412"/>
      <c r="QJY709" s="412"/>
      <c r="QJZ709" s="412"/>
      <c r="QKA709" s="412"/>
      <c r="QKB709" s="412"/>
      <c r="QKC709" s="412"/>
      <c r="QKD709" s="412"/>
      <c r="QKE709" s="412"/>
      <c r="QKF709" s="412"/>
      <c r="QKG709" s="412"/>
      <c r="QKH709" s="412"/>
      <c r="QKI709" s="412"/>
      <c r="QKJ709" s="412"/>
      <c r="QKK709" s="412"/>
      <c r="QKL709" s="412"/>
      <c r="QKM709" s="412"/>
      <c r="QKN709" s="412"/>
      <c r="QKO709" s="412"/>
      <c r="QKP709" s="413"/>
      <c r="QKQ709" s="413"/>
      <c r="QKR709" s="413"/>
      <c r="QKS709" s="413"/>
      <c r="QKT709" s="413"/>
      <c r="QKU709" s="413"/>
      <c r="QKV709" s="413"/>
      <c r="QKW709" s="413"/>
      <c r="QKX709" s="413"/>
      <c r="QKY709" s="413"/>
      <c r="QKZ709" s="413"/>
      <c r="QLA709" s="413"/>
      <c r="QLB709" s="413"/>
      <c r="QLC709" s="413"/>
      <c r="QLD709" s="413"/>
      <c r="QLE709" s="413"/>
      <c r="QLF709" s="413"/>
      <c r="QLG709" s="413"/>
      <c r="QLH709" s="413"/>
      <c r="QLI709" s="413"/>
      <c r="QLJ709" s="413"/>
      <c r="QLK709" s="413"/>
      <c r="QLL709" s="413"/>
      <c r="QLM709" s="413"/>
      <c r="QLN709" s="414"/>
      <c r="QLO709" s="414"/>
      <c r="QLP709" s="414"/>
      <c r="QLQ709" s="414"/>
      <c r="QLR709" s="414"/>
      <c r="QLS709" s="413"/>
      <c r="QLT709" s="413"/>
      <c r="QLU709" s="414"/>
      <c r="QLV709" s="414"/>
      <c r="QLW709" s="413"/>
      <c r="QLX709" s="413"/>
      <c r="QLY709" s="414"/>
      <c r="QLZ709" s="414"/>
      <c r="QMA709" s="413"/>
      <c r="QMB709" s="413"/>
      <c r="QMC709" s="413"/>
      <c r="QMD709" s="413"/>
      <c r="QME709" s="413"/>
      <c r="QMF709" s="413"/>
      <c r="QMG709" s="413"/>
      <c r="QMH709" s="414"/>
      <c r="QMI709" s="414"/>
      <c r="QMJ709" s="413"/>
      <c r="QMK709" s="413"/>
      <c r="QML709" s="414"/>
      <c r="QMM709" s="414"/>
      <c r="QMN709" s="413"/>
      <c r="QMO709" s="413"/>
      <c r="QMP709" s="413"/>
      <c r="QMQ709" s="413"/>
      <c r="QMR709" s="413"/>
      <c r="QMS709" s="407"/>
      <c r="QMT709" s="439"/>
      <c r="QMU709" s="413"/>
      <c r="QMV709" s="413"/>
      <c r="QMW709" s="413"/>
      <c r="QMX709" s="413"/>
      <c r="QMY709" s="413"/>
      <c r="QMZ709" s="413"/>
      <c r="QNA709" s="413"/>
      <c r="QNB709" s="412"/>
      <c r="QNC709" s="412"/>
      <c r="QND709" s="412"/>
      <c r="QNE709" s="412"/>
      <c r="QNF709" s="412"/>
      <c r="QNG709" s="412"/>
      <c r="QNH709" s="412"/>
      <c r="QNI709" s="412"/>
      <c r="QNJ709" s="412"/>
      <c r="QNK709" s="412"/>
      <c r="QNL709" s="412"/>
      <c r="QNM709" s="412"/>
      <c r="QNN709" s="412"/>
      <c r="QNO709" s="412"/>
      <c r="QNP709" s="412"/>
      <c r="QNQ709" s="412"/>
      <c r="QNR709" s="412"/>
      <c r="QNS709" s="412"/>
      <c r="QNT709" s="412"/>
      <c r="QNU709" s="412"/>
      <c r="QNV709" s="412"/>
      <c r="QNW709" s="412"/>
      <c r="QNX709" s="412"/>
      <c r="QNY709" s="412"/>
      <c r="QNZ709" s="412"/>
      <c r="QOA709" s="412"/>
      <c r="QOB709" s="412"/>
      <c r="QOC709" s="412"/>
      <c r="QOD709" s="412"/>
      <c r="QOE709" s="412"/>
      <c r="QOF709" s="412"/>
      <c r="QOG709" s="412"/>
      <c r="QOH709" s="412"/>
      <c r="QOI709" s="412"/>
      <c r="QOJ709" s="412"/>
      <c r="QOK709" s="412"/>
      <c r="QOL709" s="412"/>
      <c r="QOM709" s="412"/>
      <c r="QON709" s="412"/>
      <c r="QOO709" s="412"/>
      <c r="QOP709" s="412"/>
      <c r="QOQ709" s="412"/>
      <c r="QOR709" s="412"/>
      <c r="QOS709" s="412"/>
      <c r="QOT709" s="413"/>
      <c r="QOU709" s="413"/>
      <c r="QOV709" s="413"/>
      <c r="QOW709" s="413"/>
      <c r="QOX709" s="413"/>
      <c r="QOY709" s="413"/>
      <c r="QOZ709" s="413"/>
      <c r="QPA709" s="413"/>
      <c r="QPB709" s="413"/>
      <c r="QPC709" s="413"/>
      <c r="QPD709" s="413"/>
      <c r="QPE709" s="413"/>
      <c r="QPF709" s="413"/>
      <c r="QPG709" s="413"/>
      <c r="QPH709" s="413"/>
      <c r="QPI709" s="413"/>
      <c r="QPJ709" s="413"/>
      <c r="QPK709" s="413"/>
      <c r="QPL709" s="413"/>
      <c r="QPM709" s="413"/>
      <c r="QPN709" s="413"/>
      <c r="QPO709" s="413"/>
      <c r="QPP709" s="413"/>
      <c r="QPQ709" s="413"/>
      <c r="QPR709" s="414"/>
      <c r="QPS709" s="414"/>
      <c r="QPT709" s="414"/>
      <c r="QPU709" s="414"/>
      <c r="QPV709" s="414"/>
      <c r="QPW709" s="413"/>
      <c r="QPX709" s="413"/>
      <c r="QPY709" s="414"/>
      <c r="QPZ709" s="414"/>
      <c r="QQA709" s="413"/>
      <c r="QQB709" s="413"/>
      <c r="QQC709" s="414"/>
      <c r="QQD709" s="414"/>
      <c r="QQE709" s="413"/>
      <c r="QQF709" s="413"/>
      <c r="QQG709" s="413"/>
      <c r="QQH709" s="413"/>
      <c r="QQI709" s="413"/>
      <c r="QQJ709" s="413"/>
      <c r="QQK709" s="413"/>
      <c r="QQL709" s="414"/>
      <c r="QQM709" s="414"/>
      <c r="QQN709" s="413"/>
      <c r="QQO709" s="413"/>
      <c r="QQP709" s="414"/>
      <c r="QQQ709" s="414"/>
      <c r="QQR709" s="413"/>
      <c r="QQS709" s="413"/>
      <c r="QQT709" s="413"/>
      <c r="QQU709" s="413"/>
      <c r="QQV709" s="413"/>
      <c r="QQW709" s="407"/>
      <c r="QQX709" s="439"/>
      <c r="QQY709" s="413"/>
      <c r="QQZ709" s="413"/>
      <c r="QRA709" s="413"/>
      <c r="QRB709" s="413"/>
      <c r="QRC709" s="413"/>
      <c r="QRD709" s="413"/>
      <c r="QRE709" s="413"/>
      <c r="QRF709" s="412"/>
      <c r="QRG709" s="412"/>
      <c r="QRH709" s="412"/>
      <c r="QRI709" s="412"/>
      <c r="QRJ709" s="412"/>
      <c r="QRK709" s="412"/>
      <c r="QRL709" s="412"/>
      <c r="QRM709" s="412"/>
      <c r="QRN709" s="412"/>
      <c r="QRO709" s="412"/>
      <c r="QRP709" s="412"/>
      <c r="QRQ709" s="412"/>
      <c r="QRR709" s="412"/>
      <c r="QRS709" s="412"/>
      <c r="QRT709" s="412"/>
      <c r="QRU709" s="412"/>
      <c r="QRV709" s="412"/>
      <c r="QRW709" s="412"/>
      <c r="QRX709" s="412"/>
      <c r="QRY709" s="412"/>
      <c r="QRZ709" s="412"/>
      <c r="QSA709" s="412"/>
      <c r="QSB709" s="412"/>
      <c r="QSC709" s="412"/>
      <c r="QSD709" s="412"/>
      <c r="QSE709" s="412"/>
      <c r="QSF709" s="412"/>
      <c r="QSG709" s="412"/>
      <c r="QSH709" s="412"/>
      <c r="QSI709" s="412"/>
      <c r="QSJ709" s="412"/>
      <c r="QSK709" s="412"/>
      <c r="QSL709" s="412"/>
      <c r="QSM709" s="412"/>
      <c r="QSN709" s="412"/>
      <c r="QSO709" s="412"/>
      <c r="QSP709" s="412"/>
      <c r="QSQ709" s="412"/>
      <c r="QSR709" s="412"/>
      <c r="QSS709" s="412"/>
      <c r="QST709" s="412"/>
      <c r="QSU709" s="412"/>
      <c r="QSV709" s="412"/>
      <c r="QSW709" s="412"/>
      <c r="QSX709" s="413"/>
      <c r="QSY709" s="413"/>
      <c r="QSZ709" s="413"/>
      <c r="QTA709" s="413"/>
      <c r="QTB709" s="413"/>
      <c r="QTC709" s="413"/>
      <c r="QTD709" s="413"/>
      <c r="QTE709" s="413"/>
      <c r="QTF709" s="413"/>
      <c r="QTG709" s="413"/>
      <c r="QTH709" s="413"/>
      <c r="QTI709" s="413"/>
      <c r="QTJ709" s="413"/>
      <c r="QTK709" s="413"/>
      <c r="QTL709" s="413"/>
      <c r="QTM709" s="413"/>
      <c r="QTN709" s="413"/>
      <c r="QTO709" s="413"/>
      <c r="QTP709" s="413"/>
      <c r="QTQ709" s="413"/>
      <c r="QTR709" s="413"/>
      <c r="QTS709" s="413"/>
      <c r="QTT709" s="413"/>
      <c r="QTU709" s="413"/>
      <c r="QTV709" s="414"/>
      <c r="QTW709" s="414"/>
      <c r="QTX709" s="414"/>
      <c r="QTY709" s="414"/>
      <c r="QTZ709" s="414"/>
      <c r="QUA709" s="413"/>
      <c r="QUB709" s="413"/>
      <c r="QUC709" s="414"/>
      <c r="QUD709" s="414"/>
      <c r="QUE709" s="413"/>
      <c r="QUF709" s="413"/>
      <c r="QUG709" s="414"/>
      <c r="QUH709" s="414"/>
      <c r="QUI709" s="413"/>
      <c r="QUJ709" s="413"/>
      <c r="QUK709" s="413"/>
      <c r="QUL709" s="413"/>
      <c r="QUM709" s="413"/>
      <c r="QUN709" s="413"/>
      <c r="QUO709" s="413"/>
      <c r="QUP709" s="414"/>
      <c r="QUQ709" s="414"/>
      <c r="QUR709" s="413"/>
      <c r="QUS709" s="413"/>
      <c r="QUT709" s="414"/>
      <c r="QUU709" s="414"/>
      <c r="QUV709" s="413"/>
      <c r="QUW709" s="413"/>
      <c r="QUX709" s="413"/>
      <c r="QUY709" s="413"/>
      <c r="QUZ709" s="413"/>
      <c r="QVA709" s="407"/>
      <c r="QVB709" s="439"/>
      <c r="QVC709" s="413"/>
      <c r="QVD709" s="413"/>
      <c r="QVE709" s="413"/>
      <c r="QVF709" s="413"/>
      <c r="QVG709" s="413"/>
      <c r="QVH709" s="413"/>
      <c r="QVI709" s="413"/>
      <c r="QVJ709" s="412"/>
      <c r="QVK709" s="412"/>
      <c r="QVL709" s="412"/>
      <c r="QVM709" s="412"/>
      <c r="QVN709" s="412"/>
      <c r="QVO709" s="412"/>
      <c r="QVP709" s="412"/>
      <c r="QVQ709" s="412"/>
      <c r="QVR709" s="412"/>
      <c r="QVS709" s="412"/>
      <c r="QVT709" s="412"/>
      <c r="QVU709" s="412"/>
      <c r="QVV709" s="412"/>
      <c r="QVW709" s="412"/>
      <c r="QVX709" s="412"/>
      <c r="QVY709" s="412"/>
      <c r="QVZ709" s="412"/>
      <c r="QWA709" s="412"/>
      <c r="QWB709" s="412"/>
      <c r="QWC709" s="412"/>
      <c r="QWD709" s="412"/>
      <c r="QWE709" s="412"/>
      <c r="QWF709" s="412"/>
      <c r="QWG709" s="412"/>
      <c r="QWH709" s="412"/>
      <c r="QWI709" s="412"/>
      <c r="QWJ709" s="412"/>
      <c r="QWK709" s="412"/>
      <c r="QWL709" s="412"/>
      <c r="QWM709" s="412"/>
      <c r="QWN709" s="412"/>
      <c r="QWO709" s="412"/>
      <c r="QWP709" s="412"/>
      <c r="QWQ709" s="412"/>
      <c r="QWR709" s="412"/>
      <c r="QWS709" s="412"/>
      <c r="QWT709" s="412"/>
      <c r="QWU709" s="412"/>
      <c r="QWV709" s="412"/>
      <c r="QWW709" s="412"/>
      <c r="QWX709" s="412"/>
      <c r="QWY709" s="412"/>
      <c r="QWZ709" s="412"/>
      <c r="QXA709" s="412"/>
      <c r="QXB709" s="413"/>
      <c r="QXC709" s="413"/>
      <c r="QXD709" s="413"/>
      <c r="QXE709" s="413"/>
      <c r="QXF709" s="413"/>
      <c r="QXG709" s="413"/>
      <c r="QXH709" s="413"/>
      <c r="QXI709" s="413"/>
      <c r="QXJ709" s="413"/>
      <c r="QXK709" s="413"/>
      <c r="QXL709" s="413"/>
      <c r="QXM709" s="413"/>
      <c r="QXN709" s="413"/>
      <c r="QXO709" s="413"/>
      <c r="QXP709" s="413"/>
      <c r="QXQ709" s="413"/>
      <c r="QXR709" s="413"/>
      <c r="QXS709" s="413"/>
      <c r="QXT709" s="413"/>
      <c r="QXU709" s="413"/>
      <c r="QXV709" s="413"/>
      <c r="QXW709" s="413"/>
      <c r="QXX709" s="413"/>
      <c r="QXY709" s="413"/>
      <c r="QXZ709" s="414"/>
      <c r="QYA709" s="414"/>
      <c r="QYB709" s="414"/>
      <c r="QYC709" s="414"/>
      <c r="QYD709" s="414"/>
      <c r="QYE709" s="413"/>
      <c r="QYF709" s="413"/>
      <c r="QYG709" s="414"/>
      <c r="QYH709" s="414"/>
      <c r="QYI709" s="413"/>
      <c r="QYJ709" s="413"/>
      <c r="QYK709" s="414"/>
      <c r="QYL709" s="414"/>
      <c r="QYM709" s="413"/>
      <c r="QYN709" s="413"/>
      <c r="QYO709" s="413"/>
      <c r="QYP709" s="413"/>
      <c r="QYQ709" s="413"/>
      <c r="QYR709" s="413"/>
      <c r="QYS709" s="413"/>
      <c r="QYT709" s="414"/>
      <c r="QYU709" s="414"/>
      <c r="QYV709" s="413"/>
      <c r="QYW709" s="413"/>
      <c r="QYX709" s="414"/>
      <c r="QYY709" s="414"/>
      <c r="QYZ709" s="413"/>
      <c r="QZA709" s="413"/>
      <c r="QZB709" s="413"/>
      <c r="QZC709" s="413"/>
      <c r="QZD709" s="413"/>
      <c r="QZE709" s="407"/>
      <c r="QZF709" s="439"/>
      <c r="QZG709" s="413"/>
      <c r="QZH709" s="413"/>
      <c r="QZI709" s="413"/>
      <c r="QZJ709" s="413"/>
      <c r="QZK709" s="413"/>
      <c r="QZL709" s="413"/>
      <c r="QZM709" s="413"/>
      <c r="QZN709" s="412"/>
      <c r="QZO709" s="412"/>
      <c r="QZP709" s="412"/>
      <c r="QZQ709" s="412"/>
      <c r="QZR709" s="412"/>
      <c r="QZS709" s="412"/>
      <c r="QZT709" s="412"/>
      <c r="QZU709" s="412"/>
      <c r="QZV709" s="412"/>
      <c r="QZW709" s="412"/>
      <c r="QZX709" s="412"/>
      <c r="QZY709" s="412"/>
      <c r="QZZ709" s="412"/>
      <c r="RAA709" s="412"/>
      <c r="RAB709" s="412"/>
      <c r="RAC709" s="412"/>
      <c r="RAD709" s="412"/>
      <c r="RAE709" s="412"/>
      <c r="RAF709" s="412"/>
      <c r="RAG709" s="412"/>
      <c r="RAH709" s="412"/>
      <c r="RAI709" s="412"/>
      <c r="RAJ709" s="412"/>
      <c r="RAK709" s="412"/>
      <c r="RAL709" s="412"/>
      <c r="RAM709" s="412"/>
      <c r="RAN709" s="412"/>
      <c r="RAO709" s="412"/>
      <c r="RAP709" s="412"/>
      <c r="RAQ709" s="412"/>
      <c r="RAR709" s="412"/>
      <c r="RAS709" s="412"/>
      <c r="RAT709" s="412"/>
      <c r="RAU709" s="412"/>
      <c r="RAV709" s="412"/>
      <c r="RAW709" s="412"/>
      <c r="RAX709" s="412"/>
      <c r="RAY709" s="412"/>
      <c r="RAZ709" s="412"/>
      <c r="RBA709" s="412"/>
      <c r="RBB709" s="412"/>
      <c r="RBC709" s="412"/>
      <c r="RBD709" s="412"/>
      <c r="RBE709" s="412"/>
      <c r="RBF709" s="413"/>
      <c r="RBG709" s="413"/>
      <c r="RBH709" s="413"/>
      <c r="RBI709" s="413"/>
      <c r="RBJ709" s="413"/>
      <c r="RBK709" s="413"/>
      <c r="RBL709" s="413"/>
      <c r="RBM709" s="413"/>
      <c r="RBN709" s="413"/>
      <c r="RBO709" s="413"/>
      <c r="RBP709" s="413"/>
      <c r="RBQ709" s="413"/>
      <c r="RBR709" s="413"/>
      <c r="RBS709" s="413"/>
      <c r="RBT709" s="413"/>
      <c r="RBU709" s="413"/>
      <c r="RBV709" s="413"/>
      <c r="RBW709" s="413"/>
      <c r="RBX709" s="413"/>
      <c r="RBY709" s="413"/>
      <c r="RBZ709" s="413"/>
      <c r="RCA709" s="413"/>
      <c r="RCB709" s="413"/>
    </row>
    <row r="710" spans="1:12248" s="39" customFormat="1" ht="50.25" customHeight="1" x14ac:dyDescent="0.25">
      <c r="B710" s="662"/>
      <c r="C710" s="111" t="s">
        <v>31</v>
      </c>
      <c r="D710" s="182">
        <f t="shared" si="1691"/>
        <v>86529.4</v>
      </c>
      <c r="E710" s="661">
        <v>36452.909050000002</v>
      </c>
      <c r="F710" s="661"/>
      <c r="G710" s="661"/>
      <c r="H710" s="661">
        <f>250382.45475*20/100</f>
        <v>50076.490949999999</v>
      </c>
      <c r="I710" s="182">
        <f>K710+Q710</f>
        <v>53088.146630000003</v>
      </c>
      <c r="J710" s="569">
        <f t="shared" si="1675"/>
        <v>0.6135272708466718</v>
      </c>
      <c r="K710" s="829">
        <v>36452.909050000002</v>
      </c>
      <c r="L710" s="569">
        <f>K710/E710</f>
        <v>1</v>
      </c>
      <c r="M710" s="128"/>
      <c r="N710" s="128"/>
      <c r="O710" s="128"/>
      <c r="P710" s="128"/>
      <c r="Q710" s="830">
        <v>16635.237580000001</v>
      </c>
      <c r="R710" s="569">
        <f>Q710/H710</f>
        <v>0.33219655100453882</v>
      </c>
      <c r="S710" s="182">
        <f>U710+AA710</f>
        <v>50348.70147</v>
      </c>
      <c r="T710" s="569">
        <f t="shared" si="1613"/>
        <v>0.58186814504665474</v>
      </c>
      <c r="U710" s="128">
        <v>36452.909050000002</v>
      </c>
      <c r="V710" s="569">
        <f t="shared" si="1678"/>
        <v>1</v>
      </c>
      <c r="W710" s="128"/>
      <c r="X710" s="128"/>
      <c r="Y710" s="128"/>
      <c r="Z710" s="128"/>
      <c r="AA710" s="830">
        <v>13895.79242</v>
      </c>
      <c r="AB710" s="569">
        <f>AA710/H710</f>
        <v>0.27749133688050481</v>
      </c>
      <c r="AC710" s="182">
        <f>AE710+AK710</f>
        <v>86338.267189999999</v>
      </c>
      <c r="AD710" s="569">
        <f t="shared" si="1658"/>
        <v>0.99779112290158034</v>
      </c>
      <c r="AE710" s="182">
        <f>U710</f>
        <v>36452.909050000002</v>
      </c>
      <c r="AF710" s="569">
        <f t="shared" si="1672"/>
        <v>1</v>
      </c>
      <c r="AG710" s="128"/>
      <c r="AH710" s="569"/>
      <c r="AI710" s="128"/>
      <c r="AJ710" s="128"/>
      <c r="AK710" s="807">
        <v>49885.358139999997</v>
      </c>
      <c r="AL710" s="569">
        <f t="shared" ref="AL710:AL717" si="1704">AK710/H710</f>
        <v>0.99618318283941176</v>
      </c>
      <c r="AM710" s="128"/>
      <c r="AN710" s="128"/>
      <c r="AO710" s="128"/>
      <c r="AP710" s="128"/>
      <c r="AQ710" s="128"/>
      <c r="AR710" s="128"/>
      <c r="AS710" s="128"/>
      <c r="AT710" s="128"/>
      <c r="AU710" s="128">
        <f>AV710-D710</f>
        <v>-50076.490949999992</v>
      </c>
      <c r="AV710" s="663">
        <f t="shared" si="1692"/>
        <v>36452.909050000002</v>
      </c>
      <c r="AW710" s="128">
        <v>36452.909050000002</v>
      </c>
      <c r="AX710" s="128"/>
      <c r="AY710" s="128"/>
      <c r="AZ710" s="128">
        <f>E710-AW710</f>
        <v>0</v>
      </c>
      <c r="BA710" s="128">
        <f>BB710+BC710+BD710</f>
        <v>0</v>
      </c>
      <c r="BB710" s="128"/>
      <c r="BC710" s="128"/>
      <c r="BD710" s="128"/>
      <c r="BE710" s="128">
        <f>BF710+BG710+BH710</f>
        <v>86529.4</v>
      </c>
      <c r="BF710" s="128">
        <v>86529.4</v>
      </c>
      <c r="BG710" s="128"/>
      <c r="BH710" s="128"/>
      <c r="BI710" s="663">
        <f t="shared" si="1693"/>
        <v>75000</v>
      </c>
      <c r="BJ710" s="128">
        <v>75000</v>
      </c>
      <c r="BK710" s="128"/>
      <c r="BL710" s="128"/>
      <c r="BM710" s="128"/>
      <c r="BN710" s="128"/>
      <c r="BO710" s="663">
        <f t="shared" si="1694"/>
        <v>75000</v>
      </c>
      <c r="BP710" s="128">
        <v>75000</v>
      </c>
      <c r="BQ710" s="128"/>
      <c r="BR710" s="128"/>
      <c r="BS710" s="128"/>
      <c r="BT710" s="128"/>
      <c r="BU710" s="128"/>
      <c r="BV710" s="663">
        <f t="shared" si="1695"/>
        <v>0</v>
      </c>
      <c r="BW710" s="128">
        <v>0</v>
      </c>
      <c r="BX710" s="128"/>
      <c r="BY710" s="128"/>
      <c r="BZ710" s="128"/>
      <c r="CA710" s="128">
        <f>CB710+CC710+CD710</f>
        <v>0</v>
      </c>
      <c r="CB710" s="128"/>
      <c r="CC710" s="128"/>
      <c r="CD710" s="128"/>
      <c r="CE710" s="128">
        <f>CF710+CH710+CI710</f>
        <v>0</v>
      </c>
      <c r="CF710" s="128">
        <v>0</v>
      </c>
      <c r="CG710" s="128"/>
      <c r="CH710" s="128"/>
      <c r="CI710" s="128"/>
      <c r="CJ710" s="128"/>
      <c r="CK710" s="663">
        <f t="shared" si="1696"/>
        <v>0</v>
      </c>
      <c r="CL710" s="128">
        <v>0</v>
      </c>
      <c r="CM710" s="128"/>
      <c r="CN710" s="128"/>
      <c r="CO710" s="128"/>
    </row>
    <row r="711" spans="1:12248" s="357" customFormat="1" ht="50.25" customHeight="1" x14ac:dyDescent="0.25">
      <c r="B711" s="824"/>
      <c r="C711" s="827" t="s">
        <v>409</v>
      </c>
      <c r="D711" s="779">
        <f t="shared" si="1691"/>
        <v>346117.6</v>
      </c>
      <c r="E711" s="779">
        <v>145811.63620000001</v>
      </c>
      <c r="F711" s="779"/>
      <c r="G711" s="779"/>
      <c r="H711" s="779">
        <f>250382.45475*80/100</f>
        <v>200305.9638</v>
      </c>
      <c r="I711" s="787">
        <f>K711+Q711</f>
        <v>212352.58645</v>
      </c>
      <c r="J711" s="783">
        <f t="shared" si="1675"/>
        <v>0.61352727064442847</v>
      </c>
      <c r="K711" s="779">
        <v>145811.63618999999</v>
      </c>
      <c r="L711" s="783">
        <f>K711/E711</f>
        <v>0.99999999993141819</v>
      </c>
      <c r="M711" s="356"/>
      <c r="N711" s="356"/>
      <c r="O711" s="356"/>
      <c r="P711" s="356"/>
      <c r="Q711" s="779">
        <v>66540.950259999998</v>
      </c>
      <c r="R711" s="783">
        <f>Q711/H711</f>
        <v>0.33219655070499704</v>
      </c>
      <c r="S711" s="787">
        <f>U711+AA711</f>
        <v>201394.80583</v>
      </c>
      <c r="T711" s="783">
        <f t="shared" si="1613"/>
        <v>0.58186814490219507</v>
      </c>
      <c r="U711" s="356">
        <v>145811.63618999999</v>
      </c>
      <c r="V711" s="783">
        <f t="shared" si="1678"/>
        <v>0.99999999993141819</v>
      </c>
      <c r="W711" s="356"/>
      <c r="X711" s="356"/>
      <c r="Y711" s="356"/>
      <c r="Z711" s="356"/>
      <c r="AA711" s="779">
        <v>55583.16964</v>
      </c>
      <c r="AB711" s="783">
        <f>AA711/H711</f>
        <v>0.27749133668081033</v>
      </c>
      <c r="AC711" s="787">
        <f>AE711+AK711</f>
        <v>345353.06877999997</v>
      </c>
      <c r="AD711" s="783">
        <f t="shared" si="1658"/>
        <v>0.99779112295936412</v>
      </c>
      <c r="AE711" s="787">
        <v>145811.63620000001</v>
      </c>
      <c r="AF711" s="783">
        <f t="shared" si="1672"/>
        <v>1</v>
      </c>
      <c r="AG711" s="356"/>
      <c r="AH711" s="783"/>
      <c r="AI711" s="356"/>
      <c r="AJ711" s="356"/>
      <c r="AK711" s="779">
        <v>199541.43257999999</v>
      </c>
      <c r="AL711" s="783">
        <f t="shared" si="1704"/>
        <v>0.996183182939259</v>
      </c>
      <c r="AM711" s="356"/>
      <c r="AN711" s="356"/>
      <c r="AO711" s="356"/>
      <c r="AP711" s="356"/>
      <c r="AQ711" s="356"/>
      <c r="AR711" s="356"/>
      <c r="AS711" s="356"/>
      <c r="AT711" s="356"/>
      <c r="AU711" s="356">
        <f>AV711-D711</f>
        <v>-200305.96379999997</v>
      </c>
      <c r="AV711" s="356">
        <f t="shared" si="1692"/>
        <v>145811.63620000001</v>
      </c>
      <c r="AW711" s="356">
        <v>145811.63620000001</v>
      </c>
      <c r="AX711" s="356"/>
      <c r="AY711" s="356"/>
      <c r="AZ711" s="356">
        <f>E711-AW711</f>
        <v>0</v>
      </c>
      <c r="BA711" s="356">
        <f>BB711+BC711+BD711</f>
        <v>0</v>
      </c>
      <c r="BB711" s="356"/>
      <c r="BC711" s="356"/>
      <c r="BD711" s="356"/>
      <c r="BE711" s="356">
        <f>BF711+BG711+BH711</f>
        <v>346117.6</v>
      </c>
      <c r="BF711" s="356">
        <v>346117.6</v>
      </c>
      <c r="BG711" s="356"/>
      <c r="BH711" s="356"/>
      <c r="BI711" s="356">
        <f t="shared" si="1693"/>
        <v>300000</v>
      </c>
      <c r="BJ711" s="356">
        <v>300000</v>
      </c>
      <c r="BK711" s="356"/>
      <c r="BL711" s="356"/>
      <c r="BM711" s="356"/>
      <c r="BN711" s="779"/>
      <c r="BO711" s="356">
        <f t="shared" si="1694"/>
        <v>300000</v>
      </c>
      <c r="BP711" s="356">
        <v>300000</v>
      </c>
      <c r="BQ711" s="356"/>
      <c r="BR711" s="356"/>
      <c r="BS711" s="356"/>
      <c r="BT711" s="779"/>
      <c r="BU711" s="779"/>
      <c r="BV711" s="356">
        <f t="shared" si="1695"/>
        <v>0</v>
      </c>
      <c r="BW711" s="356">
        <v>0</v>
      </c>
      <c r="BX711" s="356"/>
      <c r="BY711" s="356"/>
      <c r="BZ711" s="356"/>
      <c r="CA711" s="779">
        <f>CB711+CC711+CD711</f>
        <v>0</v>
      </c>
      <c r="CB711" s="779"/>
      <c r="CC711" s="779"/>
      <c r="CD711" s="779"/>
      <c r="CE711" s="356">
        <f>CF711+CH711+CI711</f>
        <v>0</v>
      </c>
      <c r="CF711" s="356">
        <v>0</v>
      </c>
      <c r="CG711" s="779"/>
      <c r="CH711" s="779"/>
      <c r="CI711" s="779"/>
      <c r="CJ711" s="779"/>
      <c r="CK711" s="356">
        <f t="shared" si="1696"/>
        <v>0</v>
      </c>
      <c r="CL711" s="356">
        <v>0</v>
      </c>
      <c r="CM711" s="356"/>
      <c r="CN711" s="356"/>
      <c r="CO711" s="356"/>
    </row>
    <row r="712" spans="1:12248" s="326" customFormat="1" ht="45.75" hidden="1" customHeight="1" x14ac:dyDescent="0.25">
      <c r="B712" s="327"/>
      <c r="C712" s="111" t="s">
        <v>308</v>
      </c>
      <c r="D712" s="325"/>
      <c r="E712" s="325"/>
      <c r="F712" s="325"/>
      <c r="G712" s="325"/>
      <c r="H712" s="325"/>
      <c r="I712" s="325"/>
      <c r="J712" s="329"/>
      <c r="K712" s="329"/>
      <c r="L712" s="329"/>
      <c r="M712" s="329"/>
      <c r="N712" s="329"/>
      <c r="O712" s="329"/>
      <c r="P712" s="329"/>
      <c r="Q712" s="329"/>
      <c r="R712" s="329"/>
      <c r="S712" s="329"/>
      <c r="T712" s="630"/>
      <c r="U712" s="329"/>
      <c r="V712" s="329"/>
      <c r="W712" s="329"/>
      <c r="X712" s="329"/>
      <c r="Y712" s="329"/>
      <c r="Z712" s="329"/>
      <c r="AA712" s="329"/>
      <c r="AB712" s="329"/>
      <c r="AC712" s="329"/>
      <c r="AD712" s="329"/>
      <c r="AE712" s="329"/>
      <c r="AF712" s="575" t="e">
        <f t="shared" si="1672"/>
        <v>#DIV/0!</v>
      </c>
      <c r="AG712" s="329"/>
      <c r="AH712" s="329"/>
      <c r="AI712" s="329"/>
      <c r="AJ712" s="329"/>
      <c r="AK712" s="329"/>
      <c r="AL712" s="570" t="e">
        <f t="shared" si="1704"/>
        <v>#DIV/0!</v>
      </c>
      <c r="AM712" s="329"/>
      <c r="AN712" s="329"/>
      <c r="AO712" s="329"/>
      <c r="AP712" s="329"/>
      <c r="AQ712" s="329"/>
      <c r="AR712" s="329"/>
      <c r="AS712" s="329"/>
      <c r="AT712" s="329"/>
      <c r="AU712" s="329"/>
      <c r="AV712" s="128"/>
      <c r="AW712" s="329"/>
      <c r="AX712" s="329"/>
      <c r="AY712" s="329"/>
      <c r="AZ712" s="329"/>
      <c r="BA712" s="329"/>
      <c r="BB712" s="329"/>
      <c r="BC712" s="329"/>
      <c r="BD712" s="329"/>
      <c r="BE712" s="329"/>
      <c r="BF712" s="329"/>
      <c r="BG712" s="329"/>
      <c r="BH712" s="329"/>
      <c r="BI712" s="329"/>
      <c r="BJ712" s="329"/>
      <c r="BK712" s="329"/>
      <c r="BL712" s="329"/>
      <c r="BM712" s="329"/>
      <c r="BN712" s="329"/>
      <c r="BO712" s="329"/>
      <c r="BP712" s="329"/>
      <c r="BQ712" s="329"/>
      <c r="BR712" s="329"/>
      <c r="BS712" s="329"/>
      <c r="BT712" s="329"/>
      <c r="BU712" s="329"/>
      <c r="BV712" s="329"/>
      <c r="BW712" s="329"/>
      <c r="BX712" s="329"/>
      <c r="BY712" s="329"/>
      <c r="BZ712" s="329"/>
      <c r="CA712" s="329"/>
      <c r="CB712" s="329"/>
      <c r="CC712" s="329"/>
      <c r="CD712" s="329"/>
      <c r="CE712" s="329"/>
      <c r="CF712" s="329"/>
      <c r="CG712" s="329"/>
      <c r="CH712" s="329"/>
      <c r="CI712" s="329"/>
      <c r="CJ712" s="329"/>
      <c r="CK712" s="329"/>
      <c r="CL712" s="329"/>
      <c r="CM712" s="329"/>
      <c r="CN712" s="329"/>
      <c r="CO712" s="329"/>
    </row>
    <row r="713" spans="1:12248" s="326" customFormat="1" ht="45.75" hidden="1" customHeight="1" x14ac:dyDescent="0.25">
      <c r="B713" s="327"/>
      <c r="C713" s="111" t="s">
        <v>31</v>
      </c>
      <c r="D713" s="325"/>
      <c r="E713" s="325"/>
      <c r="F713" s="325"/>
      <c r="G713" s="325"/>
      <c r="H713" s="325"/>
      <c r="I713" s="325"/>
      <c r="J713" s="329"/>
      <c r="K713" s="329"/>
      <c r="L713" s="329"/>
      <c r="M713" s="329"/>
      <c r="N713" s="329"/>
      <c r="O713" s="329"/>
      <c r="P713" s="329"/>
      <c r="Q713" s="329"/>
      <c r="R713" s="329"/>
      <c r="S713" s="329"/>
      <c r="T713" s="630"/>
      <c r="U713" s="329"/>
      <c r="V713" s="329"/>
      <c r="W713" s="329"/>
      <c r="X713" s="329"/>
      <c r="Y713" s="329"/>
      <c r="Z713" s="329"/>
      <c r="AA713" s="329"/>
      <c r="AB713" s="329"/>
      <c r="AC713" s="329"/>
      <c r="AD713" s="329"/>
      <c r="AE713" s="329"/>
      <c r="AF713" s="575" t="e">
        <f t="shared" si="1672"/>
        <v>#DIV/0!</v>
      </c>
      <c r="AG713" s="329"/>
      <c r="AH713" s="329"/>
      <c r="AI713" s="329"/>
      <c r="AJ713" s="329"/>
      <c r="AK713" s="329"/>
      <c r="AL713" s="570" t="e">
        <f t="shared" si="1704"/>
        <v>#DIV/0!</v>
      </c>
      <c r="AM713" s="329"/>
      <c r="AN713" s="329"/>
      <c r="AO713" s="329"/>
      <c r="AP713" s="329"/>
      <c r="AQ713" s="329"/>
      <c r="AR713" s="329"/>
      <c r="AS713" s="329"/>
      <c r="AT713" s="329"/>
      <c r="AU713" s="329"/>
      <c r="AV713" s="128"/>
      <c r="AW713" s="329"/>
      <c r="AX713" s="329"/>
      <c r="AY713" s="329"/>
      <c r="AZ713" s="329"/>
      <c r="BA713" s="329"/>
      <c r="BB713" s="329"/>
      <c r="BC713" s="329"/>
      <c r="BD713" s="329"/>
      <c r="BE713" s="329"/>
      <c r="BF713" s="329"/>
      <c r="BG713" s="329"/>
      <c r="BH713" s="329"/>
      <c r="BI713" s="329"/>
      <c r="BJ713" s="329"/>
      <c r="BK713" s="329"/>
      <c r="BL713" s="329"/>
      <c r="BM713" s="329"/>
      <c r="BN713" s="329"/>
      <c r="BO713" s="329"/>
      <c r="BP713" s="329"/>
      <c r="BQ713" s="329"/>
      <c r="BR713" s="329"/>
      <c r="BS713" s="329"/>
      <c r="BT713" s="329"/>
      <c r="BU713" s="329"/>
      <c r="BV713" s="329"/>
      <c r="BW713" s="329"/>
      <c r="BX713" s="329"/>
      <c r="BY713" s="329"/>
      <c r="BZ713" s="329"/>
      <c r="CA713" s="329"/>
      <c r="CB713" s="329"/>
      <c r="CC713" s="329"/>
      <c r="CD713" s="329"/>
      <c r="CE713" s="329"/>
      <c r="CF713" s="329"/>
      <c r="CG713" s="329"/>
      <c r="CH713" s="329"/>
      <c r="CI713" s="329"/>
      <c r="CJ713" s="329"/>
      <c r="CK713" s="329"/>
      <c r="CL713" s="329"/>
      <c r="CM713" s="329"/>
      <c r="CN713" s="329"/>
      <c r="CO713" s="329"/>
    </row>
    <row r="714" spans="1:12248" s="326" customFormat="1" ht="45.75" hidden="1" customHeight="1" x14ac:dyDescent="0.25">
      <c r="B714" s="327"/>
      <c r="C714" s="328" t="s">
        <v>283</v>
      </c>
      <c r="D714" s="325"/>
      <c r="E714" s="325"/>
      <c r="F714" s="325"/>
      <c r="G714" s="325"/>
      <c r="H714" s="325"/>
      <c r="I714" s="325"/>
      <c r="J714" s="329"/>
      <c r="K714" s="329"/>
      <c r="L714" s="329"/>
      <c r="M714" s="329"/>
      <c r="N714" s="329"/>
      <c r="O714" s="329"/>
      <c r="P714" s="329"/>
      <c r="Q714" s="329"/>
      <c r="R714" s="329"/>
      <c r="S714" s="329"/>
      <c r="T714" s="630"/>
      <c r="U714" s="329"/>
      <c r="V714" s="329"/>
      <c r="W714" s="329"/>
      <c r="X714" s="329"/>
      <c r="Y714" s="329"/>
      <c r="Z714" s="329"/>
      <c r="AA714" s="329"/>
      <c r="AB714" s="329"/>
      <c r="AC714" s="329"/>
      <c r="AD714" s="329"/>
      <c r="AE714" s="329"/>
      <c r="AF714" s="575" t="e">
        <f t="shared" si="1672"/>
        <v>#DIV/0!</v>
      </c>
      <c r="AG714" s="329"/>
      <c r="AH714" s="329"/>
      <c r="AI714" s="329"/>
      <c r="AJ714" s="329"/>
      <c r="AK714" s="329"/>
      <c r="AL714" s="570" t="e">
        <f t="shared" si="1704"/>
        <v>#DIV/0!</v>
      </c>
      <c r="AM714" s="329"/>
      <c r="AN714" s="329"/>
      <c r="AO714" s="329"/>
      <c r="AP714" s="329"/>
      <c r="AQ714" s="329"/>
      <c r="AR714" s="329"/>
      <c r="AS714" s="329"/>
      <c r="AT714" s="329"/>
      <c r="AU714" s="329"/>
      <c r="AV714" s="128"/>
      <c r="AW714" s="329"/>
      <c r="AX714" s="329"/>
      <c r="AY714" s="329"/>
      <c r="AZ714" s="329"/>
      <c r="BA714" s="329"/>
      <c r="BB714" s="329"/>
      <c r="BC714" s="329"/>
      <c r="BD714" s="329"/>
      <c r="BE714" s="329"/>
      <c r="BF714" s="329"/>
      <c r="BG714" s="329"/>
      <c r="BH714" s="329"/>
      <c r="BI714" s="329"/>
      <c r="BJ714" s="329"/>
      <c r="BK714" s="329"/>
      <c r="BL714" s="329"/>
      <c r="BM714" s="329"/>
      <c r="BN714" s="329"/>
      <c r="BO714" s="329"/>
      <c r="BP714" s="329"/>
      <c r="BQ714" s="329"/>
      <c r="BR714" s="329"/>
      <c r="BS714" s="329"/>
      <c r="BT714" s="329"/>
      <c r="BU714" s="329"/>
      <c r="BV714" s="329"/>
      <c r="BW714" s="329"/>
      <c r="BX714" s="329"/>
      <c r="BY714" s="329"/>
      <c r="BZ714" s="329"/>
      <c r="CA714" s="329"/>
      <c r="CB714" s="329"/>
      <c r="CC714" s="329"/>
      <c r="CD714" s="329"/>
      <c r="CE714" s="329"/>
      <c r="CF714" s="329"/>
      <c r="CG714" s="329"/>
      <c r="CH714" s="329"/>
      <c r="CI714" s="329"/>
      <c r="CJ714" s="329"/>
      <c r="CK714" s="329"/>
      <c r="CL714" s="329"/>
      <c r="CM714" s="329"/>
      <c r="CN714" s="329"/>
      <c r="CO714" s="329"/>
    </row>
    <row r="715" spans="1:12248" s="44" customFormat="1" ht="45.75" hidden="1" customHeight="1" x14ac:dyDescent="0.25">
      <c r="B715" s="332"/>
      <c r="C715" s="111" t="s">
        <v>309</v>
      </c>
      <c r="D715" s="661"/>
      <c r="E715" s="661"/>
      <c r="F715" s="661"/>
      <c r="G715" s="661"/>
      <c r="H715" s="661"/>
      <c r="I715" s="661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621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575" t="e">
        <f t="shared" si="1672"/>
        <v>#DIV/0!</v>
      </c>
      <c r="AG715" s="128"/>
      <c r="AH715" s="128"/>
      <c r="AI715" s="128"/>
      <c r="AJ715" s="128"/>
      <c r="AK715" s="128"/>
      <c r="AL715" s="570" t="e">
        <f t="shared" si="1704"/>
        <v>#DIV/0!</v>
      </c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28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</row>
    <row r="716" spans="1:12248" s="39" customFormat="1" ht="45.75" hidden="1" customHeight="1" x14ac:dyDescent="0.25">
      <c r="B716" s="332"/>
      <c r="C716" s="111" t="s">
        <v>31</v>
      </c>
      <c r="D716" s="661"/>
      <c r="E716" s="661"/>
      <c r="F716" s="661"/>
      <c r="G716" s="661"/>
      <c r="H716" s="661"/>
      <c r="I716" s="661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621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575" t="e">
        <f t="shared" si="1672"/>
        <v>#DIV/0!</v>
      </c>
      <c r="AG716" s="128"/>
      <c r="AH716" s="128"/>
      <c r="AI716" s="128"/>
      <c r="AJ716" s="128"/>
      <c r="AK716" s="128"/>
      <c r="AL716" s="570" t="e">
        <f t="shared" si="1704"/>
        <v>#DIV/0!</v>
      </c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28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</row>
    <row r="717" spans="1:12248" s="326" customFormat="1" ht="45.75" hidden="1" customHeight="1" x14ac:dyDescent="0.25">
      <c r="B717" s="327"/>
      <c r="C717" s="328" t="s">
        <v>283</v>
      </c>
      <c r="D717" s="325"/>
      <c r="E717" s="325"/>
      <c r="F717" s="325"/>
      <c r="G717" s="325"/>
      <c r="H717" s="325"/>
      <c r="I717" s="325"/>
      <c r="J717" s="329"/>
      <c r="K717" s="329"/>
      <c r="L717" s="329"/>
      <c r="M717" s="329"/>
      <c r="N717" s="329"/>
      <c r="O717" s="329"/>
      <c r="P717" s="329"/>
      <c r="Q717" s="329"/>
      <c r="R717" s="329"/>
      <c r="S717" s="329"/>
      <c r="T717" s="630"/>
      <c r="U717" s="329"/>
      <c r="V717" s="329"/>
      <c r="W717" s="329"/>
      <c r="X717" s="329"/>
      <c r="Y717" s="329"/>
      <c r="Z717" s="329"/>
      <c r="AA717" s="329"/>
      <c r="AB717" s="329"/>
      <c r="AC717" s="329"/>
      <c r="AD717" s="329"/>
      <c r="AE717" s="329"/>
      <c r="AF717" s="575" t="e">
        <f t="shared" si="1672"/>
        <v>#DIV/0!</v>
      </c>
      <c r="AG717" s="329"/>
      <c r="AH717" s="329"/>
      <c r="AI717" s="329"/>
      <c r="AJ717" s="329"/>
      <c r="AK717" s="329"/>
      <c r="AL717" s="570" t="e">
        <f t="shared" si="1704"/>
        <v>#DIV/0!</v>
      </c>
      <c r="AM717" s="329"/>
      <c r="AN717" s="329"/>
      <c r="AO717" s="329"/>
      <c r="AP717" s="329"/>
      <c r="AQ717" s="329"/>
      <c r="AR717" s="329"/>
      <c r="AS717" s="329"/>
      <c r="AT717" s="329"/>
      <c r="AU717" s="329"/>
      <c r="AV717" s="128"/>
      <c r="AW717" s="329"/>
      <c r="AX717" s="329"/>
      <c r="AY717" s="329"/>
      <c r="AZ717" s="329"/>
      <c r="BA717" s="329"/>
      <c r="BB717" s="329"/>
      <c r="BC717" s="329"/>
      <c r="BD717" s="329"/>
      <c r="BE717" s="329"/>
      <c r="BF717" s="329"/>
      <c r="BG717" s="329"/>
      <c r="BH717" s="329"/>
      <c r="BI717" s="329"/>
      <c r="BJ717" s="329"/>
      <c r="BK717" s="329"/>
      <c r="BL717" s="329"/>
      <c r="BM717" s="329"/>
      <c r="BN717" s="329"/>
      <c r="BO717" s="329"/>
      <c r="BP717" s="329"/>
      <c r="BQ717" s="329"/>
      <c r="BR717" s="329"/>
      <c r="BS717" s="329"/>
      <c r="BT717" s="329"/>
      <c r="BU717" s="329"/>
      <c r="BV717" s="329"/>
      <c r="BW717" s="329"/>
      <c r="BX717" s="329"/>
      <c r="BY717" s="329"/>
      <c r="BZ717" s="329"/>
      <c r="CA717" s="329"/>
      <c r="CB717" s="329"/>
      <c r="CC717" s="329"/>
      <c r="CD717" s="329"/>
      <c r="CE717" s="329"/>
      <c r="CF717" s="329"/>
      <c r="CG717" s="329"/>
      <c r="CH717" s="329"/>
      <c r="CI717" s="329"/>
      <c r="CJ717" s="329"/>
      <c r="CK717" s="329"/>
      <c r="CL717" s="329"/>
      <c r="CM717" s="329"/>
      <c r="CN717" s="329"/>
      <c r="CO717" s="329"/>
    </row>
    <row r="718" spans="1:12248" s="371" customFormat="1" ht="117.75" customHeight="1" x14ac:dyDescent="0.3">
      <c r="B718" s="867" t="s">
        <v>376</v>
      </c>
      <c r="C718" s="867"/>
      <c r="D718" s="691">
        <f>E718+G718+H718+F718</f>
        <v>8893049.2631500009</v>
      </c>
      <c r="E718" s="691">
        <f>E719+E721+E722</f>
        <v>2682595.0364099997</v>
      </c>
      <c r="F718" s="691">
        <f t="shared" ref="F718:BH718" si="1705">F719+F721+F722</f>
        <v>4593560.2957400009</v>
      </c>
      <c r="G718" s="691">
        <f t="shared" si="1705"/>
        <v>0</v>
      </c>
      <c r="H718" s="691">
        <f t="shared" si="1705"/>
        <v>1616893.9309999999</v>
      </c>
      <c r="I718" s="691">
        <f>K718+M718+O718+Q718</f>
        <v>3529717.80137</v>
      </c>
      <c r="J718" s="572">
        <f>I718/D718</f>
        <v>0.39690748324042691</v>
      </c>
      <c r="K718" s="691">
        <f>K719+K721+K722</f>
        <v>1429232.9065399999</v>
      </c>
      <c r="L718" s="572">
        <f>K718/E718</f>
        <v>0.53277997131191301</v>
      </c>
      <c r="M718" s="691">
        <f t="shared" ref="M718" si="1706">M719+M721+M722</f>
        <v>1518182.24899</v>
      </c>
      <c r="N718" s="572">
        <f>M718/F718</f>
        <v>0.33050230131907476</v>
      </c>
      <c r="O718" s="556">
        <f t="shared" ref="O718" si="1707">O719+O721+O722</f>
        <v>0</v>
      </c>
      <c r="P718" s="556"/>
      <c r="Q718" s="691">
        <f t="shared" ref="Q718" si="1708">Q719+Q721+Q722</f>
        <v>582302.64584000001</v>
      </c>
      <c r="R718" s="572">
        <f>Q718/H718</f>
        <v>0.36013657709746211</v>
      </c>
      <c r="S718" s="691">
        <f>U718+W718+Y718+AA718</f>
        <v>4126357.8472800003</v>
      </c>
      <c r="T718" s="572">
        <f>S718/D718</f>
        <v>0.46399808717785129</v>
      </c>
      <c r="U718" s="691">
        <f>U719+U721+U722</f>
        <v>1439702.7026900002</v>
      </c>
      <c r="V718" s="572">
        <f>U718/E718</f>
        <v>0.53668283253691984</v>
      </c>
      <c r="W718" s="691">
        <f t="shared" ref="W718" si="1709">W719+W721+W722</f>
        <v>2180533.4870100003</v>
      </c>
      <c r="X718" s="556"/>
      <c r="Y718" s="556"/>
      <c r="Z718" s="556"/>
      <c r="AA718" s="691">
        <f t="shared" ref="AA718" si="1710">AA719+AA721+AA722</f>
        <v>506121.65758</v>
      </c>
      <c r="AB718" s="572">
        <f>AA718/H718</f>
        <v>0.31302093964010314</v>
      </c>
      <c r="AC718" s="691">
        <f>AE718+AG718+AI718+AK718</f>
        <v>6901096.1592899989</v>
      </c>
      <c r="AD718" s="572">
        <f>AC718/D718</f>
        <v>0.77601011251404739</v>
      </c>
      <c r="AE718" s="691">
        <f>AE719+AE721+AE722</f>
        <v>2475619.7485400001</v>
      </c>
      <c r="AF718" s="572">
        <f t="shared" si="1672"/>
        <v>0.92284512382197437</v>
      </c>
      <c r="AG718" s="691">
        <f t="shared" ref="AG718" si="1711">AG719+AG721+AG722</f>
        <v>2809538.14378</v>
      </c>
      <c r="AH718" s="572">
        <f t="shared" ref="AH718:AH721" si="1712">AG718/F718</f>
        <v>0.61162539792620629</v>
      </c>
      <c r="AI718" s="556"/>
      <c r="AJ718" s="556"/>
      <c r="AK718" s="691">
        <f t="shared" ref="AK718" si="1713">AK719+AK721+AK722</f>
        <v>1615938.2669699998</v>
      </c>
      <c r="AL718" s="572">
        <f>AK718/H718</f>
        <v>0.99940895069758284</v>
      </c>
      <c r="AM718" s="556"/>
      <c r="AN718" s="556"/>
      <c r="AO718" s="556"/>
      <c r="AP718" s="556"/>
      <c r="AQ718" s="556"/>
      <c r="AR718" s="556"/>
      <c r="AS718" s="556"/>
      <c r="AT718" s="556"/>
      <c r="AU718" s="556">
        <f>AV718-D718</f>
        <v>-250382.44006000273</v>
      </c>
      <c r="AV718" s="556">
        <f>AW718+AY718+AZ718+AX718</f>
        <v>8642666.8230899982</v>
      </c>
      <c r="AW718" s="494">
        <f>AW719+AW721+AW722</f>
        <v>2682595.0364099997</v>
      </c>
      <c r="AX718" s="494">
        <f t="shared" ref="AX718:AZ718" si="1714">AX719+AX721+AX722</f>
        <v>4593560.3104299996</v>
      </c>
      <c r="AY718" s="494">
        <f t="shared" si="1714"/>
        <v>0</v>
      </c>
      <c r="AZ718" s="494">
        <f t="shared" si="1714"/>
        <v>1366511.4762499998</v>
      </c>
      <c r="BA718" s="494" t="e">
        <f t="shared" si="1705"/>
        <v>#REF!</v>
      </c>
      <c r="BB718" s="531" t="e">
        <f t="shared" si="1705"/>
        <v>#REF!</v>
      </c>
      <c r="BC718" s="531" t="e">
        <f t="shared" si="1705"/>
        <v>#REF!</v>
      </c>
      <c r="BD718" s="531" t="e">
        <f t="shared" si="1705"/>
        <v>#REF!</v>
      </c>
      <c r="BE718" s="531" t="e">
        <f t="shared" si="1705"/>
        <v>#REF!</v>
      </c>
      <c r="BF718" s="494" t="e">
        <f t="shared" si="1705"/>
        <v>#REF!</v>
      </c>
      <c r="BG718" s="494" t="e">
        <f t="shared" si="1705"/>
        <v>#REF!</v>
      </c>
      <c r="BH718" s="494" t="e">
        <f t="shared" si="1705"/>
        <v>#REF!</v>
      </c>
      <c r="BI718" s="494">
        <f>BJ718+BL718+BM718+BK718</f>
        <v>6404467.21435</v>
      </c>
      <c r="BJ718" s="494">
        <f>BJ719+BJ721+BJ722</f>
        <v>1573807.2326</v>
      </c>
      <c r="BK718" s="494">
        <f t="shared" ref="BK718" si="1715">BK719+BK721+BK722</f>
        <v>3777548.2691199998</v>
      </c>
      <c r="BL718" s="494">
        <f t="shared" ref="BL718:BM718" si="1716">BL719+BL721+BL722</f>
        <v>0</v>
      </c>
      <c r="BM718" s="494">
        <f t="shared" si="1716"/>
        <v>1053111.71263</v>
      </c>
      <c r="BN718" s="480">
        <f>BN719+BN721+BN722</f>
        <v>59318.450709999539</v>
      </c>
      <c r="BO718" s="494">
        <f>BP718+BR718+BS718+BQ718</f>
        <v>6463785.6650599996</v>
      </c>
      <c r="BP718" s="494">
        <f>BP719+BP721+BP722</f>
        <v>1573807.2326</v>
      </c>
      <c r="BQ718" s="494">
        <f t="shared" ref="BQ718:BS718" si="1717">BQ719+BQ721+BQ722</f>
        <v>3836866.7198299998</v>
      </c>
      <c r="BR718" s="494">
        <f t="shared" si="1717"/>
        <v>0</v>
      </c>
      <c r="BS718" s="494">
        <f t="shared" si="1717"/>
        <v>1053111.71263</v>
      </c>
      <c r="BT718" s="494" t="e">
        <f>BT333+#REF!+BT553+#REF!+BT669+BT677+BT684+BT691+BT697</f>
        <v>#REF!</v>
      </c>
      <c r="BU718" s="494" t="e">
        <f>BU333+#REF!+BU553+#REF!+BU669+BU677+BU684+BU691+BU697</f>
        <v>#REF!</v>
      </c>
      <c r="BV718" s="494" t="e">
        <f>BW718+BY718+BZ718+BX718</f>
        <v>#REF!</v>
      </c>
      <c r="BW718" s="494">
        <f>BW719+BW721+BW722</f>
        <v>1634943.4886</v>
      </c>
      <c r="BX718" s="494">
        <f t="shared" ref="BX718" si="1718">BX719+BX721+BX722</f>
        <v>6109365.2821499994</v>
      </c>
      <c r="BY718" s="494">
        <f t="shared" ref="BY718:BZ718" si="1719">BY719+BY721+BY722</f>
        <v>0</v>
      </c>
      <c r="BZ718" s="494" t="e">
        <f t="shared" si="1719"/>
        <v>#REF!</v>
      </c>
      <c r="CA718" s="494" t="e">
        <f t="shared" ref="CA718:CA721" si="1720">CB718+CC718+CD718</f>
        <v>#REF!</v>
      </c>
      <c r="CB718" s="494" t="e">
        <f>CB333+#REF!+CB553+#REF!+CB669+CB677+CB684+CB691+CB697+CB519+CB709</f>
        <v>#REF!</v>
      </c>
      <c r="CC718" s="494" t="e">
        <f>CC333+#REF!+CC553+#REF!+CC669+CC677+CC684+CC691+CC697</f>
        <v>#REF!</v>
      </c>
      <c r="CD718" s="494" t="e">
        <f>CD333+#REF!+CD553+#REF!+CD669+CD677+CD684+CD691+CD697</f>
        <v>#REF!</v>
      </c>
      <c r="CE718" s="536">
        <f>CF718+CH718+CI718+CG718</f>
        <v>3647551.9060199996</v>
      </c>
      <c r="CF718" s="536">
        <f>CF719+CF721+CF722</f>
        <v>534943.48860000004</v>
      </c>
      <c r="CG718" s="536">
        <f t="shared" ref="CG718:CI718" si="1721">CG719+CG721+CG722</f>
        <v>2022608.4174199998</v>
      </c>
      <c r="CH718" s="536">
        <f t="shared" si="1721"/>
        <v>0</v>
      </c>
      <c r="CI718" s="536">
        <f t="shared" si="1721"/>
        <v>1090000</v>
      </c>
      <c r="CJ718" s="494">
        <f>CJ719</f>
        <v>0</v>
      </c>
      <c r="CK718" s="494">
        <f>CL718+CN718+CO718+CM718</f>
        <v>3647551.9060199996</v>
      </c>
      <c r="CL718" s="480">
        <f>CL719+CL721+CL722</f>
        <v>534943.48860000004</v>
      </c>
      <c r="CM718" s="480">
        <f t="shared" ref="CM718:CO718" si="1722">CM719+CM721+CM722</f>
        <v>2022608.4174199998</v>
      </c>
      <c r="CN718" s="480">
        <f t="shared" si="1722"/>
        <v>0</v>
      </c>
      <c r="CO718" s="480">
        <f t="shared" si="1722"/>
        <v>1090000</v>
      </c>
    </row>
    <row r="719" spans="1:12248" s="52" customFormat="1" ht="72.75" customHeight="1" x14ac:dyDescent="0.25">
      <c r="B719" s="862" t="s">
        <v>263</v>
      </c>
      <c r="C719" s="862"/>
      <c r="D719" s="182">
        <f>E719+G719+H719+F719</f>
        <v>6183455.4531499995</v>
      </c>
      <c r="E719" s="182">
        <f>E326</f>
        <v>2536783.4002099996</v>
      </c>
      <c r="F719" s="182">
        <f>F326</f>
        <v>2230084.08574</v>
      </c>
      <c r="G719" s="182">
        <f>G326</f>
        <v>0</v>
      </c>
      <c r="H719" s="182">
        <f>H333+H520+H567+H659+H669+H684+H690+H691+H696+H710</f>
        <v>1416587.9671999998</v>
      </c>
      <c r="I719" s="182">
        <f>K719+M719+O719+Q719</f>
        <v>2047051.6275299999</v>
      </c>
      <c r="J719" s="569">
        <f>I719/D719</f>
        <v>0.33105302416097832</v>
      </c>
      <c r="K719" s="182">
        <f>K326</f>
        <v>1283421.2703499999</v>
      </c>
      <c r="L719" s="569">
        <f>K719/E719</f>
        <v>0.50592465649363516</v>
      </c>
      <c r="M719" s="182">
        <f>M326</f>
        <v>247868.66159999999</v>
      </c>
      <c r="N719" s="569">
        <f>M719/F719</f>
        <v>0.1111476751863151</v>
      </c>
      <c r="O719" s="663">
        <f>O326</f>
        <v>0</v>
      </c>
      <c r="P719" s="663"/>
      <c r="Q719" s="182">
        <f>Q333+Q520+Q567+Q659+Q669+Q684+Q690+Q691+Q696+Q710</f>
        <v>515761.69558000006</v>
      </c>
      <c r="R719" s="569">
        <f>Q719/H719</f>
        <v>0.36408730521652288</v>
      </c>
      <c r="S719" s="182">
        <f t="shared" ref="S719:S786" si="1723">U719+W719+Y719+AA719</f>
        <v>2120041.8366900003</v>
      </c>
      <c r="T719" s="569">
        <f t="shared" ref="T719:T786" si="1724">S719/D719</f>
        <v>0.34285713752655894</v>
      </c>
      <c r="U719" s="182">
        <f>U326</f>
        <v>1293891.0665000002</v>
      </c>
      <c r="V719" s="569">
        <f t="shared" ref="V719:V722" si="1725">U719/E719</f>
        <v>0.5100518500684329</v>
      </c>
      <c r="W719" s="182">
        <f>W326</f>
        <v>375612.28224999999</v>
      </c>
      <c r="X719" s="663"/>
      <c r="Y719" s="663"/>
      <c r="Z719" s="663"/>
      <c r="AA719" s="182">
        <f>AA333+AA520+AA567+AA659+AA669+AA684+AA690+AA691+AA696+AA710</f>
        <v>450538.48794000002</v>
      </c>
      <c r="AB719" s="569">
        <f t="shared" ref="AB719:AB723" si="1726">AA719/H719</f>
        <v>0.31804483616398749</v>
      </c>
      <c r="AC719" s="182">
        <f>AE719+AG719+AI719+AK719</f>
        <v>4862969.83519</v>
      </c>
      <c r="AD719" s="569">
        <f t="shared" ref="AD719:AD723" si="1727">AC719/D719</f>
        <v>0.786448592059103</v>
      </c>
      <c r="AE719" s="182">
        <f>AE326</f>
        <v>2329808.11234</v>
      </c>
      <c r="AF719" s="569">
        <f t="shared" si="1672"/>
        <v>0.91841034285667988</v>
      </c>
      <c r="AG719" s="182">
        <f>AG326</f>
        <v>1116764.88846</v>
      </c>
      <c r="AH719" s="569">
        <f t="shared" si="1712"/>
        <v>0.50077254736761567</v>
      </c>
      <c r="AI719" s="663"/>
      <c r="AJ719" s="663"/>
      <c r="AK719" s="182">
        <f>AK333+AK520+AK567+AK659+AK669+AK684+AK690+AK691+AK696+AK710</f>
        <v>1416396.8343899997</v>
      </c>
      <c r="AL719" s="569">
        <f t="shared" ref="AL719:AL723" si="1728">AK719/H719</f>
        <v>0.99986507522693568</v>
      </c>
      <c r="AM719" s="663"/>
      <c r="AN719" s="663"/>
      <c r="AO719" s="663"/>
      <c r="AP719" s="663"/>
      <c r="AQ719" s="663"/>
      <c r="AR719" s="663"/>
      <c r="AS719" s="663"/>
      <c r="AT719" s="663"/>
      <c r="AU719" s="663">
        <f>AU326</f>
        <v>-50076.490950000472</v>
      </c>
      <c r="AV719" s="663">
        <f>AW719+AY719+AZ719+AX719</f>
        <v>6133378.962199999</v>
      </c>
      <c r="AW719" s="663">
        <f>AW326</f>
        <v>2536783.4002099996</v>
      </c>
      <c r="AX719" s="663">
        <f>AX326</f>
        <v>2230084.0857399995</v>
      </c>
      <c r="AY719" s="663">
        <f>AY326</f>
        <v>0</v>
      </c>
      <c r="AZ719" s="663">
        <f>AZ333+AZ520+AZ567+AZ659+AZ669+AZ684+AZ690+AZ691+AZ696+AZ710</f>
        <v>1366511.4762499998</v>
      </c>
      <c r="BA719" s="663" t="e">
        <f t="shared" si="1621"/>
        <v>#REF!</v>
      </c>
      <c r="BB719" s="663" t="e">
        <f>BB334+#REF!+BB553+#REF!+BB669+BB677+BB684+BB691+BB697+BB520+BB710</f>
        <v>#REF!</v>
      </c>
      <c r="BC719" s="663" t="e">
        <f>BC334+#REF!+BC553+#REF!+BC669+BC677+BC684+BC691+BC697</f>
        <v>#REF!</v>
      </c>
      <c r="BD719" s="663" t="e">
        <f>BD334+#REF!+BD553+#REF!+BD669+BD677+BD684+BD691+BD697</f>
        <v>#REF!</v>
      </c>
      <c r="BE719" s="663" t="e">
        <f t="shared" si="1622"/>
        <v>#REF!</v>
      </c>
      <c r="BF719" s="663" t="e">
        <f>BF334+#REF!+BF553+#REF!+BF669+BF677+BF684+BF691+BF697+BF520+BF710</f>
        <v>#REF!</v>
      </c>
      <c r="BG719" s="663" t="e">
        <f>BG334+#REF!+BG553+#REF!+BG669+BG677+BG684+BG691+BG697</f>
        <v>#REF!</v>
      </c>
      <c r="BH719" s="663" t="e">
        <f>BH334+#REF!+BH553+#REF!+BH669+BH677+BH684+BH691+BH697</f>
        <v>#REF!</v>
      </c>
      <c r="BI719" s="663">
        <f>SUM(BJ719:BM719)</f>
        <v>4887861.21435</v>
      </c>
      <c r="BJ719" s="663">
        <f>BJ326</f>
        <v>1273807.2326</v>
      </c>
      <c r="BK719" s="663">
        <f>BK326</f>
        <v>2560942.2691199998</v>
      </c>
      <c r="BL719" s="663">
        <f>BL326</f>
        <v>0</v>
      </c>
      <c r="BM719" s="663">
        <f>BM567+BM684+BM690</f>
        <v>1053111.71263</v>
      </c>
      <c r="BN719" s="663">
        <f>BO719-BI719</f>
        <v>59318.450709999539</v>
      </c>
      <c r="BO719" s="663">
        <f>BP719+BR719+BS719+BQ719</f>
        <v>4947179.6650599996</v>
      </c>
      <c r="BP719" s="663">
        <f>BP326</f>
        <v>1273807.2326</v>
      </c>
      <c r="BQ719" s="663">
        <f>BQ326</f>
        <v>2620260.7198299998</v>
      </c>
      <c r="BR719" s="663">
        <f>BR326</f>
        <v>0</v>
      </c>
      <c r="BS719" s="663">
        <f>BS567+BS684+BS690</f>
        <v>1053111.71263</v>
      </c>
      <c r="BT719" s="182" t="e">
        <f>BT334+#REF!+BT553+#REF!+BT669+BT677+BT684+BT691+BT697</f>
        <v>#REF!</v>
      </c>
      <c r="BU719" s="182" t="e">
        <f>BU334+#REF!+BU553+#REF!+BU669+BU677+BU684+BU691+BU697</f>
        <v>#REF!</v>
      </c>
      <c r="BV719" s="663" t="e">
        <f>BW719+BY719+BZ719+BX719</f>
        <v>#REF!</v>
      </c>
      <c r="BW719" s="663">
        <f>BW326</f>
        <v>1634943.4886</v>
      </c>
      <c r="BX719" s="663">
        <f>BX326</f>
        <v>6109365.2821499994</v>
      </c>
      <c r="BY719" s="663">
        <f>BY326</f>
        <v>0</v>
      </c>
      <c r="BZ719" s="663" t="e">
        <f>BZ553+BZ682</f>
        <v>#REF!</v>
      </c>
      <c r="CA719" s="663" t="e">
        <f t="shared" si="1720"/>
        <v>#REF!</v>
      </c>
      <c r="CB719" s="663" t="e">
        <f>CB334+#REF!+CB553+#REF!+CB669+CB677+CB684+CB691+CB697+CB520+CB710</f>
        <v>#REF!</v>
      </c>
      <c r="CC719" s="182" t="e">
        <f>CC334+#REF!+CC553+#REF!+CC669+CC677+CC684+CC691+CC697</f>
        <v>#REF!</v>
      </c>
      <c r="CD719" s="182" t="e">
        <f>CD334+#REF!+CD553+#REF!+CD669+CD677+CD684+CD691+CD697</f>
        <v>#REF!</v>
      </c>
      <c r="CE719" s="663">
        <f>CF719+CH719+CI719+CG719</f>
        <v>3647551.9060199996</v>
      </c>
      <c r="CF719" s="663">
        <f>CF326</f>
        <v>534943.48860000004</v>
      </c>
      <c r="CG719" s="663">
        <f>CG326</f>
        <v>2022608.4174199998</v>
      </c>
      <c r="CH719" s="663">
        <f>CH326</f>
        <v>0</v>
      </c>
      <c r="CI719" s="663">
        <f>CI567+CI684+CI690</f>
        <v>1090000</v>
      </c>
      <c r="CJ719" s="663">
        <f>CJ326</f>
        <v>0</v>
      </c>
      <c r="CK719" s="663">
        <f>CL719+CN719+CO719+CM719</f>
        <v>3647551.9060199996</v>
      </c>
      <c r="CL719" s="663">
        <f>CL326</f>
        <v>534943.48860000004</v>
      </c>
      <c r="CM719" s="663">
        <f>CM326</f>
        <v>2022608.4174199998</v>
      </c>
      <c r="CN719" s="663">
        <f>CN326</f>
        <v>0</v>
      </c>
      <c r="CO719" s="663">
        <f>CO567+CO684+CO690</f>
        <v>1090000</v>
      </c>
    </row>
    <row r="720" spans="1:12248" s="25" customFormat="1" ht="77.25" hidden="1" customHeight="1" x14ac:dyDescent="0.25">
      <c r="B720" s="845" t="s">
        <v>264</v>
      </c>
      <c r="C720" s="845"/>
      <c r="D720" s="183" t="e">
        <f>#REF!+D335</f>
        <v>#REF!</v>
      </c>
      <c r="E720" s="183" t="e">
        <f>#REF!+E335</f>
        <v>#REF!</v>
      </c>
      <c r="F720" s="183"/>
      <c r="G720" s="183" t="e">
        <f>#REF!+G335</f>
        <v>#REF!</v>
      </c>
      <c r="H720" s="183" t="e">
        <f>#REF!+H335</f>
        <v>#REF!</v>
      </c>
      <c r="I720" s="182" t="e">
        <f t="shared" ref="I720:I723" si="1729">K720+M720+O720+Q720</f>
        <v>#REF!</v>
      </c>
      <c r="J720" s="569" t="e">
        <f t="shared" ref="J720:J723" si="1730">I720/D720</f>
        <v>#REF!</v>
      </c>
      <c r="K720" s="182" t="e">
        <f>#REF!+K335</f>
        <v>#REF!</v>
      </c>
      <c r="L720" s="569" t="e">
        <f t="shared" ref="L720:L722" si="1731">K720/E720</f>
        <v>#REF!</v>
      </c>
      <c r="M720" s="182"/>
      <c r="N720" s="116"/>
      <c r="O720" s="116" t="e">
        <f>#REF!+O335</f>
        <v>#REF!</v>
      </c>
      <c r="P720" s="116"/>
      <c r="Q720" s="182" t="e">
        <f>#REF!+Q335</f>
        <v>#REF!</v>
      </c>
      <c r="R720" s="569" t="e">
        <f t="shared" ref="R720:R723" si="1732">Q720/H720</f>
        <v>#REF!</v>
      </c>
      <c r="S720" s="182" t="e">
        <f t="shared" si="1723"/>
        <v>#REF!</v>
      </c>
      <c r="T720" s="569" t="e">
        <f t="shared" si="1724"/>
        <v>#REF!</v>
      </c>
      <c r="U720" s="182" t="e">
        <f>#REF!+U335</f>
        <v>#REF!</v>
      </c>
      <c r="V720" s="569" t="e">
        <f t="shared" si="1725"/>
        <v>#REF!</v>
      </c>
      <c r="W720" s="182"/>
      <c r="X720" s="116"/>
      <c r="Y720" s="116"/>
      <c r="Z720" s="116"/>
      <c r="AA720" s="182" t="e">
        <f>#REF!+AA335</f>
        <v>#REF!</v>
      </c>
      <c r="AB720" s="569" t="e">
        <f t="shared" si="1726"/>
        <v>#REF!</v>
      </c>
      <c r="AC720" s="182" t="e">
        <f t="shared" ref="AC720:AC723" si="1733">AE720+AG720+AI720+AK720</f>
        <v>#REF!</v>
      </c>
      <c r="AD720" s="572" t="e">
        <f t="shared" si="1727"/>
        <v>#REF!</v>
      </c>
      <c r="AE720" s="182" t="e">
        <f>#REF!+AE335</f>
        <v>#REF!</v>
      </c>
      <c r="AF720" s="575" t="e">
        <f t="shared" si="1672"/>
        <v>#REF!</v>
      </c>
      <c r="AG720" s="182"/>
      <c r="AH720" s="575" t="e">
        <f t="shared" si="1712"/>
        <v>#DIV/0!</v>
      </c>
      <c r="AI720" s="116"/>
      <c r="AJ720" s="116"/>
      <c r="AK720" s="182" t="e">
        <f>#REF!+AK335</f>
        <v>#REF!</v>
      </c>
      <c r="AL720" s="575" t="e">
        <f t="shared" si="1728"/>
        <v>#REF!</v>
      </c>
      <c r="AM720" s="116"/>
      <c r="AN720" s="116"/>
      <c r="AO720" s="116"/>
      <c r="AP720" s="116"/>
      <c r="AQ720" s="116"/>
      <c r="AR720" s="116"/>
      <c r="AS720" s="116"/>
      <c r="AT720" s="116"/>
      <c r="AU720" s="116"/>
      <c r="AV720" s="128" t="e">
        <f>#REF!+AV335</f>
        <v>#REF!</v>
      </c>
      <c r="AW720" s="116" t="e">
        <f>#REF!+AW335</f>
        <v>#REF!</v>
      </c>
      <c r="AX720" s="116"/>
      <c r="AY720" s="116" t="e">
        <f>#REF!+AY335</f>
        <v>#REF!</v>
      </c>
      <c r="AZ720" s="116" t="e">
        <f>#REF!+AZ335</f>
        <v>#REF!</v>
      </c>
      <c r="BA720" s="45" t="e">
        <f t="shared" si="1621"/>
        <v>#REF!</v>
      </c>
      <c r="BB720" s="116" t="e">
        <f>#REF!+BB335</f>
        <v>#REF!</v>
      </c>
      <c r="BC720" s="116" t="e">
        <f>#REF!+BC335</f>
        <v>#REF!</v>
      </c>
      <c r="BD720" s="116" t="e">
        <f>#REF!+BD335</f>
        <v>#REF!</v>
      </c>
      <c r="BE720" s="116" t="e">
        <f t="shared" si="1622"/>
        <v>#REF!</v>
      </c>
      <c r="BF720" s="116" t="e">
        <f>#REF!+BF335</f>
        <v>#REF!</v>
      </c>
      <c r="BG720" s="116" t="e">
        <f>#REF!+BG335</f>
        <v>#REF!</v>
      </c>
      <c r="BH720" s="116" t="e">
        <f>#REF!+BH335</f>
        <v>#REF!</v>
      </c>
      <c r="BI720" s="116" t="e">
        <f>#REF!+BI335</f>
        <v>#REF!</v>
      </c>
      <c r="BJ720" s="116" t="e">
        <f>#REF!+BJ335</f>
        <v>#REF!</v>
      </c>
      <c r="BK720" s="116"/>
      <c r="BL720" s="116" t="e">
        <f>#REF!+BL335</f>
        <v>#REF!</v>
      </c>
      <c r="BM720" s="116" t="e">
        <f>#REF!+BM335</f>
        <v>#REF!</v>
      </c>
      <c r="BN720" s="116"/>
      <c r="BO720" s="116" t="e">
        <f>#REF!+BO335</f>
        <v>#REF!</v>
      </c>
      <c r="BP720" s="116" t="e">
        <f>#REF!+BP335</f>
        <v>#REF!</v>
      </c>
      <c r="BQ720" s="116"/>
      <c r="BR720" s="116" t="e">
        <f>#REF!+BR335</f>
        <v>#REF!</v>
      </c>
      <c r="BS720" s="116" t="e">
        <f>#REF!+BS335</f>
        <v>#REF!</v>
      </c>
      <c r="BT720" s="183" t="e">
        <f>#REF!+BT335</f>
        <v>#REF!</v>
      </c>
      <c r="BU720" s="183" t="e">
        <f>#REF!+BU335</f>
        <v>#REF!</v>
      </c>
      <c r="BV720" s="116" t="e">
        <f>#REF!+BV335</f>
        <v>#REF!</v>
      </c>
      <c r="BW720" s="116" t="e">
        <f>#REF!+BW335</f>
        <v>#REF!</v>
      </c>
      <c r="BX720" s="116"/>
      <c r="BY720" s="116" t="e">
        <f>#REF!+BY335</f>
        <v>#REF!</v>
      </c>
      <c r="BZ720" s="116" t="e">
        <f>#REF!+BZ335</f>
        <v>#REF!</v>
      </c>
      <c r="CA720" s="183" t="e">
        <f t="shared" si="1720"/>
        <v>#REF!</v>
      </c>
      <c r="CB720" s="183" t="e">
        <f>#REF!+CB335</f>
        <v>#REF!</v>
      </c>
      <c r="CC720" s="183" t="e">
        <f>#REF!+CC335</f>
        <v>#REF!</v>
      </c>
      <c r="CD720" s="183" t="e">
        <f>#REF!+CD335</f>
        <v>#REF!</v>
      </c>
      <c r="CE720" s="116" t="e">
        <f>#REF!+CE335</f>
        <v>#REF!</v>
      </c>
      <c r="CF720" s="116" t="e">
        <f>#REF!+CF335</f>
        <v>#REF!</v>
      </c>
      <c r="CG720" s="116"/>
      <c r="CH720" s="116" t="e">
        <f>#REF!+CH335</f>
        <v>#REF!</v>
      </c>
      <c r="CI720" s="116" t="e">
        <f>#REF!+CI335</f>
        <v>#REF!</v>
      </c>
      <c r="CJ720" s="116"/>
      <c r="CK720" s="116" t="e">
        <f>#REF!+CK335</f>
        <v>#REF!</v>
      </c>
      <c r="CL720" s="116" t="e">
        <f>#REF!+CL335</f>
        <v>#REF!</v>
      </c>
      <c r="CM720" s="116"/>
      <c r="CN720" s="116" t="e">
        <f>#REF!+CN335</f>
        <v>#REF!</v>
      </c>
      <c r="CO720" s="116" t="e">
        <f>#REF!+CO335</f>
        <v>#REF!</v>
      </c>
    </row>
    <row r="721" spans="1:12248" s="201" customFormat="1" ht="59.25" customHeight="1" x14ac:dyDescent="0.25">
      <c r="B721" s="854" t="s">
        <v>266</v>
      </c>
      <c r="C721" s="854"/>
      <c r="D721" s="246">
        <f>E721+G721+H721+F721</f>
        <v>2363476.2100000004</v>
      </c>
      <c r="E721" s="246">
        <f>E332</f>
        <v>0</v>
      </c>
      <c r="F721" s="246">
        <f>F332</f>
        <v>2363476.2100000004</v>
      </c>
      <c r="G721" s="246">
        <f>G332</f>
        <v>0</v>
      </c>
      <c r="H721" s="246">
        <f>H332</f>
        <v>0</v>
      </c>
      <c r="I721" s="182">
        <f t="shared" si="1729"/>
        <v>1270313.58739</v>
      </c>
      <c r="J721" s="569">
        <f t="shared" si="1730"/>
        <v>0.53747678187545611</v>
      </c>
      <c r="K721" s="182">
        <f>K332</f>
        <v>0</v>
      </c>
      <c r="L721" s="569">
        <v>0</v>
      </c>
      <c r="M721" s="182">
        <f>M332</f>
        <v>1270313.58739</v>
      </c>
      <c r="N721" s="202"/>
      <c r="O721" s="202">
        <f>O332</f>
        <v>0</v>
      </c>
      <c r="P721" s="202"/>
      <c r="Q721" s="182">
        <f>Q332</f>
        <v>0</v>
      </c>
      <c r="R721" s="569"/>
      <c r="S721" s="182">
        <f t="shared" si="1723"/>
        <v>1804921.2047600001</v>
      </c>
      <c r="T721" s="569">
        <f t="shared" si="1724"/>
        <v>0.76367225408204964</v>
      </c>
      <c r="U721" s="182">
        <f>U332</f>
        <v>0</v>
      </c>
      <c r="V721" s="569">
        <v>0</v>
      </c>
      <c r="W721" s="182">
        <f>W332</f>
        <v>1804921.2047600001</v>
      </c>
      <c r="X721" s="202"/>
      <c r="Y721" s="202"/>
      <c r="Z721" s="202"/>
      <c r="AA721" s="182">
        <f>AA332</f>
        <v>0</v>
      </c>
      <c r="AB721" s="569">
        <v>0</v>
      </c>
      <c r="AC721" s="182">
        <f t="shared" si="1733"/>
        <v>1692773.25532</v>
      </c>
      <c r="AD721" s="569">
        <f t="shared" si="1727"/>
        <v>0.71622182959057568</v>
      </c>
      <c r="AE721" s="182">
        <f>AE332</f>
        <v>0</v>
      </c>
      <c r="AF721" s="569">
        <v>0</v>
      </c>
      <c r="AG721" s="182">
        <f>AG332</f>
        <v>1692773.25532</v>
      </c>
      <c r="AH721" s="569">
        <f t="shared" si="1712"/>
        <v>0.71622182959057568</v>
      </c>
      <c r="AI721" s="202"/>
      <c r="AJ721" s="202"/>
      <c r="AK721" s="182">
        <f>AK332</f>
        <v>0</v>
      </c>
      <c r="AL721" s="569">
        <v>0</v>
      </c>
      <c r="AM721" s="202"/>
      <c r="AN721" s="202"/>
      <c r="AO721" s="202"/>
      <c r="AP721" s="202"/>
      <c r="AQ721" s="202"/>
      <c r="AR721" s="202"/>
      <c r="AS721" s="202"/>
      <c r="AT721" s="202"/>
      <c r="AU721" s="202">
        <f>AU327</f>
        <v>1.4689999632537365E-2</v>
      </c>
      <c r="AV721" s="202">
        <f>AW721+AY721+AZ721+AX721</f>
        <v>2363476.2246900001</v>
      </c>
      <c r="AW721" s="202">
        <f>AW332</f>
        <v>0</v>
      </c>
      <c r="AX721" s="202">
        <f>AX332</f>
        <v>2363476.2246900001</v>
      </c>
      <c r="AY721" s="202">
        <f>AY332</f>
        <v>0</v>
      </c>
      <c r="AZ721" s="202">
        <f>AZ332</f>
        <v>0</v>
      </c>
      <c r="BA721" s="45">
        <f t="shared" si="1621"/>
        <v>0</v>
      </c>
      <c r="BB721" s="202">
        <f>BB521</f>
        <v>0</v>
      </c>
      <c r="BC721" s="202">
        <f>BC521</f>
        <v>0</v>
      </c>
      <c r="BD721" s="202">
        <f>BD521</f>
        <v>0</v>
      </c>
      <c r="BE721" s="202">
        <f t="shared" si="1622"/>
        <v>0</v>
      </c>
      <c r="BF721" s="202">
        <f>BF521</f>
        <v>0</v>
      </c>
      <c r="BG721" s="202">
        <f>BG521</f>
        <v>0</v>
      </c>
      <c r="BH721" s="202">
        <f>BH521</f>
        <v>0</v>
      </c>
      <c r="BI721" s="202">
        <f>BI332</f>
        <v>1216606</v>
      </c>
      <c r="BJ721" s="202">
        <f>BJ332</f>
        <v>0</v>
      </c>
      <c r="BK721" s="202">
        <f>BK332</f>
        <v>1216606</v>
      </c>
      <c r="BL721" s="202">
        <f>BL332</f>
        <v>0</v>
      </c>
      <c r="BM721" s="202">
        <f>BM332</f>
        <v>0</v>
      </c>
      <c r="BN721" s="202">
        <f>BO721-BI721</f>
        <v>0</v>
      </c>
      <c r="BO721" s="202">
        <f>BP721+BR721+BS721+BQ721</f>
        <v>1216605.9999999998</v>
      </c>
      <c r="BP721" s="202">
        <f>BP332</f>
        <v>0</v>
      </c>
      <c r="BQ721" s="202">
        <f>BQ332</f>
        <v>1216605.9999999998</v>
      </c>
      <c r="BR721" s="202">
        <f>BR332</f>
        <v>0</v>
      </c>
      <c r="BS721" s="202">
        <f>BS332</f>
        <v>0</v>
      </c>
      <c r="BT721" s="246">
        <f>BT521</f>
        <v>0</v>
      </c>
      <c r="BU721" s="246">
        <f>BU521</f>
        <v>0</v>
      </c>
      <c r="BV721" s="202">
        <f>BW721+BY721+BZ721+BX721</f>
        <v>0</v>
      </c>
      <c r="BW721" s="202">
        <f>BW332</f>
        <v>0</v>
      </c>
      <c r="BX721" s="202">
        <f>BX332</f>
        <v>0</v>
      </c>
      <c r="BY721" s="202">
        <f>BY332</f>
        <v>0</v>
      </c>
      <c r="BZ721" s="202">
        <f>BZ332</f>
        <v>0</v>
      </c>
      <c r="CA721" s="246">
        <f t="shared" si="1720"/>
        <v>0</v>
      </c>
      <c r="CB721" s="246">
        <f>CB521</f>
        <v>0</v>
      </c>
      <c r="CC721" s="246">
        <f>CC521</f>
        <v>0</v>
      </c>
      <c r="CD721" s="246">
        <f>CD521</f>
        <v>0</v>
      </c>
      <c r="CE721" s="202">
        <f>CF721+CH721+CI721+CG721</f>
        <v>0</v>
      </c>
      <c r="CF721" s="202">
        <f>CF332</f>
        <v>0</v>
      </c>
      <c r="CG721" s="202">
        <f>CG332</f>
        <v>0</v>
      </c>
      <c r="CH721" s="202">
        <f>CH332</f>
        <v>0</v>
      </c>
      <c r="CI721" s="202">
        <f>CI332</f>
        <v>0</v>
      </c>
      <c r="CJ721" s="202">
        <f>CJ327</f>
        <v>0</v>
      </c>
      <c r="CK721" s="202">
        <f>CL721+CN721+CO721+CM721</f>
        <v>0</v>
      </c>
      <c r="CL721" s="202">
        <f>CL332</f>
        <v>0</v>
      </c>
      <c r="CM721" s="202">
        <f>CM332</f>
        <v>0</v>
      </c>
      <c r="CN721" s="202">
        <f>CN332</f>
        <v>0</v>
      </c>
      <c r="CO721" s="202">
        <f>CO332</f>
        <v>0</v>
      </c>
    </row>
    <row r="722" spans="1:12248" s="686" customFormat="1" ht="47.25" customHeight="1" x14ac:dyDescent="0.25">
      <c r="B722" s="835" t="s">
        <v>409</v>
      </c>
      <c r="C722" s="836"/>
      <c r="D722" s="685">
        <f>E722+G722+H722+F722</f>
        <v>346117.6</v>
      </c>
      <c r="E722" s="685">
        <f>E711</f>
        <v>145811.63620000001</v>
      </c>
      <c r="F722" s="685">
        <f t="shared" ref="F722:H722" si="1734">F711</f>
        <v>0</v>
      </c>
      <c r="G722" s="685">
        <f t="shared" si="1734"/>
        <v>0</v>
      </c>
      <c r="H722" s="685">
        <f t="shared" si="1734"/>
        <v>200305.9638</v>
      </c>
      <c r="I722" s="683">
        <f t="shared" si="1729"/>
        <v>212352.58645</v>
      </c>
      <c r="J722" s="684">
        <f t="shared" si="1730"/>
        <v>0.61352727064442847</v>
      </c>
      <c r="K722" s="683">
        <f>K711</f>
        <v>145811.63618999999</v>
      </c>
      <c r="L722" s="684">
        <f t="shared" si="1731"/>
        <v>0.99999999993141819</v>
      </c>
      <c r="M722" s="683">
        <f t="shared" ref="M722" si="1735">M711</f>
        <v>0</v>
      </c>
      <c r="N722" s="606"/>
      <c r="O722" s="606">
        <f t="shared" ref="O722" si="1736">O711</f>
        <v>0</v>
      </c>
      <c r="P722" s="606"/>
      <c r="Q722" s="683">
        <f t="shared" ref="Q722" si="1737">Q711</f>
        <v>66540.950259999998</v>
      </c>
      <c r="R722" s="684"/>
      <c r="S722" s="683">
        <f t="shared" si="1723"/>
        <v>201394.80583</v>
      </c>
      <c r="T722" s="684">
        <f t="shared" si="1724"/>
        <v>0.58186814490219507</v>
      </c>
      <c r="U722" s="683">
        <f>U711</f>
        <v>145811.63618999999</v>
      </c>
      <c r="V722" s="684">
        <f t="shared" si="1725"/>
        <v>0.99999999993141819</v>
      </c>
      <c r="W722" s="683">
        <f t="shared" ref="W722" si="1738">W711</f>
        <v>0</v>
      </c>
      <c r="X722" s="606"/>
      <c r="Y722" s="606"/>
      <c r="Z722" s="606"/>
      <c r="AA722" s="683">
        <f t="shared" ref="AA722" si="1739">AA711</f>
        <v>55583.16964</v>
      </c>
      <c r="AB722" s="684">
        <v>0</v>
      </c>
      <c r="AC722" s="683">
        <f t="shared" si="1733"/>
        <v>345353.06877999997</v>
      </c>
      <c r="AD722" s="684">
        <f t="shared" si="1727"/>
        <v>0.99779112295936412</v>
      </c>
      <c r="AE722" s="683">
        <f>AE711</f>
        <v>145811.63620000001</v>
      </c>
      <c r="AF722" s="684">
        <f t="shared" si="1672"/>
        <v>1</v>
      </c>
      <c r="AG722" s="683">
        <f t="shared" ref="AG722" si="1740">AG711</f>
        <v>0</v>
      </c>
      <c r="AH722" s="684">
        <v>0</v>
      </c>
      <c r="AI722" s="606"/>
      <c r="AJ722" s="606"/>
      <c r="AK722" s="683">
        <f t="shared" ref="AK722" si="1741">AK711</f>
        <v>199541.43257999999</v>
      </c>
      <c r="AL722" s="684">
        <v>0</v>
      </c>
      <c r="AM722" s="606"/>
      <c r="AN722" s="606"/>
      <c r="AO722" s="606"/>
      <c r="AP722" s="606"/>
      <c r="AQ722" s="606"/>
      <c r="AR722" s="606"/>
      <c r="AS722" s="606"/>
      <c r="AT722" s="606"/>
      <c r="AU722" s="606">
        <f>AV722-D722</f>
        <v>-200305.96379999997</v>
      </c>
      <c r="AV722" s="606">
        <f>AW722+AX722+AY722+AZ722</f>
        <v>145811.63620000001</v>
      </c>
      <c r="AW722" s="606">
        <f>AW711</f>
        <v>145811.63620000001</v>
      </c>
      <c r="AX722" s="606">
        <f t="shared" ref="AX722:AZ722" si="1742">AX711</f>
        <v>0</v>
      </c>
      <c r="AY722" s="606">
        <f t="shared" si="1742"/>
        <v>0</v>
      </c>
      <c r="AZ722" s="606">
        <f t="shared" si="1742"/>
        <v>0</v>
      </c>
      <c r="BA722" s="606">
        <f>BB722</f>
        <v>0</v>
      </c>
      <c r="BB722" s="606">
        <f>BB711</f>
        <v>0</v>
      </c>
      <c r="BC722" s="606">
        <f t="shared" ref="BC722:BD722" si="1743">BC711</f>
        <v>0</v>
      </c>
      <c r="BD722" s="606">
        <f t="shared" si="1743"/>
        <v>0</v>
      </c>
      <c r="BE722" s="606">
        <f>BF722</f>
        <v>346117.6</v>
      </c>
      <c r="BF722" s="606">
        <f>BF711</f>
        <v>346117.6</v>
      </c>
      <c r="BG722" s="606">
        <f t="shared" ref="BG722:BH722" si="1744">BG711</f>
        <v>0</v>
      </c>
      <c r="BH722" s="606">
        <f t="shared" si="1744"/>
        <v>0</v>
      </c>
      <c r="BI722" s="606">
        <f>BI711</f>
        <v>300000</v>
      </c>
      <c r="BJ722" s="606">
        <f>BJ711</f>
        <v>300000</v>
      </c>
      <c r="BK722" s="606">
        <f t="shared" ref="BK722:BM722" si="1745">BK711</f>
        <v>0</v>
      </c>
      <c r="BL722" s="606">
        <f t="shared" si="1745"/>
        <v>0</v>
      </c>
      <c r="BM722" s="606">
        <f t="shared" si="1745"/>
        <v>0</v>
      </c>
      <c r="BN722" s="606">
        <v>0</v>
      </c>
      <c r="BO722" s="606">
        <f>BP722+BR722+BS722+BQ722</f>
        <v>300000</v>
      </c>
      <c r="BP722" s="606">
        <f>BP711</f>
        <v>300000</v>
      </c>
      <c r="BQ722" s="606">
        <f t="shared" ref="BQ722:BS722" si="1746">BQ711</f>
        <v>0</v>
      </c>
      <c r="BR722" s="606">
        <f t="shared" si="1746"/>
        <v>0</v>
      </c>
      <c r="BS722" s="606">
        <f t="shared" si="1746"/>
        <v>0</v>
      </c>
      <c r="BT722" s="685">
        <v>0</v>
      </c>
      <c r="BU722" s="685">
        <v>0</v>
      </c>
      <c r="BV722" s="606">
        <f>BW722+BY722+BZ722+BX722</f>
        <v>0</v>
      </c>
      <c r="BW722" s="606">
        <f>BW711</f>
        <v>0</v>
      </c>
      <c r="BX722" s="606">
        <f t="shared" ref="BX722:BZ722" si="1747">BX711</f>
        <v>0</v>
      </c>
      <c r="BY722" s="606">
        <f t="shared" si="1747"/>
        <v>0</v>
      </c>
      <c r="BZ722" s="606">
        <f t="shared" si="1747"/>
        <v>0</v>
      </c>
      <c r="CA722" s="685">
        <f>CB722</f>
        <v>0</v>
      </c>
      <c r="CB722" s="685">
        <f>CB711</f>
        <v>0</v>
      </c>
      <c r="CC722" s="685">
        <v>0</v>
      </c>
      <c r="CD722" s="685">
        <v>0</v>
      </c>
      <c r="CE722" s="606">
        <f>CF722+CH722+CI722+CG722</f>
        <v>0</v>
      </c>
      <c r="CF722" s="606">
        <f>CF711</f>
        <v>0</v>
      </c>
      <c r="CG722" s="606">
        <f t="shared" ref="CG722:CI722" si="1748">CG711</f>
        <v>0</v>
      </c>
      <c r="CH722" s="606">
        <f t="shared" si="1748"/>
        <v>0</v>
      </c>
      <c r="CI722" s="606">
        <f t="shared" si="1748"/>
        <v>0</v>
      </c>
      <c r="CJ722" s="606">
        <v>0</v>
      </c>
      <c r="CK722" s="606">
        <f>CL722+CN722+CO722+CM722</f>
        <v>0</v>
      </c>
      <c r="CL722" s="606">
        <f>CL711</f>
        <v>0</v>
      </c>
      <c r="CM722" s="606">
        <f t="shared" ref="CM722:CO722" si="1749">CM711</f>
        <v>0</v>
      </c>
      <c r="CN722" s="606">
        <f t="shared" si="1749"/>
        <v>0</v>
      </c>
      <c r="CO722" s="606">
        <f t="shared" si="1749"/>
        <v>0</v>
      </c>
    </row>
    <row r="723" spans="1:12248" s="62" customFormat="1" ht="54.75" customHeight="1" x14ac:dyDescent="0.25">
      <c r="B723" s="850" t="s">
        <v>490</v>
      </c>
      <c r="C723" s="850"/>
      <c r="D723" s="266">
        <f>H723</f>
        <v>1616893.9309999999</v>
      </c>
      <c r="E723" s="266">
        <f>E684+E553</f>
        <v>0</v>
      </c>
      <c r="F723" s="266">
        <f>F684+F553</f>
        <v>0</v>
      </c>
      <c r="G723" s="266">
        <f>G684+G553</f>
        <v>0</v>
      </c>
      <c r="H723" s="266">
        <f>H567+H659+H684+H690+H709</f>
        <v>1616893.9309999999</v>
      </c>
      <c r="I723" s="266">
        <f t="shared" si="1729"/>
        <v>582302.64584000001</v>
      </c>
      <c r="J723" s="600">
        <f t="shared" si="1730"/>
        <v>0.36013657709746211</v>
      </c>
      <c r="K723" s="266">
        <f>K684+K553</f>
        <v>0</v>
      </c>
      <c r="L723" s="600">
        <v>0</v>
      </c>
      <c r="M723" s="266">
        <f>M684+M553</f>
        <v>0</v>
      </c>
      <c r="N723" s="144"/>
      <c r="O723" s="144">
        <f>O684+O553</f>
        <v>0</v>
      </c>
      <c r="P723" s="144"/>
      <c r="Q723" s="266">
        <f>Q567+Q659+Q684+Q690+Q709</f>
        <v>582302.64584000001</v>
      </c>
      <c r="R723" s="600">
        <f t="shared" si="1732"/>
        <v>0.36013657709746211</v>
      </c>
      <c r="S723" s="266">
        <f t="shared" si="1723"/>
        <v>506121.65758</v>
      </c>
      <c r="T723" s="600">
        <f t="shared" si="1724"/>
        <v>0.31302093964010314</v>
      </c>
      <c r="U723" s="266">
        <f>U684+U553</f>
        <v>0</v>
      </c>
      <c r="V723" s="600">
        <v>0</v>
      </c>
      <c r="W723" s="266">
        <f>W684+W553</f>
        <v>0</v>
      </c>
      <c r="X723" s="144"/>
      <c r="Y723" s="144"/>
      <c r="Z723" s="144"/>
      <c r="AA723" s="266">
        <f>AA567+AA659+AA684+AA690+AA709</f>
        <v>506121.65758</v>
      </c>
      <c r="AB723" s="600">
        <f t="shared" si="1726"/>
        <v>0.31302093964010314</v>
      </c>
      <c r="AC723" s="266">
        <f t="shared" si="1733"/>
        <v>1615938.2669699998</v>
      </c>
      <c r="AD723" s="600">
        <f t="shared" si="1727"/>
        <v>0.99940895069758284</v>
      </c>
      <c r="AE723" s="266">
        <f>AE684+AE553</f>
        <v>0</v>
      </c>
      <c r="AF723" s="600">
        <v>0</v>
      </c>
      <c r="AG723" s="266">
        <f>AG684+AG553</f>
        <v>0</v>
      </c>
      <c r="AH723" s="600">
        <v>0</v>
      </c>
      <c r="AI723" s="144"/>
      <c r="AJ723" s="144"/>
      <c r="AK723" s="266">
        <f>AK567+AK659+AK684+AK690+AK709</f>
        <v>1615938.2669699998</v>
      </c>
      <c r="AL723" s="600">
        <f t="shared" si="1728"/>
        <v>0.99940895069758284</v>
      </c>
      <c r="AM723" s="144"/>
      <c r="AN723" s="144"/>
      <c r="AO723" s="144"/>
      <c r="AP723" s="144"/>
      <c r="AQ723" s="144"/>
      <c r="AR723" s="144"/>
      <c r="AS723" s="144"/>
      <c r="AT723" s="144"/>
      <c r="AU723" s="144">
        <f>AZ723-H723</f>
        <v>-250382.45475000003</v>
      </c>
      <c r="AV723" s="144">
        <f>AZ723</f>
        <v>1366511.4762499998</v>
      </c>
      <c r="AW723" s="144">
        <f>AW684+AW553</f>
        <v>0</v>
      </c>
      <c r="AX723" s="144">
        <f>AX684+AX553</f>
        <v>0</v>
      </c>
      <c r="AY723" s="144">
        <f>AY684+AY553</f>
        <v>0</v>
      </c>
      <c r="AZ723" s="144">
        <f>AZ719+AZ722</f>
        <v>1366511.4762499998</v>
      </c>
      <c r="BA723" s="144">
        <f t="shared" si="1621"/>
        <v>-349333.69045999995</v>
      </c>
      <c r="BB723" s="144"/>
      <c r="BC723" s="144"/>
      <c r="BD723" s="144">
        <f>BD684+BD553+BD715</f>
        <v>-349333.69045999995</v>
      </c>
      <c r="BE723" s="144" t="e">
        <f>BE684+BE553</f>
        <v>#REF!</v>
      </c>
      <c r="BF723" s="144"/>
      <c r="BG723" s="144"/>
      <c r="BH723" s="144" t="e">
        <f>BH684+BH553+BH715</f>
        <v>#REF!</v>
      </c>
      <c r="BI723" s="144">
        <f>BI684+BI553</f>
        <v>946111.71262999997</v>
      </c>
      <c r="BJ723" s="144">
        <f>BJ684+BJ553</f>
        <v>0</v>
      </c>
      <c r="BK723" s="144">
        <f>BK684+BK553</f>
        <v>0</v>
      </c>
      <c r="BL723" s="144">
        <f>BL684+BL553</f>
        <v>0</v>
      </c>
      <c r="BM723" s="144">
        <f>BM719</f>
        <v>1053111.71263</v>
      </c>
      <c r="BN723" s="144">
        <f>BS723-BM723</f>
        <v>0</v>
      </c>
      <c r="BO723" s="144">
        <f>BS723</f>
        <v>1053111.71263</v>
      </c>
      <c r="BP723" s="144">
        <f>BP684+BP553</f>
        <v>0</v>
      </c>
      <c r="BQ723" s="144">
        <f>BQ684+BQ553</f>
        <v>0</v>
      </c>
      <c r="BR723" s="144">
        <f>BR684+BR553</f>
        <v>0</v>
      </c>
      <c r="BS723" s="144">
        <f>BS719</f>
        <v>1053111.71263</v>
      </c>
      <c r="BT723" s="266">
        <f>BT684+BT553</f>
        <v>0</v>
      </c>
      <c r="BU723" s="266">
        <f>BU684+BU553</f>
        <v>788248.13207000005</v>
      </c>
      <c r="BV723" s="144" t="e">
        <f>BV684+BV553+BV715+BX723</f>
        <v>#REF!</v>
      </c>
      <c r="BW723" s="144">
        <f>BW684+BW553</f>
        <v>0</v>
      </c>
      <c r="BX723" s="144">
        <f>BX684+BX553</f>
        <v>0</v>
      </c>
      <c r="BY723" s="144">
        <f>BY684+BY553</f>
        <v>0</v>
      </c>
      <c r="BZ723" s="144" t="e">
        <f>BZ684+BZ553</f>
        <v>#REF!</v>
      </c>
      <c r="CA723" s="144">
        <f t="shared" ref="CA723" si="1750">CB723+CC723+CD723</f>
        <v>-109000</v>
      </c>
      <c r="CB723" s="266">
        <f>CB684+CB553</f>
        <v>0</v>
      </c>
      <c r="CC723" s="266">
        <f>CC684+CC553</f>
        <v>0</v>
      </c>
      <c r="CD723" s="144">
        <f>CD684+CD553+CD715</f>
        <v>-109000</v>
      </c>
      <c r="CE723" s="144">
        <f>CI723</f>
        <v>1090000</v>
      </c>
      <c r="CF723" s="144">
        <f>CF684+CF553</f>
        <v>0</v>
      </c>
      <c r="CG723" s="144">
        <f>CG684+CG553</f>
        <v>0</v>
      </c>
      <c r="CH723" s="144">
        <f>CH684+CH553</f>
        <v>0</v>
      </c>
      <c r="CI723" s="144">
        <f>CI719</f>
        <v>1090000</v>
      </c>
      <c r="CJ723" s="144">
        <v>0</v>
      </c>
      <c r="CK723" s="144">
        <f>CO723</f>
        <v>1090000</v>
      </c>
      <c r="CL723" s="144">
        <f>CL684+CL553</f>
        <v>0</v>
      </c>
      <c r="CM723" s="144">
        <f>CM684+CM553</f>
        <v>0</v>
      </c>
      <c r="CN723" s="144">
        <f>CN684+CN553</f>
        <v>0</v>
      </c>
      <c r="CO723" s="144">
        <f>CO719</f>
        <v>1090000</v>
      </c>
    </row>
    <row r="724" spans="1:12248" s="28" customFormat="1" ht="57.75" hidden="1" customHeight="1" x14ac:dyDescent="0.25">
      <c r="B724" s="851" t="s">
        <v>181</v>
      </c>
      <c r="C724" s="851"/>
      <c r="D724" s="851"/>
      <c r="E724" s="851"/>
      <c r="F724" s="851"/>
      <c r="G724" s="851"/>
      <c r="H724" s="851"/>
      <c r="I724" s="851"/>
      <c r="J724" s="851"/>
      <c r="K724" s="851"/>
      <c r="L724" s="851"/>
      <c r="M724" s="851"/>
      <c r="N724" s="851"/>
      <c r="O724" s="851"/>
      <c r="P724" s="851"/>
      <c r="Q724" s="851"/>
      <c r="R724" s="851"/>
      <c r="S724" s="851"/>
      <c r="T724" s="851"/>
      <c r="U724" s="851"/>
      <c r="V724" s="851"/>
      <c r="W724" s="851"/>
      <c r="X724" s="851"/>
      <c r="Y724" s="851"/>
      <c r="Z724" s="851"/>
      <c r="AA724" s="851"/>
      <c r="AB724" s="851"/>
      <c r="AC724" s="851"/>
      <c r="AD724" s="851"/>
      <c r="AE724" s="851"/>
      <c r="AF724" s="851"/>
      <c r="AG724" s="851"/>
      <c r="AH724" s="851"/>
      <c r="AI724" s="851"/>
      <c r="AJ724" s="851"/>
      <c r="AK724" s="851"/>
      <c r="AL724" s="851"/>
      <c r="AM724" s="851"/>
      <c r="AN724" s="851"/>
      <c r="AO724" s="851"/>
      <c r="AP724" s="851"/>
      <c r="AQ724" s="851"/>
      <c r="AR724" s="851"/>
      <c r="AS724" s="851"/>
      <c r="AT724" s="851"/>
      <c r="AU724" s="851"/>
      <c r="AV724" s="851"/>
      <c r="AW724" s="851"/>
      <c r="AX724" s="851"/>
      <c r="AY724" s="851"/>
      <c r="AZ724" s="851"/>
      <c r="BA724" s="851"/>
      <c r="BB724" s="851"/>
      <c r="BC724" s="851"/>
      <c r="BD724" s="851"/>
      <c r="BE724" s="851"/>
      <c r="BF724" s="851"/>
      <c r="BG724" s="851"/>
      <c r="BH724" s="851"/>
      <c r="BI724" s="851"/>
      <c r="BJ724" s="851"/>
      <c r="BK724" s="851"/>
      <c r="BL724" s="851"/>
      <c r="BM724" s="851"/>
      <c r="BN724" s="851"/>
      <c r="BO724" s="851"/>
      <c r="BP724" s="851"/>
      <c r="BQ724" s="851"/>
      <c r="BR724" s="851"/>
      <c r="BS724" s="851"/>
      <c r="BT724" s="851"/>
      <c r="BU724" s="851"/>
      <c r="BV724" s="851"/>
      <c r="BW724" s="851"/>
      <c r="BX724" s="851"/>
      <c r="BY724" s="851"/>
      <c r="BZ724" s="851"/>
      <c r="CA724" s="851"/>
      <c r="CB724" s="851"/>
      <c r="CC724" s="851"/>
      <c r="CD724" s="851"/>
      <c r="CE724" s="851"/>
      <c r="CF724" s="851"/>
      <c r="CG724" s="851"/>
      <c r="CH724" s="851"/>
      <c r="CI724" s="851"/>
      <c r="CJ724" s="78"/>
      <c r="CK724" s="180"/>
      <c r="CL724" s="27"/>
      <c r="CM724" s="27"/>
      <c r="CN724" s="27"/>
      <c r="CO724" s="27"/>
    </row>
    <row r="725" spans="1:12248" s="402" customFormat="1" ht="71.25" customHeight="1" x14ac:dyDescent="0.25">
      <c r="B725" s="400" t="s">
        <v>339</v>
      </c>
      <c r="C725" s="531" t="s">
        <v>477</v>
      </c>
      <c r="D725" s="778">
        <f>E725+F725+G725+H725+0.1</f>
        <v>2850670.3432100001</v>
      </c>
      <c r="E725" s="778">
        <f>E726</f>
        <v>649303.37997999997</v>
      </c>
      <c r="F725" s="778">
        <f t="shared" ref="F725:H725" si="1751">F726</f>
        <v>862734.58975999989</v>
      </c>
      <c r="G725" s="778">
        <f t="shared" si="1751"/>
        <v>1338632.2734700001</v>
      </c>
      <c r="H725" s="778">
        <f t="shared" si="1751"/>
        <v>0</v>
      </c>
      <c r="I725" s="778">
        <f>K725+M725+O725+Q725</f>
        <v>1302120.96701</v>
      </c>
      <c r="J725" s="573">
        <f>I725/D725</f>
        <v>0.45677711213136818</v>
      </c>
      <c r="K725" s="778">
        <f>K726</f>
        <v>506757.52437999996</v>
      </c>
      <c r="L725" s="572">
        <f>K725/E725</f>
        <v>0.78046340124643931</v>
      </c>
      <c r="M725" s="778">
        <f t="shared" ref="M725" si="1752">M726</f>
        <v>299702.87001000001</v>
      </c>
      <c r="N725" s="572">
        <f>M725/F725</f>
        <v>0.34738710324964828</v>
      </c>
      <c r="O725" s="778">
        <f t="shared" ref="O725" si="1753">O726</f>
        <v>495660.57261999999</v>
      </c>
      <c r="P725" s="401"/>
      <c r="Q725" s="401"/>
      <c r="R725" s="401"/>
      <c r="S725" s="778">
        <f>U725+W725+Y725+AA725</f>
        <v>1205141.59436</v>
      </c>
      <c r="T725" s="572">
        <f t="shared" si="1724"/>
        <v>0.42275726382411133</v>
      </c>
      <c r="U725" s="401">
        <f>U727</f>
        <v>506731.91174999997</v>
      </c>
      <c r="V725" s="401"/>
      <c r="W725" s="778">
        <f>W727</f>
        <v>270202.33486</v>
      </c>
      <c r="X725" s="573">
        <f>W725/F725</f>
        <v>0.31319288465664319</v>
      </c>
      <c r="Y725" s="778">
        <f>Y726</f>
        <v>428207.34774999996</v>
      </c>
      <c r="Z725" s="573">
        <f>Y725/G725</f>
        <v>0.31988422529213467</v>
      </c>
      <c r="AA725" s="401"/>
      <c r="AB725" s="401"/>
      <c r="AC725" s="778">
        <f>AE725+AG725+AI725+AK725</f>
        <v>2674321.9600499999</v>
      </c>
      <c r="AD725" s="573">
        <f t="shared" ref="AD725:AD732" si="1754">AC725/D725</f>
        <v>0.93813792479370905</v>
      </c>
      <c r="AE725" s="778">
        <f>AE726</f>
        <v>630347.52555999986</v>
      </c>
      <c r="AF725" s="573">
        <f t="shared" si="1672"/>
        <v>0.9708058590106462</v>
      </c>
      <c r="AG725" s="778">
        <f>AG727</f>
        <v>781369.47992999991</v>
      </c>
      <c r="AH725" s="573">
        <f t="shared" ref="AH725:AH790" si="1755">AG725/F725</f>
        <v>0.905689292169641</v>
      </c>
      <c r="AI725" s="778">
        <f t="shared" ref="AI725" si="1756">AI726</f>
        <v>1262604.95456</v>
      </c>
      <c r="AJ725" s="573">
        <f>AI725/G725</f>
        <v>0.94320522490248782</v>
      </c>
      <c r="AK725" s="401"/>
      <c r="AL725" s="573"/>
      <c r="AM725" s="401"/>
      <c r="AN725" s="401"/>
      <c r="AO725" s="401"/>
      <c r="AP725" s="401"/>
      <c r="AQ725" s="401"/>
      <c r="AR725" s="401"/>
      <c r="AS725" s="401"/>
      <c r="AT725" s="401"/>
      <c r="AU725" s="401">
        <f>AV725-D725</f>
        <v>221943.22628999967</v>
      </c>
      <c r="AV725" s="401">
        <f>AW725+AX725+AY725+AZ725+0.1</f>
        <v>3072613.5694999998</v>
      </c>
      <c r="AW725" s="401">
        <f>AW726</f>
        <v>499303.37998000003</v>
      </c>
      <c r="AX725" s="401">
        <f t="shared" ref="AX725:AZ725" si="1757">AX726</f>
        <v>1207079.31605</v>
      </c>
      <c r="AY725" s="401">
        <f t="shared" si="1757"/>
        <v>1366230.7734699999</v>
      </c>
      <c r="AZ725" s="401">
        <f t="shared" si="1757"/>
        <v>0</v>
      </c>
      <c r="BA725" s="401">
        <f t="shared" ref="BA725:BH725" si="1758">BA727+BA766+BA773</f>
        <v>0</v>
      </c>
      <c r="BB725" s="401">
        <f t="shared" si="1758"/>
        <v>0</v>
      </c>
      <c r="BC725" s="401">
        <f t="shared" si="1758"/>
        <v>0</v>
      </c>
      <c r="BD725" s="401">
        <f t="shared" si="1758"/>
        <v>0</v>
      </c>
      <c r="BE725" s="401">
        <f t="shared" si="1758"/>
        <v>1987935.6534500001</v>
      </c>
      <c r="BF725" s="401">
        <f t="shared" si="1758"/>
        <v>649303.37997999997</v>
      </c>
      <c r="BG725" s="401">
        <f t="shared" si="1758"/>
        <v>1338632.2734700001</v>
      </c>
      <c r="BH725" s="401">
        <f t="shared" si="1758"/>
        <v>0</v>
      </c>
      <c r="BI725" s="401">
        <f>BJ725+BK725+BL725+BM725</f>
        <v>3413935.46587</v>
      </c>
      <c r="BJ725" s="401">
        <f>BJ726</f>
        <v>999943.5</v>
      </c>
      <c r="BK725" s="401">
        <f t="shared" ref="BK725" si="1759">BK726</f>
        <v>1073576.14142</v>
      </c>
      <c r="BL725" s="401">
        <f t="shared" ref="BL725" si="1760">BL726</f>
        <v>1340415.82445</v>
      </c>
      <c r="BM725" s="401">
        <f t="shared" ref="BM725" si="1761">BM726</f>
        <v>0</v>
      </c>
      <c r="BN725" s="401">
        <f>BO725-BI725</f>
        <v>-69953.888710000087</v>
      </c>
      <c r="BO725" s="401">
        <f>BP725+BQ725+BR725+BS725</f>
        <v>3343981.5771599999</v>
      </c>
      <c r="BP725" s="401">
        <f>BP726</f>
        <v>999943.5</v>
      </c>
      <c r="BQ725" s="401">
        <f t="shared" ref="BQ725:BS725" si="1762">BQ726</f>
        <v>1014257.69071</v>
      </c>
      <c r="BR725" s="401">
        <f t="shared" si="1762"/>
        <v>1329780.3864499999</v>
      </c>
      <c r="BS725" s="401">
        <f t="shared" si="1762"/>
        <v>0</v>
      </c>
      <c r="BT725" s="401">
        <f>BL725</f>
        <v>1340415.82445</v>
      </c>
      <c r="BU725" s="401">
        <f>BM725</f>
        <v>0</v>
      </c>
      <c r="BV725" s="401">
        <f>BW725+BX725+BY725+BZ725</f>
        <v>2328370.9286500001</v>
      </c>
      <c r="BW725" s="401">
        <f>BW726</f>
        <v>670000</v>
      </c>
      <c r="BX725" s="401">
        <f t="shared" ref="BX725" si="1763">BX726</f>
        <v>355000</v>
      </c>
      <c r="BY725" s="401">
        <f t="shared" ref="BY725" si="1764">BY726</f>
        <v>1303370.9286500001</v>
      </c>
      <c r="BZ725" s="401">
        <f t="shared" ref="BZ725" si="1765">BZ726</f>
        <v>0</v>
      </c>
      <c r="CA725" s="401">
        <f>CB725+CC725+CD725</f>
        <v>0</v>
      </c>
      <c r="CB725" s="401">
        <f>CB727</f>
        <v>0</v>
      </c>
      <c r="CC725" s="401"/>
      <c r="CD725" s="401"/>
      <c r="CE725" s="401">
        <f>CF725+CH725+CI725</f>
        <v>1973370.9286500001</v>
      </c>
      <c r="CF725" s="401">
        <f>CF727</f>
        <v>670000</v>
      </c>
      <c r="CG725" s="401"/>
      <c r="CH725" s="401">
        <f>BY725</f>
        <v>1303370.9286500001</v>
      </c>
      <c r="CI725" s="401">
        <f>BZ725</f>
        <v>0</v>
      </c>
      <c r="CJ725" s="401"/>
      <c r="CK725" s="401">
        <f>CL725+CM725+CN725+CO725</f>
        <v>2328370.9286500001</v>
      </c>
      <c r="CL725" s="401">
        <f>CL726</f>
        <v>670000</v>
      </c>
      <c r="CM725" s="401">
        <f t="shared" ref="CM725:CO725" si="1766">CM726</f>
        <v>355000</v>
      </c>
      <c r="CN725" s="401">
        <f t="shared" si="1766"/>
        <v>1303370.9286500001</v>
      </c>
      <c r="CO725" s="401">
        <f t="shared" si="1766"/>
        <v>0</v>
      </c>
    </row>
    <row r="726" spans="1:12248" s="384" customFormat="1" ht="409.5" hidden="1" customHeight="1" x14ac:dyDescent="0.25">
      <c r="B726" s="372" t="s">
        <v>34</v>
      </c>
      <c r="C726" s="403" t="s">
        <v>377</v>
      </c>
      <c r="D726" s="375">
        <f>E726+F726+G726+H726</f>
        <v>2850670.24321</v>
      </c>
      <c r="E726" s="375">
        <f t="shared" ref="E726:BH726" si="1767">E727+E766+E773</f>
        <v>649303.37997999997</v>
      </c>
      <c r="F726" s="375">
        <f t="shared" si="1767"/>
        <v>862734.58975999989</v>
      </c>
      <c r="G726" s="375">
        <f t="shared" si="1767"/>
        <v>1338632.2734700001</v>
      </c>
      <c r="H726" s="375">
        <f t="shared" si="1767"/>
        <v>0</v>
      </c>
      <c r="I726" s="375"/>
      <c r="J726" s="374"/>
      <c r="K726" s="374">
        <f t="shared" ref="K726" si="1768">K727+K766+K773</f>
        <v>506757.52437999996</v>
      </c>
      <c r="L726" s="374"/>
      <c r="M726" s="374">
        <f t="shared" ref="M726" si="1769">M727+M766+M773</f>
        <v>299702.87001000001</v>
      </c>
      <c r="N726" s="374"/>
      <c r="O726" s="374">
        <f t="shared" ref="O726" si="1770">O727+O766+O773</f>
        <v>495660.57261999999</v>
      </c>
      <c r="P726" s="374"/>
      <c r="Q726" s="374"/>
      <c r="R726" s="374"/>
      <c r="S726" s="579">
        <f t="shared" si="1723"/>
        <v>1205141.59436</v>
      </c>
      <c r="T726" s="572">
        <f t="shared" si="1724"/>
        <v>0.42275727865421192</v>
      </c>
      <c r="U726" s="374">
        <f>U727</f>
        <v>506731.91174999997</v>
      </c>
      <c r="V726" s="374"/>
      <c r="W726" s="374">
        <f>W727</f>
        <v>270202.33486</v>
      </c>
      <c r="X726" s="680">
        <f>W726/F726</f>
        <v>0.31319288465664319</v>
      </c>
      <c r="Y726" s="374">
        <f>Y773</f>
        <v>428207.34774999996</v>
      </c>
      <c r="Z726" s="680">
        <f>Y726/G726</f>
        <v>0.31988422529213467</v>
      </c>
      <c r="AA726" s="374"/>
      <c r="AB726" s="374"/>
      <c r="AC726" s="578">
        <f>AE726+AG726+AI726</f>
        <v>2674321.9600499999</v>
      </c>
      <c r="AD726" s="374">
        <f t="shared" si="1754"/>
        <v>0.93813795770308983</v>
      </c>
      <c r="AE726" s="374">
        <f t="shared" ref="AE726" si="1771">AE727+AE766+AE773</f>
        <v>630347.52555999986</v>
      </c>
      <c r="AF726" s="575">
        <f t="shared" si="1672"/>
        <v>0.9708058590106462</v>
      </c>
      <c r="AG726" s="374">
        <f>AG727</f>
        <v>781369.47992999991</v>
      </c>
      <c r="AH726" s="575">
        <f t="shared" si="1755"/>
        <v>0.905689292169641</v>
      </c>
      <c r="AI726" s="374">
        <f t="shared" ref="AI726" si="1772">AI727+AI766+AI773</f>
        <v>1262604.95456</v>
      </c>
      <c r="AJ726" s="575">
        <f>AI726/G726</f>
        <v>0.94320522490248782</v>
      </c>
      <c r="AK726" s="374"/>
      <c r="AL726" s="578"/>
      <c r="AM726" s="374"/>
      <c r="AN726" s="374"/>
      <c r="AO726" s="374"/>
      <c r="AP726" s="374"/>
      <c r="AQ726" s="374"/>
      <c r="AR726" s="374"/>
      <c r="AS726" s="374"/>
      <c r="AT726" s="374"/>
      <c r="AU726" s="374">
        <f t="shared" si="1767"/>
        <v>194344.72629000014</v>
      </c>
      <c r="AV726" s="559">
        <f>AW726+AX726+AY726+AZ726</f>
        <v>3072613.4694999997</v>
      </c>
      <c r="AW726" s="374">
        <f t="shared" ref="AW726:AZ726" si="1773">AW727+AW766+AW773</f>
        <v>499303.37998000003</v>
      </c>
      <c r="AX726" s="374">
        <f t="shared" si="1773"/>
        <v>1207079.31605</v>
      </c>
      <c r="AY726" s="374">
        <f t="shared" si="1773"/>
        <v>1366230.7734699999</v>
      </c>
      <c r="AZ726" s="374">
        <f t="shared" si="1773"/>
        <v>0</v>
      </c>
      <c r="BA726" s="374">
        <f t="shared" si="1767"/>
        <v>0</v>
      </c>
      <c r="BB726" s="374">
        <f t="shared" si="1767"/>
        <v>0</v>
      </c>
      <c r="BC726" s="374">
        <f t="shared" si="1767"/>
        <v>0</v>
      </c>
      <c r="BD726" s="374">
        <f t="shared" si="1767"/>
        <v>0</v>
      </c>
      <c r="BE726" s="374">
        <f t="shared" si="1767"/>
        <v>1987935.6534500001</v>
      </c>
      <c r="BF726" s="374">
        <f t="shared" si="1767"/>
        <v>649303.37997999997</v>
      </c>
      <c r="BG726" s="374">
        <f t="shared" si="1767"/>
        <v>1338632.2734700001</v>
      </c>
      <c r="BH726" s="374">
        <f t="shared" si="1767"/>
        <v>0</v>
      </c>
      <c r="BI726" s="493">
        <f>BJ726+BK726+BL726+BM726</f>
        <v>3413935.46587</v>
      </c>
      <c r="BJ726" s="374">
        <f>BJ727+BJ766+BJ773</f>
        <v>999943.5</v>
      </c>
      <c r="BK726" s="374">
        <f>BK727+BK766+BK773</f>
        <v>1073576.14142</v>
      </c>
      <c r="BL726" s="374">
        <f>BL727+BL766+BL773</f>
        <v>1340415.82445</v>
      </c>
      <c r="BM726" s="374">
        <f>BM727+BM766+BM773</f>
        <v>0</v>
      </c>
      <c r="BN726" s="374"/>
      <c r="BO726" s="493">
        <f>BP726+BQ726+BR726+BS726</f>
        <v>3343981.5771599999</v>
      </c>
      <c r="BP726" s="484">
        <f>BP727+BP766+BP773</f>
        <v>999943.5</v>
      </c>
      <c r="BQ726" s="374">
        <f>BQ727+BQ766+BQ773</f>
        <v>1014257.69071</v>
      </c>
      <c r="BR726" s="374">
        <f>BR727+BR766+BR773</f>
        <v>1329780.3864499999</v>
      </c>
      <c r="BS726" s="374">
        <f>BS727+BS766+BS773</f>
        <v>0</v>
      </c>
      <c r="BT726" s="374"/>
      <c r="BU726" s="374"/>
      <c r="BV726" s="493">
        <f>BW726+BX726+BY726+BZ726</f>
        <v>2328370.9286500001</v>
      </c>
      <c r="BW726" s="374">
        <f>BW727+BW766+BW773</f>
        <v>670000</v>
      </c>
      <c r="BX726" s="374">
        <f>BX727+BX766+BX773</f>
        <v>355000</v>
      </c>
      <c r="BY726" s="374">
        <f>BY727+BY766+BY773</f>
        <v>1303370.9286500001</v>
      </c>
      <c r="BZ726" s="374">
        <f>BZ727+BZ766+BZ773</f>
        <v>0</v>
      </c>
      <c r="CA726" s="374"/>
      <c r="CB726" s="375"/>
      <c r="CC726" s="375"/>
      <c r="CD726" s="383"/>
      <c r="CE726" s="374"/>
      <c r="CF726" s="375"/>
      <c r="CG726" s="375"/>
      <c r="CH726" s="375"/>
      <c r="CI726" s="383"/>
      <c r="CJ726" s="374"/>
      <c r="CK726" s="493">
        <f>CL726+CM726+CN726+CO726</f>
        <v>2328370.9286500001</v>
      </c>
      <c r="CL726" s="374">
        <f>CL727+CL766+CL773</f>
        <v>670000</v>
      </c>
      <c r="CM726" s="374">
        <f>CM727+CM766+CM773</f>
        <v>355000</v>
      </c>
      <c r="CN726" s="374">
        <f>CN727+CN766+CN773</f>
        <v>1303370.9286500001</v>
      </c>
      <c r="CO726" s="374">
        <f>CO727+CO766+CO773</f>
        <v>0</v>
      </c>
    </row>
    <row r="727" spans="1:12248" s="80" customFormat="1" ht="366" customHeight="1" x14ac:dyDescent="0.3">
      <c r="A727" s="407"/>
      <c r="B727" s="441" t="s">
        <v>34</v>
      </c>
      <c r="C727" s="440" t="s">
        <v>475</v>
      </c>
      <c r="D727" s="412">
        <f>E727+F727+G727+H727</f>
        <v>1512037.9697399999</v>
      </c>
      <c r="E727" s="412">
        <f>E728+E748</f>
        <v>649303.37997999997</v>
      </c>
      <c r="F727" s="412">
        <f>F728+F748</f>
        <v>862734.58975999989</v>
      </c>
      <c r="G727" s="412">
        <f>G728+G748</f>
        <v>0</v>
      </c>
      <c r="H727" s="412">
        <f>H728+H748</f>
        <v>0</v>
      </c>
      <c r="I727" s="412">
        <f>K727+M727+O727</f>
        <v>806460.39439000003</v>
      </c>
      <c r="J727" s="570">
        <f>I727/D727</f>
        <v>0.53335988283989566</v>
      </c>
      <c r="K727" s="412">
        <f>K728+K748</f>
        <v>506757.52437999996</v>
      </c>
      <c r="L727" s="570">
        <f>K727/E727</f>
        <v>0.78046340124643931</v>
      </c>
      <c r="M727" s="412">
        <f>M728+M748</f>
        <v>299702.87001000001</v>
      </c>
      <c r="N727" s="570">
        <f>M727/F727</f>
        <v>0.34738710324964828</v>
      </c>
      <c r="O727" s="413">
        <f>O728+O748</f>
        <v>0</v>
      </c>
      <c r="P727" s="413"/>
      <c r="Q727" s="413"/>
      <c r="R727" s="413"/>
      <c r="S727" s="412">
        <f>U727+W727+Y727+AA727</f>
        <v>776934.24661000003</v>
      </c>
      <c r="T727" s="570">
        <f t="shared" si="1724"/>
        <v>0.51383249770083261</v>
      </c>
      <c r="U727" s="413">
        <f>U728+U748</f>
        <v>506731.91174999997</v>
      </c>
      <c r="V727" s="413"/>
      <c r="W727" s="412">
        <f>W728</f>
        <v>270202.33486</v>
      </c>
      <c r="X727" s="570">
        <f>W727/F727</f>
        <v>0.31319288465664319</v>
      </c>
      <c r="Y727" s="413">
        <f>Y728</f>
        <v>0</v>
      </c>
      <c r="Z727" s="413"/>
      <c r="AA727" s="413"/>
      <c r="AB727" s="413"/>
      <c r="AC727" s="412">
        <f>AE727+AG727+AI727+AK727</f>
        <v>1411717.0054899999</v>
      </c>
      <c r="AD727" s="570">
        <f t="shared" si="1754"/>
        <v>0.93365182207213326</v>
      </c>
      <c r="AE727" s="412">
        <f>AE728+AE748</f>
        <v>630347.52555999986</v>
      </c>
      <c r="AF727" s="570">
        <f t="shared" si="1672"/>
        <v>0.9708058590106462</v>
      </c>
      <c r="AG727" s="413">
        <f>AG728</f>
        <v>781369.47992999991</v>
      </c>
      <c r="AH727" s="570">
        <f t="shared" si="1755"/>
        <v>0.905689292169641</v>
      </c>
      <c r="AI727" s="413"/>
      <c r="AJ727" s="413"/>
      <c r="AK727" s="413"/>
      <c r="AL727" s="570"/>
      <c r="AM727" s="413"/>
      <c r="AN727" s="413"/>
      <c r="AO727" s="413"/>
      <c r="AP727" s="413"/>
      <c r="AQ727" s="413"/>
      <c r="AR727" s="413"/>
      <c r="AS727" s="413"/>
      <c r="AT727" s="413"/>
      <c r="AU727" s="413">
        <f>AV727-D727</f>
        <v>194344.72629000014</v>
      </c>
      <c r="AV727" s="413">
        <f>AW727+AX727+AY727+AZ727</f>
        <v>1706382.69603</v>
      </c>
      <c r="AW727" s="413">
        <v>499303.37998000003</v>
      </c>
      <c r="AX727" s="413">
        <f t="shared" ref="AX727:AZ727" si="1774">AX728+AX748</f>
        <v>1207079.31605</v>
      </c>
      <c r="AY727" s="413">
        <f t="shared" si="1774"/>
        <v>0</v>
      </c>
      <c r="AZ727" s="413">
        <f t="shared" si="1774"/>
        <v>0</v>
      </c>
      <c r="BA727" s="413">
        <f t="shared" ref="BA727:BA785" si="1775">BB727+BC727+BD727</f>
        <v>0</v>
      </c>
      <c r="BB727" s="413"/>
      <c r="BC727" s="413"/>
      <c r="BD727" s="413"/>
      <c r="BE727" s="413">
        <f t="shared" ref="BE727:BE788" si="1776">BF727+BG727+BH727</f>
        <v>649303.37997999997</v>
      </c>
      <c r="BF727" s="413">
        <f t="shared" ref="BF727:BF745" si="1777">E727</f>
        <v>649303.37997999997</v>
      </c>
      <c r="BG727" s="413">
        <f t="shared" ref="BG727:BG745" si="1778">G727</f>
        <v>0</v>
      </c>
      <c r="BH727" s="413">
        <f t="shared" ref="BH727:BH745" si="1779">H727</f>
        <v>0</v>
      </c>
      <c r="BI727" s="413">
        <f>BJ727+BK727+BL727+BM727</f>
        <v>2073519.64142</v>
      </c>
      <c r="BJ727" s="413">
        <f>BJ728+BJ748</f>
        <v>999943.5</v>
      </c>
      <c r="BK727" s="413">
        <f>BK728+BK748</f>
        <v>1073576.14142</v>
      </c>
      <c r="BL727" s="413">
        <f>BL728+BL748</f>
        <v>0</v>
      </c>
      <c r="BM727" s="413">
        <f>BM728+BM748</f>
        <v>0</v>
      </c>
      <c r="BN727" s="413">
        <f>BO727-BI727</f>
        <v>-59318.450710000005</v>
      </c>
      <c r="BO727" s="413">
        <f>BP727+BQ727+BR727+BS727</f>
        <v>2014201.19071</v>
      </c>
      <c r="BP727" s="413">
        <f>BP728+BP748</f>
        <v>999943.5</v>
      </c>
      <c r="BQ727" s="413">
        <f>BQ728+BQ748</f>
        <v>1014257.69071</v>
      </c>
      <c r="BR727" s="413">
        <f>BR728+BR748</f>
        <v>0</v>
      </c>
      <c r="BS727" s="413">
        <f>BS728+BS748</f>
        <v>0</v>
      </c>
      <c r="BT727" s="413">
        <f t="shared" ref="BT727:BT790" si="1780">BL727</f>
        <v>0</v>
      </c>
      <c r="BU727" s="413">
        <f t="shared" ref="BU727:BU790" si="1781">BM727</f>
        <v>0</v>
      </c>
      <c r="BV727" s="413">
        <f>BW727+BX727+BY727+BZ727</f>
        <v>1025000</v>
      </c>
      <c r="BW727" s="413">
        <f>BW728+BW748</f>
        <v>670000</v>
      </c>
      <c r="BX727" s="413">
        <f>BX728+BX748</f>
        <v>355000</v>
      </c>
      <c r="BY727" s="413">
        <f>BY728+BY748</f>
        <v>0</v>
      </c>
      <c r="BZ727" s="413">
        <f>BZ728+BZ748</f>
        <v>0</v>
      </c>
      <c r="CA727" s="413">
        <f t="shared" ref="CA727:CA778" si="1782">CB727+CC727+CD727</f>
        <v>0</v>
      </c>
      <c r="CB727" s="413">
        <v>0</v>
      </c>
      <c r="CC727" s="413"/>
      <c r="CD727" s="413"/>
      <c r="CE727" s="413">
        <f>CF727+CG727+CH727+CI727</f>
        <v>1025000</v>
      </c>
      <c r="CF727" s="413">
        <f>BW727</f>
        <v>670000</v>
      </c>
      <c r="CG727" s="413">
        <f>BX727</f>
        <v>355000</v>
      </c>
      <c r="CH727" s="413">
        <f t="shared" ref="CH727:CH778" si="1783">BY727</f>
        <v>0</v>
      </c>
      <c r="CI727" s="413">
        <f t="shared" ref="CI727:CI778" si="1784">BZ727</f>
        <v>0</v>
      </c>
      <c r="CJ727" s="413"/>
      <c r="CK727" s="413">
        <f>CL727+CM727+CN727+CO727</f>
        <v>1025000</v>
      </c>
      <c r="CL727" s="413">
        <f>CL728+CL748</f>
        <v>670000</v>
      </c>
      <c r="CM727" s="413">
        <f>CM728+CM748</f>
        <v>355000</v>
      </c>
      <c r="CN727" s="413">
        <f>CN728+CN748</f>
        <v>0</v>
      </c>
      <c r="CO727" s="407">
        <f>CO728+CO748</f>
        <v>0</v>
      </c>
      <c r="CP727" s="413"/>
      <c r="CQ727" s="413"/>
      <c r="CR727" s="413"/>
      <c r="CS727" s="413"/>
      <c r="CT727" s="413"/>
      <c r="CU727" s="413"/>
      <c r="CV727" s="413"/>
      <c r="CW727" s="413"/>
      <c r="CX727" s="413"/>
      <c r="CY727" s="413"/>
      <c r="CZ727" s="413"/>
      <c r="DA727" s="413"/>
      <c r="DB727" s="413"/>
      <c r="DC727" s="414"/>
      <c r="DD727" s="414"/>
      <c r="DE727" s="414"/>
      <c r="DF727" s="414"/>
      <c r="DG727" s="412"/>
      <c r="DH727" s="412"/>
      <c r="DI727" s="412"/>
      <c r="DJ727" s="412"/>
      <c r="DK727" s="412"/>
      <c r="DL727" s="412"/>
      <c r="DM727" s="412"/>
      <c r="DN727" s="412"/>
      <c r="DO727" s="412"/>
      <c r="DP727" s="412"/>
      <c r="DQ727" s="412"/>
      <c r="DR727" s="412"/>
      <c r="DS727" s="412"/>
      <c r="DT727" s="412"/>
      <c r="DU727" s="412"/>
      <c r="DV727" s="412"/>
      <c r="DW727" s="412"/>
      <c r="DX727" s="412"/>
      <c r="DY727" s="412"/>
      <c r="DZ727" s="413"/>
      <c r="EA727" s="413"/>
      <c r="EB727" s="413"/>
      <c r="EC727" s="413"/>
      <c r="ED727" s="413"/>
      <c r="EE727" s="413"/>
      <c r="EF727" s="413"/>
      <c r="EG727" s="413"/>
      <c r="EH727" s="413"/>
      <c r="EI727" s="413"/>
      <c r="EJ727" s="413"/>
      <c r="EK727" s="413"/>
      <c r="EL727" s="413"/>
      <c r="EM727" s="413"/>
      <c r="EN727" s="413"/>
      <c r="EO727" s="413"/>
      <c r="EP727" s="413"/>
      <c r="EQ727" s="413"/>
      <c r="ER727" s="413"/>
      <c r="ES727" s="413"/>
      <c r="ET727" s="413"/>
      <c r="EU727" s="413"/>
      <c r="EV727" s="413"/>
      <c r="EW727" s="413"/>
      <c r="EX727" s="414"/>
      <c r="EY727" s="414"/>
      <c r="EZ727" s="414"/>
      <c r="FA727" s="414"/>
      <c r="FB727" s="414"/>
      <c r="FC727" s="413"/>
      <c r="FD727" s="413"/>
      <c r="FE727" s="414"/>
      <c r="FF727" s="414"/>
      <c r="FG727" s="413"/>
      <c r="FH727" s="413"/>
      <c r="FI727" s="414"/>
      <c r="FJ727" s="414"/>
      <c r="FK727" s="413"/>
      <c r="FL727" s="413"/>
      <c r="FM727" s="413"/>
      <c r="FN727" s="413"/>
      <c r="FO727" s="413"/>
      <c r="FP727" s="413"/>
      <c r="FQ727" s="413"/>
      <c r="FR727" s="414"/>
      <c r="FS727" s="414"/>
      <c r="FT727" s="413"/>
      <c r="FU727" s="413"/>
      <c r="FV727" s="414"/>
      <c r="FW727" s="414"/>
      <c r="FX727" s="413"/>
      <c r="FY727" s="413"/>
      <c r="FZ727" s="413"/>
      <c r="GA727" s="413"/>
      <c r="GB727" s="413"/>
      <c r="GC727" s="407"/>
      <c r="GD727" s="439"/>
      <c r="GE727" s="413"/>
      <c r="GF727" s="413"/>
      <c r="GG727" s="413"/>
      <c r="GH727" s="413"/>
      <c r="GI727" s="413"/>
      <c r="GJ727" s="413"/>
      <c r="GK727" s="413"/>
      <c r="GL727" s="412"/>
      <c r="GM727" s="412"/>
      <c r="GN727" s="412"/>
      <c r="GO727" s="412"/>
      <c r="GP727" s="412"/>
      <c r="GQ727" s="412"/>
      <c r="GR727" s="412"/>
      <c r="GS727" s="412"/>
      <c r="GT727" s="412"/>
      <c r="GU727" s="412"/>
      <c r="GV727" s="412"/>
      <c r="GW727" s="412"/>
      <c r="GX727" s="412"/>
      <c r="GY727" s="412"/>
      <c r="GZ727" s="412"/>
      <c r="HA727" s="412"/>
      <c r="HB727" s="412"/>
      <c r="HC727" s="412"/>
      <c r="HD727" s="412"/>
      <c r="HE727" s="412"/>
      <c r="HF727" s="412"/>
      <c r="HG727" s="412"/>
      <c r="HH727" s="412"/>
      <c r="HI727" s="412"/>
      <c r="HJ727" s="412"/>
      <c r="HK727" s="412"/>
      <c r="HL727" s="412"/>
      <c r="HM727" s="412"/>
      <c r="HN727" s="412"/>
      <c r="HO727" s="412"/>
      <c r="HP727" s="412"/>
      <c r="HQ727" s="412"/>
      <c r="HR727" s="412"/>
      <c r="HS727" s="412"/>
      <c r="HT727" s="412"/>
      <c r="HU727" s="412"/>
      <c r="HV727" s="412"/>
      <c r="HW727" s="412"/>
      <c r="HX727" s="412"/>
      <c r="HY727" s="412"/>
      <c r="HZ727" s="412"/>
      <c r="IA727" s="412"/>
      <c r="IB727" s="412"/>
      <c r="IC727" s="412"/>
      <c r="ID727" s="413"/>
      <c r="IE727" s="413"/>
      <c r="IF727" s="413"/>
      <c r="IG727" s="413"/>
      <c r="IH727" s="413"/>
      <c r="II727" s="413"/>
      <c r="IJ727" s="413"/>
      <c r="IK727" s="413"/>
      <c r="IL727" s="413"/>
      <c r="IM727" s="413"/>
      <c r="IN727" s="413"/>
      <c r="IO727" s="413"/>
      <c r="IP727" s="413"/>
      <c r="IQ727" s="413"/>
      <c r="IR727" s="413"/>
      <c r="IS727" s="413"/>
      <c r="IT727" s="413"/>
      <c r="IU727" s="413"/>
      <c r="IV727" s="413"/>
      <c r="IW727" s="413"/>
      <c r="IX727" s="413"/>
      <c r="IY727" s="413"/>
      <c r="IZ727" s="413"/>
      <c r="JA727" s="413"/>
      <c r="JB727" s="414"/>
      <c r="JC727" s="414"/>
      <c r="JD727" s="414"/>
      <c r="JE727" s="414"/>
      <c r="JF727" s="414"/>
      <c r="JG727" s="413"/>
      <c r="JH727" s="413"/>
      <c r="JI727" s="414"/>
      <c r="JJ727" s="414"/>
      <c r="JK727" s="413"/>
      <c r="JL727" s="413"/>
      <c r="JM727" s="414"/>
      <c r="JN727" s="414"/>
      <c r="JO727" s="413"/>
      <c r="JP727" s="413"/>
      <c r="JQ727" s="413"/>
      <c r="JR727" s="413"/>
      <c r="JS727" s="413"/>
      <c r="JT727" s="413"/>
      <c r="JU727" s="413"/>
      <c r="JV727" s="414"/>
      <c r="JW727" s="414"/>
      <c r="JX727" s="413"/>
      <c r="JY727" s="413"/>
      <c r="JZ727" s="414"/>
      <c r="KA727" s="414"/>
      <c r="KB727" s="413"/>
      <c r="KC727" s="413"/>
      <c r="KD727" s="413"/>
      <c r="KE727" s="413"/>
      <c r="KF727" s="413"/>
      <c r="KG727" s="407"/>
      <c r="KH727" s="439"/>
      <c r="KI727" s="413"/>
      <c r="KJ727" s="413"/>
      <c r="KK727" s="413"/>
      <c r="KL727" s="413"/>
      <c r="KM727" s="413"/>
      <c r="KN727" s="413"/>
      <c r="KO727" s="413"/>
      <c r="KP727" s="412"/>
      <c r="KQ727" s="412"/>
      <c r="KR727" s="412"/>
      <c r="KS727" s="412"/>
      <c r="KT727" s="412"/>
      <c r="KU727" s="412"/>
      <c r="KV727" s="412"/>
      <c r="KW727" s="412"/>
      <c r="KX727" s="412"/>
      <c r="KY727" s="412"/>
      <c r="KZ727" s="412"/>
      <c r="LA727" s="412"/>
      <c r="LB727" s="412"/>
      <c r="LC727" s="412"/>
      <c r="LD727" s="412"/>
      <c r="LE727" s="412"/>
      <c r="LF727" s="412"/>
      <c r="LG727" s="412"/>
      <c r="LH727" s="412"/>
      <c r="LI727" s="412"/>
      <c r="LJ727" s="412"/>
      <c r="LK727" s="412"/>
      <c r="LL727" s="412"/>
      <c r="LM727" s="412"/>
      <c r="LN727" s="412"/>
      <c r="LO727" s="412"/>
      <c r="LP727" s="412"/>
      <c r="LQ727" s="412"/>
      <c r="LR727" s="412"/>
      <c r="LS727" s="412"/>
      <c r="LT727" s="412"/>
      <c r="LU727" s="412"/>
      <c r="LV727" s="412"/>
      <c r="LW727" s="412"/>
      <c r="LX727" s="412"/>
      <c r="LY727" s="412"/>
      <c r="LZ727" s="412"/>
      <c r="MA727" s="412"/>
      <c r="MB727" s="412"/>
      <c r="MC727" s="412"/>
      <c r="MD727" s="412"/>
      <c r="ME727" s="412"/>
      <c r="MF727" s="412"/>
      <c r="MG727" s="412"/>
      <c r="MH727" s="413"/>
      <c r="MI727" s="413"/>
      <c r="MJ727" s="413"/>
      <c r="MK727" s="413"/>
      <c r="ML727" s="413"/>
      <c r="MM727" s="413"/>
      <c r="MN727" s="413"/>
      <c r="MO727" s="413"/>
      <c r="MP727" s="413"/>
      <c r="MQ727" s="413"/>
      <c r="MR727" s="413"/>
      <c r="MS727" s="413"/>
      <c r="MT727" s="413"/>
      <c r="MU727" s="413"/>
      <c r="MV727" s="413"/>
      <c r="MW727" s="413"/>
      <c r="MX727" s="413"/>
      <c r="MY727" s="413"/>
      <c r="MZ727" s="413"/>
      <c r="NA727" s="413"/>
      <c r="NB727" s="413"/>
      <c r="NC727" s="413"/>
      <c r="ND727" s="413"/>
      <c r="NE727" s="413"/>
      <c r="NF727" s="414"/>
      <c r="NG727" s="414"/>
      <c r="NH727" s="414"/>
      <c r="NI727" s="414"/>
      <c r="NJ727" s="414"/>
      <c r="NK727" s="413"/>
      <c r="NL727" s="413"/>
      <c r="NM727" s="414"/>
      <c r="NN727" s="414"/>
      <c r="NO727" s="413"/>
      <c r="NP727" s="413"/>
      <c r="NQ727" s="414"/>
      <c r="NR727" s="414"/>
      <c r="NS727" s="413"/>
      <c r="NT727" s="413"/>
      <c r="NU727" s="413"/>
      <c r="NV727" s="413"/>
      <c r="NW727" s="413"/>
      <c r="NX727" s="413"/>
      <c r="NY727" s="413"/>
      <c r="NZ727" s="414"/>
      <c r="OA727" s="414"/>
      <c r="OB727" s="413"/>
      <c r="OC727" s="413"/>
      <c r="OD727" s="414"/>
      <c r="OE727" s="414"/>
      <c r="OF727" s="413"/>
      <c r="OG727" s="413"/>
      <c r="OH727" s="413"/>
      <c r="OI727" s="413"/>
      <c r="OJ727" s="413"/>
      <c r="OK727" s="407"/>
      <c r="OL727" s="439"/>
      <c r="OM727" s="413"/>
      <c r="ON727" s="413"/>
      <c r="OO727" s="413"/>
      <c r="OP727" s="413"/>
      <c r="OQ727" s="413"/>
      <c r="OR727" s="413"/>
      <c r="OS727" s="413"/>
      <c r="OT727" s="412"/>
      <c r="OU727" s="412"/>
      <c r="OV727" s="412"/>
      <c r="OW727" s="412"/>
      <c r="OX727" s="412"/>
      <c r="OY727" s="412"/>
      <c r="OZ727" s="412"/>
      <c r="PA727" s="412"/>
      <c r="PB727" s="412"/>
      <c r="PC727" s="412"/>
      <c r="PD727" s="412"/>
      <c r="PE727" s="412"/>
      <c r="PF727" s="412"/>
      <c r="PG727" s="412"/>
      <c r="PH727" s="412"/>
      <c r="PI727" s="412"/>
      <c r="PJ727" s="412"/>
      <c r="PK727" s="412"/>
      <c r="PL727" s="412"/>
      <c r="PM727" s="412"/>
      <c r="PN727" s="412"/>
      <c r="PO727" s="412"/>
      <c r="PP727" s="412"/>
      <c r="PQ727" s="412"/>
      <c r="PR727" s="412"/>
      <c r="PS727" s="412"/>
      <c r="PT727" s="412"/>
      <c r="PU727" s="412"/>
      <c r="PV727" s="412"/>
      <c r="PW727" s="412"/>
      <c r="PX727" s="412"/>
      <c r="PY727" s="412"/>
      <c r="PZ727" s="412"/>
      <c r="QA727" s="412"/>
      <c r="QB727" s="412"/>
      <c r="QC727" s="412"/>
      <c r="QD727" s="412"/>
      <c r="QE727" s="412"/>
      <c r="QF727" s="412"/>
      <c r="QG727" s="412"/>
      <c r="QH727" s="412"/>
      <c r="QI727" s="412"/>
      <c r="QJ727" s="412"/>
      <c r="QK727" s="412"/>
      <c r="QL727" s="413"/>
      <c r="QM727" s="413"/>
      <c r="QN727" s="413"/>
      <c r="QO727" s="413"/>
      <c r="QP727" s="413"/>
      <c r="QQ727" s="413"/>
      <c r="QR727" s="413"/>
      <c r="QS727" s="413"/>
      <c r="QT727" s="413"/>
      <c r="QU727" s="413"/>
      <c r="QV727" s="413"/>
      <c r="QW727" s="413"/>
      <c r="QX727" s="413"/>
      <c r="QY727" s="413"/>
      <c r="QZ727" s="413"/>
      <c r="RA727" s="413"/>
      <c r="RB727" s="413"/>
      <c r="RC727" s="413"/>
      <c r="RD727" s="413"/>
      <c r="RE727" s="413"/>
      <c r="RF727" s="413"/>
      <c r="RG727" s="413"/>
      <c r="RH727" s="413"/>
      <c r="RI727" s="413"/>
      <c r="RJ727" s="414"/>
      <c r="RK727" s="414"/>
      <c r="RL727" s="414"/>
      <c r="RM727" s="414"/>
      <c r="RN727" s="414"/>
      <c r="RO727" s="413"/>
      <c r="RP727" s="413"/>
      <c r="RQ727" s="414"/>
      <c r="RR727" s="414"/>
      <c r="RS727" s="413"/>
      <c r="RT727" s="413"/>
      <c r="RU727" s="414"/>
      <c r="RV727" s="414"/>
      <c r="RW727" s="413"/>
      <c r="RX727" s="413"/>
      <c r="RY727" s="413"/>
      <c r="RZ727" s="413"/>
      <c r="SA727" s="413"/>
      <c r="SB727" s="413"/>
      <c r="SC727" s="413"/>
      <c r="SD727" s="414"/>
      <c r="SE727" s="414"/>
      <c r="SF727" s="413"/>
      <c r="SG727" s="413"/>
      <c r="SH727" s="414"/>
      <c r="SI727" s="414"/>
      <c r="SJ727" s="413"/>
      <c r="SK727" s="413"/>
      <c r="SL727" s="413"/>
      <c r="SM727" s="413"/>
      <c r="SN727" s="413"/>
      <c r="SO727" s="407"/>
      <c r="SP727" s="439"/>
      <c r="SQ727" s="413"/>
      <c r="SR727" s="413"/>
      <c r="SS727" s="413"/>
      <c r="ST727" s="413"/>
      <c r="SU727" s="413"/>
      <c r="SV727" s="413"/>
      <c r="SW727" s="413"/>
      <c r="SX727" s="412"/>
      <c r="SY727" s="412"/>
      <c r="SZ727" s="412"/>
      <c r="TA727" s="412"/>
      <c r="TB727" s="412"/>
      <c r="TC727" s="412"/>
      <c r="TD727" s="412"/>
      <c r="TE727" s="412"/>
      <c r="TF727" s="412"/>
      <c r="TG727" s="412"/>
      <c r="TH727" s="412"/>
      <c r="TI727" s="412"/>
      <c r="TJ727" s="412"/>
      <c r="TK727" s="412"/>
      <c r="TL727" s="412"/>
      <c r="TM727" s="412"/>
      <c r="TN727" s="412"/>
      <c r="TO727" s="412"/>
      <c r="TP727" s="412"/>
      <c r="TQ727" s="412"/>
      <c r="TR727" s="412"/>
      <c r="TS727" s="412"/>
      <c r="TT727" s="412"/>
      <c r="TU727" s="412"/>
      <c r="TV727" s="412"/>
      <c r="TW727" s="412"/>
      <c r="TX727" s="412"/>
      <c r="TY727" s="412"/>
      <c r="TZ727" s="412"/>
      <c r="UA727" s="412"/>
      <c r="UB727" s="412"/>
      <c r="UC727" s="412"/>
      <c r="UD727" s="412"/>
      <c r="UE727" s="412"/>
      <c r="UF727" s="412"/>
      <c r="UG727" s="412"/>
      <c r="UH727" s="412"/>
      <c r="UI727" s="412"/>
      <c r="UJ727" s="412"/>
      <c r="UK727" s="412"/>
      <c r="UL727" s="412"/>
      <c r="UM727" s="412"/>
      <c r="UN727" s="412"/>
      <c r="UO727" s="412"/>
      <c r="UP727" s="413"/>
      <c r="UQ727" s="413"/>
      <c r="UR727" s="413"/>
      <c r="US727" s="413"/>
      <c r="UT727" s="413"/>
      <c r="UU727" s="413"/>
      <c r="UV727" s="413"/>
      <c r="UW727" s="413"/>
      <c r="UX727" s="413"/>
      <c r="UY727" s="413"/>
      <c r="UZ727" s="413"/>
      <c r="VA727" s="413"/>
      <c r="VB727" s="413"/>
      <c r="VC727" s="413"/>
      <c r="VD727" s="413"/>
      <c r="VE727" s="413"/>
      <c r="VF727" s="413"/>
      <c r="VG727" s="413"/>
      <c r="VH727" s="413"/>
      <c r="VI727" s="413"/>
      <c r="VJ727" s="413"/>
      <c r="VK727" s="413"/>
      <c r="VL727" s="413"/>
      <c r="VM727" s="413"/>
      <c r="VN727" s="414"/>
      <c r="VO727" s="414"/>
      <c r="VP727" s="414"/>
      <c r="VQ727" s="414"/>
      <c r="VR727" s="414"/>
      <c r="VS727" s="413"/>
      <c r="VT727" s="413"/>
      <c r="VU727" s="414"/>
      <c r="VV727" s="414"/>
      <c r="VW727" s="413"/>
      <c r="VX727" s="413"/>
      <c r="VY727" s="414"/>
      <c r="VZ727" s="414"/>
      <c r="WA727" s="413"/>
      <c r="WB727" s="413"/>
      <c r="WC727" s="413"/>
      <c r="WD727" s="413"/>
      <c r="WE727" s="413"/>
      <c r="WF727" s="413"/>
      <c r="WG727" s="413"/>
      <c r="WH727" s="414"/>
      <c r="WI727" s="414"/>
      <c r="WJ727" s="413"/>
      <c r="WK727" s="413"/>
      <c r="WL727" s="414"/>
      <c r="WM727" s="414"/>
      <c r="WN727" s="413"/>
      <c r="WO727" s="413"/>
      <c r="WP727" s="413"/>
      <c r="WQ727" s="413"/>
      <c r="WR727" s="413"/>
      <c r="WS727" s="407"/>
      <c r="WT727" s="439"/>
      <c r="WU727" s="413"/>
      <c r="WV727" s="413"/>
      <c r="WW727" s="413"/>
      <c r="WX727" s="413"/>
      <c r="WY727" s="413"/>
      <c r="WZ727" s="413"/>
      <c r="XA727" s="413"/>
      <c r="XB727" s="412"/>
      <c r="XC727" s="412"/>
      <c r="XD727" s="412"/>
      <c r="XE727" s="412"/>
      <c r="XF727" s="412"/>
      <c r="XG727" s="412"/>
      <c r="XH727" s="412"/>
      <c r="XI727" s="412"/>
      <c r="XJ727" s="412"/>
      <c r="XK727" s="412"/>
      <c r="XL727" s="412"/>
      <c r="XM727" s="412"/>
      <c r="XN727" s="412"/>
      <c r="XO727" s="412"/>
      <c r="XP727" s="412"/>
      <c r="XQ727" s="412"/>
      <c r="XR727" s="412"/>
      <c r="XS727" s="412"/>
      <c r="XT727" s="412"/>
      <c r="XU727" s="412"/>
      <c r="XV727" s="412"/>
      <c r="XW727" s="412"/>
      <c r="XX727" s="412"/>
      <c r="XY727" s="412"/>
      <c r="XZ727" s="412"/>
      <c r="YA727" s="412"/>
      <c r="YB727" s="412"/>
      <c r="YC727" s="412"/>
      <c r="YD727" s="412"/>
      <c r="YE727" s="412"/>
      <c r="YF727" s="412"/>
      <c r="YG727" s="412"/>
      <c r="YH727" s="412"/>
      <c r="YI727" s="412"/>
      <c r="YJ727" s="412"/>
      <c r="YK727" s="412"/>
      <c r="YL727" s="412"/>
      <c r="YM727" s="412"/>
      <c r="YN727" s="412"/>
      <c r="YO727" s="412"/>
      <c r="YP727" s="412"/>
      <c r="YQ727" s="412"/>
      <c r="YR727" s="412"/>
      <c r="YS727" s="412"/>
      <c r="YT727" s="413"/>
      <c r="YU727" s="413"/>
      <c r="YV727" s="413"/>
      <c r="YW727" s="413"/>
      <c r="YX727" s="413"/>
      <c r="YY727" s="413"/>
      <c r="YZ727" s="413"/>
      <c r="ZA727" s="413"/>
      <c r="ZB727" s="413"/>
      <c r="ZC727" s="413"/>
      <c r="ZD727" s="413"/>
      <c r="ZE727" s="413"/>
      <c r="ZF727" s="413"/>
      <c r="ZG727" s="413"/>
      <c r="ZH727" s="413"/>
      <c r="ZI727" s="413"/>
      <c r="ZJ727" s="413"/>
      <c r="ZK727" s="413"/>
      <c r="ZL727" s="413"/>
      <c r="ZM727" s="413"/>
      <c r="ZN727" s="413"/>
      <c r="ZO727" s="413"/>
      <c r="ZP727" s="413"/>
      <c r="ZQ727" s="413"/>
      <c r="ZR727" s="414"/>
      <c r="ZS727" s="414"/>
      <c r="ZT727" s="414"/>
      <c r="ZU727" s="414"/>
      <c r="ZV727" s="414"/>
      <c r="ZW727" s="413"/>
      <c r="ZX727" s="413"/>
      <c r="ZY727" s="414"/>
      <c r="ZZ727" s="414"/>
      <c r="AAA727" s="413"/>
      <c r="AAB727" s="413"/>
      <c r="AAC727" s="414"/>
      <c r="AAD727" s="414"/>
      <c r="AAE727" s="413"/>
      <c r="AAF727" s="413"/>
      <c r="AAG727" s="413"/>
      <c r="AAH727" s="413"/>
      <c r="AAI727" s="413"/>
      <c r="AAJ727" s="413"/>
      <c r="AAK727" s="413"/>
      <c r="AAL727" s="414"/>
      <c r="AAM727" s="414"/>
      <c r="AAN727" s="413"/>
      <c r="AAO727" s="413"/>
      <c r="AAP727" s="414"/>
      <c r="AAQ727" s="414"/>
      <c r="AAR727" s="413"/>
      <c r="AAS727" s="413"/>
      <c r="AAT727" s="413"/>
      <c r="AAU727" s="413"/>
      <c r="AAV727" s="413"/>
      <c r="AAW727" s="407"/>
      <c r="AAX727" s="439"/>
      <c r="AAY727" s="413"/>
      <c r="AAZ727" s="413"/>
      <c r="ABA727" s="413"/>
      <c r="ABB727" s="413"/>
      <c r="ABC727" s="413"/>
      <c r="ABD727" s="413"/>
      <c r="ABE727" s="413"/>
      <c r="ABF727" s="412"/>
      <c r="ABG727" s="412"/>
      <c r="ABH727" s="412"/>
      <c r="ABI727" s="412"/>
      <c r="ABJ727" s="412"/>
      <c r="ABK727" s="412"/>
      <c r="ABL727" s="412"/>
      <c r="ABM727" s="412"/>
      <c r="ABN727" s="412"/>
      <c r="ABO727" s="412"/>
      <c r="ABP727" s="412"/>
      <c r="ABQ727" s="412"/>
      <c r="ABR727" s="412"/>
      <c r="ABS727" s="412"/>
      <c r="ABT727" s="412"/>
      <c r="ABU727" s="412"/>
      <c r="ABV727" s="412"/>
      <c r="ABW727" s="412"/>
      <c r="ABX727" s="412"/>
      <c r="ABY727" s="412"/>
      <c r="ABZ727" s="412"/>
      <c r="ACA727" s="412"/>
      <c r="ACB727" s="412"/>
      <c r="ACC727" s="412"/>
      <c r="ACD727" s="412"/>
      <c r="ACE727" s="412"/>
      <c r="ACF727" s="412"/>
      <c r="ACG727" s="412"/>
      <c r="ACH727" s="412"/>
      <c r="ACI727" s="412"/>
      <c r="ACJ727" s="412"/>
      <c r="ACK727" s="412"/>
      <c r="ACL727" s="412"/>
      <c r="ACM727" s="412"/>
      <c r="ACN727" s="412"/>
      <c r="ACO727" s="412"/>
      <c r="ACP727" s="412"/>
      <c r="ACQ727" s="412"/>
      <c r="ACR727" s="412"/>
      <c r="ACS727" s="412"/>
      <c r="ACT727" s="412"/>
      <c r="ACU727" s="412"/>
      <c r="ACV727" s="412"/>
      <c r="ACW727" s="412"/>
      <c r="ACX727" s="413"/>
      <c r="ACY727" s="413"/>
      <c r="ACZ727" s="413"/>
      <c r="ADA727" s="413"/>
      <c r="ADB727" s="413"/>
      <c r="ADC727" s="413"/>
      <c r="ADD727" s="413"/>
      <c r="ADE727" s="413"/>
      <c r="ADF727" s="413"/>
      <c r="ADG727" s="413"/>
      <c r="ADH727" s="413"/>
      <c r="ADI727" s="413"/>
      <c r="ADJ727" s="413"/>
      <c r="ADK727" s="413"/>
      <c r="ADL727" s="413"/>
      <c r="ADM727" s="413"/>
      <c r="ADN727" s="413"/>
      <c r="ADO727" s="413"/>
      <c r="ADP727" s="413"/>
      <c r="ADQ727" s="413"/>
      <c r="ADR727" s="413"/>
      <c r="ADS727" s="413"/>
      <c r="ADT727" s="413"/>
      <c r="ADU727" s="413"/>
      <c r="ADV727" s="414"/>
      <c r="ADW727" s="414"/>
      <c r="ADX727" s="414"/>
      <c r="ADY727" s="414"/>
      <c r="ADZ727" s="414"/>
      <c r="AEA727" s="413"/>
      <c r="AEB727" s="413"/>
      <c r="AEC727" s="414"/>
      <c r="AED727" s="414"/>
      <c r="AEE727" s="413"/>
      <c r="AEF727" s="413"/>
      <c r="AEG727" s="414"/>
      <c r="AEH727" s="414"/>
      <c r="AEI727" s="413"/>
      <c r="AEJ727" s="413"/>
      <c r="AEK727" s="413"/>
      <c r="AEL727" s="413"/>
      <c r="AEM727" s="413"/>
      <c r="AEN727" s="413"/>
      <c r="AEO727" s="413"/>
      <c r="AEP727" s="414"/>
      <c r="AEQ727" s="414"/>
      <c r="AER727" s="413"/>
      <c r="AES727" s="413"/>
      <c r="AET727" s="414"/>
      <c r="AEU727" s="414"/>
      <c r="AEV727" s="413"/>
      <c r="AEW727" s="413"/>
      <c r="AEX727" s="413"/>
      <c r="AEY727" s="413"/>
      <c r="AEZ727" s="413"/>
      <c r="AFA727" s="407"/>
      <c r="AFB727" s="439"/>
      <c r="AFC727" s="413"/>
      <c r="AFD727" s="413"/>
      <c r="AFE727" s="413"/>
      <c r="AFF727" s="413"/>
      <c r="AFG727" s="413"/>
      <c r="AFH727" s="413"/>
      <c r="AFI727" s="413"/>
      <c r="AFJ727" s="412"/>
      <c r="AFK727" s="412"/>
      <c r="AFL727" s="412"/>
      <c r="AFM727" s="412"/>
      <c r="AFN727" s="412"/>
      <c r="AFO727" s="412"/>
      <c r="AFP727" s="412"/>
      <c r="AFQ727" s="412"/>
      <c r="AFR727" s="412"/>
      <c r="AFS727" s="412"/>
      <c r="AFT727" s="412"/>
      <c r="AFU727" s="412"/>
      <c r="AFV727" s="412"/>
      <c r="AFW727" s="412"/>
      <c r="AFX727" s="412"/>
      <c r="AFY727" s="412"/>
      <c r="AFZ727" s="412"/>
      <c r="AGA727" s="412"/>
      <c r="AGB727" s="412"/>
      <c r="AGC727" s="412"/>
      <c r="AGD727" s="412"/>
      <c r="AGE727" s="412"/>
      <c r="AGF727" s="412"/>
      <c r="AGG727" s="412"/>
      <c r="AGH727" s="412"/>
      <c r="AGI727" s="412"/>
      <c r="AGJ727" s="412"/>
      <c r="AGK727" s="412"/>
      <c r="AGL727" s="412"/>
      <c r="AGM727" s="412"/>
      <c r="AGN727" s="412"/>
      <c r="AGO727" s="412"/>
      <c r="AGP727" s="412"/>
      <c r="AGQ727" s="412"/>
      <c r="AGR727" s="412"/>
      <c r="AGS727" s="412"/>
      <c r="AGT727" s="412"/>
      <c r="AGU727" s="412"/>
      <c r="AGV727" s="412"/>
      <c r="AGW727" s="412"/>
      <c r="AGX727" s="412"/>
      <c r="AGY727" s="412"/>
      <c r="AGZ727" s="412"/>
      <c r="AHA727" s="412"/>
      <c r="AHB727" s="413"/>
      <c r="AHC727" s="413"/>
      <c r="AHD727" s="413"/>
      <c r="AHE727" s="413"/>
      <c r="AHF727" s="413"/>
      <c r="AHG727" s="413"/>
      <c r="AHH727" s="413"/>
      <c r="AHI727" s="413"/>
      <c r="AHJ727" s="413"/>
      <c r="AHK727" s="413"/>
      <c r="AHL727" s="413"/>
      <c r="AHM727" s="413"/>
      <c r="AHN727" s="413"/>
      <c r="AHO727" s="413"/>
      <c r="AHP727" s="413"/>
      <c r="AHQ727" s="413"/>
      <c r="AHR727" s="413"/>
      <c r="AHS727" s="413"/>
      <c r="AHT727" s="413"/>
      <c r="AHU727" s="413"/>
      <c r="AHV727" s="413"/>
      <c r="AHW727" s="413"/>
      <c r="AHX727" s="413"/>
      <c r="AHY727" s="413"/>
      <c r="AHZ727" s="414"/>
      <c r="AIA727" s="414"/>
      <c r="AIB727" s="414"/>
      <c r="AIC727" s="414"/>
      <c r="AID727" s="414"/>
      <c r="AIE727" s="413"/>
      <c r="AIF727" s="413"/>
      <c r="AIG727" s="414"/>
      <c r="AIH727" s="414"/>
      <c r="AII727" s="413"/>
      <c r="AIJ727" s="413"/>
      <c r="AIK727" s="414"/>
      <c r="AIL727" s="414"/>
      <c r="AIM727" s="413"/>
      <c r="AIN727" s="413"/>
      <c r="AIO727" s="413"/>
      <c r="AIP727" s="413"/>
      <c r="AIQ727" s="413"/>
      <c r="AIR727" s="413"/>
      <c r="AIS727" s="413"/>
      <c r="AIT727" s="414"/>
      <c r="AIU727" s="414"/>
      <c r="AIV727" s="413"/>
      <c r="AIW727" s="413"/>
      <c r="AIX727" s="414"/>
      <c r="AIY727" s="414"/>
      <c r="AIZ727" s="413"/>
      <c r="AJA727" s="413"/>
      <c r="AJB727" s="413"/>
      <c r="AJC727" s="413"/>
      <c r="AJD727" s="413"/>
      <c r="AJE727" s="407"/>
      <c r="AJF727" s="439"/>
      <c r="AJG727" s="413"/>
      <c r="AJH727" s="413"/>
      <c r="AJI727" s="413"/>
      <c r="AJJ727" s="413"/>
      <c r="AJK727" s="413"/>
      <c r="AJL727" s="413"/>
      <c r="AJM727" s="413"/>
      <c r="AJN727" s="412"/>
      <c r="AJO727" s="412"/>
      <c r="AJP727" s="412"/>
      <c r="AJQ727" s="412"/>
      <c r="AJR727" s="412"/>
      <c r="AJS727" s="412"/>
      <c r="AJT727" s="412"/>
      <c r="AJU727" s="412"/>
      <c r="AJV727" s="412"/>
      <c r="AJW727" s="412"/>
      <c r="AJX727" s="412"/>
      <c r="AJY727" s="412"/>
      <c r="AJZ727" s="412"/>
      <c r="AKA727" s="412"/>
      <c r="AKB727" s="412"/>
      <c r="AKC727" s="412"/>
      <c r="AKD727" s="412"/>
      <c r="AKE727" s="412"/>
      <c r="AKF727" s="412"/>
      <c r="AKG727" s="412"/>
      <c r="AKH727" s="412"/>
      <c r="AKI727" s="412"/>
      <c r="AKJ727" s="412"/>
      <c r="AKK727" s="412"/>
      <c r="AKL727" s="412"/>
      <c r="AKM727" s="412"/>
      <c r="AKN727" s="412"/>
      <c r="AKO727" s="412"/>
      <c r="AKP727" s="412"/>
      <c r="AKQ727" s="412"/>
      <c r="AKR727" s="412"/>
      <c r="AKS727" s="412"/>
      <c r="AKT727" s="412"/>
      <c r="AKU727" s="412"/>
      <c r="AKV727" s="412"/>
      <c r="AKW727" s="412"/>
      <c r="AKX727" s="412"/>
      <c r="AKY727" s="412"/>
      <c r="AKZ727" s="412"/>
      <c r="ALA727" s="412"/>
      <c r="ALB727" s="412"/>
      <c r="ALC727" s="412"/>
      <c r="ALD727" s="412"/>
      <c r="ALE727" s="412"/>
      <c r="ALF727" s="413"/>
      <c r="ALG727" s="413"/>
      <c r="ALH727" s="413"/>
      <c r="ALI727" s="413"/>
      <c r="ALJ727" s="413"/>
      <c r="ALK727" s="413"/>
      <c r="ALL727" s="413"/>
      <c r="ALM727" s="413"/>
      <c r="ALN727" s="413"/>
      <c r="ALO727" s="413"/>
      <c r="ALP727" s="413"/>
      <c r="ALQ727" s="413"/>
      <c r="ALR727" s="413"/>
      <c r="ALS727" s="413"/>
      <c r="ALT727" s="413"/>
      <c r="ALU727" s="413"/>
      <c r="ALV727" s="413"/>
      <c r="ALW727" s="413"/>
      <c r="ALX727" s="413"/>
      <c r="ALY727" s="413"/>
      <c r="ALZ727" s="413"/>
      <c r="AMA727" s="413"/>
      <c r="AMB727" s="413"/>
      <c r="AMC727" s="413"/>
      <c r="AMD727" s="414"/>
      <c r="AME727" s="414"/>
      <c r="AMF727" s="414"/>
      <c r="AMG727" s="414"/>
      <c r="AMH727" s="414"/>
      <c r="AMI727" s="413"/>
      <c r="AMJ727" s="413"/>
      <c r="AMK727" s="414"/>
      <c r="AML727" s="414"/>
      <c r="AMM727" s="413"/>
      <c r="AMN727" s="413"/>
      <c r="AMO727" s="414"/>
      <c r="AMP727" s="414"/>
      <c r="AMQ727" s="413"/>
      <c r="AMR727" s="413"/>
      <c r="AMS727" s="413"/>
      <c r="AMT727" s="413"/>
      <c r="AMU727" s="413"/>
      <c r="AMV727" s="413"/>
      <c r="AMW727" s="413"/>
      <c r="AMX727" s="414"/>
      <c r="AMY727" s="414"/>
      <c r="AMZ727" s="413"/>
      <c r="ANA727" s="413"/>
      <c r="ANB727" s="414"/>
      <c r="ANC727" s="414"/>
      <c r="AND727" s="413"/>
      <c r="ANE727" s="413"/>
      <c r="ANF727" s="413"/>
      <c r="ANG727" s="413"/>
      <c r="ANH727" s="413"/>
      <c r="ANI727" s="407"/>
      <c r="ANJ727" s="439"/>
      <c r="ANK727" s="413"/>
      <c r="ANL727" s="413"/>
      <c r="ANM727" s="413"/>
      <c r="ANN727" s="413"/>
      <c r="ANO727" s="413"/>
      <c r="ANP727" s="413"/>
      <c r="ANQ727" s="413"/>
      <c r="ANR727" s="412"/>
      <c r="ANS727" s="412"/>
      <c r="ANT727" s="412"/>
      <c r="ANU727" s="412"/>
      <c r="ANV727" s="412"/>
      <c r="ANW727" s="412"/>
      <c r="ANX727" s="412"/>
      <c r="ANY727" s="412"/>
      <c r="ANZ727" s="412"/>
      <c r="AOA727" s="412"/>
      <c r="AOB727" s="412"/>
      <c r="AOC727" s="412"/>
      <c r="AOD727" s="412"/>
      <c r="AOE727" s="412"/>
      <c r="AOF727" s="412"/>
      <c r="AOG727" s="412"/>
      <c r="AOH727" s="412"/>
      <c r="AOI727" s="412"/>
      <c r="AOJ727" s="412"/>
      <c r="AOK727" s="412"/>
      <c r="AOL727" s="412"/>
      <c r="AOM727" s="412"/>
      <c r="AON727" s="412"/>
      <c r="AOO727" s="412"/>
      <c r="AOP727" s="412"/>
      <c r="AOQ727" s="412"/>
      <c r="AOR727" s="412"/>
      <c r="AOS727" s="412"/>
      <c r="AOT727" s="412"/>
      <c r="AOU727" s="412"/>
      <c r="AOV727" s="412"/>
      <c r="AOW727" s="412"/>
      <c r="AOX727" s="412"/>
      <c r="AOY727" s="412"/>
      <c r="AOZ727" s="412"/>
      <c r="APA727" s="412"/>
      <c r="APB727" s="412"/>
      <c r="APC727" s="412"/>
      <c r="APD727" s="412"/>
      <c r="APE727" s="412"/>
      <c r="APF727" s="412"/>
      <c r="APG727" s="412"/>
      <c r="APH727" s="412"/>
      <c r="API727" s="412"/>
      <c r="APJ727" s="413"/>
      <c r="APK727" s="413"/>
      <c r="APL727" s="413"/>
      <c r="APM727" s="413"/>
      <c r="APN727" s="413"/>
      <c r="APO727" s="413"/>
      <c r="APP727" s="413"/>
      <c r="APQ727" s="413"/>
      <c r="APR727" s="413"/>
      <c r="APS727" s="413"/>
      <c r="APT727" s="413"/>
      <c r="APU727" s="413"/>
      <c r="APV727" s="413"/>
      <c r="APW727" s="413"/>
      <c r="APX727" s="413"/>
      <c r="APY727" s="413"/>
      <c r="APZ727" s="413"/>
      <c r="AQA727" s="413"/>
      <c r="AQB727" s="413"/>
      <c r="AQC727" s="413"/>
      <c r="AQD727" s="413"/>
      <c r="AQE727" s="413"/>
      <c r="AQF727" s="413"/>
      <c r="AQG727" s="413"/>
      <c r="AQH727" s="414"/>
      <c r="AQI727" s="414"/>
      <c r="AQJ727" s="414"/>
      <c r="AQK727" s="414"/>
      <c r="AQL727" s="414"/>
      <c r="AQM727" s="413"/>
      <c r="AQN727" s="413"/>
      <c r="AQO727" s="414"/>
      <c r="AQP727" s="414"/>
      <c r="AQQ727" s="413"/>
      <c r="AQR727" s="413"/>
      <c r="AQS727" s="414"/>
      <c r="AQT727" s="414"/>
      <c r="AQU727" s="413"/>
      <c r="AQV727" s="413"/>
      <c r="AQW727" s="413"/>
      <c r="AQX727" s="413"/>
      <c r="AQY727" s="413"/>
      <c r="AQZ727" s="413"/>
      <c r="ARA727" s="413"/>
      <c r="ARB727" s="414"/>
      <c r="ARC727" s="414"/>
      <c r="ARD727" s="413"/>
      <c r="ARE727" s="413"/>
      <c r="ARF727" s="414"/>
      <c r="ARG727" s="414"/>
      <c r="ARH727" s="413"/>
      <c r="ARI727" s="413"/>
      <c r="ARJ727" s="413"/>
      <c r="ARK727" s="413"/>
      <c r="ARL727" s="413"/>
      <c r="ARM727" s="407"/>
      <c r="ARN727" s="439"/>
      <c r="ARO727" s="413"/>
      <c r="ARP727" s="413"/>
      <c r="ARQ727" s="413"/>
      <c r="ARR727" s="413"/>
      <c r="ARS727" s="413"/>
      <c r="ART727" s="413"/>
      <c r="ARU727" s="413"/>
      <c r="ARV727" s="412"/>
      <c r="ARW727" s="412"/>
      <c r="ARX727" s="412"/>
      <c r="ARY727" s="412"/>
      <c r="ARZ727" s="412"/>
      <c r="ASA727" s="412"/>
      <c r="ASB727" s="412"/>
      <c r="ASC727" s="412"/>
      <c r="ASD727" s="412"/>
      <c r="ASE727" s="412"/>
      <c r="ASF727" s="412"/>
      <c r="ASG727" s="412"/>
      <c r="ASH727" s="412"/>
      <c r="ASI727" s="412"/>
      <c r="ASJ727" s="412"/>
      <c r="ASK727" s="412"/>
      <c r="ASL727" s="412"/>
      <c r="ASM727" s="412"/>
      <c r="ASN727" s="412"/>
      <c r="ASO727" s="412"/>
      <c r="ASP727" s="412"/>
      <c r="ASQ727" s="412"/>
      <c r="ASR727" s="412"/>
      <c r="ASS727" s="412"/>
      <c r="AST727" s="412"/>
      <c r="ASU727" s="412"/>
      <c r="ASV727" s="412"/>
      <c r="ASW727" s="412"/>
      <c r="ASX727" s="412"/>
      <c r="ASY727" s="412"/>
      <c r="ASZ727" s="412"/>
      <c r="ATA727" s="412"/>
      <c r="ATB727" s="412"/>
      <c r="ATC727" s="412"/>
      <c r="ATD727" s="412"/>
      <c r="ATE727" s="412"/>
      <c r="ATF727" s="412"/>
      <c r="ATG727" s="412"/>
      <c r="ATH727" s="412"/>
      <c r="ATI727" s="412"/>
      <c r="ATJ727" s="412"/>
      <c r="ATK727" s="412"/>
      <c r="ATL727" s="412"/>
      <c r="ATM727" s="412"/>
      <c r="ATN727" s="413"/>
      <c r="ATO727" s="413"/>
      <c r="ATP727" s="413"/>
      <c r="ATQ727" s="413"/>
      <c r="ATR727" s="413"/>
      <c r="ATS727" s="413"/>
      <c r="ATT727" s="413"/>
      <c r="ATU727" s="413"/>
      <c r="ATV727" s="413"/>
      <c r="ATW727" s="413"/>
      <c r="ATX727" s="413"/>
      <c r="ATY727" s="413"/>
      <c r="ATZ727" s="413"/>
      <c r="AUA727" s="413"/>
      <c r="AUB727" s="413"/>
      <c r="AUC727" s="413"/>
      <c r="AUD727" s="413"/>
      <c r="AUE727" s="413"/>
      <c r="AUF727" s="413"/>
      <c r="AUG727" s="413"/>
      <c r="AUH727" s="413"/>
      <c r="AUI727" s="413"/>
      <c r="AUJ727" s="413"/>
      <c r="AUK727" s="413"/>
      <c r="AUL727" s="414"/>
      <c r="AUM727" s="414"/>
      <c r="AUN727" s="414"/>
      <c r="AUO727" s="414"/>
      <c r="AUP727" s="414"/>
      <c r="AUQ727" s="413"/>
      <c r="AUR727" s="413"/>
      <c r="AUS727" s="414"/>
      <c r="AUT727" s="414"/>
      <c r="AUU727" s="413"/>
      <c r="AUV727" s="413"/>
      <c r="AUW727" s="414"/>
      <c r="AUX727" s="414"/>
      <c r="AUY727" s="413"/>
      <c r="AUZ727" s="413"/>
      <c r="AVA727" s="413"/>
      <c r="AVB727" s="413"/>
      <c r="AVC727" s="413"/>
      <c r="AVD727" s="413"/>
      <c r="AVE727" s="413"/>
      <c r="AVF727" s="414"/>
      <c r="AVG727" s="414"/>
      <c r="AVH727" s="413"/>
      <c r="AVI727" s="413"/>
      <c r="AVJ727" s="414"/>
      <c r="AVK727" s="414"/>
      <c r="AVL727" s="413"/>
      <c r="AVM727" s="413"/>
      <c r="AVN727" s="413"/>
      <c r="AVO727" s="413"/>
      <c r="AVP727" s="413"/>
      <c r="AVQ727" s="407"/>
      <c r="AVR727" s="439"/>
      <c r="AVS727" s="413"/>
      <c r="AVT727" s="413"/>
      <c r="AVU727" s="413"/>
      <c r="AVV727" s="413"/>
      <c r="AVW727" s="413"/>
      <c r="AVX727" s="413"/>
      <c r="AVY727" s="413"/>
      <c r="AVZ727" s="412"/>
      <c r="AWA727" s="412"/>
      <c r="AWB727" s="412"/>
      <c r="AWC727" s="412"/>
      <c r="AWD727" s="412"/>
      <c r="AWE727" s="412"/>
      <c r="AWF727" s="412"/>
      <c r="AWG727" s="412"/>
      <c r="AWH727" s="412"/>
      <c r="AWI727" s="412"/>
      <c r="AWJ727" s="412"/>
      <c r="AWK727" s="412"/>
      <c r="AWL727" s="412"/>
      <c r="AWM727" s="412"/>
      <c r="AWN727" s="412"/>
      <c r="AWO727" s="412"/>
      <c r="AWP727" s="412"/>
      <c r="AWQ727" s="412"/>
      <c r="AWR727" s="412"/>
      <c r="AWS727" s="412"/>
      <c r="AWT727" s="412"/>
      <c r="AWU727" s="412"/>
      <c r="AWV727" s="412"/>
      <c r="AWW727" s="412"/>
      <c r="AWX727" s="412"/>
      <c r="AWY727" s="412"/>
      <c r="AWZ727" s="412"/>
      <c r="AXA727" s="412"/>
      <c r="AXB727" s="412"/>
      <c r="AXC727" s="412"/>
      <c r="AXD727" s="412"/>
      <c r="AXE727" s="412"/>
      <c r="AXF727" s="412"/>
      <c r="AXG727" s="412"/>
      <c r="AXH727" s="412"/>
      <c r="AXI727" s="412"/>
      <c r="AXJ727" s="412"/>
      <c r="AXK727" s="412"/>
      <c r="AXL727" s="412"/>
      <c r="AXM727" s="412"/>
      <c r="AXN727" s="412"/>
      <c r="AXO727" s="412"/>
      <c r="AXP727" s="412"/>
      <c r="AXQ727" s="412"/>
      <c r="AXR727" s="413"/>
      <c r="AXS727" s="413"/>
      <c r="AXT727" s="413"/>
      <c r="AXU727" s="413"/>
      <c r="AXV727" s="413"/>
      <c r="AXW727" s="413"/>
      <c r="AXX727" s="413"/>
      <c r="AXY727" s="413"/>
      <c r="AXZ727" s="413"/>
      <c r="AYA727" s="413"/>
      <c r="AYB727" s="413"/>
      <c r="AYC727" s="413"/>
      <c r="AYD727" s="413"/>
      <c r="AYE727" s="413"/>
      <c r="AYF727" s="413"/>
      <c r="AYG727" s="413"/>
      <c r="AYH727" s="413"/>
      <c r="AYI727" s="413"/>
      <c r="AYJ727" s="413"/>
      <c r="AYK727" s="413"/>
      <c r="AYL727" s="413"/>
      <c r="AYM727" s="413"/>
      <c r="AYN727" s="413"/>
      <c r="AYO727" s="413"/>
      <c r="AYP727" s="414"/>
      <c r="AYQ727" s="414"/>
      <c r="AYR727" s="414"/>
      <c r="AYS727" s="414"/>
      <c r="AYT727" s="414"/>
      <c r="AYU727" s="413"/>
      <c r="AYV727" s="413"/>
      <c r="AYW727" s="414"/>
      <c r="AYX727" s="414"/>
      <c r="AYY727" s="413"/>
      <c r="AYZ727" s="413"/>
      <c r="AZA727" s="414"/>
      <c r="AZB727" s="414"/>
      <c r="AZC727" s="413"/>
      <c r="AZD727" s="413"/>
      <c r="AZE727" s="413"/>
      <c r="AZF727" s="413"/>
      <c r="AZG727" s="413"/>
      <c r="AZH727" s="413"/>
      <c r="AZI727" s="413"/>
      <c r="AZJ727" s="414"/>
      <c r="AZK727" s="414"/>
      <c r="AZL727" s="413"/>
      <c r="AZM727" s="413"/>
      <c r="AZN727" s="414"/>
      <c r="AZO727" s="414"/>
      <c r="AZP727" s="413"/>
      <c r="AZQ727" s="413"/>
      <c r="AZR727" s="413"/>
      <c r="AZS727" s="413"/>
      <c r="AZT727" s="413"/>
      <c r="AZU727" s="407"/>
      <c r="AZV727" s="439"/>
      <c r="AZW727" s="413"/>
      <c r="AZX727" s="413"/>
      <c r="AZY727" s="413"/>
      <c r="AZZ727" s="413"/>
      <c r="BAA727" s="413"/>
      <c r="BAB727" s="413"/>
      <c r="BAC727" s="413"/>
      <c r="BAD727" s="412"/>
      <c r="BAE727" s="412"/>
      <c r="BAF727" s="412"/>
      <c r="BAG727" s="412"/>
      <c r="BAH727" s="412"/>
      <c r="BAI727" s="412"/>
      <c r="BAJ727" s="412"/>
      <c r="BAK727" s="412"/>
      <c r="BAL727" s="412"/>
      <c r="BAM727" s="412"/>
      <c r="BAN727" s="412"/>
      <c r="BAO727" s="412"/>
      <c r="BAP727" s="412"/>
      <c r="BAQ727" s="412"/>
      <c r="BAR727" s="412"/>
      <c r="BAS727" s="412"/>
      <c r="BAT727" s="412"/>
      <c r="BAU727" s="412"/>
      <c r="BAV727" s="412"/>
      <c r="BAW727" s="412"/>
      <c r="BAX727" s="412"/>
      <c r="BAY727" s="412"/>
      <c r="BAZ727" s="412"/>
      <c r="BBA727" s="412"/>
      <c r="BBB727" s="412"/>
      <c r="BBC727" s="412"/>
      <c r="BBD727" s="412"/>
      <c r="BBE727" s="412"/>
      <c r="BBF727" s="412"/>
      <c r="BBG727" s="412"/>
      <c r="BBH727" s="412"/>
      <c r="BBI727" s="412"/>
      <c r="BBJ727" s="412"/>
      <c r="BBK727" s="412"/>
      <c r="BBL727" s="412"/>
      <c r="BBM727" s="412"/>
      <c r="BBN727" s="412"/>
      <c r="BBO727" s="412"/>
      <c r="BBP727" s="412"/>
      <c r="BBQ727" s="412"/>
      <c r="BBR727" s="412"/>
      <c r="BBS727" s="412"/>
      <c r="BBT727" s="412"/>
      <c r="BBU727" s="412"/>
      <c r="BBV727" s="413"/>
      <c r="BBW727" s="413"/>
      <c r="BBX727" s="413"/>
      <c r="BBY727" s="413"/>
      <c r="BBZ727" s="413"/>
      <c r="BCA727" s="413"/>
      <c r="BCB727" s="413"/>
      <c r="BCC727" s="413"/>
      <c r="BCD727" s="413"/>
      <c r="BCE727" s="413"/>
      <c r="BCF727" s="413"/>
      <c r="BCG727" s="413"/>
      <c r="BCH727" s="413"/>
      <c r="BCI727" s="413"/>
      <c r="BCJ727" s="413"/>
      <c r="BCK727" s="413"/>
      <c r="BCL727" s="413"/>
      <c r="BCM727" s="413"/>
      <c r="BCN727" s="413"/>
      <c r="BCO727" s="413"/>
      <c r="BCP727" s="413"/>
      <c r="BCQ727" s="413"/>
      <c r="BCR727" s="413"/>
      <c r="BCS727" s="413"/>
      <c r="BCT727" s="414"/>
      <c r="BCU727" s="414"/>
      <c r="BCV727" s="414"/>
      <c r="BCW727" s="414"/>
      <c r="BCX727" s="414"/>
      <c r="BCY727" s="413"/>
      <c r="BCZ727" s="413"/>
      <c r="BDA727" s="414"/>
      <c r="BDB727" s="414"/>
      <c r="BDC727" s="413"/>
      <c r="BDD727" s="413"/>
      <c r="BDE727" s="414"/>
      <c r="BDF727" s="414"/>
      <c r="BDG727" s="413"/>
      <c r="BDH727" s="413"/>
      <c r="BDI727" s="413"/>
      <c r="BDJ727" s="413"/>
      <c r="BDK727" s="413"/>
      <c r="BDL727" s="413"/>
      <c r="BDM727" s="413"/>
      <c r="BDN727" s="414"/>
      <c r="BDO727" s="414"/>
      <c r="BDP727" s="413"/>
      <c r="BDQ727" s="413"/>
      <c r="BDR727" s="414"/>
      <c r="BDS727" s="414"/>
      <c r="BDT727" s="413"/>
      <c r="BDU727" s="413"/>
      <c r="BDV727" s="413"/>
      <c r="BDW727" s="413"/>
      <c r="BDX727" s="413"/>
      <c r="BDY727" s="407"/>
      <c r="BDZ727" s="439"/>
      <c r="BEA727" s="413"/>
      <c r="BEB727" s="413"/>
      <c r="BEC727" s="413"/>
      <c r="BED727" s="413"/>
      <c r="BEE727" s="413"/>
      <c r="BEF727" s="413"/>
      <c r="BEG727" s="413"/>
      <c r="BEH727" s="412"/>
      <c r="BEI727" s="412"/>
      <c r="BEJ727" s="412"/>
      <c r="BEK727" s="412"/>
      <c r="BEL727" s="412"/>
      <c r="BEM727" s="412"/>
      <c r="BEN727" s="412"/>
      <c r="BEO727" s="412"/>
      <c r="BEP727" s="412"/>
      <c r="BEQ727" s="412"/>
      <c r="BER727" s="412"/>
      <c r="BES727" s="412"/>
      <c r="BET727" s="412"/>
      <c r="BEU727" s="412"/>
      <c r="BEV727" s="412"/>
      <c r="BEW727" s="412"/>
      <c r="BEX727" s="412"/>
      <c r="BEY727" s="412"/>
      <c r="BEZ727" s="412"/>
      <c r="BFA727" s="412"/>
      <c r="BFB727" s="412"/>
      <c r="BFC727" s="412"/>
      <c r="BFD727" s="412"/>
      <c r="BFE727" s="412"/>
      <c r="BFF727" s="412"/>
      <c r="BFG727" s="412"/>
      <c r="BFH727" s="412"/>
      <c r="BFI727" s="412"/>
      <c r="BFJ727" s="412"/>
      <c r="BFK727" s="412"/>
      <c r="BFL727" s="412"/>
      <c r="BFM727" s="412"/>
      <c r="BFN727" s="412"/>
      <c r="BFO727" s="412"/>
      <c r="BFP727" s="412"/>
      <c r="BFQ727" s="412"/>
      <c r="BFR727" s="412"/>
      <c r="BFS727" s="412"/>
      <c r="BFT727" s="412"/>
      <c r="BFU727" s="412"/>
      <c r="BFV727" s="412"/>
      <c r="BFW727" s="412"/>
      <c r="BFX727" s="412"/>
      <c r="BFY727" s="412"/>
      <c r="BFZ727" s="413"/>
      <c r="BGA727" s="413"/>
      <c r="BGB727" s="413"/>
      <c r="BGC727" s="413"/>
      <c r="BGD727" s="413"/>
      <c r="BGE727" s="413"/>
      <c r="BGF727" s="413"/>
      <c r="BGG727" s="413"/>
      <c r="BGH727" s="413"/>
      <c r="BGI727" s="413"/>
      <c r="BGJ727" s="413"/>
      <c r="BGK727" s="413"/>
      <c r="BGL727" s="413"/>
      <c r="BGM727" s="413"/>
      <c r="BGN727" s="413"/>
      <c r="BGO727" s="413"/>
      <c r="BGP727" s="413"/>
      <c r="BGQ727" s="413"/>
      <c r="BGR727" s="413"/>
      <c r="BGS727" s="413"/>
      <c r="BGT727" s="413"/>
      <c r="BGU727" s="413"/>
      <c r="BGV727" s="413"/>
      <c r="BGW727" s="413"/>
      <c r="BGX727" s="414"/>
      <c r="BGY727" s="414"/>
      <c r="BGZ727" s="414"/>
      <c r="BHA727" s="414"/>
      <c r="BHB727" s="414"/>
      <c r="BHC727" s="413"/>
      <c r="BHD727" s="413"/>
      <c r="BHE727" s="414"/>
      <c r="BHF727" s="414"/>
      <c r="BHG727" s="413"/>
      <c r="BHH727" s="413"/>
      <c r="BHI727" s="414"/>
      <c r="BHJ727" s="414"/>
      <c r="BHK727" s="413"/>
      <c r="BHL727" s="413"/>
      <c r="BHM727" s="413"/>
      <c r="BHN727" s="413"/>
      <c r="BHO727" s="413"/>
      <c r="BHP727" s="413"/>
      <c r="BHQ727" s="413"/>
      <c r="BHR727" s="414"/>
      <c r="BHS727" s="414"/>
      <c r="BHT727" s="413"/>
      <c r="BHU727" s="413"/>
      <c r="BHV727" s="414"/>
      <c r="BHW727" s="414"/>
      <c r="BHX727" s="413"/>
      <c r="BHY727" s="413"/>
      <c r="BHZ727" s="413"/>
      <c r="BIA727" s="413"/>
      <c r="BIB727" s="413"/>
      <c r="BIC727" s="407"/>
      <c r="BID727" s="439"/>
      <c r="BIE727" s="413"/>
      <c r="BIF727" s="413"/>
      <c r="BIG727" s="413"/>
      <c r="BIH727" s="413"/>
      <c r="BII727" s="413"/>
      <c r="BIJ727" s="413"/>
      <c r="BIK727" s="413"/>
      <c r="BIL727" s="412"/>
      <c r="BIM727" s="412"/>
      <c r="BIN727" s="412"/>
      <c r="BIO727" s="412"/>
      <c r="BIP727" s="412"/>
      <c r="BIQ727" s="412"/>
      <c r="BIR727" s="412"/>
      <c r="BIS727" s="412"/>
      <c r="BIT727" s="412"/>
      <c r="BIU727" s="412"/>
      <c r="BIV727" s="412"/>
      <c r="BIW727" s="412"/>
      <c r="BIX727" s="412"/>
      <c r="BIY727" s="412"/>
      <c r="BIZ727" s="412"/>
      <c r="BJA727" s="412"/>
      <c r="BJB727" s="412"/>
      <c r="BJC727" s="412"/>
      <c r="BJD727" s="412"/>
      <c r="BJE727" s="412"/>
      <c r="BJF727" s="412"/>
      <c r="BJG727" s="412"/>
      <c r="BJH727" s="412"/>
      <c r="BJI727" s="412"/>
      <c r="BJJ727" s="412"/>
      <c r="BJK727" s="412"/>
      <c r="BJL727" s="412"/>
      <c r="BJM727" s="412"/>
      <c r="BJN727" s="412"/>
      <c r="BJO727" s="412"/>
      <c r="BJP727" s="412"/>
      <c r="BJQ727" s="412"/>
      <c r="BJR727" s="412"/>
      <c r="BJS727" s="412"/>
      <c r="BJT727" s="412"/>
      <c r="BJU727" s="412"/>
      <c r="BJV727" s="412"/>
      <c r="BJW727" s="412"/>
      <c r="BJX727" s="412"/>
      <c r="BJY727" s="412"/>
      <c r="BJZ727" s="412"/>
      <c r="BKA727" s="412"/>
      <c r="BKB727" s="412"/>
      <c r="BKC727" s="412"/>
      <c r="BKD727" s="413"/>
      <c r="BKE727" s="413"/>
      <c r="BKF727" s="413"/>
      <c r="BKG727" s="413"/>
      <c r="BKH727" s="413"/>
      <c r="BKI727" s="413"/>
      <c r="BKJ727" s="413"/>
      <c r="BKK727" s="413"/>
      <c r="BKL727" s="413"/>
      <c r="BKM727" s="413"/>
      <c r="BKN727" s="413"/>
      <c r="BKO727" s="413"/>
      <c r="BKP727" s="413"/>
      <c r="BKQ727" s="413"/>
      <c r="BKR727" s="413"/>
      <c r="BKS727" s="413"/>
      <c r="BKT727" s="413"/>
      <c r="BKU727" s="413"/>
      <c r="BKV727" s="413"/>
      <c r="BKW727" s="413"/>
      <c r="BKX727" s="413"/>
      <c r="BKY727" s="413"/>
      <c r="BKZ727" s="413"/>
      <c r="BLA727" s="413"/>
      <c r="BLB727" s="414"/>
      <c r="BLC727" s="414"/>
      <c r="BLD727" s="414"/>
      <c r="BLE727" s="414"/>
      <c r="BLF727" s="414"/>
      <c r="BLG727" s="413"/>
      <c r="BLH727" s="413"/>
      <c r="BLI727" s="414"/>
      <c r="BLJ727" s="414"/>
      <c r="BLK727" s="413"/>
      <c r="BLL727" s="413"/>
      <c r="BLM727" s="414"/>
      <c r="BLN727" s="414"/>
      <c r="BLO727" s="413"/>
      <c r="BLP727" s="413"/>
      <c r="BLQ727" s="413"/>
      <c r="BLR727" s="413"/>
      <c r="BLS727" s="413"/>
      <c r="BLT727" s="413"/>
      <c r="BLU727" s="413"/>
      <c r="BLV727" s="414"/>
      <c r="BLW727" s="414"/>
      <c r="BLX727" s="413"/>
      <c r="BLY727" s="413"/>
      <c r="BLZ727" s="414"/>
      <c r="BMA727" s="414"/>
      <c r="BMB727" s="413"/>
      <c r="BMC727" s="413"/>
      <c r="BMD727" s="413"/>
      <c r="BME727" s="413"/>
      <c r="BMF727" s="413"/>
      <c r="BMG727" s="407"/>
      <c r="BMH727" s="439"/>
      <c r="BMI727" s="413"/>
      <c r="BMJ727" s="413"/>
      <c r="BMK727" s="413"/>
      <c r="BML727" s="413"/>
      <c r="BMM727" s="413"/>
      <c r="BMN727" s="413"/>
      <c r="BMO727" s="413"/>
      <c r="BMP727" s="412"/>
      <c r="BMQ727" s="412"/>
      <c r="BMR727" s="412"/>
      <c r="BMS727" s="412"/>
      <c r="BMT727" s="412"/>
      <c r="BMU727" s="412"/>
      <c r="BMV727" s="412"/>
      <c r="BMW727" s="412"/>
      <c r="BMX727" s="412"/>
      <c r="BMY727" s="412"/>
      <c r="BMZ727" s="412"/>
      <c r="BNA727" s="412"/>
      <c r="BNB727" s="412"/>
      <c r="BNC727" s="412"/>
      <c r="BND727" s="412"/>
      <c r="BNE727" s="412"/>
      <c r="BNF727" s="412"/>
      <c r="BNG727" s="412"/>
      <c r="BNH727" s="412"/>
      <c r="BNI727" s="412"/>
      <c r="BNJ727" s="412"/>
      <c r="BNK727" s="412"/>
      <c r="BNL727" s="412"/>
      <c r="BNM727" s="412"/>
      <c r="BNN727" s="412"/>
      <c r="BNO727" s="412"/>
      <c r="BNP727" s="412"/>
      <c r="BNQ727" s="412"/>
      <c r="BNR727" s="412"/>
      <c r="BNS727" s="412"/>
      <c r="BNT727" s="412"/>
      <c r="BNU727" s="412"/>
      <c r="BNV727" s="412"/>
      <c r="BNW727" s="412"/>
      <c r="BNX727" s="412"/>
      <c r="BNY727" s="412"/>
      <c r="BNZ727" s="412"/>
      <c r="BOA727" s="412"/>
      <c r="BOB727" s="412"/>
      <c r="BOC727" s="412"/>
      <c r="BOD727" s="412"/>
      <c r="BOE727" s="412"/>
      <c r="BOF727" s="412"/>
      <c r="BOG727" s="412"/>
      <c r="BOH727" s="413"/>
      <c r="BOI727" s="413"/>
      <c r="BOJ727" s="413"/>
      <c r="BOK727" s="413"/>
      <c r="BOL727" s="413"/>
      <c r="BOM727" s="413"/>
      <c r="BON727" s="413"/>
      <c r="BOO727" s="413"/>
      <c r="BOP727" s="413"/>
      <c r="BOQ727" s="413"/>
      <c r="BOR727" s="413"/>
      <c r="BOS727" s="413"/>
      <c r="BOT727" s="413"/>
      <c r="BOU727" s="413"/>
      <c r="BOV727" s="413"/>
      <c r="BOW727" s="413"/>
      <c r="BOX727" s="413"/>
      <c r="BOY727" s="413"/>
      <c r="BOZ727" s="413"/>
      <c r="BPA727" s="413"/>
      <c r="BPB727" s="413"/>
      <c r="BPC727" s="413"/>
      <c r="BPD727" s="413"/>
      <c r="BPE727" s="413"/>
      <c r="BPF727" s="414"/>
      <c r="BPG727" s="414"/>
      <c r="BPH727" s="414"/>
      <c r="BPI727" s="414"/>
      <c r="BPJ727" s="414"/>
      <c r="BPK727" s="413"/>
      <c r="BPL727" s="413"/>
      <c r="BPM727" s="414"/>
      <c r="BPN727" s="414"/>
      <c r="BPO727" s="413"/>
      <c r="BPP727" s="413"/>
      <c r="BPQ727" s="414"/>
      <c r="BPR727" s="414"/>
      <c r="BPS727" s="413"/>
      <c r="BPT727" s="413"/>
      <c r="BPU727" s="413"/>
      <c r="BPV727" s="413"/>
      <c r="BPW727" s="413"/>
      <c r="BPX727" s="413"/>
      <c r="BPY727" s="413"/>
      <c r="BPZ727" s="414"/>
      <c r="BQA727" s="414"/>
      <c r="BQB727" s="413"/>
      <c r="BQC727" s="413"/>
      <c r="BQD727" s="414"/>
      <c r="BQE727" s="414"/>
      <c r="BQF727" s="413"/>
      <c r="BQG727" s="413"/>
      <c r="BQH727" s="413"/>
      <c r="BQI727" s="413"/>
      <c r="BQJ727" s="413"/>
      <c r="BQK727" s="407"/>
      <c r="BQL727" s="439"/>
      <c r="BQM727" s="413"/>
      <c r="BQN727" s="413"/>
      <c r="BQO727" s="413"/>
      <c r="BQP727" s="413"/>
      <c r="BQQ727" s="413"/>
      <c r="BQR727" s="413"/>
      <c r="BQS727" s="413"/>
      <c r="BQT727" s="412"/>
      <c r="BQU727" s="412"/>
      <c r="BQV727" s="412"/>
      <c r="BQW727" s="412"/>
      <c r="BQX727" s="412"/>
      <c r="BQY727" s="412"/>
      <c r="BQZ727" s="412"/>
      <c r="BRA727" s="412"/>
      <c r="BRB727" s="412"/>
      <c r="BRC727" s="412"/>
      <c r="BRD727" s="412"/>
      <c r="BRE727" s="412"/>
      <c r="BRF727" s="412"/>
      <c r="BRG727" s="412"/>
      <c r="BRH727" s="412"/>
      <c r="BRI727" s="412"/>
      <c r="BRJ727" s="412"/>
      <c r="BRK727" s="412"/>
      <c r="BRL727" s="412"/>
      <c r="BRM727" s="412"/>
      <c r="BRN727" s="412"/>
      <c r="BRO727" s="412"/>
      <c r="BRP727" s="412"/>
      <c r="BRQ727" s="412"/>
      <c r="BRR727" s="412"/>
      <c r="BRS727" s="412"/>
      <c r="BRT727" s="412"/>
      <c r="BRU727" s="412"/>
      <c r="BRV727" s="412"/>
      <c r="BRW727" s="412"/>
      <c r="BRX727" s="412"/>
      <c r="BRY727" s="412"/>
      <c r="BRZ727" s="412"/>
      <c r="BSA727" s="412"/>
      <c r="BSB727" s="412"/>
      <c r="BSC727" s="412"/>
      <c r="BSD727" s="412"/>
      <c r="BSE727" s="412"/>
      <c r="BSF727" s="412"/>
      <c r="BSG727" s="412"/>
      <c r="BSH727" s="412"/>
      <c r="BSI727" s="412"/>
      <c r="BSJ727" s="412"/>
      <c r="BSK727" s="412"/>
      <c r="BSL727" s="413"/>
      <c r="BSM727" s="413"/>
      <c r="BSN727" s="413"/>
      <c r="BSO727" s="413"/>
      <c r="BSP727" s="413"/>
      <c r="BSQ727" s="413"/>
      <c r="BSR727" s="413"/>
      <c r="BSS727" s="413"/>
      <c r="BST727" s="413"/>
      <c r="BSU727" s="413"/>
      <c r="BSV727" s="413"/>
      <c r="BSW727" s="413"/>
      <c r="BSX727" s="413"/>
      <c r="BSY727" s="413"/>
      <c r="BSZ727" s="413"/>
      <c r="BTA727" s="413"/>
      <c r="BTB727" s="413"/>
      <c r="BTC727" s="413"/>
      <c r="BTD727" s="413"/>
      <c r="BTE727" s="413"/>
      <c r="BTF727" s="413"/>
      <c r="BTG727" s="413"/>
      <c r="BTH727" s="413"/>
      <c r="BTI727" s="413"/>
      <c r="BTJ727" s="414"/>
      <c r="BTK727" s="414"/>
      <c r="BTL727" s="414"/>
      <c r="BTM727" s="414"/>
      <c r="BTN727" s="414"/>
      <c r="BTO727" s="413"/>
      <c r="BTP727" s="413"/>
      <c r="BTQ727" s="414"/>
      <c r="BTR727" s="414"/>
      <c r="BTS727" s="413"/>
      <c r="BTT727" s="413"/>
      <c r="BTU727" s="414"/>
      <c r="BTV727" s="414"/>
      <c r="BTW727" s="413"/>
      <c r="BTX727" s="413"/>
      <c r="BTY727" s="413"/>
      <c r="BTZ727" s="413"/>
      <c r="BUA727" s="413"/>
      <c r="BUB727" s="413"/>
      <c r="BUC727" s="413"/>
      <c r="BUD727" s="414"/>
      <c r="BUE727" s="414"/>
      <c r="BUF727" s="413"/>
      <c r="BUG727" s="413"/>
      <c r="BUH727" s="414"/>
      <c r="BUI727" s="414"/>
      <c r="BUJ727" s="413"/>
      <c r="BUK727" s="413"/>
      <c r="BUL727" s="413"/>
      <c r="BUM727" s="413"/>
      <c r="BUN727" s="413"/>
      <c r="BUO727" s="407"/>
      <c r="BUP727" s="439"/>
      <c r="BUQ727" s="413"/>
      <c r="BUR727" s="413"/>
      <c r="BUS727" s="413"/>
      <c r="BUT727" s="413"/>
      <c r="BUU727" s="413"/>
      <c r="BUV727" s="413"/>
      <c r="BUW727" s="413"/>
      <c r="BUX727" s="412"/>
      <c r="BUY727" s="412"/>
      <c r="BUZ727" s="412"/>
      <c r="BVA727" s="412"/>
      <c r="BVB727" s="412"/>
      <c r="BVC727" s="412"/>
      <c r="BVD727" s="412"/>
      <c r="BVE727" s="412"/>
      <c r="BVF727" s="412"/>
      <c r="BVG727" s="412"/>
      <c r="BVH727" s="412"/>
      <c r="BVI727" s="412"/>
      <c r="BVJ727" s="412"/>
      <c r="BVK727" s="412"/>
      <c r="BVL727" s="412"/>
      <c r="BVM727" s="412"/>
      <c r="BVN727" s="412"/>
      <c r="BVO727" s="412"/>
      <c r="BVP727" s="412"/>
      <c r="BVQ727" s="412"/>
      <c r="BVR727" s="412"/>
      <c r="BVS727" s="412"/>
      <c r="BVT727" s="412"/>
      <c r="BVU727" s="412"/>
      <c r="BVV727" s="412"/>
      <c r="BVW727" s="412"/>
      <c r="BVX727" s="412"/>
      <c r="BVY727" s="412"/>
      <c r="BVZ727" s="412"/>
      <c r="BWA727" s="412"/>
      <c r="BWB727" s="412"/>
      <c r="BWC727" s="412"/>
      <c r="BWD727" s="412"/>
      <c r="BWE727" s="412"/>
      <c r="BWF727" s="412"/>
      <c r="BWG727" s="412"/>
      <c r="BWH727" s="412"/>
      <c r="BWI727" s="412"/>
      <c r="BWJ727" s="412"/>
      <c r="BWK727" s="412"/>
      <c r="BWL727" s="412"/>
      <c r="BWM727" s="412"/>
      <c r="BWN727" s="412"/>
      <c r="BWO727" s="412"/>
      <c r="BWP727" s="413"/>
      <c r="BWQ727" s="413"/>
      <c r="BWR727" s="413"/>
      <c r="BWS727" s="413"/>
      <c r="BWT727" s="413"/>
      <c r="BWU727" s="413"/>
      <c r="BWV727" s="413"/>
      <c r="BWW727" s="413"/>
      <c r="BWX727" s="413"/>
      <c r="BWY727" s="413"/>
      <c r="BWZ727" s="413"/>
      <c r="BXA727" s="413"/>
      <c r="BXB727" s="413"/>
      <c r="BXC727" s="413"/>
      <c r="BXD727" s="413"/>
      <c r="BXE727" s="413"/>
      <c r="BXF727" s="413"/>
      <c r="BXG727" s="413"/>
      <c r="BXH727" s="413"/>
      <c r="BXI727" s="413"/>
      <c r="BXJ727" s="413"/>
      <c r="BXK727" s="413"/>
      <c r="BXL727" s="413"/>
      <c r="BXM727" s="413"/>
      <c r="BXN727" s="414"/>
      <c r="BXO727" s="414"/>
      <c r="BXP727" s="414"/>
      <c r="BXQ727" s="414"/>
      <c r="BXR727" s="414"/>
      <c r="BXS727" s="413"/>
      <c r="BXT727" s="413"/>
      <c r="BXU727" s="414"/>
      <c r="BXV727" s="414"/>
      <c r="BXW727" s="413"/>
      <c r="BXX727" s="413"/>
      <c r="BXY727" s="414"/>
      <c r="BXZ727" s="414"/>
      <c r="BYA727" s="413"/>
      <c r="BYB727" s="413"/>
      <c r="BYC727" s="413"/>
      <c r="BYD727" s="413"/>
      <c r="BYE727" s="413"/>
      <c r="BYF727" s="413"/>
      <c r="BYG727" s="413"/>
      <c r="BYH727" s="414"/>
      <c r="BYI727" s="414"/>
      <c r="BYJ727" s="413"/>
      <c r="BYK727" s="413"/>
      <c r="BYL727" s="414"/>
      <c r="BYM727" s="414"/>
      <c r="BYN727" s="413"/>
      <c r="BYO727" s="413"/>
      <c r="BYP727" s="413"/>
      <c r="BYQ727" s="413"/>
      <c r="BYR727" s="413"/>
      <c r="BYS727" s="407"/>
      <c r="BYT727" s="439"/>
      <c r="BYU727" s="413"/>
      <c r="BYV727" s="413"/>
      <c r="BYW727" s="413"/>
      <c r="BYX727" s="413"/>
      <c r="BYY727" s="413"/>
      <c r="BYZ727" s="413"/>
      <c r="BZA727" s="413"/>
      <c r="BZB727" s="412"/>
      <c r="BZC727" s="412"/>
      <c r="BZD727" s="412"/>
      <c r="BZE727" s="412"/>
      <c r="BZF727" s="412"/>
      <c r="BZG727" s="412"/>
      <c r="BZH727" s="412"/>
      <c r="BZI727" s="412"/>
      <c r="BZJ727" s="412"/>
      <c r="BZK727" s="412"/>
      <c r="BZL727" s="412"/>
      <c r="BZM727" s="412"/>
      <c r="BZN727" s="412"/>
      <c r="BZO727" s="412"/>
      <c r="BZP727" s="412"/>
      <c r="BZQ727" s="412"/>
      <c r="BZR727" s="412"/>
      <c r="BZS727" s="412"/>
      <c r="BZT727" s="412"/>
      <c r="BZU727" s="412"/>
      <c r="BZV727" s="412"/>
      <c r="BZW727" s="412"/>
      <c r="BZX727" s="412"/>
      <c r="BZY727" s="412"/>
      <c r="BZZ727" s="412"/>
      <c r="CAA727" s="412"/>
      <c r="CAB727" s="412"/>
      <c r="CAC727" s="412"/>
      <c r="CAD727" s="412"/>
      <c r="CAE727" s="412"/>
      <c r="CAF727" s="412"/>
      <c r="CAG727" s="412"/>
      <c r="CAH727" s="412"/>
      <c r="CAI727" s="412"/>
      <c r="CAJ727" s="412"/>
      <c r="CAK727" s="412"/>
      <c r="CAL727" s="412"/>
      <c r="CAM727" s="412"/>
      <c r="CAN727" s="412"/>
      <c r="CAO727" s="412"/>
      <c r="CAP727" s="412"/>
      <c r="CAQ727" s="412"/>
      <c r="CAR727" s="412"/>
      <c r="CAS727" s="412"/>
      <c r="CAT727" s="413"/>
      <c r="CAU727" s="413"/>
      <c r="CAV727" s="413"/>
      <c r="CAW727" s="413"/>
      <c r="CAX727" s="413"/>
      <c r="CAY727" s="413"/>
      <c r="CAZ727" s="413"/>
      <c r="CBA727" s="413"/>
      <c r="CBB727" s="413"/>
      <c r="CBC727" s="413"/>
      <c r="CBD727" s="413"/>
      <c r="CBE727" s="413"/>
      <c r="CBF727" s="413"/>
      <c r="CBG727" s="413"/>
      <c r="CBH727" s="413"/>
      <c r="CBI727" s="413"/>
      <c r="CBJ727" s="413"/>
      <c r="CBK727" s="413"/>
      <c r="CBL727" s="413"/>
      <c r="CBM727" s="413"/>
      <c r="CBN727" s="413"/>
      <c r="CBO727" s="413"/>
      <c r="CBP727" s="413"/>
      <c r="CBQ727" s="413"/>
      <c r="CBR727" s="414"/>
      <c r="CBS727" s="414"/>
      <c r="CBT727" s="414"/>
      <c r="CBU727" s="414"/>
      <c r="CBV727" s="414"/>
      <c r="CBW727" s="413"/>
      <c r="CBX727" s="413"/>
      <c r="CBY727" s="414"/>
      <c r="CBZ727" s="414"/>
      <c r="CCA727" s="413"/>
      <c r="CCB727" s="413"/>
      <c r="CCC727" s="414"/>
      <c r="CCD727" s="414"/>
      <c r="CCE727" s="413"/>
      <c r="CCF727" s="413"/>
      <c r="CCG727" s="413"/>
      <c r="CCH727" s="413"/>
      <c r="CCI727" s="413"/>
      <c r="CCJ727" s="413"/>
      <c r="CCK727" s="413"/>
      <c r="CCL727" s="414"/>
      <c r="CCM727" s="414"/>
      <c r="CCN727" s="413"/>
      <c r="CCO727" s="413"/>
      <c r="CCP727" s="414"/>
      <c r="CCQ727" s="414"/>
      <c r="CCR727" s="413"/>
      <c r="CCS727" s="413"/>
      <c r="CCT727" s="413"/>
      <c r="CCU727" s="413"/>
      <c r="CCV727" s="413"/>
      <c r="CCW727" s="407"/>
      <c r="CCX727" s="439"/>
      <c r="CCY727" s="413"/>
      <c r="CCZ727" s="413"/>
      <c r="CDA727" s="413"/>
      <c r="CDB727" s="413"/>
      <c r="CDC727" s="413"/>
      <c r="CDD727" s="413"/>
      <c r="CDE727" s="413"/>
      <c r="CDF727" s="412"/>
      <c r="CDG727" s="412"/>
      <c r="CDH727" s="412"/>
      <c r="CDI727" s="412"/>
      <c r="CDJ727" s="412"/>
      <c r="CDK727" s="412"/>
      <c r="CDL727" s="412"/>
      <c r="CDM727" s="412"/>
      <c r="CDN727" s="412"/>
      <c r="CDO727" s="412"/>
      <c r="CDP727" s="412"/>
      <c r="CDQ727" s="412"/>
      <c r="CDR727" s="412"/>
      <c r="CDS727" s="412"/>
      <c r="CDT727" s="412"/>
      <c r="CDU727" s="412"/>
      <c r="CDV727" s="412"/>
      <c r="CDW727" s="412"/>
      <c r="CDX727" s="412"/>
      <c r="CDY727" s="412"/>
      <c r="CDZ727" s="412"/>
      <c r="CEA727" s="412"/>
      <c r="CEB727" s="412"/>
      <c r="CEC727" s="412"/>
      <c r="CED727" s="412"/>
      <c r="CEE727" s="412"/>
      <c r="CEF727" s="412"/>
      <c r="CEG727" s="412"/>
      <c r="CEH727" s="412"/>
      <c r="CEI727" s="412"/>
      <c r="CEJ727" s="412"/>
      <c r="CEK727" s="412"/>
      <c r="CEL727" s="412"/>
      <c r="CEM727" s="412"/>
      <c r="CEN727" s="412"/>
      <c r="CEO727" s="412"/>
      <c r="CEP727" s="412"/>
      <c r="CEQ727" s="412"/>
      <c r="CER727" s="412"/>
      <c r="CES727" s="412"/>
      <c r="CET727" s="412"/>
      <c r="CEU727" s="412"/>
      <c r="CEV727" s="412"/>
      <c r="CEW727" s="412"/>
      <c r="CEX727" s="413"/>
      <c r="CEY727" s="413"/>
      <c r="CEZ727" s="413"/>
      <c r="CFA727" s="413"/>
      <c r="CFB727" s="413"/>
      <c r="CFC727" s="413"/>
      <c r="CFD727" s="413"/>
      <c r="CFE727" s="413"/>
      <c r="CFF727" s="413"/>
      <c r="CFG727" s="413"/>
      <c r="CFH727" s="413"/>
      <c r="CFI727" s="413"/>
      <c r="CFJ727" s="413"/>
      <c r="CFK727" s="413"/>
      <c r="CFL727" s="413"/>
      <c r="CFM727" s="413"/>
      <c r="CFN727" s="413"/>
      <c r="CFO727" s="413"/>
      <c r="CFP727" s="413"/>
      <c r="CFQ727" s="413"/>
      <c r="CFR727" s="413"/>
      <c r="CFS727" s="413"/>
      <c r="CFT727" s="413"/>
      <c r="CFU727" s="413"/>
      <c r="CFV727" s="414"/>
      <c r="CFW727" s="414"/>
      <c r="CFX727" s="414"/>
      <c r="CFY727" s="414"/>
      <c r="CFZ727" s="414"/>
      <c r="CGA727" s="413"/>
      <c r="CGB727" s="413"/>
      <c r="CGC727" s="414"/>
      <c r="CGD727" s="414"/>
      <c r="CGE727" s="413"/>
      <c r="CGF727" s="413"/>
      <c r="CGG727" s="414"/>
      <c r="CGH727" s="414"/>
      <c r="CGI727" s="413"/>
      <c r="CGJ727" s="413"/>
      <c r="CGK727" s="413"/>
      <c r="CGL727" s="413"/>
      <c r="CGM727" s="413"/>
      <c r="CGN727" s="413"/>
      <c r="CGO727" s="413"/>
      <c r="CGP727" s="414"/>
      <c r="CGQ727" s="414"/>
      <c r="CGR727" s="413"/>
      <c r="CGS727" s="413"/>
      <c r="CGT727" s="414"/>
      <c r="CGU727" s="414"/>
      <c r="CGV727" s="413"/>
      <c r="CGW727" s="413"/>
      <c r="CGX727" s="413"/>
      <c r="CGY727" s="413"/>
      <c r="CGZ727" s="413"/>
      <c r="CHA727" s="407"/>
      <c r="CHB727" s="439"/>
      <c r="CHC727" s="413"/>
      <c r="CHD727" s="413"/>
      <c r="CHE727" s="413"/>
      <c r="CHF727" s="413"/>
      <c r="CHG727" s="413"/>
      <c r="CHH727" s="413"/>
      <c r="CHI727" s="413"/>
      <c r="CHJ727" s="412"/>
      <c r="CHK727" s="412"/>
      <c r="CHL727" s="412"/>
      <c r="CHM727" s="412"/>
      <c r="CHN727" s="412"/>
      <c r="CHO727" s="412"/>
      <c r="CHP727" s="412"/>
      <c r="CHQ727" s="412"/>
      <c r="CHR727" s="412"/>
      <c r="CHS727" s="412"/>
      <c r="CHT727" s="412"/>
      <c r="CHU727" s="412"/>
      <c r="CHV727" s="412"/>
      <c r="CHW727" s="412"/>
      <c r="CHX727" s="412"/>
      <c r="CHY727" s="412"/>
      <c r="CHZ727" s="412"/>
      <c r="CIA727" s="412"/>
      <c r="CIB727" s="412"/>
      <c r="CIC727" s="412"/>
      <c r="CID727" s="412"/>
      <c r="CIE727" s="412"/>
      <c r="CIF727" s="412"/>
      <c r="CIG727" s="412"/>
      <c r="CIH727" s="412"/>
      <c r="CII727" s="412"/>
      <c r="CIJ727" s="412"/>
      <c r="CIK727" s="412"/>
      <c r="CIL727" s="412"/>
      <c r="CIM727" s="412"/>
      <c r="CIN727" s="412"/>
      <c r="CIO727" s="412"/>
      <c r="CIP727" s="412"/>
      <c r="CIQ727" s="412"/>
      <c r="CIR727" s="412"/>
      <c r="CIS727" s="412"/>
      <c r="CIT727" s="412"/>
      <c r="CIU727" s="412"/>
      <c r="CIV727" s="412"/>
      <c r="CIW727" s="412"/>
      <c r="CIX727" s="412"/>
      <c r="CIY727" s="412"/>
      <c r="CIZ727" s="412"/>
      <c r="CJA727" s="412"/>
      <c r="CJB727" s="413"/>
      <c r="CJC727" s="413"/>
      <c r="CJD727" s="413"/>
      <c r="CJE727" s="413"/>
      <c r="CJF727" s="413"/>
      <c r="CJG727" s="413"/>
      <c r="CJH727" s="413"/>
      <c r="CJI727" s="413"/>
      <c r="CJJ727" s="413"/>
      <c r="CJK727" s="413"/>
      <c r="CJL727" s="413"/>
      <c r="CJM727" s="413"/>
      <c r="CJN727" s="413"/>
      <c r="CJO727" s="413"/>
      <c r="CJP727" s="413"/>
      <c r="CJQ727" s="413"/>
      <c r="CJR727" s="413"/>
      <c r="CJS727" s="413"/>
      <c r="CJT727" s="413"/>
      <c r="CJU727" s="413"/>
      <c r="CJV727" s="413"/>
      <c r="CJW727" s="413"/>
      <c r="CJX727" s="413"/>
      <c r="CJY727" s="413"/>
      <c r="CJZ727" s="414"/>
      <c r="CKA727" s="414"/>
      <c r="CKB727" s="414"/>
      <c r="CKC727" s="414"/>
      <c r="CKD727" s="414"/>
      <c r="CKE727" s="413"/>
      <c r="CKF727" s="413"/>
      <c r="CKG727" s="414"/>
      <c r="CKH727" s="414"/>
      <c r="CKI727" s="413"/>
      <c r="CKJ727" s="413"/>
      <c r="CKK727" s="414"/>
      <c r="CKL727" s="414"/>
      <c r="CKM727" s="413"/>
      <c r="CKN727" s="413"/>
      <c r="CKO727" s="413"/>
      <c r="CKP727" s="413"/>
      <c r="CKQ727" s="413"/>
      <c r="CKR727" s="413"/>
      <c r="CKS727" s="413"/>
      <c r="CKT727" s="414"/>
      <c r="CKU727" s="414"/>
      <c r="CKV727" s="413"/>
      <c r="CKW727" s="413"/>
      <c r="CKX727" s="414"/>
      <c r="CKY727" s="414"/>
      <c r="CKZ727" s="413"/>
      <c r="CLA727" s="413"/>
      <c r="CLB727" s="413"/>
      <c r="CLC727" s="413"/>
      <c r="CLD727" s="413"/>
      <c r="CLE727" s="407"/>
      <c r="CLF727" s="439"/>
      <c r="CLG727" s="413"/>
      <c r="CLH727" s="413"/>
      <c r="CLI727" s="413"/>
      <c r="CLJ727" s="413"/>
      <c r="CLK727" s="413"/>
      <c r="CLL727" s="413"/>
      <c r="CLM727" s="413"/>
      <c r="CLN727" s="412"/>
      <c r="CLO727" s="412"/>
      <c r="CLP727" s="412"/>
      <c r="CLQ727" s="412"/>
      <c r="CLR727" s="412"/>
      <c r="CLS727" s="412"/>
      <c r="CLT727" s="412"/>
      <c r="CLU727" s="412"/>
      <c r="CLV727" s="412"/>
      <c r="CLW727" s="412"/>
      <c r="CLX727" s="412"/>
      <c r="CLY727" s="412"/>
      <c r="CLZ727" s="412"/>
      <c r="CMA727" s="412"/>
      <c r="CMB727" s="412"/>
      <c r="CMC727" s="412"/>
      <c r="CMD727" s="412"/>
      <c r="CME727" s="412"/>
      <c r="CMF727" s="412"/>
      <c r="CMG727" s="412"/>
      <c r="CMH727" s="412"/>
      <c r="CMI727" s="412"/>
      <c r="CMJ727" s="412"/>
      <c r="CMK727" s="412"/>
      <c r="CML727" s="412"/>
      <c r="CMM727" s="412"/>
      <c r="CMN727" s="412"/>
      <c r="CMO727" s="412"/>
      <c r="CMP727" s="412"/>
      <c r="CMQ727" s="412"/>
      <c r="CMR727" s="412"/>
      <c r="CMS727" s="412"/>
      <c r="CMT727" s="412"/>
      <c r="CMU727" s="412"/>
      <c r="CMV727" s="412"/>
      <c r="CMW727" s="412"/>
      <c r="CMX727" s="412"/>
      <c r="CMY727" s="412"/>
      <c r="CMZ727" s="412"/>
      <c r="CNA727" s="412"/>
      <c r="CNB727" s="412"/>
      <c r="CNC727" s="412"/>
      <c r="CND727" s="412"/>
      <c r="CNE727" s="412"/>
      <c r="CNF727" s="413"/>
      <c r="CNG727" s="413"/>
      <c r="CNH727" s="413"/>
      <c r="CNI727" s="413"/>
      <c r="CNJ727" s="413"/>
      <c r="CNK727" s="413"/>
      <c r="CNL727" s="413"/>
      <c r="CNM727" s="413"/>
      <c r="CNN727" s="413"/>
      <c r="CNO727" s="413"/>
      <c r="CNP727" s="413"/>
      <c r="CNQ727" s="413"/>
      <c r="CNR727" s="413"/>
      <c r="CNS727" s="413"/>
      <c r="CNT727" s="413"/>
      <c r="CNU727" s="413"/>
      <c r="CNV727" s="413"/>
      <c r="CNW727" s="413"/>
      <c r="CNX727" s="413"/>
      <c r="CNY727" s="413"/>
      <c r="CNZ727" s="413"/>
      <c r="COA727" s="413"/>
      <c r="COB727" s="413"/>
      <c r="COC727" s="413"/>
      <c r="COD727" s="414"/>
      <c r="COE727" s="414"/>
      <c r="COF727" s="414"/>
      <c r="COG727" s="414"/>
      <c r="COH727" s="414"/>
      <c r="COI727" s="413"/>
      <c r="COJ727" s="413"/>
      <c r="COK727" s="414"/>
      <c r="COL727" s="414"/>
      <c r="COM727" s="413"/>
      <c r="CON727" s="413"/>
      <c r="COO727" s="414"/>
      <c r="COP727" s="414"/>
      <c r="COQ727" s="413"/>
      <c r="COR727" s="413"/>
      <c r="COS727" s="413"/>
      <c r="COT727" s="413"/>
      <c r="COU727" s="413"/>
      <c r="COV727" s="413"/>
      <c r="COW727" s="413"/>
      <c r="COX727" s="414"/>
      <c r="COY727" s="414"/>
      <c r="COZ727" s="413"/>
      <c r="CPA727" s="413"/>
      <c r="CPB727" s="414"/>
      <c r="CPC727" s="414"/>
      <c r="CPD727" s="413"/>
      <c r="CPE727" s="413"/>
      <c r="CPF727" s="413"/>
      <c r="CPG727" s="413"/>
      <c r="CPH727" s="413"/>
      <c r="CPI727" s="407"/>
      <c r="CPJ727" s="439"/>
      <c r="CPK727" s="413"/>
      <c r="CPL727" s="413"/>
      <c r="CPM727" s="413"/>
      <c r="CPN727" s="413"/>
      <c r="CPO727" s="413"/>
      <c r="CPP727" s="413"/>
      <c r="CPQ727" s="413"/>
      <c r="CPR727" s="412"/>
      <c r="CPS727" s="412"/>
      <c r="CPT727" s="412"/>
      <c r="CPU727" s="412"/>
      <c r="CPV727" s="412"/>
      <c r="CPW727" s="412"/>
      <c r="CPX727" s="412"/>
      <c r="CPY727" s="412"/>
      <c r="CPZ727" s="412"/>
      <c r="CQA727" s="412"/>
      <c r="CQB727" s="412"/>
      <c r="CQC727" s="412"/>
      <c r="CQD727" s="412"/>
      <c r="CQE727" s="412"/>
      <c r="CQF727" s="412"/>
      <c r="CQG727" s="412"/>
      <c r="CQH727" s="412"/>
      <c r="CQI727" s="412"/>
      <c r="CQJ727" s="412"/>
      <c r="CQK727" s="412"/>
      <c r="CQL727" s="412"/>
      <c r="CQM727" s="412"/>
      <c r="CQN727" s="412"/>
      <c r="CQO727" s="412"/>
      <c r="CQP727" s="412"/>
      <c r="CQQ727" s="412"/>
      <c r="CQR727" s="412"/>
      <c r="CQS727" s="412"/>
      <c r="CQT727" s="412"/>
      <c r="CQU727" s="412"/>
      <c r="CQV727" s="412"/>
      <c r="CQW727" s="412"/>
      <c r="CQX727" s="412"/>
      <c r="CQY727" s="412"/>
      <c r="CQZ727" s="412"/>
      <c r="CRA727" s="412"/>
      <c r="CRB727" s="412"/>
      <c r="CRC727" s="412"/>
      <c r="CRD727" s="412"/>
      <c r="CRE727" s="412"/>
      <c r="CRF727" s="412"/>
      <c r="CRG727" s="412"/>
      <c r="CRH727" s="412"/>
      <c r="CRI727" s="412"/>
      <c r="CRJ727" s="413"/>
      <c r="CRK727" s="413"/>
      <c r="CRL727" s="413"/>
      <c r="CRM727" s="413"/>
      <c r="CRN727" s="413"/>
      <c r="CRO727" s="413"/>
      <c r="CRP727" s="413"/>
      <c r="CRQ727" s="413"/>
      <c r="CRR727" s="413"/>
      <c r="CRS727" s="413"/>
      <c r="CRT727" s="413"/>
      <c r="CRU727" s="413"/>
      <c r="CRV727" s="413"/>
      <c r="CRW727" s="413"/>
      <c r="CRX727" s="413"/>
      <c r="CRY727" s="413"/>
      <c r="CRZ727" s="413"/>
      <c r="CSA727" s="413"/>
      <c r="CSB727" s="413"/>
      <c r="CSC727" s="413"/>
      <c r="CSD727" s="413"/>
      <c r="CSE727" s="413"/>
      <c r="CSF727" s="413"/>
      <c r="CSG727" s="413"/>
      <c r="CSH727" s="414"/>
      <c r="CSI727" s="414"/>
      <c r="CSJ727" s="414"/>
      <c r="CSK727" s="414"/>
      <c r="CSL727" s="414"/>
      <c r="CSM727" s="413"/>
      <c r="CSN727" s="413"/>
      <c r="CSO727" s="414"/>
      <c r="CSP727" s="414"/>
      <c r="CSQ727" s="413"/>
      <c r="CSR727" s="413"/>
      <c r="CSS727" s="414"/>
      <c r="CST727" s="414"/>
      <c r="CSU727" s="413"/>
      <c r="CSV727" s="413"/>
      <c r="CSW727" s="413"/>
      <c r="CSX727" s="413"/>
      <c r="CSY727" s="413"/>
      <c r="CSZ727" s="413"/>
      <c r="CTA727" s="413"/>
      <c r="CTB727" s="414"/>
      <c r="CTC727" s="414"/>
      <c r="CTD727" s="413"/>
      <c r="CTE727" s="413"/>
      <c r="CTF727" s="414"/>
      <c r="CTG727" s="414"/>
      <c r="CTH727" s="413"/>
      <c r="CTI727" s="413"/>
      <c r="CTJ727" s="413"/>
      <c r="CTK727" s="413"/>
      <c r="CTL727" s="413"/>
      <c r="CTM727" s="407"/>
      <c r="CTN727" s="439"/>
      <c r="CTO727" s="413"/>
      <c r="CTP727" s="413"/>
      <c r="CTQ727" s="413"/>
      <c r="CTR727" s="413"/>
      <c r="CTS727" s="413"/>
      <c r="CTT727" s="413"/>
      <c r="CTU727" s="413"/>
      <c r="CTV727" s="412"/>
      <c r="CTW727" s="412"/>
      <c r="CTX727" s="412"/>
      <c r="CTY727" s="412"/>
      <c r="CTZ727" s="412"/>
      <c r="CUA727" s="412"/>
      <c r="CUB727" s="412"/>
      <c r="CUC727" s="412"/>
      <c r="CUD727" s="412"/>
      <c r="CUE727" s="412"/>
      <c r="CUF727" s="412"/>
      <c r="CUG727" s="412"/>
      <c r="CUH727" s="412"/>
      <c r="CUI727" s="412"/>
      <c r="CUJ727" s="412"/>
      <c r="CUK727" s="412"/>
      <c r="CUL727" s="412"/>
      <c r="CUM727" s="412"/>
      <c r="CUN727" s="412"/>
      <c r="CUO727" s="412"/>
      <c r="CUP727" s="412"/>
      <c r="CUQ727" s="412"/>
      <c r="CUR727" s="412"/>
      <c r="CUS727" s="412"/>
      <c r="CUT727" s="412"/>
      <c r="CUU727" s="412"/>
      <c r="CUV727" s="412"/>
      <c r="CUW727" s="412"/>
      <c r="CUX727" s="412"/>
      <c r="CUY727" s="412"/>
      <c r="CUZ727" s="412"/>
      <c r="CVA727" s="412"/>
      <c r="CVB727" s="412"/>
      <c r="CVC727" s="412"/>
      <c r="CVD727" s="412"/>
      <c r="CVE727" s="412"/>
      <c r="CVF727" s="412"/>
      <c r="CVG727" s="412"/>
      <c r="CVH727" s="412"/>
      <c r="CVI727" s="412"/>
      <c r="CVJ727" s="412"/>
      <c r="CVK727" s="412"/>
      <c r="CVL727" s="412"/>
      <c r="CVM727" s="412"/>
      <c r="CVN727" s="413"/>
      <c r="CVO727" s="413"/>
      <c r="CVP727" s="413"/>
      <c r="CVQ727" s="413"/>
      <c r="CVR727" s="413"/>
      <c r="CVS727" s="413"/>
      <c r="CVT727" s="413"/>
      <c r="CVU727" s="413"/>
      <c r="CVV727" s="413"/>
      <c r="CVW727" s="413"/>
      <c r="CVX727" s="413"/>
      <c r="CVY727" s="413"/>
      <c r="CVZ727" s="413"/>
      <c r="CWA727" s="413"/>
      <c r="CWB727" s="413"/>
      <c r="CWC727" s="413"/>
      <c r="CWD727" s="413"/>
      <c r="CWE727" s="413"/>
      <c r="CWF727" s="413"/>
      <c r="CWG727" s="413"/>
      <c r="CWH727" s="413"/>
      <c r="CWI727" s="413"/>
      <c r="CWJ727" s="413"/>
      <c r="CWK727" s="413"/>
      <c r="CWL727" s="414"/>
      <c r="CWM727" s="414"/>
      <c r="CWN727" s="414"/>
      <c r="CWO727" s="414"/>
      <c r="CWP727" s="414"/>
      <c r="CWQ727" s="413"/>
      <c r="CWR727" s="413"/>
      <c r="CWS727" s="414"/>
      <c r="CWT727" s="414"/>
      <c r="CWU727" s="413"/>
      <c r="CWV727" s="413"/>
      <c r="CWW727" s="414"/>
      <c r="CWX727" s="414"/>
      <c r="CWY727" s="413"/>
      <c r="CWZ727" s="413"/>
      <c r="CXA727" s="413"/>
      <c r="CXB727" s="413"/>
      <c r="CXC727" s="413"/>
      <c r="CXD727" s="413"/>
      <c r="CXE727" s="413"/>
      <c r="CXF727" s="414"/>
      <c r="CXG727" s="414"/>
      <c r="CXH727" s="413"/>
      <c r="CXI727" s="413"/>
      <c r="CXJ727" s="414"/>
      <c r="CXK727" s="414"/>
      <c r="CXL727" s="413"/>
      <c r="CXM727" s="413"/>
      <c r="CXN727" s="413"/>
      <c r="CXO727" s="413"/>
      <c r="CXP727" s="413"/>
      <c r="CXQ727" s="407"/>
      <c r="CXR727" s="439"/>
      <c r="CXS727" s="413"/>
      <c r="CXT727" s="413"/>
      <c r="CXU727" s="413"/>
      <c r="CXV727" s="413"/>
      <c r="CXW727" s="413"/>
      <c r="CXX727" s="413"/>
      <c r="CXY727" s="413"/>
      <c r="CXZ727" s="412"/>
      <c r="CYA727" s="412"/>
      <c r="CYB727" s="412"/>
      <c r="CYC727" s="412"/>
      <c r="CYD727" s="412"/>
      <c r="CYE727" s="412"/>
      <c r="CYF727" s="412"/>
      <c r="CYG727" s="412"/>
      <c r="CYH727" s="412"/>
      <c r="CYI727" s="412"/>
      <c r="CYJ727" s="412"/>
      <c r="CYK727" s="412"/>
      <c r="CYL727" s="412"/>
      <c r="CYM727" s="412"/>
      <c r="CYN727" s="412"/>
      <c r="CYO727" s="412"/>
      <c r="CYP727" s="412"/>
      <c r="CYQ727" s="412"/>
      <c r="CYR727" s="412"/>
      <c r="CYS727" s="412"/>
      <c r="CYT727" s="412"/>
      <c r="CYU727" s="412"/>
      <c r="CYV727" s="412"/>
      <c r="CYW727" s="412"/>
      <c r="CYX727" s="412"/>
      <c r="CYY727" s="412"/>
      <c r="CYZ727" s="412"/>
      <c r="CZA727" s="412"/>
      <c r="CZB727" s="412"/>
      <c r="CZC727" s="412"/>
      <c r="CZD727" s="412"/>
      <c r="CZE727" s="412"/>
      <c r="CZF727" s="412"/>
      <c r="CZG727" s="412"/>
      <c r="CZH727" s="412"/>
      <c r="CZI727" s="412"/>
      <c r="CZJ727" s="412"/>
      <c r="CZK727" s="412"/>
      <c r="CZL727" s="412"/>
      <c r="CZM727" s="412"/>
      <c r="CZN727" s="412"/>
      <c r="CZO727" s="412"/>
      <c r="CZP727" s="412"/>
      <c r="CZQ727" s="412"/>
      <c r="CZR727" s="413"/>
      <c r="CZS727" s="413"/>
      <c r="CZT727" s="413"/>
      <c r="CZU727" s="413"/>
      <c r="CZV727" s="413"/>
      <c r="CZW727" s="413"/>
      <c r="CZX727" s="413"/>
      <c r="CZY727" s="413"/>
      <c r="CZZ727" s="413"/>
      <c r="DAA727" s="413"/>
      <c r="DAB727" s="413"/>
      <c r="DAC727" s="413"/>
      <c r="DAD727" s="413"/>
      <c r="DAE727" s="413"/>
      <c r="DAF727" s="413"/>
      <c r="DAG727" s="413"/>
      <c r="DAH727" s="413"/>
      <c r="DAI727" s="413"/>
      <c r="DAJ727" s="413"/>
      <c r="DAK727" s="413"/>
      <c r="DAL727" s="413"/>
      <c r="DAM727" s="413"/>
      <c r="DAN727" s="413"/>
      <c r="DAO727" s="413"/>
      <c r="DAP727" s="414"/>
      <c r="DAQ727" s="414"/>
      <c r="DAR727" s="414"/>
      <c r="DAS727" s="414"/>
      <c r="DAT727" s="414"/>
      <c r="DAU727" s="413"/>
      <c r="DAV727" s="413"/>
      <c r="DAW727" s="414"/>
      <c r="DAX727" s="414"/>
      <c r="DAY727" s="413"/>
      <c r="DAZ727" s="413"/>
      <c r="DBA727" s="414"/>
      <c r="DBB727" s="414"/>
      <c r="DBC727" s="413"/>
      <c r="DBD727" s="413"/>
      <c r="DBE727" s="413"/>
      <c r="DBF727" s="413"/>
      <c r="DBG727" s="413"/>
      <c r="DBH727" s="413"/>
      <c r="DBI727" s="413"/>
      <c r="DBJ727" s="414"/>
      <c r="DBK727" s="414"/>
      <c r="DBL727" s="413"/>
      <c r="DBM727" s="413"/>
      <c r="DBN727" s="414"/>
      <c r="DBO727" s="414"/>
      <c r="DBP727" s="413"/>
      <c r="DBQ727" s="413"/>
      <c r="DBR727" s="413"/>
      <c r="DBS727" s="413"/>
      <c r="DBT727" s="413"/>
      <c r="DBU727" s="407"/>
      <c r="DBV727" s="439"/>
      <c r="DBW727" s="413"/>
      <c r="DBX727" s="413"/>
      <c r="DBY727" s="413"/>
      <c r="DBZ727" s="413"/>
      <c r="DCA727" s="413"/>
      <c r="DCB727" s="413"/>
      <c r="DCC727" s="413"/>
      <c r="DCD727" s="412"/>
      <c r="DCE727" s="412"/>
      <c r="DCF727" s="412"/>
      <c r="DCG727" s="412"/>
      <c r="DCH727" s="412"/>
      <c r="DCI727" s="412"/>
      <c r="DCJ727" s="412"/>
      <c r="DCK727" s="412"/>
      <c r="DCL727" s="412"/>
      <c r="DCM727" s="412"/>
      <c r="DCN727" s="412"/>
      <c r="DCO727" s="412"/>
      <c r="DCP727" s="412"/>
      <c r="DCQ727" s="412"/>
      <c r="DCR727" s="412"/>
      <c r="DCS727" s="412"/>
      <c r="DCT727" s="412"/>
      <c r="DCU727" s="412"/>
      <c r="DCV727" s="412"/>
      <c r="DCW727" s="412"/>
      <c r="DCX727" s="412"/>
      <c r="DCY727" s="412"/>
      <c r="DCZ727" s="412"/>
      <c r="DDA727" s="412"/>
      <c r="DDB727" s="412"/>
      <c r="DDC727" s="412"/>
      <c r="DDD727" s="412"/>
      <c r="DDE727" s="412"/>
      <c r="DDF727" s="412"/>
      <c r="DDG727" s="412"/>
      <c r="DDH727" s="412"/>
      <c r="DDI727" s="412"/>
      <c r="DDJ727" s="412"/>
      <c r="DDK727" s="412"/>
      <c r="DDL727" s="412"/>
      <c r="DDM727" s="412"/>
      <c r="DDN727" s="412"/>
      <c r="DDO727" s="412"/>
      <c r="DDP727" s="412"/>
      <c r="DDQ727" s="412"/>
      <c r="DDR727" s="412"/>
      <c r="DDS727" s="412"/>
      <c r="DDT727" s="412"/>
      <c r="DDU727" s="412"/>
      <c r="DDV727" s="413"/>
      <c r="DDW727" s="413"/>
      <c r="DDX727" s="413"/>
      <c r="DDY727" s="413"/>
      <c r="DDZ727" s="413"/>
      <c r="DEA727" s="413"/>
      <c r="DEB727" s="413"/>
      <c r="DEC727" s="413"/>
      <c r="DED727" s="413"/>
      <c r="DEE727" s="413"/>
      <c r="DEF727" s="413"/>
      <c r="DEG727" s="413"/>
      <c r="DEH727" s="413"/>
      <c r="DEI727" s="413"/>
      <c r="DEJ727" s="413"/>
      <c r="DEK727" s="413"/>
      <c r="DEL727" s="413"/>
      <c r="DEM727" s="413"/>
      <c r="DEN727" s="413"/>
      <c r="DEO727" s="413"/>
      <c r="DEP727" s="413"/>
      <c r="DEQ727" s="413"/>
      <c r="DER727" s="413"/>
      <c r="DES727" s="413"/>
      <c r="DET727" s="414"/>
      <c r="DEU727" s="414"/>
      <c r="DEV727" s="414"/>
      <c r="DEW727" s="414"/>
      <c r="DEX727" s="414"/>
      <c r="DEY727" s="413"/>
      <c r="DEZ727" s="413"/>
      <c r="DFA727" s="414"/>
      <c r="DFB727" s="414"/>
      <c r="DFC727" s="413"/>
      <c r="DFD727" s="413"/>
      <c r="DFE727" s="414"/>
      <c r="DFF727" s="414"/>
      <c r="DFG727" s="413"/>
      <c r="DFH727" s="413"/>
      <c r="DFI727" s="413"/>
      <c r="DFJ727" s="413"/>
      <c r="DFK727" s="413"/>
      <c r="DFL727" s="413"/>
      <c r="DFM727" s="413"/>
      <c r="DFN727" s="414"/>
      <c r="DFO727" s="414"/>
      <c r="DFP727" s="413"/>
      <c r="DFQ727" s="413"/>
      <c r="DFR727" s="414"/>
      <c r="DFS727" s="414"/>
      <c r="DFT727" s="413"/>
      <c r="DFU727" s="413"/>
      <c r="DFV727" s="413"/>
      <c r="DFW727" s="413"/>
      <c r="DFX727" s="413"/>
      <c r="DFY727" s="407"/>
      <c r="DFZ727" s="439"/>
      <c r="DGA727" s="413"/>
      <c r="DGB727" s="413"/>
      <c r="DGC727" s="413"/>
      <c r="DGD727" s="413"/>
      <c r="DGE727" s="413"/>
      <c r="DGF727" s="413"/>
      <c r="DGG727" s="413"/>
      <c r="DGH727" s="412"/>
      <c r="DGI727" s="412"/>
      <c r="DGJ727" s="412"/>
      <c r="DGK727" s="412"/>
      <c r="DGL727" s="412"/>
      <c r="DGM727" s="412"/>
      <c r="DGN727" s="412"/>
      <c r="DGO727" s="412"/>
      <c r="DGP727" s="412"/>
      <c r="DGQ727" s="412"/>
      <c r="DGR727" s="412"/>
      <c r="DGS727" s="412"/>
      <c r="DGT727" s="412"/>
      <c r="DGU727" s="412"/>
      <c r="DGV727" s="412"/>
      <c r="DGW727" s="412"/>
      <c r="DGX727" s="412"/>
      <c r="DGY727" s="412"/>
      <c r="DGZ727" s="412"/>
      <c r="DHA727" s="412"/>
      <c r="DHB727" s="412"/>
      <c r="DHC727" s="412"/>
      <c r="DHD727" s="412"/>
      <c r="DHE727" s="412"/>
      <c r="DHF727" s="412"/>
      <c r="DHG727" s="412"/>
      <c r="DHH727" s="412"/>
      <c r="DHI727" s="412"/>
      <c r="DHJ727" s="412"/>
      <c r="DHK727" s="412"/>
      <c r="DHL727" s="412"/>
      <c r="DHM727" s="412"/>
      <c r="DHN727" s="412"/>
      <c r="DHO727" s="412"/>
      <c r="DHP727" s="412"/>
      <c r="DHQ727" s="412"/>
      <c r="DHR727" s="412"/>
      <c r="DHS727" s="412"/>
      <c r="DHT727" s="412"/>
      <c r="DHU727" s="412"/>
      <c r="DHV727" s="412"/>
      <c r="DHW727" s="412"/>
      <c r="DHX727" s="412"/>
      <c r="DHY727" s="412"/>
      <c r="DHZ727" s="413"/>
      <c r="DIA727" s="413"/>
      <c r="DIB727" s="413"/>
      <c r="DIC727" s="413"/>
      <c r="DID727" s="413"/>
      <c r="DIE727" s="413"/>
      <c r="DIF727" s="413"/>
      <c r="DIG727" s="413"/>
      <c r="DIH727" s="413"/>
      <c r="DII727" s="413"/>
      <c r="DIJ727" s="413"/>
      <c r="DIK727" s="413"/>
      <c r="DIL727" s="413"/>
      <c r="DIM727" s="413"/>
      <c r="DIN727" s="413"/>
      <c r="DIO727" s="413"/>
      <c r="DIP727" s="413"/>
      <c r="DIQ727" s="413"/>
      <c r="DIR727" s="413"/>
      <c r="DIS727" s="413"/>
      <c r="DIT727" s="413"/>
      <c r="DIU727" s="413"/>
      <c r="DIV727" s="413"/>
      <c r="DIW727" s="413"/>
      <c r="DIX727" s="414"/>
      <c r="DIY727" s="414"/>
      <c r="DIZ727" s="414"/>
      <c r="DJA727" s="414"/>
      <c r="DJB727" s="414"/>
      <c r="DJC727" s="413"/>
      <c r="DJD727" s="413"/>
      <c r="DJE727" s="414"/>
      <c r="DJF727" s="414"/>
      <c r="DJG727" s="413"/>
      <c r="DJH727" s="413"/>
      <c r="DJI727" s="414"/>
      <c r="DJJ727" s="414"/>
      <c r="DJK727" s="413"/>
      <c r="DJL727" s="413"/>
      <c r="DJM727" s="413"/>
      <c r="DJN727" s="413"/>
      <c r="DJO727" s="413"/>
      <c r="DJP727" s="413"/>
      <c r="DJQ727" s="413"/>
      <c r="DJR727" s="414"/>
      <c r="DJS727" s="414"/>
      <c r="DJT727" s="413"/>
      <c r="DJU727" s="413"/>
      <c r="DJV727" s="414"/>
      <c r="DJW727" s="414"/>
      <c r="DJX727" s="413"/>
      <c r="DJY727" s="413"/>
      <c r="DJZ727" s="413"/>
      <c r="DKA727" s="413"/>
      <c r="DKB727" s="413"/>
      <c r="DKC727" s="407"/>
      <c r="DKD727" s="439"/>
      <c r="DKE727" s="413"/>
      <c r="DKF727" s="413"/>
      <c r="DKG727" s="413"/>
      <c r="DKH727" s="413"/>
      <c r="DKI727" s="413"/>
      <c r="DKJ727" s="413"/>
      <c r="DKK727" s="413"/>
      <c r="DKL727" s="412"/>
      <c r="DKM727" s="412"/>
      <c r="DKN727" s="412"/>
      <c r="DKO727" s="412"/>
      <c r="DKP727" s="412"/>
      <c r="DKQ727" s="412"/>
      <c r="DKR727" s="412"/>
      <c r="DKS727" s="412"/>
      <c r="DKT727" s="412"/>
      <c r="DKU727" s="412"/>
      <c r="DKV727" s="412"/>
      <c r="DKW727" s="412"/>
      <c r="DKX727" s="412"/>
      <c r="DKY727" s="412"/>
      <c r="DKZ727" s="412"/>
      <c r="DLA727" s="412"/>
      <c r="DLB727" s="412"/>
      <c r="DLC727" s="412"/>
      <c r="DLD727" s="412"/>
      <c r="DLE727" s="412"/>
      <c r="DLF727" s="412"/>
      <c r="DLG727" s="412"/>
      <c r="DLH727" s="412"/>
      <c r="DLI727" s="412"/>
      <c r="DLJ727" s="412"/>
      <c r="DLK727" s="412"/>
      <c r="DLL727" s="412"/>
      <c r="DLM727" s="412"/>
      <c r="DLN727" s="412"/>
      <c r="DLO727" s="412"/>
      <c r="DLP727" s="412"/>
      <c r="DLQ727" s="412"/>
      <c r="DLR727" s="412"/>
      <c r="DLS727" s="412"/>
      <c r="DLT727" s="412"/>
      <c r="DLU727" s="412"/>
      <c r="DLV727" s="412"/>
      <c r="DLW727" s="412"/>
      <c r="DLX727" s="412"/>
      <c r="DLY727" s="412"/>
      <c r="DLZ727" s="412"/>
      <c r="DMA727" s="412"/>
      <c r="DMB727" s="412"/>
      <c r="DMC727" s="412"/>
      <c r="DMD727" s="413"/>
      <c r="DME727" s="413"/>
      <c r="DMF727" s="413"/>
      <c r="DMG727" s="413"/>
      <c r="DMH727" s="413"/>
      <c r="DMI727" s="413"/>
      <c r="DMJ727" s="413"/>
      <c r="DMK727" s="413"/>
      <c r="DML727" s="413"/>
      <c r="DMM727" s="413"/>
      <c r="DMN727" s="413"/>
      <c r="DMO727" s="413"/>
      <c r="DMP727" s="413"/>
      <c r="DMQ727" s="413"/>
      <c r="DMR727" s="413"/>
      <c r="DMS727" s="413"/>
      <c r="DMT727" s="413"/>
      <c r="DMU727" s="413"/>
      <c r="DMV727" s="413"/>
      <c r="DMW727" s="413"/>
      <c r="DMX727" s="413"/>
      <c r="DMY727" s="413"/>
      <c r="DMZ727" s="413"/>
      <c r="DNA727" s="413"/>
      <c r="DNB727" s="414"/>
      <c r="DNC727" s="414"/>
      <c r="DND727" s="414"/>
      <c r="DNE727" s="414"/>
      <c r="DNF727" s="414"/>
      <c r="DNG727" s="413"/>
      <c r="DNH727" s="413"/>
      <c r="DNI727" s="414"/>
      <c r="DNJ727" s="414"/>
      <c r="DNK727" s="413"/>
      <c r="DNL727" s="413"/>
      <c r="DNM727" s="414"/>
      <c r="DNN727" s="414"/>
      <c r="DNO727" s="413"/>
      <c r="DNP727" s="413"/>
      <c r="DNQ727" s="413"/>
      <c r="DNR727" s="413"/>
      <c r="DNS727" s="413"/>
      <c r="DNT727" s="413"/>
      <c r="DNU727" s="413"/>
      <c r="DNV727" s="414"/>
      <c r="DNW727" s="414"/>
      <c r="DNX727" s="413"/>
      <c r="DNY727" s="413"/>
      <c r="DNZ727" s="414"/>
      <c r="DOA727" s="414"/>
      <c r="DOB727" s="413"/>
      <c r="DOC727" s="413"/>
      <c r="DOD727" s="413"/>
      <c r="DOE727" s="413"/>
      <c r="DOF727" s="413"/>
      <c r="DOG727" s="407"/>
      <c r="DOH727" s="439"/>
      <c r="DOI727" s="413"/>
      <c r="DOJ727" s="413"/>
      <c r="DOK727" s="413"/>
      <c r="DOL727" s="413"/>
      <c r="DOM727" s="413"/>
      <c r="DON727" s="413"/>
      <c r="DOO727" s="413"/>
      <c r="DOP727" s="412"/>
      <c r="DOQ727" s="412"/>
      <c r="DOR727" s="412"/>
      <c r="DOS727" s="412"/>
      <c r="DOT727" s="412"/>
      <c r="DOU727" s="412"/>
      <c r="DOV727" s="412"/>
      <c r="DOW727" s="412"/>
      <c r="DOX727" s="412"/>
      <c r="DOY727" s="412"/>
      <c r="DOZ727" s="412"/>
      <c r="DPA727" s="412"/>
      <c r="DPB727" s="412"/>
      <c r="DPC727" s="412"/>
      <c r="DPD727" s="412"/>
      <c r="DPE727" s="412"/>
      <c r="DPF727" s="412"/>
      <c r="DPG727" s="412"/>
      <c r="DPH727" s="412"/>
      <c r="DPI727" s="412"/>
      <c r="DPJ727" s="412"/>
      <c r="DPK727" s="412"/>
      <c r="DPL727" s="412"/>
      <c r="DPM727" s="412"/>
      <c r="DPN727" s="412"/>
      <c r="DPO727" s="412"/>
      <c r="DPP727" s="412"/>
      <c r="DPQ727" s="412"/>
      <c r="DPR727" s="412"/>
      <c r="DPS727" s="412"/>
      <c r="DPT727" s="412"/>
      <c r="DPU727" s="412"/>
      <c r="DPV727" s="412"/>
      <c r="DPW727" s="412"/>
      <c r="DPX727" s="412"/>
      <c r="DPY727" s="412"/>
      <c r="DPZ727" s="412"/>
      <c r="DQA727" s="412"/>
      <c r="DQB727" s="412"/>
      <c r="DQC727" s="412"/>
      <c r="DQD727" s="412"/>
      <c r="DQE727" s="412"/>
      <c r="DQF727" s="412"/>
      <c r="DQG727" s="412"/>
      <c r="DQH727" s="413"/>
      <c r="DQI727" s="413"/>
      <c r="DQJ727" s="413"/>
      <c r="DQK727" s="413"/>
      <c r="DQL727" s="413"/>
      <c r="DQM727" s="413"/>
      <c r="DQN727" s="413"/>
      <c r="DQO727" s="413"/>
      <c r="DQP727" s="413"/>
      <c r="DQQ727" s="413"/>
      <c r="DQR727" s="413"/>
      <c r="DQS727" s="413"/>
      <c r="DQT727" s="413"/>
      <c r="DQU727" s="413"/>
      <c r="DQV727" s="413"/>
      <c r="DQW727" s="413"/>
      <c r="DQX727" s="413"/>
      <c r="DQY727" s="413"/>
      <c r="DQZ727" s="413"/>
      <c r="DRA727" s="413"/>
      <c r="DRB727" s="413"/>
      <c r="DRC727" s="413"/>
      <c r="DRD727" s="413"/>
      <c r="DRE727" s="413"/>
      <c r="DRF727" s="414"/>
      <c r="DRG727" s="414"/>
      <c r="DRH727" s="414"/>
      <c r="DRI727" s="414"/>
      <c r="DRJ727" s="414"/>
      <c r="DRK727" s="413"/>
      <c r="DRL727" s="413"/>
      <c r="DRM727" s="414"/>
      <c r="DRN727" s="414"/>
      <c r="DRO727" s="413"/>
      <c r="DRP727" s="413"/>
      <c r="DRQ727" s="414"/>
      <c r="DRR727" s="414"/>
      <c r="DRS727" s="413"/>
      <c r="DRT727" s="413"/>
      <c r="DRU727" s="413"/>
      <c r="DRV727" s="413"/>
      <c r="DRW727" s="413"/>
      <c r="DRX727" s="413"/>
      <c r="DRY727" s="413"/>
      <c r="DRZ727" s="414"/>
      <c r="DSA727" s="414"/>
      <c r="DSB727" s="413"/>
      <c r="DSC727" s="413"/>
      <c r="DSD727" s="414"/>
      <c r="DSE727" s="414"/>
      <c r="DSF727" s="413"/>
      <c r="DSG727" s="413"/>
      <c r="DSH727" s="413"/>
      <c r="DSI727" s="413"/>
      <c r="DSJ727" s="413"/>
      <c r="DSK727" s="407"/>
      <c r="DSL727" s="439"/>
      <c r="DSM727" s="413"/>
      <c r="DSN727" s="413"/>
      <c r="DSO727" s="413"/>
      <c r="DSP727" s="413"/>
      <c r="DSQ727" s="413"/>
      <c r="DSR727" s="413"/>
      <c r="DSS727" s="413"/>
      <c r="DST727" s="412"/>
      <c r="DSU727" s="412"/>
      <c r="DSV727" s="412"/>
      <c r="DSW727" s="412"/>
      <c r="DSX727" s="412"/>
      <c r="DSY727" s="412"/>
      <c r="DSZ727" s="412"/>
      <c r="DTA727" s="412"/>
      <c r="DTB727" s="412"/>
      <c r="DTC727" s="412"/>
      <c r="DTD727" s="412"/>
      <c r="DTE727" s="412"/>
      <c r="DTF727" s="412"/>
      <c r="DTG727" s="412"/>
      <c r="DTH727" s="412"/>
      <c r="DTI727" s="412"/>
      <c r="DTJ727" s="412"/>
      <c r="DTK727" s="412"/>
      <c r="DTL727" s="412"/>
      <c r="DTM727" s="412"/>
      <c r="DTN727" s="412"/>
      <c r="DTO727" s="412"/>
      <c r="DTP727" s="412"/>
      <c r="DTQ727" s="412"/>
      <c r="DTR727" s="412"/>
      <c r="DTS727" s="412"/>
      <c r="DTT727" s="412"/>
      <c r="DTU727" s="412"/>
      <c r="DTV727" s="412"/>
      <c r="DTW727" s="412"/>
      <c r="DTX727" s="412"/>
      <c r="DTY727" s="412"/>
      <c r="DTZ727" s="412"/>
      <c r="DUA727" s="412"/>
      <c r="DUB727" s="412"/>
      <c r="DUC727" s="412"/>
      <c r="DUD727" s="412"/>
      <c r="DUE727" s="412"/>
      <c r="DUF727" s="412"/>
      <c r="DUG727" s="412"/>
      <c r="DUH727" s="412"/>
      <c r="DUI727" s="412"/>
      <c r="DUJ727" s="412"/>
      <c r="DUK727" s="412"/>
      <c r="DUL727" s="413"/>
      <c r="DUM727" s="413"/>
      <c r="DUN727" s="413"/>
      <c r="DUO727" s="413"/>
      <c r="DUP727" s="413"/>
      <c r="DUQ727" s="413"/>
      <c r="DUR727" s="413"/>
      <c r="DUS727" s="413"/>
      <c r="DUT727" s="413"/>
      <c r="DUU727" s="413"/>
      <c r="DUV727" s="413"/>
      <c r="DUW727" s="413"/>
      <c r="DUX727" s="413"/>
      <c r="DUY727" s="413"/>
      <c r="DUZ727" s="413"/>
      <c r="DVA727" s="413"/>
      <c r="DVB727" s="413"/>
      <c r="DVC727" s="413"/>
      <c r="DVD727" s="413"/>
      <c r="DVE727" s="413"/>
      <c r="DVF727" s="413"/>
      <c r="DVG727" s="413"/>
      <c r="DVH727" s="413"/>
      <c r="DVI727" s="413"/>
      <c r="DVJ727" s="414"/>
      <c r="DVK727" s="414"/>
      <c r="DVL727" s="414"/>
      <c r="DVM727" s="414"/>
      <c r="DVN727" s="414"/>
      <c r="DVO727" s="413"/>
      <c r="DVP727" s="413"/>
      <c r="DVQ727" s="414"/>
      <c r="DVR727" s="414"/>
      <c r="DVS727" s="413"/>
      <c r="DVT727" s="413"/>
      <c r="DVU727" s="414"/>
      <c r="DVV727" s="414"/>
      <c r="DVW727" s="413"/>
      <c r="DVX727" s="413"/>
      <c r="DVY727" s="413"/>
      <c r="DVZ727" s="413"/>
      <c r="DWA727" s="413"/>
      <c r="DWB727" s="413"/>
      <c r="DWC727" s="413"/>
      <c r="DWD727" s="414"/>
      <c r="DWE727" s="414"/>
      <c r="DWF727" s="413"/>
      <c r="DWG727" s="413"/>
      <c r="DWH727" s="414"/>
      <c r="DWI727" s="414"/>
      <c r="DWJ727" s="413"/>
      <c r="DWK727" s="413"/>
      <c r="DWL727" s="413"/>
      <c r="DWM727" s="413"/>
      <c r="DWN727" s="413"/>
      <c r="DWO727" s="407"/>
      <c r="DWP727" s="439"/>
      <c r="DWQ727" s="413"/>
      <c r="DWR727" s="413"/>
      <c r="DWS727" s="413"/>
      <c r="DWT727" s="413"/>
      <c r="DWU727" s="413"/>
      <c r="DWV727" s="413"/>
      <c r="DWW727" s="413"/>
      <c r="DWX727" s="412"/>
      <c r="DWY727" s="412"/>
      <c r="DWZ727" s="412"/>
      <c r="DXA727" s="412"/>
      <c r="DXB727" s="412"/>
      <c r="DXC727" s="412"/>
      <c r="DXD727" s="412"/>
      <c r="DXE727" s="412"/>
      <c r="DXF727" s="412"/>
      <c r="DXG727" s="412"/>
      <c r="DXH727" s="412"/>
      <c r="DXI727" s="412"/>
      <c r="DXJ727" s="412"/>
      <c r="DXK727" s="412"/>
      <c r="DXL727" s="412"/>
      <c r="DXM727" s="412"/>
      <c r="DXN727" s="412"/>
      <c r="DXO727" s="412"/>
      <c r="DXP727" s="412"/>
      <c r="DXQ727" s="412"/>
      <c r="DXR727" s="412"/>
      <c r="DXS727" s="412"/>
      <c r="DXT727" s="412"/>
      <c r="DXU727" s="412"/>
      <c r="DXV727" s="412"/>
      <c r="DXW727" s="412"/>
      <c r="DXX727" s="412"/>
      <c r="DXY727" s="412"/>
      <c r="DXZ727" s="412"/>
      <c r="DYA727" s="412"/>
      <c r="DYB727" s="412"/>
      <c r="DYC727" s="412"/>
      <c r="DYD727" s="412"/>
      <c r="DYE727" s="412"/>
      <c r="DYF727" s="412"/>
      <c r="DYG727" s="412"/>
      <c r="DYH727" s="412"/>
      <c r="DYI727" s="412"/>
      <c r="DYJ727" s="412"/>
      <c r="DYK727" s="412"/>
      <c r="DYL727" s="412"/>
      <c r="DYM727" s="412"/>
      <c r="DYN727" s="412"/>
      <c r="DYO727" s="412"/>
      <c r="DYP727" s="413"/>
      <c r="DYQ727" s="413"/>
      <c r="DYR727" s="413"/>
      <c r="DYS727" s="413"/>
      <c r="DYT727" s="413"/>
      <c r="DYU727" s="413"/>
      <c r="DYV727" s="413"/>
      <c r="DYW727" s="413"/>
      <c r="DYX727" s="413"/>
      <c r="DYY727" s="413"/>
      <c r="DYZ727" s="413"/>
      <c r="DZA727" s="413"/>
      <c r="DZB727" s="413"/>
      <c r="DZC727" s="413"/>
      <c r="DZD727" s="413"/>
      <c r="DZE727" s="413"/>
      <c r="DZF727" s="413"/>
      <c r="DZG727" s="413"/>
      <c r="DZH727" s="413"/>
      <c r="DZI727" s="413"/>
      <c r="DZJ727" s="413"/>
      <c r="DZK727" s="413"/>
      <c r="DZL727" s="413"/>
      <c r="DZM727" s="413"/>
      <c r="DZN727" s="414"/>
      <c r="DZO727" s="414"/>
      <c r="DZP727" s="414"/>
      <c r="DZQ727" s="414"/>
      <c r="DZR727" s="414"/>
      <c r="DZS727" s="413"/>
      <c r="DZT727" s="413"/>
      <c r="DZU727" s="414"/>
      <c r="DZV727" s="414"/>
      <c r="DZW727" s="413"/>
      <c r="DZX727" s="413"/>
      <c r="DZY727" s="414"/>
      <c r="DZZ727" s="414"/>
      <c r="EAA727" s="413"/>
      <c r="EAB727" s="413"/>
      <c r="EAC727" s="413"/>
      <c r="EAD727" s="413"/>
      <c r="EAE727" s="413"/>
      <c r="EAF727" s="413"/>
      <c r="EAG727" s="413"/>
      <c r="EAH727" s="414"/>
      <c r="EAI727" s="414"/>
      <c r="EAJ727" s="413"/>
      <c r="EAK727" s="413"/>
      <c r="EAL727" s="414"/>
      <c r="EAM727" s="414"/>
      <c r="EAN727" s="413"/>
      <c r="EAO727" s="413"/>
      <c r="EAP727" s="413"/>
      <c r="EAQ727" s="413"/>
      <c r="EAR727" s="413"/>
      <c r="EAS727" s="407"/>
      <c r="EAT727" s="439"/>
      <c r="EAU727" s="413"/>
      <c r="EAV727" s="413"/>
      <c r="EAW727" s="413"/>
      <c r="EAX727" s="413"/>
      <c r="EAY727" s="413"/>
      <c r="EAZ727" s="413"/>
      <c r="EBA727" s="413"/>
      <c r="EBB727" s="412"/>
      <c r="EBC727" s="412"/>
      <c r="EBD727" s="412"/>
      <c r="EBE727" s="412"/>
      <c r="EBF727" s="412"/>
      <c r="EBG727" s="412"/>
      <c r="EBH727" s="412"/>
      <c r="EBI727" s="412"/>
      <c r="EBJ727" s="412"/>
      <c r="EBK727" s="412"/>
      <c r="EBL727" s="412"/>
      <c r="EBM727" s="412"/>
      <c r="EBN727" s="412"/>
      <c r="EBO727" s="412"/>
      <c r="EBP727" s="412"/>
      <c r="EBQ727" s="412"/>
      <c r="EBR727" s="412"/>
      <c r="EBS727" s="412"/>
      <c r="EBT727" s="412"/>
      <c r="EBU727" s="412"/>
      <c r="EBV727" s="412"/>
      <c r="EBW727" s="412"/>
      <c r="EBX727" s="412"/>
      <c r="EBY727" s="412"/>
      <c r="EBZ727" s="412"/>
      <c r="ECA727" s="412"/>
      <c r="ECB727" s="412"/>
      <c r="ECC727" s="412"/>
      <c r="ECD727" s="412"/>
      <c r="ECE727" s="412"/>
      <c r="ECF727" s="412"/>
      <c r="ECG727" s="412"/>
      <c r="ECH727" s="412"/>
      <c r="ECI727" s="412"/>
      <c r="ECJ727" s="412"/>
      <c r="ECK727" s="412"/>
      <c r="ECL727" s="412"/>
      <c r="ECM727" s="412"/>
      <c r="ECN727" s="412"/>
      <c r="ECO727" s="412"/>
      <c r="ECP727" s="412"/>
      <c r="ECQ727" s="412"/>
      <c r="ECR727" s="412"/>
      <c r="ECS727" s="412"/>
      <c r="ECT727" s="413"/>
      <c r="ECU727" s="413"/>
      <c r="ECV727" s="413"/>
      <c r="ECW727" s="413"/>
      <c r="ECX727" s="413"/>
      <c r="ECY727" s="413"/>
      <c r="ECZ727" s="413"/>
      <c r="EDA727" s="413"/>
      <c r="EDB727" s="413"/>
      <c r="EDC727" s="413"/>
      <c r="EDD727" s="413"/>
      <c r="EDE727" s="413"/>
      <c r="EDF727" s="413"/>
      <c r="EDG727" s="413"/>
      <c r="EDH727" s="413"/>
      <c r="EDI727" s="413"/>
      <c r="EDJ727" s="413"/>
      <c r="EDK727" s="413"/>
      <c r="EDL727" s="413"/>
      <c r="EDM727" s="413"/>
      <c r="EDN727" s="413"/>
      <c r="EDO727" s="413"/>
      <c r="EDP727" s="413"/>
      <c r="EDQ727" s="413"/>
      <c r="EDR727" s="414"/>
      <c r="EDS727" s="414"/>
      <c r="EDT727" s="414"/>
      <c r="EDU727" s="414"/>
      <c r="EDV727" s="414"/>
      <c r="EDW727" s="413"/>
      <c r="EDX727" s="413"/>
      <c r="EDY727" s="414"/>
      <c r="EDZ727" s="414"/>
      <c r="EEA727" s="413"/>
      <c r="EEB727" s="413"/>
      <c r="EEC727" s="414"/>
      <c r="EED727" s="414"/>
      <c r="EEE727" s="413"/>
      <c r="EEF727" s="413"/>
      <c r="EEG727" s="413"/>
      <c r="EEH727" s="413"/>
      <c r="EEI727" s="413"/>
      <c r="EEJ727" s="413"/>
      <c r="EEK727" s="413"/>
      <c r="EEL727" s="414"/>
      <c r="EEM727" s="414"/>
      <c r="EEN727" s="413"/>
      <c r="EEO727" s="413"/>
      <c r="EEP727" s="414"/>
      <c r="EEQ727" s="414"/>
      <c r="EER727" s="413"/>
      <c r="EES727" s="413"/>
      <c r="EET727" s="413"/>
      <c r="EEU727" s="413"/>
      <c r="EEV727" s="413"/>
      <c r="EEW727" s="407"/>
      <c r="EEX727" s="439"/>
      <c r="EEY727" s="413"/>
      <c r="EEZ727" s="413"/>
      <c r="EFA727" s="413"/>
      <c r="EFB727" s="413"/>
      <c r="EFC727" s="413"/>
      <c r="EFD727" s="413"/>
      <c r="EFE727" s="413"/>
      <c r="EFF727" s="412"/>
      <c r="EFG727" s="412"/>
      <c r="EFH727" s="412"/>
      <c r="EFI727" s="412"/>
      <c r="EFJ727" s="412"/>
      <c r="EFK727" s="412"/>
      <c r="EFL727" s="412"/>
      <c r="EFM727" s="412"/>
      <c r="EFN727" s="412"/>
      <c r="EFO727" s="412"/>
      <c r="EFP727" s="412"/>
      <c r="EFQ727" s="412"/>
      <c r="EFR727" s="412"/>
      <c r="EFS727" s="412"/>
      <c r="EFT727" s="412"/>
      <c r="EFU727" s="412"/>
      <c r="EFV727" s="412"/>
      <c r="EFW727" s="412"/>
      <c r="EFX727" s="412"/>
      <c r="EFY727" s="412"/>
      <c r="EFZ727" s="412"/>
      <c r="EGA727" s="412"/>
      <c r="EGB727" s="412"/>
      <c r="EGC727" s="412"/>
      <c r="EGD727" s="412"/>
      <c r="EGE727" s="412"/>
      <c r="EGF727" s="412"/>
      <c r="EGG727" s="412"/>
      <c r="EGH727" s="412"/>
      <c r="EGI727" s="412"/>
      <c r="EGJ727" s="412"/>
      <c r="EGK727" s="412"/>
      <c r="EGL727" s="412"/>
      <c r="EGM727" s="412"/>
      <c r="EGN727" s="412"/>
      <c r="EGO727" s="412"/>
      <c r="EGP727" s="412"/>
      <c r="EGQ727" s="412"/>
      <c r="EGR727" s="412"/>
      <c r="EGS727" s="412"/>
      <c r="EGT727" s="412"/>
      <c r="EGU727" s="412"/>
      <c r="EGV727" s="412"/>
      <c r="EGW727" s="412"/>
      <c r="EGX727" s="413"/>
      <c r="EGY727" s="413"/>
      <c r="EGZ727" s="413"/>
      <c r="EHA727" s="413"/>
      <c r="EHB727" s="413"/>
      <c r="EHC727" s="413"/>
      <c r="EHD727" s="413"/>
      <c r="EHE727" s="413"/>
      <c r="EHF727" s="413"/>
      <c r="EHG727" s="413"/>
      <c r="EHH727" s="413"/>
      <c r="EHI727" s="413"/>
      <c r="EHJ727" s="413"/>
      <c r="EHK727" s="413"/>
      <c r="EHL727" s="413"/>
      <c r="EHM727" s="413"/>
      <c r="EHN727" s="413"/>
      <c r="EHO727" s="413"/>
      <c r="EHP727" s="413"/>
      <c r="EHQ727" s="413"/>
      <c r="EHR727" s="413"/>
      <c r="EHS727" s="413"/>
      <c r="EHT727" s="413"/>
      <c r="EHU727" s="413"/>
      <c r="EHV727" s="414"/>
      <c r="EHW727" s="414"/>
      <c r="EHX727" s="414"/>
      <c r="EHY727" s="414"/>
      <c r="EHZ727" s="414"/>
      <c r="EIA727" s="413"/>
      <c r="EIB727" s="413"/>
      <c r="EIC727" s="414"/>
      <c r="EID727" s="414"/>
      <c r="EIE727" s="413"/>
      <c r="EIF727" s="413"/>
      <c r="EIG727" s="414"/>
      <c r="EIH727" s="414"/>
      <c r="EII727" s="413"/>
      <c r="EIJ727" s="413"/>
      <c r="EIK727" s="413"/>
      <c r="EIL727" s="413"/>
      <c r="EIM727" s="413"/>
      <c r="EIN727" s="413"/>
      <c r="EIO727" s="413"/>
      <c r="EIP727" s="414"/>
      <c r="EIQ727" s="414"/>
      <c r="EIR727" s="413"/>
      <c r="EIS727" s="413"/>
      <c r="EIT727" s="414"/>
      <c r="EIU727" s="414"/>
      <c r="EIV727" s="413"/>
      <c r="EIW727" s="413"/>
      <c r="EIX727" s="413"/>
      <c r="EIY727" s="413"/>
      <c r="EIZ727" s="413"/>
      <c r="EJA727" s="407"/>
      <c r="EJB727" s="439"/>
      <c r="EJC727" s="413"/>
      <c r="EJD727" s="413"/>
      <c r="EJE727" s="413"/>
      <c r="EJF727" s="413"/>
      <c r="EJG727" s="413"/>
      <c r="EJH727" s="413"/>
      <c r="EJI727" s="413"/>
      <c r="EJJ727" s="412"/>
      <c r="EJK727" s="412"/>
      <c r="EJL727" s="412"/>
      <c r="EJM727" s="412"/>
      <c r="EJN727" s="412"/>
      <c r="EJO727" s="412"/>
      <c r="EJP727" s="412"/>
      <c r="EJQ727" s="412"/>
      <c r="EJR727" s="412"/>
      <c r="EJS727" s="412"/>
      <c r="EJT727" s="412"/>
      <c r="EJU727" s="412"/>
      <c r="EJV727" s="412"/>
      <c r="EJW727" s="412"/>
      <c r="EJX727" s="412"/>
      <c r="EJY727" s="412"/>
      <c r="EJZ727" s="412"/>
      <c r="EKA727" s="412"/>
      <c r="EKB727" s="412"/>
      <c r="EKC727" s="412"/>
      <c r="EKD727" s="412"/>
      <c r="EKE727" s="412"/>
      <c r="EKF727" s="412"/>
      <c r="EKG727" s="412"/>
      <c r="EKH727" s="412"/>
      <c r="EKI727" s="412"/>
      <c r="EKJ727" s="412"/>
      <c r="EKK727" s="412"/>
      <c r="EKL727" s="412"/>
      <c r="EKM727" s="412"/>
      <c r="EKN727" s="412"/>
      <c r="EKO727" s="412"/>
      <c r="EKP727" s="412"/>
      <c r="EKQ727" s="412"/>
      <c r="EKR727" s="412"/>
      <c r="EKS727" s="412"/>
      <c r="EKT727" s="412"/>
      <c r="EKU727" s="412"/>
      <c r="EKV727" s="412"/>
      <c r="EKW727" s="412"/>
      <c r="EKX727" s="412"/>
      <c r="EKY727" s="412"/>
      <c r="EKZ727" s="412"/>
      <c r="ELA727" s="412"/>
      <c r="ELB727" s="413"/>
      <c r="ELC727" s="413"/>
      <c r="ELD727" s="413"/>
      <c r="ELE727" s="413"/>
      <c r="ELF727" s="413"/>
      <c r="ELG727" s="413"/>
      <c r="ELH727" s="413"/>
      <c r="ELI727" s="413"/>
      <c r="ELJ727" s="413"/>
      <c r="ELK727" s="413"/>
      <c r="ELL727" s="413"/>
      <c r="ELM727" s="413"/>
      <c r="ELN727" s="413"/>
      <c r="ELO727" s="413"/>
      <c r="ELP727" s="413"/>
      <c r="ELQ727" s="413"/>
      <c r="ELR727" s="413"/>
      <c r="ELS727" s="413"/>
      <c r="ELT727" s="413"/>
      <c r="ELU727" s="413"/>
      <c r="ELV727" s="413"/>
      <c r="ELW727" s="413"/>
      <c r="ELX727" s="413"/>
      <c r="ELY727" s="413"/>
      <c r="ELZ727" s="414"/>
      <c r="EMA727" s="414"/>
      <c r="EMB727" s="414"/>
      <c r="EMC727" s="414"/>
      <c r="EMD727" s="414"/>
      <c r="EME727" s="413"/>
      <c r="EMF727" s="413"/>
      <c r="EMG727" s="414"/>
      <c r="EMH727" s="414"/>
      <c r="EMI727" s="413"/>
      <c r="EMJ727" s="413"/>
      <c r="EMK727" s="414"/>
      <c r="EML727" s="414"/>
      <c r="EMM727" s="413"/>
      <c r="EMN727" s="413"/>
      <c r="EMO727" s="413"/>
      <c r="EMP727" s="413"/>
      <c r="EMQ727" s="413"/>
      <c r="EMR727" s="413"/>
      <c r="EMS727" s="413"/>
      <c r="EMT727" s="414"/>
      <c r="EMU727" s="414"/>
      <c r="EMV727" s="413"/>
      <c r="EMW727" s="413"/>
      <c r="EMX727" s="414"/>
      <c r="EMY727" s="414"/>
      <c r="EMZ727" s="413"/>
      <c r="ENA727" s="413"/>
      <c r="ENB727" s="413"/>
      <c r="ENC727" s="413"/>
      <c r="END727" s="413"/>
      <c r="ENE727" s="407"/>
      <c r="ENF727" s="439"/>
      <c r="ENG727" s="413"/>
      <c r="ENH727" s="413"/>
      <c r="ENI727" s="413"/>
      <c r="ENJ727" s="413"/>
      <c r="ENK727" s="413"/>
      <c r="ENL727" s="413"/>
      <c r="ENM727" s="413"/>
      <c r="ENN727" s="412"/>
      <c r="ENO727" s="412"/>
      <c r="ENP727" s="412"/>
      <c r="ENQ727" s="412"/>
      <c r="ENR727" s="412"/>
      <c r="ENS727" s="412"/>
      <c r="ENT727" s="412"/>
      <c r="ENU727" s="412"/>
      <c r="ENV727" s="412"/>
      <c r="ENW727" s="412"/>
      <c r="ENX727" s="412"/>
      <c r="ENY727" s="412"/>
      <c r="ENZ727" s="412"/>
      <c r="EOA727" s="412"/>
      <c r="EOB727" s="412"/>
      <c r="EOC727" s="412"/>
      <c r="EOD727" s="412"/>
      <c r="EOE727" s="412"/>
      <c r="EOF727" s="412"/>
      <c r="EOG727" s="412"/>
      <c r="EOH727" s="412"/>
      <c r="EOI727" s="412"/>
      <c r="EOJ727" s="412"/>
      <c r="EOK727" s="412"/>
      <c r="EOL727" s="412"/>
      <c r="EOM727" s="412"/>
      <c r="EON727" s="412"/>
      <c r="EOO727" s="412"/>
      <c r="EOP727" s="412"/>
      <c r="EOQ727" s="412"/>
      <c r="EOR727" s="412"/>
      <c r="EOS727" s="412"/>
      <c r="EOT727" s="412"/>
      <c r="EOU727" s="412"/>
      <c r="EOV727" s="412"/>
      <c r="EOW727" s="412"/>
      <c r="EOX727" s="412"/>
      <c r="EOY727" s="412"/>
      <c r="EOZ727" s="412"/>
      <c r="EPA727" s="412"/>
      <c r="EPB727" s="412"/>
      <c r="EPC727" s="412"/>
      <c r="EPD727" s="412"/>
      <c r="EPE727" s="412"/>
      <c r="EPF727" s="413"/>
      <c r="EPG727" s="413"/>
      <c r="EPH727" s="413"/>
      <c r="EPI727" s="413"/>
      <c r="EPJ727" s="413"/>
      <c r="EPK727" s="413"/>
      <c r="EPL727" s="413"/>
      <c r="EPM727" s="413"/>
      <c r="EPN727" s="413"/>
      <c r="EPO727" s="413"/>
      <c r="EPP727" s="413"/>
      <c r="EPQ727" s="413"/>
      <c r="EPR727" s="413"/>
      <c r="EPS727" s="413"/>
      <c r="EPT727" s="413"/>
      <c r="EPU727" s="413"/>
      <c r="EPV727" s="413"/>
      <c r="EPW727" s="413"/>
      <c r="EPX727" s="413"/>
      <c r="EPY727" s="413"/>
      <c r="EPZ727" s="413"/>
      <c r="EQA727" s="413"/>
      <c r="EQB727" s="413"/>
      <c r="EQC727" s="413"/>
      <c r="EQD727" s="414"/>
      <c r="EQE727" s="414"/>
      <c r="EQF727" s="414"/>
      <c r="EQG727" s="414"/>
      <c r="EQH727" s="414"/>
      <c r="EQI727" s="413"/>
      <c r="EQJ727" s="413"/>
      <c r="EQK727" s="414"/>
      <c r="EQL727" s="414"/>
      <c r="EQM727" s="413"/>
      <c r="EQN727" s="413"/>
      <c r="EQO727" s="414"/>
      <c r="EQP727" s="414"/>
      <c r="EQQ727" s="413"/>
      <c r="EQR727" s="413"/>
      <c r="EQS727" s="413"/>
      <c r="EQT727" s="413"/>
      <c r="EQU727" s="413"/>
      <c r="EQV727" s="413"/>
      <c r="EQW727" s="413"/>
      <c r="EQX727" s="414"/>
      <c r="EQY727" s="414"/>
      <c r="EQZ727" s="413"/>
      <c r="ERA727" s="413"/>
      <c r="ERB727" s="414"/>
      <c r="ERC727" s="414"/>
      <c r="ERD727" s="413"/>
      <c r="ERE727" s="413"/>
      <c r="ERF727" s="413"/>
      <c r="ERG727" s="413"/>
      <c r="ERH727" s="413"/>
      <c r="ERI727" s="407"/>
      <c r="ERJ727" s="439"/>
      <c r="ERK727" s="413"/>
      <c r="ERL727" s="413"/>
      <c r="ERM727" s="413"/>
      <c r="ERN727" s="413"/>
      <c r="ERO727" s="413"/>
      <c r="ERP727" s="413"/>
      <c r="ERQ727" s="413"/>
      <c r="ERR727" s="412"/>
      <c r="ERS727" s="412"/>
      <c r="ERT727" s="412"/>
      <c r="ERU727" s="412"/>
      <c r="ERV727" s="412"/>
      <c r="ERW727" s="412"/>
      <c r="ERX727" s="412"/>
      <c r="ERY727" s="412"/>
      <c r="ERZ727" s="412"/>
      <c r="ESA727" s="412"/>
      <c r="ESB727" s="412"/>
      <c r="ESC727" s="412"/>
      <c r="ESD727" s="412"/>
      <c r="ESE727" s="412"/>
      <c r="ESF727" s="412"/>
      <c r="ESG727" s="412"/>
      <c r="ESH727" s="412"/>
      <c r="ESI727" s="412"/>
      <c r="ESJ727" s="412"/>
      <c r="ESK727" s="412"/>
      <c r="ESL727" s="412"/>
      <c r="ESM727" s="412"/>
      <c r="ESN727" s="412"/>
      <c r="ESO727" s="412"/>
      <c r="ESP727" s="412"/>
      <c r="ESQ727" s="412"/>
      <c r="ESR727" s="412"/>
      <c r="ESS727" s="412"/>
      <c r="EST727" s="412"/>
      <c r="ESU727" s="412"/>
      <c r="ESV727" s="412"/>
      <c r="ESW727" s="412"/>
      <c r="ESX727" s="412"/>
      <c r="ESY727" s="412"/>
      <c r="ESZ727" s="412"/>
      <c r="ETA727" s="412"/>
      <c r="ETB727" s="412"/>
      <c r="ETC727" s="412"/>
      <c r="ETD727" s="412"/>
      <c r="ETE727" s="412"/>
      <c r="ETF727" s="412"/>
      <c r="ETG727" s="412"/>
      <c r="ETH727" s="412"/>
      <c r="ETI727" s="412"/>
      <c r="ETJ727" s="413"/>
      <c r="ETK727" s="413"/>
      <c r="ETL727" s="413"/>
      <c r="ETM727" s="413"/>
      <c r="ETN727" s="413"/>
      <c r="ETO727" s="413"/>
      <c r="ETP727" s="413"/>
      <c r="ETQ727" s="413"/>
      <c r="ETR727" s="413"/>
      <c r="ETS727" s="413"/>
      <c r="ETT727" s="413"/>
      <c r="ETU727" s="413"/>
      <c r="ETV727" s="413"/>
      <c r="ETW727" s="413"/>
      <c r="ETX727" s="413"/>
      <c r="ETY727" s="413"/>
      <c r="ETZ727" s="413"/>
      <c r="EUA727" s="413"/>
      <c r="EUB727" s="413"/>
      <c r="EUC727" s="413"/>
      <c r="EUD727" s="413"/>
      <c r="EUE727" s="413"/>
      <c r="EUF727" s="413"/>
      <c r="EUG727" s="413"/>
      <c r="EUH727" s="414"/>
      <c r="EUI727" s="414"/>
      <c r="EUJ727" s="414"/>
      <c r="EUK727" s="414"/>
      <c r="EUL727" s="414"/>
      <c r="EUM727" s="413"/>
      <c r="EUN727" s="413"/>
      <c r="EUO727" s="414"/>
      <c r="EUP727" s="414"/>
      <c r="EUQ727" s="413"/>
      <c r="EUR727" s="413"/>
      <c r="EUS727" s="414"/>
      <c r="EUT727" s="414"/>
      <c r="EUU727" s="413"/>
      <c r="EUV727" s="413"/>
      <c r="EUW727" s="413"/>
      <c r="EUX727" s="413"/>
      <c r="EUY727" s="413"/>
      <c r="EUZ727" s="413"/>
      <c r="EVA727" s="413"/>
      <c r="EVB727" s="414"/>
      <c r="EVC727" s="414"/>
      <c r="EVD727" s="413"/>
      <c r="EVE727" s="413"/>
      <c r="EVF727" s="414"/>
      <c r="EVG727" s="414"/>
      <c r="EVH727" s="413"/>
      <c r="EVI727" s="413"/>
      <c r="EVJ727" s="413"/>
      <c r="EVK727" s="413"/>
      <c r="EVL727" s="413"/>
      <c r="EVM727" s="407"/>
      <c r="EVN727" s="439"/>
      <c r="EVO727" s="413"/>
      <c r="EVP727" s="413"/>
      <c r="EVQ727" s="413"/>
      <c r="EVR727" s="413"/>
      <c r="EVS727" s="413"/>
      <c r="EVT727" s="413"/>
      <c r="EVU727" s="413"/>
      <c r="EVV727" s="412"/>
      <c r="EVW727" s="412"/>
      <c r="EVX727" s="412"/>
      <c r="EVY727" s="412"/>
      <c r="EVZ727" s="412"/>
      <c r="EWA727" s="412"/>
      <c r="EWB727" s="412"/>
      <c r="EWC727" s="412"/>
      <c r="EWD727" s="412"/>
      <c r="EWE727" s="412"/>
      <c r="EWF727" s="412"/>
      <c r="EWG727" s="412"/>
      <c r="EWH727" s="412"/>
      <c r="EWI727" s="412"/>
      <c r="EWJ727" s="412"/>
      <c r="EWK727" s="412"/>
      <c r="EWL727" s="412"/>
      <c r="EWM727" s="412"/>
      <c r="EWN727" s="412"/>
      <c r="EWO727" s="412"/>
      <c r="EWP727" s="412"/>
      <c r="EWQ727" s="412"/>
      <c r="EWR727" s="412"/>
      <c r="EWS727" s="412"/>
      <c r="EWT727" s="412"/>
      <c r="EWU727" s="412"/>
      <c r="EWV727" s="412"/>
      <c r="EWW727" s="412"/>
      <c r="EWX727" s="412"/>
      <c r="EWY727" s="412"/>
      <c r="EWZ727" s="412"/>
      <c r="EXA727" s="412"/>
      <c r="EXB727" s="412"/>
      <c r="EXC727" s="412"/>
      <c r="EXD727" s="412"/>
      <c r="EXE727" s="412"/>
      <c r="EXF727" s="412"/>
      <c r="EXG727" s="412"/>
      <c r="EXH727" s="412"/>
      <c r="EXI727" s="412"/>
      <c r="EXJ727" s="412"/>
      <c r="EXK727" s="412"/>
      <c r="EXL727" s="412"/>
      <c r="EXM727" s="412"/>
      <c r="EXN727" s="413"/>
      <c r="EXO727" s="413"/>
      <c r="EXP727" s="413"/>
      <c r="EXQ727" s="413"/>
      <c r="EXR727" s="413"/>
      <c r="EXS727" s="413"/>
      <c r="EXT727" s="413"/>
      <c r="EXU727" s="413"/>
      <c r="EXV727" s="413"/>
      <c r="EXW727" s="413"/>
      <c r="EXX727" s="413"/>
      <c r="EXY727" s="413"/>
      <c r="EXZ727" s="413"/>
      <c r="EYA727" s="413"/>
      <c r="EYB727" s="413"/>
      <c r="EYC727" s="413"/>
      <c r="EYD727" s="413"/>
      <c r="EYE727" s="413"/>
      <c r="EYF727" s="413"/>
      <c r="EYG727" s="413"/>
      <c r="EYH727" s="413"/>
      <c r="EYI727" s="413"/>
      <c r="EYJ727" s="413"/>
      <c r="EYK727" s="413"/>
      <c r="EYL727" s="414"/>
      <c r="EYM727" s="414"/>
      <c r="EYN727" s="414"/>
      <c r="EYO727" s="414"/>
      <c r="EYP727" s="414"/>
      <c r="EYQ727" s="413"/>
      <c r="EYR727" s="413"/>
      <c r="EYS727" s="414"/>
      <c r="EYT727" s="414"/>
      <c r="EYU727" s="413"/>
      <c r="EYV727" s="413"/>
      <c r="EYW727" s="414"/>
      <c r="EYX727" s="414"/>
      <c r="EYY727" s="413"/>
      <c r="EYZ727" s="413"/>
      <c r="EZA727" s="413"/>
      <c r="EZB727" s="413"/>
      <c r="EZC727" s="413"/>
      <c r="EZD727" s="413"/>
      <c r="EZE727" s="413"/>
      <c r="EZF727" s="414"/>
      <c r="EZG727" s="414"/>
      <c r="EZH727" s="413"/>
      <c r="EZI727" s="413"/>
      <c r="EZJ727" s="414"/>
      <c r="EZK727" s="414"/>
      <c r="EZL727" s="413"/>
      <c r="EZM727" s="413"/>
      <c r="EZN727" s="413"/>
      <c r="EZO727" s="413"/>
      <c r="EZP727" s="413"/>
      <c r="EZQ727" s="407"/>
      <c r="EZR727" s="439"/>
      <c r="EZS727" s="413"/>
      <c r="EZT727" s="413"/>
      <c r="EZU727" s="413"/>
      <c r="EZV727" s="413"/>
      <c r="EZW727" s="413"/>
      <c r="EZX727" s="413"/>
      <c r="EZY727" s="413"/>
      <c r="EZZ727" s="412"/>
      <c r="FAA727" s="412"/>
      <c r="FAB727" s="412"/>
      <c r="FAC727" s="412"/>
      <c r="FAD727" s="412"/>
      <c r="FAE727" s="412"/>
      <c r="FAF727" s="412"/>
      <c r="FAG727" s="412"/>
      <c r="FAH727" s="412"/>
      <c r="FAI727" s="412"/>
      <c r="FAJ727" s="412"/>
      <c r="FAK727" s="412"/>
      <c r="FAL727" s="412"/>
      <c r="FAM727" s="412"/>
      <c r="FAN727" s="412"/>
      <c r="FAO727" s="412"/>
      <c r="FAP727" s="412"/>
      <c r="FAQ727" s="412"/>
      <c r="FAR727" s="412"/>
      <c r="FAS727" s="412"/>
      <c r="FAT727" s="412"/>
      <c r="FAU727" s="412"/>
      <c r="FAV727" s="412"/>
      <c r="FAW727" s="412"/>
      <c r="FAX727" s="412"/>
      <c r="FAY727" s="412"/>
      <c r="FAZ727" s="412"/>
      <c r="FBA727" s="412"/>
      <c r="FBB727" s="412"/>
      <c r="FBC727" s="412"/>
      <c r="FBD727" s="412"/>
      <c r="FBE727" s="412"/>
      <c r="FBF727" s="412"/>
      <c r="FBG727" s="412"/>
      <c r="FBH727" s="412"/>
      <c r="FBI727" s="412"/>
      <c r="FBJ727" s="412"/>
      <c r="FBK727" s="412"/>
      <c r="FBL727" s="412"/>
      <c r="FBM727" s="412"/>
      <c r="FBN727" s="412"/>
      <c r="FBO727" s="412"/>
      <c r="FBP727" s="412"/>
      <c r="FBQ727" s="412"/>
      <c r="FBR727" s="413"/>
      <c r="FBS727" s="413"/>
      <c r="FBT727" s="413"/>
      <c r="FBU727" s="413"/>
      <c r="FBV727" s="413"/>
      <c r="FBW727" s="413"/>
      <c r="FBX727" s="413"/>
      <c r="FBY727" s="413"/>
      <c r="FBZ727" s="413"/>
      <c r="FCA727" s="413"/>
      <c r="FCB727" s="413"/>
      <c r="FCC727" s="413"/>
      <c r="FCD727" s="413"/>
      <c r="FCE727" s="413"/>
      <c r="FCF727" s="413"/>
      <c r="FCG727" s="413"/>
      <c r="FCH727" s="413"/>
      <c r="FCI727" s="413"/>
      <c r="FCJ727" s="413"/>
      <c r="FCK727" s="413"/>
      <c r="FCL727" s="413"/>
      <c r="FCM727" s="413"/>
      <c r="FCN727" s="413"/>
      <c r="FCO727" s="413"/>
      <c r="FCP727" s="414"/>
      <c r="FCQ727" s="414"/>
      <c r="FCR727" s="414"/>
      <c r="FCS727" s="414"/>
      <c r="FCT727" s="414"/>
      <c r="FCU727" s="413"/>
      <c r="FCV727" s="413"/>
      <c r="FCW727" s="414"/>
      <c r="FCX727" s="414"/>
      <c r="FCY727" s="413"/>
      <c r="FCZ727" s="413"/>
      <c r="FDA727" s="414"/>
      <c r="FDB727" s="414"/>
      <c r="FDC727" s="413"/>
      <c r="FDD727" s="413"/>
      <c r="FDE727" s="413"/>
      <c r="FDF727" s="413"/>
      <c r="FDG727" s="413"/>
      <c r="FDH727" s="413"/>
      <c r="FDI727" s="413"/>
      <c r="FDJ727" s="414"/>
      <c r="FDK727" s="414"/>
      <c r="FDL727" s="413"/>
      <c r="FDM727" s="413"/>
      <c r="FDN727" s="414"/>
      <c r="FDO727" s="414"/>
      <c r="FDP727" s="413"/>
      <c r="FDQ727" s="413"/>
      <c r="FDR727" s="413"/>
      <c r="FDS727" s="413"/>
      <c r="FDT727" s="413"/>
      <c r="FDU727" s="407"/>
      <c r="FDV727" s="439"/>
      <c r="FDW727" s="413"/>
      <c r="FDX727" s="413"/>
      <c r="FDY727" s="413"/>
      <c r="FDZ727" s="413"/>
      <c r="FEA727" s="413"/>
      <c r="FEB727" s="413"/>
      <c r="FEC727" s="413"/>
      <c r="FED727" s="412"/>
      <c r="FEE727" s="412"/>
      <c r="FEF727" s="412"/>
      <c r="FEG727" s="412"/>
      <c r="FEH727" s="412"/>
      <c r="FEI727" s="412"/>
      <c r="FEJ727" s="412"/>
      <c r="FEK727" s="412"/>
      <c r="FEL727" s="412"/>
      <c r="FEM727" s="412"/>
      <c r="FEN727" s="412"/>
      <c r="FEO727" s="412"/>
      <c r="FEP727" s="412"/>
      <c r="FEQ727" s="412"/>
      <c r="FER727" s="412"/>
      <c r="FES727" s="412"/>
      <c r="FET727" s="412"/>
      <c r="FEU727" s="412"/>
      <c r="FEV727" s="412"/>
      <c r="FEW727" s="412"/>
      <c r="FEX727" s="412"/>
      <c r="FEY727" s="412"/>
      <c r="FEZ727" s="412"/>
      <c r="FFA727" s="412"/>
      <c r="FFB727" s="412"/>
      <c r="FFC727" s="412"/>
      <c r="FFD727" s="412"/>
      <c r="FFE727" s="412"/>
      <c r="FFF727" s="412"/>
      <c r="FFG727" s="412"/>
      <c r="FFH727" s="412"/>
      <c r="FFI727" s="412"/>
      <c r="FFJ727" s="412"/>
      <c r="FFK727" s="412"/>
      <c r="FFL727" s="412"/>
      <c r="FFM727" s="412"/>
      <c r="FFN727" s="412"/>
      <c r="FFO727" s="412"/>
      <c r="FFP727" s="412"/>
      <c r="FFQ727" s="412"/>
      <c r="FFR727" s="412"/>
      <c r="FFS727" s="412"/>
      <c r="FFT727" s="412"/>
      <c r="FFU727" s="412"/>
      <c r="FFV727" s="413"/>
      <c r="FFW727" s="413"/>
      <c r="FFX727" s="413"/>
      <c r="FFY727" s="413"/>
      <c r="FFZ727" s="413"/>
      <c r="FGA727" s="413"/>
      <c r="FGB727" s="413"/>
      <c r="FGC727" s="413"/>
      <c r="FGD727" s="413"/>
      <c r="FGE727" s="413"/>
      <c r="FGF727" s="413"/>
      <c r="FGG727" s="413"/>
      <c r="FGH727" s="413"/>
      <c r="FGI727" s="413"/>
      <c r="FGJ727" s="413"/>
      <c r="FGK727" s="413"/>
      <c r="FGL727" s="413"/>
      <c r="FGM727" s="413"/>
      <c r="FGN727" s="413"/>
      <c r="FGO727" s="413"/>
      <c r="FGP727" s="413"/>
      <c r="FGQ727" s="413"/>
      <c r="FGR727" s="413"/>
      <c r="FGS727" s="413"/>
      <c r="FGT727" s="414"/>
      <c r="FGU727" s="414"/>
      <c r="FGV727" s="414"/>
      <c r="FGW727" s="414"/>
      <c r="FGX727" s="414"/>
      <c r="FGY727" s="413"/>
      <c r="FGZ727" s="413"/>
      <c r="FHA727" s="414"/>
      <c r="FHB727" s="414"/>
      <c r="FHC727" s="413"/>
      <c r="FHD727" s="413"/>
      <c r="FHE727" s="414"/>
      <c r="FHF727" s="414"/>
      <c r="FHG727" s="413"/>
      <c r="FHH727" s="413"/>
      <c r="FHI727" s="413"/>
      <c r="FHJ727" s="413"/>
      <c r="FHK727" s="413"/>
      <c r="FHL727" s="413"/>
      <c r="FHM727" s="413"/>
      <c r="FHN727" s="414"/>
      <c r="FHO727" s="414"/>
      <c r="FHP727" s="413"/>
      <c r="FHQ727" s="413"/>
      <c r="FHR727" s="414"/>
      <c r="FHS727" s="414"/>
      <c r="FHT727" s="413"/>
      <c r="FHU727" s="413"/>
      <c r="FHV727" s="413"/>
      <c r="FHW727" s="413"/>
      <c r="FHX727" s="413"/>
      <c r="FHY727" s="407"/>
      <c r="FHZ727" s="439"/>
      <c r="FIA727" s="413"/>
      <c r="FIB727" s="413"/>
      <c r="FIC727" s="413"/>
      <c r="FID727" s="413"/>
      <c r="FIE727" s="413"/>
      <c r="FIF727" s="413"/>
      <c r="FIG727" s="413"/>
      <c r="FIH727" s="412"/>
      <c r="FII727" s="412"/>
      <c r="FIJ727" s="412"/>
      <c r="FIK727" s="412"/>
      <c r="FIL727" s="412"/>
      <c r="FIM727" s="412"/>
      <c r="FIN727" s="412"/>
      <c r="FIO727" s="412"/>
      <c r="FIP727" s="412"/>
      <c r="FIQ727" s="412"/>
      <c r="FIR727" s="412"/>
      <c r="FIS727" s="412"/>
      <c r="FIT727" s="412"/>
      <c r="FIU727" s="412"/>
      <c r="FIV727" s="412"/>
      <c r="FIW727" s="412"/>
      <c r="FIX727" s="412"/>
      <c r="FIY727" s="412"/>
      <c r="FIZ727" s="412"/>
      <c r="FJA727" s="412"/>
      <c r="FJB727" s="412"/>
      <c r="FJC727" s="412"/>
      <c r="FJD727" s="412"/>
      <c r="FJE727" s="412"/>
      <c r="FJF727" s="412"/>
      <c r="FJG727" s="412"/>
      <c r="FJH727" s="412"/>
      <c r="FJI727" s="412"/>
      <c r="FJJ727" s="412"/>
      <c r="FJK727" s="412"/>
      <c r="FJL727" s="412"/>
      <c r="FJM727" s="412"/>
      <c r="FJN727" s="412"/>
      <c r="FJO727" s="412"/>
      <c r="FJP727" s="412"/>
      <c r="FJQ727" s="412"/>
      <c r="FJR727" s="412"/>
      <c r="FJS727" s="412"/>
      <c r="FJT727" s="412"/>
      <c r="FJU727" s="412"/>
      <c r="FJV727" s="412"/>
      <c r="FJW727" s="412"/>
      <c r="FJX727" s="412"/>
      <c r="FJY727" s="412"/>
      <c r="FJZ727" s="413"/>
      <c r="FKA727" s="413"/>
      <c r="FKB727" s="413"/>
      <c r="FKC727" s="413"/>
      <c r="FKD727" s="413"/>
      <c r="FKE727" s="413"/>
      <c r="FKF727" s="413"/>
      <c r="FKG727" s="413"/>
      <c r="FKH727" s="413"/>
      <c r="FKI727" s="413"/>
      <c r="FKJ727" s="413"/>
      <c r="FKK727" s="413"/>
      <c r="FKL727" s="413"/>
      <c r="FKM727" s="413"/>
      <c r="FKN727" s="413"/>
      <c r="FKO727" s="413"/>
      <c r="FKP727" s="413"/>
      <c r="FKQ727" s="413"/>
      <c r="FKR727" s="413"/>
      <c r="FKS727" s="413"/>
      <c r="FKT727" s="413"/>
      <c r="FKU727" s="413"/>
      <c r="FKV727" s="413"/>
      <c r="FKW727" s="413"/>
      <c r="FKX727" s="414"/>
      <c r="FKY727" s="414"/>
      <c r="FKZ727" s="414"/>
      <c r="FLA727" s="414"/>
      <c r="FLB727" s="414"/>
      <c r="FLC727" s="413"/>
      <c r="FLD727" s="413"/>
      <c r="FLE727" s="414"/>
      <c r="FLF727" s="414"/>
      <c r="FLG727" s="413"/>
      <c r="FLH727" s="413"/>
      <c r="FLI727" s="414"/>
      <c r="FLJ727" s="414"/>
      <c r="FLK727" s="413"/>
      <c r="FLL727" s="413"/>
      <c r="FLM727" s="413"/>
      <c r="FLN727" s="413"/>
      <c r="FLO727" s="413"/>
      <c r="FLP727" s="413"/>
      <c r="FLQ727" s="413"/>
      <c r="FLR727" s="414"/>
      <c r="FLS727" s="414"/>
      <c r="FLT727" s="413"/>
      <c r="FLU727" s="413"/>
      <c r="FLV727" s="414"/>
      <c r="FLW727" s="414"/>
      <c r="FLX727" s="413"/>
      <c r="FLY727" s="413"/>
      <c r="FLZ727" s="413"/>
      <c r="FMA727" s="413"/>
      <c r="FMB727" s="413"/>
      <c r="FMC727" s="407"/>
      <c r="FMD727" s="439"/>
      <c r="FME727" s="413"/>
      <c r="FMF727" s="413"/>
      <c r="FMG727" s="413"/>
      <c r="FMH727" s="413"/>
      <c r="FMI727" s="413"/>
      <c r="FMJ727" s="413"/>
      <c r="FMK727" s="413"/>
      <c r="FML727" s="412"/>
      <c r="FMM727" s="412"/>
      <c r="FMN727" s="412"/>
      <c r="FMO727" s="412"/>
      <c r="FMP727" s="412"/>
      <c r="FMQ727" s="412"/>
      <c r="FMR727" s="412"/>
      <c r="FMS727" s="412"/>
      <c r="FMT727" s="412"/>
      <c r="FMU727" s="412"/>
      <c r="FMV727" s="412"/>
      <c r="FMW727" s="412"/>
      <c r="FMX727" s="412"/>
      <c r="FMY727" s="412"/>
      <c r="FMZ727" s="412"/>
      <c r="FNA727" s="412"/>
      <c r="FNB727" s="412"/>
      <c r="FNC727" s="412"/>
      <c r="FND727" s="412"/>
      <c r="FNE727" s="412"/>
      <c r="FNF727" s="412"/>
      <c r="FNG727" s="412"/>
      <c r="FNH727" s="412"/>
      <c r="FNI727" s="412"/>
      <c r="FNJ727" s="412"/>
      <c r="FNK727" s="412"/>
      <c r="FNL727" s="412"/>
      <c r="FNM727" s="412"/>
      <c r="FNN727" s="412"/>
      <c r="FNO727" s="412"/>
      <c r="FNP727" s="412"/>
      <c r="FNQ727" s="412"/>
      <c r="FNR727" s="412"/>
      <c r="FNS727" s="412"/>
      <c r="FNT727" s="412"/>
      <c r="FNU727" s="412"/>
      <c r="FNV727" s="412"/>
      <c r="FNW727" s="412"/>
      <c r="FNX727" s="412"/>
      <c r="FNY727" s="412"/>
      <c r="FNZ727" s="412"/>
      <c r="FOA727" s="412"/>
      <c r="FOB727" s="412"/>
      <c r="FOC727" s="412"/>
      <c r="FOD727" s="413"/>
      <c r="FOE727" s="413"/>
      <c r="FOF727" s="413"/>
      <c r="FOG727" s="413"/>
      <c r="FOH727" s="413"/>
      <c r="FOI727" s="413"/>
      <c r="FOJ727" s="413"/>
      <c r="FOK727" s="413"/>
      <c r="FOL727" s="413"/>
      <c r="FOM727" s="413"/>
      <c r="FON727" s="413"/>
      <c r="FOO727" s="413"/>
      <c r="FOP727" s="413"/>
      <c r="FOQ727" s="413"/>
      <c r="FOR727" s="413"/>
      <c r="FOS727" s="413"/>
      <c r="FOT727" s="413"/>
      <c r="FOU727" s="413"/>
      <c r="FOV727" s="413"/>
      <c r="FOW727" s="413"/>
      <c r="FOX727" s="413"/>
      <c r="FOY727" s="413"/>
      <c r="FOZ727" s="413"/>
      <c r="FPA727" s="413"/>
      <c r="FPB727" s="414"/>
      <c r="FPC727" s="414"/>
      <c r="FPD727" s="414"/>
      <c r="FPE727" s="414"/>
      <c r="FPF727" s="414"/>
      <c r="FPG727" s="413"/>
      <c r="FPH727" s="413"/>
      <c r="FPI727" s="414"/>
      <c r="FPJ727" s="414"/>
      <c r="FPK727" s="413"/>
      <c r="FPL727" s="413"/>
      <c r="FPM727" s="414"/>
      <c r="FPN727" s="414"/>
      <c r="FPO727" s="413"/>
      <c r="FPP727" s="413"/>
      <c r="FPQ727" s="413"/>
      <c r="FPR727" s="413"/>
      <c r="FPS727" s="413"/>
      <c r="FPT727" s="413"/>
      <c r="FPU727" s="413"/>
      <c r="FPV727" s="414"/>
      <c r="FPW727" s="414"/>
      <c r="FPX727" s="413"/>
      <c r="FPY727" s="413"/>
      <c r="FPZ727" s="414"/>
      <c r="FQA727" s="414"/>
      <c r="FQB727" s="413"/>
      <c r="FQC727" s="413"/>
      <c r="FQD727" s="413"/>
      <c r="FQE727" s="413"/>
      <c r="FQF727" s="413"/>
      <c r="FQG727" s="407"/>
      <c r="FQH727" s="439"/>
      <c r="FQI727" s="413"/>
      <c r="FQJ727" s="413"/>
      <c r="FQK727" s="413"/>
      <c r="FQL727" s="413"/>
      <c r="FQM727" s="413"/>
      <c r="FQN727" s="413"/>
      <c r="FQO727" s="413"/>
      <c r="FQP727" s="412"/>
      <c r="FQQ727" s="412"/>
      <c r="FQR727" s="412"/>
      <c r="FQS727" s="412"/>
      <c r="FQT727" s="412"/>
      <c r="FQU727" s="412"/>
      <c r="FQV727" s="412"/>
      <c r="FQW727" s="412"/>
      <c r="FQX727" s="412"/>
      <c r="FQY727" s="412"/>
      <c r="FQZ727" s="412"/>
      <c r="FRA727" s="412"/>
      <c r="FRB727" s="412"/>
      <c r="FRC727" s="412"/>
      <c r="FRD727" s="412"/>
      <c r="FRE727" s="412"/>
      <c r="FRF727" s="412"/>
      <c r="FRG727" s="412"/>
      <c r="FRH727" s="412"/>
      <c r="FRI727" s="412"/>
      <c r="FRJ727" s="412"/>
      <c r="FRK727" s="412"/>
      <c r="FRL727" s="412"/>
      <c r="FRM727" s="412"/>
      <c r="FRN727" s="412"/>
      <c r="FRO727" s="412"/>
      <c r="FRP727" s="412"/>
      <c r="FRQ727" s="412"/>
      <c r="FRR727" s="412"/>
      <c r="FRS727" s="412"/>
      <c r="FRT727" s="412"/>
      <c r="FRU727" s="412"/>
      <c r="FRV727" s="412"/>
      <c r="FRW727" s="412"/>
      <c r="FRX727" s="412"/>
      <c r="FRY727" s="412"/>
      <c r="FRZ727" s="412"/>
      <c r="FSA727" s="412"/>
      <c r="FSB727" s="412"/>
      <c r="FSC727" s="412"/>
      <c r="FSD727" s="412"/>
      <c r="FSE727" s="412"/>
      <c r="FSF727" s="412"/>
      <c r="FSG727" s="412"/>
      <c r="FSH727" s="413"/>
      <c r="FSI727" s="413"/>
      <c r="FSJ727" s="413"/>
      <c r="FSK727" s="413"/>
      <c r="FSL727" s="413"/>
      <c r="FSM727" s="413"/>
      <c r="FSN727" s="413"/>
      <c r="FSO727" s="413"/>
      <c r="FSP727" s="413"/>
      <c r="FSQ727" s="413"/>
      <c r="FSR727" s="413"/>
      <c r="FSS727" s="413"/>
      <c r="FST727" s="413"/>
      <c r="FSU727" s="413"/>
      <c r="FSV727" s="413"/>
      <c r="FSW727" s="413"/>
      <c r="FSX727" s="413"/>
      <c r="FSY727" s="413"/>
      <c r="FSZ727" s="413"/>
      <c r="FTA727" s="413"/>
      <c r="FTB727" s="413"/>
      <c r="FTC727" s="413"/>
      <c r="FTD727" s="413"/>
      <c r="FTE727" s="413"/>
      <c r="FTF727" s="414"/>
      <c r="FTG727" s="414"/>
      <c r="FTH727" s="414"/>
      <c r="FTI727" s="414"/>
      <c r="FTJ727" s="414"/>
      <c r="FTK727" s="413"/>
      <c r="FTL727" s="413"/>
      <c r="FTM727" s="414"/>
      <c r="FTN727" s="414"/>
      <c r="FTO727" s="413"/>
      <c r="FTP727" s="413"/>
      <c r="FTQ727" s="414"/>
      <c r="FTR727" s="414"/>
      <c r="FTS727" s="413"/>
      <c r="FTT727" s="413"/>
      <c r="FTU727" s="413"/>
      <c r="FTV727" s="413"/>
      <c r="FTW727" s="413"/>
      <c r="FTX727" s="413"/>
      <c r="FTY727" s="413"/>
      <c r="FTZ727" s="414"/>
      <c r="FUA727" s="414"/>
      <c r="FUB727" s="413"/>
      <c r="FUC727" s="413"/>
      <c r="FUD727" s="414"/>
      <c r="FUE727" s="414"/>
      <c r="FUF727" s="413"/>
      <c r="FUG727" s="413"/>
      <c r="FUH727" s="413"/>
      <c r="FUI727" s="413"/>
      <c r="FUJ727" s="413"/>
      <c r="FUK727" s="407"/>
      <c r="FUL727" s="439"/>
      <c r="FUM727" s="413"/>
      <c r="FUN727" s="413"/>
      <c r="FUO727" s="413"/>
      <c r="FUP727" s="413"/>
      <c r="FUQ727" s="413"/>
      <c r="FUR727" s="413"/>
      <c r="FUS727" s="413"/>
      <c r="FUT727" s="412"/>
      <c r="FUU727" s="412"/>
      <c r="FUV727" s="412"/>
      <c r="FUW727" s="412"/>
      <c r="FUX727" s="412"/>
      <c r="FUY727" s="412"/>
      <c r="FUZ727" s="412"/>
      <c r="FVA727" s="412"/>
      <c r="FVB727" s="412"/>
      <c r="FVC727" s="412"/>
      <c r="FVD727" s="412"/>
      <c r="FVE727" s="412"/>
      <c r="FVF727" s="412"/>
      <c r="FVG727" s="412"/>
      <c r="FVH727" s="412"/>
      <c r="FVI727" s="412"/>
      <c r="FVJ727" s="412"/>
      <c r="FVK727" s="412"/>
      <c r="FVL727" s="412"/>
      <c r="FVM727" s="412"/>
      <c r="FVN727" s="412"/>
      <c r="FVO727" s="412"/>
      <c r="FVP727" s="412"/>
      <c r="FVQ727" s="412"/>
      <c r="FVR727" s="412"/>
      <c r="FVS727" s="412"/>
      <c r="FVT727" s="412"/>
      <c r="FVU727" s="412"/>
      <c r="FVV727" s="412"/>
      <c r="FVW727" s="412"/>
      <c r="FVX727" s="412"/>
      <c r="FVY727" s="412"/>
      <c r="FVZ727" s="412"/>
      <c r="FWA727" s="412"/>
      <c r="FWB727" s="412"/>
      <c r="FWC727" s="412"/>
      <c r="FWD727" s="412"/>
      <c r="FWE727" s="412"/>
      <c r="FWF727" s="412"/>
      <c r="FWG727" s="412"/>
      <c r="FWH727" s="412"/>
      <c r="FWI727" s="412"/>
      <c r="FWJ727" s="412"/>
      <c r="FWK727" s="412"/>
      <c r="FWL727" s="413"/>
      <c r="FWM727" s="413"/>
      <c r="FWN727" s="413"/>
      <c r="FWO727" s="413"/>
      <c r="FWP727" s="413"/>
      <c r="FWQ727" s="413"/>
      <c r="FWR727" s="413"/>
      <c r="FWS727" s="413"/>
      <c r="FWT727" s="413"/>
      <c r="FWU727" s="413"/>
      <c r="FWV727" s="413"/>
      <c r="FWW727" s="413"/>
      <c r="FWX727" s="413"/>
      <c r="FWY727" s="413"/>
      <c r="FWZ727" s="413"/>
      <c r="FXA727" s="413"/>
      <c r="FXB727" s="413"/>
      <c r="FXC727" s="413"/>
      <c r="FXD727" s="413"/>
      <c r="FXE727" s="413"/>
      <c r="FXF727" s="413"/>
      <c r="FXG727" s="413"/>
      <c r="FXH727" s="413"/>
      <c r="FXI727" s="413"/>
      <c r="FXJ727" s="414"/>
      <c r="FXK727" s="414"/>
      <c r="FXL727" s="414"/>
      <c r="FXM727" s="414"/>
      <c r="FXN727" s="414"/>
      <c r="FXO727" s="413"/>
      <c r="FXP727" s="413"/>
      <c r="FXQ727" s="414"/>
      <c r="FXR727" s="414"/>
      <c r="FXS727" s="413"/>
      <c r="FXT727" s="413"/>
      <c r="FXU727" s="414"/>
      <c r="FXV727" s="414"/>
      <c r="FXW727" s="413"/>
      <c r="FXX727" s="413"/>
      <c r="FXY727" s="413"/>
      <c r="FXZ727" s="413"/>
      <c r="FYA727" s="413"/>
      <c r="FYB727" s="413"/>
      <c r="FYC727" s="413"/>
      <c r="FYD727" s="414"/>
      <c r="FYE727" s="414"/>
      <c r="FYF727" s="413"/>
      <c r="FYG727" s="413"/>
      <c r="FYH727" s="414"/>
      <c r="FYI727" s="414"/>
      <c r="FYJ727" s="413"/>
      <c r="FYK727" s="413"/>
      <c r="FYL727" s="413"/>
      <c r="FYM727" s="413"/>
      <c r="FYN727" s="413"/>
      <c r="FYO727" s="407"/>
      <c r="FYP727" s="439"/>
      <c r="FYQ727" s="413"/>
      <c r="FYR727" s="413"/>
      <c r="FYS727" s="413"/>
      <c r="FYT727" s="413"/>
      <c r="FYU727" s="413"/>
      <c r="FYV727" s="413"/>
      <c r="FYW727" s="413"/>
      <c r="FYX727" s="412"/>
      <c r="FYY727" s="412"/>
      <c r="FYZ727" s="412"/>
      <c r="FZA727" s="412"/>
      <c r="FZB727" s="412"/>
      <c r="FZC727" s="412"/>
      <c r="FZD727" s="412"/>
      <c r="FZE727" s="412"/>
      <c r="FZF727" s="412"/>
      <c r="FZG727" s="412"/>
      <c r="FZH727" s="412"/>
      <c r="FZI727" s="412"/>
      <c r="FZJ727" s="412"/>
      <c r="FZK727" s="412"/>
      <c r="FZL727" s="412"/>
      <c r="FZM727" s="412"/>
      <c r="FZN727" s="412"/>
      <c r="FZO727" s="412"/>
      <c r="FZP727" s="412"/>
      <c r="FZQ727" s="412"/>
      <c r="FZR727" s="412"/>
      <c r="FZS727" s="412"/>
      <c r="FZT727" s="412"/>
      <c r="FZU727" s="412"/>
      <c r="FZV727" s="412"/>
      <c r="FZW727" s="412"/>
      <c r="FZX727" s="412"/>
      <c r="FZY727" s="412"/>
      <c r="FZZ727" s="412"/>
      <c r="GAA727" s="412"/>
      <c r="GAB727" s="412"/>
      <c r="GAC727" s="412"/>
      <c r="GAD727" s="412"/>
      <c r="GAE727" s="412"/>
      <c r="GAF727" s="412"/>
      <c r="GAG727" s="412"/>
      <c r="GAH727" s="412"/>
      <c r="GAI727" s="412"/>
      <c r="GAJ727" s="412"/>
      <c r="GAK727" s="412"/>
      <c r="GAL727" s="412"/>
      <c r="GAM727" s="412"/>
      <c r="GAN727" s="412"/>
      <c r="GAO727" s="412"/>
      <c r="GAP727" s="413"/>
      <c r="GAQ727" s="413"/>
      <c r="GAR727" s="413"/>
      <c r="GAS727" s="413"/>
      <c r="GAT727" s="413"/>
      <c r="GAU727" s="413"/>
      <c r="GAV727" s="413"/>
      <c r="GAW727" s="413"/>
      <c r="GAX727" s="413"/>
      <c r="GAY727" s="413"/>
      <c r="GAZ727" s="413"/>
      <c r="GBA727" s="413"/>
      <c r="GBB727" s="413"/>
      <c r="GBC727" s="413"/>
      <c r="GBD727" s="413"/>
      <c r="GBE727" s="413"/>
      <c r="GBF727" s="413"/>
      <c r="GBG727" s="413"/>
      <c r="GBH727" s="413"/>
      <c r="GBI727" s="413"/>
      <c r="GBJ727" s="413"/>
      <c r="GBK727" s="413"/>
      <c r="GBL727" s="413"/>
      <c r="GBM727" s="413"/>
      <c r="GBN727" s="414"/>
      <c r="GBO727" s="414"/>
      <c r="GBP727" s="414"/>
      <c r="GBQ727" s="414"/>
      <c r="GBR727" s="414"/>
      <c r="GBS727" s="413"/>
      <c r="GBT727" s="413"/>
      <c r="GBU727" s="414"/>
      <c r="GBV727" s="414"/>
      <c r="GBW727" s="413"/>
      <c r="GBX727" s="413"/>
      <c r="GBY727" s="414"/>
      <c r="GBZ727" s="414"/>
      <c r="GCA727" s="413"/>
      <c r="GCB727" s="413"/>
      <c r="GCC727" s="413"/>
      <c r="GCD727" s="413"/>
      <c r="GCE727" s="413"/>
      <c r="GCF727" s="413"/>
      <c r="GCG727" s="413"/>
      <c r="GCH727" s="414"/>
      <c r="GCI727" s="414"/>
      <c r="GCJ727" s="413"/>
      <c r="GCK727" s="413"/>
      <c r="GCL727" s="414"/>
      <c r="GCM727" s="414"/>
      <c r="GCN727" s="413"/>
      <c r="GCO727" s="413"/>
      <c r="GCP727" s="413"/>
      <c r="GCQ727" s="413"/>
      <c r="GCR727" s="413"/>
      <c r="GCS727" s="407"/>
      <c r="GCT727" s="439"/>
      <c r="GCU727" s="413"/>
      <c r="GCV727" s="413"/>
      <c r="GCW727" s="413"/>
      <c r="GCX727" s="413"/>
      <c r="GCY727" s="413"/>
      <c r="GCZ727" s="413"/>
      <c r="GDA727" s="413"/>
      <c r="GDB727" s="412"/>
      <c r="GDC727" s="412"/>
      <c r="GDD727" s="412"/>
      <c r="GDE727" s="412"/>
      <c r="GDF727" s="412"/>
      <c r="GDG727" s="412"/>
      <c r="GDH727" s="412"/>
      <c r="GDI727" s="412"/>
      <c r="GDJ727" s="412"/>
      <c r="GDK727" s="412"/>
      <c r="GDL727" s="412"/>
      <c r="GDM727" s="412"/>
      <c r="GDN727" s="412"/>
      <c r="GDO727" s="412"/>
      <c r="GDP727" s="412"/>
      <c r="GDQ727" s="412"/>
      <c r="GDR727" s="412"/>
      <c r="GDS727" s="412"/>
      <c r="GDT727" s="412"/>
      <c r="GDU727" s="412"/>
      <c r="GDV727" s="412"/>
      <c r="GDW727" s="412"/>
      <c r="GDX727" s="412"/>
      <c r="GDY727" s="412"/>
      <c r="GDZ727" s="412"/>
      <c r="GEA727" s="412"/>
      <c r="GEB727" s="412"/>
      <c r="GEC727" s="412"/>
      <c r="GED727" s="412"/>
      <c r="GEE727" s="412"/>
      <c r="GEF727" s="412"/>
      <c r="GEG727" s="412"/>
      <c r="GEH727" s="412"/>
      <c r="GEI727" s="412"/>
      <c r="GEJ727" s="412"/>
      <c r="GEK727" s="412"/>
      <c r="GEL727" s="412"/>
      <c r="GEM727" s="412"/>
      <c r="GEN727" s="412"/>
      <c r="GEO727" s="412"/>
      <c r="GEP727" s="412"/>
      <c r="GEQ727" s="412"/>
      <c r="GER727" s="412"/>
      <c r="GES727" s="412"/>
      <c r="GET727" s="413"/>
      <c r="GEU727" s="413"/>
      <c r="GEV727" s="413"/>
      <c r="GEW727" s="413"/>
      <c r="GEX727" s="413"/>
      <c r="GEY727" s="413"/>
      <c r="GEZ727" s="413"/>
      <c r="GFA727" s="413"/>
      <c r="GFB727" s="413"/>
      <c r="GFC727" s="413"/>
      <c r="GFD727" s="413"/>
      <c r="GFE727" s="413"/>
      <c r="GFF727" s="413"/>
      <c r="GFG727" s="413"/>
      <c r="GFH727" s="413"/>
      <c r="GFI727" s="413"/>
      <c r="GFJ727" s="413"/>
      <c r="GFK727" s="413"/>
      <c r="GFL727" s="413"/>
      <c r="GFM727" s="413"/>
      <c r="GFN727" s="413"/>
      <c r="GFO727" s="413"/>
      <c r="GFP727" s="413"/>
      <c r="GFQ727" s="413"/>
      <c r="GFR727" s="414"/>
      <c r="GFS727" s="414"/>
      <c r="GFT727" s="414"/>
      <c r="GFU727" s="414"/>
      <c r="GFV727" s="414"/>
      <c r="GFW727" s="413"/>
      <c r="GFX727" s="413"/>
      <c r="GFY727" s="414"/>
      <c r="GFZ727" s="414"/>
      <c r="GGA727" s="413"/>
      <c r="GGB727" s="413"/>
      <c r="GGC727" s="414"/>
      <c r="GGD727" s="414"/>
      <c r="GGE727" s="413"/>
      <c r="GGF727" s="413"/>
      <c r="GGG727" s="413"/>
      <c r="GGH727" s="413"/>
      <c r="GGI727" s="413"/>
      <c r="GGJ727" s="413"/>
      <c r="GGK727" s="413"/>
      <c r="GGL727" s="414"/>
      <c r="GGM727" s="414"/>
      <c r="GGN727" s="413"/>
      <c r="GGO727" s="413"/>
      <c r="GGP727" s="414"/>
      <c r="GGQ727" s="414"/>
      <c r="GGR727" s="413"/>
      <c r="GGS727" s="413"/>
      <c r="GGT727" s="413"/>
      <c r="GGU727" s="413"/>
      <c r="GGV727" s="413"/>
      <c r="GGW727" s="407"/>
      <c r="GGX727" s="439"/>
      <c r="GGY727" s="413"/>
      <c r="GGZ727" s="413"/>
      <c r="GHA727" s="413"/>
      <c r="GHB727" s="413"/>
      <c r="GHC727" s="413"/>
      <c r="GHD727" s="413"/>
      <c r="GHE727" s="413"/>
      <c r="GHF727" s="412"/>
      <c r="GHG727" s="412"/>
      <c r="GHH727" s="412"/>
      <c r="GHI727" s="412"/>
      <c r="GHJ727" s="412"/>
      <c r="GHK727" s="412"/>
      <c r="GHL727" s="412"/>
      <c r="GHM727" s="412"/>
      <c r="GHN727" s="412"/>
      <c r="GHO727" s="412"/>
      <c r="GHP727" s="412"/>
      <c r="GHQ727" s="412"/>
      <c r="GHR727" s="412"/>
      <c r="GHS727" s="412"/>
      <c r="GHT727" s="412"/>
      <c r="GHU727" s="412"/>
      <c r="GHV727" s="412"/>
      <c r="GHW727" s="412"/>
      <c r="GHX727" s="412"/>
      <c r="GHY727" s="412"/>
      <c r="GHZ727" s="412"/>
      <c r="GIA727" s="412"/>
      <c r="GIB727" s="412"/>
      <c r="GIC727" s="412"/>
      <c r="GID727" s="412"/>
      <c r="GIE727" s="412"/>
      <c r="GIF727" s="412"/>
      <c r="GIG727" s="412"/>
      <c r="GIH727" s="412"/>
      <c r="GII727" s="412"/>
      <c r="GIJ727" s="412"/>
      <c r="GIK727" s="412"/>
      <c r="GIL727" s="412"/>
      <c r="GIM727" s="412"/>
      <c r="GIN727" s="412"/>
      <c r="GIO727" s="412"/>
      <c r="GIP727" s="412"/>
      <c r="GIQ727" s="412"/>
      <c r="GIR727" s="412"/>
      <c r="GIS727" s="412"/>
      <c r="GIT727" s="412"/>
      <c r="GIU727" s="412"/>
      <c r="GIV727" s="412"/>
      <c r="GIW727" s="412"/>
      <c r="GIX727" s="413"/>
      <c r="GIY727" s="413"/>
      <c r="GIZ727" s="413"/>
      <c r="GJA727" s="413"/>
      <c r="GJB727" s="413"/>
      <c r="GJC727" s="413"/>
      <c r="GJD727" s="413"/>
      <c r="GJE727" s="413"/>
      <c r="GJF727" s="413"/>
      <c r="GJG727" s="413"/>
      <c r="GJH727" s="413"/>
      <c r="GJI727" s="413"/>
      <c r="GJJ727" s="413"/>
      <c r="GJK727" s="413"/>
      <c r="GJL727" s="413"/>
      <c r="GJM727" s="413"/>
      <c r="GJN727" s="413"/>
      <c r="GJO727" s="413"/>
      <c r="GJP727" s="413"/>
      <c r="GJQ727" s="413"/>
      <c r="GJR727" s="413"/>
      <c r="GJS727" s="413"/>
      <c r="GJT727" s="413"/>
      <c r="GJU727" s="413"/>
      <c r="GJV727" s="414"/>
      <c r="GJW727" s="414"/>
      <c r="GJX727" s="414"/>
      <c r="GJY727" s="414"/>
      <c r="GJZ727" s="414"/>
      <c r="GKA727" s="413"/>
      <c r="GKB727" s="413"/>
      <c r="GKC727" s="414"/>
      <c r="GKD727" s="414"/>
      <c r="GKE727" s="413"/>
      <c r="GKF727" s="413"/>
      <c r="GKG727" s="414"/>
      <c r="GKH727" s="414"/>
      <c r="GKI727" s="413"/>
      <c r="GKJ727" s="413"/>
      <c r="GKK727" s="413"/>
      <c r="GKL727" s="413"/>
      <c r="GKM727" s="413"/>
      <c r="GKN727" s="413"/>
      <c r="GKO727" s="413"/>
      <c r="GKP727" s="414"/>
      <c r="GKQ727" s="414"/>
      <c r="GKR727" s="413"/>
      <c r="GKS727" s="413"/>
      <c r="GKT727" s="414"/>
      <c r="GKU727" s="414"/>
      <c r="GKV727" s="413"/>
      <c r="GKW727" s="413"/>
      <c r="GKX727" s="413"/>
      <c r="GKY727" s="413"/>
      <c r="GKZ727" s="413"/>
      <c r="GLA727" s="407"/>
      <c r="GLB727" s="439"/>
      <c r="GLC727" s="413"/>
      <c r="GLD727" s="413"/>
      <c r="GLE727" s="413"/>
      <c r="GLF727" s="413"/>
      <c r="GLG727" s="413"/>
      <c r="GLH727" s="413"/>
      <c r="GLI727" s="413"/>
      <c r="GLJ727" s="412"/>
      <c r="GLK727" s="412"/>
      <c r="GLL727" s="412"/>
      <c r="GLM727" s="412"/>
      <c r="GLN727" s="412"/>
      <c r="GLO727" s="412"/>
      <c r="GLP727" s="412"/>
      <c r="GLQ727" s="412"/>
      <c r="GLR727" s="412"/>
      <c r="GLS727" s="412"/>
      <c r="GLT727" s="412"/>
      <c r="GLU727" s="412"/>
      <c r="GLV727" s="412"/>
      <c r="GLW727" s="412"/>
      <c r="GLX727" s="412"/>
      <c r="GLY727" s="412"/>
      <c r="GLZ727" s="412"/>
      <c r="GMA727" s="412"/>
      <c r="GMB727" s="412"/>
      <c r="GMC727" s="412"/>
      <c r="GMD727" s="412"/>
      <c r="GME727" s="412"/>
      <c r="GMF727" s="412"/>
      <c r="GMG727" s="412"/>
      <c r="GMH727" s="412"/>
      <c r="GMI727" s="412"/>
      <c r="GMJ727" s="412"/>
      <c r="GMK727" s="412"/>
      <c r="GML727" s="412"/>
      <c r="GMM727" s="412"/>
      <c r="GMN727" s="412"/>
      <c r="GMO727" s="412"/>
      <c r="GMP727" s="412"/>
      <c r="GMQ727" s="412"/>
      <c r="GMR727" s="412"/>
      <c r="GMS727" s="412"/>
      <c r="GMT727" s="412"/>
      <c r="GMU727" s="412"/>
      <c r="GMV727" s="412"/>
      <c r="GMW727" s="412"/>
      <c r="GMX727" s="412"/>
      <c r="GMY727" s="412"/>
      <c r="GMZ727" s="412"/>
      <c r="GNA727" s="412"/>
      <c r="GNB727" s="413"/>
      <c r="GNC727" s="413"/>
      <c r="GND727" s="413"/>
      <c r="GNE727" s="413"/>
      <c r="GNF727" s="413"/>
      <c r="GNG727" s="413"/>
      <c r="GNH727" s="413"/>
      <c r="GNI727" s="413"/>
      <c r="GNJ727" s="413"/>
      <c r="GNK727" s="413"/>
      <c r="GNL727" s="413"/>
      <c r="GNM727" s="413"/>
      <c r="GNN727" s="413"/>
      <c r="GNO727" s="413"/>
      <c r="GNP727" s="413"/>
      <c r="GNQ727" s="413"/>
      <c r="GNR727" s="413"/>
      <c r="GNS727" s="413"/>
      <c r="GNT727" s="413"/>
      <c r="GNU727" s="413"/>
      <c r="GNV727" s="413"/>
      <c r="GNW727" s="413"/>
      <c r="GNX727" s="413"/>
      <c r="GNY727" s="413"/>
      <c r="GNZ727" s="414"/>
      <c r="GOA727" s="414"/>
      <c r="GOB727" s="414"/>
      <c r="GOC727" s="414"/>
      <c r="GOD727" s="414"/>
      <c r="GOE727" s="413"/>
      <c r="GOF727" s="413"/>
      <c r="GOG727" s="414"/>
      <c r="GOH727" s="414"/>
      <c r="GOI727" s="413"/>
      <c r="GOJ727" s="413"/>
      <c r="GOK727" s="414"/>
      <c r="GOL727" s="414"/>
      <c r="GOM727" s="413"/>
      <c r="GON727" s="413"/>
      <c r="GOO727" s="413"/>
      <c r="GOP727" s="413"/>
      <c r="GOQ727" s="413"/>
      <c r="GOR727" s="413"/>
      <c r="GOS727" s="413"/>
      <c r="GOT727" s="414"/>
      <c r="GOU727" s="414"/>
      <c r="GOV727" s="413"/>
      <c r="GOW727" s="413"/>
      <c r="GOX727" s="414"/>
      <c r="GOY727" s="414"/>
      <c r="GOZ727" s="413"/>
      <c r="GPA727" s="413"/>
      <c r="GPB727" s="413"/>
      <c r="GPC727" s="413"/>
      <c r="GPD727" s="413"/>
      <c r="GPE727" s="407"/>
      <c r="GPF727" s="439"/>
      <c r="GPG727" s="413"/>
      <c r="GPH727" s="413"/>
      <c r="GPI727" s="413"/>
      <c r="GPJ727" s="413"/>
      <c r="GPK727" s="413"/>
      <c r="GPL727" s="413"/>
      <c r="GPM727" s="413"/>
      <c r="GPN727" s="412"/>
      <c r="GPO727" s="412"/>
      <c r="GPP727" s="412"/>
      <c r="GPQ727" s="412"/>
      <c r="GPR727" s="412"/>
      <c r="GPS727" s="412"/>
      <c r="GPT727" s="412"/>
      <c r="GPU727" s="412"/>
      <c r="GPV727" s="412"/>
      <c r="GPW727" s="412"/>
      <c r="GPX727" s="412"/>
      <c r="GPY727" s="412"/>
      <c r="GPZ727" s="412"/>
      <c r="GQA727" s="412"/>
      <c r="GQB727" s="412"/>
      <c r="GQC727" s="412"/>
      <c r="GQD727" s="412"/>
      <c r="GQE727" s="412"/>
      <c r="GQF727" s="412"/>
      <c r="GQG727" s="412"/>
      <c r="GQH727" s="412"/>
      <c r="GQI727" s="412"/>
      <c r="GQJ727" s="412"/>
      <c r="GQK727" s="412"/>
      <c r="GQL727" s="412"/>
      <c r="GQM727" s="412"/>
      <c r="GQN727" s="412"/>
      <c r="GQO727" s="412"/>
      <c r="GQP727" s="412"/>
      <c r="GQQ727" s="412"/>
      <c r="GQR727" s="412"/>
      <c r="GQS727" s="412"/>
      <c r="GQT727" s="412"/>
      <c r="GQU727" s="412"/>
      <c r="GQV727" s="412"/>
      <c r="GQW727" s="412"/>
      <c r="GQX727" s="412"/>
      <c r="GQY727" s="412"/>
      <c r="GQZ727" s="412"/>
      <c r="GRA727" s="412"/>
      <c r="GRB727" s="412"/>
      <c r="GRC727" s="412"/>
      <c r="GRD727" s="412"/>
      <c r="GRE727" s="412"/>
      <c r="GRF727" s="413"/>
      <c r="GRG727" s="413"/>
      <c r="GRH727" s="413"/>
      <c r="GRI727" s="413"/>
      <c r="GRJ727" s="413"/>
      <c r="GRK727" s="413"/>
      <c r="GRL727" s="413"/>
      <c r="GRM727" s="413"/>
      <c r="GRN727" s="413"/>
      <c r="GRO727" s="413"/>
      <c r="GRP727" s="413"/>
      <c r="GRQ727" s="413"/>
      <c r="GRR727" s="413"/>
      <c r="GRS727" s="413"/>
      <c r="GRT727" s="413"/>
      <c r="GRU727" s="413"/>
      <c r="GRV727" s="413"/>
      <c r="GRW727" s="413"/>
      <c r="GRX727" s="413"/>
      <c r="GRY727" s="413"/>
      <c r="GRZ727" s="413"/>
      <c r="GSA727" s="413"/>
      <c r="GSB727" s="413"/>
      <c r="GSC727" s="413"/>
      <c r="GSD727" s="414"/>
      <c r="GSE727" s="414"/>
      <c r="GSF727" s="414"/>
      <c r="GSG727" s="414"/>
      <c r="GSH727" s="414"/>
      <c r="GSI727" s="413"/>
      <c r="GSJ727" s="413"/>
      <c r="GSK727" s="414"/>
      <c r="GSL727" s="414"/>
      <c r="GSM727" s="413"/>
      <c r="GSN727" s="413"/>
      <c r="GSO727" s="414"/>
      <c r="GSP727" s="414"/>
      <c r="GSQ727" s="413"/>
      <c r="GSR727" s="413"/>
      <c r="GSS727" s="413"/>
      <c r="GST727" s="413"/>
      <c r="GSU727" s="413"/>
      <c r="GSV727" s="413"/>
      <c r="GSW727" s="413"/>
      <c r="GSX727" s="414"/>
      <c r="GSY727" s="414"/>
      <c r="GSZ727" s="413"/>
      <c r="GTA727" s="413"/>
      <c r="GTB727" s="414"/>
      <c r="GTC727" s="414"/>
      <c r="GTD727" s="413"/>
      <c r="GTE727" s="413"/>
      <c r="GTF727" s="413"/>
      <c r="GTG727" s="413"/>
      <c r="GTH727" s="413"/>
      <c r="GTI727" s="407"/>
      <c r="GTJ727" s="439"/>
      <c r="GTK727" s="413"/>
      <c r="GTL727" s="413"/>
      <c r="GTM727" s="413"/>
      <c r="GTN727" s="413"/>
      <c r="GTO727" s="413"/>
      <c r="GTP727" s="413"/>
      <c r="GTQ727" s="413"/>
      <c r="GTR727" s="412"/>
      <c r="GTS727" s="412"/>
      <c r="GTT727" s="412"/>
      <c r="GTU727" s="412"/>
      <c r="GTV727" s="412"/>
      <c r="GTW727" s="412"/>
      <c r="GTX727" s="412"/>
      <c r="GTY727" s="412"/>
      <c r="GTZ727" s="412"/>
      <c r="GUA727" s="412"/>
      <c r="GUB727" s="412"/>
      <c r="GUC727" s="412"/>
      <c r="GUD727" s="412"/>
      <c r="GUE727" s="412"/>
      <c r="GUF727" s="412"/>
      <c r="GUG727" s="412"/>
      <c r="GUH727" s="412"/>
      <c r="GUI727" s="412"/>
      <c r="GUJ727" s="412"/>
      <c r="GUK727" s="412"/>
      <c r="GUL727" s="412"/>
      <c r="GUM727" s="412"/>
      <c r="GUN727" s="412"/>
      <c r="GUO727" s="412"/>
      <c r="GUP727" s="412"/>
      <c r="GUQ727" s="412"/>
      <c r="GUR727" s="412"/>
      <c r="GUS727" s="412"/>
      <c r="GUT727" s="412"/>
      <c r="GUU727" s="412"/>
      <c r="GUV727" s="412"/>
      <c r="GUW727" s="412"/>
      <c r="GUX727" s="412"/>
      <c r="GUY727" s="412"/>
      <c r="GUZ727" s="412"/>
      <c r="GVA727" s="412"/>
      <c r="GVB727" s="412"/>
      <c r="GVC727" s="412"/>
      <c r="GVD727" s="412"/>
      <c r="GVE727" s="412"/>
      <c r="GVF727" s="412"/>
      <c r="GVG727" s="412"/>
      <c r="GVH727" s="412"/>
      <c r="GVI727" s="412"/>
      <c r="GVJ727" s="413"/>
      <c r="GVK727" s="413"/>
      <c r="GVL727" s="413"/>
      <c r="GVM727" s="413"/>
      <c r="GVN727" s="413"/>
      <c r="GVO727" s="413"/>
      <c r="GVP727" s="413"/>
      <c r="GVQ727" s="413"/>
      <c r="GVR727" s="413"/>
      <c r="GVS727" s="413"/>
      <c r="GVT727" s="413"/>
      <c r="GVU727" s="413"/>
      <c r="GVV727" s="413"/>
      <c r="GVW727" s="413"/>
      <c r="GVX727" s="413"/>
      <c r="GVY727" s="413"/>
      <c r="GVZ727" s="413"/>
      <c r="GWA727" s="413"/>
      <c r="GWB727" s="413"/>
      <c r="GWC727" s="413"/>
      <c r="GWD727" s="413"/>
      <c r="GWE727" s="413"/>
      <c r="GWF727" s="413"/>
      <c r="GWG727" s="413"/>
      <c r="GWH727" s="414"/>
      <c r="GWI727" s="414"/>
      <c r="GWJ727" s="414"/>
      <c r="GWK727" s="414"/>
      <c r="GWL727" s="414"/>
      <c r="GWM727" s="413"/>
      <c r="GWN727" s="413"/>
      <c r="GWO727" s="414"/>
      <c r="GWP727" s="414"/>
      <c r="GWQ727" s="413"/>
      <c r="GWR727" s="413"/>
      <c r="GWS727" s="414"/>
      <c r="GWT727" s="414"/>
      <c r="GWU727" s="413"/>
      <c r="GWV727" s="413"/>
      <c r="GWW727" s="413"/>
      <c r="GWX727" s="413"/>
      <c r="GWY727" s="413"/>
      <c r="GWZ727" s="413"/>
      <c r="GXA727" s="413"/>
      <c r="GXB727" s="414"/>
      <c r="GXC727" s="414"/>
      <c r="GXD727" s="413"/>
      <c r="GXE727" s="413"/>
      <c r="GXF727" s="414"/>
      <c r="GXG727" s="414"/>
      <c r="GXH727" s="413"/>
      <c r="GXI727" s="413"/>
      <c r="GXJ727" s="413"/>
      <c r="GXK727" s="413"/>
      <c r="GXL727" s="413"/>
      <c r="GXM727" s="407"/>
      <c r="GXN727" s="439"/>
      <c r="GXO727" s="413"/>
      <c r="GXP727" s="413"/>
      <c r="GXQ727" s="413"/>
      <c r="GXR727" s="413"/>
      <c r="GXS727" s="413"/>
      <c r="GXT727" s="413"/>
      <c r="GXU727" s="413"/>
      <c r="GXV727" s="412"/>
      <c r="GXW727" s="412"/>
      <c r="GXX727" s="412"/>
      <c r="GXY727" s="412"/>
      <c r="GXZ727" s="412"/>
      <c r="GYA727" s="412"/>
      <c r="GYB727" s="412"/>
      <c r="GYC727" s="412"/>
      <c r="GYD727" s="412"/>
      <c r="GYE727" s="412"/>
      <c r="GYF727" s="412"/>
      <c r="GYG727" s="412"/>
      <c r="GYH727" s="412"/>
      <c r="GYI727" s="412"/>
      <c r="GYJ727" s="412"/>
      <c r="GYK727" s="412"/>
      <c r="GYL727" s="412"/>
      <c r="GYM727" s="412"/>
      <c r="GYN727" s="412"/>
      <c r="GYO727" s="412"/>
      <c r="GYP727" s="412"/>
      <c r="GYQ727" s="412"/>
      <c r="GYR727" s="412"/>
      <c r="GYS727" s="412"/>
      <c r="GYT727" s="412"/>
      <c r="GYU727" s="412"/>
      <c r="GYV727" s="412"/>
      <c r="GYW727" s="412"/>
      <c r="GYX727" s="412"/>
      <c r="GYY727" s="412"/>
      <c r="GYZ727" s="412"/>
      <c r="GZA727" s="412"/>
      <c r="GZB727" s="412"/>
      <c r="GZC727" s="412"/>
      <c r="GZD727" s="412"/>
      <c r="GZE727" s="412"/>
      <c r="GZF727" s="412"/>
      <c r="GZG727" s="412"/>
      <c r="GZH727" s="412"/>
      <c r="GZI727" s="412"/>
      <c r="GZJ727" s="412"/>
      <c r="GZK727" s="412"/>
      <c r="GZL727" s="412"/>
      <c r="GZM727" s="412"/>
      <c r="GZN727" s="413"/>
      <c r="GZO727" s="413"/>
      <c r="GZP727" s="413"/>
      <c r="GZQ727" s="413"/>
      <c r="GZR727" s="413"/>
      <c r="GZS727" s="413"/>
      <c r="GZT727" s="413"/>
      <c r="GZU727" s="413"/>
      <c r="GZV727" s="413"/>
      <c r="GZW727" s="413"/>
      <c r="GZX727" s="413"/>
      <c r="GZY727" s="413"/>
      <c r="GZZ727" s="413"/>
      <c r="HAA727" s="413"/>
      <c r="HAB727" s="413"/>
      <c r="HAC727" s="413"/>
      <c r="HAD727" s="413"/>
      <c r="HAE727" s="413"/>
      <c r="HAF727" s="413"/>
      <c r="HAG727" s="413"/>
      <c r="HAH727" s="413"/>
      <c r="HAI727" s="413"/>
      <c r="HAJ727" s="413"/>
      <c r="HAK727" s="413"/>
      <c r="HAL727" s="414"/>
      <c r="HAM727" s="414"/>
      <c r="HAN727" s="414"/>
      <c r="HAO727" s="414"/>
      <c r="HAP727" s="414"/>
      <c r="HAQ727" s="413"/>
      <c r="HAR727" s="413"/>
      <c r="HAS727" s="414"/>
      <c r="HAT727" s="414"/>
      <c r="HAU727" s="413"/>
      <c r="HAV727" s="413"/>
      <c r="HAW727" s="414"/>
      <c r="HAX727" s="414"/>
      <c r="HAY727" s="413"/>
      <c r="HAZ727" s="413"/>
      <c r="HBA727" s="413"/>
      <c r="HBB727" s="413"/>
      <c r="HBC727" s="413"/>
      <c r="HBD727" s="413"/>
      <c r="HBE727" s="413"/>
      <c r="HBF727" s="414"/>
      <c r="HBG727" s="414"/>
      <c r="HBH727" s="413"/>
      <c r="HBI727" s="413"/>
      <c r="HBJ727" s="414"/>
      <c r="HBK727" s="414"/>
      <c r="HBL727" s="413"/>
      <c r="HBM727" s="413"/>
      <c r="HBN727" s="413"/>
      <c r="HBO727" s="413"/>
      <c r="HBP727" s="413"/>
      <c r="HBQ727" s="407"/>
      <c r="HBR727" s="439"/>
      <c r="HBS727" s="413"/>
      <c r="HBT727" s="413"/>
      <c r="HBU727" s="413"/>
      <c r="HBV727" s="413"/>
      <c r="HBW727" s="413"/>
      <c r="HBX727" s="413"/>
      <c r="HBY727" s="413"/>
      <c r="HBZ727" s="412"/>
      <c r="HCA727" s="412"/>
      <c r="HCB727" s="412"/>
      <c r="HCC727" s="412"/>
      <c r="HCD727" s="412"/>
      <c r="HCE727" s="412"/>
      <c r="HCF727" s="412"/>
      <c r="HCG727" s="412"/>
      <c r="HCH727" s="412"/>
      <c r="HCI727" s="412"/>
      <c r="HCJ727" s="412"/>
      <c r="HCK727" s="412"/>
      <c r="HCL727" s="412"/>
      <c r="HCM727" s="412"/>
      <c r="HCN727" s="412"/>
      <c r="HCO727" s="412"/>
      <c r="HCP727" s="412"/>
      <c r="HCQ727" s="412"/>
      <c r="HCR727" s="412"/>
      <c r="HCS727" s="412"/>
      <c r="HCT727" s="412"/>
      <c r="HCU727" s="412"/>
      <c r="HCV727" s="412"/>
      <c r="HCW727" s="412"/>
      <c r="HCX727" s="412"/>
      <c r="HCY727" s="412"/>
      <c r="HCZ727" s="412"/>
      <c r="HDA727" s="412"/>
      <c r="HDB727" s="412"/>
      <c r="HDC727" s="412"/>
      <c r="HDD727" s="412"/>
      <c r="HDE727" s="412"/>
      <c r="HDF727" s="412"/>
      <c r="HDG727" s="412"/>
      <c r="HDH727" s="412"/>
      <c r="HDI727" s="412"/>
      <c r="HDJ727" s="412"/>
      <c r="HDK727" s="412"/>
      <c r="HDL727" s="412"/>
      <c r="HDM727" s="412"/>
      <c r="HDN727" s="412"/>
      <c r="HDO727" s="412"/>
      <c r="HDP727" s="412"/>
      <c r="HDQ727" s="412"/>
      <c r="HDR727" s="413"/>
      <c r="HDS727" s="413"/>
      <c r="HDT727" s="413"/>
      <c r="HDU727" s="413"/>
      <c r="HDV727" s="413"/>
      <c r="HDW727" s="413"/>
      <c r="HDX727" s="413"/>
      <c r="HDY727" s="413"/>
      <c r="HDZ727" s="413"/>
      <c r="HEA727" s="413"/>
      <c r="HEB727" s="413"/>
      <c r="HEC727" s="413"/>
      <c r="HED727" s="413"/>
      <c r="HEE727" s="413"/>
      <c r="HEF727" s="413"/>
      <c r="HEG727" s="413"/>
      <c r="HEH727" s="413"/>
      <c r="HEI727" s="413"/>
      <c r="HEJ727" s="413"/>
      <c r="HEK727" s="413"/>
      <c r="HEL727" s="413"/>
      <c r="HEM727" s="413"/>
      <c r="HEN727" s="413"/>
      <c r="HEO727" s="413"/>
      <c r="HEP727" s="414"/>
      <c r="HEQ727" s="414"/>
      <c r="HER727" s="414"/>
      <c r="HES727" s="414"/>
      <c r="HET727" s="414"/>
      <c r="HEU727" s="413"/>
      <c r="HEV727" s="413"/>
      <c r="HEW727" s="414"/>
      <c r="HEX727" s="414"/>
      <c r="HEY727" s="413"/>
      <c r="HEZ727" s="413"/>
      <c r="HFA727" s="414"/>
      <c r="HFB727" s="414"/>
      <c r="HFC727" s="413"/>
      <c r="HFD727" s="413"/>
      <c r="HFE727" s="413"/>
      <c r="HFF727" s="413"/>
      <c r="HFG727" s="413"/>
      <c r="HFH727" s="413"/>
      <c r="HFI727" s="413"/>
      <c r="HFJ727" s="414"/>
      <c r="HFK727" s="414"/>
      <c r="HFL727" s="413"/>
      <c r="HFM727" s="413"/>
      <c r="HFN727" s="414"/>
      <c r="HFO727" s="414"/>
      <c r="HFP727" s="413"/>
      <c r="HFQ727" s="413"/>
      <c r="HFR727" s="413"/>
      <c r="HFS727" s="413"/>
      <c r="HFT727" s="413"/>
      <c r="HFU727" s="407"/>
      <c r="HFV727" s="439"/>
      <c r="HFW727" s="413"/>
      <c r="HFX727" s="413"/>
      <c r="HFY727" s="413"/>
      <c r="HFZ727" s="413"/>
      <c r="HGA727" s="413"/>
      <c r="HGB727" s="413"/>
      <c r="HGC727" s="413"/>
      <c r="HGD727" s="412"/>
      <c r="HGE727" s="412"/>
      <c r="HGF727" s="412"/>
      <c r="HGG727" s="412"/>
      <c r="HGH727" s="412"/>
      <c r="HGI727" s="412"/>
      <c r="HGJ727" s="412"/>
      <c r="HGK727" s="412"/>
      <c r="HGL727" s="412"/>
      <c r="HGM727" s="412"/>
      <c r="HGN727" s="412"/>
      <c r="HGO727" s="412"/>
      <c r="HGP727" s="412"/>
      <c r="HGQ727" s="412"/>
      <c r="HGR727" s="412"/>
      <c r="HGS727" s="412"/>
      <c r="HGT727" s="412"/>
      <c r="HGU727" s="412"/>
      <c r="HGV727" s="412"/>
      <c r="HGW727" s="412"/>
      <c r="HGX727" s="412"/>
      <c r="HGY727" s="412"/>
      <c r="HGZ727" s="412"/>
      <c r="HHA727" s="412"/>
      <c r="HHB727" s="412"/>
      <c r="HHC727" s="412"/>
      <c r="HHD727" s="412"/>
      <c r="HHE727" s="412"/>
      <c r="HHF727" s="412"/>
      <c r="HHG727" s="412"/>
      <c r="HHH727" s="412"/>
      <c r="HHI727" s="412"/>
      <c r="HHJ727" s="412"/>
      <c r="HHK727" s="412"/>
      <c r="HHL727" s="412"/>
      <c r="HHM727" s="412"/>
      <c r="HHN727" s="412"/>
      <c r="HHO727" s="412"/>
      <c r="HHP727" s="412"/>
      <c r="HHQ727" s="412"/>
      <c r="HHR727" s="412"/>
      <c r="HHS727" s="412"/>
      <c r="HHT727" s="412"/>
      <c r="HHU727" s="412"/>
      <c r="HHV727" s="413"/>
      <c r="HHW727" s="413"/>
      <c r="HHX727" s="413"/>
      <c r="HHY727" s="413"/>
      <c r="HHZ727" s="413"/>
      <c r="HIA727" s="413"/>
      <c r="HIB727" s="413"/>
      <c r="HIC727" s="413"/>
      <c r="HID727" s="413"/>
      <c r="HIE727" s="413"/>
      <c r="HIF727" s="413"/>
      <c r="HIG727" s="413"/>
      <c r="HIH727" s="413"/>
      <c r="HII727" s="413"/>
      <c r="HIJ727" s="413"/>
      <c r="HIK727" s="413"/>
      <c r="HIL727" s="413"/>
      <c r="HIM727" s="413"/>
      <c r="HIN727" s="413"/>
      <c r="HIO727" s="413"/>
      <c r="HIP727" s="413"/>
      <c r="HIQ727" s="413"/>
      <c r="HIR727" s="413"/>
      <c r="HIS727" s="413"/>
      <c r="HIT727" s="414"/>
      <c r="HIU727" s="414"/>
      <c r="HIV727" s="414"/>
      <c r="HIW727" s="414"/>
      <c r="HIX727" s="414"/>
      <c r="HIY727" s="413"/>
      <c r="HIZ727" s="413"/>
      <c r="HJA727" s="414"/>
      <c r="HJB727" s="414"/>
      <c r="HJC727" s="413"/>
      <c r="HJD727" s="413"/>
      <c r="HJE727" s="414"/>
      <c r="HJF727" s="414"/>
      <c r="HJG727" s="413"/>
      <c r="HJH727" s="413"/>
      <c r="HJI727" s="413"/>
      <c r="HJJ727" s="413"/>
      <c r="HJK727" s="413"/>
      <c r="HJL727" s="413"/>
      <c r="HJM727" s="413"/>
      <c r="HJN727" s="414"/>
      <c r="HJO727" s="414"/>
      <c r="HJP727" s="413"/>
      <c r="HJQ727" s="413"/>
      <c r="HJR727" s="414"/>
      <c r="HJS727" s="414"/>
      <c r="HJT727" s="413"/>
      <c r="HJU727" s="413"/>
      <c r="HJV727" s="413"/>
      <c r="HJW727" s="413"/>
      <c r="HJX727" s="413"/>
      <c r="HJY727" s="407"/>
      <c r="HJZ727" s="439"/>
      <c r="HKA727" s="413"/>
      <c r="HKB727" s="413"/>
      <c r="HKC727" s="413"/>
      <c r="HKD727" s="413"/>
      <c r="HKE727" s="413"/>
      <c r="HKF727" s="413"/>
      <c r="HKG727" s="413"/>
      <c r="HKH727" s="412"/>
      <c r="HKI727" s="412"/>
      <c r="HKJ727" s="412"/>
      <c r="HKK727" s="412"/>
      <c r="HKL727" s="412"/>
      <c r="HKM727" s="412"/>
      <c r="HKN727" s="412"/>
      <c r="HKO727" s="412"/>
      <c r="HKP727" s="412"/>
      <c r="HKQ727" s="412"/>
      <c r="HKR727" s="412"/>
      <c r="HKS727" s="412"/>
      <c r="HKT727" s="412"/>
      <c r="HKU727" s="412"/>
      <c r="HKV727" s="412"/>
      <c r="HKW727" s="412"/>
      <c r="HKX727" s="412"/>
      <c r="HKY727" s="412"/>
      <c r="HKZ727" s="412"/>
      <c r="HLA727" s="412"/>
      <c r="HLB727" s="412"/>
      <c r="HLC727" s="412"/>
      <c r="HLD727" s="412"/>
      <c r="HLE727" s="412"/>
      <c r="HLF727" s="412"/>
      <c r="HLG727" s="412"/>
      <c r="HLH727" s="412"/>
      <c r="HLI727" s="412"/>
      <c r="HLJ727" s="412"/>
      <c r="HLK727" s="412"/>
      <c r="HLL727" s="412"/>
      <c r="HLM727" s="412"/>
      <c r="HLN727" s="412"/>
      <c r="HLO727" s="412"/>
      <c r="HLP727" s="412"/>
      <c r="HLQ727" s="412"/>
      <c r="HLR727" s="412"/>
      <c r="HLS727" s="412"/>
      <c r="HLT727" s="412"/>
      <c r="HLU727" s="412"/>
      <c r="HLV727" s="412"/>
      <c r="HLW727" s="412"/>
      <c r="HLX727" s="412"/>
      <c r="HLY727" s="412"/>
      <c r="HLZ727" s="413"/>
      <c r="HMA727" s="413"/>
      <c r="HMB727" s="413"/>
      <c r="HMC727" s="413"/>
      <c r="HMD727" s="413"/>
      <c r="HME727" s="413"/>
      <c r="HMF727" s="413"/>
      <c r="HMG727" s="413"/>
      <c r="HMH727" s="413"/>
      <c r="HMI727" s="413"/>
      <c r="HMJ727" s="413"/>
      <c r="HMK727" s="413"/>
      <c r="HML727" s="413"/>
      <c r="HMM727" s="413"/>
      <c r="HMN727" s="413"/>
      <c r="HMO727" s="413"/>
      <c r="HMP727" s="413"/>
      <c r="HMQ727" s="413"/>
      <c r="HMR727" s="413"/>
      <c r="HMS727" s="413"/>
      <c r="HMT727" s="413"/>
      <c r="HMU727" s="413"/>
      <c r="HMV727" s="413"/>
      <c r="HMW727" s="413"/>
      <c r="HMX727" s="414"/>
      <c r="HMY727" s="414"/>
      <c r="HMZ727" s="414"/>
      <c r="HNA727" s="414"/>
      <c r="HNB727" s="414"/>
      <c r="HNC727" s="413"/>
      <c r="HND727" s="413"/>
      <c r="HNE727" s="414"/>
      <c r="HNF727" s="414"/>
      <c r="HNG727" s="413"/>
      <c r="HNH727" s="413"/>
      <c r="HNI727" s="414"/>
      <c r="HNJ727" s="414"/>
      <c r="HNK727" s="413"/>
      <c r="HNL727" s="413"/>
      <c r="HNM727" s="413"/>
      <c r="HNN727" s="413"/>
      <c r="HNO727" s="413"/>
      <c r="HNP727" s="413"/>
      <c r="HNQ727" s="413"/>
      <c r="HNR727" s="414"/>
      <c r="HNS727" s="414"/>
      <c r="HNT727" s="413"/>
      <c r="HNU727" s="413"/>
      <c r="HNV727" s="414"/>
      <c r="HNW727" s="414"/>
      <c r="HNX727" s="413"/>
      <c r="HNY727" s="413"/>
      <c r="HNZ727" s="413"/>
      <c r="HOA727" s="413"/>
      <c r="HOB727" s="413"/>
      <c r="HOC727" s="407"/>
      <c r="HOD727" s="439"/>
      <c r="HOE727" s="413"/>
      <c r="HOF727" s="413"/>
      <c r="HOG727" s="413"/>
      <c r="HOH727" s="413"/>
      <c r="HOI727" s="413"/>
      <c r="HOJ727" s="413"/>
      <c r="HOK727" s="413"/>
      <c r="HOL727" s="412"/>
      <c r="HOM727" s="412"/>
      <c r="HON727" s="412"/>
      <c r="HOO727" s="412"/>
      <c r="HOP727" s="412"/>
      <c r="HOQ727" s="412"/>
      <c r="HOR727" s="412"/>
      <c r="HOS727" s="412"/>
      <c r="HOT727" s="412"/>
      <c r="HOU727" s="412"/>
      <c r="HOV727" s="412"/>
      <c r="HOW727" s="412"/>
      <c r="HOX727" s="412"/>
      <c r="HOY727" s="412"/>
      <c r="HOZ727" s="412"/>
      <c r="HPA727" s="412"/>
      <c r="HPB727" s="412"/>
      <c r="HPC727" s="412"/>
      <c r="HPD727" s="412"/>
      <c r="HPE727" s="412"/>
      <c r="HPF727" s="412"/>
      <c r="HPG727" s="412"/>
      <c r="HPH727" s="412"/>
      <c r="HPI727" s="412"/>
      <c r="HPJ727" s="412"/>
      <c r="HPK727" s="412"/>
      <c r="HPL727" s="412"/>
      <c r="HPM727" s="412"/>
      <c r="HPN727" s="412"/>
      <c r="HPO727" s="412"/>
      <c r="HPP727" s="412"/>
      <c r="HPQ727" s="412"/>
      <c r="HPR727" s="412"/>
      <c r="HPS727" s="412"/>
      <c r="HPT727" s="412"/>
      <c r="HPU727" s="412"/>
      <c r="HPV727" s="412"/>
      <c r="HPW727" s="412"/>
      <c r="HPX727" s="412"/>
      <c r="HPY727" s="412"/>
      <c r="HPZ727" s="412"/>
      <c r="HQA727" s="412"/>
      <c r="HQB727" s="412"/>
      <c r="HQC727" s="412"/>
      <c r="HQD727" s="413"/>
      <c r="HQE727" s="413"/>
      <c r="HQF727" s="413"/>
      <c r="HQG727" s="413"/>
      <c r="HQH727" s="413"/>
      <c r="HQI727" s="413"/>
      <c r="HQJ727" s="413"/>
      <c r="HQK727" s="413"/>
      <c r="HQL727" s="413"/>
      <c r="HQM727" s="413"/>
      <c r="HQN727" s="413"/>
      <c r="HQO727" s="413"/>
      <c r="HQP727" s="413"/>
      <c r="HQQ727" s="413"/>
      <c r="HQR727" s="413"/>
      <c r="HQS727" s="413"/>
      <c r="HQT727" s="413"/>
      <c r="HQU727" s="413"/>
      <c r="HQV727" s="413"/>
      <c r="HQW727" s="413"/>
      <c r="HQX727" s="413"/>
      <c r="HQY727" s="413"/>
      <c r="HQZ727" s="413"/>
      <c r="HRA727" s="413"/>
      <c r="HRB727" s="414"/>
      <c r="HRC727" s="414"/>
      <c r="HRD727" s="414"/>
      <c r="HRE727" s="414"/>
      <c r="HRF727" s="414"/>
      <c r="HRG727" s="413"/>
      <c r="HRH727" s="413"/>
      <c r="HRI727" s="414"/>
      <c r="HRJ727" s="414"/>
      <c r="HRK727" s="413"/>
      <c r="HRL727" s="413"/>
      <c r="HRM727" s="414"/>
      <c r="HRN727" s="414"/>
      <c r="HRO727" s="413"/>
      <c r="HRP727" s="413"/>
      <c r="HRQ727" s="413"/>
      <c r="HRR727" s="413"/>
      <c r="HRS727" s="413"/>
      <c r="HRT727" s="413"/>
      <c r="HRU727" s="413"/>
      <c r="HRV727" s="414"/>
      <c r="HRW727" s="414"/>
      <c r="HRX727" s="413"/>
      <c r="HRY727" s="413"/>
      <c r="HRZ727" s="414"/>
      <c r="HSA727" s="414"/>
      <c r="HSB727" s="413"/>
      <c r="HSC727" s="413"/>
      <c r="HSD727" s="413"/>
      <c r="HSE727" s="413"/>
      <c r="HSF727" s="413"/>
      <c r="HSG727" s="407"/>
      <c r="HSH727" s="439"/>
      <c r="HSI727" s="413"/>
      <c r="HSJ727" s="413"/>
      <c r="HSK727" s="413"/>
      <c r="HSL727" s="413"/>
      <c r="HSM727" s="413"/>
      <c r="HSN727" s="413"/>
      <c r="HSO727" s="413"/>
      <c r="HSP727" s="412"/>
      <c r="HSQ727" s="412"/>
      <c r="HSR727" s="412"/>
      <c r="HSS727" s="412"/>
      <c r="HST727" s="412"/>
      <c r="HSU727" s="412"/>
      <c r="HSV727" s="412"/>
      <c r="HSW727" s="412"/>
      <c r="HSX727" s="412"/>
      <c r="HSY727" s="412"/>
      <c r="HSZ727" s="412"/>
      <c r="HTA727" s="412"/>
      <c r="HTB727" s="412"/>
      <c r="HTC727" s="412"/>
      <c r="HTD727" s="412"/>
      <c r="HTE727" s="412"/>
      <c r="HTF727" s="412"/>
      <c r="HTG727" s="412"/>
      <c r="HTH727" s="412"/>
      <c r="HTI727" s="412"/>
      <c r="HTJ727" s="412"/>
      <c r="HTK727" s="412"/>
      <c r="HTL727" s="412"/>
      <c r="HTM727" s="412"/>
      <c r="HTN727" s="412"/>
      <c r="HTO727" s="412"/>
      <c r="HTP727" s="412"/>
      <c r="HTQ727" s="412"/>
      <c r="HTR727" s="412"/>
      <c r="HTS727" s="412"/>
      <c r="HTT727" s="412"/>
      <c r="HTU727" s="412"/>
      <c r="HTV727" s="412"/>
      <c r="HTW727" s="412"/>
      <c r="HTX727" s="412"/>
      <c r="HTY727" s="412"/>
      <c r="HTZ727" s="412"/>
      <c r="HUA727" s="412"/>
      <c r="HUB727" s="412"/>
      <c r="HUC727" s="412"/>
      <c r="HUD727" s="412"/>
      <c r="HUE727" s="412"/>
      <c r="HUF727" s="412"/>
      <c r="HUG727" s="412"/>
      <c r="HUH727" s="413"/>
      <c r="HUI727" s="413"/>
      <c r="HUJ727" s="413"/>
      <c r="HUK727" s="413"/>
      <c r="HUL727" s="413"/>
      <c r="HUM727" s="413"/>
      <c r="HUN727" s="413"/>
      <c r="HUO727" s="413"/>
      <c r="HUP727" s="413"/>
      <c r="HUQ727" s="413"/>
      <c r="HUR727" s="413"/>
      <c r="HUS727" s="413"/>
      <c r="HUT727" s="413"/>
      <c r="HUU727" s="413"/>
      <c r="HUV727" s="413"/>
      <c r="HUW727" s="413"/>
      <c r="HUX727" s="413"/>
      <c r="HUY727" s="413"/>
      <c r="HUZ727" s="413"/>
      <c r="HVA727" s="413"/>
      <c r="HVB727" s="413"/>
      <c r="HVC727" s="413"/>
      <c r="HVD727" s="413"/>
      <c r="HVE727" s="413"/>
      <c r="HVF727" s="414"/>
      <c r="HVG727" s="414"/>
      <c r="HVH727" s="414"/>
      <c r="HVI727" s="414"/>
      <c r="HVJ727" s="414"/>
      <c r="HVK727" s="413"/>
      <c r="HVL727" s="413"/>
      <c r="HVM727" s="414"/>
      <c r="HVN727" s="414"/>
      <c r="HVO727" s="413"/>
      <c r="HVP727" s="413"/>
      <c r="HVQ727" s="414"/>
      <c r="HVR727" s="414"/>
      <c r="HVS727" s="413"/>
      <c r="HVT727" s="413"/>
      <c r="HVU727" s="413"/>
      <c r="HVV727" s="413"/>
      <c r="HVW727" s="413"/>
      <c r="HVX727" s="413"/>
      <c r="HVY727" s="413"/>
      <c r="HVZ727" s="414"/>
      <c r="HWA727" s="414"/>
      <c r="HWB727" s="413"/>
      <c r="HWC727" s="413"/>
      <c r="HWD727" s="414"/>
      <c r="HWE727" s="414"/>
      <c r="HWF727" s="413"/>
      <c r="HWG727" s="413"/>
      <c r="HWH727" s="413"/>
      <c r="HWI727" s="413"/>
      <c r="HWJ727" s="413"/>
      <c r="HWK727" s="407"/>
      <c r="HWL727" s="439"/>
      <c r="HWM727" s="413"/>
      <c r="HWN727" s="413"/>
      <c r="HWO727" s="413"/>
      <c r="HWP727" s="413"/>
      <c r="HWQ727" s="413"/>
      <c r="HWR727" s="413"/>
      <c r="HWS727" s="413"/>
      <c r="HWT727" s="412"/>
      <c r="HWU727" s="412"/>
      <c r="HWV727" s="412"/>
      <c r="HWW727" s="412"/>
      <c r="HWX727" s="412"/>
      <c r="HWY727" s="412"/>
      <c r="HWZ727" s="412"/>
      <c r="HXA727" s="412"/>
      <c r="HXB727" s="412"/>
      <c r="HXC727" s="412"/>
      <c r="HXD727" s="412"/>
      <c r="HXE727" s="412"/>
      <c r="HXF727" s="412"/>
      <c r="HXG727" s="412"/>
      <c r="HXH727" s="412"/>
      <c r="HXI727" s="412"/>
      <c r="HXJ727" s="412"/>
      <c r="HXK727" s="412"/>
      <c r="HXL727" s="412"/>
      <c r="HXM727" s="412"/>
      <c r="HXN727" s="412"/>
      <c r="HXO727" s="412"/>
      <c r="HXP727" s="412"/>
      <c r="HXQ727" s="412"/>
      <c r="HXR727" s="412"/>
      <c r="HXS727" s="412"/>
      <c r="HXT727" s="412"/>
      <c r="HXU727" s="412"/>
      <c r="HXV727" s="412"/>
      <c r="HXW727" s="412"/>
      <c r="HXX727" s="412"/>
      <c r="HXY727" s="412"/>
      <c r="HXZ727" s="412"/>
      <c r="HYA727" s="412"/>
      <c r="HYB727" s="412"/>
      <c r="HYC727" s="412"/>
      <c r="HYD727" s="412"/>
      <c r="HYE727" s="412"/>
      <c r="HYF727" s="412"/>
      <c r="HYG727" s="412"/>
      <c r="HYH727" s="412"/>
      <c r="HYI727" s="412"/>
      <c r="HYJ727" s="412"/>
      <c r="HYK727" s="412"/>
      <c r="HYL727" s="413"/>
      <c r="HYM727" s="413"/>
      <c r="HYN727" s="413"/>
      <c r="HYO727" s="413"/>
      <c r="HYP727" s="413"/>
      <c r="HYQ727" s="413"/>
      <c r="HYR727" s="413"/>
      <c r="HYS727" s="413"/>
      <c r="HYT727" s="413"/>
      <c r="HYU727" s="413"/>
      <c r="HYV727" s="413"/>
      <c r="HYW727" s="413"/>
      <c r="HYX727" s="413"/>
      <c r="HYY727" s="413"/>
      <c r="HYZ727" s="413"/>
      <c r="HZA727" s="413"/>
      <c r="HZB727" s="413"/>
      <c r="HZC727" s="413"/>
      <c r="HZD727" s="413"/>
      <c r="HZE727" s="413"/>
      <c r="HZF727" s="413"/>
      <c r="HZG727" s="413"/>
      <c r="HZH727" s="413"/>
      <c r="HZI727" s="413"/>
      <c r="HZJ727" s="414"/>
      <c r="HZK727" s="414"/>
      <c r="HZL727" s="414"/>
      <c r="HZM727" s="414"/>
      <c r="HZN727" s="414"/>
      <c r="HZO727" s="413"/>
      <c r="HZP727" s="413"/>
      <c r="HZQ727" s="414"/>
      <c r="HZR727" s="414"/>
      <c r="HZS727" s="413"/>
      <c r="HZT727" s="413"/>
      <c r="HZU727" s="414"/>
      <c r="HZV727" s="414"/>
      <c r="HZW727" s="413"/>
      <c r="HZX727" s="413"/>
      <c r="HZY727" s="413"/>
      <c r="HZZ727" s="413"/>
      <c r="IAA727" s="413"/>
      <c r="IAB727" s="413"/>
      <c r="IAC727" s="413"/>
      <c r="IAD727" s="414"/>
      <c r="IAE727" s="414"/>
      <c r="IAF727" s="413"/>
      <c r="IAG727" s="413"/>
      <c r="IAH727" s="414"/>
      <c r="IAI727" s="414"/>
      <c r="IAJ727" s="413"/>
      <c r="IAK727" s="413"/>
      <c r="IAL727" s="413"/>
      <c r="IAM727" s="413"/>
      <c r="IAN727" s="413"/>
      <c r="IAO727" s="407"/>
      <c r="IAP727" s="439"/>
      <c r="IAQ727" s="413"/>
      <c r="IAR727" s="413"/>
      <c r="IAS727" s="413"/>
      <c r="IAT727" s="413"/>
      <c r="IAU727" s="413"/>
      <c r="IAV727" s="413"/>
      <c r="IAW727" s="413"/>
      <c r="IAX727" s="412"/>
      <c r="IAY727" s="412"/>
      <c r="IAZ727" s="412"/>
      <c r="IBA727" s="412"/>
      <c r="IBB727" s="412"/>
      <c r="IBC727" s="412"/>
      <c r="IBD727" s="412"/>
      <c r="IBE727" s="412"/>
      <c r="IBF727" s="412"/>
      <c r="IBG727" s="412"/>
      <c r="IBH727" s="412"/>
      <c r="IBI727" s="412"/>
      <c r="IBJ727" s="412"/>
      <c r="IBK727" s="412"/>
      <c r="IBL727" s="412"/>
      <c r="IBM727" s="412"/>
      <c r="IBN727" s="412"/>
      <c r="IBO727" s="412"/>
      <c r="IBP727" s="412"/>
      <c r="IBQ727" s="412"/>
      <c r="IBR727" s="412"/>
      <c r="IBS727" s="412"/>
      <c r="IBT727" s="412"/>
      <c r="IBU727" s="412"/>
      <c r="IBV727" s="412"/>
      <c r="IBW727" s="412"/>
      <c r="IBX727" s="412"/>
      <c r="IBY727" s="412"/>
      <c r="IBZ727" s="412"/>
      <c r="ICA727" s="412"/>
      <c r="ICB727" s="412"/>
      <c r="ICC727" s="412"/>
      <c r="ICD727" s="412"/>
      <c r="ICE727" s="412"/>
      <c r="ICF727" s="412"/>
      <c r="ICG727" s="412"/>
      <c r="ICH727" s="412"/>
      <c r="ICI727" s="412"/>
      <c r="ICJ727" s="412"/>
      <c r="ICK727" s="412"/>
      <c r="ICL727" s="412"/>
      <c r="ICM727" s="412"/>
      <c r="ICN727" s="412"/>
      <c r="ICO727" s="412"/>
      <c r="ICP727" s="413"/>
      <c r="ICQ727" s="413"/>
      <c r="ICR727" s="413"/>
      <c r="ICS727" s="413"/>
      <c r="ICT727" s="413"/>
      <c r="ICU727" s="413"/>
      <c r="ICV727" s="413"/>
      <c r="ICW727" s="413"/>
      <c r="ICX727" s="413"/>
      <c r="ICY727" s="413"/>
      <c r="ICZ727" s="413"/>
      <c r="IDA727" s="413"/>
      <c r="IDB727" s="413"/>
      <c r="IDC727" s="413"/>
      <c r="IDD727" s="413"/>
      <c r="IDE727" s="413"/>
      <c r="IDF727" s="413"/>
      <c r="IDG727" s="413"/>
      <c r="IDH727" s="413"/>
      <c r="IDI727" s="413"/>
      <c r="IDJ727" s="413"/>
      <c r="IDK727" s="413"/>
      <c r="IDL727" s="413"/>
      <c r="IDM727" s="413"/>
      <c r="IDN727" s="414"/>
      <c r="IDO727" s="414"/>
      <c r="IDP727" s="414"/>
      <c r="IDQ727" s="414"/>
      <c r="IDR727" s="414"/>
      <c r="IDS727" s="413"/>
      <c r="IDT727" s="413"/>
      <c r="IDU727" s="414"/>
      <c r="IDV727" s="414"/>
      <c r="IDW727" s="413"/>
      <c r="IDX727" s="413"/>
      <c r="IDY727" s="414"/>
      <c r="IDZ727" s="414"/>
      <c r="IEA727" s="413"/>
      <c r="IEB727" s="413"/>
      <c r="IEC727" s="413"/>
      <c r="IED727" s="413"/>
      <c r="IEE727" s="413"/>
      <c r="IEF727" s="413"/>
      <c r="IEG727" s="413"/>
      <c r="IEH727" s="414"/>
      <c r="IEI727" s="414"/>
      <c r="IEJ727" s="413"/>
      <c r="IEK727" s="413"/>
      <c r="IEL727" s="414"/>
      <c r="IEM727" s="414"/>
      <c r="IEN727" s="413"/>
      <c r="IEO727" s="413"/>
      <c r="IEP727" s="413"/>
      <c r="IEQ727" s="413"/>
      <c r="IER727" s="413"/>
      <c r="IES727" s="407"/>
      <c r="IET727" s="439"/>
      <c r="IEU727" s="413"/>
      <c r="IEV727" s="413"/>
      <c r="IEW727" s="413"/>
      <c r="IEX727" s="413"/>
      <c r="IEY727" s="413"/>
      <c r="IEZ727" s="413"/>
      <c r="IFA727" s="413"/>
      <c r="IFB727" s="412"/>
      <c r="IFC727" s="412"/>
      <c r="IFD727" s="412"/>
      <c r="IFE727" s="412"/>
      <c r="IFF727" s="412"/>
      <c r="IFG727" s="412"/>
      <c r="IFH727" s="412"/>
      <c r="IFI727" s="412"/>
      <c r="IFJ727" s="412"/>
      <c r="IFK727" s="412"/>
      <c r="IFL727" s="412"/>
      <c r="IFM727" s="412"/>
      <c r="IFN727" s="412"/>
      <c r="IFO727" s="412"/>
      <c r="IFP727" s="412"/>
      <c r="IFQ727" s="412"/>
      <c r="IFR727" s="412"/>
      <c r="IFS727" s="412"/>
      <c r="IFT727" s="412"/>
      <c r="IFU727" s="412"/>
      <c r="IFV727" s="412"/>
      <c r="IFW727" s="412"/>
      <c r="IFX727" s="412"/>
      <c r="IFY727" s="412"/>
      <c r="IFZ727" s="412"/>
      <c r="IGA727" s="412"/>
      <c r="IGB727" s="412"/>
      <c r="IGC727" s="412"/>
      <c r="IGD727" s="412"/>
      <c r="IGE727" s="412"/>
      <c r="IGF727" s="412"/>
      <c r="IGG727" s="412"/>
      <c r="IGH727" s="412"/>
      <c r="IGI727" s="412"/>
      <c r="IGJ727" s="412"/>
      <c r="IGK727" s="412"/>
      <c r="IGL727" s="412"/>
      <c r="IGM727" s="412"/>
      <c r="IGN727" s="412"/>
      <c r="IGO727" s="412"/>
      <c r="IGP727" s="412"/>
      <c r="IGQ727" s="412"/>
      <c r="IGR727" s="412"/>
      <c r="IGS727" s="412"/>
      <c r="IGT727" s="413"/>
      <c r="IGU727" s="413"/>
      <c r="IGV727" s="413"/>
      <c r="IGW727" s="413"/>
      <c r="IGX727" s="413"/>
      <c r="IGY727" s="413"/>
      <c r="IGZ727" s="413"/>
      <c r="IHA727" s="413"/>
      <c r="IHB727" s="413"/>
      <c r="IHC727" s="413"/>
      <c r="IHD727" s="413"/>
      <c r="IHE727" s="413"/>
      <c r="IHF727" s="413"/>
      <c r="IHG727" s="413"/>
      <c r="IHH727" s="413"/>
      <c r="IHI727" s="413"/>
      <c r="IHJ727" s="413"/>
      <c r="IHK727" s="413"/>
      <c r="IHL727" s="413"/>
      <c r="IHM727" s="413"/>
      <c r="IHN727" s="413"/>
      <c r="IHO727" s="413"/>
      <c r="IHP727" s="413"/>
      <c r="IHQ727" s="413"/>
      <c r="IHR727" s="414"/>
      <c r="IHS727" s="414"/>
      <c r="IHT727" s="414"/>
      <c r="IHU727" s="414"/>
      <c r="IHV727" s="414"/>
      <c r="IHW727" s="413"/>
      <c r="IHX727" s="413"/>
      <c r="IHY727" s="414"/>
      <c r="IHZ727" s="414"/>
      <c r="IIA727" s="413"/>
      <c r="IIB727" s="413"/>
      <c r="IIC727" s="414"/>
      <c r="IID727" s="414"/>
      <c r="IIE727" s="413"/>
      <c r="IIF727" s="413"/>
      <c r="IIG727" s="413"/>
      <c r="IIH727" s="413"/>
      <c r="III727" s="413"/>
      <c r="IIJ727" s="413"/>
      <c r="IIK727" s="413"/>
      <c r="IIL727" s="414"/>
      <c r="IIM727" s="414"/>
      <c r="IIN727" s="413"/>
      <c r="IIO727" s="413"/>
      <c r="IIP727" s="414"/>
      <c r="IIQ727" s="414"/>
      <c r="IIR727" s="413"/>
      <c r="IIS727" s="413"/>
      <c r="IIT727" s="413"/>
      <c r="IIU727" s="413"/>
      <c r="IIV727" s="413"/>
      <c r="IIW727" s="407"/>
      <c r="IIX727" s="439"/>
      <c r="IIY727" s="413"/>
      <c r="IIZ727" s="413"/>
      <c r="IJA727" s="413"/>
      <c r="IJB727" s="413"/>
      <c r="IJC727" s="413"/>
      <c r="IJD727" s="413"/>
      <c r="IJE727" s="413"/>
      <c r="IJF727" s="412"/>
      <c r="IJG727" s="412"/>
      <c r="IJH727" s="412"/>
      <c r="IJI727" s="412"/>
      <c r="IJJ727" s="412"/>
      <c r="IJK727" s="412"/>
      <c r="IJL727" s="412"/>
      <c r="IJM727" s="412"/>
      <c r="IJN727" s="412"/>
      <c r="IJO727" s="412"/>
      <c r="IJP727" s="412"/>
      <c r="IJQ727" s="412"/>
      <c r="IJR727" s="412"/>
      <c r="IJS727" s="412"/>
      <c r="IJT727" s="412"/>
      <c r="IJU727" s="412"/>
      <c r="IJV727" s="412"/>
      <c r="IJW727" s="412"/>
      <c r="IJX727" s="412"/>
      <c r="IJY727" s="412"/>
      <c r="IJZ727" s="412"/>
      <c r="IKA727" s="412"/>
      <c r="IKB727" s="412"/>
      <c r="IKC727" s="412"/>
      <c r="IKD727" s="412"/>
      <c r="IKE727" s="412"/>
      <c r="IKF727" s="412"/>
      <c r="IKG727" s="412"/>
      <c r="IKH727" s="412"/>
      <c r="IKI727" s="412"/>
      <c r="IKJ727" s="412"/>
      <c r="IKK727" s="412"/>
      <c r="IKL727" s="412"/>
      <c r="IKM727" s="412"/>
      <c r="IKN727" s="412"/>
      <c r="IKO727" s="412"/>
      <c r="IKP727" s="412"/>
      <c r="IKQ727" s="412"/>
      <c r="IKR727" s="412"/>
      <c r="IKS727" s="412"/>
      <c r="IKT727" s="412"/>
      <c r="IKU727" s="412"/>
      <c r="IKV727" s="412"/>
      <c r="IKW727" s="412"/>
      <c r="IKX727" s="413"/>
      <c r="IKY727" s="413"/>
      <c r="IKZ727" s="413"/>
      <c r="ILA727" s="413"/>
      <c r="ILB727" s="413"/>
      <c r="ILC727" s="413"/>
      <c r="ILD727" s="413"/>
      <c r="ILE727" s="413"/>
      <c r="ILF727" s="413"/>
      <c r="ILG727" s="413"/>
      <c r="ILH727" s="413"/>
      <c r="ILI727" s="413"/>
      <c r="ILJ727" s="413"/>
      <c r="ILK727" s="413"/>
      <c r="ILL727" s="413"/>
      <c r="ILM727" s="413"/>
      <c r="ILN727" s="413"/>
      <c r="ILO727" s="413"/>
      <c r="ILP727" s="413"/>
      <c r="ILQ727" s="413"/>
      <c r="ILR727" s="413"/>
      <c r="ILS727" s="413"/>
      <c r="ILT727" s="413"/>
      <c r="ILU727" s="413"/>
      <c r="ILV727" s="414"/>
      <c r="ILW727" s="414"/>
      <c r="ILX727" s="414"/>
      <c r="ILY727" s="414"/>
      <c r="ILZ727" s="414"/>
      <c r="IMA727" s="413"/>
      <c r="IMB727" s="413"/>
      <c r="IMC727" s="414"/>
      <c r="IMD727" s="414"/>
      <c r="IME727" s="413"/>
      <c r="IMF727" s="413"/>
      <c r="IMG727" s="414"/>
      <c r="IMH727" s="414"/>
      <c r="IMI727" s="413"/>
      <c r="IMJ727" s="413"/>
      <c r="IMK727" s="413"/>
      <c r="IML727" s="413"/>
      <c r="IMM727" s="413"/>
      <c r="IMN727" s="413"/>
      <c r="IMO727" s="413"/>
      <c r="IMP727" s="414"/>
      <c r="IMQ727" s="414"/>
      <c r="IMR727" s="413"/>
      <c r="IMS727" s="413"/>
      <c r="IMT727" s="414"/>
      <c r="IMU727" s="414"/>
      <c r="IMV727" s="413"/>
      <c r="IMW727" s="413"/>
      <c r="IMX727" s="413"/>
      <c r="IMY727" s="413"/>
      <c r="IMZ727" s="413"/>
      <c r="INA727" s="407"/>
      <c r="INB727" s="439"/>
      <c r="INC727" s="413"/>
      <c r="IND727" s="413"/>
      <c r="INE727" s="413"/>
      <c r="INF727" s="413"/>
      <c r="ING727" s="413"/>
      <c r="INH727" s="413"/>
      <c r="INI727" s="413"/>
      <c r="INJ727" s="412"/>
      <c r="INK727" s="412"/>
      <c r="INL727" s="412"/>
      <c r="INM727" s="412"/>
      <c r="INN727" s="412"/>
      <c r="INO727" s="412"/>
      <c r="INP727" s="412"/>
      <c r="INQ727" s="412"/>
      <c r="INR727" s="412"/>
      <c r="INS727" s="412"/>
      <c r="INT727" s="412"/>
      <c r="INU727" s="412"/>
      <c r="INV727" s="412"/>
      <c r="INW727" s="412"/>
      <c r="INX727" s="412"/>
      <c r="INY727" s="412"/>
      <c r="INZ727" s="412"/>
      <c r="IOA727" s="412"/>
      <c r="IOB727" s="412"/>
      <c r="IOC727" s="412"/>
      <c r="IOD727" s="412"/>
      <c r="IOE727" s="412"/>
      <c r="IOF727" s="412"/>
      <c r="IOG727" s="412"/>
      <c r="IOH727" s="412"/>
      <c r="IOI727" s="412"/>
      <c r="IOJ727" s="412"/>
      <c r="IOK727" s="412"/>
      <c r="IOL727" s="412"/>
      <c r="IOM727" s="412"/>
      <c r="ION727" s="412"/>
      <c r="IOO727" s="412"/>
      <c r="IOP727" s="412"/>
      <c r="IOQ727" s="412"/>
      <c r="IOR727" s="412"/>
      <c r="IOS727" s="412"/>
      <c r="IOT727" s="412"/>
      <c r="IOU727" s="412"/>
      <c r="IOV727" s="412"/>
      <c r="IOW727" s="412"/>
      <c r="IOX727" s="412"/>
      <c r="IOY727" s="412"/>
      <c r="IOZ727" s="412"/>
      <c r="IPA727" s="412"/>
      <c r="IPB727" s="413"/>
      <c r="IPC727" s="413"/>
      <c r="IPD727" s="413"/>
      <c r="IPE727" s="413"/>
      <c r="IPF727" s="413"/>
      <c r="IPG727" s="413"/>
      <c r="IPH727" s="413"/>
      <c r="IPI727" s="413"/>
      <c r="IPJ727" s="413"/>
      <c r="IPK727" s="413"/>
      <c r="IPL727" s="413"/>
      <c r="IPM727" s="413"/>
      <c r="IPN727" s="413"/>
      <c r="IPO727" s="413"/>
      <c r="IPP727" s="413"/>
      <c r="IPQ727" s="413"/>
      <c r="IPR727" s="413"/>
      <c r="IPS727" s="413"/>
      <c r="IPT727" s="413"/>
      <c r="IPU727" s="413"/>
      <c r="IPV727" s="413"/>
      <c r="IPW727" s="413"/>
      <c r="IPX727" s="413"/>
      <c r="IPY727" s="413"/>
      <c r="IPZ727" s="414"/>
      <c r="IQA727" s="414"/>
      <c r="IQB727" s="414"/>
      <c r="IQC727" s="414"/>
      <c r="IQD727" s="414"/>
      <c r="IQE727" s="413"/>
      <c r="IQF727" s="413"/>
      <c r="IQG727" s="414"/>
      <c r="IQH727" s="414"/>
      <c r="IQI727" s="413"/>
      <c r="IQJ727" s="413"/>
      <c r="IQK727" s="414"/>
      <c r="IQL727" s="414"/>
      <c r="IQM727" s="413"/>
      <c r="IQN727" s="413"/>
      <c r="IQO727" s="413"/>
      <c r="IQP727" s="413"/>
      <c r="IQQ727" s="413"/>
      <c r="IQR727" s="413"/>
      <c r="IQS727" s="413"/>
      <c r="IQT727" s="414"/>
      <c r="IQU727" s="414"/>
      <c r="IQV727" s="413"/>
      <c r="IQW727" s="413"/>
      <c r="IQX727" s="414"/>
      <c r="IQY727" s="414"/>
      <c r="IQZ727" s="413"/>
      <c r="IRA727" s="413"/>
      <c r="IRB727" s="413"/>
      <c r="IRC727" s="413"/>
      <c r="IRD727" s="413"/>
      <c r="IRE727" s="407"/>
      <c r="IRF727" s="439"/>
      <c r="IRG727" s="413"/>
      <c r="IRH727" s="413"/>
      <c r="IRI727" s="413"/>
      <c r="IRJ727" s="413"/>
      <c r="IRK727" s="413"/>
      <c r="IRL727" s="413"/>
      <c r="IRM727" s="413"/>
      <c r="IRN727" s="412"/>
      <c r="IRO727" s="412"/>
      <c r="IRP727" s="412"/>
      <c r="IRQ727" s="412"/>
      <c r="IRR727" s="412"/>
      <c r="IRS727" s="412"/>
      <c r="IRT727" s="412"/>
      <c r="IRU727" s="412"/>
      <c r="IRV727" s="412"/>
      <c r="IRW727" s="412"/>
      <c r="IRX727" s="412"/>
      <c r="IRY727" s="412"/>
      <c r="IRZ727" s="412"/>
      <c r="ISA727" s="412"/>
      <c r="ISB727" s="412"/>
      <c r="ISC727" s="412"/>
      <c r="ISD727" s="412"/>
      <c r="ISE727" s="412"/>
      <c r="ISF727" s="412"/>
      <c r="ISG727" s="412"/>
      <c r="ISH727" s="412"/>
      <c r="ISI727" s="412"/>
      <c r="ISJ727" s="412"/>
      <c r="ISK727" s="412"/>
      <c r="ISL727" s="412"/>
      <c r="ISM727" s="412"/>
      <c r="ISN727" s="412"/>
      <c r="ISO727" s="412"/>
      <c r="ISP727" s="412"/>
      <c r="ISQ727" s="412"/>
      <c r="ISR727" s="412"/>
      <c r="ISS727" s="412"/>
      <c r="IST727" s="412"/>
      <c r="ISU727" s="412"/>
      <c r="ISV727" s="412"/>
      <c r="ISW727" s="412"/>
      <c r="ISX727" s="412"/>
      <c r="ISY727" s="412"/>
      <c r="ISZ727" s="412"/>
      <c r="ITA727" s="412"/>
      <c r="ITB727" s="412"/>
      <c r="ITC727" s="412"/>
      <c r="ITD727" s="412"/>
      <c r="ITE727" s="412"/>
      <c r="ITF727" s="413"/>
      <c r="ITG727" s="413"/>
      <c r="ITH727" s="413"/>
      <c r="ITI727" s="413"/>
      <c r="ITJ727" s="413"/>
      <c r="ITK727" s="413"/>
      <c r="ITL727" s="413"/>
      <c r="ITM727" s="413"/>
      <c r="ITN727" s="413"/>
      <c r="ITO727" s="413"/>
      <c r="ITP727" s="413"/>
      <c r="ITQ727" s="413"/>
      <c r="ITR727" s="413"/>
      <c r="ITS727" s="413"/>
      <c r="ITT727" s="413"/>
      <c r="ITU727" s="413"/>
      <c r="ITV727" s="413"/>
      <c r="ITW727" s="413"/>
      <c r="ITX727" s="413"/>
      <c r="ITY727" s="413"/>
      <c r="ITZ727" s="413"/>
      <c r="IUA727" s="413"/>
      <c r="IUB727" s="413"/>
      <c r="IUC727" s="413"/>
      <c r="IUD727" s="414"/>
      <c r="IUE727" s="414"/>
      <c r="IUF727" s="414"/>
      <c r="IUG727" s="414"/>
      <c r="IUH727" s="414"/>
      <c r="IUI727" s="413"/>
      <c r="IUJ727" s="413"/>
      <c r="IUK727" s="414"/>
      <c r="IUL727" s="414"/>
      <c r="IUM727" s="413"/>
      <c r="IUN727" s="413"/>
      <c r="IUO727" s="414"/>
      <c r="IUP727" s="414"/>
      <c r="IUQ727" s="413"/>
      <c r="IUR727" s="413"/>
      <c r="IUS727" s="413"/>
      <c r="IUT727" s="413"/>
      <c r="IUU727" s="413"/>
      <c r="IUV727" s="413"/>
      <c r="IUW727" s="413"/>
      <c r="IUX727" s="414"/>
      <c r="IUY727" s="414"/>
      <c r="IUZ727" s="413"/>
      <c r="IVA727" s="413"/>
      <c r="IVB727" s="414"/>
      <c r="IVC727" s="414"/>
      <c r="IVD727" s="413"/>
      <c r="IVE727" s="413"/>
      <c r="IVF727" s="413"/>
      <c r="IVG727" s="413"/>
      <c r="IVH727" s="413"/>
      <c r="IVI727" s="407"/>
      <c r="IVJ727" s="439"/>
      <c r="IVK727" s="413"/>
      <c r="IVL727" s="413"/>
      <c r="IVM727" s="413"/>
      <c r="IVN727" s="413"/>
      <c r="IVO727" s="413"/>
      <c r="IVP727" s="413"/>
      <c r="IVQ727" s="413"/>
      <c r="IVR727" s="412"/>
      <c r="IVS727" s="412"/>
      <c r="IVT727" s="412"/>
      <c r="IVU727" s="412"/>
      <c r="IVV727" s="412"/>
      <c r="IVW727" s="412"/>
      <c r="IVX727" s="412"/>
      <c r="IVY727" s="412"/>
      <c r="IVZ727" s="412"/>
      <c r="IWA727" s="412"/>
      <c r="IWB727" s="412"/>
      <c r="IWC727" s="412"/>
      <c r="IWD727" s="412"/>
      <c r="IWE727" s="412"/>
      <c r="IWF727" s="412"/>
      <c r="IWG727" s="412"/>
      <c r="IWH727" s="412"/>
      <c r="IWI727" s="412"/>
      <c r="IWJ727" s="412"/>
      <c r="IWK727" s="412"/>
      <c r="IWL727" s="412"/>
      <c r="IWM727" s="412"/>
      <c r="IWN727" s="412"/>
      <c r="IWO727" s="412"/>
      <c r="IWP727" s="412"/>
      <c r="IWQ727" s="412"/>
      <c r="IWR727" s="412"/>
      <c r="IWS727" s="412"/>
      <c r="IWT727" s="412"/>
      <c r="IWU727" s="412"/>
      <c r="IWV727" s="412"/>
      <c r="IWW727" s="412"/>
      <c r="IWX727" s="412"/>
      <c r="IWY727" s="412"/>
      <c r="IWZ727" s="412"/>
      <c r="IXA727" s="412"/>
      <c r="IXB727" s="412"/>
      <c r="IXC727" s="412"/>
      <c r="IXD727" s="412"/>
      <c r="IXE727" s="412"/>
      <c r="IXF727" s="412"/>
      <c r="IXG727" s="412"/>
      <c r="IXH727" s="412"/>
      <c r="IXI727" s="412"/>
      <c r="IXJ727" s="413"/>
      <c r="IXK727" s="413"/>
      <c r="IXL727" s="413"/>
      <c r="IXM727" s="413"/>
      <c r="IXN727" s="413"/>
      <c r="IXO727" s="413"/>
      <c r="IXP727" s="413"/>
      <c r="IXQ727" s="413"/>
      <c r="IXR727" s="413"/>
      <c r="IXS727" s="413"/>
      <c r="IXT727" s="413"/>
      <c r="IXU727" s="413"/>
      <c r="IXV727" s="413"/>
      <c r="IXW727" s="413"/>
      <c r="IXX727" s="413"/>
      <c r="IXY727" s="413"/>
      <c r="IXZ727" s="413"/>
      <c r="IYA727" s="413"/>
      <c r="IYB727" s="413"/>
      <c r="IYC727" s="413"/>
      <c r="IYD727" s="413"/>
      <c r="IYE727" s="413"/>
      <c r="IYF727" s="413"/>
      <c r="IYG727" s="413"/>
      <c r="IYH727" s="414"/>
      <c r="IYI727" s="414"/>
      <c r="IYJ727" s="414"/>
      <c r="IYK727" s="414"/>
      <c r="IYL727" s="414"/>
      <c r="IYM727" s="413"/>
      <c r="IYN727" s="413"/>
      <c r="IYO727" s="414"/>
      <c r="IYP727" s="414"/>
      <c r="IYQ727" s="413"/>
      <c r="IYR727" s="413"/>
      <c r="IYS727" s="414"/>
      <c r="IYT727" s="414"/>
      <c r="IYU727" s="413"/>
      <c r="IYV727" s="413"/>
      <c r="IYW727" s="413"/>
      <c r="IYX727" s="413"/>
      <c r="IYY727" s="413"/>
      <c r="IYZ727" s="413"/>
      <c r="IZA727" s="413"/>
      <c r="IZB727" s="414"/>
      <c r="IZC727" s="414"/>
      <c r="IZD727" s="413"/>
      <c r="IZE727" s="413"/>
      <c r="IZF727" s="414"/>
      <c r="IZG727" s="414"/>
      <c r="IZH727" s="413"/>
      <c r="IZI727" s="413"/>
      <c r="IZJ727" s="413"/>
      <c r="IZK727" s="413"/>
      <c r="IZL727" s="413"/>
      <c r="IZM727" s="407"/>
      <c r="IZN727" s="439"/>
      <c r="IZO727" s="413"/>
      <c r="IZP727" s="413"/>
      <c r="IZQ727" s="413"/>
      <c r="IZR727" s="413"/>
      <c r="IZS727" s="413"/>
      <c r="IZT727" s="413"/>
      <c r="IZU727" s="413"/>
      <c r="IZV727" s="412"/>
      <c r="IZW727" s="412"/>
      <c r="IZX727" s="412"/>
      <c r="IZY727" s="412"/>
      <c r="IZZ727" s="412"/>
      <c r="JAA727" s="412"/>
      <c r="JAB727" s="412"/>
      <c r="JAC727" s="412"/>
      <c r="JAD727" s="412"/>
      <c r="JAE727" s="412"/>
      <c r="JAF727" s="412"/>
      <c r="JAG727" s="412"/>
      <c r="JAH727" s="412"/>
      <c r="JAI727" s="412"/>
      <c r="JAJ727" s="412"/>
      <c r="JAK727" s="412"/>
      <c r="JAL727" s="412"/>
      <c r="JAM727" s="412"/>
      <c r="JAN727" s="412"/>
      <c r="JAO727" s="412"/>
      <c r="JAP727" s="412"/>
      <c r="JAQ727" s="412"/>
      <c r="JAR727" s="412"/>
      <c r="JAS727" s="412"/>
      <c r="JAT727" s="412"/>
      <c r="JAU727" s="412"/>
      <c r="JAV727" s="412"/>
      <c r="JAW727" s="412"/>
      <c r="JAX727" s="412"/>
      <c r="JAY727" s="412"/>
      <c r="JAZ727" s="412"/>
      <c r="JBA727" s="412"/>
      <c r="JBB727" s="412"/>
      <c r="JBC727" s="412"/>
      <c r="JBD727" s="412"/>
      <c r="JBE727" s="412"/>
      <c r="JBF727" s="412"/>
      <c r="JBG727" s="412"/>
      <c r="JBH727" s="412"/>
      <c r="JBI727" s="412"/>
      <c r="JBJ727" s="412"/>
      <c r="JBK727" s="412"/>
      <c r="JBL727" s="412"/>
      <c r="JBM727" s="412"/>
      <c r="JBN727" s="413"/>
      <c r="JBO727" s="413"/>
      <c r="JBP727" s="413"/>
      <c r="JBQ727" s="413"/>
      <c r="JBR727" s="413"/>
      <c r="JBS727" s="413"/>
      <c r="JBT727" s="413"/>
      <c r="JBU727" s="413"/>
      <c r="JBV727" s="413"/>
      <c r="JBW727" s="413"/>
      <c r="JBX727" s="413"/>
      <c r="JBY727" s="413"/>
      <c r="JBZ727" s="413"/>
      <c r="JCA727" s="413"/>
      <c r="JCB727" s="413"/>
      <c r="JCC727" s="413"/>
      <c r="JCD727" s="413"/>
      <c r="JCE727" s="413"/>
      <c r="JCF727" s="413"/>
      <c r="JCG727" s="413"/>
      <c r="JCH727" s="413"/>
      <c r="JCI727" s="413"/>
      <c r="JCJ727" s="413"/>
      <c r="JCK727" s="413"/>
      <c r="JCL727" s="414"/>
      <c r="JCM727" s="414"/>
      <c r="JCN727" s="414"/>
      <c r="JCO727" s="414"/>
      <c r="JCP727" s="414"/>
      <c r="JCQ727" s="413"/>
      <c r="JCR727" s="413"/>
      <c r="JCS727" s="414"/>
      <c r="JCT727" s="414"/>
      <c r="JCU727" s="413"/>
      <c r="JCV727" s="413"/>
      <c r="JCW727" s="414"/>
      <c r="JCX727" s="414"/>
      <c r="JCY727" s="413"/>
      <c r="JCZ727" s="413"/>
      <c r="JDA727" s="413"/>
      <c r="JDB727" s="413"/>
      <c r="JDC727" s="413"/>
      <c r="JDD727" s="413"/>
      <c r="JDE727" s="413"/>
      <c r="JDF727" s="414"/>
      <c r="JDG727" s="414"/>
      <c r="JDH727" s="413"/>
      <c r="JDI727" s="413"/>
      <c r="JDJ727" s="414"/>
      <c r="JDK727" s="414"/>
      <c r="JDL727" s="413"/>
      <c r="JDM727" s="413"/>
      <c r="JDN727" s="413"/>
      <c r="JDO727" s="413"/>
      <c r="JDP727" s="413"/>
      <c r="JDQ727" s="407"/>
      <c r="JDR727" s="439"/>
      <c r="JDS727" s="413"/>
      <c r="JDT727" s="413"/>
      <c r="JDU727" s="413"/>
      <c r="JDV727" s="413"/>
      <c r="JDW727" s="413"/>
      <c r="JDX727" s="413"/>
      <c r="JDY727" s="413"/>
      <c r="JDZ727" s="412"/>
      <c r="JEA727" s="412"/>
      <c r="JEB727" s="412"/>
      <c r="JEC727" s="412"/>
      <c r="JED727" s="412"/>
      <c r="JEE727" s="412"/>
      <c r="JEF727" s="412"/>
      <c r="JEG727" s="412"/>
      <c r="JEH727" s="412"/>
      <c r="JEI727" s="412"/>
      <c r="JEJ727" s="412"/>
      <c r="JEK727" s="412"/>
      <c r="JEL727" s="412"/>
      <c r="JEM727" s="412"/>
      <c r="JEN727" s="412"/>
      <c r="JEO727" s="412"/>
      <c r="JEP727" s="412"/>
      <c r="JEQ727" s="412"/>
      <c r="JER727" s="412"/>
      <c r="JES727" s="412"/>
      <c r="JET727" s="412"/>
      <c r="JEU727" s="412"/>
      <c r="JEV727" s="412"/>
      <c r="JEW727" s="412"/>
      <c r="JEX727" s="412"/>
      <c r="JEY727" s="412"/>
      <c r="JEZ727" s="412"/>
      <c r="JFA727" s="412"/>
      <c r="JFB727" s="412"/>
      <c r="JFC727" s="412"/>
      <c r="JFD727" s="412"/>
      <c r="JFE727" s="412"/>
      <c r="JFF727" s="412"/>
      <c r="JFG727" s="412"/>
      <c r="JFH727" s="412"/>
      <c r="JFI727" s="412"/>
      <c r="JFJ727" s="412"/>
      <c r="JFK727" s="412"/>
      <c r="JFL727" s="412"/>
      <c r="JFM727" s="412"/>
      <c r="JFN727" s="412"/>
      <c r="JFO727" s="412"/>
      <c r="JFP727" s="412"/>
      <c r="JFQ727" s="412"/>
      <c r="JFR727" s="413"/>
      <c r="JFS727" s="413"/>
      <c r="JFT727" s="413"/>
      <c r="JFU727" s="413"/>
      <c r="JFV727" s="413"/>
      <c r="JFW727" s="413"/>
      <c r="JFX727" s="413"/>
      <c r="JFY727" s="413"/>
      <c r="JFZ727" s="413"/>
      <c r="JGA727" s="413"/>
      <c r="JGB727" s="413"/>
      <c r="JGC727" s="413"/>
      <c r="JGD727" s="413"/>
      <c r="JGE727" s="413"/>
      <c r="JGF727" s="413"/>
      <c r="JGG727" s="413"/>
      <c r="JGH727" s="413"/>
      <c r="JGI727" s="413"/>
      <c r="JGJ727" s="413"/>
      <c r="JGK727" s="413"/>
      <c r="JGL727" s="413"/>
      <c r="JGM727" s="413"/>
      <c r="JGN727" s="413"/>
      <c r="JGO727" s="413"/>
      <c r="JGP727" s="414"/>
      <c r="JGQ727" s="414"/>
      <c r="JGR727" s="414"/>
      <c r="JGS727" s="414"/>
      <c r="JGT727" s="414"/>
      <c r="JGU727" s="413"/>
      <c r="JGV727" s="413"/>
      <c r="JGW727" s="414"/>
      <c r="JGX727" s="414"/>
      <c r="JGY727" s="413"/>
      <c r="JGZ727" s="413"/>
      <c r="JHA727" s="414"/>
      <c r="JHB727" s="414"/>
      <c r="JHC727" s="413"/>
      <c r="JHD727" s="413"/>
      <c r="JHE727" s="413"/>
      <c r="JHF727" s="413"/>
      <c r="JHG727" s="413"/>
      <c r="JHH727" s="413"/>
      <c r="JHI727" s="413"/>
      <c r="JHJ727" s="414"/>
      <c r="JHK727" s="414"/>
      <c r="JHL727" s="413"/>
      <c r="JHM727" s="413"/>
      <c r="JHN727" s="414"/>
      <c r="JHO727" s="414"/>
      <c r="JHP727" s="413"/>
      <c r="JHQ727" s="413"/>
      <c r="JHR727" s="413"/>
      <c r="JHS727" s="413"/>
      <c r="JHT727" s="413"/>
      <c r="JHU727" s="407"/>
      <c r="JHV727" s="439"/>
      <c r="JHW727" s="413"/>
      <c r="JHX727" s="413"/>
      <c r="JHY727" s="413"/>
      <c r="JHZ727" s="413"/>
      <c r="JIA727" s="413"/>
      <c r="JIB727" s="413"/>
      <c r="JIC727" s="413"/>
      <c r="JID727" s="412"/>
      <c r="JIE727" s="412"/>
      <c r="JIF727" s="412"/>
      <c r="JIG727" s="412"/>
      <c r="JIH727" s="412"/>
      <c r="JII727" s="412"/>
      <c r="JIJ727" s="412"/>
      <c r="JIK727" s="412"/>
      <c r="JIL727" s="412"/>
      <c r="JIM727" s="412"/>
      <c r="JIN727" s="412"/>
      <c r="JIO727" s="412"/>
      <c r="JIP727" s="412"/>
      <c r="JIQ727" s="412"/>
      <c r="JIR727" s="412"/>
      <c r="JIS727" s="412"/>
      <c r="JIT727" s="412"/>
      <c r="JIU727" s="412"/>
      <c r="JIV727" s="412"/>
      <c r="JIW727" s="412"/>
      <c r="JIX727" s="412"/>
      <c r="JIY727" s="412"/>
      <c r="JIZ727" s="412"/>
      <c r="JJA727" s="412"/>
      <c r="JJB727" s="412"/>
      <c r="JJC727" s="412"/>
      <c r="JJD727" s="412"/>
      <c r="JJE727" s="412"/>
      <c r="JJF727" s="412"/>
      <c r="JJG727" s="412"/>
      <c r="JJH727" s="412"/>
      <c r="JJI727" s="412"/>
      <c r="JJJ727" s="412"/>
      <c r="JJK727" s="412"/>
      <c r="JJL727" s="412"/>
      <c r="JJM727" s="412"/>
      <c r="JJN727" s="412"/>
      <c r="JJO727" s="412"/>
      <c r="JJP727" s="412"/>
      <c r="JJQ727" s="412"/>
      <c r="JJR727" s="412"/>
      <c r="JJS727" s="412"/>
      <c r="JJT727" s="412"/>
      <c r="JJU727" s="412"/>
      <c r="JJV727" s="413"/>
      <c r="JJW727" s="413"/>
      <c r="JJX727" s="413"/>
      <c r="JJY727" s="413"/>
      <c r="JJZ727" s="413"/>
      <c r="JKA727" s="413"/>
      <c r="JKB727" s="413"/>
      <c r="JKC727" s="413"/>
      <c r="JKD727" s="413"/>
      <c r="JKE727" s="413"/>
      <c r="JKF727" s="413"/>
      <c r="JKG727" s="413"/>
      <c r="JKH727" s="413"/>
      <c r="JKI727" s="413"/>
      <c r="JKJ727" s="413"/>
      <c r="JKK727" s="413"/>
      <c r="JKL727" s="413"/>
      <c r="JKM727" s="413"/>
      <c r="JKN727" s="413"/>
      <c r="JKO727" s="413"/>
      <c r="JKP727" s="413"/>
      <c r="JKQ727" s="413"/>
      <c r="JKR727" s="413"/>
      <c r="JKS727" s="413"/>
      <c r="JKT727" s="414"/>
      <c r="JKU727" s="414"/>
      <c r="JKV727" s="414"/>
      <c r="JKW727" s="414"/>
      <c r="JKX727" s="414"/>
      <c r="JKY727" s="413"/>
      <c r="JKZ727" s="413"/>
      <c r="JLA727" s="414"/>
      <c r="JLB727" s="414"/>
      <c r="JLC727" s="413"/>
      <c r="JLD727" s="413"/>
      <c r="JLE727" s="414"/>
      <c r="JLF727" s="414"/>
      <c r="JLG727" s="413"/>
      <c r="JLH727" s="413"/>
      <c r="JLI727" s="413"/>
      <c r="JLJ727" s="413"/>
      <c r="JLK727" s="413"/>
      <c r="JLL727" s="413"/>
      <c r="JLM727" s="413"/>
      <c r="JLN727" s="414"/>
      <c r="JLO727" s="414"/>
      <c r="JLP727" s="413"/>
      <c r="JLQ727" s="413"/>
      <c r="JLR727" s="414"/>
      <c r="JLS727" s="414"/>
      <c r="JLT727" s="413"/>
      <c r="JLU727" s="413"/>
      <c r="JLV727" s="413"/>
      <c r="JLW727" s="413"/>
      <c r="JLX727" s="413"/>
      <c r="JLY727" s="407"/>
      <c r="JLZ727" s="439"/>
      <c r="JMA727" s="413"/>
      <c r="JMB727" s="413"/>
      <c r="JMC727" s="413"/>
      <c r="JMD727" s="413"/>
      <c r="JME727" s="413"/>
      <c r="JMF727" s="413"/>
      <c r="JMG727" s="413"/>
      <c r="JMH727" s="412"/>
      <c r="JMI727" s="412"/>
      <c r="JMJ727" s="412"/>
      <c r="JMK727" s="412"/>
      <c r="JML727" s="412"/>
      <c r="JMM727" s="412"/>
      <c r="JMN727" s="412"/>
      <c r="JMO727" s="412"/>
      <c r="JMP727" s="412"/>
      <c r="JMQ727" s="412"/>
      <c r="JMR727" s="412"/>
      <c r="JMS727" s="412"/>
      <c r="JMT727" s="412"/>
      <c r="JMU727" s="412"/>
      <c r="JMV727" s="412"/>
      <c r="JMW727" s="412"/>
      <c r="JMX727" s="412"/>
      <c r="JMY727" s="412"/>
      <c r="JMZ727" s="412"/>
      <c r="JNA727" s="412"/>
      <c r="JNB727" s="412"/>
      <c r="JNC727" s="412"/>
      <c r="JND727" s="412"/>
      <c r="JNE727" s="412"/>
      <c r="JNF727" s="412"/>
      <c r="JNG727" s="412"/>
      <c r="JNH727" s="412"/>
      <c r="JNI727" s="412"/>
      <c r="JNJ727" s="412"/>
      <c r="JNK727" s="412"/>
      <c r="JNL727" s="412"/>
      <c r="JNM727" s="412"/>
      <c r="JNN727" s="412"/>
      <c r="JNO727" s="412"/>
      <c r="JNP727" s="412"/>
      <c r="JNQ727" s="412"/>
      <c r="JNR727" s="412"/>
      <c r="JNS727" s="412"/>
      <c r="JNT727" s="412"/>
      <c r="JNU727" s="412"/>
      <c r="JNV727" s="412"/>
      <c r="JNW727" s="412"/>
      <c r="JNX727" s="412"/>
      <c r="JNY727" s="412"/>
      <c r="JNZ727" s="413"/>
      <c r="JOA727" s="413"/>
      <c r="JOB727" s="413"/>
      <c r="JOC727" s="413"/>
      <c r="JOD727" s="413"/>
      <c r="JOE727" s="413"/>
      <c r="JOF727" s="413"/>
      <c r="JOG727" s="413"/>
      <c r="JOH727" s="413"/>
      <c r="JOI727" s="413"/>
      <c r="JOJ727" s="413"/>
      <c r="JOK727" s="413"/>
      <c r="JOL727" s="413"/>
      <c r="JOM727" s="413"/>
      <c r="JON727" s="413"/>
      <c r="JOO727" s="413"/>
      <c r="JOP727" s="413"/>
      <c r="JOQ727" s="413"/>
      <c r="JOR727" s="413"/>
      <c r="JOS727" s="413"/>
      <c r="JOT727" s="413"/>
      <c r="JOU727" s="413"/>
      <c r="JOV727" s="413"/>
      <c r="JOW727" s="413"/>
      <c r="JOX727" s="414"/>
      <c r="JOY727" s="414"/>
      <c r="JOZ727" s="414"/>
      <c r="JPA727" s="414"/>
      <c r="JPB727" s="414"/>
      <c r="JPC727" s="413"/>
      <c r="JPD727" s="413"/>
      <c r="JPE727" s="414"/>
      <c r="JPF727" s="414"/>
      <c r="JPG727" s="413"/>
      <c r="JPH727" s="413"/>
      <c r="JPI727" s="414"/>
      <c r="JPJ727" s="414"/>
      <c r="JPK727" s="413"/>
      <c r="JPL727" s="413"/>
      <c r="JPM727" s="413"/>
      <c r="JPN727" s="413"/>
      <c r="JPO727" s="413"/>
      <c r="JPP727" s="413"/>
      <c r="JPQ727" s="413"/>
      <c r="JPR727" s="414"/>
      <c r="JPS727" s="414"/>
      <c r="JPT727" s="413"/>
      <c r="JPU727" s="413"/>
      <c r="JPV727" s="414"/>
      <c r="JPW727" s="414"/>
      <c r="JPX727" s="413"/>
      <c r="JPY727" s="413"/>
      <c r="JPZ727" s="413"/>
      <c r="JQA727" s="413"/>
      <c r="JQB727" s="413"/>
      <c r="JQC727" s="407"/>
      <c r="JQD727" s="439"/>
      <c r="JQE727" s="413"/>
      <c r="JQF727" s="413"/>
      <c r="JQG727" s="413"/>
      <c r="JQH727" s="413"/>
      <c r="JQI727" s="413"/>
      <c r="JQJ727" s="413"/>
      <c r="JQK727" s="413"/>
      <c r="JQL727" s="412"/>
      <c r="JQM727" s="412"/>
      <c r="JQN727" s="412"/>
      <c r="JQO727" s="412"/>
      <c r="JQP727" s="412"/>
      <c r="JQQ727" s="412"/>
      <c r="JQR727" s="412"/>
      <c r="JQS727" s="412"/>
      <c r="JQT727" s="412"/>
      <c r="JQU727" s="412"/>
      <c r="JQV727" s="412"/>
      <c r="JQW727" s="412"/>
      <c r="JQX727" s="412"/>
      <c r="JQY727" s="412"/>
      <c r="JQZ727" s="412"/>
      <c r="JRA727" s="412"/>
      <c r="JRB727" s="412"/>
      <c r="JRC727" s="412"/>
      <c r="JRD727" s="412"/>
      <c r="JRE727" s="412"/>
      <c r="JRF727" s="412"/>
      <c r="JRG727" s="412"/>
      <c r="JRH727" s="412"/>
      <c r="JRI727" s="412"/>
      <c r="JRJ727" s="412"/>
      <c r="JRK727" s="412"/>
      <c r="JRL727" s="412"/>
      <c r="JRM727" s="412"/>
      <c r="JRN727" s="412"/>
      <c r="JRO727" s="412"/>
      <c r="JRP727" s="412"/>
      <c r="JRQ727" s="412"/>
      <c r="JRR727" s="412"/>
      <c r="JRS727" s="412"/>
      <c r="JRT727" s="412"/>
      <c r="JRU727" s="412"/>
      <c r="JRV727" s="412"/>
      <c r="JRW727" s="412"/>
      <c r="JRX727" s="412"/>
      <c r="JRY727" s="412"/>
      <c r="JRZ727" s="412"/>
      <c r="JSA727" s="412"/>
      <c r="JSB727" s="412"/>
      <c r="JSC727" s="412"/>
      <c r="JSD727" s="413"/>
      <c r="JSE727" s="413"/>
      <c r="JSF727" s="413"/>
      <c r="JSG727" s="413"/>
      <c r="JSH727" s="413"/>
      <c r="JSI727" s="413"/>
      <c r="JSJ727" s="413"/>
      <c r="JSK727" s="413"/>
      <c r="JSL727" s="413"/>
      <c r="JSM727" s="413"/>
      <c r="JSN727" s="413"/>
      <c r="JSO727" s="413"/>
      <c r="JSP727" s="413"/>
      <c r="JSQ727" s="413"/>
      <c r="JSR727" s="413"/>
      <c r="JSS727" s="413"/>
      <c r="JST727" s="413"/>
      <c r="JSU727" s="413"/>
      <c r="JSV727" s="413"/>
      <c r="JSW727" s="413"/>
      <c r="JSX727" s="413"/>
      <c r="JSY727" s="413"/>
      <c r="JSZ727" s="413"/>
      <c r="JTA727" s="413"/>
      <c r="JTB727" s="414"/>
      <c r="JTC727" s="414"/>
      <c r="JTD727" s="414"/>
      <c r="JTE727" s="414"/>
      <c r="JTF727" s="414"/>
      <c r="JTG727" s="413"/>
      <c r="JTH727" s="413"/>
      <c r="JTI727" s="414"/>
      <c r="JTJ727" s="414"/>
      <c r="JTK727" s="413"/>
      <c r="JTL727" s="413"/>
      <c r="JTM727" s="414"/>
      <c r="JTN727" s="414"/>
      <c r="JTO727" s="413"/>
      <c r="JTP727" s="413"/>
      <c r="JTQ727" s="413"/>
      <c r="JTR727" s="413"/>
      <c r="JTS727" s="413"/>
      <c r="JTT727" s="413"/>
      <c r="JTU727" s="413"/>
      <c r="JTV727" s="414"/>
      <c r="JTW727" s="414"/>
      <c r="JTX727" s="413"/>
      <c r="JTY727" s="413"/>
      <c r="JTZ727" s="414"/>
      <c r="JUA727" s="414"/>
      <c r="JUB727" s="413"/>
      <c r="JUC727" s="413"/>
      <c r="JUD727" s="413"/>
      <c r="JUE727" s="413"/>
      <c r="JUF727" s="413"/>
      <c r="JUG727" s="407"/>
      <c r="JUH727" s="439"/>
      <c r="JUI727" s="413"/>
      <c r="JUJ727" s="413"/>
      <c r="JUK727" s="413"/>
      <c r="JUL727" s="413"/>
      <c r="JUM727" s="413"/>
      <c r="JUN727" s="413"/>
      <c r="JUO727" s="413"/>
      <c r="JUP727" s="412"/>
      <c r="JUQ727" s="412"/>
      <c r="JUR727" s="412"/>
      <c r="JUS727" s="412"/>
      <c r="JUT727" s="412"/>
      <c r="JUU727" s="412"/>
      <c r="JUV727" s="412"/>
      <c r="JUW727" s="412"/>
      <c r="JUX727" s="412"/>
      <c r="JUY727" s="412"/>
      <c r="JUZ727" s="412"/>
      <c r="JVA727" s="412"/>
      <c r="JVB727" s="412"/>
      <c r="JVC727" s="412"/>
      <c r="JVD727" s="412"/>
      <c r="JVE727" s="412"/>
      <c r="JVF727" s="412"/>
      <c r="JVG727" s="412"/>
      <c r="JVH727" s="412"/>
      <c r="JVI727" s="412"/>
      <c r="JVJ727" s="412"/>
      <c r="JVK727" s="412"/>
      <c r="JVL727" s="412"/>
      <c r="JVM727" s="412"/>
      <c r="JVN727" s="412"/>
      <c r="JVO727" s="412"/>
      <c r="JVP727" s="412"/>
      <c r="JVQ727" s="412"/>
      <c r="JVR727" s="412"/>
      <c r="JVS727" s="412"/>
      <c r="JVT727" s="412"/>
      <c r="JVU727" s="412"/>
      <c r="JVV727" s="412"/>
      <c r="JVW727" s="412"/>
      <c r="JVX727" s="412"/>
      <c r="JVY727" s="412"/>
      <c r="JVZ727" s="412"/>
      <c r="JWA727" s="412"/>
      <c r="JWB727" s="412"/>
      <c r="JWC727" s="412"/>
      <c r="JWD727" s="412"/>
      <c r="JWE727" s="412"/>
      <c r="JWF727" s="412"/>
      <c r="JWG727" s="412"/>
      <c r="JWH727" s="413"/>
      <c r="JWI727" s="413"/>
      <c r="JWJ727" s="413"/>
      <c r="JWK727" s="413"/>
      <c r="JWL727" s="413"/>
      <c r="JWM727" s="413"/>
      <c r="JWN727" s="413"/>
      <c r="JWO727" s="413"/>
      <c r="JWP727" s="413"/>
      <c r="JWQ727" s="413"/>
      <c r="JWR727" s="413"/>
      <c r="JWS727" s="413"/>
      <c r="JWT727" s="413"/>
      <c r="JWU727" s="413"/>
      <c r="JWV727" s="413"/>
      <c r="JWW727" s="413"/>
      <c r="JWX727" s="413"/>
      <c r="JWY727" s="413"/>
      <c r="JWZ727" s="413"/>
      <c r="JXA727" s="413"/>
      <c r="JXB727" s="413"/>
      <c r="JXC727" s="413"/>
      <c r="JXD727" s="413"/>
      <c r="JXE727" s="413"/>
      <c r="JXF727" s="414"/>
      <c r="JXG727" s="414"/>
      <c r="JXH727" s="414"/>
      <c r="JXI727" s="414"/>
      <c r="JXJ727" s="414"/>
      <c r="JXK727" s="413"/>
      <c r="JXL727" s="413"/>
      <c r="JXM727" s="414"/>
      <c r="JXN727" s="414"/>
      <c r="JXO727" s="413"/>
      <c r="JXP727" s="413"/>
      <c r="JXQ727" s="414"/>
      <c r="JXR727" s="414"/>
      <c r="JXS727" s="413"/>
      <c r="JXT727" s="413"/>
      <c r="JXU727" s="413"/>
      <c r="JXV727" s="413"/>
      <c r="JXW727" s="413"/>
      <c r="JXX727" s="413"/>
      <c r="JXY727" s="413"/>
      <c r="JXZ727" s="414"/>
      <c r="JYA727" s="414"/>
      <c r="JYB727" s="413"/>
      <c r="JYC727" s="413"/>
      <c r="JYD727" s="414"/>
      <c r="JYE727" s="414"/>
      <c r="JYF727" s="413"/>
      <c r="JYG727" s="413"/>
      <c r="JYH727" s="413"/>
      <c r="JYI727" s="413"/>
      <c r="JYJ727" s="413"/>
      <c r="JYK727" s="407"/>
      <c r="JYL727" s="439"/>
      <c r="JYM727" s="413"/>
      <c r="JYN727" s="413"/>
      <c r="JYO727" s="413"/>
      <c r="JYP727" s="413"/>
      <c r="JYQ727" s="413"/>
      <c r="JYR727" s="413"/>
      <c r="JYS727" s="413"/>
      <c r="JYT727" s="412"/>
      <c r="JYU727" s="412"/>
      <c r="JYV727" s="412"/>
      <c r="JYW727" s="412"/>
      <c r="JYX727" s="412"/>
      <c r="JYY727" s="412"/>
      <c r="JYZ727" s="412"/>
      <c r="JZA727" s="412"/>
      <c r="JZB727" s="412"/>
      <c r="JZC727" s="412"/>
      <c r="JZD727" s="412"/>
      <c r="JZE727" s="412"/>
      <c r="JZF727" s="412"/>
      <c r="JZG727" s="412"/>
      <c r="JZH727" s="412"/>
      <c r="JZI727" s="412"/>
      <c r="JZJ727" s="412"/>
      <c r="JZK727" s="412"/>
      <c r="JZL727" s="412"/>
      <c r="JZM727" s="412"/>
      <c r="JZN727" s="412"/>
      <c r="JZO727" s="412"/>
      <c r="JZP727" s="412"/>
      <c r="JZQ727" s="412"/>
      <c r="JZR727" s="412"/>
      <c r="JZS727" s="412"/>
      <c r="JZT727" s="412"/>
      <c r="JZU727" s="412"/>
      <c r="JZV727" s="412"/>
      <c r="JZW727" s="412"/>
      <c r="JZX727" s="412"/>
      <c r="JZY727" s="412"/>
      <c r="JZZ727" s="412"/>
      <c r="KAA727" s="412"/>
      <c r="KAB727" s="412"/>
      <c r="KAC727" s="412"/>
      <c r="KAD727" s="412"/>
      <c r="KAE727" s="412"/>
      <c r="KAF727" s="412"/>
      <c r="KAG727" s="412"/>
      <c r="KAH727" s="412"/>
      <c r="KAI727" s="412"/>
      <c r="KAJ727" s="412"/>
      <c r="KAK727" s="412"/>
      <c r="KAL727" s="413"/>
      <c r="KAM727" s="413"/>
      <c r="KAN727" s="413"/>
      <c r="KAO727" s="413"/>
      <c r="KAP727" s="413"/>
      <c r="KAQ727" s="413"/>
      <c r="KAR727" s="413"/>
      <c r="KAS727" s="413"/>
      <c r="KAT727" s="413"/>
      <c r="KAU727" s="413"/>
      <c r="KAV727" s="413"/>
      <c r="KAW727" s="413"/>
      <c r="KAX727" s="413"/>
      <c r="KAY727" s="413"/>
      <c r="KAZ727" s="413"/>
      <c r="KBA727" s="413"/>
      <c r="KBB727" s="413"/>
      <c r="KBC727" s="413"/>
      <c r="KBD727" s="413"/>
      <c r="KBE727" s="413"/>
      <c r="KBF727" s="413"/>
      <c r="KBG727" s="413"/>
      <c r="KBH727" s="413"/>
      <c r="KBI727" s="413"/>
      <c r="KBJ727" s="414"/>
      <c r="KBK727" s="414"/>
      <c r="KBL727" s="414"/>
      <c r="KBM727" s="414"/>
      <c r="KBN727" s="414"/>
      <c r="KBO727" s="413"/>
      <c r="KBP727" s="413"/>
      <c r="KBQ727" s="414"/>
      <c r="KBR727" s="414"/>
      <c r="KBS727" s="413"/>
      <c r="KBT727" s="413"/>
      <c r="KBU727" s="414"/>
      <c r="KBV727" s="414"/>
      <c r="KBW727" s="413"/>
      <c r="KBX727" s="413"/>
      <c r="KBY727" s="413"/>
      <c r="KBZ727" s="413"/>
      <c r="KCA727" s="413"/>
      <c r="KCB727" s="413"/>
      <c r="KCC727" s="413"/>
      <c r="KCD727" s="414"/>
      <c r="KCE727" s="414"/>
      <c r="KCF727" s="413"/>
      <c r="KCG727" s="413"/>
      <c r="KCH727" s="414"/>
      <c r="KCI727" s="414"/>
      <c r="KCJ727" s="413"/>
      <c r="KCK727" s="413"/>
      <c r="KCL727" s="413"/>
      <c r="KCM727" s="413"/>
      <c r="KCN727" s="413"/>
      <c r="KCO727" s="407"/>
      <c r="KCP727" s="439"/>
      <c r="KCQ727" s="413"/>
      <c r="KCR727" s="413"/>
      <c r="KCS727" s="413"/>
      <c r="KCT727" s="413"/>
      <c r="KCU727" s="413"/>
      <c r="KCV727" s="413"/>
      <c r="KCW727" s="413"/>
      <c r="KCX727" s="412"/>
      <c r="KCY727" s="412"/>
      <c r="KCZ727" s="412"/>
      <c r="KDA727" s="412"/>
      <c r="KDB727" s="412"/>
      <c r="KDC727" s="412"/>
      <c r="KDD727" s="412"/>
      <c r="KDE727" s="412"/>
      <c r="KDF727" s="412"/>
      <c r="KDG727" s="412"/>
      <c r="KDH727" s="412"/>
      <c r="KDI727" s="412"/>
      <c r="KDJ727" s="412"/>
      <c r="KDK727" s="412"/>
      <c r="KDL727" s="412"/>
      <c r="KDM727" s="412"/>
      <c r="KDN727" s="412"/>
      <c r="KDO727" s="412"/>
      <c r="KDP727" s="412"/>
      <c r="KDQ727" s="412"/>
      <c r="KDR727" s="412"/>
      <c r="KDS727" s="412"/>
      <c r="KDT727" s="412"/>
      <c r="KDU727" s="412"/>
      <c r="KDV727" s="412"/>
      <c r="KDW727" s="412"/>
      <c r="KDX727" s="412"/>
      <c r="KDY727" s="412"/>
      <c r="KDZ727" s="412"/>
      <c r="KEA727" s="412"/>
      <c r="KEB727" s="412"/>
      <c r="KEC727" s="412"/>
      <c r="KED727" s="412"/>
      <c r="KEE727" s="412"/>
      <c r="KEF727" s="412"/>
      <c r="KEG727" s="412"/>
      <c r="KEH727" s="412"/>
      <c r="KEI727" s="412"/>
      <c r="KEJ727" s="412"/>
      <c r="KEK727" s="412"/>
      <c r="KEL727" s="412"/>
      <c r="KEM727" s="412"/>
      <c r="KEN727" s="412"/>
      <c r="KEO727" s="412"/>
      <c r="KEP727" s="413"/>
      <c r="KEQ727" s="413"/>
      <c r="KER727" s="413"/>
      <c r="KES727" s="413"/>
      <c r="KET727" s="413"/>
      <c r="KEU727" s="413"/>
      <c r="KEV727" s="413"/>
      <c r="KEW727" s="413"/>
      <c r="KEX727" s="413"/>
      <c r="KEY727" s="413"/>
      <c r="KEZ727" s="413"/>
      <c r="KFA727" s="413"/>
      <c r="KFB727" s="413"/>
      <c r="KFC727" s="413"/>
      <c r="KFD727" s="413"/>
      <c r="KFE727" s="413"/>
      <c r="KFF727" s="413"/>
      <c r="KFG727" s="413"/>
      <c r="KFH727" s="413"/>
      <c r="KFI727" s="413"/>
      <c r="KFJ727" s="413"/>
      <c r="KFK727" s="413"/>
      <c r="KFL727" s="413"/>
      <c r="KFM727" s="413"/>
      <c r="KFN727" s="414"/>
      <c r="KFO727" s="414"/>
      <c r="KFP727" s="414"/>
      <c r="KFQ727" s="414"/>
      <c r="KFR727" s="414"/>
      <c r="KFS727" s="413"/>
      <c r="KFT727" s="413"/>
      <c r="KFU727" s="414"/>
      <c r="KFV727" s="414"/>
      <c r="KFW727" s="413"/>
      <c r="KFX727" s="413"/>
      <c r="KFY727" s="414"/>
      <c r="KFZ727" s="414"/>
      <c r="KGA727" s="413"/>
      <c r="KGB727" s="413"/>
      <c r="KGC727" s="413"/>
      <c r="KGD727" s="413"/>
      <c r="KGE727" s="413"/>
      <c r="KGF727" s="413"/>
      <c r="KGG727" s="413"/>
      <c r="KGH727" s="414"/>
      <c r="KGI727" s="414"/>
      <c r="KGJ727" s="413"/>
      <c r="KGK727" s="413"/>
      <c r="KGL727" s="414"/>
      <c r="KGM727" s="414"/>
      <c r="KGN727" s="413"/>
      <c r="KGO727" s="413"/>
      <c r="KGP727" s="413"/>
      <c r="KGQ727" s="413"/>
      <c r="KGR727" s="413"/>
      <c r="KGS727" s="407"/>
      <c r="KGT727" s="439"/>
      <c r="KGU727" s="413"/>
      <c r="KGV727" s="413"/>
      <c r="KGW727" s="413"/>
      <c r="KGX727" s="413"/>
      <c r="KGY727" s="413"/>
      <c r="KGZ727" s="413"/>
      <c r="KHA727" s="413"/>
      <c r="KHB727" s="412"/>
      <c r="KHC727" s="412"/>
      <c r="KHD727" s="412"/>
      <c r="KHE727" s="412"/>
      <c r="KHF727" s="412"/>
      <c r="KHG727" s="412"/>
      <c r="KHH727" s="412"/>
      <c r="KHI727" s="412"/>
      <c r="KHJ727" s="412"/>
      <c r="KHK727" s="412"/>
      <c r="KHL727" s="412"/>
      <c r="KHM727" s="412"/>
      <c r="KHN727" s="412"/>
      <c r="KHO727" s="412"/>
      <c r="KHP727" s="412"/>
      <c r="KHQ727" s="412"/>
      <c r="KHR727" s="412"/>
      <c r="KHS727" s="412"/>
      <c r="KHT727" s="412"/>
      <c r="KHU727" s="412"/>
      <c r="KHV727" s="412"/>
      <c r="KHW727" s="412"/>
      <c r="KHX727" s="412"/>
      <c r="KHY727" s="412"/>
      <c r="KHZ727" s="412"/>
      <c r="KIA727" s="412"/>
      <c r="KIB727" s="412"/>
      <c r="KIC727" s="412"/>
      <c r="KID727" s="412"/>
      <c r="KIE727" s="412"/>
      <c r="KIF727" s="412"/>
      <c r="KIG727" s="412"/>
      <c r="KIH727" s="412"/>
      <c r="KII727" s="412"/>
      <c r="KIJ727" s="412"/>
      <c r="KIK727" s="412"/>
      <c r="KIL727" s="412"/>
      <c r="KIM727" s="412"/>
      <c r="KIN727" s="412"/>
      <c r="KIO727" s="412"/>
      <c r="KIP727" s="412"/>
      <c r="KIQ727" s="412"/>
      <c r="KIR727" s="412"/>
      <c r="KIS727" s="412"/>
      <c r="KIT727" s="413"/>
      <c r="KIU727" s="413"/>
      <c r="KIV727" s="413"/>
      <c r="KIW727" s="413"/>
      <c r="KIX727" s="413"/>
      <c r="KIY727" s="413"/>
      <c r="KIZ727" s="413"/>
      <c r="KJA727" s="413"/>
      <c r="KJB727" s="413"/>
      <c r="KJC727" s="413"/>
      <c r="KJD727" s="413"/>
      <c r="KJE727" s="413"/>
      <c r="KJF727" s="413"/>
      <c r="KJG727" s="413"/>
      <c r="KJH727" s="413"/>
      <c r="KJI727" s="413"/>
      <c r="KJJ727" s="413"/>
      <c r="KJK727" s="413"/>
      <c r="KJL727" s="413"/>
      <c r="KJM727" s="413"/>
      <c r="KJN727" s="413"/>
      <c r="KJO727" s="413"/>
      <c r="KJP727" s="413"/>
      <c r="KJQ727" s="413"/>
      <c r="KJR727" s="414"/>
      <c r="KJS727" s="414"/>
      <c r="KJT727" s="414"/>
      <c r="KJU727" s="414"/>
      <c r="KJV727" s="414"/>
      <c r="KJW727" s="413"/>
      <c r="KJX727" s="413"/>
      <c r="KJY727" s="414"/>
      <c r="KJZ727" s="414"/>
      <c r="KKA727" s="413"/>
      <c r="KKB727" s="413"/>
      <c r="KKC727" s="414"/>
      <c r="KKD727" s="414"/>
      <c r="KKE727" s="413"/>
      <c r="KKF727" s="413"/>
      <c r="KKG727" s="413"/>
      <c r="KKH727" s="413"/>
      <c r="KKI727" s="413"/>
      <c r="KKJ727" s="413"/>
      <c r="KKK727" s="413"/>
      <c r="KKL727" s="414"/>
      <c r="KKM727" s="414"/>
      <c r="KKN727" s="413"/>
      <c r="KKO727" s="413"/>
      <c r="KKP727" s="414"/>
      <c r="KKQ727" s="414"/>
      <c r="KKR727" s="413"/>
      <c r="KKS727" s="413"/>
      <c r="KKT727" s="413"/>
      <c r="KKU727" s="413"/>
      <c r="KKV727" s="413"/>
      <c r="KKW727" s="407"/>
      <c r="KKX727" s="439"/>
      <c r="KKY727" s="413"/>
      <c r="KKZ727" s="413"/>
      <c r="KLA727" s="413"/>
      <c r="KLB727" s="413"/>
      <c r="KLC727" s="413"/>
      <c r="KLD727" s="413"/>
      <c r="KLE727" s="413"/>
      <c r="KLF727" s="412"/>
      <c r="KLG727" s="412"/>
      <c r="KLH727" s="412"/>
      <c r="KLI727" s="412"/>
      <c r="KLJ727" s="412"/>
      <c r="KLK727" s="412"/>
      <c r="KLL727" s="412"/>
      <c r="KLM727" s="412"/>
      <c r="KLN727" s="412"/>
      <c r="KLO727" s="412"/>
      <c r="KLP727" s="412"/>
      <c r="KLQ727" s="412"/>
      <c r="KLR727" s="412"/>
      <c r="KLS727" s="412"/>
      <c r="KLT727" s="412"/>
      <c r="KLU727" s="412"/>
      <c r="KLV727" s="412"/>
      <c r="KLW727" s="412"/>
      <c r="KLX727" s="412"/>
      <c r="KLY727" s="412"/>
      <c r="KLZ727" s="412"/>
      <c r="KMA727" s="412"/>
      <c r="KMB727" s="412"/>
      <c r="KMC727" s="412"/>
      <c r="KMD727" s="412"/>
      <c r="KME727" s="412"/>
      <c r="KMF727" s="412"/>
      <c r="KMG727" s="412"/>
      <c r="KMH727" s="412"/>
      <c r="KMI727" s="412"/>
      <c r="KMJ727" s="412"/>
      <c r="KMK727" s="412"/>
      <c r="KML727" s="412"/>
      <c r="KMM727" s="412"/>
      <c r="KMN727" s="412"/>
      <c r="KMO727" s="412"/>
      <c r="KMP727" s="412"/>
      <c r="KMQ727" s="412"/>
      <c r="KMR727" s="412"/>
      <c r="KMS727" s="412"/>
      <c r="KMT727" s="412"/>
      <c r="KMU727" s="412"/>
      <c r="KMV727" s="412"/>
      <c r="KMW727" s="412"/>
      <c r="KMX727" s="413"/>
      <c r="KMY727" s="413"/>
      <c r="KMZ727" s="413"/>
      <c r="KNA727" s="413"/>
      <c r="KNB727" s="413"/>
      <c r="KNC727" s="413"/>
      <c r="KND727" s="413"/>
      <c r="KNE727" s="413"/>
      <c r="KNF727" s="413"/>
      <c r="KNG727" s="413"/>
      <c r="KNH727" s="413"/>
      <c r="KNI727" s="413"/>
      <c r="KNJ727" s="413"/>
      <c r="KNK727" s="413"/>
      <c r="KNL727" s="413"/>
      <c r="KNM727" s="413"/>
      <c r="KNN727" s="413"/>
      <c r="KNO727" s="413"/>
      <c r="KNP727" s="413"/>
      <c r="KNQ727" s="413"/>
      <c r="KNR727" s="413"/>
      <c r="KNS727" s="413"/>
      <c r="KNT727" s="413"/>
      <c r="KNU727" s="413"/>
      <c r="KNV727" s="414"/>
      <c r="KNW727" s="414"/>
      <c r="KNX727" s="414"/>
      <c r="KNY727" s="414"/>
      <c r="KNZ727" s="414"/>
      <c r="KOA727" s="413"/>
      <c r="KOB727" s="413"/>
      <c r="KOC727" s="414"/>
      <c r="KOD727" s="414"/>
      <c r="KOE727" s="413"/>
      <c r="KOF727" s="413"/>
      <c r="KOG727" s="414"/>
      <c r="KOH727" s="414"/>
      <c r="KOI727" s="413"/>
      <c r="KOJ727" s="413"/>
      <c r="KOK727" s="413"/>
      <c r="KOL727" s="413"/>
      <c r="KOM727" s="413"/>
      <c r="KON727" s="413"/>
      <c r="KOO727" s="413"/>
      <c r="KOP727" s="414"/>
      <c r="KOQ727" s="414"/>
      <c r="KOR727" s="413"/>
      <c r="KOS727" s="413"/>
      <c r="KOT727" s="414"/>
      <c r="KOU727" s="414"/>
      <c r="KOV727" s="413"/>
      <c r="KOW727" s="413"/>
      <c r="KOX727" s="413"/>
      <c r="KOY727" s="413"/>
      <c r="KOZ727" s="413"/>
      <c r="KPA727" s="407"/>
      <c r="KPB727" s="439"/>
      <c r="KPC727" s="413"/>
      <c r="KPD727" s="413"/>
      <c r="KPE727" s="413"/>
      <c r="KPF727" s="413"/>
      <c r="KPG727" s="413"/>
      <c r="KPH727" s="413"/>
      <c r="KPI727" s="413"/>
      <c r="KPJ727" s="412"/>
      <c r="KPK727" s="412"/>
      <c r="KPL727" s="412"/>
      <c r="KPM727" s="412"/>
      <c r="KPN727" s="412"/>
      <c r="KPO727" s="412"/>
      <c r="KPP727" s="412"/>
      <c r="KPQ727" s="412"/>
      <c r="KPR727" s="412"/>
      <c r="KPS727" s="412"/>
      <c r="KPT727" s="412"/>
      <c r="KPU727" s="412"/>
      <c r="KPV727" s="412"/>
      <c r="KPW727" s="412"/>
      <c r="KPX727" s="412"/>
      <c r="KPY727" s="412"/>
      <c r="KPZ727" s="412"/>
      <c r="KQA727" s="412"/>
      <c r="KQB727" s="412"/>
      <c r="KQC727" s="412"/>
      <c r="KQD727" s="412"/>
      <c r="KQE727" s="412"/>
      <c r="KQF727" s="412"/>
      <c r="KQG727" s="412"/>
      <c r="KQH727" s="412"/>
      <c r="KQI727" s="412"/>
      <c r="KQJ727" s="412"/>
      <c r="KQK727" s="412"/>
      <c r="KQL727" s="412"/>
      <c r="KQM727" s="412"/>
      <c r="KQN727" s="412"/>
      <c r="KQO727" s="412"/>
      <c r="KQP727" s="412"/>
      <c r="KQQ727" s="412"/>
      <c r="KQR727" s="412"/>
      <c r="KQS727" s="412"/>
      <c r="KQT727" s="412"/>
      <c r="KQU727" s="412"/>
      <c r="KQV727" s="412"/>
      <c r="KQW727" s="412"/>
      <c r="KQX727" s="412"/>
      <c r="KQY727" s="412"/>
      <c r="KQZ727" s="412"/>
      <c r="KRA727" s="412"/>
      <c r="KRB727" s="413"/>
      <c r="KRC727" s="413"/>
      <c r="KRD727" s="413"/>
      <c r="KRE727" s="413"/>
      <c r="KRF727" s="413"/>
      <c r="KRG727" s="413"/>
      <c r="KRH727" s="413"/>
      <c r="KRI727" s="413"/>
      <c r="KRJ727" s="413"/>
      <c r="KRK727" s="413"/>
      <c r="KRL727" s="413"/>
      <c r="KRM727" s="413"/>
      <c r="KRN727" s="413"/>
      <c r="KRO727" s="413"/>
      <c r="KRP727" s="413"/>
      <c r="KRQ727" s="413"/>
      <c r="KRR727" s="413"/>
      <c r="KRS727" s="413"/>
      <c r="KRT727" s="413"/>
      <c r="KRU727" s="413"/>
      <c r="KRV727" s="413"/>
      <c r="KRW727" s="413"/>
      <c r="KRX727" s="413"/>
      <c r="KRY727" s="413"/>
      <c r="KRZ727" s="414"/>
      <c r="KSA727" s="414"/>
      <c r="KSB727" s="414"/>
      <c r="KSC727" s="414"/>
      <c r="KSD727" s="414"/>
      <c r="KSE727" s="413"/>
      <c r="KSF727" s="413"/>
      <c r="KSG727" s="414"/>
      <c r="KSH727" s="414"/>
      <c r="KSI727" s="413"/>
      <c r="KSJ727" s="413"/>
      <c r="KSK727" s="414"/>
      <c r="KSL727" s="414"/>
      <c r="KSM727" s="413"/>
      <c r="KSN727" s="413"/>
      <c r="KSO727" s="413"/>
      <c r="KSP727" s="413"/>
      <c r="KSQ727" s="413"/>
      <c r="KSR727" s="413"/>
      <c r="KSS727" s="413"/>
      <c r="KST727" s="414"/>
      <c r="KSU727" s="414"/>
      <c r="KSV727" s="413"/>
      <c r="KSW727" s="413"/>
      <c r="KSX727" s="414"/>
      <c r="KSY727" s="414"/>
      <c r="KSZ727" s="413"/>
      <c r="KTA727" s="413"/>
      <c r="KTB727" s="413"/>
      <c r="KTC727" s="413"/>
      <c r="KTD727" s="413"/>
      <c r="KTE727" s="407"/>
      <c r="KTF727" s="439"/>
      <c r="KTG727" s="413"/>
      <c r="KTH727" s="413"/>
      <c r="KTI727" s="413"/>
      <c r="KTJ727" s="413"/>
      <c r="KTK727" s="413"/>
      <c r="KTL727" s="413"/>
      <c r="KTM727" s="413"/>
      <c r="KTN727" s="412"/>
      <c r="KTO727" s="412"/>
      <c r="KTP727" s="412"/>
      <c r="KTQ727" s="412"/>
      <c r="KTR727" s="412"/>
      <c r="KTS727" s="412"/>
      <c r="KTT727" s="412"/>
      <c r="KTU727" s="412"/>
      <c r="KTV727" s="412"/>
      <c r="KTW727" s="412"/>
      <c r="KTX727" s="412"/>
      <c r="KTY727" s="412"/>
      <c r="KTZ727" s="412"/>
      <c r="KUA727" s="412"/>
      <c r="KUB727" s="412"/>
      <c r="KUC727" s="412"/>
      <c r="KUD727" s="412"/>
      <c r="KUE727" s="412"/>
      <c r="KUF727" s="412"/>
      <c r="KUG727" s="412"/>
      <c r="KUH727" s="412"/>
      <c r="KUI727" s="412"/>
      <c r="KUJ727" s="412"/>
      <c r="KUK727" s="412"/>
      <c r="KUL727" s="412"/>
      <c r="KUM727" s="412"/>
      <c r="KUN727" s="412"/>
      <c r="KUO727" s="412"/>
      <c r="KUP727" s="412"/>
      <c r="KUQ727" s="412"/>
      <c r="KUR727" s="412"/>
      <c r="KUS727" s="412"/>
      <c r="KUT727" s="412"/>
      <c r="KUU727" s="412"/>
      <c r="KUV727" s="412"/>
      <c r="KUW727" s="412"/>
      <c r="KUX727" s="412"/>
      <c r="KUY727" s="412"/>
      <c r="KUZ727" s="412"/>
      <c r="KVA727" s="412"/>
      <c r="KVB727" s="412"/>
      <c r="KVC727" s="412"/>
      <c r="KVD727" s="412"/>
      <c r="KVE727" s="412"/>
      <c r="KVF727" s="413"/>
      <c r="KVG727" s="413"/>
      <c r="KVH727" s="413"/>
      <c r="KVI727" s="413"/>
      <c r="KVJ727" s="413"/>
      <c r="KVK727" s="413"/>
      <c r="KVL727" s="413"/>
      <c r="KVM727" s="413"/>
      <c r="KVN727" s="413"/>
      <c r="KVO727" s="413"/>
      <c r="KVP727" s="413"/>
      <c r="KVQ727" s="413"/>
      <c r="KVR727" s="413"/>
      <c r="KVS727" s="413"/>
      <c r="KVT727" s="413"/>
      <c r="KVU727" s="413"/>
      <c r="KVV727" s="413"/>
      <c r="KVW727" s="413"/>
      <c r="KVX727" s="413"/>
      <c r="KVY727" s="413"/>
      <c r="KVZ727" s="413"/>
      <c r="KWA727" s="413"/>
      <c r="KWB727" s="413"/>
      <c r="KWC727" s="413"/>
      <c r="KWD727" s="414"/>
      <c r="KWE727" s="414"/>
      <c r="KWF727" s="414"/>
      <c r="KWG727" s="414"/>
      <c r="KWH727" s="414"/>
      <c r="KWI727" s="413"/>
      <c r="KWJ727" s="413"/>
      <c r="KWK727" s="414"/>
      <c r="KWL727" s="414"/>
      <c r="KWM727" s="413"/>
      <c r="KWN727" s="413"/>
      <c r="KWO727" s="414"/>
      <c r="KWP727" s="414"/>
      <c r="KWQ727" s="413"/>
      <c r="KWR727" s="413"/>
      <c r="KWS727" s="413"/>
      <c r="KWT727" s="413"/>
      <c r="KWU727" s="413"/>
      <c r="KWV727" s="413"/>
      <c r="KWW727" s="413"/>
      <c r="KWX727" s="414"/>
      <c r="KWY727" s="414"/>
      <c r="KWZ727" s="413"/>
      <c r="KXA727" s="413"/>
      <c r="KXB727" s="414"/>
      <c r="KXC727" s="414"/>
      <c r="KXD727" s="413"/>
      <c r="KXE727" s="413"/>
      <c r="KXF727" s="413"/>
      <c r="KXG727" s="413"/>
      <c r="KXH727" s="413"/>
      <c r="KXI727" s="407"/>
      <c r="KXJ727" s="439"/>
      <c r="KXK727" s="413"/>
      <c r="KXL727" s="413"/>
      <c r="KXM727" s="413"/>
      <c r="KXN727" s="413"/>
      <c r="KXO727" s="413"/>
      <c r="KXP727" s="413"/>
      <c r="KXQ727" s="413"/>
      <c r="KXR727" s="412"/>
      <c r="KXS727" s="412"/>
      <c r="KXT727" s="412"/>
      <c r="KXU727" s="412"/>
      <c r="KXV727" s="412"/>
      <c r="KXW727" s="412"/>
      <c r="KXX727" s="412"/>
      <c r="KXY727" s="412"/>
      <c r="KXZ727" s="412"/>
      <c r="KYA727" s="412"/>
      <c r="KYB727" s="412"/>
      <c r="KYC727" s="412"/>
      <c r="KYD727" s="412"/>
      <c r="KYE727" s="412"/>
      <c r="KYF727" s="412"/>
      <c r="KYG727" s="412"/>
      <c r="KYH727" s="412"/>
      <c r="KYI727" s="412"/>
      <c r="KYJ727" s="412"/>
      <c r="KYK727" s="412"/>
      <c r="KYL727" s="412"/>
      <c r="KYM727" s="412"/>
      <c r="KYN727" s="412"/>
      <c r="KYO727" s="412"/>
      <c r="KYP727" s="412"/>
      <c r="KYQ727" s="412"/>
      <c r="KYR727" s="412"/>
      <c r="KYS727" s="412"/>
      <c r="KYT727" s="412"/>
      <c r="KYU727" s="412"/>
      <c r="KYV727" s="412"/>
      <c r="KYW727" s="412"/>
      <c r="KYX727" s="412"/>
      <c r="KYY727" s="412"/>
      <c r="KYZ727" s="412"/>
      <c r="KZA727" s="412"/>
      <c r="KZB727" s="412"/>
      <c r="KZC727" s="412"/>
      <c r="KZD727" s="412"/>
      <c r="KZE727" s="412"/>
      <c r="KZF727" s="412"/>
      <c r="KZG727" s="412"/>
      <c r="KZH727" s="412"/>
      <c r="KZI727" s="412"/>
      <c r="KZJ727" s="413"/>
      <c r="KZK727" s="413"/>
      <c r="KZL727" s="413"/>
      <c r="KZM727" s="413"/>
      <c r="KZN727" s="413"/>
      <c r="KZO727" s="413"/>
      <c r="KZP727" s="413"/>
      <c r="KZQ727" s="413"/>
      <c r="KZR727" s="413"/>
      <c r="KZS727" s="413"/>
      <c r="KZT727" s="413"/>
      <c r="KZU727" s="413"/>
      <c r="KZV727" s="413"/>
      <c r="KZW727" s="413"/>
      <c r="KZX727" s="413"/>
      <c r="KZY727" s="413"/>
      <c r="KZZ727" s="413"/>
      <c r="LAA727" s="413"/>
      <c r="LAB727" s="413"/>
      <c r="LAC727" s="413"/>
      <c r="LAD727" s="413"/>
      <c r="LAE727" s="413"/>
      <c r="LAF727" s="413"/>
      <c r="LAG727" s="413"/>
      <c r="LAH727" s="414"/>
      <c r="LAI727" s="414"/>
      <c r="LAJ727" s="414"/>
      <c r="LAK727" s="414"/>
      <c r="LAL727" s="414"/>
      <c r="LAM727" s="413"/>
      <c r="LAN727" s="413"/>
      <c r="LAO727" s="414"/>
      <c r="LAP727" s="414"/>
      <c r="LAQ727" s="413"/>
      <c r="LAR727" s="413"/>
      <c r="LAS727" s="414"/>
      <c r="LAT727" s="414"/>
      <c r="LAU727" s="413"/>
      <c r="LAV727" s="413"/>
      <c r="LAW727" s="413"/>
      <c r="LAX727" s="413"/>
      <c r="LAY727" s="413"/>
      <c r="LAZ727" s="413"/>
      <c r="LBA727" s="413"/>
      <c r="LBB727" s="414"/>
      <c r="LBC727" s="414"/>
      <c r="LBD727" s="413"/>
      <c r="LBE727" s="413"/>
      <c r="LBF727" s="414"/>
      <c r="LBG727" s="414"/>
      <c r="LBH727" s="413"/>
      <c r="LBI727" s="413"/>
      <c r="LBJ727" s="413"/>
      <c r="LBK727" s="413"/>
      <c r="LBL727" s="413"/>
      <c r="LBM727" s="407"/>
      <c r="LBN727" s="439"/>
      <c r="LBO727" s="413"/>
      <c r="LBP727" s="413"/>
      <c r="LBQ727" s="413"/>
      <c r="LBR727" s="413"/>
      <c r="LBS727" s="413"/>
      <c r="LBT727" s="413"/>
      <c r="LBU727" s="413"/>
      <c r="LBV727" s="412"/>
      <c r="LBW727" s="412"/>
      <c r="LBX727" s="412"/>
      <c r="LBY727" s="412"/>
      <c r="LBZ727" s="412"/>
      <c r="LCA727" s="412"/>
      <c r="LCB727" s="412"/>
      <c r="LCC727" s="412"/>
      <c r="LCD727" s="412"/>
      <c r="LCE727" s="412"/>
      <c r="LCF727" s="412"/>
      <c r="LCG727" s="412"/>
      <c r="LCH727" s="412"/>
      <c r="LCI727" s="412"/>
      <c r="LCJ727" s="412"/>
      <c r="LCK727" s="412"/>
      <c r="LCL727" s="412"/>
      <c r="LCM727" s="412"/>
      <c r="LCN727" s="412"/>
      <c r="LCO727" s="412"/>
      <c r="LCP727" s="412"/>
      <c r="LCQ727" s="412"/>
      <c r="LCR727" s="412"/>
      <c r="LCS727" s="412"/>
      <c r="LCT727" s="412"/>
      <c r="LCU727" s="412"/>
      <c r="LCV727" s="412"/>
      <c r="LCW727" s="412"/>
      <c r="LCX727" s="412"/>
      <c r="LCY727" s="412"/>
      <c r="LCZ727" s="412"/>
      <c r="LDA727" s="412"/>
      <c r="LDB727" s="412"/>
      <c r="LDC727" s="412"/>
      <c r="LDD727" s="412"/>
      <c r="LDE727" s="412"/>
      <c r="LDF727" s="412"/>
      <c r="LDG727" s="412"/>
      <c r="LDH727" s="412"/>
      <c r="LDI727" s="412"/>
      <c r="LDJ727" s="412"/>
      <c r="LDK727" s="412"/>
      <c r="LDL727" s="412"/>
      <c r="LDM727" s="412"/>
      <c r="LDN727" s="413"/>
      <c r="LDO727" s="413"/>
      <c r="LDP727" s="413"/>
      <c r="LDQ727" s="413"/>
      <c r="LDR727" s="413"/>
      <c r="LDS727" s="413"/>
      <c r="LDT727" s="413"/>
      <c r="LDU727" s="413"/>
      <c r="LDV727" s="413"/>
      <c r="LDW727" s="413"/>
      <c r="LDX727" s="413"/>
      <c r="LDY727" s="413"/>
      <c r="LDZ727" s="413"/>
      <c r="LEA727" s="413"/>
      <c r="LEB727" s="413"/>
      <c r="LEC727" s="413"/>
      <c r="LED727" s="413"/>
      <c r="LEE727" s="413"/>
      <c r="LEF727" s="413"/>
      <c r="LEG727" s="413"/>
      <c r="LEH727" s="413"/>
      <c r="LEI727" s="413"/>
      <c r="LEJ727" s="413"/>
      <c r="LEK727" s="413"/>
      <c r="LEL727" s="414"/>
      <c r="LEM727" s="414"/>
      <c r="LEN727" s="414"/>
      <c r="LEO727" s="414"/>
      <c r="LEP727" s="414"/>
      <c r="LEQ727" s="413"/>
      <c r="LER727" s="413"/>
      <c r="LES727" s="414"/>
      <c r="LET727" s="414"/>
      <c r="LEU727" s="413"/>
      <c r="LEV727" s="413"/>
      <c r="LEW727" s="414"/>
      <c r="LEX727" s="414"/>
      <c r="LEY727" s="413"/>
      <c r="LEZ727" s="413"/>
      <c r="LFA727" s="413"/>
      <c r="LFB727" s="413"/>
      <c r="LFC727" s="413"/>
      <c r="LFD727" s="413"/>
      <c r="LFE727" s="413"/>
      <c r="LFF727" s="414"/>
      <c r="LFG727" s="414"/>
      <c r="LFH727" s="413"/>
      <c r="LFI727" s="413"/>
      <c r="LFJ727" s="414"/>
      <c r="LFK727" s="414"/>
      <c r="LFL727" s="413"/>
      <c r="LFM727" s="413"/>
      <c r="LFN727" s="413"/>
      <c r="LFO727" s="413"/>
      <c r="LFP727" s="413"/>
      <c r="LFQ727" s="407"/>
      <c r="LFR727" s="439"/>
      <c r="LFS727" s="413"/>
      <c r="LFT727" s="413"/>
      <c r="LFU727" s="413"/>
      <c r="LFV727" s="413"/>
      <c r="LFW727" s="413"/>
      <c r="LFX727" s="413"/>
      <c r="LFY727" s="413"/>
      <c r="LFZ727" s="412"/>
      <c r="LGA727" s="412"/>
      <c r="LGB727" s="412"/>
      <c r="LGC727" s="412"/>
      <c r="LGD727" s="412"/>
      <c r="LGE727" s="412"/>
      <c r="LGF727" s="412"/>
      <c r="LGG727" s="412"/>
      <c r="LGH727" s="412"/>
      <c r="LGI727" s="412"/>
      <c r="LGJ727" s="412"/>
      <c r="LGK727" s="412"/>
      <c r="LGL727" s="412"/>
      <c r="LGM727" s="412"/>
      <c r="LGN727" s="412"/>
      <c r="LGO727" s="412"/>
      <c r="LGP727" s="412"/>
      <c r="LGQ727" s="412"/>
      <c r="LGR727" s="412"/>
      <c r="LGS727" s="412"/>
      <c r="LGT727" s="412"/>
      <c r="LGU727" s="412"/>
      <c r="LGV727" s="412"/>
      <c r="LGW727" s="412"/>
      <c r="LGX727" s="412"/>
      <c r="LGY727" s="412"/>
      <c r="LGZ727" s="412"/>
      <c r="LHA727" s="412"/>
      <c r="LHB727" s="412"/>
      <c r="LHC727" s="412"/>
      <c r="LHD727" s="412"/>
      <c r="LHE727" s="412"/>
      <c r="LHF727" s="412"/>
      <c r="LHG727" s="412"/>
      <c r="LHH727" s="412"/>
      <c r="LHI727" s="412"/>
      <c r="LHJ727" s="412"/>
      <c r="LHK727" s="412"/>
      <c r="LHL727" s="412"/>
      <c r="LHM727" s="412"/>
      <c r="LHN727" s="412"/>
      <c r="LHO727" s="412"/>
      <c r="LHP727" s="412"/>
      <c r="LHQ727" s="412"/>
      <c r="LHR727" s="413"/>
      <c r="LHS727" s="413"/>
      <c r="LHT727" s="413"/>
      <c r="LHU727" s="413"/>
      <c r="LHV727" s="413"/>
      <c r="LHW727" s="413"/>
      <c r="LHX727" s="413"/>
      <c r="LHY727" s="413"/>
      <c r="LHZ727" s="413"/>
      <c r="LIA727" s="413"/>
      <c r="LIB727" s="413"/>
      <c r="LIC727" s="413"/>
      <c r="LID727" s="413"/>
      <c r="LIE727" s="413"/>
      <c r="LIF727" s="413"/>
      <c r="LIG727" s="413"/>
      <c r="LIH727" s="413"/>
      <c r="LII727" s="413"/>
      <c r="LIJ727" s="413"/>
      <c r="LIK727" s="413"/>
      <c r="LIL727" s="413"/>
      <c r="LIM727" s="413"/>
      <c r="LIN727" s="413"/>
      <c r="LIO727" s="413"/>
      <c r="LIP727" s="414"/>
      <c r="LIQ727" s="414"/>
      <c r="LIR727" s="414"/>
      <c r="LIS727" s="414"/>
      <c r="LIT727" s="414"/>
      <c r="LIU727" s="413"/>
      <c r="LIV727" s="413"/>
      <c r="LIW727" s="414"/>
      <c r="LIX727" s="414"/>
      <c r="LIY727" s="413"/>
      <c r="LIZ727" s="413"/>
      <c r="LJA727" s="414"/>
      <c r="LJB727" s="414"/>
      <c r="LJC727" s="413"/>
      <c r="LJD727" s="413"/>
      <c r="LJE727" s="413"/>
      <c r="LJF727" s="413"/>
      <c r="LJG727" s="413"/>
      <c r="LJH727" s="413"/>
      <c r="LJI727" s="413"/>
      <c r="LJJ727" s="414"/>
      <c r="LJK727" s="414"/>
      <c r="LJL727" s="413"/>
      <c r="LJM727" s="413"/>
      <c r="LJN727" s="414"/>
      <c r="LJO727" s="414"/>
      <c r="LJP727" s="413"/>
      <c r="LJQ727" s="413"/>
      <c r="LJR727" s="413"/>
      <c r="LJS727" s="413"/>
      <c r="LJT727" s="413"/>
      <c r="LJU727" s="407"/>
      <c r="LJV727" s="439"/>
      <c r="LJW727" s="413"/>
      <c r="LJX727" s="413"/>
      <c r="LJY727" s="413"/>
      <c r="LJZ727" s="413"/>
      <c r="LKA727" s="413"/>
      <c r="LKB727" s="413"/>
      <c r="LKC727" s="413"/>
      <c r="LKD727" s="412"/>
      <c r="LKE727" s="412"/>
      <c r="LKF727" s="412"/>
      <c r="LKG727" s="412"/>
      <c r="LKH727" s="412"/>
      <c r="LKI727" s="412"/>
      <c r="LKJ727" s="412"/>
      <c r="LKK727" s="412"/>
      <c r="LKL727" s="412"/>
      <c r="LKM727" s="412"/>
      <c r="LKN727" s="412"/>
      <c r="LKO727" s="412"/>
      <c r="LKP727" s="412"/>
      <c r="LKQ727" s="412"/>
      <c r="LKR727" s="412"/>
      <c r="LKS727" s="412"/>
      <c r="LKT727" s="412"/>
      <c r="LKU727" s="412"/>
      <c r="LKV727" s="412"/>
      <c r="LKW727" s="412"/>
      <c r="LKX727" s="412"/>
      <c r="LKY727" s="412"/>
      <c r="LKZ727" s="412"/>
      <c r="LLA727" s="412"/>
      <c r="LLB727" s="412"/>
      <c r="LLC727" s="412"/>
      <c r="LLD727" s="412"/>
      <c r="LLE727" s="412"/>
      <c r="LLF727" s="412"/>
      <c r="LLG727" s="412"/>
      <c r="LLH727" s="412"/>
      <c r="LLI727" s="412"/>
      <c r="LLJ727" s="412"/>
      <c r="LLK727" s="412"/>
      <c r="LLL727" s="412"/>
      <c r="LLM727" s="412"/>
      <c r="LLN727" s="412"/>
      <c r="LLO727" s="412"/>
      <c r="LLP727" s="412"/>
      <c r="LLQ727" s="412"/>
      <c r="LLR727" s="412"/>
      <c r="LLS727" s="412"/>
      <c r="LLT727" s="412"/>
      <c r="LLU727" s="412"/>
      <c r="LLV727" s="413"/>
      <c r="LLW727" s="413"/>
      <c r="LLX727" s="413"/>
      <c r="LLY727" s="413"/>
      <c r="LLZ727" s="413"/>
      <c r="LMA727" s="413"/>
      <c r="LMB727" s="413"/>
      <c r="LMC727" s="413"/>
      <c r="LMD727" s="413"/>
      <c r="LME727" s="413"/>
      <c r="LMF727" s="413"/>
      <c r="LMG727" s="413"/>
      <c r="LMH727" s="413"/>
      <c r="LMI727" s="413"/>
      <c r="LMJ727" s="413"/>
      <c r="LMK727" s="413"/>
      <c r="LML727" s="413"/>
      <c r="LMM727" s="413"/>
      <c r="LMN727" s="413"/>
      <c r="LMO727" s="413"/>
      <c r="LMP727" s="413"/>
      <c r="LMQ727" s="413"/>
      <c r="LMR727" s="413"/>
      <c r="LMS727" s="413"/>
      <c r="LMT727" s="414"/>
      <c r="LMU727" s="414"/>
      <c r="LMV727" s="414"/>
      <c r="LMW727" s="414"/>
      <c r="LMX727" s="414"/>
      <c r="LMY727" s="413"/>
      <c r="LMZ727" s="413"/>
      <c r="LNA727" s="414"/>
      <c r="LNB727" s="414"/>
      <c r="LNC727" s="413"/>
      <c r="LND727" s="413"/>
      <c r="LNE727" s="414"/>
      <c r="LNF727" s="414"/>
      <c r="LNG727" s="413"/>
      <c r="LNH727" s="413"/>
      <c r="LNI727" s="413"/>
      <c r="LNJ727" s="413"/>
      <c r="LNK727" s="413"/>
      <c r="LNL727" s="413"/>
      <c r="LNM727" s="413"/>
      <c r="LNN727" s="414"/>
      <c r="LNO727" s="414"/>
      <c r="LNP727" s="413"/>
      <c r="LNQ727" s="413"/>
      <c r="LNR727" s="414"/>
      <c r="LNS727" s="414"/>
      <c r="LNT727" s="413"/>
      <c r="LNU727" s="413"/>
      <c r="LNV727" s="413"/>
      <c r="LNW727" s="413"/>
      <c r="LNX727" s="413"/>
      <c r="LNY727" s="407"/>
      <c r="LNZ727" s="439"/>
      <c r="LOA727" s="413"/>
      <c r="LOB727" s="413"/>
      <c r="LOC727" s="413"/>
      <c r="LOD727" s="413"/>
      <c r="LOE727" s="413"/>
      <c r="LOF727" s="413"/>
      <c r="LOG727" s="413"/>
      <c r="LOH727" s="412"/>
      <c r="LOI727" s="412"/>
      <c r="LOJ727" s="412"/>
      <c r="LOK727" s="412"/>
      <c r="LOL727" s="412"/>
      <c r="LOM727" s="412"/>
      <c r="LON727" s="412"/>
      <c r="LOO727" s="412"/>
      <c r="LOP727" s="412"/>
      <c r="LOQ727" s="412"/>
      <c r="LOR727" s="412"/>
      <c r="LOS727" s="412"/>
      <c r="LOT727" s="412"/>
      <c r="LOU727" s="412"/>
      <c r="LOV727" s="412"/>
      <c r="LOW727" s="412"/>
      <c r="LOX727" s="412"/>
      <c r="LOY727" s="412"/>
      <c r="LOZ727" s="412"/>
      <c r="LPA727" s="412"/>
      <c r="LPB727" s="412"/>
      <c r="LPC727" s="412"/>
      <c r="LPD727" s="412"/>
      <c r="LPE727" s="412"/>
      <c r="LPF727" s="412"/>
      <c r="LPG727" s="412"/>
      <c r="LPH727" s="412"/>
      <c r="LPI727" s="412"/>
      <c r="LPJ727" s="412"/>
      <c r="LPK727" s="412"/>
      <c r="LPL727" s="412"/>
      <c r="LPM727" s="412"/>
      <c r="LPN727" s="412"/>
      <c r="LPO727" s="412"/>
      <c r="LPP727" s="412"/>
      <c r="LPQ727" s="412"/>
      <c r="LPR727" s="412"/>
      <c r="LPS727" s="412"/>
      <c r="LPT727" s="412"/>
      <c r="LPU727" s="412"/>
      <c r="LPV727" s="412"/>
      <c r="LPW727" s="412"/>
      <c r="LPX727" s="412"/>
      <c r="LPY727" s="412"/>
      <c r="LPZ727" s="413"/>
      <c r="LQA727" s="413"/>
      <c r="LQB727" s="413"/>
      <c r="LQC727" s="413"/>
      <c r="LQD727" s="413"/>
      <c r="LQE727" s="413"/>
      <c r="LQF727" s="413"/>
      <c r="LQG727" s="413"/>
      <c r="LQH727" s="413"/>
      <c r="LQI727" s="413"/>
      <c r="LQJ727" s="413"/>
      <c r="LQK727" s="413"/>
      <c r="LQL727" s="413"/>
      <c r="LQM727" s="413"/>
      <c r="LQN727" s="413"/>
      <c r="LQO727" s="413"/>
      <c r="LQP727" s="413"/>
      <c r="LQQ727" s="413"/>
      <c r="LQR727" s="413"/>
      <c r="LQS727" s="413"/>
      <c r="LQT727" s="413"/>
      <c r="LQU727" s="413"/>
      <c r="LQV727" s="413"/>
      <c r="LQW727" s="413"/>
      <c r="LQX727" s="414"/>
      <c r="LQY727" s="414"/>
      <c r="LQZ727" s="414"/>
      <c r="LRA727" s="414"/>
      <c r="LRB727" s="414"/>
      <c r="LRC727" s="413"/>
      <c r="LRD727" s="413"/>
      <c r="LRE727" s="414"/>
      <c r="LRF727" s="414"/>
      <c r="LRG727" s="413"/>
      <c r="LRH727" s="413"/>
      <c r="LRI727" s="414"/>
      <c r="LRJ727" s="414"/>
      <c r="LRK727" s="413"/>
      <c r="LRL727" s="413"/>
      <c r="LRM727" s="413"/>
      <c r="LRN727" s="413"/>
      <c r="LRO727" s="413"/>
      <c r="LRP727" s="413"/>
      <c r="LRQ727" s="413"/>
      <c r="LRR727" s="414"/>
      <c r="LRS727" s="414"/>
      <c r="LRT727" s="413"/>
      <c r="LRU727" s="413"/>
      <c r="LRV727" s="414"/>
      <c r="LRW727" s="414"/>
      <c r="LRX727" s="413"/>
      <c r="LRY727" s="413"/>
      <c r="LRZ727" s="413"/>
      <c r="LSA727" s="413"/>
      <c r="LSB727" s="413"/>
      <c r="LSC727" s="407"/>
      <c r="LSD727" s="439"/>
      <c r="LSE727" s="413"/>
      <c r="LSF727" s="413"/>
      <c r="LSG727" s="413"/>
      <c r="LSH727" s="413"/>
      <c r="LSI727" s="413"/>
      <c r="LSJ727" s="413"/>
      <c r="LSK727" s="413"/>
      <c r="LSL727" s="412"/>
      <c r="LSM727" s="412"/>
      <c r="LSN727" s="412"/>
      <c r="LSO727" s="412"/>
      <c r="LSP727" s="412"/>
      <c r="LSQ727" s="412"/>
      <c r="LSR727" s="412"/>
      <c r="LSS727" s="412"/>
      <c r="LST727" s="412"/>
      <c r="LSU727" s="412"/>
      <c r="LSV727" s="412"/>
      <c r="LSW727" s="412"/>
      <c r="LSX727" s="412"/>
      <c r="LSY727" s="412"/>
      <c r="LSZ727" s="412"/>
      <c r="LTA727" s="412"/>
      <c r="LTB727" s="412"/>
      <c r="LTC727" s="412"/>
      <c r="LTD727" s="412"/>
      <c r="LTE727" s="412"/>
      <c r="LTF727" s="412"/>
      <c r="LTG727" s="412"/>
      <c r="LTH727" s="412"/>
      <c r="LTI727" s="412"/>
      <c r="LTJ727" s="412"/>
      <c r="LTK727" s="412"/>
      <c r="LTL727" s="412"/>
      <c r="LTM727" s="412"/>
      <c r="LTN727" s="412"/>
      <c r="LTO727" s="412"/>
      <c r="LTP727" s="412"/>
      <c r="LTQ727" s="412"/>
      <c r="LTR727" s="412"/>
      <c r="LTS727" s="412"/>
      <c r="LTT727" s="412"/>
      <c r="LTU727" s="412"/>
      <c r="LTV727" s="412"/>
      <c r="LTW727" s="412"/>
      <c r="LTX727" s="412"/>
      <c r="LTY727" s="412"/>
      <c r="LTZ727" s="412"/>
      <c r="LUA727" s="412"/>
      <c r="LUB727" s="412"/>
      <c r="LUC727" s="412"/>
      <c r="LUD727" s="413"/>
      <c r="LUE727" s="413"/>
      <c r="LUF727" s="413"/>
      <c r="LUG727" s="413"/>
      <c r="LUH727" s="413"/>
      <c r="LUI727" s="413"/>
      <c r="LUJ727" s="413"/>
      <c r="LUK727" s="413"/>
      <c r="LUL727" s="413"/>
      <c r="LUM727" s="413"/>
      <c r="LUN727" s="413"/>
      <c r="LUO727" s="413"/>
      <c r="LUP727" s="413"/>
      <c r="LUQ727" s="413"/>
      <c r="LUR727" s="413"/>
      <c r="LUS727" s="413"/>
      <c r="LUT727" s="413"/>
      <c r="LUU727" s="413"/>
      <c r="LUV727" s="413"/>
      <c r="LUW727" s="413"/>
      <c r="LUX727" s="413"/>
      <c r="LUY727" s="413"/>
      <c r="LUZ727" s="413"/>
      <c r="LVA727" s="413"/>
      <c r="LVB727" s="414"/>
      <c r="LVC727" s="414"/>
      <c r="LVD727" s="414"/>
      <c r="LVE727" s="414"/>
      <c r="LVF727" s="414"/>
      <c r="LVG727" s="413"/>
      <c r="LVH727" s="413"/>
      <c r="LVI727" s="414"/>
      <c r="LVJ727" s="414"/>
      <c r="LVK727" s="413"/>
      <c r="LVL727" s="413"/>
      <c r="LVM727" s="414"/>
      <c r="LVN727" s="414"/>
      <c r="LVO727" s="413"/>
      <c r="LVP727" s="413"/>
      <c r="LVQ727" s="413"/>
      <c r="LVR727" s="413"/>
      <c r="LVS727" s="413"/>
      <c r="LVT727" s="413"/>
      <c r="LVU727" s="413"/>
      <c r="LVV727" s="414"/>
      <c r="LVW727" s="414"/>
      <c r="LVX727" s="413"/>
      <c r="LVY727" s="413"/>
      <c r="LVZ727" s="414"/>
      <c r="LWA727" s="414"/>
      <c r="LWB727" s="413"/>
      <c r="LWC727" s="413"/>
      <c r="LWD727" s="413"/>
      <c r="LWE727" s="413"/>
      <c r="LWF727" s="413"/>
      <c r="LWG727" s="407"/>
      <c r="LWH727" s="439"/>
      <c r="LWI727" s="413"/>
      <c r="LWJ727" s="413"/>
      <c r="LWK727" s="413"/>
      <c r="LWL727" s="413"/>
      <c r="LWM727" s="413"/>
      <c r="LWN727" s="413"/>
      <c r="LWO727" s="413"/>
      <c r="LWP727" s="412"/>
      <c r="LWQ727" s="412"/>
      <c r="LWR727" s="412"/>
      <c r="LWS727" s="412"/>
      <c r="LWT727" s="412"/>
      <c r="LWU727" s="412"/>
      <c r="LWV727" s="412"/>
      <c r="LWW727" s="412"/>
      <c r="LWX727" s="412"/>
      <c r="LWY727" s="412"/>
      <c r="LWZ727" s="412"/>
      <c r="LXA727" s="412"/>
      <c r="LXB727" s="412"/>
      <c r="LXC727" s="412"/>
      <c r="LXD727" s="412"/>
      <c r="LXE727" s="412"/>
      <c r="LXF727" s="412"/>
      <c r="LXG727" s="412"/>
      <c r="LXH727" s="412"/>
      <c r="LXI727" s="412"/>
      <c r="LXJ727" s="412"/>
      <c r="LXK727" s="412"/>
      <c r="LXL727" s="412"/>
      <c r="LXM727" s="412"/>
      <c r="LXN727" s="412"/>
      <c r="LXO727" s="412"/>
      <c r="LXP727" s="412"/>
      <c r="LXQ727" s="412"/>
      <c r="LXR727" s="412"/>
      <c r="LXS727" s="412"/>
      <c r="LXT727" s="412"/>
      <c r="LXU727" s="412"/>
      <c r="LXV727" s="412"/>
      <c r="LXW727" s="412"/>
      <c r="LXX727" s="412"/>
      <c r="LXY727" s="412"/>
      <c r="LXZ727" s="412"/>
      <c r="LYA727" s="412"/>
      <c r="LYB727" s="412"/>
      <c r="LYC727" s="412"/>
      <c r="LYD727" s="412"/>
      <c r="LYE727" s="412"/>
      <c r="LYF727" s="412"/>
      <c r="LYG727" s="412"/>
      <c r="LYH727" s="413"/>
      <c r="LYI727" s="413"/>
      <c r="LYJ727" s="413"/>
      <c r="LYK727" s="413"/>
      <c r="LYL727" s="413"/>
      <c r="LYM727" s="413"/>
      <c r="LYN727" s="413"/>
      <c r="LYO727" s="413"/>
      <c r="LYP727" s="413"/>
      <c r="LYQ727" s="413"/>
      <c r="LYR727" s="413"/>
      <c r="LYS727" s="413"/>
      <c r="LYT727" s="413"/>
      <c r="LYU727" s="413"/>
      <c r="LYV727" s="413"/>
      <c r="LYW727" s="413"/>
      <c r="LYX727" s="413"/>
      <c r="LYY727" s="413"/>
      <c r="LYZ727" s="413"/>
      <c r="LZA727" s="413"/>
      <c r="LZB727" s="413"/>
      <c r="LZC727" s="413"/>
      <c r="LZD727" s="413"/>
      <c r="LZE727" s="413"/>
      <c r="LZF727" s="414"/>
      <c r="LZG727" s="414"/>
      <c r="LZH727" s="414"/>
      <c r="LZI727" s="414"/>
      <c r="LZJ727" s="414"/>
      <c r="LZK727" s="413"/>
      <c r="LZL727" s="413"/>
      <c r="LZM727" s="414"/>
      <c r="LZN727" s="414"/>
      <c r="LZO727" s="413"/>
      <c r="LZP727" s="413"/>
      <c r="LZQ727" s="414"/>
      <c r="LZR727" s="414"/>
      <c r="LZS727" s="413"/>
      <c r="LZT727" s="413"/>
      <c r="LZU727" s="413"/>
      <c r="LZV727" s="413"/>
      <c r="LZW727" s="413"/>
      <c r="LZX727" s="413"/>
      <c r="LZY727" s="413"/>
      <c r="LZZ727" s="414"/>
      <c r="MAA727" s="414"/>
      <c r="MAB727" s="413"/>
      <c r="MAC727" s="413"/>
      <c r="MAD727" s="414"/>
      <c r="MAE727" s="414"/>
      <c r="MAF727" s="413"/>
      <c r="MAG727" s="413"/>
      <c r="MAH727" s="413"/>
      <c r="MAI727" s="413"/>
      <c r="MAJ727" s="413"/>
      <c r="MAK727" s="407"/>
      <c r="MAL727" s="439"/>
      <c r="MAM727" s="413"/>
      <c r="MAN727" s="413"/>
      <c r="MAO727" s="413"/>
      <c r="MAP727" s="413"/>
      <c r="MAQ727" s="413"/>
      <c r="MAR727" s="413"/>
      <c r="MAS727" s="413"/>
      <c r="MAT727" s="412"/>
      <c r="MAU727" s="412"/>
      <c r="MAV727" s="412"/>
      <c r="MAW727" s="412"/>
      <c r="MAX727" s="412"/>
      <c r="MAY727" s="412"/>
      <c r="MAZ727" s="412"/>
      <c r="MBA727" s="412"/>
      <c r="MBB727" s="412"/>
      <c r="MBC727" s="412"/>
      <c r="MBD727" s="412"/>
      <c r="MBE727" s="412"/>
      <c r="MBF727" s="412"/>
      <c r="MBG727" s="412"/>
      <c r="MBH727" s="412"/>
      <c r="MBI727" s="412"/>
      <c r="MBJ727" s="412"/>
      <c r="MBK727" s="412"/>
      <c r="MBL727" s="412"/>
      <c r="MBM727" s="412"/>
      <c r="MBN727" s="412"/>
      <c r="MBO727" s="412"/>
      <c r="MBP727" s="412"/>
      <c r="MBQ727" s="412"/>
      <c r="MBR727" s="412"/>
      <c r="MBS727" s="412"/>
      <c r="MBT727" s="412"/>
      <c r="MBU727" s="412"/>
      <c r="MBV727" s="412"/>
      <c r="MBW727" s="412"/>
      <c r="MBX727" s="412"/>
      <c r="MBY727" s="412"/>
      <c r="MBZ727" s="412"/>
      <c r="MCA727" s="412"/>
      <c r="MCB727" s="412"/>
      <c r="MCC727" s="412"/>
      <c r="MCD727" s="412"/>
      <c r="MCE727" s="412"/>
      <c r="MCF727" s="412"/>
      <c r="MCG727" s="412"/>
      <c r="MCH727" s="412"/>
      <c r="MCI727" s="412"/>
      <c r="MCJ727" s="412"/>
      <c r="MCK727" s="412"/>
      <c r="MCL727" s="413"/>
      <c r="MCM727" s="413"/>
      <c r="MCN727" s="413"/>
      <c r="MCO727" s="413"/>
      <c r="MCP727" s="413"/>
      <c r="MCQ727" s="413"/>
      <c r="MCR727" s="413"/>
      <c r="MCS727" s="413"/>
      <c r="MCT727" s="413"/>
      <c r="MCU727" s="413"/>
      <c r="MCV727" s="413"/>
      <c r="MCW727" s="413"/>
      <c r="MCX727" s="413"/>
      <c r="MCY727" s="413"/>
      <c r="MCZ727" s="413"/>
      <c r="MDA727" s="413"/>
      <c r="MDB727" s="413"/>
      <c r="MDC727" s="413"/>
      <c r="MDD727" s="413"/>
      <c r="MDE727" s="413"/>
      <c r="MDF727" s="413"/>
      <c r="MDG727" s="413"/>
      <c r="MDH727" s="413"/>
      <c r="MDI727" s="413"/>
      <c r="MDJ727" s="414"/>
      <c r="MDK727" s="414"/>
      <c r="MDL727" s="414"/>
      <c r="MDM727" s="414"/>
      <c r="MDN727" s="414"/>
      <c r="MDO727" s="413"/>
      <c r="MDP727" s="413"/>
      <c r="MDQ727" s="414"/>
      <c r="MDR727" s="414"/>
      <c r="MDS727" s="413"/>
      <c r="MDT727" s="413"/>
      <c r="MDU727" s="414"/>
      <c r="MDV727" s="414"/>
      <c r="MDW727" s="413"/>
      <c r="MDX727" s="413"/>
      <c r="MDY727" s="413"/>
      <c r="MDZ727" s="413"/>
      <c r="MEA727" s="413"/>
      <c r="MEB727" s="413"/>
      <c r="MEC727" s="413"/>
      <c r="MED727" s="414"/>
      <c r="MEE727" s="414"/>
      <c r="MEF727" s="413"/>
      <c r="MEG727" s="413"/>
      <c r="MEH727" s="414"/>
      <c r="MEI727" s="414"/>
      <c r="MEJ727" s="413"/>
      <c r="MEK727" s="413"/>
      <c r="MEL727" s="413"/>
      <c r="MEM727" s="413"/>
      <c r="MEN727" s="413"/>
      <c r="MEO727" s="407"/>
      <c r="MEP727" s="439"/>
      <c r="MEQ727" s="413"/>
      <c r="MER727" s="413"/>
      <c r="MES727" s="413"/>
      <c r="MET727" s="413"/>
      <c r="MEU727" s="413"/>
      <c r="MEV727" s="413"/>
      <c r="MEW727" s="413"/>
      <c r="MEX727" s="412"/>
      <c r="MEY727" s="412"/>
      <c r="MEZ727" s="412"/>
      <c r="MFA727" s="412"/>
      <c r="MFB727" s="412"/>
      <c r="MFC727" s="412"/>
      <c r="MFD727" s="412"/>
      <c r="MFE727" s="412"/>
      <c r="MFF727" s="412"/>
      <c r="MFG727" s="412"/>
      <c r="MFH727" s="412"/>
      <c r="MFI727" s="412"/>
      <c r="MFJ727" s="412"/>
      <c r="MFK727" s="412"/>
      <c r="MFL727" s="412"/>
      <c r="MFM727" s="412"/>
      <c r="MFN727" s="412"/>
      <c r="MFO727" s="412"/>
      <c r="MFP727" s="412"/>
      <c r="MFQ727" s="412"/>
      <c r="MFR727" s="412"/>
      <c r="MFS727" s="412"/>
      <c r="MFT727" s="412"/>
      <c r="MFU727" s="412"/>
      <c r="MFV727" s="412"/>
      <c r="MFW727" s="412"/>
      <c r="MFX727" s="412"/>
      <c r="MFY727" s="412"/>
      <c r="MFZ727" s="412"/>
      <c r="MGA727" s="412"/>
      <c r="MGB727" s="412"/>
      <c r="MGC727" s="412"/>
      <c r="MGD727" s="412"/>
      <c r="MGE727" s="412"/>
      <c r="MGF727" s="412"/>
      <c r="MGG727" s="412"/>
      <c r="MGH727" s="412"/>
      <c r="MGI727" s="412"/>
      <c r="MGJ727" s="412"/>
      <c r="MGK727" s="412"/>
      <c r="MGL727" s="412"/>
      <c r="MGM727" s="412"/>
      <c r="MGN727" s="412"/>
      <c r="MGO727" s="412"/>
      <c r="MGP727" s="413"/>
      <c r="MGQ727" s="413"/>
      <c r="MGR727" s="413"/>
      <c r="MGS727" s="413"/>
      <c r="MGT727" s="413"/>
      <c r="MGU727" s="413"/>
      <c r="MGV727" s="413"/>
      <c r="MGW727" s="413"/>
      <c r="MGX727" s="413"/>
      <c r="MGY727" s="413"/>
      <c r="MGZ727" s="413"/>
      <c r="MHA727" s="413"/>
      <c r="MHB727" s="413"/>
      <c r="MHC727" s="413"/>
      <c r="MHD727" s="413"/>
      <c r="MHE727" s="413"/>
      <c r="MHF727" s="413"/>
      <c r="MHG727" s="413"/>
      <c r="MHH727" s="413"/>
      <c r="MHI727" s="413"/>
      <c r="MHJ727" s="413"/>
      <c r="MHK727" s="413"/>
      <c r="MHL727" s="413"/>
      <c r="MHM727" s="413"/>
      <c r="MHN727" s="414"/>
      <c r="MHO727" s="414"/>
      <c r="MHP727" s="414"/>
      <c r="MHQ727" s="414"/>
      <c r="MHR727" s="414"/>
      <c r="MHS727" s="413"/>
      <c r="MHT727" s="413"/>
      <c r="MHU727" s="414"/>
      <c r="MHV727" s="414"/>
      <c r="MHW727" s="413"/>
      <c r="MHX727" s="413"/>
      <c r="MHY727" s="414"/>
      <c r="MHZ727" s="414"/>
      <c r="MIA727" s="413"/>
      <c r="MIB727" s="413"/>
      <c r="MIC727" s="413"/>
      <c r="MID727" s="413"/>
      <c r="MIE727" s="413"/>
      <c r="MIF727" s="413"/>
      <c r="MIG727" s="413"/>
      <c r="MIH727" s="414"/>
      <c r="MII727" s="414"/>
      <c r="MIJ727" s="413"/>
      <c r="MIK727" s="413"/>
      <c r="MIL727" s="414"/>
      <c r="MIM727" s="414"/>
      <c r="MIN727" s="413"/>
      <c r="MIO727" s="413"/>
      <c r="MIP727" s="413"/>
      <c r="MIQ727" s="413"/>
      <c r="MIR727" s="413"/>
      <c r="MIS727" s="407"/>
      <c r="MIT727" s="439"/>
      <c r="MIU727" s="413"/>
      <c r="MIV727" s="413"/>
      <c r="MIW727" s="413"/>
      <c r="MIX727" s="413"/>
      <c r="MIY727" s="413"/>
      <c r="MIZ727" s="413"/>
      <c r="MJA727" s="413"/>
      <c r="MJB727" s="412"/>
      <c r="MJC727" s="412"/>
      <c r="MJD727" s="412"/>
      <c r="MJE727" s="412"/>
      <c r="MJF727" s="412"/>
      <c r="MJG727" s="412"/>
      <c r="MJH727" s="412"/>
      <c r="MJI727" s="412"/>
      <c r="MJJ727" s="412"/>
      <c r="MJK727" s="412"/>
      <c r="MJL727" s="412"/>
      <c r="MJM727" s="412"/>
      <c r="MJN727" s="412"/>
      <c r="MJO727" s="412"/>
      <c r="MJP727" s="412"/>
      <c r="MJQ727" s="412"/>
      <c r="MJR727" s="412"/>
      <c r="MJS727" s="412"/>
      <c r="MJT727" s="412"/>
      <c r="MJU727" s="412"/>
      <c r="MJV727" s="412"/>
      <c r="MJW727" s="412"/>
      <c r="MJX727" s="412"/>
      <c r="MJY727" s="412"/>
      <c r="MJZ727" s="412"/>
      <c r="MKA727" s="412"/>
      <c r="MKB727" s="412"/>
      <c r="MKC727" s="412"/>
      <c r="MKD727" s="412"/>
      <c r="MKE727" s="412"/>
      <c r="MKF727" s="412"/>
      <c r="MKG727" s="412"/>
      <c r="MKH727" s="412"/>
      <c r="MKI727" s="412"/>
      <c r="MKJ727" s="412"/>
      <c r="MKK727" s="412"/>
      <c r="MKL727" s="412"/>
      <c r="MKM727" s="412"/>
      <c r="MKN727" s="412"/>
      <c r="MKO727" s="412"/>
      <c r="MKP727" s="412"/>
      <c r="MKQ727" s="412"/>
      <c r="MKR727" s="412"/>
      <c r="MKS727" s="412"/>
      <c r="MKT727" s="413"/>
      <c r="MKU727" s="413"/>
      <c r="MKV727" s="413"/>
      <c r="MKW727" s="413"/>
      <c r="MKX727" s="413"/>
      <c r="MKY727" s="413"/>
      <c r="MKZ727" s="413"/>
      <c r="MLA727" s="413"/>
      <c r="MLB727" s="413"/>
      <c r="MLC727" s="413"/>
      <c r="MLD727" s="413"/>
      <c r="MLE727" s="413"/>
      <c r="MLF727" s="413"/>
      <c r="MLG727" s="413"/>
      <c r="MLH727" s="413"/>
      <c r="MLI727" s="413"/>
      <c r="MLJ727" s="413"/>
      <c r="MLK727" s="413"/>
      <c r="MLL727" s="413"/>
      <c r="MLM727" s="413"/>
      <c r="MLN727" s="413"/>
      <c r="MLO727" s="413"/>
      <c r="MLP727" s="413"/>
      <c r="MLQ727" s="413"/>
      <c r="MLR727" s="414"/>
      <c r="MLS727" s="414"/>
      <c r="MLT727" s="414"/>
      <c r="MLU727" s="414"/>
      <c r="MLV727" s="414"/>
      <c r="MLW727" s="413"/>
      <c r="MLX727" s="413"/>
      <c r="MLY727" s="414"/>
      <c r="MLZ727" s="414"/>
      <c r="MMA727" s="413"/>
      <c r="MMB727" s="413"/>
      <c r="MMC727" s="414"/>
      <c r="MMD727" s="414"/>
      <c r="MME727" s="413"/>
      <c r="MMF727" s="413"/>
      <c r="MMG727" s="413"/>
      <c r="MMH727" s="413"/>
      <c r="MMI727" s="413"/>
      <c r="MMJ727" s="413"/>
      <c r="MMK727" s="413"/>
      <c r="MML727" s="414"/>
      <c r="MMM727" s="414"/>
      <c r="MMN727" s="413"/>
      <c r="MMO727" s="413"/>
      <c r="MMP727" s="414"/>
      <c r="MMQ727" s="414"/>
      <c r="MMR727" s="413"/>
      <c r="MMS727" s="413"/>
      <c r="MMT727" s="413"/>
      <c r="MMU727" s="413"/>
      <c r="MMV727" s="413"/>
      <c r="MMW727" s="407"/>
      <c r="MMX727" s="439"/>
      <c r="MMY727" s="413"/>
      <c r="MMZ727" s="413"/>
      <c r="MNA727" s="413"/>
      <c r="MNB727" s="413"/>
      <c r="MNC727" s="413"/>
      <c r="MND727" s="413"/>
      <c r="MNE727" s="413"/>
      <c r="MNF727" s="412"/>
      <c r="MNG727" s="412"/>
      <c r="MNH727" s="412"/>
      <c r="MNI727" s="412"/>
      <c r="MNJ727" s="412"/>
      <c r="MNK727" s="412"/>
      <c r="MNL727" s="412"/>
      <c r="MNM727" s="412"/>
      <c r="MNN727" s="412"/>
      <c r="MNO727" s="412"/>
      <c r="MNP727" s="412"/>
      <c r="MNQ727" s="412"/>
      <c r="MNR727" s="412"/>
      <c r="MNS727" s="412"/>
      <c r="MNT727" s="412"/>
      <c r="MNU727" s="412"/>
      <c r="MNV727" s="412"/>
      <c r="MNW727" s="412"/>
      <c r="MNX727" s="412"/>
      <c r="MNY727" s="412"/>
      <c r="MNZ727" s="412"/>
      <c r="MOA727" s="412"/>
      <c r="MOB727" s="412"/>
      <c r="MOC727" s="412"/>
      <c r="MOD727" s="412"/>
      <c r="MOE727" s="412"/>
      <c r="MOF727" s="412"/>
      <c r="MOG727" s="412"/>
      <c r="MOH727" s="412"/>
      <c r="MOI727" s="412"/>
      <c r="MOJ727" s="412"/>
      <c r="MOK727" s="412"/>
      <c r="MOL727" s="412"/>
      <c r="MOM727" s="412"/>
      <c r="MON727" s="412"/>
      <c r="MOO727" s="412"/>
      <c r="MOP727" s="412"/>
      <c r="MOQ727" s="412"/>
      <c r="MOR727" s="412"/>
      <c r="MOS727" s="412"/>
      <c r="MOT727" s="412"/>
      <c r="MOU727" s="412"/>
      <c r="MOV727" s="412"/>
      <c r="MOW727" s="412"/>
      <c r="MOX727" s="413"/>
      <c r="MOY727" s="413"/>
      <c r="MOZ727" s="413"/>
      <c r="MPA727" s="413"/>
      <c r="MPB727" s="413"/>
      <c r="MPC727" s="413"/>
      <c r="MPD727" s="413"/>
      <c r="MPE727" s="413"/>
      <c r="MPF727" s="413"/>
      <c r="MPG727" s="413"/>
      <c r="MPH727" s="413"/>
      <c r="MPI727" s="413"/>
      <c r="MPJ727" s="413"/>
      <c r="MPK727" s="413"/>
      <c r="MPL727" s="413"/>
      <c r="MPM727" s="413"/>
      <c r="MPN727" s="413"/>
      <c r="MPO727" s="413"/>
      <c r="MPP727" s="413"/>
      <c r="MPQ727" s="413"/>
      <c r="MPR727" s="413"/>
      <c r="MPS727" s="413"/>
      <c r="MPT727" s="413"/>
      <c r="MPU727" s="413"/>
      <c r="MPV727" s="414"/>
      <c r="MPW727" s="414"/>
      <c r="MPX727" s="414"/>
      <c r="MPY727" s="414"/>
      <c r="MPZ727" s="414"/>
      <c r="MQA727" s="413"/>
      <c r="MQB727" s="413"/>
      <c r="MQC727" s="414"/>
      <c r="MQD727" s="414"/>
      <c r="MQE727" s="413"/>
      <c r="MQF727" s="413"/>
      <c r="MQG727" s="414"/>
      <c r="MQH727" s="414"/>
      <c r="MQI727" s="413"/>
      <c r="MQJ727" s="413"/>
      <c r="MQK727" s="413"/>
      <c r="MQL727" s="413"/>
      <c r="MQM727" s="413"/>
      <c r="MQN727" s="413"/>
      <c r="MQO727" s="413"/>
      <c r="MQP727" s="414"/>
      <c r="MQQ727" s="414"/>
      <c r="MQR727" s="413"/>
      <c r="MQS727" s="413"/>
      <c r="MQT727" s="414"/>
      <c r="MQU727" s="414"/>
      <c r="MQV727" s="413"/>
      <c r="MQW727" s="413"/>
      <c r="MQX727" s="413"/>
      <c r="MQY727" s="413"/>
      <c r="MQZ727" s="413"/>
      <c r="MRA727" s="407"/>
      <c r="MRB727" s="439"/>
      <c r="MRC727" s="413"/>
      <c r="MRD727" s="413"/>
      <c r="MRE727" s="413"/>
      <c r="MRF727" s="413"/>
      <c r="MRG727" s="413"/>
      <c r="MRH727" s="413"/>
      <c r="MRI727" s="413"/>
      <c r="MRJ727" s="412"/>
      <c r="MRK727" s="412"/>
      <c r="MRL727" s="412"/>
      <c r="MRM727" s="412"/>
      <c r="MRN727" s="412"/>
      <c r="MRO727" s="412"/>
      <c r="MRP727" s="412"/>
      <c r="MRQ727" s="412"/>
      <c r="MRR727" s="412"/>
      <c r="MRS727" s="412"/>
      <c r="MRT727" s="412"/>
      <c r="MRU727" s="412"/>
      <c r="MRV727" s="412"/>
      <c r="MRW727" s="412"/>
      <c r="MRX727" s="412"/>
      <c r="MRY727" s="412"/>
      <c r="MRZ727" s="412"/>
      <c r="MSA727" s="412"/>
      <c r="MSB727" s="412"/>
      <c r="MSC727" s="412"/>
      <c r="MSD727" s="412"/>
      <c r="MSE727" s="412"/>
      <c r="MSF727" s="412"/>
      <c r="MSG727" s="412"/>
      <c r="MSH727" s="412"/>
      <c r="MSI727" s="412"/>
      <c r="MSJ727" s="412"/>
      <c r="MSK727" s="412"/>
      <c r="MSL727" s="412"/>
      <c r="MSM727" s="412"/>
      <c r="MSN727" s="412"/>
      <c r="MSO727" s="412"/>
      <c r="MSP727" s="412"/>
      <c r="MSQ727" s="412"/>
      <c r="MSR727" s="412"/>
      <c r="MSS727" s="412"/>
      <c r="MST727" s="412"/>
      <c r="MSU727" s="412"/>
      <c r="MSV727" s="412"/>
      <c r="MSW727" s="412"/>
      <c r="MSX727" s="412"/>
      <c r="MSY727" s="412"/>
      <c r="MSZ727" s="412"/>
      <c r="MTA727" s="412"/>
      <c r="MTB727" s="413"/>
      <c r="MTC727" s="413"/>
      <c r="MTD727" s="413"/>
      <c r="MTE727" s="413"/>
      <c r="MTF727" s="413"/>
      <c r="MTG727" s="413"/>
      <c r="MTH727" s="413"/>
      <c r="MTI727" s="413"/>
      <c r="MTJ727" s="413"/>
      <c r="MTK727" s="413"/>
      <c r="MTL727" s="413"/>
      <c r="MTM727" s="413"/>
      <c r="MTN727" s="413"/>
      <c r="MTO727" s="413"/>
      <c r="MTP727" s="413"/>
      <c r="MTQ727" s="413"/>
      <c r="MTR727" s="413"/>
      <c r="MTS727" s="413"/>
      <c r="MTT727" s="413"/>
      <c r="MTU727" s="413"/>
      <c r="MTV727" s="413"/>
      <c r="MTW727" s="413"/>
      <c r="MTX727" s="413"/>
      <c r="MTY727" s="413"/>
      <c r="MTZ727" s="414"/>
      <c r="MUA727" s="414"/>
      <c r="MUB727" s="414"/>
      <c r="MUC727" s="414"/>
      <c r="MUD727" s="414"/>
      <c r="MUE727" s="413"/>
      <c r="MUF727" s="413"/>
      <c r="MUG727" s="414"/>
      <c r="MUH727" s="414"/>
      <c r="MUI727" s="413"/>
      <c r="MUJ727" s="413"/>
      <c r="MUK727" s="414"/>
      <c r="MUL727" s="414"/>
      <c r="MUM727" s="413"/>
      <c r="MUN727" s="413"/>
      <c r="MUO727" s="413"/>
      <c r="MUP727" s="413"/>
      <c r="MUQ727" s="413"/>
      <c r="MUR727" s="413"/>
      <c r="MUS727" s="413"/>
      <c r="MUT727" s="414"/>
      <c r="MUU727" s="414"/>
      <c r="MUV727" s="413"/>
      <c r="MUW727" s="413"/>
      <c r="MUX727" s="414"/>
      <c r="MUY727" s="414"/>
      <c r="MUZ727" s="413"/>
      <c r="MVA727" s="413"/>
      <c r="MVB727" s="413"/>
      <c r="MVC727" s="413"/>
      <c r="MVD727" s="413"/>
      <c r="MVE727" s="407"/>
      <c r="MVF727" s="439"/>
      <c r="MVG727" s="413"/>
      <c r="MVH727" s="413"/>
      <c r="MVI727" s="413"/>
      <c r="MVJ727" s="413"/>
      <c r="MVK727" s="413"/>
      <c r="MVL727" s="413"/>
      <c r="MVM727" s="413"/>
      <c r="MVN727" s="412"/>
      <c r="MVO727" s="412"/>
      <c r="MVP727" s="412"/>
      <c r="MVQ727" s="412"/>
      <c r="MVR727" s="412"/>
      <c r="MVS727" s="412"/>
      <c r="MVT727" s="412"/>
      <c r="MVU727" s="412"/>
      <c r="MVV727" s="412"/>
      <c r="MVW727" s="412"/>
      <c r="MVX727" s="412"/>
      <c r="MVY727" s="412"/>
      <c r="MVZ727" s="412"/>
      <c r="MWA727" s="412"/>
      <c r="MWB727" s="412"/>
      <c r="MWC727" s="412"/>
      <c r="MWD727" s="412"/>
      <c r="MWE727" s="412"/>
      <c r="MWF727" s="412"/>
      <c r="MWG727" s="412"/>
      <c r="MWH727" s="412"/>
      <c r="MWI727" s="412"/>
      <c r="MWJ727" s="412"/>
      <c r="MWK727" s="412"/>
      <c r="MWL727" s="412"/>
      <c r="MWM727" s="412"/>
      <c r="MWN727" s="412"/>
      <c r="MWO727" s="412"/>
      <c r="MWP727" s="412"/>
      <c r="MWQ727" s="412"/>
      <c r="MWR727" s="412"/>
      <c r="MWS727" s="412"/>
      <c r="MWT727" s="412"/>
      <c r="MWU727" s="412"/>
      <c r="MWV727" s="412"/>
      <c r="MWW727" s="412"/>
      <c r="MWX727" s="412"/>
      <c r="MWY727" s="412"/>
      <c r="MWZ727" s="412"/>
      <c r="MXA727" s="412"/>
      <c r="MXB727" s="412"/>
      <c r="MXC727" s="412"/>
      <c r="MXD727" s="412"/>
      <c r="MXE727" s="412"/>
      <c r="MXF727" s="413"/>
      <c r="MXG727" s="413"/>
      <c r="MXH727" s="413"/>
      <c r="MXI727" s="413"/>
      <c r="MXJ727" s="413"/>
      <c r="MXK727" s="413"/>
      <c r="MXL727" s="413"/>
      <c r="MXM727" s="413"/>
      <c r="MXN727" s="413"/>
      <c r="MXO727" s="413"/>
      <c r="MXP727" s="413"/>
      <c r="MXQ727" s="413"/>
      <c r="MXR727" s="413"/>
      <c r="MXS727" s="413"/>
      <c r="MXT727" s="413"/>
      <c r="MXU727" s="413"/>
      <c r="MXV727" s="413"/>
      <c r="MXW727" s="413"/>
      <c r="MXX727" s="413"/>
      <c r="MXY727" s="413"/>
      <c r="MXZ727" s="413"/>
      <c r="MYA727" s="413"/>
      <c r="MYB727" s="413"/>
      <c r="MYC727" s="413"/>
      <c r="MYD727" s="414"/>
      <c r="MYE727" s="414"/>
      <c r="MYF727" s="414"/>
      <c r="MYG727" s="414"/>
      <c r="MYH727" s="414"/>
      <c r="MYI727" s="413"/>
      <c r="MYJ727" s="413"/>
      <c r="MYK727" s="414"/>
      <c r="MYL727" s="414"/>
      <c r="MYM727" s="413"/>
      <c r="MYN727" s="413"/>
      <c r="MYO727" s="414"/>
      <c r="MYP727" s="414"/>
      <c r="MYQ727" s="413"/>
      <c r="MYR727" s="413"/>
      <c r="MYS727" s="413"/>
      <c r="MYT727" s="413"/>
      <c r="MYU727" s="413"/>
      <c r="MYV727" s="413"/>
      <c r="MYW727" s="413"/>
      <c r="MYX727" s="414"/>
      <c r="MYY727" s="414"/>
      <c r="MYZ727" s="413"/>
      <c r="MZA727" s="413"/>
      <c r="MZB727" s="414"/>
      <c r="MZC727" s="414"/>
      <c r="MZD727" s="413"/>
      <c r="MZE727" s="413"/>
      <c r="MZF727" s="413"/>
      <c r="MZG727" s="413"/>
      <c r="MZH727" s="413"/>
      <c r="MZI727" s="407"/>
      <c r="MZJ727" s="439"/>
      <c r="MZK727" s="413"/>
      <c r="MZL727" s="413"/>
      <c r="MZM727" s="413"/>
      <c r="MZN727" s="413"/>
      <c r="MZO727" s="413"/>
      <c r="MZP727" s="413"/>
      <c r="MZQ727" s="413"/>
      <c r="MZR727" s="412"/>
      <c r="MZS727" s="412"/>
      <c r="MZT727" s="412"/>
      <c r="MZU727" s="412"/>
      <c r="MZV727" s="412"/>
      <c r="MZW727" s="412"/>
      <c r="MZX727" s="412"/>
      <c r="MZY727" s="412"/>
      <c r="MZZ727" s="412"/>
      <c r="NAA727" s="412"/>
      <c r="NAB727" s="412"/>
      <c r="NAC727" s="412"/>
      <c r="NAD727" s="412"/>
      <c r="NAE727" s="412"/>
      <c r="NAF727" s="412"/>
      <c r="NAG727" s="412"/>
      <c r="NAH727" s="412"/>
      <c r="NAI727" s="412"/>
      <c r="NAJ727" s="412"/>
      <c r="NAK727" s="412"/>
      <c r="NAL727" s="412"/>
      <c r="NAM727" s="412"/>
      <c r="NAN727" s="412"/>
      <c r="NAO727" s="412"/>
      <c r="NAP727" s="412"/>
      <c r="NAQ727" s="412"/>
      <c r="NAR727" s="412"/>
      <c r="NAS727" s="412"/>
      <c r="NAT727" s="412"/>
      <c r="NAU727" s="412"/>
      <c r="NAV727" s="412"/>
      <c r="NAW727" s="412"/>
      <c r="NAX727" s="412"/>
      <c r="NAY727" s="412"/>
      <c r="NAZ727" s="412"/>
      <c r="NBA727" s="412"/>
      <c r="NBB727" s="412"/>
      <c r="NBC727" s="412"/>
      <c r="NBD727" s="412"/>
      <c r="NBE727" s="412"/>
      <c r="NBF727" s="412"/>
      <c r="NBG727" s="412"/>
      <c r="NBH727" s="412"/>
      <c r="NBI727" s="412"/>
      <c r="NBJ727" s="413"/>
      <c r="NBK727" s="413"/>
      <c r="NBL727" s="413"/>
      <c r="NBM727" s="413"/>
      <c r="NBN727" s="413"/>
      <c r="NBO727" s="413"/>
      <c r="NBP727" s="413"/>
      <c r="NBQ727" s="413"/>
      <c r="NBR727" s="413"/>
      <c r="NBS727" s="413"/>
      <c r="NBT727" s="413"/>
      <c r="NBU727" s="413"/>
      <c r="NBV727" s="413"/>
      <c r="NBW727" s="413"/>
      <c r="NBX727" s="413"/>
      <c r="NBY727" s="413"/>
      <c r="NBZ727" s="413"/>
      <c r="NCA727" s="413"/>
      <c r="NCB727" s="413"/>
      <c r="NCC727" s="413"/>
      <c r="NCD727" s="413"/>
      <c r="NCE727" s="413"/>
      <c r="NCF727" s="413"/>
      <c r="NCG727" s="413"/>
      <c r="NCH727" s="414"/>
      <c r="NCI727" s="414"/>
      <c r="NCJ727" s="414"/>
      <c r="NCK727" s="414"/>
      <c r="NCL727" s="414"/>
      <c r="NCM727" s="413"/>
      <c r="NCN727" s="413"/>
      <c r="NCO727" s="414"/>
      <c r="NCP727" s="414"/>
      <c r="NCQ727" s="413"/>
      <c r="NCR727" s="413"/>
      <c r="NCS727" s="414"/>
      <c r="NCT727" s="414"/>
      <c r="NCU727" s="413"/>
      <c r="NCV727" s="413"/>
      <c r="NCW727" s="413"/>
      <c r="NCX727" s="413"/>
      <c r="NCY727" s="413"/>
      <c r="NCZ727" s="413"/>
      <c r="NDA727" s="413"/>
      <c r="NDB727" s="414"/>
      <c r="NDC727" s="414"/>
      <c r="NDD727" s="413"/>
      <c r="NDE727" s="413"/>
      <c r="NDF727" s="414"/>
      <c r="NDG727" s="414"/>
      <c r="NDH727" s="413"/>
      <c r="NDI727" s="413"/>
      <c r="NDJ727" s="413"/>
      <c r="NDK727" s="413"/>
      <c r="NDL727" s="413"/>
      <c r="NDM727" s="407"/>
      <c r="NDN727" s="439"/>
      <c r="NDO727" s="413"/>
      <c r="NDP727" s="413"/>
      <c r="NDQ727" s="413"/>
      <c r="NDR727" s="413"/>
      <c r="NDS727" s="413"/>
      <c r="NDT727" s="413"/>
      <c r="NDU727" s="413"/>
      <c r="NDV727" s="412"/>
      <c r="NDW727" s="412"/>
      <c r="NDX727" s="412"/>
      <c r="NDY727" s="412"/>
      <c r="NDZ727" s="412"/>
      <c r="NEA727" s="412"/>
      <c r="NEB727" s="412"/>
      <c r="NEC727" s="412"/>
      <c r="NED727" s="412"/>
      <c r="NEE727" s="412"/>
      <c r="NEF727" s="412"/>
      <c r="NEG727" s="412"/>
      <c r="NEH727" s="412"/>
      <c r="NEI727" s="412"/>
      <c r="NEJ727" s="412"/>
      <c r="NEK727" s="412"/>
      <c r="NEL727" s="412"/>
      <c r="NEM727" s="412"/>
      <c r="NEN727" s="412"/>
      <c r="NEO727" s="412"/>
      <c r="NEP727" s="412"/>
      <c r="NEQ727" s="412"/>
      <c r="NER727" s="412"/>
      <c r="NES727" s="412"/>
      <c r="NET727" s="412"/>
      <c r="NEU727" s="412"/>
      <c r="NEV727" s="412"/>
      <c r="NEW727" s="412"/>
      <c r="NEX727" s="412"/>
      <c r="NEY727" s="412"/>
      <c r="NEZ727" s="412"/>
      <c r="NFA727" s="412"/>
      <c r="NFB727" s="412"/>
      <c r="NFC727" s="412"/>
      <c r="NFD727" s="412"/>
      <c r="NFE727" s="412"/>
      <c r="NFF727" s="412"/>
      <c r="NFG727" s="412"/>
      <c r="NFH727" s="412"/>
      <c r="NFI727" s="412"/>
      <c r="NFJ727" s="412"/>
      <c r="NFK727" s="412"/>
      <c r="NFL727" s="412"/>
      <c r="NFM727" s="412"/>
      <c r="NFN727" s="413"/>
      <c r="NFO727" s="413"/>
      <c r="NFP727" s="413"/>
      <c r="NFQ727" s="413"/>
      <c r="NFR727" s="413"/>
      <c r="NFS727" s="413"/>
      <c r="NFT727" s="413"/>
      <c r="NFU727" s="413"/>
      <c r="NFV727" s="413"/>
      <c r="NFW727" s="413"/>
      <c r="NFX727" s="413"/>
      <c r="NFY727" s="413"/>
      <c r="NFZ727" s="413"/>
      <c r="NGA727" s="413"/>
      <c r="NGB727" s="413"/>
      <c r="NGC727" s="413"/>
      <c r="NGD727" s="413"/>
      <c r="NGE727" s="413"/>
      <c r="NGF727" s="413"/>
      <c r="NGG727" s="413"/>
      <c r="NGH727" s="413"/>
      <c r="NGI727" s="413"/>
      <c r="NGJ727" s="413"/>
      <c r="NGK727" s="413"/>
      <c r="NGL727" s="414"/>
      <c r="NGM727" s="414"/>
      <c r="NGN727" s="414"/>
      <c r="NGO727" s="414"/>
      <c r="NGP727" s="414"/>
      <c r="NGQ727" s="413"/>
      <c r="NGR727" s="413"/>
      <c r="NGS727" s="414"/>
      <c r="NGT727" s="414"/>
      <c r="NGU727" s="413"/>
      <c r="NGV727" s="413"/>
      <c r="NGW727" s="414"/>
      <c r="NGX727" s="414"/>
      <c r="NGY727" s="413"/>
      <c r="NGZ727" s="413"/>
      <c r="NHA727" s="413"/>
      <c r="NHB727" s="413"/>
      <c r="NHC727" s="413"/>
      <c r="NHD727" s="413"/>
      <c r="NHE727" s="413"/>
      <c r="NHF727" s="414"/>
      <c r="NHG727" s="414"/>
      <c r="NHH727" s="413"/>
      <c r="NHI727" s="413"/>
      <c r="NHJ727" s="414"/>
      <c r="NHK727" s="414"/>
      <c r="NHL727" s="413"/>
      <c r="NHM727" s="413"/>
      <c r="NHN727" s="413"/>
      <c r="NHO727" s="413"/>
      <c r="NHP727" s="413"/>
      <c r="NHQ727" s="407"/>
      <c r="NHR727" s="439"/>
      <c r="NHS727" s="413"/>
      <c r="NHT727" s="413"/>
      <c r="NHU727" s="413"/>
      <c r="NHV727" s="413"/>
      <c r="NHW727" s="413"/>
      <c r="NHX727" s="413"/>
      <c r="NHY727" s="413"/>
      <c r="NHZ727" s="412"/>
      <c r="NIA727" s="412"/>
      <c r="NIB727" s="412"/>
      <c r="NIC727" s="412"/>
      <c r="NID727" s="412"/>
      <c r="NIE727" s="412"/>
      <c r="NIF727" s="412"/>
      <c r="NIG727" s="412"/>
      <c r="NIH727" s="412"/>
      <c r="NII727" s="412"/>
      <c r="NIJ727" s="412"/>
      <c r="NIK727" s="412"/>
      <c r="NIL727" s="412"/>
      <c r="NIM727" s="412"/>
      <c r="NIN727" s="412"/>
      <c r="NIO727" s="412"/>
      <c r="NIP727" s="412"/>
      <c r="NIQ727" s="412"/>
      <c r="NIR727" s="412"/>
      <c r="NIS727" s="412"/>
      <c r="NIT727" s="412"/>
      <c r="NIU727" s="412"/>
      <c r="NIV727" s="412"/>
      <c r="NIW727" s="412"/>
      <c r="NIX727" s="412"/>
      <c r="NIY727" s="412"/>
      <c r="NIZ727" s="412"/>
      <c r="NJA727" s="412"/>
      <c r="NJB727" s="412"/>
      <c r="NJC727" s="412"/>
      <c r="NJD727" s="412"/>
      <c r="NJE727" s="412"/>
      <c r="NJF727" s="412"/>
      <c r="NJG727" s="412"/>
      <c r="NJH727" s="412"/>
      <c r="NJI727" s="412"/>
      <c r="NJJ727" s="412"/>
      <c r="NJK727" s="412"/>
      <c r="NJL727" s="412"/>
      <c r="NJM727" s="412"/>
      <c r="NJN727" s="412"/>
      <c r="NJO727" s="412"/>
      <c r="NJP727" s="412"/>
      <c r="NJQ727" s="412"/>
      <c r="NJR727" s="413"/>
      <c r="NJS727" s="413"/>
      <c r="NJT727" s="413"/>
      <c r="NJU727" s="413"/>
      <c r="NJV727" s="413"/>
      <c r="NJW727" s="413"/>
      <c r="NJX727" s="413"/>
      <c r="NJY727" s="413"/>
      <c r="NJZ727" s="413"/>
      <c r="NKA727" s="413"/>
      <c r="NKB727" s="413"/>
      <c r="NKC727" s="413"/>
      <c r="NKD727" s="413"/>
      <c r="NKE727" s="413"/>
      <c r="NKF727" s="413"/>
      <c r="NKG727" s="413"/>
      <c r="NKH727" s="413"/>
      <c r="NKI727" s="413"/>
      <c r="NKJ727" s="413"/>
      <c r="NKK727" s="413"/>
      <c r="NKL727" s="413"/>
      <c r="NKM727" s="413"/>
      <c r="NKN727" s="413"/>
      <c r="NKO727" s="413"/>
      <c r="NKP727" s="414"/>
      <c r="NKQ727" s="414"/>
      <c r="NKR727" s="414"/>
      <c r="NKS727" s="414"/>
      <c r="NKT727" s="414"/>
      <c r="NKU727" s="413"/>
      <c r="NKV727" s="413"/>
      <c r="NKW727" s="414"/>
      <c r="NKX727" s="414"/>
      <c r="NKY727" s="413"/>
      <c r="NKZ727" s="413"/>
      <c r="NLA727" s="414"/>
      <c r="NLB727" s="414"/>
      <c r="NLC727" s="413"/>
      <c r="NLD727" s="413"/>
      <c r="NLE727" s="413"/>
      <c r="NLF727" s="413"/>
      <c r="NLG727" s="413"/>
      <c r="NLH727" s="413"/>
      <c r="NLI727" s="413"/>
      <c r="NLJ727" s="414"/>
      <c r="NLK727" s="414"/>
      <c r="NLL727" s="413"/>
      <c r="NLM727" s="413"/>
      <c r="NLN727" s="414"/>
      <c r="NLO727" s="414"/>
      <c r="NLP727" s="413"/>
      <c r="NLQ727" s="413"/>
      <c r="NLR727" s="413"/>
      <c r="NLS727" s="413"/>
      <c r="NLT727" s="413"/>
      <c r="NLU727" s="407"/>
      <c r="NLV727" s="439"/>
      <c r="NLW727" s="413"/>
      <c r="NLX727" s="413"/>
      <c r="NLY727" s="413"/>
      <c r="NLZ727" s="413"/>
      <c r="NMA727" s="413"/>
      <c r="NMB727" s="413"/>
      <c r="NMC727" s="413"/>
      <c r="NMD727" s="412"/>
      <c r="NME727" s="412"/>
      <c r="NMF727" s="412"/>
      <c r="NMG727" s="412"/>
      <c r="NMH727" s="412"/>
      <c r="NMI727" s="412"/>
      <c r="NMJ727" s="412"/>
      <c r="NMK727" s="412"/>
      <c r="NML727" s="412"/>
      <c r="NMM727" s="412"/>
      <c r="NMN727" s="412"/>
      <c r="NMO727" s="412"/>
      <c r="NMP727" s="412"/>
      <c r="NMQ727" s="412"/>
      <c r="NMR727" s="412"/>
      <c r="NMS727" s="412"/>
      <c r="NMT727" s="412"/>
      <c r="NMU727" s="412"/>
      <c r="NMV727" s="412"/>
      <c r="NMW727" s="412"/>
      <c r="NMX727" s="412"/>
      <c r="NMY727" s="412"/>
      <c r="NMZ727" s="412"/>
      <c r="NNA727" s="412"/>
      <c r="NNB727" s="412"/>
      <c r="NNC727" s="412"/>
      <c r="NND727" s="412"/>
      <c r="NNE727" s="412"/>
      <c r="NNF727" s="412"/>
      <c r="NNG727" s="412"/>
      <c r="NNH727" s="412"/>
      <c r="NNI727" s="412"/>
      <c r="NNJ727" s="412"/>
      <c r="NNK727" s="412"/>
      <c r="NNL727" s="412"/>
      <c r="NNM727" s="412"/>
      <c r="NNN727" s="412"/>
      <c r="NNO727" s="412"/>
      <c r="NNP727" s="412"/>
      <c r="NNQ727" s="412"/>
      <c r="NNR727" s="412"/>
      <c r="NNS727" s="412"/>
      <c r="NNT727" s="412"/>
      <c r="NNU727" s="412"/>
      <c r="NNV727" s="413"/>
      <c r="NNW727" s="413"/>
      <c r="NNX727" s="413"/>
      <c r="NNY727" s="413"/>
      <c r="NNZ727" s="413"/>
      <c r="NOA727" s="413"/>
      <c r="NOB727" s="413"/>
      <c r="NOC727" s="413"/>
      <c r="NOD727" s="413"/>
      <c r="NOE727" s="413"/>
      <c r="NOF727" s="413"/>
      <c r="NOG727" s="413"/>
      <c r="NOH727" s="413"/>
      <c r="NOI727" s="413"/>
      <c r="NOJ727" s="413"/>
      <c r="NOK727" s="413"/>
      <c r="NOL727" s="413"/>
      <c r="NOM727" s="413"/>
      <c r="NON727" s="413"/>
      <c r="NOO727" s="413"/>
      <c r="NOP727" s="413"/>
      <c r="NOQ727" s="413"/>
      <c r="NOR727" s="413"/>
      <c r="NOS727" s="413"/>
      <c r="NOT727" s="414"/>
      <c r="NOU727" s="414"/>
      <c r="NOV727" s="414"/>
      <c r="NOW727" s="414"/>
      <c r="NOX727" s="414"/>
      <c r="NOY727" s="413"/>
      <c r="NOZ727" s="413"/>
      <c r="NPA727" s="414"/>
      <c r="NPB727" s="414"/>
      <c r="NPC727" s="413"/>
      <c r="NPD727" s="413"/>
      <c r="NPE727" s="414"/>
      <c r="NPF727" s="414"/>
      <c r="NPG727" s="413"/>
      <c r="NPH727" s="413"/>
      <c r="NPI727" s="413"/>
      <c r="NPJ727" s="413"/>
      <c r="NPK727" s="413"/>
      <c r="NPL727" s="413"/>
      <c r="NPM727" s="413"/>
      <c r="NPN727" s="414"/>
      <c r="NPO727" s="414"/>
      <c r="NPP727" s="413"/>
      <c r="NPQ727" s="413"/>
      <c r="NPR727" s="414"/>
      <c r="NPS727" s="414"/>
      <c r="NPT727" s="413"/>
      <c r="NPU727" s="413"/>
      <c r="NPV727" s="413"/>
      <c r="NPW727" s="413"/>
      <c r="NPX727" s="413"/>
      <c r="NPY727" s="407"/>
      <c r="NPZ727" s="439"/>
      <c r="NQA727" s="413"/>
      <c r="NQB727" s="413"/>
      <c r="NQC727" s="413"/>
      <c r="NQD727" s="413"/>
      <c r="NQE727" s="413"/>
      <c r="NQF727" s="413"/>
      <c r="NQG727" s="413"/>
      <c r="NQH727" s="412"/>
      <c r="NQI727" s="412"/>
      <c r="NQJ727" s="412"/>
      <c r="NQK727" s="412"/>
      <c r="NQL727" s="412"/>
      <c r="NQM727" s="412"/>
      <c r="NQN727" s="412"/>
      <c r="NQO727" s="412"/>
      <c r="NQP727" s="412"/>
      <c r="NQQ727" s="412"/>
      <c r="NQR727" s="412"/>
      <c r="NQS727" s="412"/>
      <c r="NQT727" s="412"/>
      <c r="NQU727" s="412"/>
      <c r="NQV727" s="412"/>
      <c r="NQW727" s="412"/>
      <c r="NQX727" s="412"/>
      <c r="NQY727" s="412"/>
      <c r="NQZ727" s="412"/>
      <c r="NRA727" s="412"/>
      <c r="NRB727" s="412"/>
      <c r="NRC727" s="412"/>
      <c r="NRD727" s="412"/>
      <c r="NRE727" s="412"/>
      <c r="NRF727" s="412"/>
      <c r="NRG727" s="412"/>
      <c r="NRH727" s="412"/>
      <c r="NRI727" s="412"/>
      <c r="NRJ727" s="412"/>
      <c r="NRK727" s="412"/>
      <c r="NRL727" s="412"/>
      <c r="NRM727" s="412"/>
      <c r="NRN727" s="412"/>
      <c r="NRO727" s="412"/>
      <c r="NRP727" s="412"/>
      <c r="NRQ727" s="412"/>
      <c r="NRR727" s="412"/>
      <c r="NRS727" s="412"/>
      <c r="NRT727" s="412"/>
      <c r="NRU727" s="412"/>
      <c r="NRV727" s="412"/>
      <c r="NRW727" s="412"/>
      <c r="NRX727" s="412"/>
      <c r="NRY727" s="412"/>
      <c r="NRZ727" s="413"/>
      <c r="NSA727" s="413"/>
      <c r="NSB727" s="413"/>
      <c r="NSC727" s="413"/>
      <c r="NSD727" s="413"/>
      <c r="NSE727" s="413"/>
      <c r="NSF727" s="413"/>
      <c r="NSG727" s="413"/>
      <c r="NSH727" s="413"/>
      <c r="NSI727" s="413"/>
      <c r="NSJ727" s="413"/>
      <c r="NSK727" s="413"/>
      <c r="NSL727" s="413"/>
      <c r="NSM727" s="413"/>
      <c r="NSN727" s="413"/>
      <c r="NSO727" s="413"/>
      <c r="NSP727" s="413"/>
      <c r="NSQ727" s="413"/>
      <c r="NSR727" s="413"/>
      <c r="NSS727" s="413"/>
      <c r="NST727" s="413"/>
      <c r="NSU727" s="413"/>
      <c r="NSV727" s="413"/>
      <c r="NSW727" s="413"/>
      <c r="NSX727" s="414"/>
      <c r="NSY727" s="414"/>
      <c r="NSZ727" s="414"/>
      <c r="NTA727" s="414"/>
      <c r="NTB727" s="414"/>
      <c r="NTC727" s="413"/>
      <c r="NTD727" s="413"/>
      <c r="NTE727" s="414"/>
      <c r="NTF727" s="414"/>
      <c r="NTG727" s="413"/>
      <c r="NTH727" s="413"/>
      <c r="NTI727" s="414"/>
      <c r="NTJ727" s="414"/>
      <c r="NTK727" s="413"/>
      <c r="NTL727" s="413"/>
      <c r="NTM727" s="413"/>
      <c r="NTN727" s="413"/>
      <c r="NTO727" s="413"/>
      <c r="NTP727" s="413"/>
      <c r="NTQ727" s="413"/>
      <c r="NTR727" s="414"/>
      <c r="NTS727" s="414"/>
      <c r="NTT727" s="413"/>
      <c r="NTU727" s="413"/>
      <c r="NTV727" s="414"/>
      <c r="NTW727" s="414"/>
      <c r="NTX727" s="413"/>
      <c r="NTY727" s="413"/>
      <c r="NTZ727" s="413"/>
      <c r="NUA727" s="413"/>
      <c r="NUB727" s="413"/>
      <c r="NUC727" s="407"/>
      <c r="NUD727" s="439"/>
      <c r="NUE727" s="413"/>
      <c r="NUF727" s="413"/>
      <c r="NUG727" s="413"/>
      <c r="NUH727" s="413"/>
      <c r="NUI727" s="413"/>
      <c r="NUJ727" s="413"/>
      <c r="NUK727" s="413"/>
      <c r="NUL727" s="412"/>
      <c r="NUM727" s="412"/>
      <c r="NUN727" s="412"/>
      <c r="NUO727" s="412"/>
      <c r="NUP727" s="412"/>
      <c r="NUQ727" s="412"/>
      <c r="NUR727" s="412"/>
      <c r="NUS727" s="412"/>
      <c r="NUT727" s="412"/>
      <c r="NUU727" s="412"/>
      <c r="NUV727" s="412"/>
      <c r="NUW727" s="412"/>
      <c r="NUX727" s="412"/>
      <c r="NUY727" s="412"/>
      <c r="NUZ727" s="412"/>
      <c r="NVA727" s="412"/>
      <c r="NVB727" s="412"/>
      <c r="NVC727" s="412"/>
      <c r="NVD727" s="412"/>
      <c r="NVE727" s="412"/>
      <c r="NVF727" s="412"/>
      <c r="NVG727" s="412"/>
      <c r="NVH727" s="412"/>
      <c r="NVI727" s="412"/>
      <c r="NVJ727" s="412"/>
      <c r="NVK727" s="412"/>
      <c r="NVL727" s="412"/>
      <c r="NVM727" s="412"/>
      <c r="NVN727" s="412"/>
      <c r="NVO727" s="412"/>
      <c r="NVP727" s="412"/>
      <c r="NVQ727" s="412"/>
      <c r="NVR727" s="412"/>
      <c r="NVS727" s="412"/>
      <c r="NVT727" s="412"/>
      <c r="NVU727" s="412"/>
      <c r="NVV727" s="412"/>
      <c r="NVW727" s="412"/>
      <c r="NVX727" s="412"/>
      <c r="NVY727" s="412"/>
      <c r="NVZ727" s="412"/>
      <c r="NWA727" s="412"/>
      <c r="NWB727" s="412"/>
      <c r="NWC727" s="412"/>
      <c r="NWD727" s="413"/>
      <c r="NWE727" s="413"/>
      <c r="NWF727" s="413"/>
      <c r="NWG727" s="413"/>
      <c r="NWH727" s="413"/>
      <c r="NWI727" s="413"/>
      <c r="NWJ727" s="413"/>
      <c r="NWK727" s="413"/>
      <c r="NWL727" s="413"/>
      <c r="NWM727" s="413"/>
      <c r="NWN727" s="413"/>
      <c r="NWO727" s="413"/>
      <c r="NWP727" s="413"/>
      <c r="NWQ727" s="413"/>
      <c r="NWR727" s="413"/>
      <c r="NWS727" s="413"/>
      <c r="NWT727" s="413"/>
      <c r="NWU727" s="413"/>
      <c r="NWV727" s="413"/>
      <c r="NWW727" s="413"/>
      <c r="NWX727" s="413"/>
      <c r="NWY727" s="413"/>
      <c r="NWZ727" s="413"/>
      <c r="NXA727" s="413"/>
      <c r="NXB727" s="414"/>
      <c r="NXC727" s="414"/>
      <c r="NXD727" s="414"/>
      <c r="NXE727" s="414"/>
      <c r="NXF727" s="414"/>
      <c r="NXG727" s="413"/>
      <c r="NXH727" s="413"/>
      <c r="NXI727" s="414"/>
      <c r="NXJ727" s="414"/>
      <c r="NXK727" s="413"/>
      <c r="NXL727" s="413"/>
      <c r="NXM727" s="414"/>
      <c r="NXN727" s="414"/>
      <c r="NXO727" s="413"/>
      <c r="NXP727" s="413"/>
      <c r="NXQ727" s="413"/>
      <c r="NXR727" s="413"/>
      <c r="NXS727" s="413"/>
      <c r="NXT727" s="413"/>
      <c r="NXU727" s="413"/>
      <c r="NXV727" s="414"/>
      <c r="NXW727" s="414"/>
      <c r="NXX727" s="413"/>
      <c r="NXY727" s="413"/>
      <c r="NXZ727" s="414"/>
      <c r="NYA727" s="414"/>
      <c r="NYB727" s="413"/>
      <c r="NYC727" s="413"/>
      <c r="NYD727" s="413"/>
      <c r="NYE727" s="413"/>
      <c r="NYF727" s="413"/>
      <c r="NYG727" s="407"/>
      <c r="NYH727" s="439"/>
      <c r="NYI727" s="413"/>
      <c r="NYJ727" s="413"/>
      <c r="NYK727" s="413"/>
      <c r="NYL727" s="413"/>
      <c r="NYM727" s="413"/>
      <c r="NYN727" s="413"/>
      <c r="NYO727" s="413"/>
      <c r="NYP727" s="412"/>
      <c r="NYQ727" s="412"/>
      <c r="NYR727" s="412"/>
      <c r="NYS727" s="412"/>
      <c r="NYT727" s="412"/>
      <c r="NYU727" s="412"/>
      <c r="NYV727" s="412"/>
      <c r="NYW727" s="412"/>
      <c r="NYX727" s="412"/>
      <c r="NYY727" s="412"/>
      <c r="NYZ727" s="412"/>
      <c r="NZA727" s="412"/>
      <c r="NZB727" s="412"/>
      <c r="NZC727" s="412"/>
      <c r="NZD727" s="412"/>
      <c r="NZE727" s="412"/>
      <c r="NZF727" s="412"/>
      <c r="NZG727" s="412"/>
      <c r="NZH727" s="412"/>
      <c r="NZI727" s="412"/>
      <c r="NZJ727" s="412"/>
      <c r="NZK727" s="412"/>
      <c r="NZL727" s="412"/>
      <c r="NZM727" s="412"/>
      <c r="NZN727" s="412"/>
      <c r="NZO727" s="412"/>
      <c r="NZP727" s="412"/>
      <c r="NZQ727" s="412"/>
      <c r="NZR727" s="412"/>
      <c r="NZS727" s="412"/>
      <c r="NZT727" s="412"/>
      <c r="NZU727" s="412"/>
      <c r="NZV727" s="412"/>
      <c r="NZW727" s="412"/>
      <c r="NZX727" s="412"/>
      <c r="NZY727" s="412"/>
      <c r="NZZ727" s="412"/>
      <c r="OAA727" s="412"/>
      <c r="OAB727" s="412"/>
      <c r="OAC727" s="412"/>
      <c r="OAD727" s="412"/>
      <c r="OAE727" s="412"/>
      <c r="OAF727" s="412"/>
      <c r="OAG727" s="412"/>
      <c r="OAH727" s="413"/>
      <c r="OAI727" s="413"/>
      <c r="OAJ727" s="413"/>
      <c r="OAK727" s="413"/>
      <c r="OAL727" s="413"/>
      <c r="OAM727" s="413"/>
      <c r="OAN727" s="413"/>
      <c r="OAO727" s="413"/>
      <c r="OAP727" s="413"/>
      <c r="OAQ727" s="413"/>
      <c r="OAR727" s="413"/>
      <c r="OAS727" s="413"/>
      <c r="OAT727" s="413"/>
      <c r="OAU727" s="413"/>
      <c r="OAV727" s="413"/>
      <c r="OAW727" s="413"/>
      <c r="OAX727" s="413"/>
      <c r="OAY727" s="413"/>
      <c r="OAZ727" s="413"/>
      <c r="OBA727" s="413"/>
      <c r="OBB727" s="413"/>
      <c r="OBC727" s="413"/>
      <c r="OBD727" s="413"/>
      <c r="OBE727" s="413"/>
      <c r="OBF727" s="414"/>
      <c r="OBG727" s="414"/>
      <c r="OBH727" s="414"/>
      <c r="OBI727" s="414"/>
      <c r="OBJ727" s="414"/>
      <c r="OBK727" s="413"/>
      <c r="OBL727" s="413"/>
      <c r="OBM727" s="414"/>
      <c r="OBN727" s="414"/>
      <c r="OBO727" s="413"/>
      <c r="OBP727" s="413"/>
      <c r="OBQ727" s="414"/>
      <c r="OBR727" s="414"/>
      <c r="OBS727" s="413"/>
      <c r="OBT727" s="413"/>
      <c r="OBU727" s="413"/>
      <c r="OBV727" s="413"/>
      <c r="OBW727" s="413"/>
      <c r="OBX727" s="413"/>
      <c r="OBY727" s="413"/>
      <c r="OBZ727" s="414"/>
      <c r="OCA727" s="414"/>
      <c r="OCB727" s="413"/>
      <c r="OCC727" s="413"/>
      <c r="OCD727" s="414"/>
      <c r="OCE727" s="414"/>
      <c r="OCF727" s="413"/>
      <c r="OCG727" s="413"/>
      <c r="OCH727" s="413"/>
      <c r="OCI727" s="413"/>
      <c r="OCJ727" s="413"/>
      <c r="OCK727" s="407"/>
      <c r="OCL727" s="439"/>
      <c r="OCM727" s="413"/>
      <c r="OCN727" s="413"/>
      <c r="OCO727" s="413"/>
      <c r="OCP727" s="413"/>
      <c r="OCQ727" s="413"/>
      <c r="OCR727" s="413"/>
      <c r="OCS727" s="413"/>
      <c r="OCT727" s="412"/>
      <c r="OCU727" s="412"/>
      <c r="OCV727" s="412"/>
      <c r="OCW727" s="412"/>
      <c r="OCX727" s="412"/>
      <c r="OCY727" s="412"/>
      <c r="OCZ727" s="412"/>
      <c r="ODA727" s="412"/>
      <c r="ODB727" s="412"/>
      <c r="ODC727" s="412"/>
      <c r="ODD727" s="412"/>
      <c r="ODE727" s="412"/>
      <c r="ODF727" s="412"/>
      <c r="ODG727" s="412"/>
      <c r="ODH727" s="412"/>
      <c r="ODI727" s="412"/>
      <c r="ODJ727" s="412"/>
      <c r="ODK727" s="412"/>
      <c r="ODL727" s="412"/>
      <c r="ODM727" s="412"/>
      <c r="ODN727" s="412"/>
      <c r="ODO727" s="412"/>
      <c r="ODP727" s="412"/>
      <c r="ODQ727" s="412"/>
      <c r="ODR727" s="412"/>
      <c r="ODS727" s="412"/>
      <c r="ODT727" s="412"/>
      <c r="ODU727" s="412"/>
      <c r="ODV727" s="412"/>
      <c r="ODW727" s="412"/>
      <c r="ODX727" s="412"/>
      <c r="ODY727" s="412"/>
      <c r="ODZ727" s="412"/>
      <c r="OEA727" s="412"/>
      <c r="OEB727" s="412"/>
      <c r="OEC727" s="412"/>
      <c r="OED727" s="412"/>
      <c r="OEE727" s="412"/>
      <c r="OEF727" s="412"/>
      <c r="OEG727" s="412"/>
      <c r="OEH727" s="412"/>
      <c r="OEI727" s="412"/>
      <c r="OEJ727" s="412"/>
      <c r="OEK727" s="412"/>
      <c r="OEL727" s="413"/>
      <c r="OEM727" s="413"/>
      <c r="OEN727" s="413"/>
      <c r="OEO727" s="413"/>
      <c r="OEP727" s="413"/>
      <c r="OEQ727" s="413"/>
      <c r="OER727" s="413"/>
      <c r="OES727" s="413"/>
      <c r="OET727" s="413"/>
      <c r="OEU727" s="413"/>
      <c r="OEV727" s="413"/>
      <c r="OEW727" s="413"/>
      <c r="OEX727" s="413"/>
      <c r="OEY727" s="413"/>
      <c r="OEZ727" s="413"/>
      <c r="OFA727" s="413"/>
      <c r="OFB727" s="413"/>
      <c r="OFC727" s="413"/>
      <c r="OFD727" s="413"/>
      <c r="OFE727" s="413"/>
      <c r="OFF727" s="413"/>
      <c r="OFG727" s="413"/>
      <c r="OFH727" s="413"/>
      <c r="OFI727" s="413"/>
      <c r="OFJ727" s="414"/>
      <c r="OFK727" s="414"/>
      <c r="OFL727" s="414"/>
      <c r="OFM727" s="414"/>
      <c r="OFN727" s="414"/>
      <c r="OFO727" s="413"/>
      <c r="OFP727" s="413"/>
      <c r="OFQ727" s="414"/>
      <c r="OFR727" s="414"/>
      <c r="OFS727" s="413"/>
      <c r="OFT727" s="413"/>
      <c r="OFU727" s="414"/>
      <c r="OFV727" s="414"/>
      <c r="OFW727" s="413"/>
      <c r="OFX727" s="413"/>
      <c r="OFY727" s="413"/>
      <c r="OFZ727" s="413"/>
      <c r="OGA727" s="413"/>
      <c r="OGB727" s="413"/>
      <c r="OGC727" s="413"/>
      <c r="OGD727" s="414"/>
      <c r="OGE727" s="414"/>
      <c r="OGF727" s="413"/>
      <c r="OGG727" s="413"/>
      <c r="OGH727" s="414"/>
      <c r="OGI727" s="414"/>
      <c r="OGJ727" s="413"/>
      <c r="OGK727" s="413"/>
      <c r="OGL727" s="413"/>
      <c r="OGM727" s="413"/>
      <c r="OGN727" s="413"/>
      <c r="OGO727" s="407"/>
      <c r="OGP727" s="439"/>
      <c r="OGQ727" s="413"/>
      <c r="OGR727" s="413"/>
      <c r="OGS727" s="413"/>
      <c r="OGT727" s="413"/>
      <c r="OGU727" s="413"/>
      <c r="OGV727" s="413"/>
      <c r="OGW727" s="413"/>
      <c r="OGX727" s="412"/>
      <c r="OGY727" s="412"/>
      <c r="OGZ727" s="412"/>
      <c r="OHA727" s="412"/>
      <c r="OHB727" s="412"/>
      <c r="OHC727" s="412"/>
      <c r="OHD727" s="412"/>
      <c r="OHE727" s="412"/>
      <c r="OHF727" s="412"/>
      <c r="OHG727" s="412"/>
      <c r="OHH727" s="412"/>
      <c r="OHI727" s="412"/>
      <c r="OHJ727" s="412"/>
      <c r="OHK727" s="412"/>
      <c r="OHL727" s="412"/>
      <c r="OHM727" s="412"/>
      <c r="OHN727" s="412"/>
      <c r="OHO727" s="412"/>
      <c r="OHP727" s="412"/>
      <c r="OHQ727" s="412"/>
      <c r="OHR727" s="412"/>
      <c r="OHS727" s="412"/>
      <c r="OHT727" s="412"/>
      <c r="OHU727" s="412"/>
      <c r="OHV727" s="412"/>
      <c r="OHW727" s="412"/>
      <c r="OHX727" s="412"/>
      <c r="OHY727" s="412"/>
      <c r="OHZ727" s="412"/>
      <c r="OIA727" s="412"/>
      <c r="OIB727" s="412"/>
      <c r="OIC727" s="412"/>
      <c r="OID727" s="412"/>
      <c r="OIE727" s="412"/>
      <c r="OIF727" s="412"/>
      <c r="OIG727" s="412"/>
      <c r="OIH727" s="412"/>
      <c r="OII727" s="412"/>
      <c r="OIJ727" s="412"/>
      <c r="OIK727" s="412"/>
      <c r="OIL727" s="412"/>
      <c r="OIM727" s="412"/>
      <c r="OIN727" s="412"/>
      <c r="OIO727" s="412"/>
      <c r="OIP727" s="413"/>
      <c r="OIQ727" s="413"/>
      <c r="OIR727" s="413"/>
      <c r="OIS727" s="413"/>
      <c r="OIT727" s="413"/>
      <c r="OIU727" s="413"/>
      <c r="OIV727" s="413"/>
      <c r="OIW727" s="413"/>
      <c r="OIX727" s="413"/>
      <c r="OIY727" s="413"/>
      <c r="OIZ727" s="413"/>
      <c r="OJA727" s="413"/>
      <c r="OJB727" s="413"/>
      <c r="OJC727" s="413"/>
      <c r="OJD727" s="413"/>
      <c r="OJE727" s="413"/>
      <c r="OJF727" s="413"/>
      <c r="OJG727" s="413"/>
      <c r="OJH727" s="413"/>
      <c r="OJI727" s="413"/>
      <c r="OJJ727" s="413"/>
      <c r="OJK727" s="413"/>
      <c r="OJL727" s="413"/>
      <c r="OJM727" s="413"/>
      <c r="OJN727" s="414"/>
      <c r="OJO727" s="414"/>
      <c r="OJP727" s="414"/>
      <c r="OJQ727" s="414"/>
      <c r="OJR727" s="414"/>
      <c r="OJS727" s="413"/>
      <c r="OJT727" s="413"/>
      <c r="OJU727" s="414"/>
      <c r="OJV727" s="414"/>
      <c r="OJW727" s="413"/>
      <c r="OJX727" s="413"/>
      <c r="OJY727" s="414"/>
      <c r="OJZ727" s="414"/>
      <c r="OKA727" s="413"/>
      <c r="OKB727" s="413"/>
      <c r="OKC727" s="413"/>
      <c r="OKD727" s="413"/>
      <c r="OKE727" s="413"/>
      <c r="OKF727" s="413"/>
      <c r="OKG727" s="413"/>
      <c r="OKH727" s="414"/>
      <c r="OKI727" s="414"/>
      <c r="OKJ727" s="413"/>
      <c r="OKK727" s="413"/>
      <c r="OKL727" s="414"/>
      <c r="OKM727" s="414"/>
      <c r="OKN727" s="413"/>
      <c r="OKO727" s="413"/>
      <c r="OKP727" s="413"/>
      <c r="OKQ727" s="413"/>
      <c r="OKR727" s="413"/>
      <c r="OKS727" s="407"/>
      <c r="OKT727" s="439"/>
      <c r="OKU727" s="413"/>
      <c r="OKV727" s="413"/>
      <c r="OKW727" s="413"/>
      <c r="OKX727" s="413"/>
      <c r="OKY727" s="413"/>
      <c r="OKZ727" s="413"/>
      <c r="OLA727" s="413"/>
      <c r="OLB727" s="412"/>
      <c r="OLC727" s="412"/>
      <c r="OLD727" s="412"/>
      <c r="OLE727" s="412"/>
      <c r="OLF727" s="412"/>
      <c r="OLG727" s="412"/>
      <c r="OLH727" s="412"/>
      <c r="OLI727" s="412"/>
      <c r="OLJ727" s="412"/>
      <c r="OLK727" s="412"/>
      <c r="OLL727" s="412"/>
      <c r="OLM727" s="412"/>
      <c r="OLN727" s="412"/>
      <c r="OLO727" s="412"/>
      <c r="OLP727" s="412"/>
      <c r="OLQ727" s="412"/>
      <c r="OLR727" s="412"/>
      <c r="OLS727" s="412"/>
      <c r="OLT727" s="412"/>
      <c r="OLU727" s="412"/>
      <c r="OLV727" s="412"/>
      <c r="OLW727" s="412"/>
      <c r="OLX727" s="412"/>
      <c r="OLY727" s="412"/>
      <c r="OLZ727" s="412"/>
      <c r="OMA727" s="412"/>
      <c r="OMB727" s="412"/>
      <c r="OMC727" s="412"/>
      <c r="OMD727" s="412"/>
      <c r="OME727" s="412"/>
      <c r="OMF727" s="412"/>
      <c r="OMG727" s="412"/>
      <c r="OMH727" s="412"/>
      <c r="OMI727" s="412"/>
      <c r="OMJ727" s="412"/>
      <c r="OMK727" s="412"/>
      <c r="OML727" s="412"/>
      <c r="OMM727" s="412"/>
      <c r="OMN727" s="412"/>
      <c r="OMO727" s="412"/>
      <c r="OMP727" s="412"/>
      <c r="OMQ727" s="412"/>
      <c r="OMR727" s="412"/>
      <c r="OMS727" s="412"/>
      <c r="OMT727" s="413"/>
      <c r="OMU727" s="413"/>
      <c r="OMV727" s="413"/>
      <c r="OMW727" s="413"/>
      <c r="OMX727" s="413"/>
      <c r="OMY727" s="413"/>
      <c r="OMZ727" s="413"/>
      <c r="ONA727" s="413"/>
      <c r="ONB727" s="413"/>
      <c r="ONC727" s="413"/>
      <c r="OND727" s="413"/>
      <c r="ONE727" s="413"/>
      <c r="ONF727" s="413"/>
      <c r="ONG727" s="413"/>
      <c r="ONH727" s="413"/>
      <c r="ONI727" s="413"/>
      <c r="ONJ727" s="413"/>
      <c r="ONK727" s="413"/>
      <c r="ONL727" s="413"/>
      <c r="ONM727" s="413"/>
      <c r="ONN727" s="413"/>
      <c r="ONO727" s="413"/>
      <c r="ONP727" s="413"/>
      <c r="ONQ727" s="413"/>
      <c r="ONR727" s="414"/>
      <c r="ONS727" s="414"/>
      <c r="ONT727" s="414"/>
      <c r="ONU727" s="414"/>
      <c r="ONV727" s="414"/>
      <c r="ONW727" s="413"/>
      <c r="ONX727" s="413"/>
      <c r="ONY727" s="414"/>
      <c r="ONZ727" s="414"/>
      <c r="OOA727" s="413"/>
      <c r="OOB727" s="413"/>
      <c r="OOC727" s="414"/>
      <c r="OOD727" s="414"/>
      <c r="OOE727" s="413"/>
      <c r="OOF727" s="413"/>
      <c r="OOG727" s="413"/>
      <c r="OOH727" s="413"/>
      <c r="OOI727" s="413"/>
      <c r="OOJ727" s="413"/>
      <c r="OOK727" s="413"/>
      <c r="OOL727" s="414"/>
      <c r="OOM727" s="414"/>
      <c r="OON727" s="413"/>
      <c r="OOO727" s="413"/>
      <c r="OOP727" s="414"/>
      <c r="OOQ727" s="414"/>
      <c r="OOR727" s="413"/>
      <c r="OOS727" s="413"/>
      <c r="OOT727" s="413"/>
      <c r="OOU727" s="413"/>
      <c r="OOV727" s="413"/>
      <c r="OOW727" s="407"/>
      <c r="OOX727" s="439"/>
      <c r="OOY727" s="413"/>
      <c r="OOZ727" s="413"/>
      <c r="OPA727" s="413"/>
      <c r="OPB727" s="413"/>
      <c r="OPC727" s="413"/>
      <c r="OPD727" s="413"/>
      <c r="OPE727" s="413"/>
      <c r="OPF727" s="412"/>
      <c r="OPG727" s="412"/>
      <c r="OPH727" s="412"/>
      <c r="OPI727" s="412"/>
      <c r="OPJ727" s="412"/>
      <c r="OPK727" s="412"/>
      <c r="OPL727" s="412"/>
      <c r="OPM727" s="412"/>
      <c r="OPN727" s="412"/>
      <c r="OPO727" s="412"/>
      <c r="OPP727" s="412"/>
      <c r="OPQ727" s="412"/>
      <c r="OPR727" s="412"/>
      <c r="OPS727" s="412"/>
      <c r="OPT727" s="412"/>
      <c r="OPU727" s="412"/>
      <c r="OPV727" s="412"/>
      <c r="OPW727" s="412"/>
      <c r="OPX727" s="412"/>
      <c r="OPY727" s="412"/>
      <c r="OPZ727" s="412"/>
      <c r="OQA727" s="412"/>
      <c r="OQB727" s="412"/>
      <c r="OQC727" s="412"/>
      <c r="OQD727" s="412"/>
      <c r="OQE727" s="412"/>
      <c r="OQF727" s="412"/>
      <c r="OQG727" s="412"/>
      <c r="OQH727" s="412"/>
      <c r="OQI727" s="412"/>
      <c r="OQJ727" s="412"/>
      <c r="OQK727" s="412"/>
      <c r="OQL727" s="412"/>
      <c r="OQM727" s="412"/>
      <c r="OQN727" s="412"/>
      <c r="OQO727" s="412"/>
      <c r="OQP727" s="412"/>
      <c r="OQQ727" s="412"/>
      <c r="OQR727" s="412"/>
      <c r="OQS727" s="412"/>
      <c r="OQT727" s="412"/>
      <c r="OQU727" s="412"/>
      <c r="OQV727" s="412"/>
      <c r="OQW727" s="412"/>
      <c r="OQX727" s="413"/>
      <c r="OQY727" s="413"/>
      <c r="OQZ727" s="413"/>
      <c r="ORA727" s="413"/>
      <c r="ORB727" s="413"/>
      <c r="ORC727" s="413"/>
      <c r="ORD727" s="413"/>
      <c r="ORE727" s="413"/>
      <c r="ORF727" s="413"/>
      <c r="ORG727" s="413"/>
      <c r="ORH727" s="413"/>
      <c r="ORI727" s="413"/>
      <c r="ORJ727" s="413"/>
      <c r="ORK727" s="413"/>
      <c r="ORL727" s="413"/>
      <c r="ORM727" s="413"/>
      <c r="ORN727" s="413"/>
      <c r="ORO727" s="413"/>
      <c r="ORP727" s="413"/>
      <c r="ORQ727" s="413"/>
      <c r="ORR727" s="413"/>
      <c r="ORS727" s="413"/>
      <c r="ORT727" s="413"/>
      <c r="ORU727" s="413"/>
      <c r="ORV727" s="414"/>
      <c r="ORW727" s="414"/>
      <c r="ORX727" s="414"/>
      <c r="ORY727" s="414"/>
      <c r="ORZ727" s="414"/>
      <c r="OSA727" s="413"/>
      <c r="OSB727" s="413"/>
      <c r="OSC727" s="414"/>
      <c r="OSD727" s="414"/>
      <c r="OSE727" s="413"/>
      <c r="OSF727" s="413"/>
      <c r="OSG727" s="414"/>
      <c r="OSH727" s="414"/>
      <c r="OSI727" s="413"/>
      <c r="OSJ727" s="413"/>
      <c r="OSK727" s="413"/>
      <c r="OSL727" s="413"/>
      <c r="OSM727" s="413"/>
      <c r="OSN727" s="413"/>
      <c r="OSO727" s="413"/>
      <c r="OSP727" s="414"/>
      <c r="OSQ727" s="414"/>
      <c r="OSR727" s="413"/>
      <c r="OSS727" s="413"/>
      <c r="OST727" s="414"/>
      <c r="OSU727" s="414"/>
      <c r="OSV727" s="413"/>
      <c r="OSW727" s="413"/>
      <c r="OSX727" s="413"/>
      <c r="OSY727" s="413"/>
      <c r="OSZ727" s="413"/>
      <c r="OTA727" s="407"/>
      <c r="OTB727" s="439"/>
      <c r="OTC727" s="413"/>
      <c r="OTD727" s="413"/>
      <c r="OTE727" s="413"/>
      <c r="OTF727" s="413"/>
      <c r="OTG727" s="413"/>
      <c r="OTH727" s="413"/>
      <c r="OTI727" s="413"/>
      <c r="OTJ727" s="412"/>
      <c r="OTK727" s="412"/>
      <c r="OTL727" s="412"/>
      <c r="OTM727" s="412"/>
      <c r="OTN727" s="412"/>
      <c r="OTO727" s="412"/>
      <c r="OTP727" s="412"/>
      <c r="OTQ727" s="412"/>
      <c r="OTR727" s="412"/>
      <c r="OTS727" s="412"/>
      <c r="OTT727" s="412"/>
      <c r="OTU727" s="412"/>
      <c r="OTV727" s="412"/>
      <c r="OTW727" s="412"/>
      <c r="OTX727" s="412"/>
      <c r="OTY727" s="412"/>
      <c r="OTZ727" s="412"/>
      <c r="OUA727" s="412"/>
      <c r="OUB727" s="412"/>
      <c r="OUC727" s="412"/>
      <c r="OUD727" s="412"/>
      <c r="OUE727" s="412"/>
      <c r="OUF727" s="412"/>
      <c r="OUG727" s="412"/>
      <c r="OUH727" s="412"/>
      <c r="OUI727" s="412"/>
      <c r="OUJ727" s="412"/>
      <c r="OUK727" s="412"/>
      <c r="OUL727" s="412"/>
      <c r="OUM727" s="412"/>
      <c r="OUN727" s="412"/>
      <c r="OUO727" s="412"/>
      <c r="OUP727" s="412"/>
      <c r="OUQ727" s="412"/>
      <c r="OUR727" s="412"/>
      <c r="OUS727" s="412"/>
      <c r="OUT727" s="412"/>
      <c r="OUU727" s="412"/>
      <c r="OUV727" s="412"/>
      <c r="OUW727" s="412"/>
      <c r="OUX727" s="412"/>
      <c r="OUY727" s="412"/>
      <c r="OUZ727" s="412"/>
      <c r="OVA727" s="412"/>
      <c r="OVB727" s="413"/>
      <c r="OVC727" s="413"/>
      <c r="OVD727" s="413"/>
      <c r="OVE727" s="413"/>
      <c r="OVF727" s="413"/>
      <c r="OVG727" s="413"/>
      <c r="OVH727" s="413"/>
      <c r="OVI727" s="413"/>
      <c r="OVJ727" s="413"/>
      <c r="OVK727" s="413"/>
      <c r="OVL727" s="413"/>
      <c r="OVM727" s="413"/>
      <c r="OVN727" s="413"/>
      <c r="OVO727" s="413"/>
      <c r="OVP727" s="413"/>
      <c r="OVQ727" s="413"/>
      <c r="OVR727" s="413"/>
      <c r="OVS727" s="413"/>
      <c r="OVT727" s="413"/>
      <c r="OVU727" s="413"/>
      <c r="OVV727" s="413"/>
      <c r="OVW727" s="413"/>
      <c r="OVX727" s="413"/>
      <c r="OVY727" s="413"/>
      <c r="OVZ727" s="414"/>
      <c r="OWA727" s="414"/>
      <c r="OWB727" s="414"/>
      <c r="OWC727" s="414"/>
      <c r="OWD727" s="414"/>
      <c r="OWE727" s="413"/>
      <c r="OWF727" s="413"/>
      <c r="OWG727" s="414"/>
      <c r="OWH727" s="414"/>
      <c r="OWI727" s="413"/>
      <c r="OWJ727" s="413"/>
      <c r="OWK727" s="414"/>
      <c r="OWL727" s="414"/>
      <c r="OWM727" s="413"/>
      <c r="OWN727" s="413"/>
      <c r="OWO727" s="413"/>
      <c r="OWP727" s="413"/>
      <c r="OWQ727" s="413"/>
      <c r="OWR727" s="413"/>
      <c r="OWS727" s="413"/>
      <c r="OWT727" s="414"/>
      <c r="OWU727" s="414"/>
      <c r="OWV727" s="413"/>
      <c r="OWW727" s="413"/>
      <c r="OWX727" s="414"/>
      <c r="OWY727" s="414"/>
      <c r="OWZ727" s="413"/>
      <c r="OXA727" s="413"/>
      <c r="OXB727" s="413"/>
      <c r="OXC727" s="413"/>
      <c r="OXD727" s="413"/>
      <c r="OXE727" s="407"/>
      <c r="OXF727" s="439"/>
      <c r="OXG727" s="413"/>
      <c r="OXH727" s="413"/>
      <c r="OXI727" s="413"/>
      <c r="OXJ727" s="413"/>
      <c r="OXK727" s="413"/>
      <c r="OXL727" s="413"/>
      <c r="OXM727" s="413"/>
      <c r="OXN727" s="412"/>
      <c r="OXO727" s="412"/>
      <c r="OXP727" s="412"/>
      <c r="OXQ727" s="412"/>
      <c r="OXR727" s="412"/>
      <c r="OXS727" s="412"/>
      <c r="OXT727" s="412"/>
      <c r="OXU727" s="412"/>
      <c r="OXV727" s="412"/>
      <c r="OXW727" s="412"/>
      <c r="OXX727" s="412"/>
      <c r="OXY727" s="412"/>
      <c r="OXZ727" s="412"/>
      <c r="OYA727" s="412"/>
      <c r="OYB727" s="412"/>
      <c r="OYC727" s="412"/>
      <c r="OYD727" s="412"/>
      <c r="OYE727" s="412"/>
      <c r="OYF727" s="412"/>
      <c r="OYG727" s="412"/>
      <c r="OYH727" s="412"/>
      <c r="OYI727" s="412"/>
      <c r="OYJ727" s="412"/>
      <c r="OYK727" s="412"/>
      <c r="OYL727" s="412"/>
      <c r="OYM727" s="412"/>
      <c r="OYN727" s="412"/>
      <c r="OYO727" s="412"/>
      <c r="OYP727" s="412"/>
      <c r="OYQ727" s="412"/>
      <c r="OYR727" s="412"/>
      <c r="OYS727" s="412"/>
      <c r="OYT727" s="412"/>
      <c r="OYU727" s="412"/>
      <c r="OYV727" s="412"/>
      <c r="OYW727" s="412"/>
      <c r="OYX727" s="412"/>
      <c r="OYY727" s="412"/>
      <c r="OYZ727" s="412"/>
      <c r="OZA727" s="412"/>
      <c r="OZB727" s="412"/>
      <c r="OZC727" s="412"/>
      <c r="OZD727" s="412"/>
      <c r="OZE727" s="412"/>
      <c r="OZF727" s="413"/>
      <c r="OZG727" s="413"/>
      <c r="OZH727" s="413"/>
      <c r="OZI727" s="413"/>
      <c r="OZJ727" s="413"/>
      <c r="OZK727" s="413"/>
      <c r="OZL727" s="413"/>
      <c r="OZM727" s="413"/>
      <c r="OZN727" s="413"/>
      <c r="OZO727" s="413"/>
      <c r="OZP727" s="413"/>
      <c r="OZQ727" s="413"/>
      <c r="OZR727" s="413"/>
      <c r="OZS727" s="413"/>
      <c r="OZT727" s="413"/>
      <c r="OZU727" s="413"/>
      <c r="OZV727" s="413"/>
      <c r="OZW727" s="413"/>
      <c r="OZX727" s="413"/>
      <c r="OZY727" s="413"/>
      <c r="OZZ727" s="413"/>
      <c r="PAA727" s="413"/>
      <c r="PAB727" s="413"/>
      <c r="PAC727" s="413"/>
      <c r="PAD727" s="414"/>
      <c r="PAE727" s="414"/>
      <c r="PAF727" s="414"/>
      <c r="PAG727" s="414"/>
      <c r="PAH727" s="414"/>
      <c r="PAI727" s="413"/>
      <c r="PAJ727" s="413"/>
      <c r="PAK727" s="414"/>
      <c r="PAL727" s="414"/>
      <c r="PAM727" s="413"/>
      <c r="PAN727" s="413"/>
      <c r="PAO727" s="414"/>
      <c r="PAP727" s="414"/>
      <c r="PAQ727" s="413"/>
      <c r="PAR727" s="413"/>
      <c r="PAS727" s="413"/>
      <c r="PAT727" s="413"/>
      <c r="PAU727" s="413"/>
      <c r="PAV727" s="413"/>
      <c r="PAW727" s="413"/>
      <c r="PAX727" s="414"/>
      <c r="PAY727" s="414"/>
      <c r="PAZ727" s="413"/>
      <c r="PBA727" s="413"/>
      <c r="PBB727" s="414"/>
      <c r="PBC727" s="414"/>
      <c r="PBD727" s="413"/>
      <c r="PBE727" s="413"/>
      <c r="PBF727" s="413"/>
      <c r="PBG727" s="413"/>
      <c r="PBH727" s="413"/>
      <c r="PBI727" s="407"/>
      <c r="PBJ727" s="439"/>
      <c r="PBK727" s="413"/>
      <c r="PBL727" s="413"/>
      <c r="PBM727" s="413"/>
      <c r="PBN727" s="413"/>
      <c r="PBO727" s="413"/>
      <c r="PBP727" s="413"/>
      <c r="PBQ727" s="413"/>
      <c r="PBR727" s="412"/>
      <c r="PBS727" s="412"/>
      <c r="PBT727" s="412"/>
      <c r="PBU727" s="412"/>
      <c r="PBV727" s="412"/>
      <c r="PBW727" s="412"/>
      <c r="PBX727" s="412"/>
      <c r="PBY727" s="412"/>
      <c r="PBZ727" s="412"/>
      <c r="PCA727" s="412"/>
      <c r="PCB727" s="412"/>
      <c r="PCC727" s="412"/>
      <c r="PCD727" s="412"/>
      <c r="PCE727" s="412"/>
      <c r="PCF727" s="412"/>
      <c r="PCG727" s="412"/>
      <c r="PCH727" s="412"/>
      <c r="PCI727" s="412"/>
      <c r="PCJ727" s="412"/>
      <c r="PCK727" s="412"/>
      <c r="PCL727" s="412"/>
      <c r="PCM727" s="412"/>
      <c r="PCN727" s="412"/>
      <c r="PCO727" s="412"/>
      <c r="PCP727" s="412"/>
      <c r="PCQ727" s="412"/>
      <c r="PCR727" s="412"/>
      <c r="PCS727" s="412"/>
      <c r="PCT727" s="412"/>
      <c r="PCU727" s="412"/>
      <c r="PCV727" s="412"/>
      <c r="PCW727" s="412"/>
      <c r="PCX727" s="412"/>
      <c r="PCY727" s="412"/>
      <c r="PCZ727" s="412"/>
      <c r="PDA727" s="412"/>
      <c r="PDB727" s="412"/>
      <c r="PDC727" s="412"/>
      <c r="PDD727" s="412"/>
      <c r="PDE727" s="412"/>
      <c r="PDF727" s="412"/>
      <c r="PDG727" s="412"/>
      <c r="PDH727" s="412"/>
      <c r="PDI727" s="412"/>
      <c r="PDJ727" s="413"/>
      <c r="PDK727" s="413"/>
      <c r="PDL727" s="413"/>
      <c r="PDM727" s="413"/>
      <c r="PDN727" s="413"/>
      <c r="PDO727" s="413"/>
      <c r="PDP727" s="413"/>
      <c r="PDQ727" s="413"/>
      <c r="PDR727" s="413"/>
      <c r="PDS727" s="413"/>
      <c r="PDT727" s="413"/>
      <c r="PDU727" s="413"/>
      <c r="PDV727" s="413"/>
      <c r="PDW727" s="413"/>
      <c r="PDX727" s="413"/>
      <c r="PDY727" s="413"/>
      <c r="PDZ727" s="413"/>
      <c r="PEA727" s="413"/>
      <c r="PEB727" s="413"/>
      <c r="PEC727" s="413"/>
      <c r="PED727" s="413"/>
      <c r="PEE727" s="413"/>
      <c r="PEF727" s="413"/>
      <c r="PEG727" s="413"/>
      <c r="PEH727" s="414"/>
      <c r="PEI727" s="414"/>
      <c r="PEJ727" s="414"/>
      <c r="PEK727" s="414"/>
      <c r="PEL727" s="414"/>
      <c r="PEM727" s="413"/>
      <c r="PEN727" s="413"/>
      <c r="PEO727" s="414"/>
      <c r="PEP727" s="414"/>
      <c r="PEQ727" s="413"/>
      <c r="PER727" s="413"/>
      <c r="PES727" s="414"/>
      <c r="PET727" s="414"/>
      <c r="PEU727" s="413"/>
      <c r="PEV727" s="413"/>
      <c r="PEW727" s="413"/>
      <c r="PEX727" s="413"/>
      <c r="PEY727" s="413"/>
      <c r="PEZ727" s="413"/>
      <c r="PFA727" s="413"/>
      <c r="PFB727" s="414"/>
      <c r="PFC727" s="414"/>
      <c r="PFD727" s="413"/>
      <c r="PFE727" s="413"/>
      <c r="PFF727" s="414"/>
      <c r="PFG727" s="414"/>
      <c r="PFH727" s="413"/>
      <c r="PFI727" s="413"/>
      <c r="PFJ727" s="413"/>
      <c r="PFK727" s="413"/>
      <c r="PFL727" s="413"/>
      <c r="PFM727" s="407"/>
      <c r="PFN727" s="439"/>
      <c r="PFO727" s="413"/>
      <c r="PFP727" s="413"/>
      <c r="PFQ727" s="413"/>
      <c r="PFR727" s="413"/>
      <c r="PFS727" s="413"/>
      <c r="PFT727" s="413"/>
      <c r="PFU727" s="413"/>
      <c r="PFV727" s="412"/>
      <c r="PFW727" s="412"/>
      <c r="PFX727" s="412"/>
      <c r="PFY727" s="412"/>
      <c r="PFZ727" s="412"/>
      <c r="PGA727" s="412"/>
      <c r="PGB727" s="412"/>
      <c r="PGC727" s="412"/>
      <c r="PGD727" s="412"/>
      <c r="PGE727" s="412"/>
      <c r="PGF727" s="412"/>
      <c r="PGG727" s="412"/>
      <c r="PGH727" s="412"/>
      <c r="PGI727" s="412"/>
      <c r="PGJ727" s="412"/>
      <c r="PGK727" s="412"/>
      <c r="PGL727" s="412"/>
      <c r="PGM727" s="412"/>
      <c r="PGN727" s="412"/>
      <c r="PGO727" s="412"/>
      <c r="PGP727" s="412"/>
      <c r="PGQ727" s="412"/>
      <c r="PGR727" s="412"/>
      <c r="PGS727" s="412"/>
      <c r="PGT727" s="412"/>
      <c r="PGU727" s="412"/>
      <c r="PGV727" s="412"/>
      <c r="PGW727" s="412"/>
      <c r="PGX727" s="412"/>
      <c r="PGY727" s="412"/>
      <c r="PGZ727" s="412"/>
      <c r="PHA727" s="412"/>
      <c r="PHB727" s="412"/>
      <c r="PHC727" s="412"/>
      <c r="PHD727" s="412"/>
      <c r="PHE727" s="412"/>
      <c r="PHF727" s="412"/>
      <c r="PHG727" s="412"/>
      <c r="PHH727" s="412"/>
      <c r="PHI727" s="412"/>
      <c r="PHJ727" s="412"/>
      <c r="PHK727" s="412"/>
      <c r="PHL727" s="412"/>
      <c r="PHM727" s="412"/>
      <c r="PHN727" s="413"/>
      <c r="PHO727" s="413"/>
      <c r="PHP727" s="413"/>
      <c r="PHQ727" s="413"/>
      <c r="PHR727" s="413"/>
      <c r="PHS727" s="413"/>
      <c r="PHT727" s="413"/>
      <c r="PHU727" s="413"/>
      <c r="PHV727" s="413"/>
      <c r="PHW727" s="413"/>
      <c r="PHX727" s="413"/>
      <c r="PHY727" s="413"/>
      <c r="PHZ727" s="413"/>
      <c r="PIA727" s="413"/>
      <c r="PIB727" s="413"/>
      <c r="PIC727" s="413"/>
      <c r="PID727" s="413"/>
      <c r="PIE727" s="413"/>
      <c r="PIF727" s="413"/>
      <c r="PIG727" s="413"/>
      <c r="PIH727" s="413"/>
      <c r="PII727" s="413"/>
      <c r="PIJ727" s="413"/>
      <c r="PIK727" s="413"/>
      <c r="PIL727" s="414"/>
      <c r="PIM727" s="414"/>
      <c r="PIN727" s="414"/>
      <c r="PIO727" s="414"/>
      <c r="PIP727" s="414"/>
      <c r="PIQ727" s="413"/>
      <c r="PIR727" s="413"/>
      <c r="PIS727" s="414"/>
      <c r="PIT727" s="414"/>
      <c r="PIU727" s="413"/>
      <c r="PIV727" s="413"/>
      <c r="PIW727" s="414"/>
      <c r="PIX727" s="414"/>
      <c r="PIY727" s="413"/>
      <c r="PIZ727" s="413"/>
      <c r="PJA727" s="413"/>
      <c r="PJB727" s="413"/>
      <c r="PJC727" s="413"/>
      <c r="PJD727" s="413"/>
      <c r="PJE727" s="413"/>
      <c r="PJF727" s="414"/>
      <c r="PJG727" s="414"/>
      <c r="PJH727" s="413"/>
      <c r="PJI727" s="413"/>
      <c r="PJJ727" s="414"/>
      <c r="PJK727" s="414"/>
      <c r="PJL727" s="413"/>
      <c r="PJM727" s="413"/>
      <c r="PJN727" s="413"/>
      <c r="PJO727" s="413"/>
      <c r="PJP727" s="413"/>
      <c r="PJQ727" s="407"/>
      <c r="PJR727" s="439"/>
      <c r="PJS727" s="413"/>
      <c r="PJT727" s="413"/>
      <c r="PJU727" s="413"/>
      <c r="PJV727" s="413"/>
      <c r="PJW727" s="413"/>
      <c r="PJX727" s="413"/>
      <c r="PJY727" s="413"/>
      <c r="PJZ727" s="412"/>
      <c r="PKA727" s="412"/>
      <c r="PKB727" s="412"/>
      <c r="PKC727" s="412"/>
      <c r="PKD727" s="412"/>
      <c r="PKE727" s="412"/>
      <c r="PKF727" s="412"/>
      <c r="PKG727" s="412"/>
      <c r="PKH727" s="412"/>
      <c r="PKI727" s="412"/>
      <c r="PKJ727" s="412"/>
      <c r="PKK727" s="412"/>
      <c r="PKL727" s="412"/>
      <c r="PKM727" s="412"/>
      <c r="PKN727" s="412"/>
      <c r="PKO727" s="412"/>
      <c r="PKP727" s="412"/>
      <c r="PKQ727" s="412"/>
      <c r="PKR727" s="412"/>
      <c r="PKS727" s="412"/>
      <c r="PKT727" s="412"/>
      <c r="PKU727" s="412"/>
      <c r="PKV727" s="412"/>
      <c r="PKW727" s="412"/>
      <c r="PKX727" s="412"/>
      <c r="PKY727" s="412"/>
      <c r="PKZ727" s="412"/>
      <c r="PLA727" s="412"/>
      <c r="PLB727" s="412"/>
      <c r="PLC727" s="412"/>
      <c r="PLD727" s="412"/>
      <c r="PLE727" s="412"/>
      <c r="PLF727" s="412"/>
      <c r="PLG727" s="412"/>
      <c r="PLH727" s="412"/>
      <c r="PLI727" s="412"/>
      <c r="PLJ727" s="412"/>
      <c r="PLK727" s="412"/>
      <c r="PLL727" s="412"/>
      <c r="PLM727" s="412"/>
      <c r="PLN727" s="412"/>
      <c r="PLO727" s="412"/>
      <c r="PLP727" s="412"/>
      <c r="PLQ727" s="412"/>
      <c r="PLR727" s="413"/>
      <c r="PLS727" s="413"/>
      <c r="PLT727" s="413"/>
      <c r="PLU727" s="413"/>
      <c r="PLV727" s="413"/>
      <c r="PLW727" s="413"/>
      <c r="PLX727" s="413"/>
      <c r="PLY727" s="413"/>
      <c r="PLZ727" s="413"/>
      <c r="PMA727" s="413"/>
      <c r="PMB727" s="413"/>
      <c r="PMC727" s="413"/>
      <c r="PMD727" s="413"/>
      <c r="PME727" s="413"/>
      <c r="PMF727" s="413"/>
      <c r="PMG727" s="413"/>
      <c r="PMH727" s="413"/>
      <c r="PMI727" s="413"/>
      <c r="PMJ727" s="413"/>
      <c r="PMK727" s="413"/>
      <c r="PML727" s="413"/>
      <c r="PMM727" s="413"/>
      <c r="PMN727" s="413"/>
      <c r="PMO727" s="413"/>
      <c r="PMP727" s="414"/>
      <c r="PMQ727" s="414"/>
      <c r="PMR727" s="414"/>
      <c r="PMS727" s="414"/>
      <c r="PMT727" s="414"/>
      <c r="PMU727" s="413"/>
      <c r="PMV727" s="413"/>
      <c r="PMW727" s="414"/>
      <c r="PMX727" s="414"/>
      <c r="PMY727" s="413"/>
      <c r="PMZ727" s="413"/>
      <c r="PNA727" s="414"/>
      <c r="PNB727" s="414"/>
      <c r="PNC727" s="413"/>
      <c r="PND727" s="413"/>
      <c r="PNE727" s="413"/>
      <c r="PNF727" s="413"/>
      <c r="PNG727" s="413"/>
      <c r="PNH727" s="413"/>
      <c r="PNI727" s="413"/>
      <c r="PNJ727" s="414"/>
      <c r="PNK727" s="414"/>
      <c r="PNL727" s="413"/>
      <c r="PNM727" s="413"/>
      <c r="PNN727" s="414"/>
      <c r="PNO727" s="414"/>
      <c r="PNP727" s="413"/>
      <c r="PNQ727" s="413"/>
      <c r="PNR727" s="413"/>
      <c r="PNS727" s="413"/>
      <c r="PNT727" s="413"/>
      <c r="PNU727" s="407"/>
      <c r="PNV727" s="439"/>
      <c r="PNW727" s="413"/>
      <c r="PNX727" s="413"/>
      <c r="PNY727" s="413"/>
      <c r="PNZ727" s="413"/>
      <c r="POA727" s="413"/>
      <c r="POB727" s="413"/>
      <c r="POC727" s="413"/>
      <c r="POD727" s="412"/>
      <c r="POE727" s="412"/>
      <c r="POF727" s="412"/>
      <c r="POG727" s="412"/>
      <c r="POH727" s="412"/>
      <c r="POI727" s="412"/>
      <c r="POJ727" s="412"/>
      <c r="POK727" s="412"/>
      <c r="POL727" s="412"/>
      <c r="POM727" s="412"/>
      <c r="PON727" s="412"/>
      <c r="POO727" s="412"/>
      <c r="POP727" s="412"/>
      <c r="POQ727" s="412"/>
      <c r="POR727" s="412"/>
      <c r="POS727" s="412"/>
      <c r="POT727" s="412"/>
      <c r="POU727" s="412"/>
      <c r="POV727" s="412"/>
      <c r="POW727" s="412"/>
      <c r="POX727" s="412"/>
      <c r="POY727" s="412"/>
      <c r="POZ727" s="412"/>
      <c r="PPA727" s="412"/>
      <c r="PPB727" s="412"/>
      <c r="PPC727" s="412"/>
      <c r="PPD727" s="412"/>
      <c r="PPE727" s="412"/>
      <c r="PPF727" s="412"/>
      <c r="PPG727" s="412"/>
      <c r="PPH727" s="412"/>
      <c r="PPI727" s="412"/>
      <c r="PPJ727" s="412"/>
      <c r="PPK727" s="412"/>
      <c r="PPL727" s="412"/>
      <c r="PPM727" s="412"/>
      <c r="PPN727" s="412"/>
      <c r="PPO727" s="412"/>
      <c r="PPP727" s="412"/>
      <c r="PPQ727" s="412"/>
      <c r="PPR727" s="412"/>
      <c r="PPS727" s="412"/>
      <c r="PPT727" s="412"/>
      <c r="PPU727" s="412"/>
      <c r="PPV727" s="413"/>
      <c r="PPW727" s="413"/>
      <c r="PPX727" s="413"/>
      <c r="PPY727" s="413"/>
      <c r="PPZ727" s="413"/>
      <c r="PQA727" s="413"/>
      <c r="PQB727" s="413"/>
      <c r="PQC727" s="413"/>
      <c r="PQD727" s="413"/>
      <c r="PQE727" s="413"/>
      <c r="PQF727" s="413"/>
      <c r="PQG727" s="413"/>
      <c r="PQH727" s="413"/>
      <c r="PQI727" s="413"/>
      <c r="PQJ727" s="413"/>
      <c r="PQK727" s="413"/>
      <c r="PQL727" s="413"/>
      <c r="PQM727" s="413"/>
      <c r="PQN727" s="413"/>
      <c r="PQO727" s="413"/>
      <c r="PQP727" s="413"/>
      <c r="PQQ727" s="413"/>
      <c r="PQR727" s="413"/>
      <c r="PQS727" s="413"/>
      <c r="PQT727" s="414"/>
      <c r="PQU727" s="414"/>
      <c r="PQV727" s="414"/>
      <c r="PQW727" s="414"/>
      <c r="PQX727" s="414"/>
      <c r="PQY727" s="413"/>
      <c r="PQZ727" s="413"/>
      <c r="PRA727" s="414"/>
      <c r="PRB727" s="414"/>
      <c r="PRC727" s="413"/>
      <c r="PRD727" s="413"/>
      <c r="PRE727" s="414"/>
      <c r="PRF727" s="414"/>
      <c r="PRG727" s="413"/>
      <c r="PRH727" s="413"/>
      <c r="PRI727" s="413"/>
      <c r="PRJ727" s="413"/>
      <c r="PRK727" s="413"/>
      <c r="PRL727" s="413"/>
      <c r="PRM727" s="413"/>
      <c r="PRN727" s="414"/>
      <c r="PRO727" s="414"/>
      <c r="PRP727" s="413"/>
      <c r="PRQ727" s="413"/>
      <c r="PRR727" s="414"/>
      <c r="PRS727" s="414"/>
      <c r="PRT727" s="413"/>
      <c r="PRU727" s="413"/>
      <c r="PRV727" s="413"/>
      <c r="PRW727" s="413"/>
      <c r="PRX727" s="413"/>
      <c r="PRY727" s="407"/>
      <c r="PRZ727" s="439"/>
      <c r="PSA727" s="413"/>
      <c r="PSB727" s="413"/>
      <c r="PSC727" s="413"/>
      <c r="PSD727" s="413"/>
      <c r="PSE727" s="413"/>
      <c r="PSF727" s="413"/>
      <c r="PSG727" s="413"/>
      <c r="PSH727" s="412"/>
      <c r="PSI727" s="412"/>
      <c r="PSJ727" s="412"/>
      <c r="PSK727" s="412"/>
      <c r="PSL727" s="412"/>
      <c r="PSM727" s="412"/>
      <c r="PSN727" s="412"/>
      <c r="PSO727" s="412"/>
      <c r="PSP727" s="412"/>
      <c r="PSQ727" s="412"/>
      <c r="PSR727" s="412"/>
      <c r="PSS727" s="412"/>
      <c r="PST727" s="412"/>
      <c r="PSU727" s="412"/>
      <c r="PSV727" s="412"/>
      <c r="PSW727" s="412"/>
      <c r="PSX727" s="412"/>
      <c r="PSY727" s="412"/>
      <c r="PSZ727" s="412"/>
      <c r="PTA727" s="412"/>
      <c r="PTB727" s="412"/>
      <c r="PTC727" s="412"/>
      <c r="PTD727" s="412"/>
      <c r="PTE727" s="412"/>
      <c r="PTF727" s="412"/>
      <c r="PTG727" s="412"/>
      <c r="PTH727" s="412"/>
      <c r="PTI727" s="412"/>
      <c r="PTJ727" s="412"/>
      <c r="PTK727" s="412"/>
      <c r="PTL727" s="412"/>
      <c r="PTM727" s="412"/>
      <c r="PTN727" s="412"/>
      <c r="PTO727" s="412"/>
      <c r="PTP727" s="412"/>
      <c r="PTQ727" s="412"/>
      <c r="PTR727" s="412"/>
      <c r="PTS727" s="412"/>
      <c r="PTT727" s="412"/>
      <c r="PTU727" s="412"/>
      <c r="PTV727" s="412"/>
      <c r="PTW727" s="412"/>
      <c r="PTX727" s="412"/>
      <c r="PTY727" s="412"/>
      <c r="PTZ727" s="413"/>
      <c r="PUA727" s="413"/>
      <c r="PUB727" s="413"/>
      <c r="PUC727" s="413"/>
      <c r="PUD727" s="413"/>
      <c r="PUE727" s="413"/>
      <c r="PUF727" s="413"/>
      <c r="PUG727" s="413"/>
      <c r="PUH727" s="413"/>
      <c r="PUI727" s="413"/>
      <c r="PUJ727" s="413"/>
      <c r="PUK727" s="413"/>
      <c r="PUL727" s="413"/>
      <c r="PUM727" s="413"/>
      <c r="PUN727" s="413"/>
      <c r="PUO727" s="413"/>
      <c r="PUP727" s="413"/>
      <c r="PUQ727" s="413"/>
      <c r="PUR727" s="413"/>
      <c r="PUS727" s="413"/>
      <c r="PUT727" s="413"/>
      <c r="PUU727" s="413"/>
      <c r="PUV727" s="413"/>
      <c r="PUW727" s="413"/>
      <c r="PUX727" s="414"/>
      <c r="PUY727" s="414"/>
      <c r="PUZ727" s="414"/>
      <c r="PVA727" s="414"/>
      <c r="PVB727" s="414"/>
      <c r="PVC727" s="413"/>
      <c r="PVD727" s="413"/>
      <c r="PVE727" s="414"/>
      <c r="PVF727" s="414"/>
      <c r="PVG727" s="413"/>
      <c r="PVH727" s="413"/>
      <c r="PVI727" s="414"/>
      <c r="PVJ727" s="414"/>
      <c r="PVK727" s="413"/>
      <c r="PVL727" s="413"/>
      <c r="PVM727" s="413"/>
      <c r="PVN727" s="413"/>
      <c r="PVO727" s="413"/>
      <c r="PVP727" s="413"/>
      <c r="PVQ727" s="413"/>
      <c r="PVR727" s="414"/>
      <c r="PVS727" s="414"/>
      <c r="PVT727" s="413"/>
      <c r="PVU727" s="413"/>
      <c r="PVV727" s="414"/>
      <c r="PVW727" s="414"/>
      <c r="PVX727" s="413"/>
      <c r="PVY727" s="413"/>
      <c r="PVZ727" s="413"/>
      <c r="PWA727" s="413"/>
      <c r="PWB727" s="413"/>
      <c r="PWC727" s="407"/>
      <c r="PWD727" s="439"/>
      <c r="PWE727" s="413"/>
      <c r="PWF727" s="413"/>
      <c r="PWG727" s="413"/>
      <c r="PWH727" s="413"/>
      <c r="PWI727" s="413"/>
      <c r="PWJ727" s="413"/>
      <c r="PWK727" s="413"/>
      <c r="PWL727" s="412"/>
      <c r="PWM727" s="412"/>
      <c r="PWN727" s="412"/>
      <c r="PWO727" s="412"/>
      <c r="PWP727" s="412"/>
      <c r="PWQ727" s="412"/>
      <c r="PWR727" s="412"/>
      <c r="PWS727" s="412"/>
      <c r="PWT727" s="412"/>
      <c r="PWU727" s="412"/>
      <c r="PWV727" s="412"/>
      <c r="PWW727" s="412"/>
      <c r="PWX727" s="412"/>
      <c r="PWY727" s="412"/>
      <c r="PWZ727" s="412"/>
      <c r="PXA727" s="412"/>
      <c r="PXB727" s="412"/>
      <c r="PXC727" s="412"/>
      <c r="PXD727" s="412"/>
      <c r="PXE727" s="412"/>
      <c r="PXF727" s="412"/>
      <c r="PXG727" s="412"/>
      <c r="PXH727" s="412"/>
      <c r="PXI727" s="412"/>
      <c r="PXJ727" s="412"/>
      <c r="PXK727" s="412"/>
      <c r="PXL727" s="412"/>
      <c r="PXM727" s="412"/>
      <c r="PXN727" s="412"/>
      <c r="PXO727" s="412"/>
      <c r="PXP727" s="412"/>
      <c r="PXQ727" s="412"/>
      <c r="PXR727" s="412"/>
      <c r="PXS727" s="412"/>
      <c r="PXT727" s="412"/>
      <c r="PXU727" s="412"/>
      <c r="PXV727" s="412"/>
      <c r="PXW727" s="412"/>
      <c r="PXX727" s="412"/>
      <c r="PXY727" s="412"/>
      <c r="PXZ727" s="412"/>
      <c r="PYA727" s="412"/>
      <c r="PYB727" s="412"/>
      <c r="PYC727" s="412"/>
      <c r="PYD727" s="413"/>
      <c r="PYE727" s="413"/>
      <c r="PYF727" s="413"/>
      <c r="PYG727" s="413"/>
      <c r="PYH727" s="413"/>
      <c r="PYI727" s="413"/>
      <c r="PYJ727" s="413"/>
      <c r="PYK727" s="413"/>
      <c r="PYL727" s="413"/>
      <c r="PYM727" s="413"/>
      <c r="PYN727" s="413"/>
      <c r="PYO727" s="413"/>
      <c r="PYP727" s="413"/>
      <c r="PYQ727" s="413"/>
      <c r="PYR727" s="413"/>
      <c r="PYS727" s="413"/>
      <c r="PYT727" s="413"/>
      <c r="PYU727" s="413"/>
      <c r="PYV727" s="413"/>
      <c r="PYW727" s="413"/>
      <c r="PYX727" s="413"/>
      <c r="PYY727" s="413"/>
      <c r="PYZ727" s="413"/>
      <c r="PZA727" s="413"/>
      <c r="PZB727" s="414"/>
      <c r="PZC727" s="414"/>
      <c r="PZD727" s="414"/>
      <c r="PZE727" s="414"/>
      <c r="PZF727" s="414"/>
      <c r="PZG727" s="413"/>
      <c r="PZH727" s="413"/>
      <c r="PZI727" s="414"/>
      <c r="PZJ727" s="414"/>
      <c r="PZK727" s="413"/>
      <c r="PZL727" s="413"/>
      <c r="PZM727" s="414"/>
      <c r="PZN727" s="414"/>
      <c r="PZO727" s="413"/>
      <c r="PZP727" s="413"/>
      <c r="PZQ727" s="413"/>
      <c r="PZR727" s="413"/>
      <c r="PZS727" s="413"/>
      <c r="PZT727" s="413"/>
      <c r="PZU727" s="413"/>
      <c r="PZV727" s="414"/>
      <c r="PZW727" s="414"/>
      <c r="PZX727" s="413"/>
      <c r="PZY727" s="413"/>
      <c r="PZZ727" s="414"/>
      <c r="QAA727" s="414"/>
      <c r="QAB727" s="413"/>
      <c r="QAC727" s="413"/>
      <c r="QAD727" s="413"/>
      <c r="QAE727" s="413"/>
      <c r="QAF727" s="413"/>
      <c r="QAG727" s="407"/>
      <c r="QAH727" s="439"/>
      <c r="QAI727" s="413"/>
      <c r="QAJ727" s="413"/>
      <c r="QAK727" s="413"/>
      <c r="QAL727" s="413"/>
      <c r="QAM727" s="413"/>
      <c r="QAN727" s="413"/>
      <c r="QAO727" s="413"/>
      <c r="QAP727" s="412"/>
      <c r="QAQ727" s="412"/>
      <c r="QAR727" s="412"/>
      <c r="QAS727" s="412"/>
      <c r="QAT727" s="412"/>
      <c r="QAU727" s="412"/>
      <c r="QAV727" s="412"/>
      <c r="QAW727" s="412"/>
      <c r="QAX727" s="412"/>
      <c r="QAY727" s="412"/>
      <c r="QAZ727" s="412"/>
      <c r="QBA727" s="412"/>
      <c r="QBB727" s="412"/>
      <c r="QBC727" s="412"/>
      <c r="QBD727" s="412"/>
      <c r="QBE727" s="412"/>
      <c r="QBF727" s="412"/>
      <c r="QBG727" s="412"/>
      <c r="QBH727" s="412"/>
      <c r="QBI727" s="412"/>
      <c r="QBJ727" s="412"/>
      <c r="QBK727" s="412"/>
      <c r="QBL727" s="412"/>
      <c r="QBM727" s="412"/>
      <c r="QBN727" s="412"/>
      <c r="QBO727" s="412"/>
      <c r="QBP727" s="412"/>
      <c r="QBQ727" s="412"/>
      <c r="QBR727" s="412"/>
      <c r="QBS727" s="412"/>
      <c r="QBT727" s="412"/>
      <c r="QBU727" s="412"/>
      <c r="QBV727" s="412"/>
      <c r="QBW727" s="412"/>
      <c r="QBX727" s="412"/>
      <c r="QBY727" s="412"/>
      <c r="QBZ727" s="412"/>
      <c r="QCA727" s="412"/>
      <c r="QCB727" s="412"/>
      <c r="QCC727" s="412"/>
      <c r="QCD727" s="412"/>
      <c r="QCE727" s="412"/>
      <c r="QCF727" s="412"/>
      <c r="QCG727" s="412"/>
      <c r="QCH727" s="413"/>
      <c r="QCI727" s="413"/>
      <c r="QCJ727" s="413"/>
      <c r="QCK727" s="413"/>
      <c r="QCL727" s="413"/>
      <c r="QCM727" s="413"/>
      <c r="QCN727" s="413"/>
      <c r="QCO727" s="413"/>
      <c r="QCP727" s="413"/>
      <c r="QCQ727" s="413"/>
      <c r="QCR727" s="413"/>
      <c r="QCS727" s="413"/>
      <c r="QCT727" s="413"/>
      <c r="QCU727" s="413"/>
      <c r="QCV727" s="413"/>
      <c r="QCW727" s="413"/>
      <c r="QCX727" s="413"/>
      <c r="QCY727" s="413"/>
      <c r="QCZ727" s="413"/>
      <c r="QDA727" s="413"/>
      <c r="QDB727" s="413"/>
      <c r="QDC727" s="413"/>
      <c r="QDD727" s="413"/>
      <c r="QDE727" s="413"/>
      <c r="QDF727" s="414"/>
      <c r="QDG727" s="414"/>
      <c r="QDH727" s="414"/>
      <c r="QDI727" s="414"/>
      <c r="QDJ727" s="414"/>
      <c r="QDK727" s="413"/>
      <c r="QDL727" s="413"/>
      <c r="QDM727" s="414"/>
      <c r="QDN727" s="414"/>
      <c r="QDO727" s="413"/>
      <c r="QDP727" s="413"/>
      <c r="QDQ727" s="414"/>
      <c r="QDR727" s="414"/>
      <c r="QDS727" s="413"/>
      <c r="QDT727" s="413"/>
      <c r="QDU727" s="413"/>
      <c r="QDV727" s="413"/>
      <c r="QDW727" s="413"/>
      <c r="QDX727" s="413"/>
      <c r="QDY727" s="413"/>
      <c r="QDZ727" s="414"/>
      <c r="QEA727" s="414"/>
      <c r="QEB727" s="413"/>
      <c r="QEC727" s="413"/>
      <c r="QED727" s="414"/>
      <c r="QEE727" s="414"/>
      <c r="QEF727" s="413"/>
      <c r="QEG727" s="413"/>
      <c r="QEH727" s="413"/>
      <c r="QEI727" s="413"/>
      <c r="QEJ727" s="413"/>
      <c r="QEK727" s="407"/>
      <c r="QEL727" s="439"/>
      <c r="QEM727" s="413"/>
      <c r="QEN727" s="413"/>
      <c r="QEO727" s="413"/>
      <c r="QEP727" s="413"/>
      <c r="QEQ727" s="413"/>
      <c r="QER727" s="413"/>
      <c r="QES727" s="413"/>
      <c r="QET727" s="412"/>
      <c r="QEU727" s="412"/>
      <c r="QEV727" s="412"/>
      <c r="QEW727" s="412"/>
      <c r="QEX727" s="412"/>
      <c r="QEY727" s="412"/>
      <c r="QEZ727" s="412"/>
      <c r="QFA727" s="412"/>
      <c r="QFB727" s="412"/>
      <c r="QFC727" s="412"/>
      <c r="QFD727" s="412"/>
      <c r="QFE727" s="412"/>
      <c r="QFF727" s="412"/>
      <c r="QFG727" s="412"/>
      <c r="QFH727" s="412"/>
      <c r="QFI727" s="412"/>
      <c r="QFJ727" s="412"/>
      <c r="QFK727" s="412"/>
      <c r="QFL727" s="412"/>
      <c r="QFM727" s="412"/>
      <c r="QFN727" s="412"/>
      <c r="QFO727" s="412"/>
      <c r="QFP727" s="412"/>
      <c r="QFQ727" s="412"/>
      <c r="QFR727" s="412"/>
      <c r="QFS727" s="412"/>
      <c r="QFT727" s="412"/>
      <c r="QFU727" s="412"/>
      <c r="QFV727" s="412"/>
      <c r="QFW727" s="412"/>
      <c r="QFX727" s="412"/>
      <c r="QFY727" s="412"/>
      <c r="QFZ727" s="412"/>
      <c r="QGA727" s="412"/>
      <c r="QGB727" s="412"/>
      <c r="QGC727" s="412"/>
      <c r="QGD727" s="412"/>
      <c r="QGE727" s="412"/>
      <c r="QGF727" s="412"/>
      <c r="QGG727" s="412"/>
      <c r="QGH727" s="412"/>
      <c r="QGI727" s="412"/>
      <c r="QGJ727" s="412"/>
      <c r="QGK727" s="412"/>
      <c r="QGL727" s="413"/>
      <c r="QGM727" s="413"/>
      <c r="QGN727" s="413"/>
      <c r="QGO727" s="413"/>
      <c r="QGP727" s="413"/>
      <c r="QGQ727" s="413"/>
      <c r="QGR727" s="413"/>
      <c r="QGS727" s="413"/>
      <c r="QGT727" s="413"/>
      <c r="QGU727" s="413"/>
      <c r="QGV727" s="413"/>
      <c r="QGW727" s="413"/>
      <c r="QGX727" s="413"/>
      <c r="QGY727" s="413"/>
      <c r="QGZ727" s="413"/>
      <c r="QHA727" s="413"/>
      <c r="QHB727" s="413"/>
      <c r="QHC727" s="413"/>
      <c r="QHD727" s="413"/>
      <c r="QHE727" s="413"/>
      <c r="QHF727" s="413"/>
      <c r="QHG727" s="413"/>
      <c r="QHH727" s="413"/>
      <c r="QHI727" s="413"/>
      <c r="QHJ727" s="414"/>
      <c r="QHK727" s="414"/>
      <c r="QHL727" s="414"/>
      <c r="QHM727" s="414"/>
      <c r="QHN727" s="414"/>
      <c r="QHO727" s="413"/>
      <c r="QHP727" s="413"/>
      <c r="QHQ727" s="414"/>
      <c r="QHR727" s="414"/>
      <c r="QHS727" s="413"/>
      <c r="QHT727" s="413"/>
      <c r="QHU727" s="414"/>
      <c r="QHV727" s="414"/>
      <c r="QHW727" s="413"/>
      <c r="QHX727" s="413"/>
      <c r="QHY727" s="413"/>
      <c r="QHZ727" s="413"/>
      <c r="QIA727" s="413"/>
      <c r="QIB727" s="413"/>
      <c r="QIC727" s="413"/>
      <c r="QID727" s="414"/>
      <c r="QIE727" s="414"/>
      <c r="QIF727" s="413"/>
      <c r="QIG727" s="413"/>
      <c r="QIH727" s="414"/>
      <c r="QII727" s="414"/>
      <c r="QIJ727" s="413"/>
      <c r="QIK727" s="413"/>
      <c r="QIL727" s="413"/>
      <c r="QIM727" s="413"/>
      <c r="QIN727" s="413"/>
      <c r="QIO727" s="407"/>
      <c r="QIP727" s="439"/>
      <c r="QIQ727" s="413"/>
      <c r="QIR727" s="413"/>
      <c r="QIS727" s="413"/>
      <c r="QIT727" s="413"/>
      <c r="QIU727" s="413"/>
      <c r="QIV727" s="413"/>
      <c r="QIW727" s="413"/>
      <c r="QIX727" s="412"/>
      <c r="QIY727" s="412"/>
      <c r="QIZ727" s="412"/>
      <c r="QJA727" s="412"/>
      <c r="QJB727" s="412"/>
      <c r="QJC727" s="412"/>
      <c r="QJD727" s="412"/>
      <c r="QJE727" s="412"/>
      <c r="QJF727" s="412"/>
      <c r="QJG727" s="412"/>
      <c r="QJH727" s="412"/>
      <c r="QJI727" s="412"/>
      <c r="QJJ727" s="412"/>
      <c r="QJK727" s="412"/>
      <c r="QJL727" s="412"/>
      <c r="QJM727" s="412"/>
      <c r="QJN727" s="412"/>
      <c r="QJO727" s="412"/>
      <c r="QJP727" s="412"/>
      <c r="QJQ727" s="412"/>
      <c r="QJR727" s="412"/>
      <c r="QJS727" s="412"/>
      <c r="QJT727" s="412"/>
      <c r="QJU727" s="412"/>
      <c r="QJV727" s="412"/>
      <c r="QJW727" s="412"/>
      <c r="QJX727" s="412"/>
      <c r="QJY727" s="412"/>
      <c r="QJZ727" s="412"/>
      <c r="QKA727" s="412"/>
      <c r="QKB727" s="412"/>
      <c r="QKC727" s="412"/>
      <c r="QKD727" s="412"/>
      <c r="QKE727" s="412"/>
      <c r="QKF727" s="412"/>
      <c r="QKG727" s="412"/>
      <c r="QKH727" s="412"/>
      <c r="QKI727" s="412"/>
      <c r="QKJ727" s="412"/>
      <c r="QKK727" s="412"/>
      <c r="QKL727" s="412"/>
      <c r="QKM727" s="412"/>
      <c r="QKN727" s="412"/>
      <c r="QKO727" s="412"/>
      <c r="QKP727" s="413"/>
      <c r="QKQ727" s="413"/>
      <c r="QKR727" s="413"/>
      <c r="QKS727" s="413"/>
      <c r="QKT727" s="413"/>
      <c r="QKU727" s="413"/>
      <c r="QKV727" s="413"/>
      <c r="QKW727" s="413"/>
      <c r="QKX727" s="413"/>
      <c r="QKY727" s="413"/>
      <c r="QKZ727" s="413"/>
      <c r="QLA727" s="413"/>
      <c r="QLB727" s="413"/>
      <c r="QLC727" s="413"/>
      <c r="QLD727" s="413"/>
      <c r="QLE727" s="413"/>
      <c r="QLF727" s="413"/>
      <c r="QLG727" s="413"/>
      <c r="QLH727" s="413"/>
      <c r="QLI727" s="413"/>
      <c r="QLJ727" s="413"/>
      <c r="QLK727" s="413"/>
      <c r="QLL727" s="413"/>
      <c r="QLM727" s="413"/>
      <c r="QLN727" s="414"/>
      <c r="QLO727" s="414"/>
      <c r="QLP727" s="414"/>
      <c r="QLQ727" s="414"/>
      <c r="QLR727" s="414"/>
      <c r="QLS727" s="413"/>
      <c r="QLT727" s="413"/>
      <c r="QLU727" s="414"/>
      <c r="QLV727" s="414"/>
      <c r="QLW727" s="413"/>
      <c r="QLX727" s="413"/>
      <c r="QLY727" s="414"/>
      <c r="QLZ727" s="414"/>
      <c r="QMA727" s="413"/>
      <c r="QMB727" s="413"/>
      <c r="QMC727" s="413"/>
      <c r="QMD727" s="413"/>
      <c r="QME727" s="413"/>
      <c r="QMF727" s="413"/>
      <c r="QMG727" s="413"/>
      <c r="QMH727" s="414"/>
      <c r="QMI727" s="414"/>
      <c r="QMJ727" s="413"/>
      <c r="QMK727" s="413"/>
      <c r="QML727" s="414"/>
      <c r="QMM727" s="414"/>
      <c r="QMN727" s="413"/>
      <c r="QMO727" s="413"/>
      <c r="QMP727" s="413"/>
      <c r="QMQ727" s="413"/>
      <c r="QMR727" s="413"/>
      <c r="QMS727" s="407"/>
      <c r="QMT727" s="439"/>
      <c r="QMU727" s="413"/>
      <c r="QMV727" s="413"/>
      <c r="QMW727" s="413"/>
      <c r="QMX727" s="413"/>
      <c r="QMY727" s="413"/>
      <c r="QMZ727" s="413"/>
      <c r="QNA727" s="413"/>
      <c r="QNB727" s="412"/>
      <c r="QNC727" s="412"/>
      <c r="QND727" s="412"/>
      <c r="QNE727" s="412"/>
      <c r="QNF727" s="412"/>
      <c r="QNG727" s="412"/>
      <c r="QNH727" s="412"/>
      <c r="QNI727" s="412"/>
      <c r="QNJ727" s="412"/>
      <c r="QNK727" s="412"/>
      <c r="QNL727" s="412"/>
      <c r="QNM727" s="412"/>
      <c r="QNN727" s="412"/>
      <c r="QNO727" s="412"/>
      <c r="QNP727" s="412"/>
      <c r="QNQ727" s="412"/>
      <c r="QNR727" s="412"/>
      <c r="QNS727" s="412"/>
      <c r="QNT727" s="412"/>
      <c r="QNU727" s="412"/>
      <c r="QNV727" s="412"/>
      <c r="QNW727" s="412"/>
      <c r="QNX727" s="412"/>
      <c r="QNY727" s="412"/>
      <c r="QNZ727" s="412"/>
      <c r="QOA727" s="412"/>
      <c r="QOB727" s="412"/>
      <c r="QOC727" s="412"/>
      <c r="QOD727" s="412"/>
      <c r="QOE727" s="412"/>
      <c r="QOF727" s="412"/>
      <c r="QOG727" s="412"/>
      <c r="QOH727" s="412"/>
      <c r="QOI727" s="412"/>
      <c r="QOJ727" s="412"/>
      <c r="QOK727" s="412"/>
      <c r="QOL727" s="412"/>
      <c r="QOM727" s="412"/>
      <c r="QON727" s="412"/>
      <c r="QOO727" s="412"/>
      <c r="QOP727" s="412"/>
      <c r="QOQ727" s="412"/>
      <c r="QOR727" s="412"/>
      <c r="QOS727" s="412"/>
      <c r="QOT727" s="413"/>
      <c r="QOU727" s="413"/>
      <c r="QOV727" s="413"/>
      <c r="QOW727" s="413"/>
      <c r="QOX727" s="413"/>
      <c r="QOY727" s="413"/>
      <c r="QOZ727" s="413"/>
      <c r="QPA727" s="413"/>
      <c r="QPB727" s="413"/>
      <c r="QPC727" s="413"/>
      <c r="QPD727" s="413"/>
      <c r="QPE727" s="413"/>
      <c r="QPF727" s="413"/>
      <c r="QPG727" s="413"/>
      <c r="QPH727" s="413"/>
      <c r="QPI727" s="413"/>
      <c r="QPJ727" s="413"/>
      <c r="QPK727" s="413"/>
      <c r="QPL727" s="413"/>
      <c r="QPM727" s="413"/>
      <c r="QPN727" s="413"/>
      <c r="QPO727" s="413"/>
      <c r="QPP727" s="413"/>
      <c r="QPQ727" s="413"/>
      <c r="QPR727" s="414"/>
      <c r="QPS727" s="414"/>
      <c r="QPT727" s="414"/>
      <c r="QPU727" s="414"/>
      <c r="QPV727" s="414"/>
      <c r="QPW727" s="413"/>
      <c r="QPX727" s="413"/>
      <c r="QPY727" s="414"/>
      <c r="QPZ727" s="414"/>
      <c r="QQA727" s="413"/>
      <c r="QQB727" s="413"/>
      <c r="QQC727" s="414"/>
      <c r="QQD727" s="414"/>
      <c r="QQE727" s="413"/>
      <c r="QQF727" s="413"/>
      <c r="QQG727" s="413"/>
      <c r="QQH727" s="413"/>
      <c r="QQI727" s="413"/>
      <c r="QQJ727" s="413"/>
      <c r="QQK727" s="413"/>
      <c r="QQL727" s="414"/>
      <c r="QQM727" s="414"/>
      <c r="QQN727" s="413"/>
      <c r="QQO727" s="413"/>
      <c r="QQP727" s="414"/>
      <c r="QQQ727" s="414"/>
      <c r="QQR727" s="413"/>
      <c r="QQS727" s="413"/>
      <c r="QQT727" s="413"/>
      <c r="QQU727" s="413"/>
      <c r="QQV727" s="413"/>
      <c r="QQW727" s="407"/>
      <c r="QQX727" s="439"/>
      <c r="QQY727" s="413"/>
      <c r="QQZ727" s="413"/>
      <c r="QRA727" s="413"/>
      <c r="QRB727" s="413"/>
      <c r="QRC727" s="413"/>
      <c r="QRD727" s="413"/>
      <c r="QRE727" s="413"/>
      <c r="QRF727" s="412"/>
      <c r="QRG727" s="412"/>
      <c r="QRH727" s="412"/>
      <c r="QRI727" s="412"/>
      <c r="QRJ727" s="412"/>
      <c r="QRK727" s="412"/>
      <c r="QRL727" s="412"/>
      <c r="QRM727" s="412"/>
      <c r="QRN727" s="412"/>
      <c r="QRO727" s="412"/>
      <c r="QRP727" s="412"/>
      <c r="QRQ727" s="412"/>
      <c r="QRR727" s="412"/>
      <c r="QRS727" s="412"/>
      <c r="QRT727" s="412"/>
      <c r="QRU727" s="412"/>
      <c r="QRV727" s="412"/>
      <c r="QRW727" s="412"/>
      <c r="QRX727" s="412"/>
      <c r="QRY727" s="412"/>
      <c r="QRZ727" s="412"/>
      <c r="QSA727" s="412"/>
      <c r="QSB727" s="412"/>
      <c r="QSC727" s="412"/>
      <c r="QSD727" s="412"/>
      <c r="QSE727" s="412"/>
      <c r="QSF727" s="412"/>
      <c r="QSG727" s="412"/>
      <c r="QSH727" s="412"/>
      <c r="QSI727" s="412"/>
      <c r="QSJ727" s="412"/>
      <c r="QSK727" s="412"/>
      <c r="QSL727" s="412"/>
      <c r="QSM727" s="412"/>
      <c r="QSN727" s="412"/>
      <c r="QSO727" s="412"/>
      <c r="QSP727" s="412"/>
      <c r="QSQ727" s="412"/>
      <c r="QSR727" s="412"/>
      <c r="QSS727" s="412"/>
      <c r="QST727" s="412"/>
      <c r="QSU727" s="412"/>
      <c r="QSV727" s="412"/>
      <c r="QSW727" s="412"/>
      <c r="QSX727" s="413"/>
      <c r="QSY727" s="413"/>
      <c r="QSZ727" s="413"/>
      <c r="QTA727" s="413"/>
      <c r="QTB727" s="413"/>
      <c r="QTC727" s="413"/>
      <c r="QTD727" s="413"/>
      <c r="QTE727" s="413"/>
      <c r="QTF727" s="413"/>
      <c r="QTG727" s="413"/>
      <c r="QTH727" s="413"/>
      <c r="QTI727" s="413"/>
      <c r="QTJ727" s="413"/>
      <c r="QTK727" s="413"/>
      <c r="QTL727" s="413"/>
      <c r="QTM727" s="413"/>
      <c r="QTN727" s="413"/>
      <c r="QTO727" s="413"/>
      <c r="QTP727" s="413"/>
      <c r="QTQ727" s="413"/>
      <c r="QTR727" s="413"/>
      <c r="QTS727" s="413"/>
      <c r="QTT727" s="413"/>
      <c r="QTU727" s="413"/>
      <c r="QTV727" s="414"/>
      <c r="QTW727" s="414"/>
      <c r="QTX727" s="414"/>
      <c r="QTY727" s="414"/>
      <c r="QTZ727" s="414"/>
      <c r="QUA727" s="413"/>
      <c r="QUB727" s="413"/>
      <c r="QUC727" s="414"/>
      <c r="QUD727" s="414"/>
      <c r="QUE727" s="413"/>
      <c r="QUF727" s="413"/>
      <c r="QUG727" s="414"/>
      <c r="QUH727" s="414"/>
      <c r="QUI727" s="413"/>
      <c r="QUJ727" s="413"/>
      <c r="QUK727" s="413"/>
      <c r="QUL727" s="413"/>
      <c r="QUM727" s="413"/>
      <c r="QUN727" s="413"/>
      <c r="QUO727" s="413"/>
      <c r="QUP727" s="414"/>
      <c r="QUQ727" s="414"/>
      <c r="QUR727" s="413"/>
      <c r="QUS727" s="413"/>
      <c r="QUT727" s="414"/>
      <c r="QUU727" s="414"/>
      <c r="QUV727" s="413"/>
      <c r="QUW727" s="413"/>
      <c r="QUX727" s="413"/>
      <c r="QUY727" s="413"/>
      <c r="QUZ727" s="413"/>
      <c r="QVA727" s="407"/>
      <c r="QVB727" s="439"/>
      <c r="QVC727" s="413"/>
      <c r="QVD727" s="413"/>
      <c r="QVE727" s="413"/>
      <c r="QVF727" s="413"/>
      <c r="QVG727" s="413"/>
      <c r="QVH727" s="413"/>
      <c r="QVI727" s="413"/>
      <c r="QVJ727" s="412"/>
      <c r="QVK727" s="412"/>
      <c r="QVL727" s="412"/>
      <c r="QVM727" s="412"/>
      <c r="QVN727" s="412"/>
      <c r="QVO727" s="412"/>
      <c r="QVP727" s="412"/>
      <c r="QVQ727" s="412"/>
      <c r="QVR727" s="412"/>
      <c r="QVS727" s="412"/>
      <c r="QVT727" s="412"/>
      <c r="QVU727" s="412"/>
      <c r="QVV727" s="412"/>
      <c r="QVW727" s="412"/>
      <c r="QVX727" s="412"/>
      <c r="QVY727" s="412"/>
      <c r="QVZ727" s="412"/>
      <c r="QWA727" s="412"/>
      <c r="QWB727" s="412"/>
      <c r="QWC727" s="412"/>
      <c r="QWD727" s="412"/>
      <c r="QWE727" s="412"/>
      <c r="QWF727" s="412"/>
      <c r="QWG727" s="412"/>
      <c r="QWH727" s="412"/>
      <c r="QWI727" s="412"/>
      <c r="QWJ727" s="412"/>
      <c r="QWK727" s="412"/>
      <c r="QWL727" s="412"/>
      <c r="QWM727" s="412"/>
      <c r="QWN727" s="412"/>
      <c r="QWO727" s="412"/>
      <c r="QWP727" s="412"/>
      <c r="QWQ727" s="412"/>
      <c r="QWR727" s="412"/>
      <c r="QWS727" s="412"/>
      <c r="QWT727" s="412"/>
      <c r="QWU727" s="412"/>
      <c r="QWV727" s="412"/>
      <c r="QWW727" s="412"/>
      <c r="QWX727" s="412"/>
      <c r="QWY727" s="412"/>
      <c r="QWZ727" s="412"/>
      <c r="QXA727" s="412"/>
      <c r="QXB727" s="413"/>
      <c r="QXC727" s="413"/>
      <c r="QXD727" s="413"/>
      <c r="QXE727" s="413"/>
      <c r="QXF727" s="413"/>
      <c r="QXG727" s="413"/>
      <c r="QXH727" s="413"/>
      <c r="QXI727" s="413"/>
      <c r="QXJ727" s="413"/>
      <c r="QXK727" s="413"/>
      <c r="QXL727" s="413"/>
      <c r="QXM727" s="413"/>
      <c r="QXN727" s="413"/>
      <c r="QXO727" s="413"/>
      <c r="QXP727" s="413"/>
      <c r="QXQ727" s="413"/>
      <c r="QXR727" s="413"/>
      <c r="QXS727" s="413"/>
      <c r="QXT727" s="413"/>
      <c r="QXU727" s="413"/>
      <c r="QXV727" s="413"/>
      <c r="QXW727" s="413"/>
      <c r="QXX727" s="413"/>
      <c r="QXY727" s="413"/>
      <c r="QXZ727" s="414"/>
      <c r="QYA727" s="414"/>
      <c r="QYB727" s="414"/>
      <c r="QYC727" s="414"/>
      <c r="QYD727" s="414"/>
      <c r="QYE727" s="413"/>
      <c r="QYF727" s="413"/>
      <c r="QYG727" s="414"/>
      <c r="QYH727" s="414"/>
      <c r="QYI727" s="413"/>
      <c r="QYJ727" s="413"/>
      <c r="QYK727" s="414"/>
      <c r="QYL727" s="414"/>
      <c r="QYM727" s="413"/>
      <c r="QYN727" s="413"/>
      <c r="QYO727" s="413"/>
      <c r="QYP727" s="413"/>
      <c r="QYQ727" s="413"/>
      <c r="QYR727" s="413"/>
      <c r="QYS727" s="413"/>
      <c r="QYT727" s="414"/>
      <c r="QYU727" s="414"/>
      <c r="QYV727" s="413"/>
      <c r="QYW727" s="413"/>
      <c r="QYX727" s="414"/>
      <c r="QYY727" s="414"/>
      <c r="QYZ727" s="413"/>
      <c r="QZA727" s="413"/>
      <c r="QZB727" s="413"/>
      <c r="QZC727" s="413"/>
      <c r="QZD727" s="413"/>
      <c r="QZE727" s="407"/>
      <c r="QZF727" s="439"/>
      <c r="QZG727" s="413"/>
      <c r="QZH727" s="413"/>
      <c r="QZI727" s="413"/>
      <c r="QZJ727" s="413"/>
      <c r="QZK727" s="413"/>
      <c r="QZL727" s="413"/>
      <c r="QZM727" s="413"/>
      <c r="QZN727" s="412"/>
      <c r="QZO727" s="412"/>
      <c r="QZP727" s="412"/>
      <c r="QZQ727" s="412"/>
      <c r="QZR727" s="412"/>
      <c r="QZS727" s="412"/>
      <c r="QZT727" s="412"/>
      <c r="QZU727" s="412"/>
      <c r="QZV727" s="412"/>
      <c r="QZW727" s="412"/>
      <c r="QZX727" s="412"/>
      <c r="QZY727" s="412"/>
      <c r="QZZ727" s="412"/>
      <c r="RAA727" s="412"/>
      <c r="RAB727" s="412"/>
      <c r="RAC727" s="412"/>
      <c r="RAD727" s="412"/>
      <c r="RAE727" s="412"/>
      <c r="RAF727" s="412"/>
      <c r="RAG727" s="412"/>
      <c r="RAH727" s="412"/>
      <c r="RAI727" s="412"/>
      <c r="RAJ727" s="412"/>
      <c r="RAK727" s="412"/>
      <c r="RAL727" s="412"/>
      <c r="RAM727" s="412"/>
      <c r="RAN727" s="412"/>
      <c r="RAO727" s="412"/>
      <c r="RAP727" s="412"/>
      <c r="RAQ727" s="412"/>
      <c r="RAR727" s="412"/>
      <c r="RAS727" s="412"/>
      <c r="RAT727" s="412"/>
      <c r="RAU727" s="412"/>
      <c r="RAV727" s="412"/>
      <c r="RAW727" s="412"/>
      <c r="RAX727" s="412"/>
      <c r="RAY727" s="412"/>
      <c r="RAZ727" s="412"/>
      <c r="RBA727" s="412"/>
      <c r="RBB727" s="412"/>
      <c r="RBC727" s="412"/>
      <c r="RBD727" s="412"/>
      <c r="RBE727" s="412"/>
      <c r="RBF727" s="413"/>
      <c r="RBG727" s="413"/>
      <c r="RBH727" s="413"/>
      <c r="RBI727" s="413"/>
      <c r="RBJ727" s="413"/>
      <c r="RBK727" s="413"/>
      <c r="RBL727" s="413"/>
      <c r="RBM727" s="413"/>
      <c r="RBN727" s="413"/>
      <c r="RBO727" s="413"/>
      <c r="RBP727" s="413"/>
      <c r="RBQ727" s="413"/>
      <c r="RBR727" s="413"/>
      <c r="RBS727" s="413"/>
      <c r="RBT727" s="413"/>
      <c r="RBU727" s="413"/>
      <c r="RBV727" s="413"/>
      <c r="RBW727" s="413"/>
      <c r="RBX727" s="413"/>
      <c r="RBY727" s="413"/>
      <c r="RBZ727" s="413"/>
      <c r="RCA727" s="413"/>
      <c r="RCB727" s="413"/>
    </row>
    <row r="728" spans="1:12248" s="54" customFormat="1" ht="66.75" customHeight="1" x14ac:dyDescent="0.25">
      <c r="B728" s="230" t="s">
        <v>34</v>
      </c>
      <c r="C728" s="150" t="s">
        <v>121</v>
      </c>
      <c r="D728" s="254">
        <f>F728</f>
        <v>862734.58975999989</v>
      </c>
      <c r="E728" s="254">
        <f>E729+E730</f>
        <v>0</v>
      </c>
      <c r="F728" s="254">
        <f>F729+F730</f>
        <v>862734.58975999989</v>
      </c>
      <c r="G728" s="254">
        <f t="shared" ref="G728:H728" si="1785">G729+G730</f>
        <v>0</v>
      </c>
      <c r="H728" s="254">
        <f t="shared" si="1785"/>
        <v>0</v>
      </c>
      <c r="I728" s="254">
        <f t="shared" ref="I728:I773" si="1786">K728+M728+O728</f>
        <v>299702.87001000001</v>
      </c>
      <c r="J728" s="575">
        <f t="shared" ref="J728:J784" si="1787">I728/D728</f>
        <v>0.34738710324964828</v>
      </c>
      <c r="K728" s="254"/>
      <c r="L728" s="125"/>
      <c r="M728" s="254">
        <f>M729+M730</f>
        <v>299702.87001000001</v>
      </c>
      <c r="N728" s="575">
        <f>M728/F728</f>
        <v>0.34738710324964828</v>
      </c>
      <c r="O728" s="125"/>
      <c r="P728" s="125"/>
      <c r="Q728" s="125"/>
      <c r="R728" s="125"/>
      <c r="S728" s="254">
        <f t="shared" si="1723"/>
        <v>270202.33486</v>
      </c>
      <c r="T728" s="575">
        <f t="shared" si="1724"/>
        <v>0.31319288465664319</v>
      </c>
      <c r="U728" s="125">
        <f>U729+U730</f>
        <v>0</v>
      </c>
      <c r="V728" s="125"/>
      <c r="W728" s="254">
        <f>W729+W730</f>
        <v>270202.33486</v>
      </c>
      <c r="X728" s="587">
        <f t="shared" ref="X728:X733" si="1788">W728/F728</f>
        <v>0.31319288465664319</v>
      </c>
      <c r="Y728" s="125">
        <f t="shared" ref="Y728" si="1789">Y729+Y730</f>
        <v>0</v>
      </c>
      <c r="Z728" s="125"/>
      <c r="AA728" s="125"/>
      <c r="AB728" s="125"/>
      <c r="AC728" s="254">
        <f>AC729+AC730</f>
        <v>781369.47992999991</v>
      </c>
      <c r="AD728" s="587">
        <f t="shared" si="1754"/>
        <v>0.905689292169641</v>
      </c>
      <c r="AE728" s="125"/>
      <c r="AF728" s="575"/>
      <c r="AG728" s="254">
        <f>AG729+AG730</f>
        <v>781369.47992999991</v>
      </c>
      <c r="AH728" s="587">
        <f t="shared" si="1755"/>
        <v>0.905689292169641</v>
      </c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>
        <f>AU729+AU730</f>
        <v>320238.34641</v>
      </c>
      <c r="AV728" s="125">
        <f>AX728</f>
        <v>1207079.31605</v>
      </c>
      <c r="AW728" s="125">
        <f>AW729+AW730</f>
        <v>0</v>
      </c>
      <c r="AX728" s="125">
        <f>AX729+AX730</f>
        <v>1207079.31605</v>
      </c>
      <c r="AY728" s="125">
        <f t="shared" ref="AY728:AZ728" si="1790">AY729+AY730</f>
        <v>0</v>
      </c>
      <c r="AZ728" s="125">
        <f t="shared" si="1790"/>
        <v>0</v>
      </c>
      <c r="BA728" s="125">
        <f t="shared" si="1775"/>
        <v>0</v>
      </c>
      <c r="BB728" s="102"/>
      <c r="BC728" s="102"/>
      <c r="BD728" s="102"/>
      <c r="BE728" s="125">
        <f t="shared" si="1776"/>
        <v>0</v>
      </c>
      <c r="BF728" s="125">
        <f t="shared" si="1777"/>
        <v>0</v>
      </c>
      <c r="BG728" s="102">
        <f t="shared" si="1778"/>
        <v>0</v>
      </c>
      <c r="BH728" s="666">
        <f t="shared" si="1779"/>
        <v>0</v>
      </c>
      <c r="BI728" s="125">
        <f>BK728</f>
        <v>1073576.14142</v>
      </c>
      <c r="BJ728" s="125">
        <f>BJ729+BJ730</f>
        <v>0</v>
      </c>
      <c r="BK728" s="125">
        <f t="shared" ref="BK728:BM728" si="1791">BK729+BK730</f>
        <v>1073576.14142</v>
      </c>
      <c r="BL728" s="125">
        <f t="shared" si="1791"/>
        <v>0</v>
      </c>
      <c r="BM728" s="125">
        <f t="shared" si="1791"/>
        <v>0</v>
      </c>
      <c r="BN728" s="125">
        <f>BN729+BN730</f>
        <v>-59318.450709999997</v>
      </c>
      <c r="BO728" s="125">
        <f>BQ728</f>
        <v>1014257.69071</v>
      </c>
      <c r="BP728" s="125">
        <f>BP729+BP730</f>
        <v>0</v>
      </c>
      <c r="BQ728" s="125">
        <f t="shared" ref="BQ728:BS728" si="1792">BQ729+BQ730</f>
        <v>1014257.69071</v>
      </c>
      <c r="BR728" s="125">
        <f t="shared" si="1792"/>
        <v>0</v>
      </c>
      <c r="BS728" s="125">
        <f t="shared" si="1792"/>
        <v>0</v>
      </c>
      <c r="BT728" s="102">
        <f t="shared" si="1780"/>
        <v>0</v>
      </c>
      <c r="BU728" s="125">
        <f t="shared" si="1781"/>
        <v>0</v>
      </c>
      <c r="BV728" s="125">
        <f>BX728</f>
        <v>355000</v>
      </c>
      <c r="BW728" s="125">
        <f>BW729+BW730</f>
        <v>0</v>
      </c>
      <c r="BX728" s="125">
        <f>BX729+BX730</f>
        <v>355000</v>
      </c>
      <c r="BY728" s="102"/>
      <c r="BZ728" s="125">
        <f>BZ729+BZ730</f>
        <v>0</v>
      </c>
      <c r="CA728" s="125">
        <f t="shared" si="1782"/>
        <v>0</v>
      </c>
      <c r="CB728" s="254">
        <f>CB729+CB730</f>
        <v>0</v>
      </c>
      <c r="CC728" s="35"/>
      <c r="CD728" s="254"/>
      <c r="CE728" s="125">
        <f>CG728</f>
        <v>355000</v>
      </c>
      <c r="CF728" s="254">
        <f>CF729</f>
        <v>0</v>
      </c>
      <c r="CG728" s="125">
        <f>CG729+CG730</f>
        <v>355000</v>
      </c>
      <c r="CH728" s="35">
        <f t="shared" si="1783"/>
        <v>0</v>
      </c>
      <c r="CI728" s="254">
        <f t="shared" si="1784"/>
        <v>0</v>
      </c>
      <c r="CJ728" s="125"/>
      <c r="CK728" s="125">
        <f>CM728</f>
        <v>355000</v>
      </c>
      <c r="CL728" s="125">
        <f>CL729+CL730</f>
        <v>0</v>
      </c>
      <c r="CM728" s="125">
        <f>CM729+CM730</f>
        <v>355000</v>
      </c>
      <c r="CN728" s="102"/>
      <c r="CO728" s="125">
        <f>CO729+CO730</f>
        <v>0</v>
      </c>
    </row>
    <row r="729" spans="1:12248" s="39" customFormat="1" ht="28.5" hidden="1" customHeight="1" x14ac:dyDescent="0.25">
      <c r="B729" s="234"/>
      <c r="C729" s="130" t="s">
        <v>122</v>
      </c>
      <c r="D729" s="188">
        <f>E729+F729+G729+H729</f>
        <v>675393.64871999994</v>
      </c>
      <c r="E729" s="188">
        <f>E732+E735+E738+E741+E746</f>
        <v>0</v>
      </c>
      <c r="F729" s="188">
        <f t="shared" ref="F729:H729" si="1793">F732+F735+F738+F741+F746</f>
        <v>675393.64871999994</v>
      </c>
      <c r="G729" s="188">
        <f t="shared" si="1793"/>
        <v>0</v>
      </c>
      <c r="H729" s="188">
        <f t="shared" si="1793"/>
        <v>0</v>
      </c>
      <c r="I729" s="188">
        <f t="shared" si="1786"/>
        <v>242448.96590000001</v>
      </c>
      <c r="J729" s="592">
        <f t="shared" si="1787"/>
        <v>0.35897430536915342</v>
      </c>
      <c r="K729" s="188"/>
      <c r="L729" s="130"/>
      <c r="M729" s="188">
        <f t="shared" ref="M729" si="1794">M732+M735+M738+M741+M746</f>
        <v>242448.96590000001</v>
      </c>
      <c r="N729" s="592">
        <f t="shared" ref="N729:N747" si="1795">M729/F729</f>
        <v>0.35897430536915342</v>
      </c>
      <c r="O729" s="130"/>
      <c r="P729" s="130"/>
      <c r="Q729" s="130"/>
      <c r="R729" s="130"/>
      <c r="S729" s="188">
        <f t="shared" si="1723"/>
        <v>209938.9411</v>
      </c>
      <c r="T729" s="592">
        <f t="shared" si="1724"/>
        <v>0.3108393771511983</v>
      </c>
      <c r="U729" s="130"/>
      <c r="V729" s="130"/>
      <c r="W729" s="188">
        <f t="shared" ref="W729" si="1796">W732+W735+W738+W741+W746</f>
        <v>209938.9411</v>
      </c>
      <c r="X729" s="586">
        <f t="shared" si="1788"/>
        <v>0.3108393771511983</v>
      </c>
      <c r="Y729" s="130">
        <f t="shared" ref="Y729" si="1797">Y732+Y735+Y738+Y741+Y746</f>
        <v>0</v>
      </c>
      <c r="Z729" s="130"/>
      <c r="AA729" s="130"/>
      <c r="AB729" s="130"/>
      <c r="AC729" s="188">
        <f>AE729+AG729+AI729</f>
        <v>634486.11911999993</v>
      </c>
      <c r="AD729" s="586">
        <f t="shared" si="1754"/>
        <v>0.93943157493777507</v>
      </c>
      <c r="AE729" s="130"/>
      <c r="AF729" s="776"/>
      <c r="AG729" s="188">
        <f t="shared" ref="AG729" si="1798">AG732+AG735+AG738+AG741+AG746</f>
        <v>634486.11911999993</v>
      </c>
      <c r="AH729" s="586">
        <f t="shared" si="1755"/>
        <v>0.93943157493777507</v>
      </c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>
        <f>AU732+AU735+AU738+AU741+AU746</f>
        <v>303736.09641</v>
      </c>
      <c r="AV729" s="130">
        <f>AW729+AX729+AY729+AZ729</f>
        <v>1025713.5090300001</v>
      </c>
      <c r="AW729" s="130">
        <f>AW732+AW735+AW738+AW741+AW746</f>
        <v>0</v>
      </c>
      <c r="AX729" s="130">
        <f t="shared" ref="AX729:AZ729" si="1799">AX732+AX735+AX738+AX741+AX746</f>
        <v>1025713.5090300001</v>
      </c>
      <c r="AY729" s="130">
        <f t="shared" si="1799"/>
        <v>0</v>
      </c>
      <c r="AZ729" s="130">
        <f t="shared" si="1799"/>
        <v>0</v>
      </c>
      <c r="BA729" s="780">
        <f t="shared" si="1775"/>
        <v>0</v>
      </c>
      <c r="BB729" s="37"/>
      <c r="BC729" s="37"/>
      <c r="BD729" s="37"/>
      <c r="BE729" s="130">
        <f t="shared" si="1776"/>
        <v>0</v>
      </c>
      <c r="BF729" s="130">
        <f t="shared" si="1777"/>
        <v>0</v>
      </c>
      <c r="BG729" s="37">
        <f t="shared" si="1778"/>
        <v>0</v>
      </c>
      <c r="BH729" s="37">
        <f t="shared" si="1779"/>
        <v>0</v>
      </c>
      <c r="BI729" s="130">
        <f>BJ729+BK729+BL729+BM729</f>
        <v>1008675.40222</v>
      </c>
      <c r="BJ729" s="130">
        <f>BJ732+BJ735+BJ738+BJ741+BJ746</f>
        <v>0</v>
      </c>
      <c r="BK729" s="130">
        <f t="shared" ref="BK729" si="1800">BK732+BK735+BK738+BK741+BK746</f>
        <v>1008675.40222</v>
      </c>
      <c r="BL729" s="130">
        <f t="shared" ref="BL729:BN729" si="1801">BL732+BL735+BL738+BL741+BL746</f>
        <v>0</v>
      </c>
      <c r="BM729" s="130">
        <f t="shared" si="1801"/>
        <v>0</v>
      </c>
      <c r="BN729" s="130">
        <f t="shared" si="1801"/>
        <v>-59318.450709999997</v>
      </c>
      <c r="BO729" s="130">
        <f>BP729+BQ729+BR729+BS729</f>
        <v>949356.95151000004</v>
      </c>
      <c r="BP729" s="130">
        <f>BP732+BP735+BP738+BP741+BP746</f>
        <v>0</v>
      </c>
      <c r="BQ729" s="130">
        <f t="shared" ref="BQ729" si="1802">BQ732+BQ735+BQ738+BQ741+BQ746</f>
        <v>949356.95151000004</v>
      </c>
      <c r="BR729" s="130">
        <f t="shared" ref="BR729:BS729" si="1803">BR732+BR735+BR738+BR741+BR746</f>
        <v>0</v>
      </c>
      <c r="BS729" s="130">
        <f t="shared" si="1803"/>
        <v>0</v>
      </c>
      <c r="BT729" s="37">
        <f t="shared" si="1780"/>
        <v>0</v>
      </c>
      <c r="BU729" s="37">
        <f t="shared" si="1781"/>
        <v>0</v>
      </c>
      <c r="BV729" s="130">
        <f>BW729+BX729+BY729+BZ729</f>
        <v>300000</v>
      </c>
      <c r="BW729" s="130">
        <f>BW732+BW735+BW738+BW741+BW746</f>
        <v>0</v>
      </c>
      <c r="BX729" s="130">
        <f t="shared" ref="BX729:BZ729" si="1804">BX732+BX735+BX738+BX741+BX746</f>
        <v>300000</v>
      </c>
      <c r="BY729" s="130">
        <f t="shared" si="1804"/>
        <v>0</v>
      </c>
      <c r="BZ729" s="130">
        <f t="shared" si="1804"/>
        <v>0</v>
      </c>
      <c r="CA729" s="130">
        <f t="shared" si="1782"/>
        <v>0</v>
      </c>
      <c r="CB729" s="188">
        <f>CB732+CB735+CB738+CB741+CB743</f>
        <v>0</v>
      </c>
      <c r="CC729" s="189"/>
      <c r="CD729" s="189"/>
      <c r="CE729" s="130">
        <f>CG729</f>
        <v>300000</v>
      </c>
      <c r="CF729" s="188">
        <f>CF732+CF735</f>
        <v>0</v>
      </c>
      <c r="CG729" s="130">
        <f t="shared" ref="CG729" si="1805">CG732+CG735+CG738+CG741+CG746</f>
        <v>300000</v>
      </c>
      <c r="CH729" s="189">
        <f t="shared" si="1783"/>
        <v>0</v>
      </c>
      <c r="CI729" s="189">
        <f t="shared" si="1784"/>
        <v>0</v>
      </c>
      <c r="CJ729" s="130"/>
      <c r="CK729" s="130">
        <f>CL729+CM729+CN729+CO729</f>
        <v>300000</v>
      </c>
      <c r="CL729" s="130">
        <f>CL732+CL735+CL738+CL741+CL746</f>
        <v>0</v>
      </c>
      <c r="CM729" s="130">
        <f t="shared" ref="CM729:CO729" si="1806">CM732+CM735+CM738+CM741+CM746</f>
        <v>300000</v>
      </c>
      <c r="CN729" s="130">
        <f t="shared" si="1806"/>
        <v>0</v>
      </c>
      <c r="CO729" s="130">
        <f t="shared" si="1806"/>
        <v>0</v>
      </c>
    </row>
    <row r="730" spans="1:12248" s="39" customFormat="1" ht="34.5" hidden="1" customHeight="1" x14ac:dyDescent="0.25">
      <c r="B730" s="234"/>
      <c r="C730" s="130" t="s">
        <v>47</v>
      </c>
      <c r="D730" s="188">
        <f>E730+F730+G730+H730</f>
        <v>187340.94104000001</v>
      </c>
      <c r="E730" s="188">
        <f>E733+E736+E739+E742+E744+E747</f>
        <v>0</v>
      </c>
      <c r="F730" s="188">
        <f t="shared" ref="F730:H730" si="1807">F733+F736+F739+F742+F744+F747</f>
        <v>187340.94104000001</v>
      </c>
      <c r="G730" s="188">
        <f t="shared" si="1807"/>
        <v>0</v>
      </c>
      <c r="H730" s="188">
        <f t="shared" si="1807"/>
        <v>0</v>
      </c>
      <c r="I730" s="188">
        <f t="shared" si="1786"/>
        <v>57253.904110000003</v>
      </c>
      <c r="J730" s="592">
        <f t="shared" si="1787"/>
        <v>0.30561341152746457</v>
      </c>
      <c r="K730" s="188"/>
      <c r="L730" s="130"/>
      <c r="M730" s="188">
        <f t="shared" ref="M730" si="1808">M733+M736+M739+M742+M744+M747</f>
        <v>57253.904110000003</v>
      </c>
      <c r="N730" s="592">
        <f t="shared" si="1795"/>
        <v>0.30561341152746457</v>
      </c>
      <c r="O730" s="130"/>
      <c r="P730" s="130"/>
      <c r="Q730" s="130"/>
      <c r="R730" s="130"/>
      <c r="S730" s="188">
        <f t="shared" si="1723"/>
        <v>60263.393760000006</v>
      </c>
      <c r="T730" s="592">
        <f t="shared" si="1724"/>
        <v>0.32167765052025066</v>
      </c>
      <c r="U730" s="130"/>
      <c r="V730" s="130"/>
      <c r="W730" s="188">
        <f t="shared" ref="W730" si="1809">W733+W736+W739+W742+W744+W747</f>
        <v>60263.393760000006</v>
      </c>
      <c r="X730" s="586">
        <f t="shared" si="1788"/>
        <v>0.32167765052025066</v>
      </c>
      <c r="Y730" s="130">
        <f t="shared" ref="Y730" si="1810">Y733+Y736+Y739+Y742+Y744+Y747</f>
        <v>0</v>
      </c>
      <c r="Z730" s="130"/>
      <c r="AA730" s="130"/>
      <c r="AB730" s="130"/>
      <c r="AC730" s="188">
        <f>AE730+AG730+AI730</f>
        <v>146883.36080999998</v>
      </c>
      <c r="AD730" s="586">
        <f t="shared" si="1754"/>
        <v>0.78404303936232633</v>
      </c>
      <c r="AE730" s="130"/>
      <c r="AF730" s="776"/>
      <c r="AG730" s="188">
        <f t="shared" ref="AG730" si="1811">AG733+AG736+AG739+AG742+AG744+AG747</f>
        <v>146883.36080999998</v>
      </c>
      <c r="AH730" s="586">
        <f t="shared" si="1755"/>
        <v>0.78404303936232633</v>
      </c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>
        <f>AU733+AU736+AU739+AU742+AU744+AU747</f>
        <v>16502.25</v>
      </c>
      <c r="AV730" s="130">
        <f>AW730+AX730+AY730+AZ730</f>
        <v>181365.80702000001</v>
      </c>
      <c r="AW730" s="130">
        <f>AW733+AW736+AW739+AW742+AW744+AW747</f>
        <v>0</v>
      </c>
      <c r="AX730" s="130">
        <f t="shared" ref="AX730:AZ730" si="1812">AX733+AX736+AX739+AX742+AX744+AX747</f>
        <v>181365.80702000001</v>
      </c>
      <c r="AY730" s="130">
        <f t="shared" si="1812"/>
        <v>0</v>
      </c>
      <c r="AZ730" s="130">
        <f t="shared" si="1812"/>
        <v>0</v>
      </c>
      <c r="BA730" s="780">
        <f t="shared" si="1775"/>
        <v>0</v>
      </c>
      <c r="BB730" s="37"/>
      <c r="BC730" s="37"/>
      <c r="BD730" s="37"/>
      <c r="BE730" s="130">
        <f t="shared" si="1776"/>
        <v>0</v>
      </c>
      <c r="BF730" s="130">
        <f t="shared" si="1777"/>
        <v>0</v>
      </c>
      <c r="BG730" s="37">
        <f t="shared" si="1778"/>
        <v>0</v>
      </c>
      <c r="BH730" s="37">
        <f t="shared" si="1779"/>
        <v>0</v>
      </c>
      <c r="BI730" s="130">
        <f>BJ730+BK730+BL730+BM730</f>
        <v>64900.739199999996</v>
      </c>
      <c r="BJ730" s="130">
        <f>BJ733+BJ736+BJ739+BJ742+BJ744+BJ747</f>
        <v>0</v>
      </c>
      <c r="BK730" s="130">
        <f t="shared" ref="BK730" si="1813">BK733+BK736+BK739+BK742+BK744+BK747</f>
        <v>64900.739199999996</v>
      </c>
      <c r="BL730" s="130">
        <f t="shared" ref="BL730:BN730" si="1814">BL733+BL736+BL739+BL742+BL744+BL747</f>
        <v>0</v>
      </c>
      <c r="BM730" s="130">
        <f t="shared" si="1814"/>
        <v>0</v>
      </c>
      <c r="BN730" s="130">
        <f t="shared" si="1814"/>
        <v>0</v>
      </c>
      <c r="BO730" s="130">
        <f>BP730+BQ730+BR730+BS730</f>
        <v>64900.739199999996</v>
      </c>
      <c r="BP730" s="130">
        <f>BP733+BP736+BP739+BP742+BP744+BP747</f>
        <v>0</v>
      </c>
      <c r="BQ730" s="130">
        <f t="shared" ref="BQ730" si="1815">BQ733+BQ736+BQ739+BQ742+BQ744+BQ747</f>
        <v>64900.739199999996</v>
      </c>
      <c r="BR730" s="130">
        <f t="shared" ref="BR730:BS730" si="1816">BR733+BR736+BR739+BR742+BR744+BR747</f>
        <v>0</v>
      </c>
      <c r="BS730" s="130">
        <f t="shared" si="1816"/>
        <v>0</v>
      </c>
      <c r="BT730" s="37">
        <f t="shared" si="1780"/>
        <v>0</v>
      </c>
      <c r="BU730" s="37">
        <f t="shared" si="1781"/>
        <v>0</v>
      </c>
      <c r="BV730" s="130">
        <f>BW730+BX730+BY730+BZ730</f>
        <v>55000</v>
      </c>
      <c r="BW730" s="130">
        <f>BW733+BW736+BW739+BW742+BW744+BW747</f>
        <v>0</v>
      </c>
      <c r="BX730" s="130">
        <f t="shared" ref="BX730:BZ730" si="1817">BX733+BX736+BX739+BX742+BX744+BX747</f>
        <v>55000</v>
      </c>
      <c r="BY730" s="130">
        <f t="shared" si="1817"/>
        <v>0</v>
      </c>
      <c r="BZ730" s="130">
        <f t="shared" si="1817"/>
        <v>0</v>
      </c>
      <c r="CA730" s="130">
        <f t="shared" si="1782"/>
        <v>0</v>
      </c>
      <c r="CB730" s="188">
        <f>CB733+CB736+CB739+CB742+CB747</f>
        <v>0</v>
      </c>
      <c r="CC730" s="189"/>
      <c r="CD730" s="189"/>
      <c r="CE730" s="130">
        <f>CG730</f>
        <v>55000</v>
      </c>
      <c r="CF730" s="188">
        <f t="shared" ref="CF730:CF733" si="1818">BW730</f>
        <v>0</v>
      </c>
      <c r="CG730" s="130">
        <f t="shared" ref="CG730" si="1819">CG733+CG736+CG739+CG742+CG744+CG747</f>
        <v>55000</v>
      </c>
      <c r="CH730" s="189">
        <f t="shared" si="1783"/>
        <v>0</v>
      </c>
      <c r="CI730" s="189">
        <f t="shared" si="1784"/>
        <v>0</v>
      </c>
      <c r="CJ730" s="130"/>
      <c r="CK730" s="130">
        <f>CL730+CM730+CN730+CO730</f>
        <v>55000</v>
      </c>
      <c r="CL730" s="130">
        <f>CL733+CL736+CL739+CL742+CL744+CL747</f>
        <v>0</v>
      </c>
      <c r="CM730" s="130">
        <f t="shared" ref="CM730:CO730" si="1820">CM733+CM736+CM739+CM742+CM744+CM747</f>
        <v>55000</v>
      </c>
      <c r="CN730" s="130">
        <f t="shared" si="1820"/>
        <v>0</v>
      </c>
      <c r="CO730" s="130">
        <f t="shared" si="1820"/>
        <v>0</v>
      </c>
    </row>
    <row r="731" spans="1:12248" s="39" customFormat="1" ht="42.75" hidden="1" customHeight="1" x14ac:dyDescent="0.25">
      <c r="B731" s="234"/>
      <c r="C731" s="133" t="s">
        <v>123</v>
      </c>
      <c r="D731" s="188">
        <f>E731+F731</f>
        <v>24738.431270000001</v>
      </c>
      <c r="E731" s="188">
        <f>E732+E733</f>
        <v>0</v>
      </c>
      <c r="F731" s="188">
        <f>F732+F733</f>
        <v>24738.431270000001</v>
      </c>
      <c r="G731" s="189"/>
      <c r="H731" s="189"/>
      <c r="I731" s="188">
        <f t="shared" si="1786"/>
        <v>41.788559999999997</v>
      </c>
      <c r="J731" s="592">
        <f t="shared" si="1787"/>
        <v>1.6892162459256857E-3</v>
      </c>
      <c r="K731" s="188"/>
      <c r="L731" s="37"/>
      <c r="M731" s="188">
        <f>M732+M733</f>
        <v>41.788559999999997</v>
      </c>
      <c r="N731" s="592">
        <f t="shared" si="1795"/>
        <v>1.6892162459256857E-3</v>
      </c>
      <c r="O731" s="37"/>
      <c r="P731" s="37"/>
      <c r="Q731" s="37"/>
      <c r="R731" s="37"/>
      <c r="S731" s="188">
        <f t="shared" si="1723"/>
        <v>0</v>
      </c>
      <c r="T731" s="592">
        <f t="shared" si="1724"/>
        <v>0</v>
      </c>
      <c r="U731" s="130"/>
      <c r="V731" s="130"/>
      <c r="W731" s="188"/>
      <c r="X731" s="586">
        <f t="shared" si="1788"/>
        <v>0</v>
      </c>
      <c r="Y731" s="37"/>
      <c r="Z731" s="37"/>
      <c r="AA731" s="37"/>
      <c r="AB731" s="37"/>
      <c r="AC731" s="188">
        <f>AC732+AC733</f>
        <v>24695.95062</v>
      </c>
      <c r="AD731" s="586">
        <f t="shared" si="1754"/>
        <v>0.99828280744496856</v>
      </c>
      <c r="AE731" s="130"/>
      <c r="AF731" s="776"/>
      <c r="AG731" s="188">
        <f>AG732+AG733</f>
        <v>24695.95062</v>
      </c>
      <c r="AH731" s="586">
        <f t="shared" si="1755"/>
        <v>0.99828280744496856</v>
      </c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130">
        <v>0</v>
      </c>
      <c r="AV731" s="130">
        <f>AW731+AX731</f>
        <v>24971.831020000001</v>
      </c>
      <c r="AW731" s="130">
        <f>AW732+AW733</f>
        <v>0</v>
      </c>
      <c r="AX731" s="130">
        <f>AX732+AX733</f>
        <v>24971.831020000001</v>
      </c>
      <c r="AY731" s="37"/>
      <c r="AZ731" s="37"/>
      <c r="BA731" s="130">
        <f t="shared" si="1775"/>
        <v>0</v>
      </c>
      <c r="BB731" s="37"/>
      <c r="BC731" s="37"/>
      <c r="BD731" s="37"/>
      <c r="BE731" s="130">
        <f t="shared" si="1776"/>
        <v>0</v>
      </c>
      <c r="BF731" s="130">
        <f t="shared" si="1777"/>
        <v>0</v>
      </c>
      <c r="BG731" s="37">
        <f t="shared" si="1778"/>
        <v>0</v>
      </c>
      <c r="BH731" s="37">
        <f t="shared" si="1779"/>
        <v>0</v>
      </c>
      <c r="BI731" s="130">
        <f>BJ731+BK731</f>
        <v>99212.462520000001</v>
      </c>
      <c r="BJ731" s="130">
        <f>BJ732+BJ733</f>
        <v>0</v>
      </c>
      <c r="BK731" s="130">
        <f>BK732+BK733</f>
        <v>99212.462520000001</v>
      </c>
      <c r="BL731" s="37"/>
      <c r="BM731" s="37"/>
      <c r="BN731" s="130">
        <f>BN732</f>
        <v>-59318.450709999997</v>
      </c>
      <c r="BO731" s="130">
        <f>BP731+BQ731</f>
        <v>39894.011810000004</v>
      </c>
      <c r="BP731" s="130">
        <f>BP732+BP733</f>
        <v>0</v>
      </c>
      <c r="BQ731" s="130">
        <f>BQ732+BQ733</f>
        <v>39894.011810000004</v>
      </c>
      <c r="BR731" s="37"/>
      <c r="BS731" s="37"/>
      <c r="BT731" s="37">
        <f t="shared" si="1780"/>
        <v>0</v>
      </c>
      <c r="BU731" s="37">
        <f t="shared" si="1781"/>
        <v>0</v>
      </c>
      <c r="BV731" s="130">
        <f>BW731+BX731</f>
        <v>0</v>
      </c>
      <c r="BW731" s="130">
        <f>BW732+BW733</f>
        <v>0</v>
      </c>
      <c r="BX731" s="130">
        <v>0</v>
      </c>
      <c r="BY731" s="37"/>
      <c r="BZ731" s="37"/>
      <c r="CA731" s="130">
        <f t="shared" si="1782"/>
        <v>0</v>
      </c>
      <c r="CB731" s="188"/>
      <c r="CC731" s="189"/>
      <c r="CD731" s="189"/>
      <c r="CE731" s="130">
        <f t="shared" ref="CE731:CE778" si="1821">CF731+CH731+CI731</f>
        <v>0</v>
      </c>
      <c r="CF731" s="188">
        <f t="shared" si="1818"/>
        <v>0</v>
      </c>
      <c r="CG731" s="188"/>
      <c r="CH731" s="189">
        <f t="shared" si="1783"/>
        <v>0</v>
      </c>
      <c r="CI731" s="189">
        <f t="shared" si="1784"/>
        <v>0</v>
      </c>
      <c r="CJ731" s="130"/>
      <c r="CK731" s="130">
        <f>CL731+CM731</f>
        <v>0</v>
      </c>
      <c r="CL731" s="130">
        <f>CL732+CL733</f>
        <v>0</v>
      </c>
      <c r="CM731" s="130">
        <v>0</v>
      </c>
      <c r="CN731" s="37"/>
      <c r="CO731" s="37"/>
    </row>
    <row r="732" spans="1:12248" s="39" customFormat="1" ht="27.6" hidden="1" customHeight="1" x14ac:dyDescent="0.25">
      <c r="B732" s="234"/>
      <c r="C732" s="130" t="s">
        <v>108</v>
      </c>
      <c r="D732" s="188">
        <f>F732</f>
        <v>18593.237929999999</v>
      </c>
      <c r="E732" s="188">
        <v>0</v>
      </c>
      <c r="F732" s="188">
        <f>'[14]Распределение средств 24-26 '!$H$95</f>
        <v>18593.237929999999</v>
      </c>
      <c r="G732" s="189"/>
      <c r="H732" s="189"/>
      <c r="I732" s="188">
        <f t="shared" si="1786"/>
        <v>0</v>
      </c>
      <c r="J732" s="592">
        <f t="shared" si="1787"/>
        <v>0</v>
      </c>
      <c r="K732" s="188"/>
      <c r="L732" s="37"/>
      <c r="M732" s="188"/>
      <c r="N732" s="592">
        <f t="shared" si="1795"/>
        <v>0</v>
      </c>
      <c r="O732" s="37"/>
      <c r="P732" s="37"/>
      <c r="Q732" s="37"/>
      <c r="R732" s="37"/>
      <c r="S732" s="188">
        <f t="shared" si="1723"/>
        <v>0</v>
      </c>
      <c r="T732" s="592">
        <f t="shared" si="1724"/>
        <v>0</v>
      </c>
      <c r="U732" s="130"/>
      <c r="V732" s="130"/>
      <c r="W732" s="188"/>
      <c r="X732" s="586">
        <f t="shared" si="1788"/>
        <v>0</v>
      </c>
      <c r="Y732" s="37"/>
      <c r="Z732" s="37"/>
      <c r="AA732" s="37"/>
      <c r="AB732" s="37"/>
      <c r="AC732" s="188">
        <f>AG732</f>
        <v>18593.237929999999</v>
      </c>
      <c r="AD732" s="586">
        <f t="shared" si="1754"/>
        <v>1</v>
      </c>
      <c r="AE732" s="130"/>
      <c r="AF732" s="776"/>
      <c r="AG732" s="188">
        <v>18593.237929999999</v>
      </c>
      <c r="AH732" s="586">
        <f t="shared" si="1755"/>
        <v>1</v>
      </c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781">
        <f>AX732-D732</f>
        <v>233.39975000000049</v>
      </c>
      <c r="AV732" s="130">
        <f>AX732</f>
        <v>18826.63768</v>
      </c>
      <c r="AW732" s="130">
        <v>0</v>
      </c>
      <c r="AX732" s="188">
        <f>'[15]2 вариант (2)'!$D$487-0.01469</f>
        <v>18826.63768</v>
      </c>
      <c r="AY732" s="37"/>
      <c r="AZ732" s="37"/>
      <c r="BA732" s="130">
        <f t="shared" si="1775"/>
        <v>0</v>
      </c>
      <c r="BB732" s="37"/>
      <c r="BC732" s="37"/>
      <c r="BD732" s="37"/>
      <c r="BE732" s="130">
        <f t="shared" si="1776"/>
        <v>0</v>
      </c>
      <c r="BF732" s="130">
        <f t="shared" si="1777"/>
        <v>0</v>
      </c>
      <c r="BG732" s="37">
        <f t="shared" si="1778"/>
        <v>0</v>
      </c>
      <c r="BH732" s="37">
        <f t="shared" si="1779"/>
        <v>0</v>
      </c>
      <c r="BI732" s="130">
        <f>BJ732+BK732</f>
        <v>99212.462520000001</v>
      </c>
      <c r="BJ732" s="130">
        <v>0</v>
      </c>
      <c r="BK732" s="130">
        <v>99212.462520000001</v>
      </c>
      <c r="BL732" s="37"/>
      <c r="BM732" s="37"/>
      <c r="BN732" s="130">
        <f>BQ732-BK732</f>
        <v>-59318.450709999997</v>
      </c>
      <c r="BO732" s="130">
        <f>BP732+BQ732</f>
        <v>39894.011810000004</v>
      </c>
      <c r="BP732" s="130">
        <v>0</v>
      </c>
      <c r="BQ732" s="130">
        <f>99212.46252-59318.45071</f>
        <v>39894.011810000004</v>
      </c>
      <c r="BR732" s="37"/>
      <c r="BS732" s="37"/>
      <c r="BT732" s="37">
        <f t="shared" si="1780"/>
        <v>0</v>
      </c>
      <c r="BU732" s="37">
        <f t="shared" si="1781"/>
        <v>0</v>
      </c>
      <c r="BV732" s="130">
        <f>BW732+BX732</f>
        <v>0</v>
      </c>
      <c r="BW732" s="130">
        <v>0</v>
      </c>
      <c r="BX732" s="130"/>
      <c r="BY732" s="37"/>
      <c r="BZ732" s="37"/>
      <c r="CA732" s="130">
        <f t="shared" si="1782"/>
        <v>0</v>
      </c>
      <c r="CB732" s="188"/>
      <c r="CC732" s="189"/>
      <c r="CD732" s="189"/>
      <c r="CE732" s="130">
        <f t="shared" si="1821"/>
        <v>0</v>
      </c>
      <c r="CF732" s="188">
        <f t="shared" si="1818"/>
        <v>0</v>
      </c>
      <c r="CG732" s="188"/>
      <c r="CH732" s="189">
        <f t="shared" si="1783"/>
        <v>0</v>
      </c>
      <c r="CI732" s="189">
        <f t="shared" si="1784"/>
        <v>0</v>
      </c>
      <c r="CJ732" s="130"/>
      <c r="CK732" s="130">
        <f>CL732+CM732</f>
        <v>0</v>
      </c>
      <c r="CL732" s="130">
        <v>0</v>
      </c>
      <c r="CM732" s="130"/>
      <c r="CN732" s="37"/>
      <c r="CO732" s="37"/>
    </row>
    <row r="733" spans="1:12248" s="39" customFormat="1" ht="23.25" hidden="1" customHeight="1" x14ac:dyDescent="0.25">
      <c r="B733" s="234"/>
      <c r="C733" s="130" t="s">
        <v>47</v>
      </c>
      <c r="D733" s="188">
        <f>E733+F733</f>
        <v>6145.1933400000007</v>
      </c>
      <c r="E733" s="188">
        <v>0</v>
      </c>
      <c r="F733" s="188">
        <f>'[14]Распределение средств 24-26 '!$H$103</f>
        <v>6145.1933400000007</v>
      </c>
      <c r="G733" s="189"/>
      <c r="H733" s="189"/>
      <c r="I733" s="188">
        <f t="shared" si="1786"/>
        <v>41.788559999999997</v>
      </c>
      <c r="J733" s="592">
        <f t="shared" si="1787"/>
        <v>6.80020264423446E-3</v>
      </c>
      <c r="K733" s="188"/>
      <c r="L733" s="37"/>
      <c r="M733" s="188">
        <v>41.788559999999997</v>
      </c>
      <c r="N733" s="592">
        <f t="shared" si="1795"/>
        <v>6.80020264423446E-3</v>
      </c>
      <c r="O733" s="37"/>
      <c r="P733" s="37"/>
      <c r="Q733" s="37"/>
      <c r="R733" s="37"/>
      <c r="S733" s="188">
        <f t="shared" si="1723"/>
        <v>75.979200000000006</v>
      </c>
      <c r="T733" s="592">
        <f t="shared" si="1724"/>
        <v>1.236400480769902E-2</v>
      </c>
      <c r="U733" s="130"/>
      <c r="V733" s="130"/>
      <c r="W733" s="188">
        <v>75.979200000000006</v>
      </c>
      <c r="X733" s="586">
        <f t="shared" si="1788"/>
        <v>1.236400480769902E-2</v>
      </c>
      <c r="Y733" s="37"/>
      <c r="Z733" s="37"/>
      <c r="AA733" s="37"/>
      <c r="AB733" s="37"/>
      <c r="AC733" s="188">
        <f>AG733</f>
        <v>6102.7126900000003</v>
      </c>
      <c r="AD733" s="586">
        <f>AC733/D733</f>
        <v>0.99308717437358929</v>
      </c>
      <c r="AE733" s="130"/>
      <c r="AF733" s="776"/>
      <c r="AG733" s="188">
        <v>6102.7126900000003</v>
      </c>
      <c r="AH733" s="586">
        <f t="shared" si="1755"/>
        <v>0.99308717437358929</v>
      </c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130">
        <f>AX733-F733</f>
        <v>0</v>
      </c>
      <c r="AV733" s="130">
        <f>AW733+AX733</f>
        <v>6145.1933400000007</v>
      </c>
      <c r="AW733" s="130">
        <v>0</v>
      </c>
      <c r="AX733" s="130">
        <f>F733</f>
        <v>6145.1933400000007</v>
      </c>
      <c r="AY733" s="37"/>
      <c r="AZ733" s="37"/>
      <c r="BA733" s="130">
        <f t="shared" si="1775"/>
        <v>0</v>
      </c>
      <c r="BB733" s="37"/>
      <c r="BC733" s="37"/>
      <c r="BD733" s="37"/>
      <c r="BE733" s="130">
        <f t="shared" si="1776"/>
        <v>0</v>
      </c>
      <c r="BF733" s="130">
        <f t="shared" si="1777"/>
        <v>0</v>
      </c>
      <c r="BG733" s="37">
        <f t="shared" si="1778"/>
        <v>0</v>
      </c>
      <c r="BH733" s="37">
        <f t="shared" si="1779"/>
        <v>0</v>
      </c>
      <c r="BI733" s="130">
        <f t="shared" ref="BI733:BI743" si="1822">BJ733</f>
        <v>0</v>
      </c>
      <c r="BJ733" s="130">
        <v>0</v>
      </c>
      <c r="BK733" s="130"/>
      <c r="BL733" s="37"/>
      <c r="BM733" s="37"/>
      <c r="BN733" s="130">
        <f t="shared" ref="BN733:BN784" si="1823">BO733+BP733+BQ733</f>
        <v>0</v>
      </c>
      <c r="BO733" s="130">
        <f t="shared" ref="BO733" si="1824">BP733</f>
        <v>0</v>
      </c>
      <c r="BP733" s="130">
        <v>0</v>
      </c>
      <c r="BQ733" s="130"/>
      <c r="BR733" s="37"/>
      <c r="BS733" s="37"/>
      <c r="BT733" s="37">
        <f t="shared" si="1780"/>
        <v>0</v>
      </c>
      <c r="BU733" s="37">
        <f t="shared" si="1781"/>
        <v>0</v>
      </c>
      <c r="BV733" s="130">
        <f t="shared" ref="BV733:BV743" si="1825">BW733</f>
        <v>0</v>
      </c>
      <c r="BW733" s="130">
        <v>0</v>
      </c>
      <c r="BX733" s="130"/>
      <c r="BY733" s="37"/>
      <c r="BZ733" s="37"/>
      <c r="CA733" s="130">
        <f t="shared" si="1782"/>
        <v>0</v>
      </c>
      <c r="CB733" s="188"/>
      <c r="CC733" s="189"/>
      <c r="CD733" s="189"/>
      <c r="CE733" s="130">
        <f t="shared" si="1821"/>
        <v>0</v>
      </c>
      <c r="CF733" s="188">
        <f t="shared" si="1818"/>
        <v>0</v>
      </c>
      <c r="CG733" s="188"/>
      <c r="CH733" s="189">
        <f t="shared" si="1783"/>
        <v>0</v>
      </c>
      <c r="CI733" s="189">
        <f t="shared" si="1784"/>
        <v>0</v>
      </c>
      <c r="CJ733" s="130"/>
      <c r="CK733" s="130">
        <f t="shared" ref="CK733:CK743" si="1826">CL733</f>
        <v>0</v>
      </c>
      <c r="CL733" s="130">
        <v>0</v>
      </c>
      <c r="CM733" s="130"/>
      <c r="CN733" s="37"/>
      <c r="CO733" s="37"/>
    </row>
    <row r="734" spans="1:12248" s="39" customFormat="1" ht="45" hidden="1" customHeight="1" x14ac:dyDescent="0.25">
      <c r="B734" s="234"/>
      <c r="C734" s="133" t="s">
        <v>487</v>
      </c>
      <c r="D734" s="188">
        <f>E734+F734</f>
        <v>270664.58483000001</v>
      </c>
      <c r="E734" s="188">
        <f>E735+E736</f>
        <v>0</v>
      </c>
      <c r="F734" s="188">
        <f>F735+F736</f>
        <v>270664.58483000001</v>
      </c>
      <c r="G734" s="189"/>
      <c r="H734" s="189"/>
      <c r="I734" s="188">
        <f t="shared" si="1786"/>
        <v>119045.58693</v>
      </c>
      <c r="J734" s="592">
        <f t="shared" si="1787"/>
        <v>0.43982697996773606</v>
      </c>
      <c r="K734" s="188"/>
      <c r="L734" s="37"/>
      <c r="M734" s="188">
        <f>M735+M736</f>
        <v>119045.58693</v>
      </c>
      <c r="N734" s="592">
        <f t="shared" si="1795"/>
        <v>0.43982697996773606</v>
      </c>
      <c r="O734" s="37"/>
      <c r="P734" s="37"/>
      <c r="Q734" s="37"/>
      <c r="R734" s="37"/>
      <c r="S734" s="188">
        <f t="shared" si="1723"/>
        <v>86020.562130000006</v>
      </c>
      <c r="T734" s="592">
        <f t="shared" si="1724"/>
        <v>0.31781240306716935</v>
      </c>
      <c r="U734" s="130"/>
      <c r="V734" s="130"/>
      <c r="W734" s="188">
        <f>W735+W736</f>
        <v>86020.562130000006</v>
      </c>
      <c r="X734" s="586">
        <f>W734/F734</f>
        <v>0.31781240306716935</v>
      </c>
      <c r="Y734" s="37"/>
      <c r="Z734" s="37"/>
      <c r="AA734" s="37"/>
      <c r="AB734" s="37"/>
      <c r="AC734" s="188">
        <f>AC735+AC736</f>
        <v>267945.42389999999</v>
      </c>
      <c r="AD734" s="586">
        <f>AC734/D734</f>
        <v>0.98995376165778071</v>
      </c>
      <c r="AE734" s="130"/>
      <c r="AF734" s="776"/>
      <c r="AG734" s="188">
        <f>AG735+AG736</f>
        <v>267945.42389999999</v>
      </c>
      <c r="AH734" s="586">
        <f t="shared" si="1755"/>
        <v>0.98995376165778071</v>
      </c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130">
        <f>AU735+AU736</f>
        <v>308150.94666000002</v>
      </c>
      <c r="AV734" s="130">
        <f>AW734+AX734</f>
        <v>578815.53148999996</v>
      </c>
      <c r="AW734" s="130">
        <f>AW735+AW736</f>
        <v>0</v>
      </c>
      <c r="AX734" s="130">
        <f>AX735+AX736</f>
        <v>578815.53148999996</v>
      </c>
      <c r="AY734" s="37"/>
      <c r="AZ734" s="37"/>
      <c r="BA734" s="130">
        <f t="shared" si="1775"/>
        <v>0</v>
      </c>
      <c r="BB734" s="37"/>
      <c r="BC734" s="37"/>
      <c r="BD734" s="37"/>
      <c r="BE734" s="130">
        <f t="shared" si="1776"/>
        <v>0</v>
      </c>
      <c r="BF734" s="130">
        <f t="shared" si="1777"/>
        <v>0</v>
      </c>
      <c r="BG734" s="37">
        <f t="shared" si="1778"/>
        <v>0</v>
      </c>
      <c r="BH734" s="37">
        <f t="shared" si="1779"/>
        <v>0</v>
      </c>
      <c r="BI734" s="130">
        <f>BK734</f>
        <v>135237.79693000001</v>
      </c>
      <c r="BJ734" s="130">
        <f>BJ735+BJ736</f>
        <v>0</v>
      </c>
      <c r="BK734" s="130">
        <f>BK735+BK736</f>
        <v>135237.79693000001</v>
      </c>
      <c r="BL734" s="37"/>
      <c r="BM734" s="37"/>
      <c r="BN734" s="130"/>
      <c r="BO734" s="130">
        <f>BQ734</f>
        <v>135237.79693000001</v>
      </c>
      <c r="BP734" s="130">
        <f>BP735+BP736</f>
        <v>0</v>
      </c>
      <c r="BQ734" s="130">
        <f>BQ735+BQ736</f>
        <v>135237.79693000001</v>
      </c>
      <c r="BR734" s="37"/>
      <c r="BS734" s="37"/>
      <c r="BT734" s="37">
        <f t="shared" si="1780"/>
        <v>0</v>
      </c>
      <c r="BU734" s="37">
        <f t="shared" si="1781"/>
        <v>0</v>
      </c>
      <c r="BV734" s="130">
        <f>BX734</f>
        <v>25000</v>
      </c>
      <c r="BW734" s="130">
        <f>BW735+BW736</f>
        <v>0</v>
      </c>
      <c r="BX734" s="130">
        <f>BX735+BX736</f>
        <v>25000</v>
      </c>
      <c r="BY734" s="37"/>
      <c r="BZ734" s="37"/>
      <c r="CA734" s="130">
        <f t="shared" si="1782"/>
        <v>0</v>
      </c>
      <c r="CB734" s="188">
        <f>CB735</f>
        <v>0</v>
      </c>
      <c r="CC734" s="189"/>
      <c r="CD734" s="189"/>
      <c r="CE734" s="130">
        <f>CG734</f>
        <v>25000</v>
      </c>
      <c r="CF734" s="188">
        <f>CF735</f>
        <v>0</v>
      </c>
      <c r="CG734" s="130">
        <f>CG735+CG736</f>
        <v>25000</v>
      </c>
      <c r="CH734" s="189">
        <f t="shared" si="1783"/>
        <v>0</v>
      </c>
      <c r="CI734" s="189">
        <f t="shared" si="1784"/>
        <v>0</v>
      </c>
      <c r="CJ734" s="130"/>
      <c r="CK734" s="130">
        <f>CM734</f>
        <v>25000</v>
      </c>
      <c r="CL734" s="130">
        <f>CL735+CL736</f>
        <v>0</v>
      </c>
      <c r="CM734" s="130">
        <f>CM735+CM736</f>
        <v>25000</v>
      </c>
      <c r="CN734" s="37"/>
      <c r="CO734" s="37"/>
    </row>
    <row r="735" spans="1:12248" s="39" customFormat="1" ht="37.9" hidden="1" customHeight="1" x14ac:dyDescent="0.25">
      <c r="B735" s="234"/>
      <c r="C735" s="130" t="s">
        <v>108</v>
      </c>
      <c r="D735" s="188">
        <f>F735</f>
        <v>256916.61306999999</v>
      </c>
      <c r="E735" s="188">
        <v>0</v>
      </c>
      <c r="F735" s="188">
        <v>256916.61306999999</v>
      </c>
      <c r="G735" s="189"/>
      <c r="H735" s="189"/>
      <c r="I735" s="188">
        <f t="shared" si="1786"/>
        <v>114709.17909000001</v>
      </c>
      <c r="J735" s="592">
        <f t="shared" si="1787"/>
        <v>0.44648408570895382</v>
      </c>
      <c r="K735" s="188"/>
      <c r="L735" s="37"/>
      <c r="M735" s="188">
        <v>114709.17909000001</v>
      </c>
      <c r="N735" s="592">
        <f t="shared" si="1795"/>
        <v>0.44648408570895382</v>
      </c>
      <c r="O735" s="37"/>
      <c r="P735" s="37"/>
      <c r="Q735" s="37"/>
      <c r="R735" s="37"/>
      <c r="S735" s="188">
        <f t="shared" si="1723"/>
        <v>82199.154290000006</v>
      </c>
      <c r="T735" s="592">
        <f t="shared" si="1724"/>
        <v>0.31994487747510458</v>
      </c>
      <c r="U735" s="130"/>
      <c r="V735" s="130"/>
      <c r="W735" s="188">
        <v>82199.154290000006</v>
      </c>
      <c r="X735" s="586">
        <f>W735/F735</f>
        <v>0.31994487747510458</v>
      </c>
      <c r="Y735" s="37"/>
      <c r="Z735" s="37"/>
      <c r="AA735" s="37"/>
      <c r="AB735" s="37"/>
      <c r="AC735" s="188">
        <f>AG735</f>
        <v>256840.32198000001</v>
      </c>
      <c r="AD735" s="586">
        <f>AC735/D735</f>
        <v>0.99970305116088698</v>
      </c>
      <c r="AE735" s="130"/>
      <c r="AF735" s="776"/>
      <c r="AG735" s="188">
        <v>256840.32198000001</v>
      </c>
      <c r="AH735" s="586">
        <f t="shared" si="1755"/>
        <v>0.99970305116088698</v>
      </c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130">
        <f>AX735-F735</f>
        <v>303502.69666000002</v>
      </c>
      <c r="AV735" s="130">
        <f t="shared" ref="AV735" si="1827">AW735</f>
        <v>0</v>
      </c>
      <c r="AW735" s="130">
        <v>0</v>
      </c>
      <c r="AX735" s="130">
        <f>'[15]2 вариант (2)'!$L$505+F735</f>
        <v>560419.30972999998</v>
      </c>
      <c r="AY735" s="37"/>
      <c r="AZ735" s="37"/>
      <c r="BA735" s="130">
        <f t="shared" si="1775"/>
        <v>0</v>
      </c>
      <c r="BB735" s="37"/>
      <c r="BC735" s="37"/>
      <c r="BD735" s="37"/>
      <c r="BE735" s="130">
        <f t="shared" si="1776"/>
        <v>0</v>
      </c>
      <c r="BF735" s="130">
        <f t="shared" si="1777"/>
        <v>0</v>
      </c>
      <c r="BG735" s="37">
        <f t="shared" si="1778"/>
        <v>0</v>
      </c>
      <c r="BH735" s="37">
        <f t="shared" si="1779"/>
        <v>0</v>
      </c>
      <c r="BI735" s="130">
        <f t="shared" si="1822"/>
        <v>0</v>
      </c>
      <c r="BJ735" s="130">
        <v>0</v>
      </c>
      <c r="BK735" s="130">
        <v>110337.05773</v>
      </c>
      <c r="BL735" s="37"/>
      <c r="BM735" s="37"/>
      <c r="BN735" s="130"/>
      <c r="BO735" s="130">
        <f t="shared" ref="BO735:BO739" si="1828">BP735</f>
        <v>0</v>
      </c>
      <c r="BP735" s="130">
        <v>0</v>
      </c>
      <c r="BQ735" s="130">
        <v>110337.05773</v>
      </c>
      <c r="BR735" s="37"/>
      <c r="BS735" s="37"/>
      <c r="BT735" s="37">
        <f t="shared" si="1780"/>
        <v>0</v>
      </c>
      <c r="BU735" s="37">
        <f t="shared" si="1781"/>
        <v>0</v>
      </c>
      <c r="BV735" s="130">
        <f t="shared" si="1825"/>
        <v>0</v>
      </c>
      <c r="BW735" s="130">
        <v>0</v>
      </c>
      <c r="BX735" s="130">
        <v>0</v>
      </c>
      <c r="BY735" s="37"/>
      <c r="BZ735" s="37"/>
      <c r="CA735" s="130">
        <f t="shared" si="1782"/>
        <v>0</v>
      </c>
      <c r="CB735" s="188">
        <f>CF735-BW735</f>
        <v>0</v>
      </c>
      <c r="CC735" s="189"/>
      <c r="CD735" s="189"/>
      <c r="CE735" s="130">
        <f t="shared" si="1821"/>
        <v>0</v>
      </c>
      <c r="CF735" s="188">
        <f>BW735</f>
        <v>0</v>
      </c>
      <c r="CG735" s="130">
        <v>0</v>
      </c>
      <c r="CH735" s="189">
        <f t="shared" si="1783"/>
        <v>0</v>
      </c>
      <c r="CI735" s="189">
        <f t="shared" si="1784"/>
        <v>0</v>
      </c>
      <c r="CJ735" s="130"/>
      <c r="CK735" s="130">
        <f t="shared" si="1826"/>
        <v>0</v>
      </c>
      <c r="CL735" s="130">
        <v>0</v>
      </c>
      <c r="CM735" s="130">
        <v>0</v>
      </c>
      <c r="CN735" s="37"/>
      <c r="CO735" s="37"/>
    </row>
    <row r="736" spans="1:12248" s="39" customFormat="1" ht="31.9" hidden="1" customHeight="1" x14ac:dyDescent="0.25">
      <c r="B736" s="234"/>
      <c r="C736" s="130" t="s">
        <v>47</v>
      </c>
      <c r="D736" s="188">
        <f>E736+F736</f>
        <v>13747.97176</v>
      </c>
      <c r="E736" s="188">
        <v>0</v>
      </c>
      <c r="F736" s="188">
        <v>13747.97176</v>
      </c>
      <c r="G736" s="189"/>
      <c r="H736" s="189"/>
      <c r="I736" s="188">
        <f t="shared" si="1786"/>
        <v>4336.4078399999999</v>
      </c>
      <c r="J736" s="592">
        <f t="shared" si="1787"/>
        <v>0.31542164296677316</v>
      </c>
      <c r="K736" s="188"/>
      <c r="L736" s="37"/>
      <c r="M736" s="188">
        <v>4336.4078399999999</v>
      </c>
      <c r="N736" s="592">
        <f t="shared" si="1795"/>
        <v>0.31542164296677316</v>
      </c>
      <c r="O736" s="37"/>
      <c r="P736" s="37"/>
      <c r="Q736" s="37"/>
      <c r="R736" s="37"/>
      <c r="S736" s="188">
        <f t="shared" si="1723"/>
        <v>3821.4078399999999</v>
      </c>
      <c r="T736" s="592">
        <f t="shared" si="1724"/>
        <v>0.27796157183843384</v>
      </c>
      <c r="U736" s="130"/>
      <c r="V736" s="130"/>
      <c r="W736" s="188">
        <v>3821.4078399999999</v>
      </c>
      <c r="X736" s="586">
        <f>W736/F736</f>
        <v>0.27796157183843384</v>
      </c>
      <c r="Y736" s="37"/>
      <c r="Z736" s="37"/>
      <c r="AA736" s="37"/>
      <c r="AB736" s="37"/>
      <c r="AC736" s="188">
        <f>AG736</f>
        <v>11105.101919999999</v>
      </c>
      <c r="AD736" s="586">
        <f>AC736/D736</f>
        <v>0.80776292778768399</v>
      </c>
      <c r="AE736" s="130"/>
      <c r="AF736" s="776"/>
      <c r="AG736" s="188">
        <v>11105.101919999999</v>
      </c>
      <c r="AH736" s="586">
        <f t="shared" si="1755"/>
        <v>0.80776292778768399</v>
      </c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130">
        <f>AX736-F736</f>
        <v>4648.25</v>
      </c>
      <c r="AV736" s="130">
        <f>AW736+AX736</f>
        <v>18396.22176</v>
      </c>
      <c r="AW736" s="130">
        <v>0</v>
      </c>
      <c r="AX736" s="130">
        <f>F736+'[15]2 вариант (2)'!$L$527</f>
        <v>18396.22176</v>
      </c>
      <c r="AY736" s="37"/>
      <c r="AZ736" s="37"/>
      <c r="BA736" s="130">
        <f t="shared" si="1775"/>
        <v>0</v>
      </c>
      <c r="BB736" s="37"/>
      <c r="BC736" s="37"/>
      <c r="BD736" s="37"/>
      <c r="BE736" s="130">
        <f t="shared" si="1776"/>
        <v>0</v>
      </c>
      <c r="BF736" s="130">
        <f t="shared" si="1777"/>
        <v>0</v>
      </c>
      <c r="BG736" s="37">
        <f t="shared" si="1778"/>
        <v>0</v>
      </c>
      <c r="BH736" s="37">
        <f t="shared" si="1779"/>
        <v>0</v>
      </c>
      <c r="BI736" s="130">
        <f t="shared" si="1822"/>
        <v>0</v>
      </c>
      <c r="BJ736" s="130">
        <v>0</v>
      </c>
      <c r="BK736" s="130">
        <v>24900.7392</v>
      </c>
      <c r="BL736" s="37"/>
      <c r="BM736" s="37"/>
      <c r="BN736" s="130"/>
      <c r="BO736" s="130">
        <f t="shared" si="1828"/>
        <v>0</v>
      </c>
      <c r="BP736" s="130">
        <v>0</v>
      </c>
      <c r="BQ736" s="130">
        <v>24900.7392</v>
      </c>
      <c r="BR736" s="37"/>
      <c r="BS736" s="37"/>
      <c r="BT736" s="37">
        <f t="shared" si="1780"/>
        <v>0</v>
      </c>
      <c r="BU736" s="37">
        <f t="shared" si="1781"/>
        <v>0</v>
      </c>
      <c r="BV736" s="130">
        <f t="shared" si="1825"/>
        <v>0</v>
      </c>
      <c r="BW736" s="130">
        <v>0</v>
      </c>
      <c r="BX736" s="130">
        <v>25000</v>
      </c>
      <c r="BY736" s="37"/>
      <c r="BZ736" s="37"/>
      <c r="CA736" s="130">
        <f t="shared" si="1782"/>
        <v>0</v>
      </c>
      <c r="CB736" s="188"/>
      <c r="CC736" s="189"/>
      <c r="CD736" s="189"/>
      <c r="CE736" s="130">
        <f>CG736</f>
        <v>25000</v>
      </c>
      <c r="CF736" s="188">
        <f t="shared" ref="CF736:CF778" si="1829">BW736</f>
        <v>0</v>
      </c>
      <c r="CG736" s="130">
        <v>25000</v>
      </c>
      <c r="CH736" s="189">
        <f t="shared" si="1783"/>
        <v>0</v>
      </c>
      <c r="CI736" s="189">
        <f t="shared" si="1784"/>
        <v>0</v>
      </c>
      <c r="CJ736" s="130"/>
      <c r="CK736" s="130">
        <f t="shared" si="1826"/>
        <v>0</v>
      </c>
      <c r="CL736" s="130">
        <v>0</v>
      </c>
      <c r="CM736" s="130">
        <v>25000</v>
      </c>
      <c r="CN736" s="37"/>
      <c r="CO736" s="37"/>
    </row>
    <row r="737" spans="2:93" s="39" customFormat="1" ht="81.75" hidden="1" customHeight="1" x14ac:dyDescent="0.25">
      <c r="B737" s="234"/>
      <c r="C737" s="133" t="s">
        <v>404</v>
      </c>
      <c r="D737" s="188">
        <f>E737+F737</f>
        <v>71881.007930000007</v>
      </c>
      <c r="E737" s="188">
        <f>E738+E739</f>
        <v>0</v>
      </c>
      <c r="F737" s="188">
        <f>F738+F739</f>
        <v>71881.007930000007</v>
      </c>
      <c r="G737" s="189"/>
      <c r="H737" s="189"/>
      <c r="I737" s="188">
        <f t="shared" si="1786"/>
        <v>22046.626339999999</v>
      </c>
      <c r="J737" s="592">
        <f t="shared" si="1787"/>
        <v>0.30671003335776398</v>
      </c>
      <c r="K737" s="188"/>
      <c r="L737" s="37"/>
      <c r="M737" s="188">
        <f>M738+M739</f>
        <v>22046.626339999999</v>
      </c>
      <c r="N737" s="592">
        <f t="shared" si="1795"/>
        <v>0.30671003335776398</v>
      </c>
      <c r="O737" s="37"/>
      <c r="P737" s="37"/>
      <c r="Q737" s="37"/>
      <c r="R737" s="37"/>
      <c r="S737" s="188">
        <f t="shared" si="1723"/>
        <v>22140.589019999999</v>
      </c>
      <c r="T737" s="592">
        <f t="shared" si="1724"/>
        <v>0.30801723094313316</v>
      </c>
      <c r="U737" s="130"/>
      <c r="V737" s="130"/>
      <c r="W737" s="188">
        <f>W738+W739</f>
        <v>22140.589019999999</v>
      </c>
      <c r="X737" s="586">
        <f>W737/F737</f>
        <v>0.30801723094313316</v>
      </c>
      <c r="Y737" s="37"/>
      <c r="Z737" s="37"/>
      <c r="AA737" s="37"/>
      <c r="AB737" s="37"/>
      <c r="AC737" s="188">
        <f>AC738+AC739</f>
        <v>59252.851340000001</v>
      </c>
      <c r="AD737" s="586">
        <f>AC737/D737</f>
        <v>0.82431859327434998</v>
      </c>
      <c r="AE737" s="130"/>
      <c r="AF737" s="776"/>
      <c r="AG737" s="188">
        <f>AG738+AG739</f>
        <v>59252.851340000001</v>
      </c>
      <c r="AH737" s="586">
        <f t="shared" si="1755"/>
        <v>0.82431859327434998</v>
      </c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130">
        <f>AU739</f>
        <v>11854</v>
      </c>
      <c r="AV737" s="130">
        <f>AW737+AX737</f>
        <v>83735.007930000007</v>
      </c>
      <c r="AW737" s="130">
        <f>AW738+AW739</f>
        <v>0</v>
      </c>
      <c r="AX737" s="130">
        <f>AX738+AX739</f>
        <v>83735.007930000007</v>
      </c>
      <c r="AY737" s="37"/>
      <c r="AZ737" s="37"/>
      <c r="BA737" s="130">
        <f t="shared" si="1775"/>
        <v>0</v>
      </c>
      <c r="BB737" s="37"/>
      <c r="BC737" s="37"/>
      <c r="BD737" s="37"/>
      <c r="BE737" s="130">
        <f t="shared" si="1776"/>
        <v>0</v>
      </c>
      <c r="BF737" s="130">
        <f t="shared" si="1777"/>
        <v>0</v>
      </c>
      <c r="BG737" s="37">
        <f t="shared" si="1778"/>
        <v>0</v>
      </c>
      <c r="BH737" s="37">
        <f t="shared" si="1779"/>
        <v>0</v>
      </c>
      <c r="BI737" s="130">
        <f t="shared" si="1822"/>
        <v>0</v>
      </c>
      <c r="BJ737" s="130">
        <f>BJ738+BJ739</f>
        <v>0</v>
      </c>
      <c r="BK737" s="130">
        <v>0</v>
      </c>
      <c r="BL737" s="37"/>
      <c r="BM737" s="37"/>
      <c r="BN737" s="130">
        <f t="shared" si="1823"/>
        <v>0</v>
      </c>
      <c r="BO737" s="130">
        <f t="shared" si="1828"/>
        <v>0</v>
      </c>
      <c r="BP737" s="130">
        <f>BP738+BP739</f>
        <v>0</v>
      </c>
      <c r="BQ737" s="130">
        <v>0</v>
      </c>
      <c r="BR737" s="37"/>
      <c r="BS737" s="37"/>
      <c r="BT737" s="37">
        <f t="shared" si="1780"/>
        <v>0</v>
      </c>
      <c r="BU737" s="37">
        <f t="shared" si="1781"/>
        <v>0</v>
      </c>
      <c r="BV737" s="130">
        <f>BX737</f>
        <v>20000</v>
      </c>
      <c r="BW737" s="130">
        <f>BW738+BW739</f>
        <v>0</v>
      </c>
      <c r="BX737" s="130">
        <f>BX738+BX739</f>
        <v>20000</v>
      </c>
      <c r="BY737" s="37"/>
      <c r="BZ737" s="37"/>
      <c r="CA737" s="130">
        <f t="shared" si="1782"/>
        <v>0</v>
      </c>
      <c r="CB737" s="188"/>
      <c r="CC737" s="189"/>
      <c r="CD737" s="189"/>
      <c r="CE737" s="130">
        <f>CG737</f>
        <v>20000</v>
      </c>
      <c r="CF737" s="188">
        <f t="shared" si="1829"/>
        <v>0</v>
      </c>
      <c r="CG737" s="130">
        <f>CG738+CG739</f>
        <v>20000</v>
      </c>
      <c r="CH737" s="189">
        <f t="shared" si="1783"/>
        <v>0</v>
      </c>
      <c r="CI737" s="189">
        <f t="shared" si="1784"/>
        <v>0</v>
      </c>
      <c r="CJ737" s="130"/>
      <c r="CK737" s="130">
        <f>CM737</f>
        <v>20000</v>
      </c>
      <c r="CL737" s="130">
        <f>CL738+CL739</f>
        <v>0</v>
      </c>
      <c r="CM737" s="130">
        <f>CM738+CM739</f>
        <v>20000</v>
      </c>
      <c r="CN737" s="37"/>
      <c r="CO737" s="37"/>
    </row>
    <row r="738" spans="2:93" s="39" customFormat="1" ht="38.25" hidden="1" customHeight="1" x14ac:dyDescent="0.25">
      <c r="B738" s="234"/>
      <c r="C738" s="130" t="s">
        <v>108</v>
      </c>
      <c r="D738" s="188">
        <f t="shared" ref="D738:D744" si="1830">E738</f>
        <v>0</v>
      </c>
      <c r="E738" s="188">
        <v>0</v>
      </c>
      <c r="F738" s="188">
        <v>0</v>
      </c>
      <c r="G738" s="189"/>
      <c r="H738" s="189"/>
      <c r="I738" s="188">
        <f t="shared" si="1786"/>
        <v>0</v>
      </c>
      <c r="J738" s="592" t="e">
        <f t="shared" si="1787"/>
        <v>#DIV/0!</v>
      </c>
      <c r="K738" s="188"/>
      <c r="L738" s="37"/>
      <c r="M738" s="188">
        <v>0</v>
      </c>
      <c r="N738" s="592" t="e">
        <f t="shared" si="1795"/>
        <v>#DIV/0!</v>
      </c>
      <c r="O738" s="37"/>
      <c r="P738" s="37"/>
      <c r="Q738" s="37"/>
      <c r="R738" s="37"/>
      <c r="S738" s="188">
        <f t="shared" si="1723"/>
        <v>0</v>
      </c>
      <c r="T738" s="592"/>
      <c r="U738" s="130"/>
      <c r="V738" s="37"/>
      <c r="W738" s="188">
        <v>0</v>
      </c>
      <c r="X738" s="586"/>
      <c r="Y738" s="37"/>
      <c r="Z738" s="37"/>
      <c r="AA738" s="37"/>
      <c r="AB738" s="37"/>
      <c r="AC738" s="188">
        <f>AG738</f>
        <v>0</v>
      </c>
      <c r="AD738" s="586">
        <v>0</v>
      </c>
      <c r="AE738" s="130">
        <v>0</v>
      </c>
      <c r="AF738" s="776" t="e">
        <f t="shared" si="1672"/>
        <v>#DIV/0!</v>
      </c>
      <c r="AG738" s="188"/>
      <c r="AH738" s="586" t="e">
        <f t="shared" si="1755"/>
        <v>#DIV/0!</v>
      </c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130">
        <f t="shared" ref="AU738:AU742" si="1831">AV738</f>
        <v>0</v>
      </c>
      <c r="AV738" s="130">
        <f t="shared" ref="AV738" si="1832">AW738</f>
        <v>0</v>
      </c>
      <c r="AW738" s="130">
        <v>0</v>
      </c>
      <c r="AX738" s="130">
        <v>0</v>
      </c>
      <c r="AY738" s="37"/>
      <c r="AZ738" s="37"/>
      <c r="BA738" s="130">
        <f t="shared" si="1775"/>
        <v>0</v>
      </c>
      <c r="BB738" s="37"/>
      <c r="BC738" s="37"/>
      <c r="BD738" s="37"/>
      <c r="BE738" s="130">
        <f t="shared" si="1776"/>
        <v>0</v>
      </c>
      <c r="BF738" s="130">
        <f t="shared" si="1777"/>
        <v>0</v>
      </c>
      <c r="BG738" s="37">
        <f t="shared" si="1778"/>
        <v>0</v>
      </c>
      <c r="BH738" s="37">
        <f t="shared" si="1779"/>
        <v>0</v>
      </c>
      <c r="BI738" s="130">
        <f t="shared" si="1822"/>
        <v>0</v>
      </c>
      <c r="BJ738" s="130">
        <v>0</v>
      </c>
      <c r="BK738" s="130"/>
      <c r="BL738" s="37"/>
      <c r="BM738" s="37"/>
      <c r="BN738" s="130">
        <f t="shared" si="1823"/>
        <v>0</v>
      </c>
      <c r="BO738" s="130">
        <f t="shared" si="1828"/>
        <v>0</v>
      </c>
      <c r="BP738" s="130">
        <v>0</v>
      </c>
      <c r="BQ738" s="130"/>
      <c r="BR738" s="37"/>
      <c r="BS738" s="37"/>
      <c r="BT738" s="37">
        <f t="shared" si="1780"/>
        <v>0</v>
      </c>
      <c r="BU738" s="37">
        <f t="shared" si="1781"/>
        <v>0</v>
      </c>
      <c r="BV738" s="130">
        <f t="shared" si="1825"/>
        <v>0</v>
      </c>
      <c r="BW738" s="130">
        <v>0</v>
      </c>
      <c r="BX738" s="130">
        <v>0</v>
      </c>
      <c r="BY738" s="37"/>
      <c r="BZ738" s="37"/>
      <c r="CA738" s="130">
        <f t="shared" si="1782"/>
        <v>0</v>
      </c>
      <c r="CB738" s="188"/>
      <c r="CC738" s="189"/>
      <c r="CD738" s="189"/>
      <c r="CE738" s="130">
        <f t="shared" si="1821"/>
        <v>0</v>
      </c>
      <c r="CF738" s="188">
        <f t="shared" si="1829"/>
        <v>0</v>
      </c>
      <c r="CG738" s="130">
        <v>0</v>
      </c>
      <c r="CH738" s="189">
        <f t="shared" si="1783"/>
        <v>0</v>
      </c>
      <c r="CI738" s="189">
        <f t="shared" si="1784"/>
        <v>0</v>
      </c>
      <c r="CJ738" s="130"/>
      <c r="CK738" s="130">
        <f t="shared" si="1826"/>
        <v>0</v>
      </c>
      <c r="CL738" s="130">
        <v>0</v>
      </c>
      <c r="CM738" s="130">
        <v>0</v>
      </c>
      <c r="CN738" s="37"/>
      <c r="CO738" s="37"/>
    </row>
    <row r="739" spans="2:93" s="39" customFormat="1" ht="39" hidden="1" customHeight="1" x14ac:dyDescent="0.25">
      <c r="B739" s="234"/>
      <c r="C739" s="130" t="s">
        <v>47</v>
      </c>
      <c r="D739" s="188">
        <f>E739+F739</f>
        <v>71881.007930000007</v>
      </c>
      <c r="E739" s="188">
        <v>0</v>
      </c>
      <c r="F739" s="188">
        <v>71881.007930000007</v>
      </c>
      <c r="G739" s="189"/>
      <c r="H739" s="189"/>
      <c r="I739" s="188">
        <f t="shared" si="1786"/>
        <v>22046.626339999999</v>
      </c>
      <c r="J739" s="592">
        <f t="shared" si="1787"/>
        <v>0.30671003335776398</v>
      </c>
      <c r="K739" s="188"/>
      <c r="L739" s="37"/>
      <c r="M739" s="188">
        <v>22046.626339999999</v>
      </c>
      <c r="N739" s="592">
        <f t="shared" si="1795"/>
        <v>0.30671003335776398</v>
      </c>
      <c r="O739" s="37"/>
      <c r="P739" s="37"/>
      <c r="Q739" s="37"/>
      <c r="R739" s="37"/>
      <c r="S739" s="188">
        <f t="shared" si="1723"/>
        <v>22140.589019999999</v>
      </c>
      <c r="T739" s="592">
        <f t="shared" si="1724"/>
        <v>0.30801723094313316</v>
      </c>
      <c r="U739" s="130"/>
      <c r="V739" s="37"/>
      <c r="W739" s="188">
        <v>22140.589019999999</v>
      </c>
      <c r="X739" s="586">
        <f>W739/F739</f>
        <v>0.30801723094313316</v>
      </c>
      <c r="Y739" s="37"/>
      <c r="Z739" s="37"/>
      <c r="AA739" s="37"/>
      <c r="AB739" s="37"/>
      <c r="AC739" s="188">
        <f>AG739</f>
        <v>59252.851340000001</v>
      </c>
      <c r="AD739" s="586">
        <f>AC739/D739</f>
        <v>0.82431859327434998</v>
      </c>
      <c r="AE739" s="130"/>
      <c r="AF739" s="776"/>
      <c r="AG739" s="188">
        <v>59252.851340000001</v>
      </c>
      <c r="AH739" s="586">
        <f t="shared" si="1755"/>
        <v>0.82431859327434998</v>
      </c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130">
        <f>AX739-F739</f>
        <v>11854</v>
      </c>
      <c r="AV739" s="130">
        <f>AW739+AX739</f>
        <v>83735.007930000007</v>
      </c>
      <c r="AW739" s="130">
        <v>0</v>
      </c>
      <c r="AX739" s="130">
        <f>F739+'[15]2 вариант (2)'!$L$675</f>
        <v>83735.007930000007</v>
      </c>
      <c r="AY739" s="37"/>
      <c r="AZ739" s="37"/>
      <c r="BA739" s="130">
        <f t="shared" si="1775"/>
        <v>0</v>
      </c>
      <c r="BB739" s="37"/>
      <c r="BC739" s="37"/>
      <c r="BD739" s="37"/>
      <c r="BE739" s="130">
        <f t="shared" si="1776"/>
        <v>0</v>
      </c>
      <c r="BF739" s="130">
        <f t="shared" si="1777"/>
        <v>0</v>
      </c>
      <c r="BG739" s="37">
        <f t="shared" si="1778"/>
        <v>0</v>
      </c>
      <c r="BH739" s="37">
        <f t="shared" si="1779"/>
        <v>0</v>
      </c>
      <c r="BI739" s="130">
        <f t="shared" si="1822"/>
        <v>0</v>
      </c>
      <c r="BJ739" s="130">
        <v>0</v>
      </c>
      <c r="BK739" s="130"/>
      <c r="BL739" s="37"/>
      <c r="BM739" s="37"/>
      <c r="BN739" s="130">
        <f t="shared" si="1823"/>
        <v>0</v>
      </c>
      <c r="BO739" s="130">
        <f t="shared" si="1828"/>
        <v>0</v>
      </c>
      <c r="BP739" s="130">
        <v>0</v>
      </c>
      <c r="BQ739" s="130"/>
      <c r="BR739" s="37"/>
      <c r="BS739" s="37"/>
      <c r="BT739" s="37">
        <f t="shared" si="1780"/>
        <v>0</v>
      </c>
      <c r="BU739" s="37">
        <f t="shared" si="1781"/>
        <v>0</v>
      </c>
      <c r="BV739" s="130">
        <f t="shared" si="1825"/>
        <v>0</v>
      </c>
      <c r="BW739" s="130">
        <v>0</v>
      </c>
      <c r="BX739" s="130">
        <v>20000</v>
      </c>
      <c r="BY739" s="37"/>
      <c r="BZ739" s="37"/>
      <c r="CA739" s="130">
        <f t="shared" si="1782"/>
        <v>0</v>
      </c>
      <c r="CB739" s="188"/>
      <c r="CC739" s="189"/>
      <c r="CD739" s="189"/>
      <c r="CE739" s="130">
        <f>CG739</f>
        <v>20000</v>
      </c>
      <c r="CF739" s="188">
        <f t="shared" si="1829"/>
        <v>0</v>
      </c>
      <c r="CG739" s="130">
        <v>20000</v>
      </c>
      <c r="CH739" s="189">
        <f t="shared" si="1783"/>
        <v>0</v>
      </c>
      <c r="CI739" s="189">
        <f t="shared" si="1784"/>
        <v>0</v>
      </c>
      <c r="CJ739" s="130"/>
      <c r="CK739" s="130">
        <f t="shared" si="1826"/>
        <v>0</v>
      </c>
      <c r="CL739" s="130">
        <v>0</v>
      </c>
      <c r="CM739" s="130">
        <v>20000</v>
      </c>
      <c r="CN739" s="37"/>
      <c r="CO739" s="37"/>
    </row>
    <row r="740" spans="2:93" s="39" customFormat="1" ht="48.75" hidden="1" customHeight="1" x14ac:dyDescent="0.25">
      <c r="B740" s="234"/>
      <c r="C740" s="133" t="s">
        <v>124</v>
      </c>
      <c r="D740" s="188">
        <f>E740+F740</f>
        <v>480.32769000000002</v>
      </c>
      <c r="E740" s="189">
        <f>E741+E742</f>
        <v>0</v>
      </c>
      <c r="F740" s="188">
        <f>F741+F742</f>
        <v>480.32769000000002</v>
      </c>
      <c r="G740" s="189"/>
      <c r="H740" s="189"/>
      <c r="I740" s="188">
        <f t="shared" si="1786"/>
        <v>326.37303000000003</v>
      </c>
      <c r="J740" s="592">
        <f t="shared" si="1787"/>
        <v>0.67947994003843504</v>
      </c>
      <c r="K740" s="188"/>
      <c r="L740" s="37"/>
      <c r="M740" s="188">
        <f>M741+M742</f>
        <v>326.37303000000003</v>
      </c>
      <c r="N740" s="592">
        <f t="shared" si="1795"/>
        <v>0.67947994003843504</v>
      </c>
      <c r="O740" s="37"/>
      <c r="P740" s="37"/>
      <c r="Q740" s="37"/>
      <c r="R740" s="37"/>
      <c r="S740" s="188">
        <f t="shared" si="1723"/>
        <v>326.37303000000003</v>
      </c>
      <c r="T740" s="592">
        <f t="shared" si="1724"/>
        <v>0.67947994003843504</v>
      </c>
      <c r="U740" s="37"/>
      <c r="V740" s="37"/>
      <c r="W740" s="188">
        <f>W741+W742</f>
        <v>326.37303000000003</v>
      </c>
      <c r="X740" s="586">
        <f t="shared" ref="X740:X742" si="1833">W740/F740</f>
        <v>0.67947994003843504</v>
      </c>
      <c r="Y740" s="37"/>
      <c r="Z740" s="37"/>
      <c r="AA740" s="37"/>
      <c r="AB740" s="37"/>
      <c r="AC740" s="188">
        <f>AC741+AC742</f>
        <v>480.32769000000002</v>
      </c>
      <c r="AD740" s="586">
        <f>AC740/D740</f>
        <v>1</v>
      </c>
      <c r="AE740" s="37"/>
      <c r="AF740" s="776"/>
      <c r="AG740" s="188">
        <f>AG741+AG742</f>
        <v>480.32769000000002</v>
      </c>
      <c r="AH740" s="586">
        <f t="shared" si="1755"/>
        <v>1</v>
      </c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130">
        <f t="shared" si="1831"/>
        <v>0</v>
      </c>
      <c r="AV740" s="130">
        <f>AW740+AX740</f>
        <v>0</v>
      </c>
      <c r="AW740" s="37">
        <f>AW741+AW742</f>
        <v>0</v>
      </c>
      <c r="AX740" s="130">
        <f>AX741+AX742</f>
        <v>0</v>
      </c>
      <c r="AY740" s="37"/>
      <c r="AZ740" s="37"/>
      <c r="BA740" s="130">
        <f t="shared" si="1775"/>
        <v>0</v>
      </c>
      <c r="BB740" s="37"/>
      <c r="BC740" s="37"/>
      <c r="BD740" s="37"/>
      <c r="BE740" s="130">
        <f t="shared" si="1776"/>
        <v>0</v>
      </c>
      <c r="BF740" s="37">
        <f t="shared" si="1777"/>
        <v>0</v>
      </c>
      <c r="BG740" s="37">
        <f t="shared" si="1778"/>
        <v>0</v>
      </c>
      <c r="BH740" s="37">
        <f t="shared" si="1779"/>
        <v>0</v>
      </c>
      <c r="BI740" s="130">
        <f>BK740</f>
        <v>70000</v>
      </c>
      <c r="BJ740" s="130">
        <f>BJ741+BJ742</f>
        <v>0</v>
      </c>
      <c r="BK740" s="130">
        <f>BK741+BK742</f>
        <v>70000</v>
      </c>
      <c r="BL740" s="37"/>
      <c r="BM740" s="37"/>
      <c r="BN740" s="130"/>
      <c r="BO740" s="130">
        <f>BQ740</f>
        <v>70000</v>
      </c>
      <c r="BP740" s="130">
        <f>BP741+BP742</f>
        <v>0</v>
      </c>
      <c r="BQ740" s="130">
        <f>BQ741+BQ742</f>
        <v>70000</v>
      </c>
      <c r="BR740" s="37"/>
      <c r="BS740" s="37"/>
      <c r="BT740" s="37">
        <f t="shared" si="1780"/>
        <v>0</v>
      </c>
      <c r="BU740" s="37">
        <f t="shared" si="1781"/>
        <v>0</v>
      </c>
      <c r="BV740" s="130">
        <f>BX740</f>
        <v>0</v>
      </c>
      <c r="BW740" s="130">
        <f>BW741+BW742</f>
        <v>0</v>
      </c>
      <c r="BX740" s="37">
        <v>0</v>
      </c>
      <c r="BY740" s="37"/>
      <c r="BZ740" s="37"/>
      <c r="CA740" s="130">
        <f t="shared" si="1782"/>
        <v>0</v>
      </c>
      <c r="CB740" s="189"/>
      <c r="CC740" s="189"/>
      <c r="CD740" s="189"/>
      <c r="CE740" s="130">
        <f t="shared" si="1821"/>
        <v>0</v>
      </c>
      <c r="CF740" s="189">
        <f t="shared" si="1829"/>
        <v>0</v>
      </c>
      <c r="CG740" s="189"/>
      <c r="CH740" s="189">
        <f t="shared" si="1783"/>
        <v>0</v>
      </c>
      <c r="CI740" s="189">
        <f t="shared" si="1784"/>
        <v>0</v>
      </c>
      <c r="CJ740" s="130"/>
      <c r="CK740" s="130">
        <f>CM740</f>
        <v>0</v>
      </c>
      <c r="CL740" s="130">
        <f>CL741+CL742</f>
        <v>0</v>
      </c>
      <c r="CM740" s="37">
        <v>0</v>
      </c>
      <c r="CN740" s="37"/>
      <c r="CO740" s="37"/>
    </row>
    <row r="741" spans="2:93" s="39" customFormat="1" ht="31.5" hidden="1" customHeight="1" x14ac:dyDescent="0.25">
      <c r="B741" s="234"/>
      <c r="C741" s="130" t="s">
        <v>122</v>
      </c>
      <c r="D741" s="188">
        <f>F741</f>
        <v>0</v>
      </c>
      <c r="E741" s="189">
        <v>0</v>
      </c>
      <c r="F741" s="188">
        <v>0</v>
      </c>
      <c r="G741" s="189"/>
      <c r="H741" s="189"/>
      <c r="I741" s="188">
        <f t="shared" si="1786"/>
        <v>0</v>
      </c>
      <c r="J741" s="592" t="e">
        <f t="shared" si="1787"/>
        <v>#DIV/0!</v>
      </c>
      <c r="K741" s="188"/>
      <c r="L741" s="37"/>
      <c r="M741" s="188"/>
      <c r="N741" s="592" t="e">
        <f t="shared" si="1795"/>
        <v>#DIV/0!</v>
      </c>
      <c r="O741" s="37"/>
      <c r="P741" s="37"/>
      <c r="Q741" s="37"/>
      <c r="R741" s="37"/>
      <c r="S741" s="188">
        <f t="shared" si="1723"/>
        <v>0</v>
      </c>
      <c r="T741" s="592" t="e">
        <f t="shared" si="1724"/>
        <v>#DIV/0!</v>
      </c>
      <c r="U741" s="37"/>
      <c r="V741" s="37"/>
      <c r="W741" s="188">
        <v>0</v>
      </c>
      <c r="X741" s="586" t="e">
        <f t="shared" si="1833"/>
        <v>#DIV/0!</v>
      </c>
      <c r="Y741" s="37"/>
      <c r="Z741" s="37"/>
      <c r="AA741" s="37"/>
      <c r="AB741" s="37"/>
      <c r="AC741" s="188">
        <f>AG741</f>
        <v>0</v>
      </c>
      <c r="AD741" s="586">
        <v>0</v>
      </c>
      <c r="AE741" s="37"/>
      <c r="AF741" s="776"/>
      <c r="AG741" s="188">
        <v>0</v>
      </c>
      <c r="AH741" s="586" t="e">
        <f t="shared" si="1755"/>
        <v>#DIV/0!</v>
      </c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130">
        <f t="shared" si="1831"/>
        <v>0</v>
      </c>
      <c r="AV741" s="130">
        <f t="shared" ref="AV741" si="1834">AW741</f>
        <v>0</v>
      </c>
      <c r="AW741" s="37">
        <v>0</v>
      </c>
      <c r="AX741" s="130">
        <f>F741</f>
        <v>0</v>
      </c>
      <c r="AY741" s="37"/>
      <c r="AZ741" s="37"/>
      <c r="BA741" s="130">
        <f t="shared" si="1775"/>
        <v>0</v>
      </c>
      <c r="BB741" s="37"/>
      <c r="BC741" s="37"/>
      <c r="BD741" s="37"/>
      <c r="BE741" s="130">
        <f t="shared" si="1776"/>
        <v>0</v>
      </c>
      <c r="BF741" s="37">
        <f t="shared" si="1777"/>
        <v>0</v>
      </c>
      <c r="BG741" s="37">
        <f t="shared" si="1778"/>
        <v>0</v>
      </c>
      <c r="BH741" s="37">
        <f t="shared" si="1779"/>
        <v>0</v>
      </c>
      <c r="BI741" s="130">
        <f t="shared" si="1822"/>
        <v>0</v>
      </c>
      <c r="BJ741" s="130">
        <v>0</v>
      </c>
      <c r="BK741" s="130">
        <v>70000</v>
      </c>
      <c r="BL741" s="37"/>
      <c r="BM741" s="37"/>
      <c r="BN741" s="130"/>
      <c r="BO741" s="130">
        <f t="shared" ref="BO741:BO743" si="1835">BP741</f>
        <v>0</v>
      </c>
      <c r="BP741" s="130">
        <v>0</v>
      </c>
      <c r="BQ741" s="130">
        <v>70000</v>
      </c>
      <c r="BR741" s="37"/>
      <c r="BS741" s="37"/>
      <c r="BT741" s="37">
        <f t="shared" si="1780"/>
        <v>0</v>
      </c>
      <c r="BU741" s="37">
        <f t="shared" si="1781"/>
        <v>0</v>
      </c>
      <c r="BV741" s="130">
        <f t="shared" si="1825"/>
        <v>0</v>
      </c>
      <c r="BW741" s="130">
        <v>0</v>
      </c>
      <c r="BX741" s="37"/>
      <c r="BY741" s="37"/>
      <c r="BZ741" s="37"/>
      <c r="CA741" s="130">
        <f t="shared" si="1782"/>
        <v>0</v>
      </c>
      <c r="CB741" s="189"/>
      <c r="CC741" s="189"/>
      <c r="CD741" s="189"/>
      <c r="CE741" s="130">
        <f t="shared" si="1821"/>
        <v>0</v>
      </c>
      <c r="CF741" s="189">
        <f t="shared" si="1829"/>
        <v>0</v>
      </c>
      <c r="CG741" s="189"/>
      <c r="CH741" s="189">
        <f t="shared" si="1783"/>
        <v>0</v>
      </c>
      <c r="CI741" s="189">
        <f t="shared" si="1784"/>
        <v>0</v>
      </c>
      <c r="CJ741" s="130"/>
      <c r="CK741" s="130">
        <f t="shared" si="1826"/>
        <v>0</v>
      </c>
      <c r="CL741" s="130">
        <v>0</v>
      </c>
      <c r="CM741" s="37"/>
      <c r="CN741" s="37"/>
      <c r="CO741" s="37"/>
    </row>
    <row r="742" spans="2:93" s="39" customFormat="1" ht="39.75" hidden="1" customHeight="1" x14ac:dyDescent="0.25">
      <c r="B742" s="234"/>
      <c r="C742" s="130" t="s">
        <v>47</v>
      </c>
      <c r="D742" s="188">
        <f>E742+F742</f>
        <v>480.32769000000002</v>
      </c>
      <c r="E742" s="189">
        <v>0</v>
      </c>
      <c r="F742" s="188">
        <f>'[16]Распределение средств 24-26 '!$H$91</f>
        <v>480.32769000000002</v>
      </c>
      <c r="G742" s="189"/>
      <c r="H742" s="189"/>
      <c r="I742" s="188">
        <f t="shared" si="1786"/>
        <v>326.37303000000003</v>
      </c>
      <c r="J742" s="592">
        <f t="shared" si="1787"/>
        <v>0.67947994003843504</v>
      </c>
      <c r="K742" s="188"/>
      <c r="L742" s="37"/>
      <c r="M742" s="188">
        <v>326.37303000000003</v>
      </c>
      <c r="N742" s="592">
        <f t="shared" si="1795"/>
        <v>0.67947994003843504</v>
      </c>
      <c r="O742" s="37"/>
      <c r="P742" s="37"/>
      <c r="Q742" s="37"/>
      <c r="R742" s="37"/>
      <c r="S742" s="188">
        <f t="shared" si="1723"/>
        <v>326.37303000000003</v>
      </c>
      <c r="T742" s="592">
        <f t="shared" si="1724"/>
        <v>0.67947994003843504</v>
      </c>
      <c r="U742" s="37"/>
      <c r="V742" s="37"/>
      <c r="W742" s="188">
        <v>326.37303000000003</v>
      </c>
      <c r="X742" s="586">
        <f t="shared" si="1833"/>
        <v>0.67947994003843504</v>
      </c>
      <c r="Y742" s="37"/>
      <c r="Z742" s="37"/>
      <c r="AA742" s="37"/>
      <c r="AB742" s="37"/>
      <c r="AC742" s="188">
        <f>AG742</f>
        <v>480.32769000000002</v>
      </c>
      <c r="AD742" s="586">
        <f>AC742/D742</f>
        <v>1</v>
      </c>
      <c r="AE742" s="37"/>
      <c r="AF742" s="776"/>
      <c r="AG742" s="188">
        <v>480.32769000000002</v>
      </c>
      <c r="AH742" s="586">
        <f t="shared" si="1755"/>
        <v>1</v>
      </c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130">
        <f t="shared" si="1831"/>
        <v>0</v>
      </c>
      <c r="AV742" s="130">
        <f>AW742+AX742</f>
        <v>0</v>
      </c>
      <c r="AW742" s="37">
        <v>0</v>
      </c>
      <c r="AX742" s="130">
        <v>0</v>
      </c>
      <c r="AY742" s="37"/>
      <c r="AZ742" s="37"/>
      <c r="BA742" s="130">
        <f t="shared" si="1775"/>
        <v>0</v>
      </c>
      <c r="BB742" s="37"/>
      <c r="BC742" s="37"/>
      <c r="BD742" s="37"/>
      <c r="BE742" s="130">
        <f t="shared" si="1776"/>
        <v>0</v>
      </c>
      <c r="BF742" s="37">
        <f t="shared" si="1777"/>
        <v>0</v>
      </c>
      <c r="BG742" s="37">
        <f t="shared" si="1778"/>
        <v>0</v>
      </c>
      <c r="BH742" s="37">
        <f t="shared" si="1779"/>
        <v>0</v>
      </c>
      <c r="BI742" s="130">
        <f t="shared" si="1822"/>
        <v>0</v>
      </c>
      <c r="BJ742" s="130">
        <v>0</v>
      </c>
      <c r="BK742" s="130">
        <v>0</v>
      </c>
      <c r="BL742" s="37"/>
      <c r="BM742" s="37"/>
      <c r="BN742" s="130">
        <f t="shared" si="1823"/>
        <v>0</v>
      </c>
      <c r="BO742" s="130">
        <f t="shared" si="1835"/>
        <v>0</v>
      </c>
      <c r="BP742" s="130">
        <v>0</v>
      </c>
      <c r="BQ742" s="130">
        <v>0</v>
      </c>
      <c r="BR742" s="37"/>
      <c r="BS742" s="37"/>
      <c r="BT742" s="37">
        <f t="shared" si="1780"/>
        <v>0</v>
      </c>
      <c r="BU742" s="37">
        <f t="shared" si="1781"/>
        <v>0</v>
      </c>
      <c r="BV742" s="130">
        <f t="shared" si="1825"/>
        <v>0</v>
      </c>
      <c r="BW742" s="130">
        <v>0</v>
      </c>
      <c r="BX742" s="37"/>
      <c r="BY742" s="37"/>
      <c r="BZ742" s="37"/>
      <c r="CA742" s="130">
        <f t="shared" si="1782"/>
        <v>0</v>
      </c>
      <c r="CB742" s="189"/>
      <c r="CC742" s="189"/>
      <c r="CD742" s="189"/>
      <c r="CE742" s="130">
        <f t="shared" si="1821"/>
        <v>0</v>
      </c>
      <c r="CF742" s="189">
        <f t="shared" si="1829"/>
        <v>0</v>
      </c>
      <c r="CG742" s="189"/>
      <c r="CH742" s="189">
        <f t="shared" si="1783"/>
        <v>0</v>
      </c>
      <c r="CI742" s="189">
        <f t="shared" si="1784"/>
        <v>0</v>
      </c>
      <c r="CJ742" s="130"/>
      <c r="CK742" s="130">
        <f t="shared" si="1826"/>
        <v>0</v>
      </c>
      <c r="CL742" s="130">
        <v>0</v>
      </c>
      <c r="CM742" s="37"/>
      <c r="CN742" s="37"/>
      <c r="CO742" s="37"/>
    </row>
    <row r="743" spans="2:93" s="39" customFormat="1" ht="127.5" hidden="1" customHeight="1" x14ac:dyDescent="0.25">
      <c r="B743" s="234"/>
      <c r="C743" s="133" t="s">
        <v>405</v>
      </c>
      <c r="D743" s="188">
        <f>E743+F743</f>
        <v>0</v>
      </c>
      <c r="E743" s="188">
        <f>E744</f>
        <v>0</v>
      </c>
      <c r="F743" s="188">
        <f>F744</f>
        <v>0</v>
      </c>
      <c r="G743" s="189"/>
      <c r="H743" s="189"/>
      <c r="I743" s="188">
        <f t="shared" si="1786"/>
        <v>0</v>
      </c>
      <c r="J743" s="592" t="e">
        <f t="shared" si="1787"/>
        <v>#DIV/0!</v>
      </c>
      <c r="K743" s="188"/>
      <c r="L743" s="37"/>
      <c r="M743" s="188">
        <f>M744</f>
        <v>0</v>
      </c>
      <c r="N743" s="592" t="e">
        <f t="shared" si="1795"/>
        <v>#DIV/0!</v>
      </c>
      <c r="O743" s="37"/>
      <c r="P743" s="37"/>
      <c r="Q743" s="37"/>
      <c r="R743" s="37"/>
      <c r="S743" s="188">
        <f t="shared" si="1723"/>
        <v>0</v>
      </c>
      <c r="T743" s="592" t="e">
        <f t="shared" si="1724"/>
        <v>#DIV/0!</v>
      </c>
      <c r="U743" s="130">
        <f>U744</f>
        <v>0</v>
      </c>
      <c r="V743" s="37"/>
      <c r="W743" s="188"/>
      <c r="X743" s="37"/>
      <c r="Y743" s="37"/>
      <c r="Z743" s="37"/>
      <c r="AA743" s="37"/>
      <c r="AB743" s="37"/>
      <c r="AC743" s="188">
        <f>AC744+AC745</f>
        <v>428994.92637999996</v>
      </c>
      <c r="AD743" s="586">
        <v>0</v>
      </c>
      <c r="AE743" s="130"/>
      <c r="AF743" s="776"/>
      <c r="AG743" s="188"/>
      <c r="AH743" s="586" t="e">
        <f t="shared" si="1755"/>
        <v>#DIV/0!</v>
      </c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130">
        <v>0</v>
      </c>
      <c r="AV743" s="130">
        <f>AW743+AX743</f>
        <v>478.89795999999996</v>
      </c>
      <c r="AW743" s="130">
        <f>AW744</f>
        <v>0</v>
      </c>
      <c r="AX743" s="130">
        <f>AX744</f>
        <v>478.89795999999996</v>
      </c>
      <c r="AY743" s="37"/>
      <c r="AZ743" s="37"/>
      <c r="BA743" s="130">
        <f t="shared" si="1775"/>
        <v>0</v>
      </c>
      <c r="BB743" s="37"/>
      <c r="BC743" s="37"/>
      <c r="BD743" s="37"/>
      <c r="BE743" s="130">
        <f t="shared" si="1776"/>
        <v>0</v>
      </c>
      <c r="BF743" s="130">
        <f t="shared" si="1777"/>
        <v>0</v>
      </c>
      <c r="BG743" s="37">
        <f t="shared" si="1778"/>
        <v>0</v>
      </c>
      <c r="BH743" s="37">
        <f t="shared" si="1779"/>
        <v>0</v>
      </c>
      <c r="BI743" s="130">
        <f t="shared" si="1822"/>
        <v>0</v>
      </c>
      <c r="BJ743" s="130">
        <f>BJ744</f>
        <v>0</v>
      </c>
      <c r="BK743" s="130">
        <v>0</v>
      </c>
      <c r="BL743" s="37"/>
      <c r="BM743" s="37"/>
      <c r="BN743" s="130">
        <f t="shared" si="1823"/>
        <v>0</v>
      </c>
      <c r="BO743" s="130">
        <f t="shared" si="1835"/>
        <v>0</v>
      </c>
      <c r="BP743" s="130">
        <f>BP744</f>
        <v>0</v>
      </c>
      <c r="BQ743" s="130">
        <v>0</v>
      </c>
      <c r="BR743" s="37"/>
      <c r="BS743" s="37"/>
      <c r="BT743" s="37">
        <f t="shared" si="1780"/>
        <v>0</v>
      </c>
      <c r="BU743" s="37">
        <f t="shared" si="1781"/>
        <v>0</v>
      </c>
      <c r="BV743" s="130">
        <f t="shared" si="1825"/>
        <v>0</v>
      </c>
      <c r="BW743" s="130">
        <f>BW744</f>
        <v>0</v>
      </c>
      <c r="BX743" s="130">
        <v>0</v>
      </c>
      <c r="BY743" s="37"/>
      <c r="BZ743" s="37"/>
      <c r="CA743" s="130">
        <f t="shared" si="1782"/>
        <v>0</v>
      </c>
      <c r="CB743" s="188"/>
      <c r="CC743" s="189"/>
      <c r="CD743" s="189"/>
      <c r="CE743" s="130">
        <f t="shared" si="1821"/>
        <v>0</v>
      </c>
      <c r="CF743" s="188">
        <f t="shared" si="1829"/>
        <v>0</v>
      </c>
      <c r="CG743" s="188"/>
      <c r="CH743" s="189">
        <f t="shared" si="1783"/>
        <v>0</v>
      </c>
      <c r="CI743" s="189">
        <f t="shared" si="1784"/>
        <v>0</v>
      </c>
      <c r="CJ743" s="130"/>
      <c r="CK743" s="130">
        <f t="shared" si="1826"/>
        <v>0</v>
      </c>
      <c r="CL743" s="130">
        <f>CL744</f>
        <v>0</v>
      </c>
      <c r="CM743" s="130">
        <v>0</v>
      </c>
      <c r="CN743" s="37"/>
      <c r="CO743" s="37"/>
    </row>
    <row r="744" spans="2:93" s="39" customFormat="1" ht="34.5" hidden="1" customHeight="1" x14ac:dyDescent="0.25">
      <c r="B744" s="234"/>
      <c r="C744" s="130" t="s">
        <v>47</v>
      </c>
      <c r="D744" s="188">
        <f t="shared" si="1830"/>
        <v>0</v>
      </c>
      <c r="E744" s="188">
        <v>0</v>
      </c>
      <c r="F744" s="188">
        <v>0</v>
      </c>
      <c r="G744" s="189"/>
      <c r="H744" s="189"/>
      <c r="I744" s="188">
        <f t="shared" si="1786"/>
        <v>0</v>
      </c>
      <c r="J744" s="592" t="e">
        <f t="shared" si="1787"/>
        <v>#DIV/0!</v>
      </c>
      <c r="K744" s="188"/>
      <c r="L744" s="37"/>
      <c r="M744" s="188"/>
      <c r="N744" s="592" t="e">
        <f t="shared" si="1795"/>
        <v>#DIV/0!</v>
      </c>
      <c r="O744" s="37"/>
      <c r="P744" s="37"/>
      <c r="Q744" s="37"/>
      <c r="R744" s="37"/>
      <c r="S744" s="188">
        <f t="shared" si="1723"/>
        <v>0</v>
      </c>
      <c r="T744" s="592" t="e">
        <f t="shared" si="1724"/>
        <v>#DIV/0!</v>
      </c>
      <c r="U744" s="130">
        <v>0</v>
      </c>
      <c r="V744" s="37"/>
      <c r="W744" s="188"/>
      <c r="X744" s="37"/>
      <c r="Y744" s="37"/>
      <c r="Z744" s="37"/>
      <c r="AA744" s="37"/>
      <c r="AB744" s="37"/>
      <c r="AC744" s="188">
        <f>AG744</f>
        <v>0</v>
      </c>
      <c r="AD744" s="586">
        <v>0</v>
      </c>
      <c r="AE744" s="130"/>
      <c r="AF744" s="776"/>
      <c r="AG744" s="188"/>
      <c r="AH744" s="586" t="e">
        <f t="shared" si="1755"/>
        <v>#DIV/0!</v>
      </c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130"/>
      <c r="AV744" s="130">
        <f t="shared" ref="AV744" si="1836">AW744</f>
        <v>0</v>
      </c>
      <c r="AW744" s="130">
        <v>0</v>
      </c>
      <c r="AX744" s="130">
        <f>[17]июль!$BD$1131</f>
        <v>478.89795999999996</v>
      </c>
      <c r="AY744" s="37"/>
      <c r="AZ744" s="37"/>
      <c r="BA744" s="130">
        <f t="shared" si="1775"/>
        <v>0</v>
      </c>
      <c r="BB744" s="37"/>
      <c r="BC744" s="37"/>
      <c r="BD744" s="37"/>
      <c r="BE744" s="130">
        <f t="shared" si="1776"/>
        <v>0</v>
      </c>
      <c r="BF744" s="130">
        <f t="shared" si="1777"/>
        <v>0</v>
      </c>
      <c r="BG744" s="37">
        <f t="shared" si="1778"/>
        <v>0</v>
      </c>
      <c r="BH744" s="37">
        <f t="shared" si="1779"/>
        <v>0</v>
      </c>
      <c r="BI744" s="130">
        <f>BJ744</f>
        <v>0</v>
      </c>
      <c r="BJ744" s="130">
        <v>0</v>
      </c>
      <c r="BK744" s="130"/>
      <c r="BL744" s="37"/>
      <c r="BM744" s="37"/>
      <c r="BN744" s="130">
        <f t="shared" si="1823"/>
        <v>0</v>
      </c>
      <c r="BO744" s="130">
        <f>BP744</f>
        <v>0</v>
      </c>
      <c r="BP744" s="130">
        <v>0</v>
      </c>
      <c r="BQ744" s="130"/>
      <c r="BR744" s="37"/>
      <c r="BS744" s="37"/>
      <c r="BT744" s="37">
        <f t="shared" si="1780"/>
        <v>0</v>
      </c>
      <c r="BU744" s="37">
        <f t="shared" si="1781"/>
        <v>0</v>
      </c>
      <c r="BV744" s="130">
        <f>BW744</f>
        <v>0</v>
      </c>
      <c r="BW744" s="130">
        <v>0</v>
      </c>
      <c r="BX744" s="130"/>
      <c r="BY744" s="37"/>
      <c r="BZ744" s="37"/>
      <c r="CA744" s="130">
        <f t="shared" si="1782"/>
        <v>0</v>
      </c>
      <c r="CB744" s="188"/>
      <c r="CC744" s="189"/>
      <c r="CD744" s="189"/>
      <c r="CE744" s="130">
        <f t="shared" si="1821"/>
        <v>0</v>
      </c>
      <c r="CF744" s="188">
        <f t="shared" si="1829"/>
        <v>0</v>
      </c>
      <c r="CG744" s="188"/>
      <c r="CH744" s="189">
        <f t="shared" si="1783"/>
        <v>0</v>
      </c>
      <c r="CI744" s="189">
        <f t="shared" si="1784"/>
        <v>0</v>
      </c>
      <c r="CJ744" s="130"/>
      <c r="CK744" s="130">
        <f>CL744</f>
        <v>0</v>
      </c>
      <c r="CL744" s="130">
        <v>0</v>
      </c>
      <c r="CM744" s="130"/>
      <c r="CN744" s="37"/>
      <c r="CO744" s="37"/>
    </row>
    <row r="745" spans="2:93" s="39" customFormat="1" ht="65.25" hidden="1" customHeight="1" x14ac:dyDescent="0.25">
      <c r="B745" s="234"/>
      <c r="C745" s="133" t="s">
        <v>392</v>
      </c>
      <c r="D745" s="188">
        <f>E745+F745</f>
        <v>494970.23803999997</v>
      </c>
      <c r="E745" s="189"/>
      <c r="F745" s="188">
        <f>F746+F747</f>
        <v>494970.23803999997</v>
      </c>
      <c r="G745" s="189"/>
      <c r="H745" s="189"/>
      <c r="I745" s="188">
        <f t="shared" si="1786"/>
        <v>158242.49515</v>
      </c>
      <c r="J745" s="592">
        <f t="shared" si="1787"/>
        <v>0.31970103046319315</v>
      </c>
      <c r="K745" s="188"/>
      <c r="L745" s="37"/>
      <c r="M745" s="188">
        <f>M746+M747</f>
        <v>158242.49515</v>
      </c>
      <c r="N745" s="592">
        <f t="shared" si="1795"/>
        <v>0.31970103046319315</v>
      </c>
      <c r="O745" s="37"/>
      <c r="P745" s="37"/>
      <c r="Q745" s="37"/>
      <c r="R745" s="37"/>
      <c r="S745" s="188">
        <f t="shared" si="1723"/>
        <v>161638.83147999999</v>
      </c>
      <c r="T745" s="592">
        <f t="shared" si="1724"/>
        <v>0.32656272853911977</v>
      </c>
      <c r="U745" s="37"/>
      <c r="V745" s="37"/>
      <c r="W745" s="188">
        <f>W746+W747</f>
        <v>161638.83147999999</v>
      </c>
      <c r="X745" s="592">
        <f>W745/D745</f>
        <v>0.32656272853911977</v>
      </c>
      <c r="Y745" s="37"/>
      <c r="Z745" s="37"/>
      <c r="AA745" s="37"/>
      <c r="AB745" s="37"/>
      <c r="AC745" s="188">
        <f>AC746+AC747</f>
        <v>428994.92637999996</v>
      </c>
      <c r="AD745" s="586">
        <f>AC745/D745</f>
        <v>0.86670852792836328</v>
      </c>
      <c r="AE745" s="37"/>
      <c r="AF745" s="776"/>
      <c r="AG745" s="188">
        <f>AG746+AG747</f>
        <v>428994.92637999996</v>
      </c>
      <c r="AH745" s="586">
        <f t="shared" ref="AH745:AH747" si="1837">AG745/F745</f>
        <v>0.86670852792836328</v>
      </c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130">
        <f>0</f>
        <v>0</v>
      </c>
      <c r="AV745" s="130">
        <f>AW745+AX745</f>
        <v>519078.04764999996</v>
      </c>
      <c r="AW745" s="37">
        <v>0</v>
      </c>
      <c r="AX745" s="130">
        <f>AX746+AX747</f>
        <v>519078.04764999996</v>
      </c>
      <c r="AY745" s="37"/>
      <c r="AZ745" s="37"/>
      <c r="BA745" s="130">
        <f t="shared" si="1775"/>
        <v>0</v>
      </c>
      <c r="BB745" s="37"/>
      <c r="BC745" s="37"/>
      <c r="BD745" s="37"/>
      <c r="BE745" s="130">
        <f t="shared" si="1776"/>
        <v>0</v>
      </c>
      <c r="BF745" s="37">
        <f t="shared" si="1777"/>
        <v>0</v>
      </c>
      <c r="BG745" s="37">
        <f t="shared" si="1778"/>
        <v>0</v>
      </c>
      <c r="BH745" s="37">
        <f t="shared" si="1779"/>
        <v>0</v>
      </c>
      <c r="BI745" s="130">
        <f>BJ745+BK745</f>
        <v>769125.88196999999</v>
      </c>
      <c r="BJ745" s="37">
        <f>BA745</f>
        <v>0</v>
      </c>
      <c r="BK745" s="130">
        <f>BK746+BK747</f>
        <v>769125.88196999999</v>
      </c>
      <c r="BL745" s="37"/>
      <c r="BM745" s="37"/>
      <c r="BN745" s="130"/>
      <c r="BO745" s="130">
        <f>BP745+BQ745</f>
        <v>769125.88196999999</v>
      </c>
      <c r="BP745" s="37">
        <f>BG745</f>
        <v>0</v>
      </c>
      <c r="BQ745" s="130">
        <f>BQ746+BQ747</f>
        <v>769125.88196999999</v>
      </c>
      <c r="BR745" s="37"/>
      <c r="BS745" s="37"/>
      <c r="BT745" s="37">
        <f t="shared" si="1780"/>
        <v>0</v>
      </c>
      <c r="BU745" s="37">
        <f t="shared" si="1781"/>
        <v>0</v>
      </c>
      <c r="BV745" s="130">
        <f>BW745+BX745</f>
        <v>310000</v>
      </c>
      <c r="BW745" s="37">
        <f>BN745</f>
        <v>0</v>
      </c>
      <c r="BX745" s="130">
        <f>BX746+BX747</f>
        <v>310000</v>
      </c>
      <c r="BY745" s="37"/>
      <c r="BZ745" s="37"/>
      <c r="CA745" s="130">
        <f t="shared" si="1782"/>
        <v>0</v>
      </c>
      <c r="CB745" s="189"/>
      <c r="CC745" s="189"/>
      <c r="CD745" s="189"/>
      <c r="CE745" s="130">
        <f>CG745</f>
        <v>310000</v>
      </c>
      <c r="CF745" s="189">
        <f t="shared" si="1829"/>
        <v>0</v>
      </c>
      <c r="CG745" s="189">
        <f>CG746+CG747</f>
        <v>310000</v>
      </c>
      <c r="CH745" s="189">
        <f t="shared" si="1783"/>
        <v>0</v>
      </c>
      <c r="CI745" s="189">
        <f t="shared" si="1784"/>
        <v>0</v>
      </c>
      <c r="CJ745" s="130"/>
      <c r="CK745" s="130">
        <f>CM745</f>
        <v>310000</v>
      </c>
      <c r="CL745" s="37"/>
      <c r="CM745" s="130">
        <f>CM746+CM747</f>
        <v>310000</v>
      </c>
      <c r="CN745" s="37"/>
      <c r="CO745" s="37"/>
    </row>
    <row r="746" spans="2:93" s="39" customFormat="1" ht="42" hidden="1" customHeight="1" x14ac:dyDescent="0.25">
      <c r="B746" s="234"/>
      <c r="C746" s="130" t="s">
        <v>108</v>
      </c>
      <c r="D746" s="188">
        <f>F746</f>
        <v>399883.79771999997</v>
      </c>
      <c r="E746" s="189"/>
      <c r="F746" s="188">
        <v>399883.79771999997</v>
      </c>
      <c r="G746" s="189"/>
      <c r="H746" s="189"/>
      <c r="I746" s="188">
        <f t="shared" si="1786"/>
        <v>127739.78681000001</v>
      </c>
      <c r="J746" s="592">
        <f t="shared" si="1787"/>
        <v>0.31944226682433341</v>
      </c>
      <c r="K746" s="188"/>
      <c r="L746" s="37"/>
      <c r="M746" s="188">
        <v>127739.78681000001</v>
      </c>
      <c r="N746" s="592">
        <f t="shared" si="1795"/>
        <v>0.31944226682433341</v>
      </c>
      <c r="O746" s="37"/>
      <c r="P746" s="37"/>
      <c r="Q746" s="37"/>
      <c r="R746" s="37"/>
      <c r="S746" s="188">
        <f t="shared" si="1723"/>
        <v>127739.78681000001</v>
      </c>
      <c r="T746" s="592">
        <f t="shared" si="1724"/>
        <v>0.31944226682433341</v>
      </c>
      <c r="U746" s="37"/>
      <c r="V746" s="37"/>
      <c r="W746" s="188">
        <v>127739.78681000001</v>
      </c>
      <c r="X746" s="592">
        <f>W746/D746</f>
        <v>0.31944226682433341</v>
      </c>
      <c r="Y746" s="37"/>
      <c r="Z746" s="37"/>
      <c r="AA746" s="37"/>
      <c r="AB746" s="37"/>
      <c r="AC746" s="188">
        <f>AG746</f>
        <v>359052.55920999998</v>
      </c>
      <c r="AD746" s="586">
        <f>AC746/D746</f>
        <v>0.89789224083894947</v>
      </c>
      <c r="AE746" s="37"/>
      <c r="AF746" s="776"/>
      <c r="AG746" s="188">
        <v>359052.55920999998</v>
      </c>
      <c r="AH746" s="586">
        <f t="shared" si="1837"/>
        <v>0.89789224083894947</v>
      </c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130"/>
      <c r="AV746" s="130">
        <f>AX746</f>
        <v>446467.56161999999</v>
      </c>
      <c r="AW746" s="37"/>
      <c r="AX746" s="130">
        <f>176467.56162+270000</f>
        <v>446467.56161999999</v>
      </c>
      <c r="AY746" s="37"/>
      <c r="AZ746" s="37"/>
      <c r="BA746" s="130"/>
      <c r="BB746" s="37"/>
      <c r="BC746" s="37"/>
      <c r="BD746" s="37"/>
      <c r="BE746" s="130"/>
      <c r="BF746" s="37"/>
      <c r="BG746" s="37"/>
      <c r="BH746" s="37"/>
      <c r="BI746" s="130">
        <f>BK746</f>
        <v>729125.88196999999</v>
      </c>
      <c r="BJ746" s="37"/>
      <c r="BK746" s="130">
        <v>729125.88196999999</v>
      </c>
      <c r="BL746" s="37"/>
      <c r="BM746" s="37"/>
      <c r="BN746" s="130"/>
      <c r="BO746" s="130">
        <f>BQ746</f>
        <v>729125.88196999999</v>
      </c>
      <c r="BP746" s="37"/>
      <c r="BQ746" s="130">
        <v>729125.88196999999</v>
      </c>
      <c r="BR746" s="37"/>
      <c r="BS746" s="37"/>
      <c r="BT746" s="37"/>
      <c r="BU746" s="37"/>
      <c r="BV746" s="130">
        <f>BX746</f>
        <v>300000</v>
      </c>
      <c r="BW746" s="37"/>
      <c r="BX746" s="130">
        <v>300000</v>
      </c>
      <c r="BY746" s="37"/>
      <c r="BZ746" s="37"/>
      <c r="CA746" s="130"/>
      <c r="CB746" s="189"/>
      <c r="CC746" s="189"/>
      <c r="CD746" s="189"/>
      <c r="CE746" s="130">
        <f>CG746</f>
        <v>300000</v>
      </c>
      <c r="CF746" s="189"/>
      <c r="CG746" s="130">
        <v>300000</v>
      </c>
      <c r="CH746" s="189"/>
      <c r="CI746" s="189"/>
      <c r="CJ746" s="130"/>
      <c r="CK746" s="130">
        <f>CM746</f>
        <v>300000</v>
      </c>
      <c r="CL746" s="37"/>
      <c r="CM746" s="130">
        <v>300000</v>
      </c>
      <c r="CN746" s="37"/>
      <c r="CO746" s="37"/>
    </row>
    <row r="747" spans="2:93" s="66" customFormat="1" ht="38.25" hidden="1" customHeight="1" x14ac:dyDescent="0.25">
      <c r="B747" s="425"/>
      <c r="C747" s="130" t="s">
        <v>47</v>
      </c>
      <c r="D747" s="188">
        <f>E747+F747</f>
        <v>95086.440319999994</v>
      </c>
      <c r="E747" s="265"/>
      <c r="F747" s="188">
        <v>95086.440319999994</v>
      </c>
      <c r="G747" s="265"/>
      <c r="H747" s="265"/>
      <c r="I747" s="188">
        <f t="shared" si="1786"/>
        <v>30502.708340000001</v>
      </c>
      <c r="J747" s="592">
        <f t="shared" si="1787"/>
        <v>0.32078925488584326</v>
      </c>
      <c r="K747" s="188"/>
      <c r="L747" s="319"/>
      <c r="M747" s="188">
        <v>30502.708340000001</v>
      </c>
      <c r="N747" s="592">
        <f t="shared" si="1795"/>
        <v>0.32078925488584326</v>
      </c>
      <c r="O747" s="319"/>
      <c r="P747" s="319"/>
      <c r="Q747" s="319"/>
      <c r="R747" s="319"/>
      <c r="S747" s="188">
        <f t="shared" si="1723"/>
        <v>33899.044670000003</v>
      </c>
      <c r="T747" s="592">
        <f t="shared" si="1724"/>
        <v>0.3565076635103549</v>
      </c>
      <c r="U747" s="319"/>
      <c r="V747" s="319"/>
      <c r="W747" s="188">
        <v>33899.044670000003</v>
      </c>
      <c r="X747" s="592">
        <f>W747/D747</f>
        <v>0.3565076635103549</v>
      </c>
      <c r="Y747" s="319"/>
      <c r="Z747" s="319"/>
      <c r="AA747" s="319"/>
      <c r="AB747" s="319"/>
      <c r="AC747" s="188">
        <f>AG747</f>
        <v>69942.367169999998</v>
      </c>
      <c r="AD747" s="586">
        <f>AC747/D747</f>
        <v>0.73556615364523936</v>
      </c>
      <c r="AE747" s="319"/>
      <c r="AF747" s="776"/>
      <c r="AG747" s="188">
        <v>69942.367169999998</v>
      </c>
      <c r="AH747" s="586">
        <f t="shared" si="1837"/>
        <v>0.73556615364523936</v>
      </c>
      <c r="AI747" s="319"/>
      <c r="AJ747" s="319"/>
      <c r="AK747" s="319"/>
      <c r="AL747" s="319"/>
      <c r="AM747" s="319"/>
      <c r="AN747" s="319"/>
      <c r="AO747" s="319"/>
      <c r="AP747" s="319"/>
      <c r="AQ747" s="319"/>
      <c r="AR747" s="319"/>
      <c r="AS747" s="319"/>
      <c r="AT747" s="319"/>
      <c r="AU747" s="141"/>
      <c r="AV747" s="130">
        <f>AW747+AX747</f>
        <v>72610.48603</v>
      </c>
      <c r="AW747" s="319"/>
      <c r="AX747" s="130">
        <f>42610.48603+30000</f>
        <v>72610.48603</v>
      </c>
      <c r="AY747" s="319"/>
      <c r="AZ747" s="319"/>
      <c r="BA747" s="141">
        <f t="shared" si="1775"/>
        <v>0</v>
      </c>
      <c r="BB747" s="319"/>
      <c r="BC747" s="319"/>
      <c r="BD747" s="319"/>
      <c r="BE747" s="141">
        <f t="shared" si="1776"/>
        <v>0</v>
      </c>
      <c r="BF747" s="319">
        <f>E747</f>
        <v>0</v>
      </c>
      <c r="BG747" s="319">
        <f t="shared" ref="BG747:BH749" si="1838">G747</f>
        <v>0</v>
      </c>
      <c r="BH747" s="319">
        <f t="shared" si="1838"/>
        <v>0</v>
      </c>
      <c r="BI747" s="130">
        <f>BJ747+BK747</f>
        <v>40000</v>
      </c>
      <c r="BJ747" s="319"/>
      <c r="BK747" s="130">
        <v>40000</v>
      </c>
      <c r="BL747" s="319"/>
      <c r="BM747" s="319"/>
      <c r="BN747" s="141">
        <v>0</v>
      </c>
      <c r="BO747" s="130">
        <f>BP747+BQ747</f>
        <v>40000</v>
      </c>
      <c r="BP747" s="319"/>
      <c r="BQ747" s="130">
        <v>40000</v>
      </c>
      <c r="BR747" s="319"/>
      <c r="BS747" s="319"/>
      <c r="BT747" s="319">
        <f t="shared" si="1780"/>
        <v>0</v>
      </c>
      <c r="BU747" s="319">
        <f t="shared" si="1781"/>
        <v>0</v>
      </c>
      <c r="BV747" s="130">
        <f>BW747+BX747</f>
        <v>10000</v>
      </c>
      <c r="BW747" s="319"/>
      <c r="BX747" s="130">
        <v>10000</v>
      </c>
      <c r="BY747" s="319"/>
      <c r="BZ747" s="319"/>
      <c r="CA747" s="141">
        <f t="shared" si="1782"/>
        <v>0</v>
      </c>
      <c r="CB747" s="265"/>
      <c r="CC747" s="265"/>
      <c r="CD747" s="265"/>
      <c r="CE747" s="141">
        <f>CG747</f>
        <v>10000</v>
      </c>
      <c r="CF747" s="265">
        <f t="shared" si="1829"/>
        <v>0</v>
      </c>
      <c r="CG747" s="130">
        <v>10000</v>
      </c>
      <c r="CH747" s="265">
        <f t="shared" si="1783"/>
        <v>0</v>
      </c>
      <c r="CI747" s="265">
        <f t="shared" si="1784"/>
        <v>0</v>
      </c>
      <c r="CJ747" s="141"/>
      <c r="CK747" s="130">
        <f>CL747+CM747</f>
        <v>10000</v>
      </c>
      <c r="CL747" s="319"/>
      <c r="CM747" s="130">
        <v>10000</v>
      </c>
      <c r="CN747" s="319"/>
      <c r="CO747" s="319"/>
    </row>
    <row r="748" spans="2:93" s="54" customFormat="1" ht="66.75" customHeight="1" x14ac:dyDescent="0.25">
      <c r="B748" s="230" t="s">
        <v>62</v>
      </c>
      <c r="C748" s="150" t="s">
        <v>125</v>
      </c>
      <c r="D748" s="254">
        <f>E748+F748+G748+H748</f>
        <v>649303.37997999997</v>
      </c>
      <c r="E748" s="254">
        <f>E749+E750</f>
        <v>649303.37997999997</v>
      </c>
      <c r="F748" s="254">
        <f t="shared" ref="F748:H748" si="1839">F749+F750</f>
        <v>0</v>
      </c>
      <c r="G748" s="254">
        <f t="shared" si="1839"/>
        <v>0</v>
      </c>
      <c r="H748" s="254">
        <f t="shared" si="1839"/>
        <v>0</v>
      </c>
      <c r="I748" s="254">
        <f t="shared" si="1786"/>
        <v>506757.52437999996</v>
      </c>
      <c r="J748" s="575">
        <f t="shared" si="1787"/>
        <v>0.78046340124643931</v>
      </c>
      <c r="K748" s="254">
        <f>K749+K750</f>
        <v>506757.52437999996</v>
      </c>
      <c r="L748" s="575">
        <f>K748/E748</f>
        <v>0.78046340124643931</v>
      </c>
      <c r="M748" s="254"/>
      <c r="N748" s="575"/>
      <c r="O748" s="125"/>
      <c r="P748" s="125"/>
      <c r="Q748" s="125"/>
      <c r="R748" s="125"/>
      <c r="S748" s="254">
        <f t="shared" si="1723"/>
        <v>506731.91174999997</v>
      </c>
      <c r="T748" s="575">
        <f t="shared" si="1724"/>
        <v>0.78042395492475103</v>
      </c>
      <c r="U748" s="254">
        <f>U749+U750</f>
        <v>506731.91174999997</v>
      </c>
      <c r="V748" s="575">
        <f>U748/E748</f>
        <v>0.78042395492475103</v>
      </c>
      <c r="W748" s="254"/>
      <c r="X748" s="587"/>
      <c r="Y748" s="125"/>
      <c r="Z748" s="125"/>
      <c r="AA748" s="125"/>
      <c r="AB748" s="125"/>
      <c r="AC748" s="254">
        <f>AE748</f>
        <v>630347.52555999986</v>
      </c>
      <c r="AD748" s="587">
        <f t="shared" ref="AD748:AD772" si="1840">AC748/D748</f>
        <v>0.9708058590106462</v>
      </c>
      <c r="AE748" s="254">
        <f>AE749+AE750</f>
        <v>630347.52555999986</v>
      </c>
      <c r="AF748" s="575">
        <f t="shared" si="1672"/>
        <v>0.9708058590106462</v>
      </c>
      <c r="AG748" s="254"/>
      <c r="AH748" s="587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  <c r="AU748" s="125">
        <f>AV748</f>
        <v>484267.5</v>
      </c>
      <c r="AV748" s="125">
        <f>AW748+AX748+AY748+AZ748</f>
        <v>484267.5</v>
      </c>
      <c r="AW748" s="125">
        <f>AW749+AW750</f>
        <v>484267.5</v>
      </c>
      <c r="AX748" s="125">
        <f t="shared" ref="AX748:AZ748" si="1841">AX749+AX750</f>
        <v>0</v>
      </c>
      <c r="AY748" s="125">
        <f t="shared" si="1841"/>
        <v>0</v>
      </c>
      <c r="AZ748" s="125">
        <f t="shared" si="1841"/>
        <v>0</v>
      </c>
      <c r="BA748" s="125">
        <f t="shared" si="1775"/>
        <v>0</v>
      </c>
      <c r="BB748" s="102"/>
      <c r="BC748" s="102"/>
      <c r="BD748" s="102"/>
      <c r="BE748" s="125">
        <f t="shared" si="1776"/>
        <v>649303.37997999997</v>
      </c>
      <c r="BF748" s="125">
        <f>E748</f>
        <v>649303.37997999997</v>
      </c>
      <c r="BG748" s="102">
        <f t="shared" si="1838"/>
        <v>0</v>
      </c>
      <c r="BH748" s="813">
        <f t="shared" si="1838"/>
        <v>0</v>
      </c>
      <c r="BI748" s="125">
        <f>BJ748+BK748+BL748+BM748</f>
        <v>999943.5</v>
      </c>
      <c r="BJ748" s="125">
        <f>BJ749+BJ750</f>
        <v>999943.5</v>
      </c>
      <c r="BK748" s="125">
        <f t="shared" ref="BK748" si="1842">BK749+BK750</f>
        <v>0</v>
      </c>
      <c r="BL748" s="125">
        <f t="shared" ref="BL748" si="1843">BL749+BL750</f>
        <v>0</v>
      </c>
      <c r="BM748" s="125">
        <f t="shared" ref="BM748" si="1844">BM749+BM750</f>
        <v>0</v>
      </c>
      <c r="BN748" s="125">
        <f t="shared" si="1823"/>
        <v>1999887</v>
      </c>
      <c r="BO748" s="125">
        <f>BP748+BQ748+BR748+BS748</f>
        <v>999943.5</v>
      </c>
      <c r="BP748" s="125">
        <f>BP749+BP750</f>
        <v>999943.5</v>
      </c>
      <c r="BQ748" s="125">
        <f t="shared" ref="BQ748:BS748" si="1845">BQ749+BQ750</f>
        <v>0</v>
      </c>
      <c r="BR748" s="125">
        <f t="shared" si="1845"/>
        <v>0</v>
      </c>
      <c r="BS748" s="125">
        <f t="shared" si="1845"/>
        <v>0</v>
      </c>
      <c r="BT748" s="102">
        <f t="shared" si="1780"/>
        <v>0</v>
      </c>
      <c r="BU748" s="125">
        <f t="shared" si="1781"/>
        <v>0</v>
      </c>
      <c r="BV748" s="125">
        <f>BW748+BX748+BY748+BZ748</f>
        <v>670000</v>
      </c>
      <c r="BW748" s="125">
        <f>BW749+BW750</f>
        <v>670000</v>
      </c>
      <c r="BX748" s="125">
        <f t="shared" ref="BX748" si="1846">BX749+BX750</f>
        <v>0</v>
      </c>
      <c r="BY748" s="102">
        <f t="shared" ref="BY748" si="1847">BY749+BY750</f>
        <v>0</v>
      </c>
      <c r="BZ748" s="125">
        <f t="shared" ref="BZ748" si="1848">BZ749+BZ750</f>
        <v>0</v>
      </c>
      <c r="CA748" s="125">
        <f t="shared" si="1782"/>
        <v>0</v>
      </c>
      <c r="CB748" s="254"/>
      <c r="CC748" s="35"/>
      <c r="CD748" s="254"/>
      <c r="CE748" s="125">
        <f t="shared" si="1821"/>
        <v>670000</v>
      </c>
      <c r="CF748" s="254">
        <f t="shared" si="1829"/>
        <v>670000</v>
      </c>
      <c r="CG748" s="125"/>
      <c r="CH748" s="35">
        <f t="shared" si="1783"/>
        <v>0</v>
      </c>
      <c r="CI748" s="254">
        <f t="shared" si="1784"/>
        <v>0</v>
      </c>
      <c r="CJ748" s="125"/>
      <c r="CK748" s="125">
        <f>CL748+CM748+CN748+CO748</f>
        <v>670000</v>
      </c>
      <c r="CL748" s="125">
        <f>CL749+CL750</f>
        <v>670000</v>
      </c>
      <c r="CM748" s="125">
        <f t="shared" ref="CM748:CO748" si="1849">CM749+CM750</f>
        <v>0</v>
      </c>
      <c r="CN748" s="102">
        <f t="shared" si="1849"/>
        <v>0</v>
      </c>
      <c r="CO748" s="125">
        <f t="shared" si="1849"/>
        <v>0</v>
      </c>
    </row>
    <row r="749" spans="2:93" s="66" customFormat="1" ht="49.5" hidden="1" customHeight="1" x14ac:dyDescent="0.25">
      <c r="B749" s="425"/>
      <c r="C749" s="130" t="s">
        <v>380</v>
      </c>
      <c r="D749" s="188">
        <f>E749</f>
        <v>629934.31082000001</v>
      </c>
      <c r="E749" s="188">
        <f>E754+E755+E762+E763+E752+E770+E771+E756+E759</f>
        <v>629934.31082000001</v>
      </c>
      <c r="F749" s="815"/>
      <c r="G749" s="265"/>
      <c r="H749" s="815"/>
      <c r="I749" s="188">
        <f>K749+M749</f>
        <v>490473.42447999999</v>
      </c>
      <c r="J749" s="592">
        <f t="shared" si="1787"/>
        <v>0.77861042977884376</v>
      </c>
      <c r="K749" s="188">
        <f>K754+K755+K762+K763+K752+K770+K771+K756+K759</f>
        <v>490473.42447999999</v>
      </c>
      <c r="L749" s="592">
        <f>K749/E749</f>
        <v>0.77861042977884376</v>
      </c>
      <c r="M749" s="188"/>
      <c r="N749" s="141"/>
      <c r="O749" s="319"/>
      <c r="P749" s="141"/>
      <c r="Q749" s="141"/>
      <c r="R749" s="141"/>
      <c r="S749" s="188">
        <f t="shared" si="1723"/>
        <v>490447.81185</v>
      </c>
      <c r="T749" s="592">
        <f t="shared" si="1724"/>
        <v>0.77856977057111365</v>
      </c>
      <c r="U749" s="188">
        <f>U754+U755+U762+U763+U752+U770+U771+U756+U759</f>
        <v>490447.81185</v>
      </c>
      <c r="V749" s="586">
        <f>U749/E749</f>
        <v>0.77856977057111365</v>
      </c>
      <c r="W749" s="141"/>
      <c r="X749" s="141"/>
      <c r="Y749" s="319"/>
      <c r="Z749" s="141"/>
      <c r="AA749" s="141"/>
      <c r="AB749" s="141"/>
      <c r="AC749" s="188">
        <f>AE749</f>
        <v>610978.45639999991</v>
      </c>
      <c r="AD749" s="586">
        <f t="shared" si="1840"/>
        <v>0.96990820456290938</v>
      </c>
      <c r="AE749" s="188">
        <f>AE754+AE755+AE762+AE763+AE752+AE770+AE771+AE756+AE759</f>
        <v>610978.45639999991</v>
      </c>
      <c r="AF749" s="586">
        <f t="shared" si="1672"/>
        <v>0.96990820456290938</v>
      </c>
      <c r="AG749" s="141"/>
      <c r="AH749" s="575"/>
      <c r="AI749" s="319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30">
        <f>AV749</f>
        <v>484267.5</v>
      </c>
      <c r="AV749" s="130">
        <f>AW749</f>
        <v>484267.5</v>
      </c>
      <c r="AW749" s="130">
        <f>AW751+AW754+AW762</f>
        <v>484267.5</v>
      </c>
      <c r="AX749" s="141"/>
      <c r="AY749" s="319"/>
      <c r="AZ749" s="141"/>
      <c r="BA749" s="141">
        <f t="shared" si="1775"/>
        <v>0</v>
      </c>
      <c r="BB749" s="319"/>
      <c r="BC749" s="319"/>
      <c r="BD749" s="319"/>
      <c r="BE749" s="141">
        <f t="shared" si="1776"/>
        <v>629934.31082000001</v>
      </c>
      <c r="BF749" s="141">
        <f>E749</f>
        <v>629934.31082000001</v>
      </c>
      <c r="BG749" s="319">
        <f t="shared" si="1838"/>
        <v>0</v>
      </c>
      <c r="BH749" s="141">
        <f t="shared" si="1838"/>
        <v>0</v>
      </c>
      <c r="BI749" s="130">
        <f>BJ749</f>
        <v>999943.5</v>
      </c>
      <c r="BJ749" s="130">
        <f>BJ751+BJ754+BJ762+BJ765</f>
        <v>999943.5</v>
      </c>
      <c r="BK749" s="141"/>
      <c r="BL749" s="319"/>
      <c r="BM749" s="141"/>
      <c r="BN749" s="141">
        <f t="shared" si="1823"/>
        <v>1999887</v>
      </c>
      <c r="BO749" s="130">
        <f>BP749</f>
        <v>999943.5</v>
      </c>
      <c r="BP749" s="130">
        <f>BP751+BP754+BP762+BP765</f>
        <v>999943.5</v>
      </c>
      <c r="BQ749" s="141"/>
      <c r="BR749" s="319"/>
      <c r="BS749" s="141"/>
      <c r="BT749" s="319">
        <f t="shared" si="1780"/>
        <v>0</v>
      </c>
      <c r="BU749" s="141">
        <f t="shared" si="1781"/>
        <v>0</v>
      </c>
      <c r="BV749" s="130">
        <f>BW749</f>
        <v>670000</v>
      </c>
      <c r="BW749" s="130">
        <f>BW751+BW754+BW762</f>
        <v>670000</v>
      </c>
      <c r="BX749" s="141"/>
      <c r="BY749" s="319"/>
      <c r="BZ749" s="141"/>
      <c r="CA749" s="141">
        <f t="shared" si="1782"/>
        <v>0</v>
      </c>
      <c r="CB749" s="815"/>
      <c r="CC749" s="265"/>
      <c r="CD749" s="815"/>
      <c r="CE749" s="141">
        <f t="shared" si="1821"/>
        <v>670000</v>
      </c>
      <c r="CF749" s="815">
        <f t="shared" si="1829"/>
        <v>670000</v>
      </c>
      <c r="CG749" s="815"/>
      <c r="CH749" s="265">
        <f t="shared" si="1783"/>
        <v>0</v>
      </c>
      <c r="CI749" s="815">
        <f t="shared" si="1784"/>
        <v>0</v>
      </c>
      <c r="CJ749" s="141"/>
      <c r="CK749" s="130">
        <f>CL749</f>
        <v>670000</v>
      </c>
      <c r="CL749" s="130">
        <f>CL751+CL754+CL762</f>
        <v>670000</v>
      </c>
      <c r="CM749" s="141"/>
      <c r="CN749" s="319"/>
      <c r="CO749" s="141"/>
    </row>
    <row r="750" spans="2:93" s="66" customFormat="1" ht="49.5" hidden="1" customHeight="1" x14ac:dyDescent="0.25">
      <c r="B750" s="425"/>
      <c r="C750" s="130" t="s">
        <v>47</v>
      </c>
      <c r="D750" s="188">
        <f>E750</f>
        <v>19369.069160000003</v>
      </c>
      <c r="E750" s="188">
        <f>E753+E761+E764+E765+E760+E772</f>
        <v>19369.069160000003</v>
      </c>
      <c r="F750" s="815"/>
      <c r="G750" s="265"/>
      <c r="H750" s="815"/>
      <c r="I750" s="188">
        <f t="shared" si="1786"/>
        <v>16284.099899999999</v>
      </c>
      <c r="J750" s="592">
        <f t="shared" si="1787"/>
        <v>0.84072702541788003</v>
      </c>
      <c r="K750" s="188">
        <f>K753+K761+K764+K765+K760+K772</f>
        <v>16284.099899999999</v>
      </c>
      <c r="L750" s="592">
        <f>K750/E750</f>
        <v>0.84072702541788003</v>
      </c>
      <c r="M750" s="188"/>
      <c r="N750" s="141"/>
      <c r="O750" s="319"/>
      <c r="P750" s="141"/>
      <c r="Q750" s="141"/>
      <c r="R750" s="141"/>
      <c r="S750" s="188">
        <f t="shared" si="1723"/>
        <v>16284.099899999999</v>
      </c>
      <c r="T750" s="592">
        <f t="shared" si="1724"/>
        <v>0.84072702541788003</v>
      </c>
      <c r="U750" s="188">
        <f>U753+U761+U764+U765+U760+U772</f>
        <v>16284.099899999999</v>
      </c>
      <c r="V750" s="586">
        <f>U750/E750</f>
        <v>0.84072702541788003</v>
      </c>
      <c r="W750" s="141"/>
      <c r="X750" s="141"/>
      <c r="Y750" s="319"/>
      <c r="Z750" s="141"/>
      <c r="AA750" s="141"/>
      <c r="AB750" s="141"/>
      <c r="AC750" s="188">
        <f>AE750</f>
        <v>19369.069160000003</v>
      </c>
      <c r="AD750" s="586">
        <f t="shared" si="1840"/>
        <v>1</v>
      </c>
      <c r="AE750" s="188">
        <f>AE753+AE761+AE764+AE765+AE760+AE772</f>
        <v>19369.069160000003</v>
      </c>
      <c r="AF750" s="586">
        <f t="shared" si="1672"/>
        <v>1</v>
      </c>
      <c r="AG750" s="141"/>
      <c r="AH750" s="575"/>
      <c r="AI750" s="319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30">
        <f>AW750</f>
        <v>0</v>
      </c>
      <c r="AW750" s="141">
        <f>AW753+AW758</f>
        <v>0</v>
      </c>
      <c r="AX750" s="141"/>
      <c r="AY750" s="319"/>
      <c r="AZ750" s="141"/>
      <c r="BA750" s="141"/>
      <c r="BB750" s="319"/>
      <c r="BC750" s="319"/>
      <c r="BD750" s="319"/>
      <c r="BE750" s="141"/>
      <c r="BF750" s="141"/>
      <c r="BG750" s="319"/>
      <c r="BH750" s="141"/>
      <c r="BI750" s="141"/>
      <c r="BJ750" s="141"/>
      <c r="BK750" s="141"/>
      <c r="BL750" s="319"/>
      <c r="BM750" s="141"/>
      <c r="BN750" s="141"/>
      <c r="BO750" s="141"/>
      <c r="BP750" s="141"/>
      <c r="BQ750" s="141"/>
      <c r="BR750" s="319"/>
      <c r="BS750" s="141"/>
      <c r="BT750" s="319"/>
      <c r="BU750" s="141"/>
      <c r="BV750" s="141"/>
      <c r="BW750" s="141"/>
      <c r="BX750" s="141"/>
      <c r="BY750" s="319"/>
      <c r="BZ750" s="141"/>
      <c r="CA750" s="141"/>
      <c r="CB750" s="815"/>
      <c r="CC750" s="265"/>
      <c r="CD750" s="815"/>
      <c r="CE750" s="141"/>
      <c r="CF750" s="815"/>
      <c r="CG750" s="815"/>
      <c r="CH750" s="265"/>
      <c r="CI750" s="815"/>
      <c r="CJ750" s="141"/>
      <c r="CK750" s="141"/>
      <c r="CL750" s="141"/>
      <c r="CM750" s="141"/>
      <c r="CN750" s="319"/>
      <c r="CO750" s="141"/>
    </row>
    <row r="751" spans="2:93" s="66" customFormat="1" ht="49.5" hidden="1" customHeight="1" x14ac:dyDescent="0.25">
      <c r="B751" s="178"/>
      <c r="C751" s="133" t="s">
        <v>126</v>
      </c>
      <c r="D751" s="188">
        <f t="shared" ref="D751:D771" si="1850">E751</f>
        <v>52719.520669999998</v>
      </c>
      <c r="E751" s="188">
        <f>E752</f>
        <v>52719.520669999998</v>
      </c>
      <c r="F751" s="188"/>
      <c r="G751" s="265"/>
      <c r="H751" s="265"/>
      <c r="I751" s="188">
        <f t="shared" si="1786"/>
        <v>25.612629999999999</v>
      </c>
      <c r="J751" s="592">
        <f t="shared" si="1787"/>
        <v>4.8582820318726546E-4</v>
      </c>
      <c r="K751" s="188">
        <f>K752</f>
        <v>25.612629999999999</v>
      </c>
      <c r="L751" s="592">
        <f t="shared" ref="L751:L764" si="1851">K751/E751</f>
        <v>4.8582820318726546E-4</v>
      </c>
      <c r="M751" s="812"/>
      <c r="N751" s="319"/>
      <c r="O751" s="319"/>
      <c r="P751" s="319"/>
      <c r="Q751" s="319"/>
      <c r="R751" s="319"/>
      <c r="S751" s="188">
        <f t="shared" si="1723"/>
        <v>0</v>
      </c>
      <c r="T751" s="592">
        <f t="shared" si="1724"/>
        <v>0</v>
      </c>
      <c r="U751" s="188">
        <f>U752</f>
        <v>0</v>
      </c>
      <c r="V751" s="586">
        <f t="shared" ref="V751:V764" si="1852">U751/E751</f>
        <v>0</v>
      </c>
      <c r="W751" s="319"/>
      <c r="X751" s="319"/>
      <c r="Y751" s="319"/>
      <c r="Z751" s="319"/>
      <c r="AA751" s="319"/>
      <c r="AB751" s="319"/>
      <c r="AC751" s="188">
        <f>AE751</f>
        <v>52719.520669999998</v>
      </c>
      <c r="AD751" s="586">
        <f t="shared" si="1840"/>
        <v>1</v>
      </c>
      <c r="AE751" s="188">
        <f>AE752+AE753</f>
        <v>52719.520669999998</v>
      </c>
      <c r="AF751" s="586">
        <f t="shared" si="1672"/>
        <v>1</v>
      </c>
      <c r="AG751" s="319"/>
      <c r="AH751" s="575"/>
      <c r="AI751" s="319"/>
      <c r="AJ751" s="319"/>
      <c r="AK751" s="319"/>
      <c r="AL751" s="319"/>
      <c r="AM751" s="319"/>
      <c r="AN751" s="319"/>
      <c r="AO751" s="319"/>
      <c r="AP751" s="319"/>
      <c r="AQ751" s="319"/>
      <c r="AR751" s="319"/>
      <c r="AS751" s="319"/>
      <c r="AT751" s="319"/>
      <c r="AU751" s="125">
        <f t="shared" ref="AU751:AU765" si="1853">AV751</f>
        <v>0</v>
      </c>
      <c r="AV751" s="128">
        <f t="shared" ref="AV751" si="1854">AW751</f>
        <v>0</v>
      </c>
      <c r="AW751" s="130">
        <v>0</v>
      </c>
      <c r="AX751" s="130"/>
      <c r="AY751" s="319"/>
      <c r="AZ751" s="319"/>
      <c r="BA751" s="128">
        <f t="shared" si="1775"/>
        <v>0</v>
      </c>
      <c r="BB751" s="319"/>
      <c r="BC751" s="319"/>
      <c r="BD751" s="319"/>
      <c r="BE751" s="128">
        <f t="shared" si="1776"/>
        <v>52719.520669999998</v>
      </c>
      <c r="BF751" s="130">
        <f>E751</f>
        <v>52719.520669999998</v>
      </c>
      <c r="BG751" s="319">
        <f>G751</f>
        <v>0</v>
      </c>
      <c r="BH751" s="319">
        <f>H751</f>
        <v>0</v>
      </c>
      <c r="BI751" s="128">
        <f t="shared" ref="BI751:BI765" si="1855">BJ751</f>
        <v>100000</v>
      </c>
      <c r="BJ751" s="130">
        <f>[17]июль!$BH$1172</f>
        <v>100000</v>
      </c>
      <c r="BK751" s="130"/>
      <c r="BL751" s="319"/>
      <c r="BM751" s="319"/>
      <c r="BN751" s="128">
        <f t="shared" si="1823"/>
        <v>200000</v>
      </c>
      <c r="BO751" s="128">
        <f t="shared" ref="BO751" si="1856">BP751</f>
        <v>100000</v>
      </c>
      <c r="BP751" s="130">
        <f>[17]июль!$BH$1172</f>
        <v>100000</v>
      </c>
      <c r="BQ751" s="130"/>
      <c r="BR751" s="319"/>
      <c r="BS751" s="319"/>
      <c r="BT751" s="319">
        <f t="shared" si="1780"/>
        <v>0</v>
      </c>
      <c r="BU751" s="319">
        <f t="shared" si="1781"/>
        <v>0</v>
      </c>
      <c r="BV751" s="128">
        <f t="shared" ref="BV751:BV765" si="1857">BW751</f>
        <v>50000</v>
      </c>
      <c r="BW751" s="130">
        <v>50000</v>
      </c>
      <c r="BX751" s="130"/>
      <c r="BY751" s="319"/>
      <c r="BZ751" s="319"/>
      <c r="CA751" s="128">
        <f t="shared" si="1782"/>
        <v>0</v>
      </c>
      <c r="CB751" s="188"/>
      <c r="CC751" s="265"/>
      <c r="CD751" s="265"/>
      <c r="CE751" s="128">
        <f t="shared" si="1821"/>
        <v>50000</v>
      </c>
      <c r="CF751" s="188">
        <f t="shared" si="1829"/>
        <v>50000</v>
      </c>
      <c r="CG751" s="188"/>
      <c r="CH751" s="265">
        <f t="shared" si="1783"/>
        <v>0</v>
      </c>
      <c r="CI751" s="265">
        <f t="shared" si="1784"/>
        <v>0</v>
      </c>
      <c r="CJ751" s="128"/>
      <c r="CK751" s="128">
        <f t="shared" ref="CK751:CK765" si="1858">CL751</f>
        <v>50000</v>
      </c>
      <c r="CL751" s="130">
        <v>50000</v>
      </c>
      <c r="CM751" s="130"/>
      <c r="CN751" s="319"/>
      <c r="CO751" s="319"/>
    </row>
    <row r="752" spans="2:93" s="66" customFormat="1" ht="49.5" hidden="1" customHeight="1" x14ac:dyDescent="0.25">
      <c r="B752" s="178"/>
      <c r="C752" s="130" t="s">
        <v>122</v>
      </c>
      <c r="D752" s="188">
        <f>E752</f>
        <v>52719.520669999998</v>
      </c>
      <c r="E752" s="188">
        <f>'[14]Распределение средств 24-26 '!$G$18</f>
        <v>52719.520669999998</v>
      </c>
      <c r="F752" s="188"/>
      <c r="G752" s="265"/>
      <c r="H752" s="265"/>
      <c r="I752" s="188">
        <f t="shared" si="1786"/>
        <v>25.612629999999999</v>
      </c>
      <c r="J752" s="592">
        <f t="shared" si="1787"/>
        <v>4.8582820318726546E-4</v>
      </c>
      <c r="K752" s="188">
        <v>25.612629999999999</v>
      </c>
      <c r="L752" s="592">
        <f t="shared" si="1851"/>
        <v>4.8582820318726546E-4</v>
      </c>
      <c r="M752" s="812"/>
      <c r="N752" s="319"/>
      <c r="O752" s="319"/>
      <c r="P752" s="319"/>
      <c r="Q752" s="319"/>
      <c r="R752" s="319"/>
      <c r="S752" s="188">
        <f t="shared" si="1723"/>
        <v>0</v>
      </c>
      <c r="T752" s="592">
        <f t="shared" si="1724"/>
        <v>0</v>
      </c>
      <c r="U752" s="130"/>
      <c r="V752" s="586">
        <f t="shared" si="1852"/>
        <v>0</v>
      </c>
      <c r="W752" s="319"/>
      <c r="X752" s="319"/>
      <c r="Y752" s="319"/>
      <c r="Z752" s="319"/>
      <c r="AA752" s="319"/>
      <c r="AB752" s="319"/>
      <c r="AC752" s="188">
        <f t="shared" ref="AC752:AC772" si="1859">AE752</f>
        <v>52719.520669999998</v>
      </c>
      <c r="AD752" s="586">
        <f t="shared" si="1840"/>
        <v>1</v>
      </c>
      <c r="AE752" s="188">
        <f>E752</f>
        <v>52719.520669999998</v>
      </c>
      <c r="AF752" s="586">
        <f t="shared" si="1672"/>
        <v>1</v>
      </c>
      <c r="AG752" s="319"/>
      <c r="AH752" s="575"/>
      <c r="AI752" s="319"/>
      <c r="AJ752" s="319"/>
      <c r="AK752" s="319"/>
      <c r="AL752" s="319"/>
      <c r="AM752" s="319"/>
      <c r="AN752" s="319"/>
      <c r="AO752" s="319"/>
      <c r="AP752" s="319"/>
      <c r="AQ752" s="319"/>
      <c r="AR752" s="319"/>
      <c r="AS752" s="319"/>
      <c r="AT752" s="319"/>
      <c r="AU752" s="125"/>
      <c r="AV752" s="128">
        <f>AW752</f>
        <v>0</v>
      </c>
      <c r="AW752" s="130"/>
      <c r="AX752" s="130"/>
      <c r="AY752" s="319"/>
      <c r="AZ752" s="319"/>
      <c r="BA752" s="128"/>
      <c r="BB752" s="319"/>
      <c r="BC752" s="319"/>
      <c r="BD752" s="319"/>
      <c r="BE752" s="128"/>
      <c r="BF752" s="130"/>
      <c r="BG752" s="319"/>
      <c r="BH752" s="319"/>
      <c r="BI752" s="128"/>
      <c r="BJ752" s="130"/>
      <c r="BK752" s="130"/>
      <c r="BL752" s="319"/>
      <c r="BM752" s="319"/>
      <c r="BN752" s="128"/>
      <c r="BO752" s="128"/>
      <c r="BP752" s="130"/>
      <c r="BQ752" s="130"/>
      <c r="BR752" s="319"/>
      <c r="BS752" s="319"/>
      <c r="BT752" s="319"/>
      <c r="BU752" s="319"/>
      <c r="BV752" s="128"/>
      <c r="BW752" s="130"/>
      <c r="BX752" s="130"/>
      <c r="BY752" s="319"/>
      <c r="BZ752" s="319"/>
      <c r="CA752" s="128"/>
      <c r="CB752" s="188"/>
      <c r="CC752" s="265"/>
      <c r="CD752" s="265"/>
      <c r="CE752" s="128"/>
      <c r="CF752" s="188"/>
      <c r="CG752" s="188"/>
      <c r="CH752" s="265"/>
      <c r="CI752" s="265"/>
      <c r="CJ752" s="128"/>
      <c r="CK752" s="128"/>
      <c r="CL752" s="130"/>
      <c r="CM752" s="130"/>
      <c r="CN752" s="319"/>
      <c r="CO752" s="319"/>
    </row>
    <row r="753" spans="2:93" s="66" customFormat="1" ht="49.5" hidden="1" customHeight="1" x14ac:dyDescent="0.25">
      <c r="B753" s="178"/>
      <c r="C753" s="130" t="s">
        <v>47</v>
      </c>
      <c r="D753" s="188">
        <f>E753</f>
        <v>0</v>
      </c>
      <c r="E753" s="188"/>
      <c r="F753" s="188"/>
      <c r="G753" s="265"/>
      <c r="H753" s="265"/>
      <c r="I753" s="188">
        <f t="shared" si="1786"/>
        <v>0</v>
      </c>
      <c r="J753" s="592"/>
      <c r="K753" s="188"/>
      <c r="L753" s="592" t="e">
        <f t="shared" si="1851"/>
        <v>#DIV/0!</v>
      </c>
      <c r="M753" s="812"/>
      <c r="N753" s="319"/>
      <c r="O753" s="319"/>
      <c r="P753" s="319"/>
      <c r="Q753" s="319"/>
      <c r="R753" s="319"/>
      <c r="S753" s="188">
        <f t="shared" si="1723"/>
        <v>0</v>
      </c>
      <c r="T753" s="592" t="e">
        <f t="shared" si="1724"/>
        <v>#DIV/0!</v>
      </c>
      <c r="U753" s="130"/>
      <c r="V753" s="586" t="e">
        <f t="shared" si="1852"/>
        <v>#DIV/0!</v>
      </c>
      <c r="W753" s="319"/>
      <c r="X753" s="319"/>
      <c r="Y753" s="319"/>
      <c r="Z753" s="319"/>
      <c r="AA753" s="319"/>
      <c r="AB753" s="319"/>
      <c r="AC753" s="188">
        <f t="shared" si="1859"/>
        <v>0</v>
      </c>
      <c r="AD753" s="586" t="e">
        <f t="shared" si="1840"/>
        <v>#DIV/0!</v>
      </c>
      <c r="AE753" s="188">
        <v>0</v>
      </c>
      <c r="AF753" s="586" t="e">
        <f t="shared" si="1672"/>
        <v>#DIV/0!</v>
      </c>
      <c r="AG753" s="319"/>
      <c r="AH753" s="575"/>
      <c r="AI753" s="319"/>
      <c r="AJ753" s="319"/>
      <c r="AK753" s="319"/>
      <c r="AL753" s="319"/>
      <c r="AM753" s="319"/>
      <c r="AN753" s="319"/>
      <c r="AO753" s="319"/>
      <c r="AP753" s="319"/>
      <c r="AQ753" s="319"/>
      <c r="AR753" s="319"/>
      <c r="AS753" s="319"/>
      <c r="AT753" s="319"/>
      <c r="AU753" s="125"/>
      <c r="AV753" s="128">
        <f>AW753</f>
        <v>0</v>
      </c>
      <c r="AW753" s="130"/>
      <c r="AX753" s="130"/>
      <c r="AY753" s="319"/>
      <c r="AZ753" s="319"/>
      <c r="BA753" s="128"/>
      <c r="BB753" s="319"/>
      <c r="BC753" s="319"/>
      <c r="BD753" s="319"/>
      <c r="BE753" s="128"/>
      <c r="BF753" s="130"/>
      <c r="BG753" s="319"/>
      <c r="BH753" s="319"/>
      <c r="BI753" s="128"/>
      <c r="BJ753" s="130"/>
      <c r="BK753" s="130"/>
      <c r="BL753" s="319"/>
      <c r="BM753" s="319"/>
      <c r="BN753" s="128"/>
      <c r="BO753" s="128"/>
      <c r="BP753" s="130"/>
      <c r="BQ753" s="130"/>
      <c r="BR753" s="319"/>
      <c r="BS753" s="319"/>
      <c r="BT753" s="319"/>
      <c r="BU753" s="319"/>
      <c r="BV753" s="128"/>
      <c r="BW753" s="130"/>
      <c r="BX753" s="130"/>
      <c r="BY753" s="319"/>
      <c r="BZ753" s="319"/>
      <c r="CA753" s="128"/>
      <c r="CB753" s="188"/>
      <c r="CC753" s="265"/>
      <c r="CD753" s="265"/>
      <c r="CE753" s="128"/>
      <c r="CF753" s="188"/>
      <c r="CG753" s="188"/>
      <c r="CH753" s="265"/>
      <c r="CI753" s="265"/>
      <c r="CJ753" s="128"/>
      <c r="CK753" s="128"/>
      <c r="CL753" s="130"/>
      <c r="CM753" s="130"/>
      <c r="CN753" s="319"/>
      <c r="CO753" s="319"/>
    </row>
    <row r="754" spans="2:93" s="187" customFormat="1" ht="49.5" hidden="1" customHeight="1" x14ac:dyDescent="0.25">
      <c r="B754" s="231"/>
      <c r="C754" s="133" t="s">
        <v>127</v>
      </c>
      <c r="D754" s="188">
        <f t="shared" si="1850"/>
        <v>494462.34526000003</v>
      </c>
      <c r="E754" s="188">
        <f>'[14]Распределение средств 24-26 '!$G$34</f>
        <v>494462.34526000003</v>
      </c>
      <c r="F754" s="188"/>
      <c r="G754" s="189"/>
      <c r="H754" s="189"/>
      <c r="I754" s="188">
        <f t="shared" si="1786"/>
        <v>458775.4241</v>
      </c>
      <c r="J754" s="592">
        <f t="shared" si="1787"/>
        <v>0.92782681734594974</v>
      </c>
      <c r="K754" s="188">
        <f>U754</f>
        <v>458775.4241</v>
      </c>
      <c r="L754" s="592">
        <f t="shared" si="1851"/>
        <v>0.92782681734594974</v>
      </c>
      <c r="M754" s="812"/>
      <c r="N754" s="37"/>
      <c r="O754" s="37"/>
      <c r="P754" s="37"/>
      <c r="Q754" s="37"/>
      <c r="R754" s="37"/>
      <c r="S754" s="188">
        <f t="shared" si="1723"/>
        <v>458775.4241</v>
      </c>
      <c r="T754" s="592">
        <f t="shared" si="1724"/>
        <v>0.92782681734594974</v>
      </c>
      <c r="U754" s="130">
        <v>458775.4241</v>
      </c>
      <c r="V754" s="586">
        <f t="shared" si="1852"/>
        <v>0.92782681734594974</v>
      </c>
      <c r="W754" s="37"/>
      <c r="X754" s="37"/>
      <c r="Y754" s="37"/>
      <c r="Z754" s="37"/>
      <c r="AA754" s="37"/>
      <c r="AB754" s="37"/>
      <c r="AC754" s="188">
        <f t="shared" si="1859"/>
        <v>491063.10307000001</v>
      </c>
      <c r="AD754" s="586">
        <f t="shared" si="1840"/>
        <v>0.99312537704319503</v>
      </c>
      <c r="AE754" s="188">
        <v>491063.10307000001</v>
      </c>
      <c r="AF754" s="586">
        <f t="shared" si="1672"/>
        <v>0.99312537704319503</v>
      </c>
      <c r="AG754" s="37"/>
      <c r="AH754" s="575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128">
        <f t="shared" si="1853"/>
        <v>484267.5</v>
      </c>
      <c r="AV754" s="128">
        <f t="shared" ref="AV754:AV756" si="1860">AW754</f>
        <v>484267.5</v>
      </c>
      <c r="AW754" s="130">
        <f>[17]июль!$BD$1179</f>
        <v>484267.5</v>
      </c>
      <c r="AX754" s="130"/>
      <c r="AY754" s="37"/>
      <c r="AZ754" s="37"/>
      <c r="BA754" s="128">
        <f t="shared" si="1775"/>
        <v>0</v>
      </c>
      <c r="BB754" s="37"/>
      <c r="BC754" s="37"/>
      <c r="BD754" s="37"/>
      <c r="BE754" s="128">
        <f t="shared" si="1776"/>
        <v>494462.34526000003</v>
      </c>
      <c r="BF754" s="130">
        <f>E754</f>
        <v>494462.34526000003</v>
      </c>
      <c r="BG754" s="37">
        <f t="shared" ref="BG754:BH756" si="1861">G754</f>
        <v>0</v>
      </c>
      <c r="BH754" s="37">
        <f t="shared" si="1861"/>
        <v>0</v>
      </c>
      <c r="BI754" s="128">
        <f t="shared" si="1855"/>
        <v>600000</v>
      </c>
      <c r="BJ754" s="130">
        <f>[17]июль!$BH$1179</f>
        <v>600000</v>
      </c>
      <c r="BK754" s="130"/>
      <c r="BL754" s="37"/>
      <c r="BM754" s="37"/>
      <c r="BN754" s="128">
        <f t="shared" si="1823"/>
        <v>1200000</v>
      </c>
      <c r="BO754" s="128">
        <f t="shared" ref="BO754:BO756" si="1862">BP754</f>
        <v>600000</v>
      </c>
      <c r="BP754" s="130">
        <f>[17]июль!$BH$1179</f>
        <v>600000</v>
      </c>
      <c r="BQ754" s="130"/>
      <c r="BR754" s="37"/>
      <c r="BS754" s="37"/>
      <c r="BT754" s="37">
        <f t="shared" si="1780"/>
        <v>0</v>
      </c>
      <c r="BU754" s="37">
        <f t="shared" si="1781"/>
        <v>0</v>
      </c>
      <c r="BV754" s="128">
        <f t="shared" si="1857"/>
        <v>600000</v>
      </c>
      <c r="BW754" s="130">
        <f>[17]июль!$BH$1179</f>
        <v>600000</v>
      </c>
      <c r="BX754" s="130"/>
      <c r="BY754" s="37"/>
      <c r="BZ754" s="37"/>
      <c r="CA754" s="128">
        <f t="shared" si="1782"/>
        <v>0</v>
      </c>
      <c r="CB754" s="188"/>
      <c r="CC754" s="189"/>
      <c r="CD754" s="189"/>
      <c r="CE754" s="128">
        <f t="shared" si="1821"/>
        <v>600000</v>
      </c>
      <c r="CF754" s="188">
        <f t="shared" si="1829"/>
        <v>600000</v>
      </c>
      <c r="CG754" s="188"/>
      <c r="CH754" s="189">
        <f t="shared" si="1783"/>
        <v>0</v>
      </c>
      <c r="CI754" s="189">
        <f t="shared" si="1784"/>
        <v>0</v>
      </c>
      <c r="CJ754" s="128"/>
      <c r="CK754" s="128">
        <f t="shared" si="1858"/>
        <v>600000</v>
      </c>
      <c r="CL754" s="130">
        <f>[17]июль!$BH$1179</f>
        <v>600000</v>
      </c>
      <c r="CM754" s="130"/>
      <c r="CN754" s="37"/>
      <c r="CO754" s="37"/>
    </row>
    <row r="755" spans="2:93" s="187" customFormat="1" ht="153.75" hidden="1" customHeight="1" x14ac:dyDescent="0.25">
      <c r="B755" s="231"/>
      <c r="C755" s="133" t="s">
        <v>457</v>
      </c>
      <c r="D755" s="188">
        <f t="shared" si="1850"/>
        <v>55.615299999999998</v>
      </c>
      <c r="E755" s="188">
        <f>'[18]Распределение средств 24-26 '!$G$17</f>
        <v>55.615299999999998</v>
      </c>
      <c r="F755" s="189"/>
      <c r="G755" s="189"/>
      <c r="H755" s="189"/>
      <c r="I755" s="188">
        <f t="shared" si="1786"/>
        <v>0</v>
      </c>
      <c r="J755" s="592">
        <f t="shared" si="1787"/>
        <v>0</v>
      </c>
      <c r="K755" s="188"/>
      <c r="L755" s="592">
        <f t="shared" si="1851"/>
        <v>0</v>
      </c>
      <c r="M755" s="812"/>
      <c r="N755" s="37"/>
      <c r="O755" s="37"/>
      <c r="P755" s="37"/>
      <c r="Q755" s="37"/>
      <c r="R755" s="37"/>
      <c r="S755" s="188">
        <f t="shared" si="1723"/>
        <v>0</v>
      </c>
      <c r="T755" s="592">
        <f t="shared" si="1724"/>
        <v>0</v>
      </c>
      <c r="U755" s="130">
        <v>0</v>
      </c>
      <c r="V755" s="586">
        <f t="shared" si="1852"/>
        <v>0</v>
      </c>
      <c r="W755" s="37"/>
      <c r="X755" s="37"/>
      <c r="Y755" s="37"/>
      <c r="Z755" s="37"/>
      <c r="AA755" s="37"/>
      <c r="AB755" s="37"/>
      <c r="AC755" s="188">
        <f t="shared" si="1859"/>
        <v>55.615299999999998</v>
      </c>
      <c r="AD755" s="586">
        <f t="shared" si="1840"/>
        <v>1</v>
      </c>
      <c r="AE755" s="188">
        <v>55.615299999999998</v>
      </c>
      <c r="AF755" s="586">
        <f t="shared" si="1672"/>
        <v>1</v>
      </c>
      <c r="AG755" s="37"/>
      <c r="AH755" s="575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128">
        <f t="shared" si="1853"/>
        <v>0</v>
      </c>
      <c r="AV755" s="128">
        <f t="shared" si="1860"/>
        <v>0</v>
      </c>
      <c r="AW755" s="37"/>
      <c r="AX755" s="37"/>
      <c r="AY755" s="37"/>
      <c r="AZ755" s="37"/>
      <c r="BA755" s="128">
        <f t="shared" si="1775"/>
        <v>0</v>
      </c>
      <c r="BB755" s="37"/>
      <c r="BC755" s="37"/>
      <c r="BD755" s="37"/>
      <c r="BE755" s="128">
        <f t="shared" si="1776"/>
        <v>55.615299999999998</v>
      </c>
      <c r="BF755" s="37">
        <f>E755</f>
        <v>55.615299999999998</v>
      </c>
      <c r="BG755" s="37">
        <f t="shared" si="1861"/>
        <v>0</v>
      </c>
      <c r="BH755" s="37">
        <f t="shared" si="1861"/>
        <v>0</v>
      </c>
      <c r="BI755" s="128">
        <f t="shared" si="1855"/>
        <v>0</v>
      </c>
      <c r="BJ755" s="37"/>
      <c r="BK755" s="37"/>
      <c r="BL755" s="37"/>
      <c r="BM755" s="37"/>
      <c r="BN755" s="128">
        <f t="shared" si="1823"/>
        <v>0</v>
      </c>
      <c r="BO755" s="128">
        <f t="shared" si="1862"/>
        <v>0</v>
      </c>
      <c r="BP755" s="37"/>
      <c r="BQ755" s="37"/>
      <c r="BR755" s="37"/>
      <c r="BS755" s="37"/>
      <c r="BT755" s="37">
        <f t="shared" si="1780"/>
        <v>0</v>
      </c>
      <c r="BU755" s="37">
        <f t="shared" si="1781"/>
        <v>0</v>
      </c>
      <c r="BV755" s="128">
        <f t="shared" si="1857"/>
        <v>0</v>
      </c>
      <c r="BW755" s="37"/>
      <c r="BX755" s="37"/>
      <c r="BY755" s="37"/>
      <c r="BZ755" s="37"/>
      <c r="CA755" s="128">
        <f t="shared" si="1782"/>
        <v>0</v>
      </c>
      <c r="CB755" s="189"/>
      <c r="CC755" s="189"/>
      <c r="CD755" s="189"/>
      <c r="CE755" s="128">
        <f t="shared" si="1821"/>
        <v>0</v>
      </c>
      <c r="CF755" s="189">
        <f t="shared" si="1829"/>
        <v>0</v>
      </c>
      <c r="CG755" s="189"/>
      <c r="CH755" s="189">
        <f t="shared" si="1783"/>
        <v>0</v>
      </c>
      <c r="CI755" s="189">
        <f t="shared" si="1784"/>
        <v>0</v>
      </c>
      <c r="CJ755" s="128"/>
      <c r="CK755" s="128">
        <f t="shared" si="1858"/>
        <v>0</v>
      </c>
      <c r="CL755" s="37"/>
      <c r="CM755" s="37"/>
      <c r="CN755" s="37"/>
      <c r="CO755" s="37"/>
    </row>
    <row r="756" spans="2:93" s="187" customFormat="1" ht="197.25" hidden="1" customHeight="1" x14ac:dyDescent="0.25">
      <c r="B756" s="231"/>
      <c r="C756" s="133" t="s">
        <v>501</v>
      </c>
      <c r="D756" s="188">
        <f t="shared" si="1850"/>
        <v>56757.478499999997</v>
      </c>
      <c r="E756" s="188">
        <f>'[14]Распределение средств 24-26 '!$G$77</f>
        <v>56757.478499999997</v>
      </c>
      <c r="F756" s="189"/>
      <c r="G756" s="189"/>
      <c r="H756" s="189"/>
      <c r="I756" s="188">
        <f t="shared" si="1786"/>
        <v>30458.14345</v>
      </c>
      <c r="J756" s="592">
        <f t="shared" si="1787"/>
        <v>0.53663665573163188</v>
      </c>
      <c r="K756" s="188">
        <v>30458.14345</v>
      </c>
      <c r="L756" s="592">
        <f t="shared" si="1851"/>
        <v>0.53663665573163188</v>
      </c>
      <c r="M756" s="812"/>
      <c r="N756" s="37"/>
      <c r="O756" s="37"/>
      <c r="P756" s="37"/>
      <c r="Q756" s="37"/>
      <c r="R756" s="37"/>
      <c r="S756" s="188">
        <f t="shared" si="1723"/>
        <v>30458.14345</v>
      </c>
      <c r="T756" s="592">
        <f t="shared" si="1724"/>
        <v>0.53663665573163188</v>
      </c>
      <c r="U756" s="130">
        <v>30458.14345</v>
      </c>
      <c r="V756" s="586">
        <f t="shared" si="1852"/>
        <v>0.53663665573163188</v>
      </c>
      <c r="W756" s="37"/>
      <c r="X756" s="37"/>
      <c r="Y756" s="37"/>
      <c r="Z756" s="37"/>
      <c r="AA756" s="37"/>
      <c r="AB756" s="37"/>
      <c r="AC756" s="188">
        <f t="shared" si="1859"/>
        <v>46679.796119999999</v>
      </c>
      <c r="AD756" s="586">
        <f t="shared" si="1840"/>
        <v>0.82244309214687894</v>
      </c>
      <c r="AE756" s="188">
        <v>46679.796119999999</v>
      </c>
      <c r="AF756" s="586">
        <f t="shared" si="1672"/>
        <v>0.82244309214687894</v>
      </c>
      <c r="AG756" s="37"/>
      <c r="AH756" s="575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128">
        <f t="shared" si="1853"/>
        <v>0</v>
      </c>
      <c r="AV756" s="128">
        <f t="shared" si="1860"/>
        <v>0</v>
      </c>
      <c r="AW756" s="37">
        <f>AW757+AW758</f>
        <v>0</v>
      </c>
      <c r="AX756" s="37"/>
      <c r="AY756" s="37"/>
      <c r="AZ756" s="37"/>
      <c r="BA756" s="128">
        <f t="shared" si="1775"/>
        <v>0</v>
      </c>
      <c r="BB756" s="37"/>
      <c r="BC756" s="37"/>
      <c r="BD756" s="37"/>
      <c r="BE756" s="128">
        <f t="shared" si="1776"/>
        <v>56757.478499999997</v>
      </c>
      <c r="BF756" s="37">
        <f>E756</f>
        <v>56757.478499999997</v>
      </c>
      <c r="BG756" s="37">
        <f t="shared" si="1861"/>
        <v>0</v>
      </c>
      <c r="BH756" s="37">
        <f t="shared" si="1861"/>
        <v>0</v>
      </c>
      <c r="BI756" s="128">
        <f t="shared" si="1855"/>
        <v>0</v>
      </c>
      <c r="BJ756" s="37">
        <v>0</v>
      </c>
      <c r="BK756" s="37"/>
      <c r="BL756" s="37"/>
      <c r="BM756" s="37"/>
      <c r="BN756" s="128">
        <f t="shared" si="1823"/>
        <v>0</v>
      </c>
      <c r="BO756" s="128">
        <f t="shared" si="1862"/>
        <v>0</v>
      </c>
      <c r="BP756" s="37">
        <v>0</v>
      </c>
      <c r="BQ756" s="37"/>
      <c r="BR756" s="37"/>
      <c r="BS756" s="37"/>
      <c r="BT756" s="37">
        <f t="shared" si="1780"/>
        <v>0</v>
      </c>
      <c r="BU756" s="37">
        <f t="shared" si="1781"/>
        <v>0</v>
      </c>
      <c r="BV756" s="128">
        <f t="shared" si="1857"/>
        <v>0</v>
      </c>
      <c r="BW756" s="37">
        <v>0</v>
      </c>
      <c r="BX756" s="37"/>
      <c r="BY756" s="37"/>
      <c r="BZ756" s="37"/>
      <c r="CA756" s="128">
        <f t="shared" si="1782"/>
        <v>0</v>
      </c>
      <c r="CB756" s="189"/>
      <c r="CC756" s="189"/>
      <c r="CD756" s="189"/>
      <c r="CE756" s="128">
        <f t="shared" si="1821"/>
        <v>0</v>
      </c>
      <c r="CF756" s="189">
        <f t="shared" si="1829"/>
        <v>0</v>
      </c>
      <c r="CG756" s="189"/>
      <c r="CH756" s="189">
        <f t="shared" si="1783"/>
        <v>0</v>
      </c>
      <c r="CI756" s="189">
        <f t="shared" si="1784"/>
        <v>0</v>
      </c>
      <c r="CJ756" s="128"/>
      <c r="CK756" s="128">
        <f t="shared" si="1858"/>
        <v>0</v>
      </c>
      <c r="CL756" s="37">
        <v>0</v>
      </c>
      <c r="CM756" s="37"/>
      <c r="CN756" s="37"/>
      <c r="CO756" s="37"/>
    </row>
    <row r="757" spans="2:93" s="187" customFormat="1" ht="49.5" hidden="1" customHeight="1" x14ac:dyDescent="0.25">
      <c r="B757" s="231"/>
      <c r="C757" s="130" t="s">
        <v>380</v>
      </c>
      <c r="D757" s="188">
        <f t="shared" si="1850"/>
        <v>4351.7646000000004</v>
      </c>
      <c r="E757" s="188">
        <v>4351.7646000000004</v>
      </c>
      <c r="F757" s="189"/>
      <c r="G757" s="189"/>
      <c r="H757" s="189"/>
      <c r="I757" s="188">
        <f t="shared" si="1786"/>
        <v>0</v>
      </c>
      <c r="J757" s="592">
        <f t="shared" si="1787"/>
        <v>0</v>
      </c>
      <c r="K757" s="188"/>
      <c r="L757" s="592">
        <f t="shared" si="1851"/>
        <v>0</v>
      </c>
      <c r="M757" s="812"/>
      <c r="N757" s="37"/>
      <c r="O757" s="37"/>
      <c r="P757" s="37"/>
      <c r="Q757" s="37"/>
      <c r="R757" s="37"/>
      <c r="S757" s="188">
        <f t="shared" si="1723"/>
        <v>0</v>
      </c>
      <c r="T757" s="816">
        <f t="shared" si="1724"/>
        <v>0</v>
      </c>
      <c r="U757" s="37"/>
      <c r="V757" s="586"/>
      <c r="W757" s="37"/>
      <c r="X757" s="37"/>
      <c r="Y757" s="37"/>
      <c r="Z757" s="37"/>
      <c r="AA757" s="37"/>
      <c r="AB757" s="37"/>
      <c r="AC757" s="188">
        <f t="shared" si="1859"/>
        <v>0</v>
      </c>
      <c r="AD757" s="586">
        <f t="shared" si="1840"/>
        <v>0</v>
      </c>
      <c r="AE757" s="188"/>
      <c r="AF757" s="586">
        <f t="shared" ref="AF757:AF791" si="1863">AE757/E757</f>
        <v>0</v>
      </c>
      <c r="AG757" s="37"/>
      <c r="AH757" s="575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128"/>
      <c r="AV757" s="128">
        <f>AW757</f>
        <v>0</v>
      </c>
      <c r="AW757" s="37"/>
      <c r="AX757" s="37"/>
      <c r="AY757" s="37"/>
      <c r="AZ757" s="37"/>
      <c r="BA757" s="128"/>
      <c r="BB757" s="37"/>
      <c r="BC757" s="37"/>
      <c r="BD757" s="37"/>
      <c r="BE757" s="128"/>
      <c r="BF757" s="37"/>
      <c r="BG757" s="37"/>
      <c r="BH757" s="37"/>
      <c r="BI757" s="128"/>
      <c r="BJ757" s="37"/>
      <c r="BK757" s="37"/>
      <c r="BL757" s="37"/>
      <c r="BM757" s="37"/>
      <c r="BN757" s="128"/>
      <c r="BO757" s="128"/>
      <c r="BP757" s="37"/>
      <c r="BQ757" s="37"/>
      <c r="BR757" s="37"/>
      <c r="BS757" s="37"/>
      <c r="BT757" s="37"/>
      <c r="BU757" s="37"/>
      <c r="BV757" s="128"/>
      <c r="BW757" s="37"/>
      <c r="BX757" s="37"/>
      <c r="BY757" s="37"/>
      <c r="BZ757" s="37"/>
      <c r="CA757" s="128"/>
      <c r="CB757" s="189"/>
      <c r="CC757" s="189"/>
      <c r="CD757" s="189"/>
      <c r="CE757" s="128"/>
      <c r="CF757" s="189"/>
      <c r="CG757" s="189"/>
      <c r="CH757" s="189"/>
      <c r="CI757" s="189"/>
      <c r="CJ757" s="128"/>
      <c r="CK757" s="128"/>
      <c r="CL757" s="37"/>
      <c r="CM757" s="37"/>
      <c r="CN757" s="37"/>
      <c r="CO757" s="37"/>
    </row>
    <row r="758" spans="2:93" s="187" customFormat="1" ht="49.5" hidden="1" customHeight="1" x14ac:dyDescent="0.25">
      <c r="B758" s="231"/>
      <c r="C758" s="130" t="s">
        <v>47</v>
      </c>
      <c r="D758" s="188">
        <f t="shared" si="1850"/>
        <v>0</v>
      </c>
      <c r="E758" s="188"/>
      <c r="F758" s="189"/>
      <c r="G758" s="189"/>
      <c r="H758" s="189"/>
      <c r="I758" s="188">
        <f t="shared" si="1786"/>
        <v>0</v>
      </c>
      <c r="J758" s="592" t="e">
        <f t="shared" si="1787"/>
        <v>#DIV/0!</v>
      </c>
      <c r="K758" s="188"/>
      <c r="L758" s="592" t="e">
        <f t="shared" si="1851"/>
        <v>#DIV/0!</v>
      </c>
      <c r="M758" s="812"/>
      <c r="N758" s="37"/>
      <c r="O758" s="37"/>
      <c r="P758" s="37"/>
      <c r="Q758" s="37"/>
      <c r="R758" s="37"/>
      <c r="S758" s="188">
        <f t="shared" si="1723"/>
        <v>0</v>
      </c>
      <c r="T758" s="816" t="e">
        <f t="shared" si="1724"/>
        <v>#DIV/0!</v>
      </c>
      <c r="U758" s="37"/>
      <c r="V758" s="586" t="e">
        <f t="shared" si="1852"/>
        <v>#DIV/0!</v>
      </c>
      <c r="W758" s="37"/>
      <c r="X758" s="37"/>
      <c r="Y758" s="37"/>
      <c r="Z758" s="37"/>
      <c r="AA758" s="37"/>
      <c r="AB758" s="37"/>
      <c r="AC758" s="188">
        <f t="shared" si="1859"/>
        <v>0</v>
      </c>
      <c r="AD758" s="586" t="e">
        <f t="shared" si="1840"/>
        <v>#DIV/0!</v>
      </c>
      <c r="AE758" s="188"/>
      <c r="AF758" s="586" t="e">
        <f t="shared" si="1863"/>
        <v>#DIV/0!</v>
      </c>
      <c r="AG758" s="37"/>
      <c r="AH758" s="575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128"/>
      <c r="AV758" s="128">
        <f>AW758</f>
        <v>0</v>
      </c>
      <c r="AW758" s="37"/>
      <c r="AX758" s="37"/>
      <c r="AY758" s="37"/>
      <c r="AZ758" s="37"/>
      <c r="BA758" s="128"/>
      <c r="BB758" s="37"/>
      <c r="BC758" s="37"/>
      <c r="BD758" s="37"/>
      <c r="BE758" s="128"/>
      <c r="BF758" s="37"/>
      <c r="BG758" s="37"/>
      <c r="BH758" s="37"/>
      <c r="BI758" s="128"/>
      <c r="BJ758" s="37"/>
      <c r="BK758" s="37"/>
      <c r="BL758" s="37"/>
      <c r="BM758" s="37"/>
      <c r="BN758" s="128"/>
      <c r="BO758" s="128"/>
      <c r="BP758" s="37"/>
      <c r="BQ758" s="37"/>
      <c r="BR758" s="37"/>
      <c r="BS758" s="37"/>
      <c r="BT758" s="37"/>
      <c r="BU758" s="37"/>
      <c r="BV758" s="128"/>
      <c r="BW758" s="37"/>
      <c r="BX758" s="37"/>
      <c r="BY758" s="37"/>
      <c r="BZ758" s="37"/>
      <c r="CA758" s="128"/>
      <c r="CB758" s="189"/>
      <c r="CC758" s="189"/>
      <c r="CD758" s="189"/>
      <c r="CE758" s="128"/>
      <c r="CF758" s="189"/>
      <c r="CG758" s="189"/>
      <c r="CH758" s="189"/>
      <c r="CI758" s="189"/>
      <c r="CJ758" s="128"/>
      <c r="CK758" s="128"/>
      <c r="CL758" s="37"/>
      <c r="CM758" s="37"/>
      <c r="CN758" s="37"/>
      <c r="CO758" s="37"/>
    </row>
    <row r="759" spans="2:93" s="187" customFormat="1" ht="186" hidden="1" customHeight="1" x14ac:dyDescent="0.25">
      <c r="B759" s="231"/>
      <c r="C759" s="130" t="s">
        <v>493</v>
      </c>
      <c r="D759" s="188">
        <f t="shared" si="1850"/>
        <v>0</v>
      </c>
      <c r="E759" s="188"/>
      <c r="F759" s="189"/>
      <c r="G759" s="189"/>
      <c r="H759" s="189"/>
      <c r="I759" s="188"/>
      <c r="J759" s="592"/>
      <c r="K759" s="188"/>
      <c r="L759" s="592"/>
      <c r="M759" s="812"/>
      <c r="N759" s="37"/>
      <c r="O759" s="37"/>
      <c r="P759" s="37"/>
      <c r="Q759" s="37"/>
      <c r="R759" s="37"/>
      <c r="S759" s="188"/>
      <c r="T759" s="816"/>
      <c r="U759" s="37"/>
      <c r="V759" s="586"/>
      <c r="W759" s="37"/>
      <c r="X759" s="37"/>
      <c r="Y759" s="37"/>
      <c r="Z759" s="37"/>
      <c r="AA759" s="37"/>
      <c r="AB759" s="37"/>
      <c r="AC759" s="188">
        <f t="shared" si="1859"/>
        <v>0</v>
      </c>
      <c r="AD759" s="586"/>
      <c r="AE759" s="188"/>
      <c r="AF759" s="586"/>
      <c r="AG759" s="37"/>
      <c r="AH759" s="575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128"/>
      <c r="AV759" s="128"/>
      <c r="AW759" s="37"/>
      <c r="AX759" s="37"/>
      <c r="AY759" s="37"/>
      <c r="AZ759" s="37"/>
      <c r="BA759" s="128"/>
      <c r="BB759" s="37"/>
      <c r="BC759" s="37"/>
      <c r="BD759" s="37"/>
      <c r="BE759" s="128"/>
      <c r="BF759" s="37"/>
      <c r="BG759" s="37"/>
      <c r="BH759" s="37"/>
      <c r="BI759" s="128"/>
      <c r="BJ759" s="37"/>
      <c r="BK759" s="37"/>
      <c r="BL759" s="37"/>
      <c r="BM759" s="37"/>
      <c r="BN759" s="128"/>
      <c r="BO759" s="128"/>
      <c r="BP759" s="37"/>
      <c r="BQ759" s="37"/>
      <c r="BR759" s="37"/>
      <c r="BS759" s="37"/>
      <c r="BT759" s="37"/>
      <c r="BU759" s="37"/>
      <c r="BV759" s="128"/>
      <c r="BW759" s="37"/>
      <c r="BX759" s="37"/>
      <c r="BY759" s="37"/>
      <c r="BZ759" s="37"/>
      <c r="CA759" s="128"/>
      <c r="CB759" s="189"/>
      <c r="CC759" s="189"/>
      <c r="CD759" s="189"/>
      <c r="CE759" s="128"/>
      <c r="CF759" s="189"/>
      <c r="CG759" s="189"/>
      <c r="CH759" s="189"/>
      <c r="CI759" s="189"/>
      <c r="CJ759" s="128"/>
      <c r="CK759" s="128"/>
      <c r="CL759" s="37"/>
      <c r="CM759" s="37"/>
      <c r="CN759" s="37"/>
      <c r="CO759" s="37"/>
    </row>
    <row r="760" spans="2:93" s="187" customFormat="1" ht="195.75" hidden="1" customHeight="1" x14ac:dyDescent="0.25">
      <c r="B760" s="231"/>
      <c r="C760" s="130" t="s">
        <v>495</v>
      </c>
      <c r="D760" s="188">
        <f t="shared" si="1850"/>
        <v>1799.5700000000002</v>
      </c>
      <c r="E760" s="188">
        <f>'[14]Распределение средств 24-26 '!$G$45</f>
        <v>1799.5700000000002</v>
      </c>
      <c r="F760" s="189"/>
      <c r="G760" s="189"/>
      <c r="H760" s="189"/>
      <c r="I760" s="188"/>
      <c r="J760" s="592"/>
      <c r="K760" s="188"/>
      <c r="L760" s="592">
        <f t="shared" si="1851"/>
        <v>0</v>
      </c>
      <c r="M760" s="800"/>
      <c r="N760" s="37"/>
      <c r="O760" s="37"/>
      <c r="P760" s="37"/>
      <c r="Q760" s="37"/>
      <c r="R760" s="37"/>
      <c r="S760" s="188"/>
      <c r="T760" s="188"/>
      <c r="U760" s="37"/>
      <c r="V760" s="586">
        <f t="shared" si="1852"/>
        <v>0</v>
      </c>
      <c r="W760" s="37"/>
      <c r="X760" s="37"/>
      <c r="Y760" s="37"/>
      <c r="Z760" s="37"/>
      <c r="AA760" s="37"/>
      <c r="AB760" s="37"/>
      <c r="AC760" s="188">
        <f t="shared" si="1859"/>
        <v>1799.5700000000002</v>
      </c>
      <c r="AD760" s="586">
        <f t="shared" si="1840"/>
        <v>1</v>
      </c>
      <c r="AE760" s="188">
        <f>E760</f>
        <v>1799.5700000000002</v>
      </c>
      <c r="AF760" s="586">
        <f t="shared" si="1863"/>
        <v>1</v>
      </c>
      <c r="AG760" s="37"/>
      <c r="AH760" s="575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128"/>
      <c r="AV760" s="128"/>
      <c r="AW760" s="37"/>
      <c r="AX760" s="37"/>
      <c r="AY760" s="37"/>
      <c r="AZ760" s="37"/>
      <c r="BA760" s="128"/>
      <c r="BB760" s="37"/>
      <c r="BC760" s="37"/>
      <c r="BD760" s="37"/>
      <c r="BE760" s="128"/>
      <c r="BF760" s="37"/>
      <c r="BG760" s="37"/>
      <c r="BH760" s="37"/>
      <c r="BI760" s="128"/>
      <c r="BJ760" s="37"/>
      <c r="BK760" s="37"/>
      <c r="BL760" s="37"/>
      <c r="BM760" s="37"/>
      <c r="BN760" s="128"/>
      <c r="BO760" s="128"/>
      <c r="BP760" s="37"/>
      <c r="BQ760" s="37"/>
      <c r="BR760" s="37"/>
      <c r="BS760" s="37"/>
      <c r="BT760" s="37"/>
      <c r="BU760" s="37"/>
      <c r="BV760" s="128"/>
      <c r="BW760" s="37"/>
      <c r="BX760" s="37"/>
      <c r="BY760" s="37"/>
      <c r="BZ760" s="37"/>
      <c r="CA760" s="128"/>
      <c r="CB760" s="189"/>
      <c r="CC760" s="189"/>
      <c r="CD760" s="189"/>
      <c r="CE760" s="128"/>
      <c r="CF760" s="189"/>
      <c r="CG760" s="189"/>
      <c r="CH760" s="189"/>
      <c r="CI760" s="189"/>
      <c r="CJ760" s="128"/>
      <c r="CK760" s="128"/>
      <c r="CL760" s="37"/>
      <c r="CM760" s="37"/>
      <c r="CN760" s="37"/>
      <c r="CO760" s="37"/>
    </row>
    <row r="761" spans="2:93" s="187" customFormat="1" ht="107.25" hidden="1" customHeight="1" x14ac:dyDescent="0.25">
      <c r="B761" s="231"/>
      <c r="C761" s="133" t="s">
        <v>460</v>
      </c>
      <c r="D761" s="188">
        <f t="shared" si="1850"/>
        <v>138.00516999999999</v>
      </c>
      <c r="E761" s="188">
        <f>'[14]Распределение средств 24-26 '!$G$68</f>
        <v>138.00516999999999</v>
      </c>
      <c r="F761" s="189"/>
      <c r="G761" s="189"/>
      <c r="H761" s="189"/>
      <c r="I761" s="188">
        <f t="shared" si="1786"/>
        <v>0</v>
      </c>
      <c r="J761" s="592">
        <f t="shared" si="1787"/>
        <v>0</v>
      </c>
      <c r="K761" s="188">
        <v>0</v>
      </c>
      <c r="L761" s="592">
        <f t="shared" si="1851"/>
        <v>0</v>
      </c>
      <c r="M761" s="661"/>
      <c r="N761" s="37"/>
      <c r="O761" s="37"/>
      <c r="P761" s="37"/>
      <c r="Q761" s="37"/>
      <c r="R761" s="37"/>
      <c r="S761" s="188">
        <f t="shared" si="1723"/>
        <v>0</v>
      </c>
      <c r="T761" s="592">
        <f t="shared" si="1724"/>
        <v>0</v>
      </c>
      <c r="U761" s="130"/>
      <c r="V761" s="586">
        <f t="shared" si="1852"/>
        <v>0</v>
      </c>
      <c r="W761" s="37"/>
      <c r="X761" s="37"/>
      <c r="Y761" s="37"/>
      <c r="Z761" s="37"/>
      <c r="AA761" s="37"/>
      <c r="AB761" s="37"/>
      <c r="AC761" s="188">
        <f t="shared" si="1859"/>
        <v>138.00516999999999</v>
      </c>
      <c r="AD761" s="586">
        <f t="shared" si="1840"/>
        <v>1</v>
      </c>
      <c r="AE761" s="188">
        <f>E761</f>
        <v>138.00516999999999</v>
      </c>
      <c r="AF761" s="586">
        <f t="shared" si="1863"/>
        <v>1</v>
      </c>
      <c r="AG761" s="37"/>
      <c r="AH761" s="575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128">
        <f t="shared" si="1853"/>
        <v>0</v>
      </c>
      <c r="AV761" s="128">
        <f t="shared" ref="AV761:AV765" si="1864">AW761</f>
        <v>0</v>
      </c>
      <c r="AW761" s="37">
        <v>0</v>
      </c>
      <c r="AX761" s="37"/>
      <c r="AY761" s="37"/>
      <c r="AZ761" s="37"/>
      <c r="BA761" s="128">
        <f t="shared" si="1775"/>
        <v>0</v>
      </c>
      <c r="BB761" s="37"/>
      <c r="BC761" s="37"/>
      <c r="BD761" s="37"/>
      <c r="BE761" s="128">
        <f t="shared" si="1776"/>
        <v>138.00516999999999</v>
      </c>
      <c r="BF761" s="37">
        <f>E761</f>
        <v>138.00516999999999</v>
      </c>
      <c r="BG761" s="37">
        <f t="shared" ref="BG761:BH765" si="1865">G761</f>
        <v>0</v>
      </c>
      <c r="BH761" s="37">
        <f t="shared" si="1865"/>
        <v>0</v>
      </c>
      <c r="BI761" s="128">
        <f t="shared" si="1855"/>
        <v>0</v>
      </c>
      <c r="BJ761" s="37">
        <v>0</v>
      </c>
      <c r="BK761" s="37"/>
      <c r="BL761" s="37"/>
      <c r="BM761" s="37"/>
      <c r="BN761" s="128">
        <f t="shared" si="1823"/>
        <v>0</v>
      </c>
      <c r="BO761" s="128">
        <f t="shared" ref="BO761:BO765" si="1866">BP761</f>
        <v>0</v>
      </c>
      <c r="BP761" s="37">
        <v>0</v>
      </c>
      <c r="BQ761" s="37"/>
      <c r="BR761" s="37"/>
      <c r="BS761" s="37"/>
      <c r="BT761" s="37">
        <f t="shared" si="1780"/>
        <v>0</v>
      </c>
      <c r="BU761" s="37">
        <f t="shared" si="1781"/>
        <v>0</v>
      </c>
      <c r="BV761" s="128">
        <f t="shared" si="1857"/>
        <v>0</v>
      </c>
      <c r="BW761" s="37">
        <v>0</v>
      </c>
      <c r="BX761" s="37"/>
      <c r="BY761" s="37"/>
      <c r="BZ761" s="37"/>
      <c r="CA761" s="128">
        <f t="shared" si="1782"/>
        <v>0</v>
      </c>
      <c r="CB761" s="189"/>
      <c r="CC761" s="189"/>
      <c r="CD761" s="189"/>
      <c r="CE761" s="128">
        <f t="shared" si="1821"/>
        <v>0</v>
      </c>
      <c r="CF761" s="189">
        <f t="shared" si="1829"/>
        <v>0</v>
      </c>
      <c r="CG761" s="189"/>
      <c r="CH761" s="189">
        <f t="shared" si="1783"/>
        <v>0</v>
      </c>
      <c r="CI761" s="189">
        <f t="shared" si="1784"/>
        <v>0</v>
      </c>
      <c r="CJ761" s="128"/>
      <c r="CK761" s="128">
        <f t="shared" si="1858"/>
        <v>0</v>
      </c>
      <c r="CL761" s="37">
        <v>0</v>
      </c>
      <c r="CM761" s="37"/>
      <c r="CN761" s="37"/>
      <c r="CO761" s="37"/>
    </row>
    <row r="762" spans="2:93" s="187" customFormat="1" ht="154.5" hidden="1" customHeight="1" x14ac:dyDescent="0.25">
      <c r="B762" s="231"/>
      <c r="C762" s="133" t="s">
        <v>482</v>
      </c>
      <c r="D762" s="188">
        <f t="shared" si="1850"/>
        <v>13012.843370000001</v>
      </c>
      <c r="E762" s="188">
        <f>'[14]Распределение средств 24-26 '!$G$49</f>
        <v>13012.843370000001</v>
      </c>
      <c r="F762" s="189"/>
      <c r="G762" s="189"/>
      <c r="H762" s="189"/>
      <c r="I762" s="188">
        <f t="shared" si="1786"/>
        <v>0</v>
      </c>
      <c r="J762" s="592">
        <f t="shared" si="1787"/>
        <v>0</v>
      </c>
      <c r="K762" s="188"/>
      <c r="L762" s="592">
        <f t="shared" si="1851"/>
        <v>0</v>
      </c>
      <c r="M762" s="661"/>
      <c r="N762" s="37"/>
      <c r="O762" s="37"/>
      <c r="P762" s="37"/>
      <c r="Q762" s="37"/>
      <c r="R762" s="37"/>
      <c r="S762" s="188">
        <f t="shared" si="1723"/>
        <v>0</v>
      </c>
      <c r="T762" s="592">
        <f t="shared" si="1724"/>
        <v>0</v>
      </c>
      <c r="U762" s="130"/>
      <c r="V762" s="586">
        <f t="shared" si="1852"/>
        <v>0</v>
      </c>
      <c r="W762" s="37"/>
      <c r="X762" s="37"/>
      <c r="Y762" s="37"/>
      <c r="Z762" s="37"/>
      <c r="AA762" s="37"/>
      <c r="AB762" s="37"/>
      <c r="AC762" s="188">
        <f t="shared" si="1859"/>
        <v>13012.843370000001</v>
      </c>
      <c r="AD762" s="586">
        <f t="shared" si="1840"/>
        <v>1</v>
      </c>
      <c r="AE762" s="130">
        <f>D762</f>
        <v>13012.843370000001</v>
      </c>
      <c r="AF762" s="586">
        <f t="shared" si="1863"/>
        <v>1</v>
      </c>
      <c r="AG762" s="37"/>
      <c r="AH762" s="575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128">
        <f t="shared" si="1853"/>
        <v>0</v>
      </c>
      <c r="AV762" s="128">
        <f t="shared" si="1864"/>
        <v>0</v>
      </c>
      <c r="AW762" s="130">
        <v>0</v>
      </c>
      <c r="AX762" s="37"/>
      <c r="AY762" s="37"/>
      <c r="AZ762" s="37"/>
      <c r="BA762" s="128">
        <f t="shared" si="1775"/>
        <v>0</v>
      </c>
      <c r="BB762" s="37"/>
      <c r="BC762" s="37"/>
      <c r="BD762" s="37"/>
      <c r="BE762" s="128">
        <f t="shared" si="1776"/>
        <v>13012.843370000001</v>
      </c>
      <c r="BF762" s="37">
        <f>E762</f>
        <v>13012.843370000001</v>
      </c>
      <c r="BG762" s="37">
        <f t="shared" si="1865"/>
        <v>0</v>
      </c>
      <c r="BH762" s="37">
        <f t="shared" si="1865"/>
        <v>0</v>
      </c>
      <c r="BI762" s="128">
        <f t="shared" si="1855"/>
        <v>0</v>
      </c>
      <c r="BJ762" s="130">
        <v>0</v>
      </c>
      <c r="BK762" s="37"/>
      <c r="BL762" s="37"/>
      <c r="BM762" s="37"/>
      <c r="BN762" s="128">
        <f t="shared" si="1823"/>
        <v>0</v>
      </c>
      <c r="BO762" s="128">
        <f t="shared" si="1866"/>
        <v>0</v>
      </c>
      <c r="BP762" s="130">
        <v>0</v>
      </c>
      <c r="BQ762" s="37"/>
      <c r="BR762" s="37"/>
      <c r="BS762" s="37"/>
      <c r="BT762" s="37">
        <f t="shared" si="1780"/>
        <v>0</v>
      </c>
      <c r="BU762" s="37">
        <f t="shared" si="1781"/>
        <v>0</v>
      </c>
      <c r="BV762" s="128">
        <f t="shared" si="1857"/>
        <v>20000</v>
      </c>
      <c r="BW762" s="130">
        <v>20000</v>
      </c>
      <c r="BX762" s="37"/>
      <c r="BY762" s="37"/>
      <c r="BZ762" s="37"/>
      <c r="CA762" s="128">
        <f t="shared" si="1782"/>
        <v>0</v>
      </c>
      <c r="CB762" s="189"/>
      <c r="CC762" s="189"/>
      <c r="CD762" s="189"/>
      <c r="CE762" s="128">
        <f t="shared" si="1821"/>
        <v>20000</v>
      </c>
      <c r="CF762" s="189">
        <f t="shared" si="1829"/>
        <v>20000</v>
      </c>
      <c r="CG762" s="189"/>
      <c r="CH762" s="189">
        <f t="shared" si="1783"/>
        <v>0</v>
      </c>
      <c r="CI762" s="189">
        <f t="shared" si="1784"/>
        <v>0</v>
      </c>
      <c r="CJ762" s="128"/>
      <c r="CK762" s="128">
        <f t="shared" si="1858"/>
        <v>20000</v>
      </c>
      <c r="CL762" s="130">
        <v>20000</v>
      </c>
      <c r="CM762" s="37"/>
      <c r="CN762" s="37"/>
      <c r="CO762" s="37"/>
    </row>
    <row r="763" spans="2:93" s="187" customFormat="1" ht="111" hidden="1" customHeight="1" x14ac:dyDescent="0.25">
      <c r="B763" s="231"/>
      <c r="C763" s="133" t="s">
        <v>496</v>
      </c>
      <c r="D763" s="188">
        <f t="shared" si="1850"/>
        <v>4096.3618699999997</v>
      </c>
      <c r="E763" s="188">
        <f>'[14]Распределение средств 24-26 '!$G$61</f>
        <v>4096.3618699999997</v>
      </c>
      <c r="F763" s="189"/>
      <c r="G763" s="189"/>
      <c r="H763" s="189"/>
      <c r="I763" s="188">
        <f t="shared" si="1786"/>
        <v>286.5643</v>
      </c>
      <c r="J763" s="592">
        <f t="shared" si="1787"/>
        <v>6.9955806907264273E-2</v>
      </c>
      <c r="K763" s="188">
        <v>286.5643</v>
      </c>
      <c r="L763" s="592">
        <f t="shared" si="1851"/>
        <v>6.9955806907264273E-2</v>
      </c>
      <c r="M763" s="661"/>
      <c r="N763" s="37"/>
      <c r="O763" s="37"/>
      <c r="P763" s="37"/>
      <c r="Q763" s="37"/>
      <c r="R763" s="37"/>
      <c r="S763" s="188">
        <f t="shared" si="1723"/>
        <v>286.5643</v>
      </c>
      <c r="T763" s="592">
        <f t="shared" si="1724"/>
        <v>6.9955806907264273E-2</v>
      </c>
      <c r="U763" s="130">
        <f>K763</f>
        <v>286.5643</v>
      </c>
      <c r="V763" s="586">
        <f t="shared" si="1852"/>
        <v>6.9955806907264273E-2</v>
      </c>
      <c r="W763" s="37"/>
      <c r="X763" s="37"/>
      <c r="Y763" s="37"/>
      <c r="Z763" s="37"/>
      <c r="AA763" s="37"/>
      <c r="AB763" s="37"/>
      <c r="AC763" s="188">
        <f t="shared" si="1859"/>
        <v>663.11202000000003</v>
      </c>
      <c r="AD763" s="586">
        <f t="shared" si="1840"/>
        <v>0.16187828152008457</v>
      </c>
      <c r="AE763" s="130">
        <v>663.11202000000003</v>
      </c>
      <c r="AF763" s="586">
        <f t="shared" si="1863"/>
        <v>0.16187828152008457</v>
      </c>
      <c r="AG763" s="37"/>
      <c r="AH763" s="575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128">
        <f t="shared" si="1853"/>
        <v>0</v>
      </c>
      <c r="AV763" s="128">
        <f t="shared" si="1864"/>
        <v>0</v>
      </c>
      <c r="AW763" s="37">
        <v>0</v>
      </c>
      <c r="AX763" s="37"/>
      <c r="AY763" s="37"/>
      <c r="AZ763" s="37"/>
      <c r="BA763" s="128">
        <f t="shared" si="1775"/>
        <v>0</v>
      </c>
      <c r="BB763" s="37"/>
      <c r="BC763" s="37"/>
      <c r="BD763" s="37"/>
      <c r="BE763" s="128">
        <f t="shared" si="1776"/>
        <v>4096.3618699999997</v>
      </c>
      <c r="BF763" s="37">
        <f>E763</f>
        <v>4096.3618699999997</v>
      </c>
      <c r="BG763" s="37">
        <f t="shared" si="1865"/>
        <v>0</v>
      </c>
      <c r="BH763" s="37">
        <f t="shared" si="1865"/>
        <v>0</v>
      </c>
      <c r="BI763" s="128">
        <f t="shared" si="1855"/>
        <v>0</v>
      </c>
      <c r="BJ763" s="37">
        <v>0</v>
      </c>
      <c r="BK763" s="37"/>
      <c r="BL763" s="37"/>
      <c r="BM763" s="37"/>
      <c r="BN763" s="128">
        <f t="shared" si="1823"/>
        <v>0</v>
      </c>
      <c r="BO763" s="128">
        <f t="shared" si="1866"/>
        <v>0</v>
      </c>
      <c r="BP763" s="37">
        <v>0</v>
      </c>
      <c r="BQ763" s="37"/>
      <c r="BR763" s="37"/>
      <c r="BS763" s="37"/>
      <c r="BT763" s="37">
        <f t="shared" si="1780"/>
        <v>0</v>
      </c>
      <c r="BU763" s="37">
        <f t="shared" si="1781"/>
        <v>0</v>
      </c>
      <c r="BV763" s="128">
        <f t="shared" si="1857"/>
        <v>0</v>
      </c>
      <c r="BW763" s="37">
        <v>0</v>
      </c>
      <c r="BX763" s="37"/>
      <c r="BY763" s="37"/>
      <c r="BZ763" s="37"/>
      <c r="CA763" s="128">
        <f t="shared" si="1782"/>
        <v>0</v>
      </c>
      <c r="CB763" s="189"/>
      <c r="CC763" s="189"/>
      <c r="CD763" s="189"/>
      <c r="CE763" s="128">
        <f t="shared" si="1821"/>
        <v>0</v>
      </c>
      <c r="CF763" s="189">
        <f t="shared" si="1829"/>
        <v>0</v>
      </c>
      <c r="CG763" s="189"/>
      <c r="CH763" s="189">
        <f t="shared" si="1783"/>
        <v>0</v>
      </c>
      <c r="CI763" s="189">
        <f t="shared" si="1784"/>
        <v>0</v>
      </c>
      <c r="CJ763" s="128"/>
      <c r="CK763" s="128">
        <f t="shared" si="1858"/>
        <v>0</v>
      </c>
      <c r="CL763" s="37">
        <v>0</v>
      </c>
      <c r="CM763" s="37"/>
      <c r="CN763" s="37"/>
      <c r="CO763" s="37"/>
    </row>
    <row r="764" spans="2:93" s="187" customFormat="1" ht="257.25" hidden="1" customHeight="1" x14ac:dyDescent="0.25">
      <c r="B764" s="231"/>
      <c r="C764" s="133" t="s">
        <v>458</v>
      </c>
      <c r="D764" s="188">
        <f t="shared" si="1850"/>
        <v>15006.25</v>
      </c>
      <c r="E764" s="188">
        <f>'[18]Распределение средств 24-26 '!$G$34</f>
        <v>15006.25</v>
      </c>
      <c r="F764" s="189"/>
      <c r="G764" s="189"/>
      <c r="H764" s="189"/>
      <c r="I764" s="188">
        <f t="shared" si="1786"/>
        <v>13858.85591</v>
      </c>
      <c r="J764" s="592">
        <f t="shared" si="1787"/>
        <v>0.92353891945022903</v>
      </c>
      <c r="K764" s="188">
        <v>13858.85591</v>
      </c>
      <c r="L764" s="592">
        <f t="shared" si="1851"/>
        <v>0.92353891945022903</v>
      </c>
      <c r="M764" s="661"/>
      <c r="N764" s="37"/>
      <c r="O764" s="37"/>
      <c r="P764" s="37"/>
      <c r="Q764" s="37"/>
      <c r="R764" s="37"/>
      <c r="S764" s="188">
        <f t="shared" si="1723"/>
        <v>13858.85591</v>
      </c>
      <c r="T764" s="592">
        <f t="shared" si="1724"/>
        <v>0.92353891945022903</v>
      </c>
      <c r="U764" s="130">
        <f>K764</f>
        <v>13858.85591</v>
      </c>
      <c r="V764" s="586">
        <f t="shared" si="1852"/>
        <v>0.92353891945022903</v>
      </c>
      <c r="W764" s="37"/>
      <c r="X764" s="37"/>
      <c r="Y764" s="37"/>
      <c r="Z764" s="37"/>
      <c r="AA764" s="37"/>
      <c r="AB764" s="37"/>
      <c r="AC764" s="188">
        <f t="shared" si="1859"/>
        <v>15006.25</v>
      </c>
      <c r="AD764" s="586">
        <f t="shared" si="1840"/>
        <v>1</v>
      </c>
      <c r="AE764" s="188">
        <f>E764</f>
        <v>15006.25</v>
      </c>
      <c r="AF764" s="586">
        <f t="shared" si="1863"/>
        <v>1</v>
      </c>
      <c r="AG764" s="37"/>
      <c r="AH764" s="575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128">
        <f t="shared" si="1853"/>
        <v>0</v>
      </c>
      <c r="AV764" s="128">
        <f t="shared" si="1864"/>
        <v>0</v>
      </c>
      <c r="AW764" s="37">
        <v>0</v>
      </c>
      <c r="AX764" s="37"/>
      <c r="AY764" s="37"/>
      <c r="AZ764" s="37"/>
      <c r="BA764" s="128">
        <f t="shared" si="1775"/>
        <v>0</v>
      </c>
      <c r="BB764" s="37"/>
      <c r="BC764" s="37"/>
      <c r="BD764" s="37"/>
      <c r="BE764" s="128">
        <f t="shared" si="1776"/>
        <v>15006.25</v>
      </c>
      <c r="BF764" s="37">
        <f>E764</f>
        <v>15006.25</v>
      </c>
      <c r="BG764" s="37">
        <f t="shared" si="1865"/>
        <v>0</v>
      </c>
      <c r="BH764" s="37">
        <f t="shared" si="1865"/>
        <v>0</v>
      </c>
      <c r="BI764" s="128">
        <f t="shared" si="1855"/>
        <v>0</v>
      </c>
      <c r="BJ764" s="37">
        <v>0</v>
      </c>
      <c r="BK764" s="37"/>
      <c r="BL764" s="37"/>
      <c r="BM764" s="37"/>
      <c r="BN764" s="128">
        <f t="shared" si="1823"/>
        <v>0</v>
      </c>
      <c r="BO764" s="128">
        <f t="shared" si="1866"/>
        <v>0</v>
      </c>
      <c r="BP764" s="37">
        <v>0</v>
      </c>
      <c r="BQ764" s="37"/>
      <c r="BR764" s="37"/>
      <c r="BS764" s="37"/>
      <c r="BT764" s="37">
        <f t="shared" si="1780"/>
        <v>0</v>
      </c>
      <c r="BU764" s="37">
        <f t="shared" si="1781"/>
        <v>0</v>
      </c>
      <c r="BV764" s="128">
        <f t="shared" si="1857"/>
        <v>0</v>
      </c>
      <c r="BW764" s="37">
        <v>0</v>
      </c>
      <c r="BX764" s="37"/>
      <c r="BY764" s="37"/>
      <c r="BZ764" s="37"/>
      <c r="CA764" s="128">
        <f t="shared" si="1782"/>
        <v>0</v>
      </c>
      <c r="CB764" s="189"/>
      <c r="CC764" s="189"/>
      <c r="CD764" s="189"/>
      <c r="CE764" s="128">
        <f t="shared" si="1821"/>
        <v>0</v>
      </c>
      <c r="CF764" s="189">
        <f t="shared" si="1829"/>
        <v>0</v>
      </c>
      <c r="CG764" s="189"/>
      <c r="CH764" s="189">
        <f t="shared" si="1783"/>
        <v>0</v>
      </c>
      <c r="CI764" s="189">
        <f t="shared" si="1784"/>
        <v>0</v>
      </c>
      <c r="CJ764" s="128"/>
      <c r="CK764" s="128">
        <f t="shared" si="1858"/>
        <v>0</v>
      </c>
      <c r="CL764" s="37">
        <v>0</v>
      </c>
      <c r="CM764" s="37"/>
      <c r="CN764" s="37"/>
      <c r="CO764" s="37"/>
    </row>
    <row r="765" spans="2:93" s="187" customFormat="1" ht="212.25" hidden="1" customHeight="1" x14ac:dyDescent="0.25">
      <c r="B765" s="231"/>
      <c r="C765" s="133" t="s">
        <v>459</v>
      </c>
      <c r="D765" s="188">
        <f t="shared" si="1850"/>
        <v>2378.4679900000001</v>
      </c>
      <c r="E765" s="188">
        <f>'[18]Распределение средств 24-26 '!$G$51</f>
        <v>2378.4679900000001</v>
      </c>
      <c r="F765" s="189"/>
      <c r="G765" s="189"/>
      <c r="H765" s="189"/>
      <c r="I765" s="188">
        <f t="shared" si="1786"/>
        <v>2378.4679900000001</v>
      </c>
      <c r="J765" s="592">
        <f t="shared" si="1787"/>
        <v>1</v>
      </c>
      <c r="K765" s="188">
        <f>D765</f>
        <v>2378.4679900000001</v>
      </c>
      <c r="L765" s="586">
        <f>K765/E765</f>
        <v>1</v>
      </c>
      <c r="M765" s="661"/>
      <c r="N765" s="37"/>
      <c r="O765" s="37"/>
      <c r="P765" s="37"/>
      <c r="Q765" s="37"/>
      <c r="R765" s="37"/>
      <c r="S765" s="188">
        <f t="shared" si="1723"/>
        <v>2378.4679900000001</v>
      </c>
      <c r="T765" s="592">
        <f t="shared" si="1724"/>
        <v>1</v>
      </c>
      <c r="U765" s="130">
        <f>'[19]Распределение средств 24-26 '!$G$41</f>
        <v>2378.4679900000001</v>
      </c>
      <c r="V765" s="586">
        <f>U765/D765</f>
        <v>1</v>
      </c>
      <c r="W765" s="37"/>
      <c r="X765" s="37"/>
      <c r="Y765" s="37"/>
      <c r="Z765" s="37"/>
      <c r="AA765" s="37"/>
      <c r="AB765" s="37"/>
      <c r="AC765" s="188">
        <f t="shared" si="1859"/>
        <v>2378.4679900000001</v>
      </c>
      <c r="AD765" s="586">
        <f t="shared" si="1840"/>
        <v>1</v>
      </c>
      <c r="AE765" s="188">
        <v>2378.4679900000001</v>
      </c>
      <c r="AF765" s="586">
        <f t="shared" si="1863"/>
        <v>1</v>
      </c>
      <c r="AG765" s="37"/>
      <c r="AH765" s="575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128">
        <f t="shared" si="1853"/>
        <v>0</v>
      </c>
      <c r="AV765" s="128">
        <f t="shared" si="1864"/>
        <v>0</v>
      </c>
      <c r="AW765" s="37"/>
      <c r="AX765" s="37"/>
      <c r="AY765" s="37"/>
      <c r="AZ765" s="37"/>
      <c r="BA765" s="128">
        <f t="shared" si="1775"/>
        <v>0</v>
      </c>
      <c r="BB765" s="37"/>
      <c r="BC765" s="37"/>
      <c r="BD765" s="37"/>
      <c r="BE765" s="128">
        <f t="shared" si="1776"/>
        <v>2378.4679900000001</v>
      </c>
      <c r="BF765" s="37">
        <f>E765</f>
        <v>2378.4679900000001</v>
      </c>
      <c r="BG765" s="37">
        <f t="shared" si="1865"/>
        <v>0</v>
      </c>
      <c r="BH765" s="37">
        <f t="shared" si="1865"/>
        <v>0</v>
      </c>
      <c r="BI765" s="128">
        <f t="shared" si="1855"/>
        <v>299943.5</v>
      </c>
      <c r="BJ765" s="130">
        <v>299943.5</v>
      </c>
      <c r="BK765" s="130"/>
      <c r="BL765" s="37"/>
      <c r="BM765" s="37"/>
      <c r="BN765" s="128">
        <f t="shared" si="1823"/>
        <v>599887</v>
      </c>
      <c r="BO765" s="128">
        <f t="shared" si="1866"/>
        <v>299943.5</v>
      </c>
      <c r="BP765" s="130">
        <v>299943.5</v>
      </c>
      <c r="BQ765" s="130"/>
      <c r="BR765" s="37"/>
      <c r="BS765" s="37"/>
      <c r="BT765" s="37">
        <f t="shared" si="1780"/>
        <v>0</v>
      </c>
      <c r="BU765" s="37">
        <f t="shared" si="1781"/>
        <v>0</v>
      </c>
      <c r="BV765" s="128">
        <f t="shared" si="1857"/>
        <v>0</v>
      </c>
      <c r="BW765" s="130">
        <v>0</v>
      </c>
      <c r="BX765" s="130"/>
      <c r="BY765" s="37"/>
      <c r="BZ765" s="37"/>
      <c r="CA765" s="128">
        <f t="shared" si="1782"/>
        <v>0</v>
      </c>
      <c r="CB765" s="188"/>
      <c r="CC765" s="189"/>
      <c r="CD765" s="189"/>
      <c r="CE765" s="128">
        <f t="shared" si="1821"/>
        <v>0</v>
      </c>
      <c r="CF765" s="188">
        <f t="shared" si="1829"/>
        <v>0</v>
      </c>
      <c r="CG765" s="188"/>
      <c r="CH765" s="189">
        <f t="shared" si="1783"/>
        <v>0</v>
      </c>
      <c r="CI765" s="189">
        <f t="shared" si="1784"/>
        <v>0</v>
      </c>
      <c r="CJ765" s="128"/>
      <c r="CK765" s="128">
        <f t="shared" si="1858"/>
        <v>0</v>
      </c>
      <c r="CL765" s="130">
        <v>0</v>
      </c>
      <c r="CM765" s="130"/>
      <c r="CN765" s="37"/>
      <c r="CO765" s="37"/>
    </row>
    <row r="766" spans="2:93" s="66" customFormat="1" ht="355.5" customHeight="1" x14ac:dyDescent="0.25">
      <c r="B766" s="178" t="s">
        <v>56</v>
      </c>
      <c r="C766" s="158" t="s">
        <v>378</v>
      </c>
      <c r="D766" s="188">
        <f t="shared" si="1850"/>
        <v>0</v>
      </c>
      <c r="E766" s="265"/>
      <c r="F766" s="265"/>
      <c r="G766" s="265"/>
      <c r="H766" s="265"/>
      <c r="I766" s="188">
        <f t="shared" si="1786"/>
        <v>0</v>
      </c>
      <c r="J766" s="592" t="e">
        <f t="shared" si="1787"/>
        <v>#DIV/0!</v>
      </c>
      <c r="K766" s="188"/>
      <c r="L766" s="586" t="e">
        <f t="shared" ref="L766:L770" si="1867">K766/E766</f>
        <v>#DIV/0!</v>
      </c>
      <c r="M766" s="661"/>
      <c r="N766" s="319"/>
      <c r="O766" s="319"/>
      <c r="P766" s="319"/>
      <c r="Q766" s="319"/>
      <c r="R766" s="319"/>
      <c r="S766" s="188">
        <f t="shared" si="1723"/>
        <v>0</v>
      </c>
      <c r="T766" s="572" t="e">
        <f t="shared" si="1724"/>
        <v>#DIV/0!</v>
      </c>
      <c r="U766" s="319"/>
      <c r="V766" s="319"/>
      <c r="W766" s="319"/>
      <c r="X766" s="319"/>
      <c r="Y766" s="319"/>
      <c r="Z766" s="319"/>
      <c r="AA766" s="319"/>
      <c r="AB766" s="319"/>
      <c r="AC766" s="188">
        <f t="shared" si="1859"/>
        <v>0</v>
      </c>
      <c r="AD766" s="586" t="e">
        <f t="shared" si="1840"/>
        <v>#DIV/0!</v>
      </c>
      <c r="AE766" s="37"/>
      <c r="AF766" s="586" t="e">
        <f t="shared" si="1863"/>
        <v>#DIV/0!</v>
      </c>
      <c r="AG766" s="319"/>
      <c r="AH766" s="575"/>
      <c r="AI766" s="319"/>
      <c r="AJ766" s="319"/>
      <c r="AK766" s="319"/>
      <c r="AL766" s="319"/>
      <c r="AM766" s="319"/>
      <c r="AN766" s="319"/>
      <c r="AO766" s="319"/>
      <c r="AP766" s="319"/>
      <c r="AQ766" s="319"/>
      <c r="AR766" s="319"/>
      <c r="AS766" s="319"/>
      <c r="AT766" s="319"/>
      <c r="AU766" s="125"/>
      <c r="AV766" s="128">
        <f>AW766+AX766+AY766+AZ766</f>
        <v>0</v>
      </c>
      <c r="AW766" s="319"/>
      <c r="AX766" s="319"/>
      <c r="AY766" s="319"/>
      <c r="AZ766" s="319"/>
      <c r="BA766" s="128"/>
      <c r="BB766" s="319"/>
      <c r="BC766" s="319"/>
      <c r="BD766" s="319"/>
      <c r="BE766" s="125"/>
      <c r="BF766" s="319"/>
      <c r="BG766" s="319"/>
      <c r="BH766" s="319"/>
      <c r="BI766" s="125">
        <f>BJ766+BK766+BL766+BM766</f>
        <v>0</v>
      </c>
      <c r="BJ766" s="319"/>
      <c r="BK766" s="319"/>
      <c r="BL766" s="319"/>
      <c r="BM766" s="319"/>
      <c r="BN766" s="125"/>
      <c r="BO766" s="125">
        <f>BP766+BQ766+BR766+BS766</f>
        <v>0</v>
      </c>
      <c r="BP766" s="319"/>
      <c r="BQ766" s="319"/>
      <c r="BR766" s="319"/>
      <c r="BS766" s="319"/>
      <c r="BT766" s="319"/>
      <c r="BU766" s="319"/>
      <c r="BV766" s="125">
        <f>BW766+BX766+BY766+BZ766</f>
        <v>0</v>
      </c>
      <c r="BW766" s="319"/>
      <c r="BX766" s="319"/>
      <c r="BY766" s="319"/>
      <c r="BZ766" s="319"/>
      <c r="CA766" s="125"/>
      <c r="CB766" s="265"/>
      <c r="CC766" s="265"/>
      <c r="CD766" s="265"/>
      <c r="CE766" s="125"/>
      <c r="CF766" s="265"/>
      <c r="CG766" s="265"/>
      <c r="CH766" s="265"/>
      <c r="CI766" s="265"/>
      <c r="CJ766" s="125"/>
      <c r="CK766" s="125">
        <f>CL766+CM766+CN766+CO766</f>
        <v>0</v>
      </c>
      <c r="CL766" s="319"/>
      <c r="CM766" s="319"/>
      <c r="CN766" s="319"/>
      <c r="CO766" s="319"/>
    </row>
    <row r="767" spans="2:93" s="79" customFormat="1" ht="41.25" hidden="1" customHeight="1" x14ac:dyDescent="0.25">
      <c r="B767" s="178"/>
      <c r="C767" s="162"/>
      <c r="D767" s="188">
        <f t="shared" si="1850"/>
        <v>0</v>
      </c>
      <c r="E767" s="265"/>
      <c r="F767" s="265"/>
      <c r="G767" s="265"/>
      <c r="H767" s="265"/>
      <c r="I767" s="188">
        <f t="shared" si="1786"/>
        <v>0</v>
      </c>
      <c r="J767" s="592" t="e">
        <f t="shared" si="1787"/>
        <v>#DIV/0!</v>
      </c>
      <c r="K767" s="188"/>
      <c r="L767" s="586" t="e">
        <f t="shared" si="1867"/>
        <v>#DIV/0!</v>
      </c>
      <c r="M767" s="661"/>
      <c r="N767" s="319"/>
      <c r="O767" s="319"/>
      <c r="P767" s="319"/>
      <c r="Q767" s="319"/>
      <c r="R767" s="319"/>
      <c r="S767" s="188">
        <f t="shared" si="1723"/>
        <v>0</v>
      </c>
      <c r="T767" s="572" t="e">
        <f t="shared" si="1724"/>
        <v>#DIV/0!</v>
      </c>
      <c r="U767" s="319"/>
      <c r="V767" s="319"/>
      <c r="W767" s="319"/>
      <c r="X767" s="319"/>
      <c r="Y767" s="319"/>
      <c r="Z767" s="319"/>
      <c r="AA767" s="319"/>
      <c r="AB767" s="319"/>
      <c r="AC767" s="188">
        <f t="shared" si="1859"/>
        <v>0</v>
      </c>
      <c r="AD767" s="586" t="e">
        <f t="shared" si="1840"/>
        <v>#DIV/0!</v>
      </c>
      <c r="AE767" s="37"/>
      <c r="AF767" s="586" t="e">
        <f t="shared" si="1863"/>
        <v>#DIV/0!</v>
      </c>
      <c r="AG767" s="319"/>
      <c r="AH767" s="575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19"/>
      <c r="AU767" s="125"/>
      <c r="AV767" s="128"/>
      <c r="AW767" s="319"/>
      <c r="AX767" s="319"/>
      <c r="AY767" s="319"/>
      <c r="AZ767" s="319"/>
      <c r="BA767" s="128"/>
      <c r="BB767" s="319"/>
      <c r="BC767" s="319"/>
      <c r="BD767" s="319"/>
      <c r="BE767" s="125"/>
      <c r="BF767" s="319"/>
      <c r="BG767" s="319"/>
      <c r="BH767" s="319"/>
      <c r="BI767" s="125"/>
      <c r="BJ767" s="319"/>
      <c r="BK767" s="319"/>
      <c r="BL767" s="319"/>
      <c r="BM767" s="319"/>
      <c r="BN767" s="125"/>
      <c r="BO767" s="125"/>
      <c r="BP767" s="319"/>
      <c r="BQ767" s="319"/>
      <c r="BR767" s="319"/>
      <c r="BS767" s="319"/>
      <c r="BT767" s="319"/>
      <c r="BU767" s="319"/>
      <c r="BV767" s="125"/>
      <c r="BW767" s="319"/>
      <c r="BX767" s="319"/>
      <c r="BY767" s="319"/>
      <c r="BZ767" s="319"/>
      <c r="CA767" s="125"/>
      <c r="CB767" s="265"/>
      <c r="CC767" s="265"/>
      <c r="CD767" s="265"/>
      <c r="CE767" s="125"/>
      <c r="CF767" s="265"/>
      <c r="CG767" s="265"/>
      <c r="CH767" s="265"/>
      <c r="CI767" s="265"/>
      <c r="CJ767" s="125"/>
      <c r="CK767" s="125"/>
      <c r="CL767" s="319"/>
      <c r="CM767" s="319"/>
      <c r="CN767" s="319"/>
      <c r="CO767" s="319"/>
    </row>
    <row r="768" spans="2:93" s="79" customFormat="1" ht="41.25" hidden="1" customHeight="1" x14ac:dyDescent="0.25">
      <c r="B768" s="178"/>
      <c r="C768" s="162"/>
      <c r="D768" s="188">
        <f t="shared" si="1850"/>
        <v>0</v>
      </c>
      <c r="E768" s="265"/>
      <c r="F768" s="265"/>
      <c r="G768" s="265"/>
      <c r="H768" s="265"/>
      <c r="I768" s="188">
        <f t="shared" si="1786"/>
        <v>0</v>
      </c>
      <c r="J768" s="592" t="e">
        <f t="shared" si="1787"/>
        <v>#DIV/0!</v>
      </c>
      <c r="K768" s="188"/>
      <c r="L768" s="586" t="e">
        <f t="shared" si="1867"/>
        <v>#DIV/0!</v>
      </c>
      <c r="M768" s="661"/>
      <c r="N768" s="319"/>
      <c r="O768" s="319"/>
      <c r="P768" s="319"/>
      <c r="Q768" s="319"/>
      <c r="R768" s="319"/>
      <c r="S768" s="188">
        <f t="shared" si="1723"/>
        <v>0</v>
      </c>
      <c r="T768" s="572" t="e">
        <f t="shared" si="1724"/>
        <v>#DIV/0!</v>
      </c>
      <c r="U768" s="319"/>
      <c r="V768" s="319"/>
      <c r="W768" s="319"/>
      <c r="X768" s="319"/>
      <c r="Y768" s="319"/>
      <c r="Z768" s="319"/>
      <c r="AA768" s="319"/>
      <c r="AB768" s="319"/>
      <c r="AC768" s="188">
        <f t="shared" si="1859"/>
        <v>0</v>
      </c>
      <c r="AD768" s="586" t="e">
        <f t="shared" si="1840"/>
        <v>#DIV/0!</v>
      </c>
      <c r="AE768" s="37"/>
      <c r="AF768" s="586" t="e">
        <f t="shared" si="1863"/>
        <v>#DIV/0!</v>
      </c>
      <c r="AG768" s="319"/>
      <c r="AH768" s="575"/>
      <c r="AI768" s="319"/>
      <c r="AJ768" s="319"/>
      <c r="AK768" s="319"/>
      <c r="AL768" s="319"/>
      <c r="AM768" s="319"/>
      <c r="AN768" s="319"/>
      <c r="AO768" s="319"/>
      <c r="AP768" s="319"/>
      <c r="AQ768" s="319"/>
      <c r="AR768" s="319"/>
      <c r="AS768" s="319"/>
      <c r="AT768" s="319"/>
      <c r="AU768" s="125"/>
      <c r="AV768" s="128"/>
      <c r="AW768" s="319"/>
      <c r="AX768" s="319"/>
      <c r="AY768" s="319"/>
      <c r="AZ768" s="319"/>
      <c r="BA768" s="128"/>
      <c r="BB768" s="319"/>
      <c r="BC768" s="319"/>
      <c r="BD768" s="319"/>
      <c r="BE768" s="125"/>
      <c r="BF768" s="319"/>
      <c r="BG768" s="319"/>
      <c r="BH768" s="319"/>
      <c r="BI768" s="125"/>
      <c r="BJ768" s="319"/>
      <c r="BK768" s="319"/>
      <c r="BL768" s="319"/>
      <c r="BM768" s="319"/>
      <c r="BN768" s="125"/>
      <c r="BO768" s="125"/>
      <c r="BP768" s="319"/>
      <c r="BQ768" s="319"/>
      <c r="BR768" s="319"/>
      <c r="BS768" s="319"/>
      <c r="BT768" s="319"/>
      <c r="BU768" s="319"/>
      <c r="BV768" s="125"/>
      <c r="BW768" s="319"/>
      <c r="BX768" s="319"/>
      <c r="BY768" s="319"/>
      <c r="BZ768" s="319"/>
      <c r="CA768" s="125"/>
      <c r="CB768" s="265"/>
      <c r="CC768" s="265"/>
      <c r="CD768" s="265"/>
      <c r="CE768" s="125"/>
      <c r="CF768" s="265"/>
      <c r="CG768" s="265"/>
      <c r="CH768" s="265"/>
      <c r="CI768" s="265"/>
      <c r="CJ768" s="125"/>
      <c r="CK768" s="125"/>
      <c r="CL768" s="319"/>
      <c r="CM768" s="319"/>
      <c r="CN768" s="319"/>
      <c r="CO768" s="319"/>
    </row>
    <row r="769" spans="1:12248" s="79" customFormat="1" ht="41.25" hidden="1" customHeight="1" x14ac:dyDescent="0.25">
      <c r="B769" s="178"/>
      <c r="C769" s="162"/>
      <c r="D769" s="188">
        <f t="shared" si="1850"/>
        <v>0</v>
      </c>
      <c r="E769" s="265"/>
      <c r="F769" s="265"/>
      <c r="G769" s="265"/>
      <c r="H769" s="265"/>
      <c r="I769" s="188">
        <f t="shared" si="1786"/>
        <v>0</v>
      </c>
      <c r="J769" s="592" t="e">
        <f t="shared" si="1787"/>
        <v>#DIV/0!</v>
      </c>
      <c r="K769" s="188"/>
      <c r="L769" s="586" t="e">
        <f t="shared" si="1867"/>
        <v>#DIV/0!</v>
      </c>
      <c r="M769" s="661"/>
      <c r="N769" s="319"/>
      <c r="O769" s="319"/>
      <c r="P769" s="319"/>
      <c r="Q769" s="319"/>
      <c r="R769" s="319"/>
      <c r="S769" s="188">
        <f t="shared" si="1723"/>
        <v>0</v>
      </c>
      <c r="T769" s="572" t="e">
        <f t="shared" si="1724"/>
        <v>#DIV/0!</v>
      </c>
      <c r="U769" s="319"/>
      <c r="V769" s="319"/>
      <c r="W769" s="319"/>
      <c r="X769" s="319"/>
      <c r="Y769" s="319"/>
      <c r="Z769" s="319"/>
      <c r="AA769" s="319"/>
      <c r="AB769" s="319"/>
      <c r="AC769" s="188">
        <f t="shared" si="1859"/>
        <v>0</v>
      </c>
      <c r="AD769" s="586" t="e">
        <f t="shared" si="1840"/>
        <v>#DIV/0!</v>
      </c>
      <c r="AE769" s="37"/>
      <c r="AF769" s="586" t="e">
        <f t="shared" si="1863"/>
        <v>#DIV/0!</v>
      </c>
      <c r="AG769" s="319"/>
      <c r="AH769" s="575"/>
      <c r="AI769" s="319"/>
      <c r="AJ769" s="319"/>
      <c r="AK769" s="319"/>
      <c r="AL769" s="319"/>
      <c r="AM769" s="319"/>
      <c r="AN769" s="319"/>
      <c r="AO769" s="319"/>
      <c r="AP769" s="319"/>
      <c r="AQ769" s="319"/>
      <c r="AR769" s="319"/>
      <c r="AS769" s="319"/>
      <c r="AT769" s="319"/>
      <c r="AU769" s="125"/>
      <c r="AV769" s="128"/>
      <c r="AW769" s="319"/>
      <c r="AX769" s="319"/>
      <c r="AY769" s="319"/>
      <c r="AZ769" s="319"/>
      <c r="BA769" s="128"/>
      <c r="BB769" s="319"/>
      <c r="BC769" s="319"/>
      <c r="BD769" s="319"/>
      <c r="BE769" s="125"/>
      <c r="BF769" s="319"/>
      <c r="BG769" s="319"/>
      <c r="BH769" s="319"/>
      <c r="BI769" s="125"/>
      <c r="BJ769" s="319"/>
      <c r="BK769" s="319"/>
      <c r="BL769" s="319"/>
      <c r="BM769" s="319"/>
      <c r="BN769" s="125"/>
      <c r="BO769" s="125"/>
      <c r="BP769" s="319"/>
      <c r="BQ769" s="319"/>
      <c r="BR769" s="319"/>
      <c r="BS769" s="319"/>
      <c r="BT769" s="319"/>
      <c r="BU769" s="319"/>
      <c r="BV769" s="125"/>
      <c r="BW769" s="319"/>
      <c r="BX769" s="319"/>
      <c r="BY769" s="319"/>
      <c r="BZ769" s="319"/>
      <c r="CA769" s="125"/>
      <c r="CB769" s="265"/>
      <c r="CC769" s="265"/>
      <c r="CD769" s="265"/>
      <c r="CE769" s="125"/>
      <c r="CF769" s="265"/>
      <c r="CG769" s="265"/>
      <c r="CH769" s="265"/>
      <c r="CI769" s="265"/>
      <c r="CJ769" s="125"/>
      <c r="CK769" s="125"/>
      <c r="CL769" s="319"/>
      <c r="CM769" s="319"/>
      <c r="CN769" s="319"/>
      <c r="CO769" s="319"/>
    </row>
    <row r="770" spans="1:12248" s="79" customFormat="1" ht="141.75" hidden="1" customHeight="1" x14ac:dyDescent="0.25">
      <c r="B770" s="178"/>
      <c r="C770" s="133" t="s">
        <v>483</v>
      </c>
      <c r="D770" s="188">
        <f t="shared" si="1850"/>
        <v>5388.3858499999997</v>
      </c>
      <c r="E770" s="188">
        <f>'[18]Распределение средств 24-26 '!$G$31</f>
        <v>5388.3858499999997</v>
      </c>
      <c r="F770" s="265"/>
      <c r="G770" s="265"/>
      <c r="H770" s="265"/>
      <c r="I770" s="188">
        <f t="shared" si="1786"/>
        <v>0</v>
      </c>
      <c r="J770" s="592">
        <f t="shared" si="1787"/>
        <v>0</v>
      </c>
      <c r="K770" s="188"/>
      <c r="L770" s="586">
        <f t="shared" si="1867"/>
        <v>0</v>
      </c>
      <c r="M770" s="800"/>
      <c r="N770" s="319"/>
      <c r="O770" s="319"/>
      <c r="P770" s="319"/>
      <c r="Q770" s="319"/>
      <c r="R770" s="319"/>
      <c r="S770" s="188"/>
      <c r="T770" s="188"/>
      <c r="U770" s="319"/>
      <c r="V770" s="319"/>
      <c r="W770" s="319"/>
      <c r="X770" s="319"/>
      <c r="Y770" s="319"/>
      <c r="Z770" s="319"/>
      <c r="AA770" s="319"/>
      <c r="AB770" s="319"/>
      <c r="AC770" s="188">
        <f t="shared" si="1859"/>
        <v>5388.3858499999997</v>
      </c>
      <c r="AD770" s="586">
        <f t="shared" si="1840"/>
        <v>1</v>
      </c>
      <c r="AE770" s="188">
        <f>D770</f>
        <v>5388.3858499999997</v>
      </c>
      <c r="AF770" s="586">
        <f t="shared" si="1863"/>
        <v>1</v>
      </c>
      <c r="AG770" s="319"/>
      <c r="AH770" s="575"/>
      <c r="AI770" s="319"/>
      <c r="AJ770" s="319"/>
      <c r="AK770" s="319"/>
      <c r="AL770" s="319"/>
      <c r="AM770" s="319"/>
      <c r="AN770" s="319"/>
      <c r="AO770" s="319"/>
      <c r="AP770" s="319"/>
      <c r="AQ770" s="319"/>
      <c r="AR770" s="319"/>
      <c r="AS770" s="319"/>
      <c r="AT770" s="319"/>
      <c r="AU770" s="125"/>
      <c r="AV770" s="128"/>
      <c r="AW770" s="319"/>
      <c r="AX770" s="319"/>
      <c r="AY770" s="319"/>
      <c r="AZ770" s="319"/>
      <c r="BA770" s="128"/>
      <c r="BB770" s="319"/>
      <c r="BC770" s="319"/>
      <c r="BD770" s="319"/>
      <c r="BE770" s="125"/>
      <c r="BF770" s="319"/>
      <c r="BG770" s="319"/>
      <c r="BH770" s="319"/>
      <c r="BI770" s="125"/>
      <c r="BJ770" s="319"/>
      <c r="BK770" s="319"/>
      <c r="BL770" s="319"/>
      <c r="BM770" s="319"/>
      <c r="BN770" s="125"/>
      <c r="BO770" s="125"/>
      <c r="BP770" s="319"/>
      <c r="BQ770" s="319"/>
      <c r="BR770" s="319"/>
      <c r="BS770" s="319"/>
      <c r="BT770" s="319"/>
      <c r="BU770" s="319"/>
      <c r="BV770" s="125"/>
      <c r="BW770" s="319"/>
      <c r="BX770" s="319"/>
      <c r="BY770" s="319"/>
      <c r="BZ770" s="319"/>
      <c r="CA770" s="125"/>
      <c r="CB770" s="265"/>
      <c r="CC770" s="265"/>
      <c r="CD770" s="265"/>
      <c r="CE770" s="125"/>
      <c r="CF770" s="265"/>
      <c r="CG770" s="265"/>
      <c r="CH770" s="265"/>
      <c r="CI770" s="265"/>
      <c r="CJ770" s="125"/>
      <c r="CK770" s="125"/>
      <c r="CL770" s="319"/>
      <c r="CM770" s="319"/>
      <c r="CN770" s="319"/>
      <c r="CO770" s="319"/>
    </row>
    <row r="771" spans="1:12248" s="79" customFormat="1" ht="153" hidden="1" customHeight="1" x14ac:dyDescent="0.25">
      <c r="B771" s="178"/>
      <c r="C771" s="133" t="s">
        <v>492</v>
      </c>
      <c r="D771" s="188">
        <f t="shared" si="1850"/>
        <v>3441.76</v>
      </c>
      <c r="E771" s="188">
        <f>'[14]Распределение средств 24-26 '!$G$55</f>
        <v>3441.76</v>
      </c>
      <c r="F771" s="265"/>
      <c r="G771" s="265"/>
      <c r="H771" s="265"/>
      <c r="I771" s="188">
        <f t="shared" ref="I771" si="1868">K771+M771+O771</f>
        <v>927.68</v>
      </c>
      <c r="J771" s="592">
        <f t="shared" ref="J771" si="1869">I771/D771</f>
        <v>0.26953651620101338</v>
      </c>
      <c r="K771" s="188">
        <v>927.68</v>
      </c>
      <c r="L771" s="586">
        <f>K771/E771</f>
        <v>0.26953651620101338</v>
      </c>
      <c r="M771" s="800"/>
      <c r="N771" s="319"/>
      <c r="O771" s="319"/>
      <c r="P771" s="319"/>
      <c r="Q771" s="319"/>
      <c r="R771" s="319"/>
      <c r="S771" s="188">
        <f t="shared" ref="S771" si="1870">U771+W771+Y771</f>
        <v>927.68</v>
      </c>
      <c r="T771" s="592">
        <f>S771/D771</f>
        <v>0.26953651620101338</v>
      </c>
      <c r="U771" s="188">
        <v>927.68</v>
      </c>
      <c r="V771" s="586">
        <f>U771/D771</f>
        <v>0.26953651620101338</v>
      </c>
      <c r="W771" s="319"/>
      <c r="X771" s="319"/>
      <c r="Y771" s="319"/>
      <c r="Z771" s="319"/>
      <c r="AA771" s="319"/>
      <c r="AB771" s="319"/>
      <c r="AC771" s="188">
        <f t="shared" si="1859"/>
        <v>1396.08</v>
      </c>
      <c r="AD771" s="586">
        <f t="shared" si="1840"/>
        <v>0.40562967783924497</v>
      </c>
      <c r="AE771" s="188">
        <f>499.52+428.16+468.4</f>
        <v>1396.08</v>
      </c>
      <c r="AF771" s="586">
        <f>AE771/D771</f>
        <v>0.40562967783924497</v>
      </c>
      <c r="AG771" s="319"/>
      <c r="AH771" s="575"/>
      <c r="AI771" s="319"/>
      <c r="AJ771" s="319"/>
      <c r="AK771" s="319"/>
      <c r="AL771" s="319"/>
      <c r="AM771" s="319"/>
      <c r="AN771" s="319"/>
      <c r="AO771" s="319"/>
      <c r="AP771" s="319"/>
      <c r="AQ771" s="319"/>
      <c r="AR771" s="319"/>
      <c r="AS771" s="319"/>
      <c r="AT771" s="319"/>
      <c r="AU771" s="125"/>
      <c r="AV771" s="128"/>
      <c r="AW771" s="319"/>
      <c r="AX771" s="319"/>
      <c r="AY771" s="319"/>
      <c r="AZ771" s="319"/>
      <c r="BA771" s="128"/>
      <c r="BB771" s="319"/>
      <c r="BC771" s="319"/>
      <c r="BD771" s="319"/>
      <c r="BE771" s="125"/>
      <c r="BF771" s="319"/>
      <c r="BG771" s="319"/>
      <c r="BH771" s="319"/>
      <c r="BI771" s="125"/>
      <c r="BJ771" s="319"/>
      <c r="BK771" s="319"/>
      <c r="BL771" s="319"/>
      <c r="BM771" s="319"/>
      <c r="BN771" s="125"/>
      <c r="BO771" s="125"/>
      <c r="BP771" s="319"/>
      <c r="BQ771" s="319"/>
      <c r="BR771" s="319"/>
      <c r="BS771" s="319"/>
      <c r="BT771" s="319"/>
      <c r="BU771" s="319"/>
      <c r="BV771" s="125"/>
      <c r="BW771" s="319"/>
      <c r="BX771" s="319"/>
      <c r="BY771" s="319"/>
      <c r="BZ771" s="319"/>
      <c r="CA771" s="125"/>
      <c r="CB771" s="265"/>
      <c r="CC771" s="265"/>
      <c r="CD771" s="265"/>
      <c r="CE771" s="125"/>
      <c r="CF771" s="265"/>
      <c r="CG771" s="265"/>
      <c r="CH771" s="265"/>
      <c r="CI771" s="265"/>
      <c r="CJ771" s="125"/>
      <c r="CK771" s="125"/>
      <c r="CL771" s="319"/>
      <c r="CM771" s="319"/>
      <c r="CN771" s="319"/>
      <c r="CO771" s="319"/>
    </row>
    <row r="772" spans="1:12248" s="79" customFormat="1" ht="123.75" hidden="1" customHeight="1" x14ac:dyDescent="0.25">
      <c r="B772" s="178"/>
      <c r="C772" s="133" t="s">
        <v>497</v>
      </c>
      <c r="D772" s="188">
        <f>E772</f>
        <v>46.776000000000003</v>
      </c>
      <c r="E772" s="188">
        <f>'[14]Распределение средств 24-26 '!$G$81</f>
        <v>46.776000000000003</v>
      </c>
      <c r="F772" s="265"/>
      <c r="G772" s="265"/>
      <c r="H772" s="265"/>
      <c r="I772" s="188">
        <f t="shared" ref="I772" si="1871">K772+M772+O772</f>
        <v>46.776000000000003</v>
      </c>
      <c r="J772" s="592">
        <f t="shared" ref="J772" si="1872">I772/D772</f>
        <v>1</v>
      </c>
      <c r="K772" s="188">
        <f>E772</f>
        <v>46.776000000000003</v>
      </c>
      <c r="L772" s="586">
        <f>K772/E772</f>
        <v>1</v>
      </c>
      <c r="M772" s="661"/>
      <c r="N772" s="319"/>
      <c r="O772" s="319"/>
      <c r="P772" s="319"/>
      <c r="Q772" s="319"/>
      <c r="R772" s="319"/>
      <c r="S772" s="188">
        <f t="shared" ref="S772" si="1873">U772+W772+Y772</f>
        <v>46.776000000000003</v>
      </c>
      <c r="T772" s="592">
        <f>S772/D772</f>
        <v>1</v>
      </c>
      <c r="U772" s="188">
        <f>D772</f>
        <v>46.776000000000003</v>
      </c>
      <c r="V772" s="586">
        <f>U772/D772</f>
        <v>1</v>
      </c>
      <c r="W772" s="319"/>
      <c r="X772" s="319"/>
      <c r="Y772" s="319"/>
      <c r="Z772" s="319"/>
      <c r="AA772" s="319"/>
      <c r="AB772" s="319"/>
      <c r="AC772" s="188">
        <f t="shared" si="1859"/>
        <v>46.776000000000003</v>
      </c>
      <c r="AD772" s="586">
        <f t="shared" si="1840"/>
        <v>1</v>
      </c>
      <c r="AE772" s="130">
        <f>U772</f>
        <v>46.776000000000003</v>
      </c>
      <c r="AF772" s="586">
        <f t="shared" si="1863"/>
        <v>1</v>
      </c>
      <c r="AG772" s="319"/>
      <c r="AH772" s="575"/>
      <c r="AI772" s="319"/>
      <c r="AJ772" s="319"/>
      <c r="AK772" s="319"/>
      <c r="AL772" s="319"/>
      <c r="AM772" s="319"/>
      <c r="AN772" s="319"/>
      <c r="AO772" s="319"/>
      <c r="AP772" s="319"/>
      <c r="AQ772" s="319"/>
      <c r="AR772" s="319"/>
      <c r="AS772" s="319"/>
      <c r="AT772" s="319"/>
      <c r="AU772" s="125"/>
      <c r="AV772" s="128"/>
      <c r="AW772" s="319"/>
      <c r="AX772" s="319"/>
      <c r="AY772" s="319"/>
      <c r="AZ772" s="319"/>
      <c r="BA772" s="128"/>
      <c r="BB772" s="319"/>
      <c r="BC772" s="319"/>
      <c r="BD772" s="319"/>
      <c r="BE772" s="125"/>
      <c r="BF772" s="319"/>
      <c r="BG772" s="319"/>
      <c r="BH772" s="319"/>
      <c r="BI772" s="125"/>
      <c r="BJ772" s="319"/>
      <c r="BK772" s="319"/>
      <c r="BL772" s="319"/>
      <c r="BM772" s="319"/>
      <c r="BN772" s="125"/>
      <c r="BO772" s="125"/>
      <c r="BP772" s="319"/>
      <c r="BQ772" s="319"/>
      <c r="BR772" s="319"/>
      <c r="BS772" s="319"/>
      <c r="BT772" s="319"/>
      <c r="BU772" s="319"/>
      <c r="BV772" s="125"/>
      <c r="BW772" s="319"/>
      <c r="BX772" s="319"/>
      <c r="BY772" s="319"/>
      <c r="BZ772" s="319"/>
      <c r="CA772" s="125"/>
      <c r="CB772" s="265"/>
      <c r="CC772" s="265"/>
      <c r="CD772" s="265"/>
      <c r="CE772" s="125"/>
      <c r="CF772" s="265"/>
      <c r="CG772" s="265"/>
      <c r="CH772" s="265"/>
      <c r="CI772" s="265"/>
      <c r="CJ772" s="125"/>
      <c r="CK772" s="125"/>
      <c r="CL772" s="319"/>
      <c r="CM772" s="319"/>
      <c r="CN772" s="319"/>
      <c r="CO772" s="319"/>
    </row>
    <row r="773" spans="1:12248" s="191" customFormat="1" ht="363" customHeight="1" x14ac:dyDescent="0.3">
      <c r="A773" s="407"/>
      <c r="B773" s="442">
        <v>2</v>
      </c>
      <c r="C773" s="440" t="s">
        <v>476</v>
      </c>
      <c r="D773" s="412">
        <f>E773+F773+G773+H773</f>
        <v>1338632.2734700001</v>
      </c>
      <c r="E773" s="412"/>
      <c r="F773" s="412"/>
      <c r="G773" s="412">
        <f>SUM(G774:G784)</f>
        <v>1338632.2734700001</v>
      </c>
      <c r="H773" s="412"/>
      <c r="I773" s="412">
        <f t="shared" si="1786"/>
        <v>495660.57261999999</v>
      </c>
      <c r="J773" s="570">
        <f t="shared" si="1787"/>
        <v>0.37027388510150705</v>
      </c>
      <c r="K773" s="413"/>
      <c r="L773" s="413"/>
      <c r="M773" s="413"/>
      <c r="N773" s="413"/>
      <c r="O773" s="412">
        <f>SUM(O774:O784)</f>
        <v>495660.57261999999</v>
      </c>
      <c r="P773" s="570">
        <f>O773/G773</f>
        <v>0.37027388510150705</v>
      </c>
      <c r="Q773" s="413"/>
      <c r="R773" s="413"/>
      <c r="S773" s="412">
        <f t="shared" si="1723"/>
        <v>428207.34774999996</v>
      </c>
      <c r="T773" s="570">
        <f t="shared" si="1724"/>
        <v>0.31988422529213467</v>
      </c>
      <c r="U773" s="413"/>
      <c r="V773" s="413"/>
      <c r="W773" s="413"/>
      <c r="X773" s="413"/>
      <c r="Y773" s="412">
        <f>SUM(Y774:Y784)</f>
        <v>428207.34774999996</v>
      </c>
      <c r="Z773" s="570">
        <f>Y773/G773</f>
        <v>0.31988422529213467</v>
      </c>
      <c r="AA773" s="413"/>
      <c r="AB773" s="413"/>
      <c r="AC773" s="412">
        <f>AI773</f>
        <v>1262604.95456</v>
      </c>
      <c r="AD773" s="570">
        <f>AC773/D773</f>
        <v>0.94320522490248782</v>
      </c>
      <c r="AE773" s="413"/>
      <c r="AF773" s="570"/>
      <c r="AG773" s="413"/>
      <c r="AH773" s="570"/>
      <c r="AI773" s="412">
        <f>SUM(AI774:AI784)</f>
        <v>1262604.95456</v>
      </c>
      <c r="AJ773" s="570">
        <f>AI773/G773</f>
        <v>0.94320522490248782</v>
      </c>
      <c r="AK773" s="413"/>
      <c r="AL773" s="413"/>
      <c r="AM773" s="413"/>
      <c r="AN773" s="413"/>
      <c r="AO773" s="413"/>
      <c r="AP773" s="413"/>
      <c r="AQ773" s="413"/>
      <c r="AR773" s="413"/>
      <c r="AS773" s="413"/>
      <c r="AT773" s="413"/>
      <c r="AU773" s="413"/>
      <c r="AV773" s="413">
        <f>AW773+AX773+AY773+AZ773</f>
        <v>1366230.7734699999</v>
      </c>
      <c r="AW773" s="413"/>
      <c r="AX773" s="413"/>
      <c r="AY773" s="413">
        <f>SUM(AY774:AY784)</f>
        <v>1366230.7734699999</v>
      </c>
      <c r="AZ773" s="413"/>
      <c r="BA773" s="413">
        <f t="shared" si="1775"/>
        <v>0</v>
      </c>
      <c r="BB773" s="413"/>
      <c r="BC773" s="413"/>
      <c r="BD773" s="413"/>
      <c r="BE773" s="413">
        <f t="shared" si="1776"/>
        <v>1338632.2734700001</v>
      </c>
      <c r="BF773" s="413">
        <f t="shared" ref="BF773:BF778" si="1874">E773</f>
        <v>0</v>
      </c>
      <c r="BG773" s="413">
        <f t="shared" ref="BG773:BH778" si="1875">G773</f>
        <v>1338632.2734700001</v>
      </c>
      <c r="BH773" s="413">
        <f t="shared" si="1875"/>
        <v>0</v>
      </c>
      <c r="BI773" s="413">
        <f>BJ773+BK773+BL773+BM773</f>
        <v>1340415.82445</v>
      </c>
      <c r="BJ773" s="413"/>
      <c r="BK773" s="413"/>
      <c r="BL773" s="413">
        <f>SUM(BL774:BL784)</f>
        <v>1340415.82445</v>
      </c>
      <c r="BM773" s="413"/>
      <c r="BN773" s="413"/>
      <c r="BO773" s="413">
        <f>BP773+BQ773+BR773+BS773</f>
        <v>1329780.3864499999</v>
      </c>
      <c r="BP773" s="413"/>
      <c r="BQ773" s="413"/>
      <c r="BR773" s="413">
        <f>SUM(BR774:BR784)</f>
        <v>1329780.3864499999</v>
      </c>
      <c r="BS773" s="413"/>
      <c r="BT773" s="413">
        <f t="shared" si="1780"/>
        <v>1340415.82445</v>
      </c>
      <c r="BU773" s="413">
        <f t="shared" si="1781"/>
        <v>0</v>
      </c>
      <c r="BV773" s="413">
        <f>BW773+BX773+BY773+BZ773</f>
        <v>1303370.9286500001</v>
      </c>
      <c r="BW773" s="413"/>
      <c r="BX773" s="413"/>
      <c r="BY773" s="413">
        <f>SUM(BY774:BY784)</f>
        <v>1303370.9286500001</v>
      </c>
      <c r="BZ773" s="413"/>
      <c r="CA773" s="413">
        <f t="shared" si="1782"/>
        <v>0</v>
      </c>
      <c r="CB773" s="413"/>
      <c r="CC773" s="413"/>
      <c r="CD773" s="413"/>
      <c r="CE773" s="413">
        <f t="shared" si="1821"/>
        <v>1303370.9286500001</v>
      </c>
      <c r="CF773" s="413">
        <f t="shared" si="1829"/>
        <v>0</v>
      </c>
      <c r="CG773" s="413"/>
      <c r="CH773" s="413">
        <f t="shared" si="1783"/>
        <v>1303370.9286500001</v>
      </c>
      <c r="CI773" s="413">
        <f t="shared" si="1784"/>
        <v>0</v>
      </c>
      <c r="CJ773" s="413"/>
      <c r="CK773" s="413">
        <f>CL773+CM773+CN773+CO773</f>
        <v>1303370.9286500001</v>
      </c>
      <c r="CL773" s="413"/>
      <c r="CM773" s="413"/>
      <c r="CN773" s="413">
        <f>BY773</f>
        <v>1303370.9286500001</v>
      </c>
      <c r="CO773" s="454"/>
      <c r="CP773" s="413"/>
      <c r="CQ773" s="413"/>
      <c r="CR773" s="413"/>
      <c r="CS773" s="413"/>
      <c r="CT773" s="413"/>
      <c r="CU773" s="413"/>
      <c r="CV773" s="413"/>
      <c r="CW773" s="413"/>
      <c r="CX773" s="413"/>
      <c r="CY773" s="413"/>
      <c r="CZ773" s="413"/>
      <c r="DA773" s="413"/>
      <c r="DB773" s="413"/>
      <c r="DC773" s="414"/>
      <c r="DD773" s="414"/>
      <c r="DE773" s="414"/>
      <c r="DF773" s="414"/>
      <c r="DG773" s="412"/>
      <c r="DH773" s="412"/>
      <c r="DI773" s="412"/>
      <c r="DJ773" s="412"/>
      <c r="DK773" s="412"/>
      <c r="DL773" s="412"/>
      <c r="DM773" s="412"/>
      <c r="DN773" s="412"/>
      <c r="DO773" s="412"/>
      <c r="DP773" s="412"/>
      <c r="DQ773" s="412"/>
      <c r="DR773" s="412"/>
      <c r="DS773" s="412"/>
      <c r="DT773" s="412"/>
      <c r="DU773" s="412"/>
      <c r="DV773" s="412"/>
      <c r="DW773" s="412"/>
      <c r="DX773" s="412"/>
      <c r="DY773" s="412"/>
      <c r="DZ773" s="413"/>
      <c r="EA773" s="413"/>
      <c r="EB773" s="413"/>
      <c r="EC773" s="413"/>
      <c r="ED773" s="413"/>
      <c r="EE773" s="413"/>
      <c r="EF773" s="413"/>
      <c r="EG773" s="413"/>
      <c r="EH773" s="413"/>
      <c r="EI773" s="413"/>
      <c r="EJ773" s="413"/>
      <c r="EK773" s="413"/>
      <c r="EL773" s="413"/>
      <c r="EM773" s="413"/>
      <c r="EN773" s="413"/>
      <c r="EO773" s="413"/>
      <c r="EP773" s="413"/>
      <c r="EQ773" s="413"/>
      <c r="ER773" s="413"/>
      <c r="ES773" s="413"/>
      <c r="ET773" s="413"/>
      <c r="EU773" s="413"/>
      <c r="EV773" s="413"/>
      <c r="EW773" s="413"/>
      <c r="EX773" s="414"/>
      <c r="EY773" s="414"/>
      <c r="EZ773" s="414"/>
      <c r="FA773" s="414"/>
      <c r="FB773" s="414"/>
      <c r="FC773" s="413"/>
      <c r="FD773" s="413"/>
      <c r="FE773" s="414"/>
      <c r="FF773" s="414"/>
      <c r="FG773" s="413"/>
      <c r="FH773" s="413"/>
      <c r="FI773" s="414"/>
      <c r="FJ773" s="414"/>
      <c r="FK773" s="413"/>
      <c r="FL773" s="413"/>
      <c r="FM773" s="413"/>
      <c r="FN773" s="413"/>
      <c r="FO773" s="413"/>
      <c r="FP773" s="413"/>
      <c r="FQ773" s="413"/>
      <c r="FR773" s="414"/>
      <c r="FS773" s="414"/>
      <c r="FT773" s="413"/>
      <c r="FU773" s="413"/>
      <c r="FV773" s="414"/>
      <c r="FW773" s="414"/>
      <c r="FX773" s="413"/>
      <c r="FY773" s="413"/>
      <c r="FZ773" s="413"/>
      <c r="GA773" s="413"/>
      <c r="GB773" s="413"/>
      <c r="GC773" s="407"/>
      <c r="GD773" s="439"/>
      <c r="GE773" s="413"/>
      <c r="GF773" s="413"/>
      <c r="GG773" s="413"/>
      <c r="GH773" s="413"/>
      <c r="GI773" s="413"/>
      <c r="GJ773" s="413"/>
      <c r="GK773" s="413"/>
      <c r="GL773" s="412"/>
      <c r="GM773" s="412"/>
      <c r="GN773" s="412"/>
      <c r="GO773" s="412"/>
      <c r="GP773" s="412"/>
      <c r="GQ773" s="412"/>
      <c r="GR773" s="412"/>
      <c r="GS773" s="412"/>
      <c r="GT773" s="412"/>
      <c r="GU773" s="412"/>
      <c r="GV773" s="412"/>
      <c r="GW773" s="412"/>
      <c r="GX773" s="412"/>
      <c r="GY773" s="412"/>
      <c r="GZ773" s="412"/>
      <c r="HA773" s="412"/>
      <c r="HB773" s="412"/>
      <c r="HC773" s="412"/>
      <c r="HD773" s="412"/>
      <c r="HE773" s="412"/>
      <c r="HF773" s="412"/>
      <c r="HG773" s="412"/>
      <c r="HH773" s="412"/>
      <c r="HI773" s="412"/>
      <c r="HJ773" s="412"/>
      <c r="HK773" s="412"/>
      <c r="HL773" s="412"/>
      <c r="HM773" s="412"/>
      <c r="HN773" s="412"/>
      <c r="HO773" s="412"/>
      <c r="HP773" s="412"/>
      <c r="HQ773" s="412"/>
      <c r="HR773" s="412"/>
      <c r="HS773" s="412"/>
      <c r="HT773" s="412"/>
      <c r="HU773" s="412"/>
      <c r="HV773" s="412"/>
      <c r="HW773" s="412"/>
      <c r="HX773" s="412"/>
      <c r="HY773" s="412"/>
      <c r="HZ773" s="412"/>
      <c r="IA773" s="412"/>
      <c r="IB773" s="412"/>
      <c r="IC773" s="412"/>
      <c r="ID773" s="413"/>
      <c r="IE773" s="413"/>
      <c r="IF773" s="413"/>
      <c r="IG773" s="413"/>
      <c r="IH773" s="413"/>
      <c r="II773" s="413"/>
      <c r="IJ773" s="413"/>
      <c r="IK773" s="413"/>
      <c r="IL773" s="413"/>
      <c r="IM773" s="413"/>
      <c r="IN773" s="413"/>
      <c r="IO773" s="413"/>
      <c r="IP773" s="413"/>
      <c r="IQ773" s="413"/>
      <c r="IR773" s="413"/>
      <c r="IS773" s="413"/>
      <c r="IT773" s="413"/>
      <c r="IU773" s="413"/>
      <c r="IV773" s="413"/>
      <c r="IW773" s="413"/>
      <c r="IX773" s="413"/>
      <c r="IY773" s="413"/>
      <c r="IZ773" s="413"/>
      <c r="JA773" s="413"/>
      <c r="JB773" s="414"/>
      <c r="JC773" s="414"/>
      <c r="JD773" s="414"/>
      <c r="JE773" s="414"/>
      <c r="JF773" s="414"/>
      <c r="JG773" s="413"/>
      <c r="JH773" s="413"/>
      <c r="JI773" s="414"/>
      <c r="JJ773" s="414"/>
      <c r="JK773" s="413"/>
      <c r="JL773" s="413"/>
      <c r="JM773" s="414"/>
      <c r="JN773" s="414"/>
      <c r="JO773" s="413"/>
      <c r="JP773" s="413"/>
      <c r="JQ773" s="413"/>
      <c r="JR773" s="413"/>
      <c r="JS773" s="413"/>
      <c r="JT773" s="413"/>
      <c r="JU773" s="413"/>
      <c r="JV773" s="414"/>
      <c r="JW773" s="414"/>
      <c r="JX773" s="413"/>
      <c r="JY773" s="413"/>
      <c r="JZ773" s="414"/>
      <c r="KA773" s="414"/>
      <c r="KB773" s="413"/>
      <c r="KC773" s="413"/>
      <c r="KD773" s="413"/>
      <c r="KE773" s="413"/>
      <c r="KF773" s="413"/>
      <c r="KG773" s="407"/>
      <c r="KH773" s="439"/>
      <c r="KI773" s="413"/>
      <c r="KJ773" s="413"/>
      <c r="KK773" s="413"/>
      <c r="KL773" s="413"/>
      <c r="KM773" s="413"/>
      <c r="KN773" s="413"/>
      <c r="KO773" s="413"/>
      <c r="KP773" s="412"/>
      <c r="KQ773" s="412"/>
      <c r="KR773" s="412"/>
      <c r="KS773" s="412"/>
      <c r="KT773" s="412"/>
      <c r="KU773" s="412"/>
      <c r="KV773" s="412"/>
      <c r="KW773" s="412"/>
      <c r="KX773" s="412"/>
      <c r="KY773" s="412"/>
      <c r="KZ773" s="412"/>
      <c r="LA773" s="412"/>
      <c r="LB773" s="412"/>
      <c r="LC773" s="412"/>
      <c r="LD773" s="412"/>
      <c r="LE773" s="412"/>
      <c r="LF773" s="412"/>
      <c r="LG773" s="412"/>
      <c r="LH773" s="412"/>
      <c r="LI773" s="412"/>
      <c r="LJ773" s="412"/>
      <c r="LK773" s="412"/>
      <c r="LL773" s="412"/>
      <c r="LM773" s="412"/>
      <c r="LN773" s="412"/>
      <c r="LO773" s="412"/>
      <c r="LP773" s="412"/>
      <c r="LQ773" s="412"/>
      <c r="LR773" s="412"/>
      <c r="LS773" s="412"/>
      <c r="LT773" s="412"/>
      <c r="LU773" s="412"/>
      <c r="LV773" s="412"/>
      <c r="LW773" s="412"/>
      <c r="LX773" s="412"/>
      <c r="LY773" s="412"/>
      <c r="LZ773" s="412"/>
      <c r="MA773" s="412"/>
      <c r="MB773" s="412"/>
      <c r="MC773" s="412"/>
      <c r="MD773" s="412"/>
      <c r="ME773" s="412"/>
      <c r="MF773" s="412"/>
      <c r="MG773" s="412"/>
      <c r="MH773" s="413"/>
      <c r="MI773" s="413"/>
      <c r="MJ773" s="413"/>
      <c r="MK773" s="413"/>
      <c r="ML773" s="413"/>
      <c r="MM773" s="413"/>
      <c r="MN773" s="413"/>
      <c r="MO773" s="413"/>
      <c r="MP773" s="413"/>
      <c r="MQ773" s="413"/>
      <c r="MR773" s="413"/>
      <c r="MS773" s="413"/>
      <c r="MT773" s="413"/>
      <c r="MU773" s="413"/>
      <c r="MV773" s="413"/>
      <c r="MW773" s="413"/>
      <c r="MX773" s="413"/>
      <c r="MY773" s="413"/>
      <c r="MZ773" s="413"/>
      <c r="NA773" s="413"/>
      <c r="NB773" s="413"/>
      <c r="NC773" s="413"/>
      <c r="ND773" s="413"/>
      <c r="NE773" s="413"/>
      <c r="NF773" s="414"/>
      <c r="NG773" s="414"/>
      <c r="NH773" s="414"/>
      <c r="NI773" s="414"/>
      <c r="NJ773" s="414"/>
      <c r="NK773" s="413"/>
      <c r="NL773" s="413"/>
      <c r="NM773" s="414"/>
      <c r="NN773" s="414"/>
      <c r="NO773" s="413"/>
      <c r="NP773" s="413"/>
      <c r="NQ773" s="414"/>
      <c r="NR773" s="414"/>
      <c r="NS773" s="413"/>
      <c r="NT773" s="413"/>
      <c r="NU773" s="413"/>
      <c r="NV773" s="413"/>
      <c r="NW773" s="413"/>
      <c r="NX773" s="413"/>
      <c r="NY773" s="413"/>
      <c r="NZ773" s="414"/>
      <c r="OA773" s="414"/>
      <c r="OB773" s="413"/>
      <c r="OC773" s="413"/>
      <c r="OD773" s="414"/>
      <c r="OE773" s="414"/>
      <c r="OF773" s="413"/>
      <c r="OG773" s="413"/>
      <c r="OH773" s="413"/>
      <c r="OI773" s="413"/>
      <c r="OJ773" s="413"/>
      <c r="OK773" s="407"/>
      <c r="OL773" s="439"/>
      <c r="OM773" s="413"/>
      <c r="ON773" s="413"/>
      <c r="OO773" s="413"/>
      <c r="OP773" s="413"/>
      <c r="OQ773" s="413"/>
      <c r="OR773" s="413"/>
      <c r="OS773" s="413"/>
      <c r="OT773" s="412"/>
      <c r="OU773" s="412"/>
      <c r="OV773" s="412"/>
      <c r="OW773" s="412"/>
      <c r="OX773" s="412"/>
      <c r="OY773" s="412"/>
      <c r="OZ773" s="412"/>
      <c r="PA773" s="412"/>
      <c r="PB773" s="412"/>
      <c r="PC773" s="412"/>
      <c r="PD773" s="412"/>
      <c r="PE773" s="412"/>
      <c r="PF773" s="412"/>
      <c r="PG773" s="412"/>
      <c r="PH773" s="412"/>
      <c r="PI773" s="412"/>
      <c r="PJ773" s="412"/>
      <c r="PK773" s="412"/>
      <c r="PL773" s="412"/>
      <c r="PM773" s="412"/>
      <c r="PN773" s="412"/>
      <c r="PO773" s="412"/>
      <c r="PP773" s="412"/>
      <c r="PQ773" s="412"/>
      <c r="PR773" s="412"/>
      <c r="PS773" s="412"/>
      <c r="PT773" s="412"/>
      <c r="PU773" s="412"/>
      <c r="PV773" s="412"/>
      <c r="PW773" s="412"/>
      <c r="PX773" s="412"/>
      <c r="PY773" s="412"/>
      <c r="PZ773" s="412"/>
      <c r="QA773" s="412"/>
      <c r="QB773" s="412"/>
      <c r="QC773" s="412"/>
      <c r="QD773" s="412"/>
      <c r="QE773" s="412"/>
      <c r="QF773" s="412"/>
      <c r="QG773" s="412"/>
      <c r="QH773" s="412"/>
      <c r="QI773" s="412"/>
      <c r="QJ773" s="412"/>
      <c r="QK773" s="412"/>
      <c r="QL773" s="413"/>
      <c r="QM773" s="413"/>
      <c r="QN773" s="413"/>
      <c r="QO773" s="413"/>
      <c r="QP773" s="413"/>
      <c r="QQ773" s="413"/>
      <c r="QR773" s="413"/>
      <c r="QS773" s="413"/>
      <c r="QT773" s="413"/>
      <c r="QU773" s="413"/>
      <c r="QV773" s="413"/>
      <c r="QW773" s="413"/>
      <c r="QX773" s="413"/>
      <c r="QY773" s="413"/>
      <c r="QZ773" s="413"/>
      <c r="RA773" s="413"/>
      <c r="RB773" s="413"/>
      <c r="RC773" s="413"/>
      <c r="RD773" s="413"/>
      <c r="RE773" s="413"/>
      <c r="RF773" s="413"/>
      <c r="RG773" s="413"/>
      <c r="RH773" s="413"/>
      <c r="RI773" s="413"/>
      <c r="RJ773" s="414"/>
      <c r="RK773" s="414"/>
      <c r="RL773" s="414"/>
      <c r="RM773" s="414"/>
      <c r="RN773" s="414"/>
      <c r="RO773" s="413"/>
      <c r="RP773" s="413"/>
      <c r="RQ773" s="414"/>
      <c r="RR773" s="414"/>
      <c r="RS773" s="413"/>
      <c r="RT773" s="413"/>
      <c r="RU773" s="414"/>
      <c r="RV773" s="414"/>
      <c r="RW773" s="413"/>
      <c r="RX773" s="413"/>
      <c r="RY773" s="413"/>
      <c r="RZ773" s="413"/>
      <c r="SA773" s="413"/>
      <c r="SB773" s="413"/>
      <c r="SC773" s="413"/>
      <c r="SD773" s="414"/>
      <c r="SE773" s="414"/>
      <c r="SF773" s="413"/>
      <c r="SG773" s="413"/>
      <c r="SH773" s="414"/>
      <c r="SI773" s="414"/>
      <c r="SJ773" s="413"/>
      <c r="SK773" s="413"/>
      <c r="SL773" s="413"/>
      <c r="SM773" s="413"/>
      <c r="SN773" s="413"/>
      <c r="SO773" s="407"/>
      <c r="SP773" s="439"/>
      <c r="SQ773" s="413"/>
      <c r="SR773" s="413"/>
      <c r="SS773" s="413"/>
      <c r="ST773" s="413"/>
      <c r="SU773" s="413"/>
      <c r="SV773" s="413"/>
      <c r="SW773" s="413"/>
      <c r="SX773" s="412"/>
      <c r="SY773" s="412"/>
      <c r="SZ773" s="412"/>
      <c r="TA773" s="412"/>
      <c r="TB773" s="412"/>
      <c r="TC773" s="412"/>
      <c r="TD773" s="412"/>
      <c r="TE773" s="412"/>
      <c r="TF773" s="412"/>
      <c r="TG773" s="412"/>
      <c r="TH773" s="412"/>
      <c r="TI773" s="412"/>
      <c r="TJ773" s="412"/>
      <c r="TK773" s="412"/>
      <c r="TL773" s="412"/>
      <c r="TM773" s="412"/>
      <c r="TN773" s="412"/>
      <c r="TO773" s="412"/>
      <c r="TP773" s="412"/>
      <c r="TQ773" s="412"/>
      <c r="TR773" s="412"/>
      <c r="TS773" s="412"/>
      <c r="TT773" s="412"/>
      <c r="TU773" s="412"/>
      <c r="TV773" s="412"/>
      <c r="TW773" s="412"/>
      <c r="TX773" s="412"/>
      <c r="TY773" s="412"/>
      <c r="TZ773" s="412"/>
      <c r="UA773" s="412"/>
      <c r="UB773" s="412"/>
      <c r="UC773" s="412"/>
      <c r="UD773" s="412"/>
      <c r="UE773" s="412"/>
      <c r="UF773" s="412"/>
      <c r="UG773" s="412"/>
      <c r="UH773" s="412"/>
      <c r="UI773" s="412"/>
      <c r="UJ773" s="412"/>
      <c r="UK773" s="412"/>
      <c r="UL773" s="412"/>
      <c r="UM773" s="412"/>
      <c r="UN773" s="412"/>
      <c r="UO773" s="412"/>
      <c r="UP773" s="413"/>
      <c r="UQ773" s="413"/>
      <c r="UR773" s="413"/>
      <c r="US773" s="413"/>
      <c r="UT773" s="413"/>
      <c r="UU773" s="413"/>
      <c r="UV773" s="413"/>
      <c r="UW773" s="413"/>
      <c r="UX773" s="413"/>
      <c r="UY773" s="413"/>
      <c r="UZ773" s="413"/>
      <c r="VA773" s="413"/>
      <c r="VB773" s="413"/>
      <c r="VC773" s="413"/>
      <c r="VD773" s="413"/>
      <c r="VE773" s="413"/>
      <c r="VF773" s="413"/>
      <c r="VG773" s="413"/>
      <c r="VH773" s="413"/>
      <c r="VI773" s="413"/>
      <c r="VJ773" s="413"/>
      <c r="VK773" s="413"/>
      <c r="VL773" s="413"/>
      <c r="VM773" s="413"/>
      <c r="VN773" s="414"/>
      <c r="VO773" s="414"/>
      <c r="VP773" s="414"/>
      <c r="VQ773" s="414"/>
      <c r="VR773" s="414"/>
      <c r="VS773" s="413"/>
      <c r="VT773" s="413"/>
      <c r="VU773" s="414"/>
      <c r="VV773" s="414"/>
      <c r="VW773" s="413"/>
      <c r="VX773" s="413"/>
      <c r="VY773" s="414"/>
      <c r="VZ773" s="414"/>
      <c r="WA773" s="413"/>
      <c r="WB773" s="413"/>
      <c r="WC773" s="413"/>
      <c r="WD773" s="413"/>
      <c r="WE773" s="413"/>
      <c r="WF773" s="413"/>
      <c r="WG773" s="413"/>
      <c r="WH773" s="414"/>
      <c r="WI773" s="414"/>
      <c r="WJ773" s="413"/>
      <c r="WK773" s="413"/>
      <c r="WL773" s="414"/>
      <c r="WM773" s="414"/>
      <c r="WN773" s="413"/>
      <c r="WO773" s="413"/>
      <c r="WP773" s="413"/>
      <c r="WQ773" s="413"/>
      <c r="WR773" s="413"/>
      <c r="WS773" s="407"/>
      <c r="WT773" s="439"/>
      <c r="WU773" s="413"/>
      <c r="WV773" s="413"/>
      <c r="WW773" s="413"/>
      <c r="WX773" s="413"/>
      <c r="WY773" s="413"/>
      <c r="WZ773" s="413"/>
      <c r="XA773" s="413"/>
      <c r="XB773" s="412"/>
      <c r="XC773" s="412"/>
      <c r="XD773" s="412"/>
      <c r="XE773" s="412"/>
      <c r="XF773" s="412"/>
      <c r="XG773" s="412"/>
      <c r="XH773" s="412"/>
      <c r="XI773" s="412"/>
      <c r="XJ773" s="412"/>
      <c r="XK773" s="412"/>
      <c r="XL773" s="412"/>
      <c r="XM773" s="412"/>
      <c r="XN773" s="412"/>
      <c r="XO773" s="412"/>
      <c r="XP773" s="412"/>
      <c r="XQ773" s="412"/>
      <c r="XR773" s="412"/>
      <c r="XS773" s="412"/>
      <c r="XT773" s="412"/>
      <c r="XU773" s="412"/>
      <c r="XV773" s="412"/>
      <c r="XW773" s="412"/>
      <c r="XX773" s="412"/>
      <c r="XY773" s="412"/>
      <c r="XZ773" s="412"/>
      <c r="YA773" s="412"/>
      <c r="YB773" s="412"/>
      <c r="YC773" s="412"/>
      <c r="YD773" s="412"/>
      <c r="YE773" s="412"/>
      <c r="YF773" s="412"/>
      <c r="YG773" s="412"/>
      <c r="YH773" s="412"/>
      <c r="YI773" s="412"/>
      <c r="YJ773" s="412"/>
      <c r="YK773" s="412"/>
      <c r="YL773" s="412"/>
      <c r="YM773" s="412"/>
      <c r="YN773" s="412"/>
      <c r="YO773" s="412"/>
      <c r="YP773" s="412"/>
      <c r="YQ773" s="412"/>
      <c r="YR773" s="412"/>
      <c r="YS773" s="412"/>
      <c r="YT773" s="413"/>
      <c r="YU773" s="413"/>
      <c r="YV773" s="413"/>
      <c r="YW773" s="413"/>
      <c r="YX773" s="413"/>
      <c r="YY773" s="413"/>
      <c r="YZ773" s="413"/>
      <c r="ZA773" s="413"/>
      <c r="ZB773" s="413"/>
      <c r="ZC773" s="413"/>
      <c r="ZD773" s="413"/>
      <c r="ZE773" s="413"/>
      <c r="ZF773" s="413"/>
      <c r="ZG773" s="413"/>
      <c r="ZH773" s="413"/>
      <c r="ZI773" s="413"/>
      <c r="ZJ773" s="413"/>
      <c r="ZK773" s="413"/>
      <c r="ZL773" s="413"/>
      <c r="ZM773" s="413"/>
      <c r="ZN773" s="413"/>
      <c r="ZO773" s="413"/>
      <c r="ZP773" s="413"/>
      <c r="ZQ773" s="413"/>
      <c r="ZR773" s="414"/>
      <c r="ZS773" s="414"/>
      <c r="ZT773" s="414"/>
      <c r="ZU773" s="414"/>
      <c r="ZV773" s="414"/>
      <c r="ZW773" s="413"/>
      <c r="ZX773" s="413"/>
      <c r="ZY773" s="414"/>
      <c r="ZZ773" s="414"/>
      <c r="AAA773" s="413"/>
      <c r="AAB773" s="413"/>
      <c r="AAC773" s="414"/>
      <c r="AAD773" s="414"/>
      <c r="AAE773" s="413"/>
      <c r="AAF773" s="413"/>
      <c r="AAG773" s="413"/>
      <c r="AAH773" s="413"/>
      <c r="AAI773" s="413"/>
      <c r="AAJ773" s="413"/>
      <c r="AAK773" s="413"/>
      <c r="AAL773" s="414"/>
      <c r="AAM773" s="414"/>
      <c r="AAN773" s="413"/>
      <c r="AAO773" s="413"/>
      <c r="AAP773" s="414"/>
      <c r="AAQ773" s="414"/>
      <c r="AAR773" s="413"/>
      <c r="AAS773" s="413"/>
      <c r="AAT773" s="413"/>
      <c r="AAU773" s="413"/>
      <c r="AAV773" s="413"/>
      <c r="AAW773" s="407"/>
      <c r="AAX773" s="439"/>
      <c r="AAY773" s="413"/>
      <c r="AAZ773" s="413"/>
      <c r="ABA773" s="413"/>
      <c r="ABB773" s="413"/>
      <c r="ABC773" s="413"/>
      <c r="ABD773" s="413"/>
      <c r="ABE773" s="413"/>
      <c r="ABF773" s="412"/>
      <c r="ABG773" s="412"/>
      <c r="ABH773" s="412"/>
      <c r="ABI773" s="412"/>
      <c r="ABJ773" s="412"/>
      <c r="ABK773" s="412"/>
      <c r="ABL773" s="412"/>
      <c r="ABM773" s="412"/>
      <c r="ABN773" s="412"/>
      <c r="ABO773" s="412"/>
      <c r="ABP773" s="412"/>
      <c r="ABQ773" s="412"/>
      <c r="ABR773" s="412"/>
      <c r="ABS773" s="412"/>
      <c r="ABT773" s="412"/>
      <c r="ABU773" s="412"/>
      <c r="ABV773" s="412"/>
      <c r="ABW773" s="412"/>
      <c r="ABX773" s="412"/>
      <c r="ABY773" s="412"/>
      <c r="ABZ773" s="412"/>
      <c r="ACA773" s="412"/>
      <c r="ACB773" s="412"/>
      <c r="ACC773" s="412"/>
      <c r="ACD773" s="412"/>
      <c r="ACE773" s="412"/>
      <c r="ACF773" s="412"/>
      <c r="ACG773" s="412"/>
      <c r="ACH773" s="412"/>
      <c r="ACI773" s="412"/>
      <c r="ACJ773" s="412"/>
      <c r="ACK773" s="412"/>
      <c r="ACL773" s="412"/>
      <c r="ACM773" s="412"/>
      <c r="ACN773" s="412"/>
      <c r="ACO773" s="412"/>
      <c r="ACP773" s="412"/>
      <c r="ACQ773" s="412"/>
      <c r="ACR773" s="412"/>
      <c r="ACS773" s="412"/>
      <c r="ACT773" s="412"/>
      <c r="ACU773" s="412"/>
      <c r="ACV773" s="412"/>
      <c r="ACW773" s="412"/>
      <c r="ACX773" s="413"/>
      <c r="ACY773" s="413"/>
      <c r="ACZ773" s="413"/>
      <c r="ADA773" s="413"/>
      <c r="ADB773" s="413"/>
      <c r="ADC773" s="413"/>
      <c r="ADD773" s="413"/>
      <c r="ADE773" s="413"/>
      <c r="ADF773" s="413"/>
      <c r="ADG773" s="413"/>
      <c r="ADH773" s="413"/>
      <c r="ADI773" s="413"/>
      <c r="ADJ773" s="413"/>
      <c r="ADK773" s="413"/>
      <c r="ADL773" s="413"/>
      <c r="ADM773" s="413"/>
      <c r="ADN773" s="413"/>
      <c r="ADO773" s="413"/>
      <c r="ADP773" s="413"/>
      <c r="ADQ773" s="413"/>
      <c r="ADR773" s="413"/>
      <c r="ADS773" s="413"/>
      <c r="ADT773" s="413"/>
      <c r="ADU773" s="413"/>
      <c r="ADV773" s="414"/>
      <c r="ADW773" s="414"/>
      <c r="ADX773" s="414"/>
      <c r="ADY773" s="414"/>
      <c r="ADZ773" s="414"/>
      <c r="AEA773" s="413"/>
      <c r="AEB773" s="413"/>
      <c r="AEC773" s="414"/>
      <c r="AED773" s="414"/>
      <c r="AEE773" s="413"/>
      <c r="AEF773" s="413"/>
      <c r="AEG773" s="414"/>
      <c r="AEH773" s="414"/>
      <c r="AEI773" s="413"/>
      <c r="AEJ773" s="413"/>
      <c r="AEK773" s="413"/>
      <c r="AEL773" s="413"/>
      <c r="AEM773" s="413"/>
      <c r="AEN773" s="413"/>
      <c r="AEO773" s="413"/>
      <c r="AEP773" s="414"/>
      <c r="AEQ773" s="414"/>
      <c r="AER773" s="413"/>
      <c r="AES773" s="413"/>
      <c r="AET773" s="414"/>
      <c r="AEU773" s="414"/>
      <c r="AEV773" s="413"/>
      <c r="AEW773" s="413"/>
      <c r="AEX773" s="413"/>
      <c r="AEY773" s="413"/>
      <c r="AEZ773" s="413"/>
      <c r="AFA773" s="407"/>
      <c r="AFB773" s="439"/>
      <c r="AFC773" s="413"/>
      <c r="AFD773" s="413"/>
      <c r="AFE773" s="413"/>
      <c r="AFF773" s="413"/>
      <c r="AFG773" s="413"/>
      <c r="AFH773" s="413"/>
      <c r="AFI773" s="413"/>
      <c r="AFJ773" s="412"/>
      <c r="AFK773" s="412"/>
      <c r="AFL773" s="412"/>
      <c r="AFM773" s="412"/>
      <c r="AFN773" s="412"/>
      <c r="AFO773" s="412"/>
      <c r="AFP773" s="412"/>
      <c r="AFQ773" s="412"/>
      <c r="AFR773" s="412"/>
      <c r="AFS773" s="412"/>
      <c r="AFT773" s="412"/>
      <c r="AFU773" s="412"/>
      <c r="AFV773" s="412"/>
      <c r="AFW773" s="412"/>
      <c r="AFX773" s="412"/>
      <c r="AFY773" s="412"/>
      <c r="AFZ773" s="412"/>
      <c r="AGA773" s="412"/>
      <c r="AGB773" s="412"/>
      <c r="AGC773" s="412"/>
      <c r="AGD773" s="412"/>
      <c r="AGE773" s="412"/>
      <c r="AGF773" s="412"/>
      <c r="AGG773" s="412"/>
      <c r="AGH773" s="412"/>
      <c r="AGI773" s="412"/>
      <c r="AGJ773" s="412"/>
      <c r="AGK773" s="412"/>
      <c r="AGL773" s="412"/>
      <c r="AGM773" s="412"/>
      <c r="AGN773" s="412"/>
      <c r="AGO773" s="412"/>
      <c r="AGP773" s="412"/>
      <c r="AGQ773" s="412"/>
      <c r="AGR773" s="412"/>
      <c r="AGS773" s="412"/>
      <c r="AGT773" s="412"/>
      <c r="AGU773" s="412"/>
      <c r="AGV773" s="412"/>
      <c r="AGW773" s="412"/>
      <c r="AGX773" s="412"/>
      <c r="AGY773" s="412"/>
      <c r="AGZ773" s="412"/>
      <c r="AHA773" s="412"/>
      <c r="AHB773" s="413"/>
      <c r="AHC773" s="413"/>
      <c r="AHD773" s="413"/>
      <c r="AHE773" s="413"/>
      <c r="AHF773" s="413"/>
      <c r="AHG773" s="413"/>
      <c r="AHH773" s="413"/>
      <c r="AHI773" s="413"/>
      <c r="AHJ773" s="413"/>
      <c r="AHK773" s="413"/>
      <c r="AHL773" s="413"/>
      <c r="AHM773" s="413"/>
      <c r="AHN773" s="413"/>
      <c r="AHO773" s="413"/>
      <c r="AHP773" s="413"/>
      <c r="AHQ773" s="413"/>
      <c r="AHR773" s="413"/>
      <c r="AHS773" s="413"/>
      <c r="AHT773" s="413"/>
      <c r="AHU773" s="413"/>
      <c r="AHV773" s="413"/>
      <c r="AHW773" s="413"/>
      <c r="AHX773" s="413"/>
      <c r="AHY773" s="413"/>
      <c r="AHZ773" s="414"/>
      <c r="AIA773" s="414"/>
      <c r="AIB773" s="414"/>
      <c r="AIC773" s="414"/>
      <c r="AID773" s="414"/>
      <c r="AIE773" s="413"/>
      <c r="AIF773" s="413"/>
      <c r="AIG773" s="414"/>
      <c r="AIH773" s="414"/>
      <c r="AII773" s="413"/>
      <c r="AIJ773" s="413"/>
      <c r="AIK773" s="414"/>
      <c r="AIL773" s="414"/>
      <c r="AIM773" s="413"/>
      <c r="AIN773" s="413"/>
      <c r="AIO773" s="413"/>
      <c r="AIP773" s="413"/>
      <c r="AIQ773" s="413"/>
      <c r="AIR773" s="413"/>
      <c r="AIS773" s="413"/>
      <c r="AIT773" s="414"/>
      <c r="AIU773" s="414"/>
      <c r="AIV773" s="413"/>
      <c r="AIW773" s="413"/>
      <c r="AIX773" s="414"/>
      <c r="AIY773" s="414"/>
      <c r="AIZ773" s="413"/>
      <c r="AJA773" s="413"/>
      <c r="AJB773" s="413"/>
      <c r="AJC773" s="413"/>
      <c r="AJD773" s="413"/>
      <c r="AJE773" s="407"/>
      <c r="AJF773" s="439"/>
      <c r="AJG773" s="413"/>
      <c r="AJH773" s="413"/>
      <c r="AJI773" s="413"/>
      <c r="AJJ773" s="413"/>
      <c r="AJK773" s="413"/>
      <c r="AJL773" s="413"/>
      <c r="AJM773" s="413"/>
      <c r="AJN773" s="412"/>
      <c r="AJO773" s="412"/>
      <c r="AJP773" s="412"/>
      <c r="AJQ773" s="412"/>
      <c r="AJR773" s="412"/>
      <c r="AJS773" s="412"/>
      <c r="AJT773" s="412"/>
      <c r="AJU773" s="412"/>
      <c r="AJV773" s="412"/>
      <c r="AJW773" s="412"/>
      <c r="AJX773" s="412"/>
      <c r="AJY773" s="412"/>
      <c r="AJZ773" s="412"/>
      <c r="AKA773" s="412"/>
      <c r="AKB773" s="412"/>
      <c r="AKC773" s="412"/>
      <c r="AKD773" s="412"/>
      <c r="AKE773" s="412"/>
      <c r="AKF773" s="412"/>
      <c r="AKG773" s="412"/>
      <c r="AKH773" s="412"/>
      <c r="AKI773" s="412"/>
      <c r="AKJ773" s="412"/>
      <c r="AKK773" s="412"/>
      <c r="AKL773" s="412"/>
      <c r="AKM773" s="412"/>
      <c r="AKN773" s="412"/>
      <c r="AKO773" s="412"/>
      <c r="AKP773" s="412"/>
      <c r="AKQ773" s="412"/>
      <c r="AKR773" s="412"/>
      <c r="AKS773" s="412"/>
      <c r="AKT773" s="412"/>
      <c r="AKU773" s="412"/>
      <c r="AKV773" s="412"/>
      <c r="AKW773" s="412"/>
      <c r="AKX773" s="412"/>
      <c r="AKY773" s="412"/>
      <c r="AKZ773" s="412"/>
      <c r="ALA773" s="412"/>
      <c r="ALB773" s="412"/>
      <c r="ALC773" s="412"/>
      <c r="ALD773" s="412"/>
      <c r="ALE773" s="412"/>
      <c r="ALF773" s="413"/>
      <c r="ALG773" s="413"/>
      <c r="ALH773" s="413"/>
      <c r="ALI773" s="413"/>
      <c r="ALJ773" s="413"/>
      <c r="ALK773" s="413"/>
      <c r="ALL773" s="413"/>
      <c r="ALM773" s="413"/>
      <c r="ALN773" s="413"/>
      <c r="ALO773" s="413"/>
      <c r="ALP773" s="413"/>
      <c r="ALQ773" s="413"/>
      <c r="ALR773" s="413"/>
      <c r="ALS773" s="413"/>
      <c r="ALT773" s="413"/>
      <c r="ALU773" s="413"/>
      <c r="ALV773" s="413"/>
      <c r="ALW773" s="413"/>
      <c r="ALX773" s="413"/>
      <c r="ALY773" s="413"/>
      <c r="ALZ773" s="413"/>
      <c r="AMA773" s="413"/>
      <c r="AMB773" s="413"/>
      <c r="AMC773" s="413"/>
      <c r="AMD773" s="414"/>
      <c r="AME773" s="414"/>
      <c r="AMF773" s="414"/>
      <c r="AMG773" s="414"/>
      <c r="AMH773" s="414"/>
      <c r="AMI773" s="413"/>
      <c r="AMJ773" s="413"/>
      <c r="AMK773" s="414"/>
      <c r="AML773" s="414"/>
      <c r="AMM773" s="413"/>
      <c r="AMN773" s="413"/>
      <c r="AMO773" s="414"/>
      <c r="AMP773" s="414"/>
      <c r="AMQ773" s="413"/>
      <c r="AMR773" s="413"/>
      <c r="AMS773" s="413"/>
      <c r="AMT773" s="413"/>
      <c r="AMU773" s="413"/>
      <c r="AMV773" s="413"/>
      <c r="AMW773" s="413"/>
      <c r="AMX773" s="414"/>
      <c r="AMY773" s="414"/>
      <c r="AMZ773" s="413"/>
      <c r="ANA773" s="413"/>
      <c r="ANB773" s="414"/>
      <c r="ANC773" s="414"/>
      <c r="AND773" s="413"/>
      <c r="ANE773" s="413"/>
      <c r="ANF773" s="413"/>
      <c r="ANG773" s="413"/>
      <c r="ANH773" s="413"/>
      <c r="ANI773" s="407"/>
      <c r="ANJ773" s="439"/>
      <c r="ANK773" s="413"/>
      <c r="ANL773" s="413"/>
      <c r="ANM773" s="413"/>
      <c r="ANN773" s="413"/>
      <c r="ANO773" s="413"/>
      <c r="ANP773" s="413"/>
      <c r="ANQ773" s="413"/>
      <c r="ANR773" s="412"/>
      <c r="ANS773" s="412"/>
      <c r="ANT773" s="412"/>
      <c r="ANU773" s="412"/>
      <c r="ANV773" s="412"/>
      <c r="ANW773" s="412"/>
      <c r="ANX773" s="412"/>
      <c r="ANY773" s="412"/>
      <c r="ANZ773" s="412"/>
      <c r="AOA773" s="412"/>
      <c r="AOB773" s="412"/>
      <c r="AOC773" s="412"/>
      <c r="AOD773" s="412"/>
      <c r="AOE773" s="412"/>
      <c r="AOF773" s="412"/>
      <c r="AOG773" s="412"/>
      <c r="AOH773" s="412"/>
      <c r="AOI773" s="412"/>
      <c r="AOJ773" s="412"/>
      <c r="AOK773" s="412"/>
      <c r="AOL773" s="412"/>
      <c r="AOM773" s="412"/>
      <c r="AON773" s="412"/>
      <c r="AOO773" s="412"/>
      <c r="AOP773" s="412"/>
      <c r="AOQ773" s="412"/>
      <c r="AOR773" s="412"/>
      <c r="AOS773" s="412"/>
      <c r="AOT773" s="412"/>
      <c r="AOU773" s="412"/>
      <c r="AOV773" s="412"/>
      <c r="AOW773" s="412"/>
      <c r="AOX773" s="412"/>
      <c r="AOY773" s="412"/>
      <c r="AOZ773" s="412"/>
      <c r="APA773" s="412"/>
      <c r="APB773" s="412"/>
      <c r="APC773" s="412"/>
      <c r="APD773" s="412"/>
      <c r="APE773" s="412"/>
      <c r="APF773" s="412"/>
      <c r="APG773" s="412"/>
      <c r="APH773" s="412"/>
      <c r="API773" s="412"/>
      <c r="APJ773" s="413"/>
      <c r="APK773" s="413"/>
      <c r="APL773" s="413"/>
      <c r="APM773" s="413"/>
      <c r="APN773" s="413"/>
      <c r="APO773" s="413"/>
      <c r="APP773" s="413"/>
      <c r="APQ773" s="413"/>
      <c r="APR773" s="413"/>
      <c r="APS773" s="413"/>
      <c r="APT773" s="413"/>
      <c r="APU773" s="413"/>
      <c r="APV773" s="413"/>
      <c r="APW773" s="413"/>
      <c r="APX773" s="413"/>
      <c r="APY773" s="413"/>
      <c r="APZ773" s="413"/>
      <c r="AQA773" s="413"/>
      <c r="AQB773" s="413"/>
      <c r="AQC773" s="413"/>
      <c r="AQD773" s="413"/>
      <c r="AQE773" s="413"/>
      <c r="AQF773" s="413"/>
      <c r="AQG773" s="413"/>
      <c r="AQH773" s="414"/>
      <c r="AQI773" s="414"/>
      <c r="AQJ773" s="414"/>
      <c r="AQK773" s="414"/>
      <c r="AQL773" s="414"/>
      <c r="AQM773" s="413"/>
      <c r="AQN773" s="413"/>
      <c r="AQO773" s="414"/>
      <c r="AQP773" s="414"/>
      <c r="AQQ773" s="413"/>
      <c r="AQR773" s="413"/>
      <c r="AQS773" s="414"/>
      <c r="AQT773" s="414"/>
      <c r="AQU773" s="413"/>
      <c r="AQV773" s="413"/>
      <c r="AQW773" s="413"/>
      <c r="AQX773" s="413"/>
      <c r="AQY773" s="413"/>
      <c r="AQZ773" s="413"/>
      <c r="ARA773" s="413"/>
      <c r="ARB773" s="414"/>
      <c r="ARC773" s="414"/>
      <c r="ARD773" s="413"/>
      <c r="ARE773" s="413"/>
      <c r="ARF773" s="414"/>
      <c r="ARG773" s="414"/>
      <c r="ARH773" s="413"/>
      <c r="ARI773" s="413"/>
      <c r="ARJ773" s="413"/>
      <c r="ARK773" s="413"/>
      <c r="ARL773" s="413"/>
      <c r="ARM773" s="407"/>
      <c r="ARN773" s="439"/>
      <c r="ARO773" s="413"/>
      <c r="ARP773" s="413"/>
      <c r="ARQ773" s="413"/>
      <c r="ARR773" s="413"/>
      <c r="ARS773" s="413"/>
      <c r="ART773" s="413"/>
      <c r="ARU773" s="413"/>
      <c r="ARV773" s="412"/>
      <c r="ARW773" s="412"/>
      <c r="ARX773" s="412"/>
      <c r="ARY773" s="412"/>
      <c r="ARZ773" s="412"/>
      <c r="ASA773" s="412"/>
      <c r="ASB773" s="412"/>
      <c r="ASC773" s="412"/>
      <c r="ASD773" s="412"/>
      <c r="ASE773" s="412"/>
      <c r="ASF773" s="412"/>
      <c r="ASG773" s="412"/>
      <c r="ASH773" s="412"/>
      <c r="ASI773" s="412"/>
      <c r="ASJ773" s="412"/>
      <c r="ASK773" s="412"/>
      <c r="ASL773" s="412"/>
      <c r="ASM773" s="412"/>
      <c r="ASN773" s="412"/>
      <c r="ASO773" s="412"/>
      <c r="ASP773" s="412"/>
      <c r="ASQ773" s="412"/>
      <c r="ASR773" s="412"/>
      <c r="ASS773" s="412"/>
      <c r="AST773" s="412"/>
      <c r="ASU773" s="412"/>
      <c r="ASV773" s="412"/>
      <c r="ASW773" s="412"/>
      <c r="ASX773" s="412"/>
      <c r="ASY773" s="412"/>
      <c r="ASZ773" s="412"/>
      <c r="ATA773" s="412"/>
      <c r="ATB773" s="412"/>
      <c r="ATC773" s="412"/>
      <c r="ATD773" s="412"/>
      <c r="ATE773" s="412"/>
      <c r="ATF773" s="412"/>
      <c r="ATG773" s="412"/>
      <c r="ATH773" s="412"/>
      <c r="ATI773" s="412"/>
      <c r="ATJ773" s="412"/>
      <c r="ATK773" s="412"/>
      <c r="ATL773" s="412"/>
      <c r="ATM773" s="412"/>
      <c r="ATN773" s="413"/>
      <c r="ATO773" s="413"/>
      <c r="ATP773" s="413"/>
      <c r="ATQ773" s="413"/>
      <c r="ATR773" s="413"/>
      <c r="ATS773" s="413"/>
      <c r="ATT773" s="413"/>
      <c r="ATU773" s="413"/>
      <c r="ATV773" s="413"/>
      <c r="ATW773" s="413"/>
      <c r="ATX773" s="413"/>
      <c r="ATY773" s="413"/>
      <c r="ATZ773" s="413"/>
      <c r="AUA773" s="413"/>
      <c r="AUB773" s="413"/>
      <c r="AUC773" s="413"/>
      <c r="AUD773" s="413"/>
      <c r="AUE773" s="413"/>
      <c r="AUF773" s="413"/>
      <c r="AUG773" s="413"/>
      <c r="AUH773" s="413"/>
      <c r="AUI773" s="413"/>
      <c r="AUJ773" s="413"/>
      <c r="AUK773" s="413"/>
      <c r="AUL773" s="414"/>
      <c r="AUM773" s="414"/>
      <c r="AUN773" s="414"/>
      <c r="AUO773" s="414"/>
      <c r="AUP773" s="414"/>
      <c r="AUQ773" s="413"/>
      <c r="AUR773" s="413"/>
      <c r="AUS773" s="414"/>
      <c r="AUT773" s="414"/>
      <c r="AUU773" s="413"/>
      <c r="AUV773" s="413"/>
      <c r="AUW773" s="414"/>
      <c r="AUX773" s="414"/>
      <c r="AUY773" s="413"/>
      <c r="AUZ773" s="413"/>
      <c r="AVA773" s="413"/>
      <c r="AVB773" s="413"/>
      <c r="AVC773" s="413"/>
      <c r="AVD773" s="413"/>
      <c r="AVE773" s="413"/>
      <c r="AVF773" s="414"/>
      <c r="AVG773" s="414"/>
      <c r="AVH773" s="413"/>
      <c r="AVI773" s="413"/>
      <c r="AVJ773" s="414"/>
      <c r="AVK773" s="414"/>
      <c r="AVL773" s="413"/>
      <c r="AVM773" s="413"/>
      <c r="AVN773" s="413"/>
      <c r="AVO773" s="413"/>
      <c r="AVP773" s="413"/>
      <c r="AVQ773" s="407"/>
      <c r="AVR773" s="439"/>
      <c r="AVS773" s="413"/>
      <c r="AVT773" s="413"/>
      <c r="AVU773" s="413"/>
      <c r="AVV773" s="413"/>
      <c r="AVW773" s="413"/>
      <c r="AVX773" s="413"/>
      <c r="AVY773" s="413"/>
      <c r="AVZ773" s="412"/>
      <c r="AWA773" s="412"/>
      <c r="AWB773" s="412"/>
      <c r="AWC773" s="412"/>
      <c r="AWD773" s="412"/>
      <c r="AWE773" s="412"/>
      <c r="AWF773" s="412"/>
      <c r="AWG773" s="412"/>
      <c r="AWH773" s="412"/>
      <c r="AWI773" s="412"/>
      <c r="AWJ773" s="412"/>
      <c r="AWK773" s="412"/>
      <c r="AWL773" s="412"/>
      <c r="AWM773" s="412"/>
      <c r="AWN773" s="412"/>
      <c r="AWO773" s="412"/>
      <c r="AWP773" s="412"/>
      <c r="AWQ773" s="412"/>
      <c r="AWR773" s="412"/>
      <c r="AWS773" s="412"/>
      <c r="AWT773" s="412"/>
      <c r="AWU773" s="412"/>
      <c r="AWV773" s="412"/>
      <c r="AWW773" s="412"/>
      <c r="AWX773" s="412"/>
      <c r="AWY773" s="412"/>
      <c r="AWZ773" s="412"/>
      <c r="AXA773" s="412"/>
      <c r="AXB773" s="412"/>
      <c r="AXC773" s="412"/>
      <c r="AXD773" s="412"/>
      <c r="AXE773" s="412"/>
      <c r="AXF773" s="412"/>
      <c r="AXG773" s="412"/>
      <c r="AXH773" s="412"/>
      <c r="AXI773" s="412"/>
      <c r="AXJ773" s="412"/>
      <c r="AXK773" s="412"/>
      <c r="AXL773" s="412"/>
      <c r="AXM773" s="412"/>
      <c r="AXN773" s="412"/>
      <c r="AXO773" s="412"/>
      <c r="AXP773" s="412"/>
      <c r="AXQ773" s="412"/>
      <c r="AXR773" s="413"/>
      <c r="AXS773" s="413"/>
      <c r="AXT773" s="413"/>
      <c r="AXU773" s="413"/>
      <c r="AXV773" s="413"/>
      <c r="AXW773" s="413"/>
      <c r="AXX773" s="413"/>
      <c r="AXY773" s="413"/>
      <c r="AXZ773" s="413"/>
      <c r="AYA773" s="413"/>
      <c r="AYB773" s="413"/>
      <c r="AYC773" s="413"/>
      <c r="AYD773" s="413"/>
      <c r="AYE773" s="413"/>
      <c r="AYF773" s="413"/>
      <c r="AYG773" s="413"/>
      <c r="AYH773" s="413"/>
      <c r="AYI773" s="413"/>
      <c r="AYJ773" s="413"/>
      <c r="AYK773" s="413"/>
      <c r="AYL773" s="413"/>
      <c r="AYM773" s="413"/>
      <c r="AYN773" s="413"/>
      <c r="AYO773" s="413"/>
      <c r="AYP773" s="414"/>
      <c r="AYQ773" s="414"/>
      <c r="AYR773" s="414"/>
      <c r="AYS773" s="414"/>
      <c r="AYT773" s="414"/>
      <c r="AYU773" s="413"/>
      <c r="AYV773" s="413"/>
      <c r="AYW773" s="414"/>
      <c r="AYX773" s="414"/>
      <c r="AYY773" s="413"/>
      <c r="AYZ773" s="413"/>
      <c r="AZA773" s="414"/>
      <c r="AZB773" s="414"/>
      <c r="AZC773" s="413"/>
      <c r="AZD773" s="413"/>
      <c r="AZE773" s="413"/>
      <c r="AZF773" s="413"/>
      <c r="AZG773" s="413"/>
      <c r="AZH773" s="413"/>
      <c r="AZI773" s="413"/>
      <c r="AZJ773" s="414"/>
      <c r="AZK773" s="414"/>
      <c r="AZL773" s="413"/>
      <c r="AZM773" s="413"/>
      <c r="AZN773" s="414"/>
      <c r="AZO773" s="414"/>
      <c r="AZP773" s="413"/>
      <c r="AZQ773" s="413"/>
      <c r="AZR773" s="413"/>
      <c r="AZS773" s="413"/>
      <c r="AZT773" s="413"/>
      <c r="AZU773" s="407"/>
      <c r="AZV773" s="439"/>
      <c r="AZW773" s="413"/>
      <c r="AZX773" s="413"/>
      <c r="AZY773" s="413"/>
      <c r="AZZ773" s="413"/>
      <c r="BAA773" s="413"/>
      <c r="BAB773" s="413"/>
      <c r="BAC773" s="413"/>
      <c r="BAD773" s="412"/>
      <c r="BAE773" s="412"/>
      <c r="BAF773" s="412"/>
      <c r="BAG773" s="412"/>
      <c r="BAH773" s="412"/>
      <c r="BAI773" s="412"/>
      <c r="BAJ773" s="412"/>
      <c r="BAK773" s="412"/>
      <c r="BAL773" s="412"/>
      <c r="BAM773" s="412"/>
      <c r="BAN773" s="412"/>
      <c r="BAO773" s="412"/>
      <c r="BAP773" s="412"/>
      <c r="BAQ773" s="412"/>
      <c r="BAR773" s="412"/>
      <c r="BAS773" s="412"/>
      <c r="BAT773" s="412"/>
      <c r="BAU773" s="412"/>
      <c r="BAV773" s="412"/>
      <c r="BAW773" s="412"/>
      <c r="BAX773" s="412"/>
      <c r="BAY773" s="412"/>
      <c r="BAZ773" s="412"/>
      <c r="BBA773" s="412"/>
      <c r="BBB773" s="412"/>
      <c r="BBC773" s="412"/>
      <c r="BBD773" s="412"/>
      <c r="BBE773" s="412"/>
      <c r="BBF773" s="412"/>
      <c r="BBG773" s="412"/>
      <c r="BBH773" s="412"/>
      <c r="BBI773" s="412"/>
      <c r="BBJ773" s="412"/>
      <c r="BBK773" s="412"/>
      <c r="BBL773" s="412"/>
      <c r="BBM773" s="412"/>
      <c r="BBN773" s="412"/>
      <c r="BBO773" s="412"/>
      <c r="BBP773" s="412"/>
      <c r="BBQ773" s="412"/>
      <c r="BBR773" s="412"/>
      <c r="BBS773" s="412"/>
      <c r="BBT773" s="412"/>
      <c r="BBU773" s="412"/>
      <c r="BBV773" s="413"/>
      <c r="BBW773" s="413"/>
      <c r="BBX773" s="413"/>
      <c r="BBY773" s="413"/>
      <c r="BBZ773" s="413"/>
      <c r="BCA773" s="413"/>
      <c r="BCB773" s="413"/>
      <c r="BCC773" s="413"/>
      <c r="BCD773" s="413"/>
      <c r="BCE773" s="413"/>
      <c r="BCF773" s="413"/>
      <c r="BCG773" s="413"/>
      <c r="BCH773" s="413"/>
      <c r="BCI773" s="413"/>
      <c r="BCJ773" s="413"/>
      <c r="BCK773" s="413"/>
      <c r="BCL773" s="413"/>
      <c r="BCM773" s="413"/>
      <c r="BCN773" s="413"/>
      <c r="BCO773" s="413"/>
      <c r="BCP773" s="413"/>
      <c r="BCQ773" s="413"/>
      <c r="BCR773" s="413"/>
      <c r="BCS773" s="413"/>
      <c r="BCT773" s="414"/>
      <c r="BCU773" s="414"/>
      <c r="BCV773" s="414"/>
      <c r="BCW773" s="414"/>
      <c r="BCX773" s="414"/>
      <c r="BCY773" s="413"/>
      <c r="BCZ773" s="413"/>
      <c r="BDA773" s="414"/>
      <c r="BDB773" s="414"/>
      <c r="BDC773" s="413"/>
      <c r="BDD773" s="413"/>
      <c r="BDE773" s="414"/>
      <c r="BDF773" s="414"/>
      <c r="BDG773" s="413"/>
      <c r="BDH773" s="413"/>
      <c r="BDI773" s="413"/>
      <c r="BDJ773" s="413"/>
      <c r="BDK773" s="413"/>
      <c r="BDL773" s="413"/>
      <c r="BDM773" s="413"/>
      <c r="BDN773" s="414"/>
      <c r="BDO773" s="414"/>
      <c r="BDP773" s="413"/>
      <c r="BDQ773" s="413"/>
      <c r="BDR773" s="414"/>
      <c r="BDS773" s="414"/>
      <c r="BDT773" s="413"/>
      <c r="BDU773" s="413"/>
      <c r="BDV773" s="413"/>
      <c r="BDW773" s="413"/>
      <c r="BDX773" s="413"/>
      <c r="BDY773" s="407"/>
      <c r="BDZ773" s="439"/>
      <c r="BEA773" s="413"/>
      <c r="BEB773" s="413"/>
      <c r="BEC773" s="413"/>
      <c r="BED773" s="413"/>
      <c r="BEE773" s="413"/>
      <c r="BEF773" s="413"/>
      <c r="BEG773" s="413"/>
      <c r="BEH773" s="412"/>
      <c r="BEI773" s="412"/>
      <c r="BEJ773" s="412"/>
      <c r="BEK773" s="412"/>
      <c r="BEL773" s="412"/>
      <c r="BEM773" s="412"/>
      <c r="BEN773" s="412"/>
      <c r="BEO773" s="412"/>
      <c r="BEP773" s="412"/>
      <c r="BEQ773" s="412"/>
      <c r="BER773" s="412"/>
      <c r="BES773" s="412"/>
      <c r="BET773" s="412"/>
      <c r="BEU773" s="412"/>
      <c r="BEV773" s="412"/>
      <c r="BEW773" s="412"/>
      <c r="BEX773" s="412"/>
      <c r="BEY773" s="412"/>
      <c r="BEZ773" s="412"/>
      <c r="BFA773" s="412"/>
      <c r="BFB773" s="412"/>
      <c r="BFC773" s="412"/>
      <c r="BFD773" s="412"/>
      <c r="BFE773" s="412"/>
      <c r="BFF773" s="412"/>
      <c r="BFG773" s="412"/>
      <c r="BFH773" s="412"/>
      <c r="BFI773" s="412"/>
      <c r="BFJ773" s="412"/>
      <c r="BFK773" s="412"/>
      <c r="BFL773" s="412"/>
      <c r="BFM773" s="412"/>
      <c r="BFN773" s="412"/>
      <c r="BFO773" s="412"/>
      <c r="BFP773" s="412"/>
      <c r="BFQ773" s="412"/>
      <c r="BFR773" s="412"/>
      <c r="BFS773" s="412"/>
      <c r="BFT773" s="412"/>
      <c r="BFU773" s="412"/>
      <c r="BFV773" s="412"/>
      <c r="BFW773" s="412"/>
      <c r="BFX773" s="412"/>
      <c r="BFY773" s="412"/>
      <c r="BFZ773" s="413"/>
      <c r="BGA773" s="413"/>
      <c r="BGB773" s="413"/>
      <c r="BGC773" s="413"/>
      <c r="BGD773" s="413"/>
      <c r="BGE773" s="413"/>
      <c r="BGF773" s="413"/>
      <c r="BGG773" s="413"/>
      <c r="BGH773" s="413"/>
      <c r="BGI773" s="413"/>
      <c r="BGJ773" s="413"/>
      <c r="BGK773" s="413"/>
      <c r="BGL773" s="413"/>
      <c r="BGM773" s="413"/>
      <c r="BGN773" s="413"/>
      <c r="BGO773" s="413"/>
      <c r="BGP773" s="413"/>
      <c r="BGQ773" s="413"/>
      <c r="BGR773" s="413"/>
      <c r="BGS773" s="413"/>
      <c r="BGT773" s="413"/>
      <c r="BGU773" s="413"/>
      <c r="BGV773" s="413"/>
      <c r="BGW773" s="413"/>
      <c r="BGX773" s="414"/>
      <c r="BGY773" s="414"/>
      <c r="BGZ773" s="414"/>
      <c r="BHA773" s="414"/>
      <c r="BHB773" s="414"/>
      <c r="BHC773" s="413"/>
      <c r="BHD773" s="413"/>
      <c r="BHE773" s="414"/>
      <c r="BHF773" s="414"/>
      <c r="BHG773" s="413"/>
      <c r="BHH773" s="413"/>
      <c r="BHI773" s="414"/>
      <c r="BHJ773" s="414"/>
      <c r="BHK773" s="413"/>
      <c r="BHL773" s="413"/>
      <c r="BHM773" s="413"/>
      <c r="BHN773" s="413"/>
      <c r="BHO773" s="413"/>
      <c r="BHP773" s="413"/>
      <c r="BHQ773" s="413"/>
      <c r="BHR773" s="414"/>
      <c r="BHS773" s="414"/>
      <c r="BHT773" s="413"/>
      <c r="BHU773" s="413"/>
      <c r="BHV773" s="414"/>
      <c r="BHW773" s="414"/>
      <c r="BHX773" s="413"/>
      <c r="BHY773" s="413"/>
      <c r="BHZ773" s="413"/>
      <c r="BIA773" s="413"/>
      <c r="BIB773" s="413"/>
      <c r="BIC773" s="407"/>
      <c r="BID773" s="439"/>
      <c r="BIE773" s="413"/>
      <c r="BIF773" s="413"/>
      <c r="BIG773" s="413"/>
      <c r="BIH773" s="413"/>
      <c r="BII773" s="413"/>
      <c r="BIJ773" s="413"/>
      <c r="BIK773" s="413"/>
      <c r="BIL773" s="412"/>
      <c r="BIM773" s="412"/>
      <c r="BIN773" s="412"/>
      <c r="BIO773" s="412"/>
      <c r="BIP773" s="412"/>
      <c r="BIQ773" s="412"/>
      <c r="BIR773" s="412"/>
      <c r="BIS773" s="412"/>
      <c r="BIT773" s="412"/>
      <c r="BIU773" s="412"/>
      <c r="BIV773" s="412"/>
      <c r="BIW773" s="412"/>
      <c r="BIX773" s="412"/>
      <c r="BIY773" s="412"/>
      <c r="BIZ773" s="412"/>
      <c r="BJA773" s="412"/>
      <c r="BJB773" s="412"/>
      <c r="BJC773" s="412"/>
      <c r="BJD773" s="412"/>
      <c r="BJE773" s="412"/>
      <c r="BJF773" s="412"/>
      <c r="BJG773" s="412"/>
      <c r="BJH773" s="412"/>
      <c r="BJI773" s="412"/>
      <c r="BJJ773" s="412"/>
      <c r="BJK773" s="412"/>
      <c r="BJL773" s="412"/>
      <c r="BJM773" s="412"/>
      <c r="BJN773" s="412"/>
      <c r="BJO773" s="412"/>
      <c r="BJP773" s="412"/>
      <c r="BJQ773" s="412"/>
      <c r="BJR773" s="412"/>
      <c r="BJS773" s="412"/>
      <c r="BJT773" s="412"/>
      <c r="BJU773" s="412"/>
      <c r="BJV773" s="412"/>
      <c r="BJW773" s="412"/>
      <c r="BJX773" s="412"/>
      <c r="BJY773" s="412"/>
      <c r="BJZ773" s="412"/>
      <c r="BKA773" s="412"/>
      <c r="BKB773" s="412"/>
      <c r="BKC773" s="412"/>
      <c r="BKD773" s="413"/>
      <c r="BKE773" s="413"/>
      <c r="BKF773" s="413"/>
      <c r="BKG773" s="413"/>
      <c r="BKH773" s="413"/>
      <c r="BKI773" s="413"/>
      <c r="BKJ773" s="413"/>
      <c r="BKK773" s="413"/>
      <c r="BKL773" s="413"/>
      <c r="BKM773" s="413"/>
      <c r="BKN773" s="413"/>
      <c r="BKO773" s="413"/>
      <c r="BKP773" s="413"/>
      <c r="BKQ773" s="413"/>
      <c r="BKR773" s="413"/>
      <c r="BKS773" s="413"/>
      <c r="BKT773" s="413"/>
      <c r="BKU773" s="413"/>
      <c r="BKV773" s="413"/>
      <c r="BKW773" s="413"/>
      <c r="BKX773" s="413"/>
      <c r="BKY773" s="413"/>
      <c r="BKZ773" s="413"/>
      <c r="BLA773" s="413"/>
      <c r="BLB773" s="414"/>
      <c r="BLC773" s="414"/>
      <c r="BLD773" s="414"/>
      <c r="BLE773" s="414"/>
      <c r="BLF773" s="414"/>
      <c r="BLG773" s="413"/>
      <c r="BLH773" s="413"/>
      <c r="BLI773" s="414"/>
      <c r="BLJ773" s="414"/>
      <c r="BLK773" s="413"/>
      <c r="BLL773" s="413"/>
      <c r="BLM773" s="414"/>
      <c r="BLN773" s="414"/>
      <c r="BLO773" s="413"/>
      <c r="BLP773" s="413"/>
      <c r="BLQ773" s="413"/>
      <c r="BLR773" s="413"/>
      <c r="BLS773" s="413"/>
      <c r="BLT773" s="413"/>
      <c r="BLU773" s="413"/>
      <c r="BLV773" s="414"/>
      <c r="BLW773" s="414"/>
      <c r="BLX773" s="413"/>
      <c r="BLY773" s="413"/>
      <c r="BLZ773" s="414"/>
      <c r="BMA773" s="414"/>
      <c r="BMB773" s="413"/>
      <c r="BMC773" s="413"/>
      <c r="BMD773" s="413"/>
      <c r="BME773" s="413"/>
      <c r="BMF773" s="413"/>
      <c r="BMG773" s="407"/>
      <c r="BMH773" s="439"/>
      <c r="BMI773" s="413"/>
      <c r="BMJ773" s="413"/>
      <c r="BMK773" s="413"/>
      <c r="BML773" s="413"/>
      <c r="BMM773" s="413"/>
      <c r="BMN773" s="413"/>
      <c r="BMO773" s="413"/>
      <c r="BMP773" s="412"/>
      <c r="BMQ773" s="412"/>
      <c r="BMR773" s="412"/>
      <c r="BMS773" s="412"/>
      <c r="BMT773" s="412"/>
      <c r="BMU773" s="412"/>
      <c r="BMV773" s="412"/>
      <c r="BMW773" s="412"/>
      <c r="BMX773" s="412"/>
      <c r="BMY773" s="412"/>
      <c r="BMZ773" s="412"/>
      <c r="BNA773" s="412"/>
      <c r="BNB773" s="412"/>
      <c r="BNC773" s="412"/>
      <c r="BND773" s="412"/>
      <c r="BNE773" s="412"/>
      <c r="BNF773" s="412"/>
      <c r="BNG773" s="412"/>
      <c r="BNH773" s="412"/>
      <c r="BNI773" s="412"/>
      <c r="BNJ773" s="412"/>
      <c r="BNK773" s="412"/>
      <c r="BNL773" s="412"/>
      <c r="BNM773" s="412"/>
      <c r="BNN773" s="412"/>
      <c r="BNO773" s="412"/>
      <c r="BNP773" s="412"/>
      <c r="BNQ773" s="412"/>
      <c r="BNR773" s="412"/>
      <c r="BNS773" s="412"/>
      <c r="BNT773" s="412"/>
      <c r="BNU773" s="412"/>
      <c r="BNV773" s="412"/>
      <c r="BNW773" s="412"/>
      <c r="BNX773" s="412"/>
      <c r="BNY773" s="412"/>
      <c r="BNZ773" s="412"/>
      <c r="BOA773" s="412"/>
      <c r="BOB773" s="412"/>
      <c r="BOC773" s="412"/>
      <c r="BOD773" s="412"/>
      <c r="BOE773" s="412"/>
      <c r="BOF773" s="412"/>
      <c r="BOG773" s="412"/>
      <c r="BOH773" s="413"/>
      <c r="BOI773" s="413"/>
      <c r="BOJ773" s="413"/>
      <c r="BOK773" s="413"/>
      <c r="BOL773" s="413"/>
      <c r="BOM773" s="413"/>
      <c r="BON773" s="413"/>
      <c r="BOO773" s="413"/>
      <c r="BOP773" s="413"/>
      <c r="BOQ773" s="413"/>
      <c r="BOR773" s="413"/>
      <c r="BOS773" s="413"/>
      <c r="BOT773" s="413"/>
      <c r="BOU773" s="413"/>
      <c r="BOV773" s="413"/>
      <c r="BOW773" s="413"/>
      <c r="BOX773" s="413"/>
      <c r="BOY773" s="413"/>
      <c r="BOZ773" s="413"/>
      <c r="BPA773" s="413"/>
      <c r="BPB773" s="413"/>
      <c r="BPC773" s="413"/>
      <c r="BPD773" s="413"/>
      <c r="BPE773" s="413"/>
      <c r="BPF773" s="414"/>
      <c r="BPG773" s="414"/>
      <c r="BPH773" s="414"/>
      <c r="BPI773" s="414"/>
      <c r="BPJ773" s="414"/>
      <c r="BPK773" s="413"/>
      <c r="BPL773" s="413"/>
      <c r="BPM773" s="414"/>
      <c r="BPN773" s="414"/>
      <c r="BPO773" s="413"/>
      <c r="BPP773" s="413"/>
      <c r="BPQ773" s="414"/>
      <c r="BPR773" s="414"/>
      <c r="BPS773" s="413"/>
      <c r="BPT773" s="413"/>
      <c r="BPU773" s="413"/>
      <c r="BPV773" s="413"/>
      <c r="BPW773" s="413"/>
      <c r="BPX773" s="413"/>
      <c r="BPY773" s="413"/>
      <c r="BPZ773" s="414"/>
      <c r="BQA773" s="414"/>
      <c r="BQB773" s="413"/>
      <c r="BQC773" s="413"/>
      <c r="BQD773" s="414"/>
      <c r="BQE773" s="414"/>
      <c r="BQF773" s="413"/>
      <c r="BQG773" s="413"/>
      <c r="BQH773" s="413"/>
      <c r="BQI773" s="413"/>
      <c r="BQJ773" s="413"/>
      <c r="BQK773" s="407"/>
      <c r="BQL773" s="439"/>
      <c r="BQM773" s="413"/>
      <c r="BQN773" s="413"/>
      <c r="BQO773" s="413"/>
      <c r="BQP773" s="413"/>
      <c r="BQQ773" s="413"/>
      <c r="BQR773" s="413"/>
      <c r="BQS773" s="413"/>
      <c r="BQT773" s="412"/>
      <c r="BQU773" s="412"/>
      <c r="BQV773" s="412"/>
      <c r="BQW773" s="412"/>
      <c r="BQX773" s="412"/>
      <c r="BQY773" s="412"/>
      <c r="BQZ773" s="412"/>
      <c r="BRA773" s="412"/>
      <c r="BRB773" s="412"/>
      <c r="BRC773" s="412"/>
      <c r="BRD773" s="412"/>
      <c r="BRE773" s="412"/>
      <c r="BRF773" s="412"/>
      <c r="BRG773" s="412"/>
      <c r="BRH773" s="412"/>
      <c r="BRI773" s="412"/>
      <c r="BRJ773" s="412"/>
      <c r="BRK773" s="412"/>
      <c r="BRL773" s="412"/>
      <c r="BRM773" s="412"/>
      <c r="BRN773" s="412"/>
      <c r="BRO773" s="412"/>
      <c r="BRP773" s="412"/>
      <c r="BRQ773" s="412"/>
      <c r="BRR773" s="412"/>
      <c r="BRS773" s="412"/>
      <c r="BRT773" s="412"/>
      <c r="BRU773" s="412"/>
      <c r="BRV773" s="412"/>
      <c r="BRW773" s="412"/>
      <c r="BRX773" s="412"/>
      <c r="BRY773" s="412"/>
      <c r="BRZ773" s="412"/>
      <c r="BSA773" s="412"/>
      <c r="BSB773" s="412"/>
      <c r="BSC773" s="412"/>
      <c r="BSD773" s="412"/>
      <c r="BSE773" s="412"/>
      <c r="BSF773" s="412"/>
      <c r="BSG773" s="412"/>
      <c r="BSH773" s="412"/>
      <c r="BSI773" s="412"/>
      <c r="BSJ773" s="412"/>
      <c r="BSK773" s="412"/>
      <c r="BSL773" s="413"/>
      <c r="BSM773" s="413"/>
      <c r="BSN773" s="413"/>
      <c r="BSO773" s="413"/>
      <c r="BSP773" s="413"/>
      <c r="BSQ773" s="413"/>
      <c r="BSR773" s="413"/>
      <c r="BSS773" s="413"/>
      <c r="BST773" s="413"/>
      <c r="BSU773" s="413"/>
      <c r="BSV773" s="413"/>
      <c r="BSW773" s="413"/>
      <c r="BSX773" s="413"/>
      <c r="BSY773" s="413"/>
      <c r="BSZ773" s="413"/>
      <c r="BTA773" s="413"/>
      <c r="BTB773" s="413"/>
      <c r="BTC773" s="413"/>
      <c r="BTD773" s="413"/>
      <c r="BTE773" s="413"/>
      <c r="BTF773" s="413"/>
      <c r="BTG773" s="413"/>
      <c r="BTH773" s="413"/>
      <c r="BTI773" s="413"/>
      <c r="BTJ773" s="414"/>
      <c r="BTK773" s="414"/>
      <c r="BTL773" s="414"/>
      <c r="BTM773" s="414"/>
      <c r="BTN773" s="414"/>
      <c r="BTO773" s="413"/>
      <c r="BTP773" s="413"/>
      <c r="BTQ773" s="414"/>
      <c r="BTR773" s="414"/>
      <c r="BTS773" s="413"/>
      <c r="BTT773" s="413"/>
      <c r="BTU773" s="414"/>
      <c r="BTV773" s="414"/>
      <c r="BTW773" s="413"/>
      <c r="BTX773" s="413"/>
      <c r="BTY773" s="413"/>
      <c r="BTZ773" s="413"/>
      <c r="BUA773" s="413"/>
      <c r="BUB773" s="413"/>
      <c r="BUC773" s="413"/>
      <c r="BUD773" s="414"/>
      <c r="BUE773" s="414"/>
      <c r="BUF773" s="413"/>
      <c r="BUG773" s="413"/>
      <c r="BUH773" s="414"/>
      <c r="BUI773" s="414"/>
      <c r="BUJ773" s="413"/>
      <c r="BUK773" s="413"/>
      <c r="BUL773" s="413"/>
      <c r="BUM773" s="413"/>
      <c r="BUN773" s="413"/>
      <c r="BUO773" s="407"/>
      <c r="BUP773" s="439"/>
      <c r="BUQ773" s="413"/>
      <c r="BUR773" s="413"/>
      <c r="BUS773" s="413"/>
      <c r="BUT773" s="413"/>
      <c r="BUU773" s="413"/>
      <c r="BUV773" s="413"/>
      <c r="BUW773" s="413"/>
      <c r="BUX773" s="412"/>
      <c r="BUY773" s="412"/>
      <c r="BUZ773" s="412"/>
      <c r="BVA773" s="412"/>
      <c r="BVB773" s="412"/>
      <c r="BVC773" s="412"/>
      <c r="BVD773" s="412"/>
      <c r="BVE773" s="412"/>
      <c r="BVF773" s="412"/>
      <c r="BVG773" s="412"/>
      <c r="BVH773" s="412"/>
      <c r="BVI773" s="412"/>
      <c r="BVJ773" s="412"/>
      <c r="BVK773" s="412"/>
      <c r="BVL773" s="412"/>
      <c r="BVM773" s="412"/>
      <c r="BVN773" s="412"/>
      <c r="BVO773" s="412"/>
      <c r="BVP773" s="412"/>
      <c r="BVQ773" s="412"/>
      <c r="BVR773" s="412"/>
      <c r="BVS773" s="412"/>
      <c r="BVT773" s="412"/>
      <c r="BVU773" s="412"/>
      <c r="BVV773" s="412"/>
      <c r="BVW773" s="412"/>
      <c r="BVX773" s="412"/>
      <c r="BVY773" s="412"/>
      <c r="BVZ773" s="412"/>
      <c r="BWA773" s="412"/>
      <c r="BWB773" s="412"/>
      <c r="BWC773" s="412"/>
      <c r="BWD773" s="412"/>
      <c r="BWE773" s="412"/>
      <c r="BWF773" s="412"/>
      <c r="BWG773" s="412"/>
      <c r="BWH773" s="412"/>
      <c r="BWI773" s="412"/>
      <c r="BWJ773" s="412"/>
      <c r="BWK773" s="412"/>
      <c r="BWL773" s="412"/>
      <c r="BWM773" s="412"/>
      <c r="BWN773" s="412"/>
      <c r="BWO773" s="412"/>
      <c r="BWP773" s="413"/>
      <c r="BWQ773" s="413"/>
      <c r="BWR773" s="413"/>
      <c r="BWS773" s="413"/>
      <c r="BWT773" s="413"/>
      <c r="BWU773" s="413"/>
      <c r="BWV773" s="413"/>
      <c r="BWW773" s="413"/>
      <c r="BWX773" s="413"/>
      <c r="BWY773" s="413"/>
      <c r="BWZ773" s="413"/>
      <c r="BXA773" s="413"/>
      <c r="BXB773" s="413"/>
      <c r="BXC773" s="413"/>
      <c r="BXD773" s="413"/>
      <c r="BXE773" s="413"/>
      <c r="BXF773" s="413"/>
      <c r="BXG773" s="413"/>
      <c r="BXH773" s="413"/>
      <c r="BXI773" s="413"/>
      <c r="BXJ773" s="413"/>
      <c r="BXK773" s="413"/>
      <c r="BXL773" s="413"/>
      <c r="BXM773" s="413"/>
      <c r="BXN773" s="414"/>
      <c r="BXO773" s="414"/>
      <c r="BXP773" s="414"/>
      <c r="BXQ773" s="414"/>
      <c r="BXR773" s="414"/>
      <c r="BXS773" s="413"/>
      <c r="BXT773" s="413"/>
      <c r="BXU773" s="414"/>
      <c r="BXV773" s="414"/>
      <c r="BXW773" s="413"/>
      <c r="BXX773" s="413"/>
      <c r="BXY773" s="414"/>
      <c r="BXZ773" s="414"/>
      <c r="BYA773" s="413"/>
      <c r="BYB773" s="413"/>
      <c r="BYC773" s="413"/>
      <c r="BYD773" s="413"/>
      <c r="BYE773" s="413"/>
      <c r="BYF773" s="413"/>
      <c r="BYG773" s="413"/>
      <c r="BYH773" s="414"/>
      <c r="BYI773" s="414"/>
      <c r="BYJ773" s="413"/>
      <c r="BYK773" s="413"/>
      <c r="BYL773" s="414"/>
      <c r="BYM773" s="414"/>
      <c r="BYN773" s="413"/>
      <c r="BYO773" s="413"/>
      <c r="BYP773" s="413"/>
      <c r="BYQ773" s="413"/>
      <c r="BYR773" s="413"/>
      <c r="BYS773" s="407"/>
      <c r="BYT773" s="439"/>
      <c r="BYU773" s="413"/>
      <c r="BYV773" s="413"/>
      <c r="BYW773" s="413"/>
      <c r="BYX773" s="413"/>
      <c r="BYY773" s="413"/>
      <c r="BYZ773" s="413"/>
      <c r="BZA773" s="413"/>
      <c r="BZB773" s="412"/>
      <c r="BZC773" s="412"/>
      <c r="BZD773" s="412"/>
      <c r="BZE773" s="412"/>
      <c r="BZF773" s="412"/>
      <c r="BZG773" s="412"/>
      <c r="BZH773" s="412"/>
      <c r="BZI773" s="412"/>
      <c r="BZJ773" s="412"/>
      <c r="BZK773" s="412"/>
      <c r="BZL773" s="412"/>
      <c r="BZM773" s="412"/>
      <c r="BZN773" s="412"/>
      <c r="BZO773" s="412"/>
      <c r="BZP773" s="412"/>
      <c r="BZQ773" s="412"/>
      <c r="BZR773" s="412"/>
      <c r="BZS773" s="412"/>
      <c r="BZT773" s="412"/>
      <c r="BZU773" s="412"/>
      <c r="BZV773" s="412"/>
      <c r="BZW773" s="412"/>
      <c r="BZX773" s="412"/>
      <c r="BZY773" s="412"/>
      <c r="BZZ773" s="412"/>
      <c r="CAA773" s="412"/>
      <c r="CAB773" s="412"/>
      <c r="CAC773" s="412"/>
      <c r="CAD773" s="412"/>
      <c r="CAE773" s="412"/>
      <c r="CAF773" s="412"/>
      <c r="CAG773" s="412"/>
      <c r="CAH773" s="412"/>
      <c r="CAI773" s="412"/>
      <c r="CAJ773" s="412"/>
      <c r="CAK773" s="412"/>
      <c r="CAL773" s="412"/>
      <c r="CAM773" s="412"/>
      <c r="CAN773" s="412"/>
      <c r="CAO773" s="412"/>
      <c r="CAP773" s="412"/>
      <c r="CAQ773" s="412"/>
      <c r="CAR773" s="412"/>
      <c r="CAS773" s="412"/>
      <c r="CAT773" s="413"/>
      <c r="CAU773" s="413"/>
      <c r="CAV773" s="413"/>
      <c r="CAW773" s="413"/>
      <c r="CAX773" s="413"/>
      <c r="CAY773" s="413"/>
      <c r="CAZ773" s="413"/>
      <c r="CBA773" s="413"/>
      <c r="CBB773" s="413"/>
      <c r="CBC773" s="413"/>
      <c r="CBD773" s="413"/>
      <c r="CBE773" s="413"/>
      <c r="CBF773" s="413"/>
      <c r="CBG773" s="413"/>
      <c r="CBH773" s="413"/>
      <c r="CBI773" s="413"/>
      <c r="CBJ773" s="413"/>
      <c r="CBK773" s="413"/>
      <c r="CBL773" s="413"/>
      <c r="CBM773" s="413"/>
      <c r="CBN773" s="413"/>
      <c r="CBO773" s="413"/>
      <c r="CBP773" s="413"/>
      <c r="CBQ773" s="413"/>
      <c r="CBR773" s="414"/>
      <c r="CBS773" s="414"/>
      <c r="CBT773" s="414"/>
      <c r="CBU773" s="414"/>
      <c r="CBV773" s="414"/>
      <c r="CBW773" s="413"/>
      <c r="CBX773" s="413"/>
      <c r="CBY773" s="414"/>
      <c r="CBZ773" s="414"/>
      <c r="CCA773" s="413"/>
      <c r="CCB773" s="413"/>
      <c r="CCC773" s="414"/>
      <c r="CCD773" s="414"/>
      <c r="CCE773" s="413"/>
      <c r="CCF773" s="413"/>
      <c r="CCG773" s="413"/>
      <c r="CCH773" s="413"/>
      <c r="CCI773" s="413"/>
      <c r="CCJ773" s="413"/>
      <c r="CCK773" s="413"/>
      <c r="CCL773" s="414"/>
      <c r="CCM773" s="414"/>
      <c r="CCN773" s="413"/>
      <c r="CCO773" s="413"/>
      <c r="CCP773" s="414"/>
      <c r="CCQ773" s="414"/>
      <c r="CCR773" s="413"/>
      <c r="CCS773" s="413"/>
      <c r="CCT773" s="413"/>
      <c r="CCU773" s="413"/>
      <c r="CCV773" s="413"/>
      <c r="CCW773" s="407"/>
      <c r="CCX773" s="439"/>
      <c r="CCY773" s="413"/>
      <c r="CCZ773" s="413"/>
      <c r="CDA773" s="413"/>
      <c r="CDB773" s="413"/>
      <c r="CDC773" s="413"/>
      <c r="CDD773" s="413"/>
      <c r="CDE773" s="413"/>
      <c r="CDF773" s="412"/>
      <c r="CDG773" s="412"/>
      <c r="CDH773" s="412"/>
      <c r="CDI773" s="412"/>
      <c r="CDJ773" s="412"/>
      <c r="CDK773" s="412"/>
      <c r="CDL773" s="412"/>
      <c r="CDM773" s="412"/>
      <c r="CDN773" s="412"/>
      <c r="CDO773" s="412"/>
      <c r="CDP773" s="412"/>
      <c r="CDQ773" s="412"/>
      <c r="CDR773" s="412"/>
      <c r="CDS773" s="412"/>
      <c r="CDT773" s="412"/>
      <c r="CDU773" s="412"/>
      <c r="CDV773" s="412"/>
      <c r="CDW773" s="412"/>
      <c r="CDX773" s="412"/>
      <c r="CDY773" s="412"/>
      <c r="CDZ773" s="412"/>
      <c r="CEA773" s="412"/>
      <c r="CEB773" s="412"/>
      <c r="CEC773" s="412"/>
      <c r="CED773" s="412"/>
      <c r="CEE773" s="412"/>
      <c r="CEF773" s="412"/>
      <c r="CEG773" s="412"/>
      <c r="CEH773" s="412"/>
      <c r="CEI773" s="412"/>
      <c r="CEJ773" s="412"/>
      <c r="CEK773" s="412"/>
      <c r="CEL773" s="412"/>
      <c r="CEM773" s="412"/>
      <c r="CEN773" s="412"/>
      <c r="CEO773" s="412"/>
      <c r="CEP773" s="412"/>
      <c r="CEQ773" s="412"/>
      <c r="CER773" s="412"/>
      <c r="CES773" s="412"/>
      <c r="CET773" s="412"/>
      <c r="CEU773" s="412"/>
      <c r="CEV773" s="412"/>
      <c r="CEW773" s="412"/>
      <c r="CEX773" s="413"/>
      <c r="CEY773" s="413"/>
      <c r="CEZ773" s="413"/>
      <c r="CFA773" s="413"/>
      <c r="CFB773" s="413"/>
      <c r="CFC773" s="413"/>
      <c r="CFD773" s="413"/>
      <c r="CFE773" s="413"/>
      <c r="CFF773" s="413"/>
      <c r="CFG773" s="413"/>
      <c r="CFH773" s="413"/>
      <c r="CFI773" s="413"/>
      <c r="CFJ773" s="413"/>
      <c r="CFK773" s="413"/>
      <c r="CFL773" s="413"/>
      <c r="CFM773" s="413"/>
      <c r="CFN773" s="413"/>
      <c r="CFO773" s="413"/>
      <c r="CFP773" s="413"/>
      <c r="CFQ773" s="413"/>
      <c r="CFR773" s="413"/>
      <c r="CFS773" s="413"/>
      <c r="CFT773" s="413"/>
      <c r="CFU773" s="413"/>
      <c r="CFV773" s="414"/>
      <c r="CFW773" s="414"/>
      <c r="CFX773" s="414"/>
      <c r="CFY773" s="414"/>
      <c r="CFZ773" s="414"/>
      <c r="CGA773" s="413"/>
      <c r="CGB773" s="413"/>
      <c r="CGC773" s="414"/>
      <c r="CGD773" s="414"/>
      <c r="CGE773" s="413"/>
      <c r="CGF773" s="413"/>
      <c r="CGG773" s="414"/>
      <c r="CGH773" s="414"/>
      <c r="CGI773" s="413"/>
      <c r="CGJ773" s="413"/>
      <c r="CGK773" s="413"/>
      <c r="CGL773" s="413"/>
      <c r="CGM773" s="413"/>
      <c r="CGN773" s="413"/>
      <c r="CGO773" s="413"/>
      <c r="CGP773" s="414"/>
      <c r="CGQ773" s="414"/>
      <c r="CGR773" s="413"/>
      <c r="CGS773" s="413"/>
      <c r="CGT773" s="414"/>
      <c r="CGU773" s="414"/>
      <c r="CGV773" s="413"/>
      <c r="CGW773" s="413"/>
      <c r="CGX773" s="413"/>
      <c r="CGY773" s="413"/>
      <c r="CGZ773" s="413"/>
      <c r="CHA773" s="407"/>
      <c r="CHB773" s="439"/>
      <c r="CHC773" s="413"/>
      <c r="CHD773" s="413"/>
      <c r="CHE773" s="413"/>
      <c r="CHF773" s="413"/>
      <c r="CHG773" s="413"/>
      <c r="CHH773" s="413"/>
      <c r="CHI773" s="413"/>
      <c r="CHJ773" s="412"/>
      <c r="CHK773" s="412"/>
      <c r="CHL773" s="412"/>
      <c r="CHM773" s="412"/>
      <c r="CHN773" s="412"/>
      <c r="CHO773" s="412"/>
      <c r="CHP773" s="412"/>
      <c r="CHQ773" s="412"/>
      <c r="CHR773" s="412"/>
      <c r="CHS773" s="412"/>
      <c r="CHT773" s="412"/>
      <c r="CHU773" s="412"/>
      <c r="CHV773" s="412"/>
      <c r="CHW773" s="412"/>
      <c r="CHX773" s="412"/>
      <c r="CHY773" s="412"/>
      <c r="CHZ773" s="412"/>
      <c r="CIA773" s="412"/>
      <c r="CIB773" s="412"/>
      <c r="CIC773" s="412"/>
      <c r="CID773" s="412"/>
      <c r="CIE773" s="412"/>
      <c r="CIF773" s="412"/>
      <c r="CIG773" s="412"/>
      <c r="CIH773" s="412"/>
      <c r="CII773" s="412"/>
      <c r="CIJ773" s="412"/>
      <c r="CIK773" s="412"/>
      <c r="CIL773" s="412"/>
      <c r="CIM773" s="412"/>
      <c r="CIN773" s="412"/>
      <c r="CIO773" s="412"/>
      <c r="CIP773" s="412"/>
      <c r="CIQ773" s="412"/>
      <c r="CIR773" s="412"/>
      <c r="CIS773" s="412"/>
      <c r="CIT773" s="412"/>
      <c r="CIU773" s="412"/>
      <c r="CIV773" s="412"/>
      <c r="CIW773" s="412"/>
      <c r="CIX773" s="412"/>
      <c r="CIY773" s="412"/>
      <c r="CIZ773" s="412"/>
      <c r="CJA773" s="412"/>
      <c r="CJB773" s="413"/>
      <c r="CJC773" s="413"/>
      <c r="CJD773" s="413"/>
      <c r="CJE773" s="413"/>
      <c r="CJF773" s="413"/>
      <c r="CJG773" s="413"/>
      <c r="CJH773" s="413"/>
      <c r="CJI773" s="413"/>
      <c r="CJJ773" s="413"/>
      <c r="CJK773" s="413"/>
      <c r="CJL773" s="413"/>
      <c r="CJM773" s="413"/>
      <c r="CJN773" s="413"/>
      <c r="CJO773" s="413"/>
      <c r="CJP773" s="413"/>
      <c r="CJQ773" s="413"/>
      <c r="CJR773" s="413"/>
      <c r="CJS773" s="413"/>
      <c r="CJT773" s="413"/>
      <c r="CJU773" s="413"/>
      <c r="CJV773" s="413"/>
      <c r="CJW773" s="413"/>
      <c r="CJX773" s="413"/>
      <c r="CJY773" s="413"/>
      <c r="CJZ773" s="414"/>
      <c r="CKA773" s="414"/>
      <c r="CKB773" s="414"/>
      <c r="CKC773" s="414"/>
      <c r="CKD773" s="414"/>
      <c r="CKE773" s="413"/>
      <c r="CKF773" s="413"/>
      <c r="CKG773" s="414"/>
      <c r="CKH773" s="414"/>
      <c r="CKI773" s="413"/>
      <c r="CKJ773" s="413"/>
      <c r="CKK773" s="414"/>
      <c r="CKL773" s="414"/>
      <c r="CKM773" s="413"/>
      <c r="CKN773" s="413"/>
      <c r="CKO773" s="413"/>
      <c r="CKP773" s="413"/>
      <c r="CKQ773" s="413"/>
      <c r="CKR773" s="413"/>
      <c r="CKS773" s="413"/>
      <c r="CKT773" s="414"/>
      <c r="CKU773" s="414"/>
      <c r="CKV773" s="413"/>
      <c r="CKW773" s="413"/>
      <c r="CKX773" s="414"/>
      <c r="CKY773" s="414"/>
      <c r="CKZ773" s="413"/>
      <c r="CLA773" s="413"/>
      <c r="CLB773" s="413"/>
      <c r="CLC773" s="413"/>
      <c r="CLD773" s="413"/>
      <c r="CLE773" s="407"/>
      <c r="CLF773" s="439"/>
      <c r="CLG773" s="413"/>
      <c r="CLH773" s="413"/>
      <c r="CLI773" s="413"/>
      <c r="CLJ773" s="413"/>
      <c r="CLK773" s="413"/>
      <c r="CLL773" s="413"/>
      <c r="CLM773" s="413"/>
      <c r="CLN773" s="412"/>
      <c r="CLO773" s="412"/>
      <c r="CLP773" s="412"/>
      <c r="CLQ773" s="412"/>
      <c r="CLR773" s="412"/>
      <c r="CLS773" s="412"/>
      <c r="CLT773" s="412"/>
      <c r="CLU773" s="412"/>
      <c r="CLV773" s="412"/>
      <c r="CLW773" s="412"/>
      <c r="CLX773" s="412"/>
      <c r="CLY773" s="412"/>
      <c r="CLZ773" s="412"/>
      <c r="CMA773" s="412"/>
      <c r="CMB773" s="412"/>
      <c r="CMC773" s="412"/>
      <c r="CMD773" s="412"/>
      <c r="CME773" s="412"/>
      <c r="CMF773" s="412"/>
      <c r="CMG773" s="412"/>
      <c r="CMH773" s="412"/>
      <c r="CMI773" s="412"/>
      <c r="CMJ773" s="412"/>
      <c r="CMK773" s="412"/>
      <c r="CML773" s="412"/>
      <c r="CMM773" s="412"/>
      <c r="CMN773" s="412"/>
      <c r="CMO773" s="412"/>
      <c r="CMP773" s="412"/>
      <c r="CMQ773" s="412"/>
      <c r="CMR773" s="412"/>
      <c r="CMS773" s="412"/>
      <c r="CMT773" s="412"/>
      <c r="CMU773" s="412"/>
      <c r="CMV773" s="412"/>
      <c r="CMW773" s="412"/>
      <c r="CMX773" s="412"/>
      <c r="CMY773" s="412"/>
      <c r="CMZ773" s="412"/>
      <c r="CNA773" s="412"/>
      <c r="CNB773" s="412"/>
      <c r="CNC773" s="412"/>
      <c r="CND773" s="412"/>
      <c r="CNE773" s="412"/>
      <c r="CNF773" s="413"/>
      <c r="CNG773" s="413"/>
      <c r="CNH773" s="413"/>
      <c r="CNI773" s="413"/>
      <c r="CNJ773" s="413"/>
      <c r="CNK773" s="413"/>
      <c r="CNL773" s="413"/>
      <c r="CNM773" s="413"/>
      <c r="CNN773" s="413"/>
      <c r="CNO773" s="413"/>
      <c r="CNP773" s="413"/>
      <c r="CNQ773" s="413"/>
      <c r="CNR773" s="413"/>
      <c r="CNS773" s="413"/>
      <c r="CNT773" s="413"/>
      <c r="CNU773" s="413"/>
      <c r="CNV773" s="413"/>
      <c r="CNW773" s="413"/>
      <c r="CNX773" s="413"/>
      <c r="CNY773" s="413"/>
      <c r="CNZ773" s="413"/>
      <c r="COA773" s="413"/>
      <c r="COB773" s="413"/>
      <c r="COC773" s="413"/>
      <c r="COD773" s="414"/>
      <c r="COE773" s="414"/>
      <c r="COF773" s="414"/>
      <c r="COG773" s="414"/>
      <c r="COH773" s="414"/>
      <c r="COI773" s="413"/>
      <c r="COJ773" s="413"/>
      <c r="COK773" s="414"/>
      <c r="COL773" s="414"/>
      <c r="COM773" s="413"/>
      <c r="CON773" s="413"/>
      <c r="COO773" s="414"/>
      <c r="COP773" s="414"/>
      <c r="COQ773" s="413"/>
      <c r="COR773" s="413"/>
      <c r="COS773" s="413"/>
      <c r="COT773" s="413"/>
      <c r="COU773" s="413"/>
      <c r="COV773" s="413"/>
      <c r="COW773" s="413"/>
      <c r="COX773" s="414"/>
      <c r="COY773" s="414"/>
      <c r="COZ773" s="413"/>
      <c r="CPA773" s="413"/>
      <c r="CPB773" s="414"/>
      <c r="CPC773" s="414"/>
      <c r="CPD773" s="413"/>
      <c r="CPE773" s="413"/>
      <c r="CPF773" s="413"/>
      <c r="CPG773" s="413"/>
      <c r="CPH773" s="413"/>
      <c r="CPI773" s="407"/>
      <c r="CPJ773" s="439"/>
      <c r="CPK773" s="413"/>
      <c r="CPL773" s="413"/>
      <c r="CPM773" s="413"/>
      <c r="CPN773" s="413"/>
      <c r="CPO773" s="413"/>
      <c r="CPP773" s="413"/>
      <c r="CPQ773" s="413"/>
      <c r="CPR773" s="412"/>
      <c r="CPS773" s="412"/>
      <c r="CPT773" s="412"/>
      <c r="CPU773" s="412"/>
      <c r="CPV773" s="412"/>
      <c r="CPW773" s="412"/>
      <c r="CPX773" s="412"/>
      <c r="CPY773" s="412"/>
      <c r="CPZ773" s="412"/>
      <c r="CQA773" s="412"/>
      <c r="CQB773" s="412"/>
      <c r="CQC773" s="412"/>
      <c r="CQD773" s="412"/>
      <c r="CQE773" s="412"/>
      <c r="CQF773" s="412"/>
      <c r="CQG773" s="412"/>
      <c r="CQH773" s="412"/>
      <c r="CQI773" s="412"/>
      <c r="CQJ773" s="412"/>
      <c r="CQK773" s="412"/>
      <c r="CQL773" s="412"/>
      <c r="CQM773" s="412"/>
      <c r="CQN773" s="412"/>
      <c r="CQO773" s="412"/>
      <c r="CQP773" s="412"/>
      <c r="CQQ773" s="412"/>
      <c r="CQR773" s="412"/>
      <c r="CQS773" s="412"/>
      <c r="CQT773" s="412"/>
      <c r="CQU773" s="412"/>
      <c r="CQV773" s="412"/>
      <c r="CQW773" s="412"/>
      <c r="CQX773" s="412"/>
      <c r="CQY773" s="412"/>
      <c r="CQZ773" s="412"/>
      <c r="CRA773" s="412"/>
      <c r="CRB773" s="412"/>
      <c r="CRC773" s="412"/>
      <c r="CRD773" s="412"/>
      <c r="CRE773" s="412"/>
      <c r="CRF773" s="412"/>
      <c r="CRG773" s="412"/>
      <c r="CRH773" s="412"/>
      <c r="CRI773" s="412"/>
      <c r="CRJ773" s="413"/>
      <c r="CRK773" s="413"/>
      <c r="CRL773" s="413"/>
      <c r="CRM773" s="413"/>
      <c r="CRN773" s="413"/>
      <c r="CRO773" s="413"/>
      <c r="CRP773" s="413"/>
      <c r="CRQ773" s="413"/>
      <c r="CRR773" s="413"/>
      <c r="CRS773" s="413"/>
      <c r="CRT773" s="413"/>
      <c r="CRU773" s="413"/>
      <c r="CRV773" s="413"/>
      <c r="CRW773" s="413"/>
      <c r="CRX773" s="413"/>
      <c r="CRY773" s="413"/>
      <c r="CRZ773" s="413"/>
      <c r="CSA773" s="413"/>
      <c r="CSB773" s="413"/>
      <c r="CSC773" s="413"/>
      <c r="CSD773" s="413"/>
      <c r="CSE773" s="413"/>
      <c r="CSF773" s="413"/>
      <c r="CSG773" s="413"/>
      <c r="CSH773" s="414"/>
      <c r="CSI773" s="414"/>
      <c r="CSJ773" s="414"/>
      <c r="CSK773" s="414"/>
      <c r="CSL773" s="414"/>
      <c r="CSM773" s="413"/>
      <c r="CSN773" s="413"/>
      <c r="CSO773" s="414"/>
      <c r="CSP773" s="414"/>
      <c r="CSQ773" s="413"/>
      <c r="CSR773" s="413"/>
      <c r="CSS773" s="414"/>
      <c r="CST773" s="414"/>
      <c r="CSU773" s="413"/>
      <c r="CSV773" s="413"/>
      <c r="CSW773" s="413"/>
      <c r="CSX773" s="413"/>
      <c r="CSY773" s="413"/>
      <c r="CSZ773" s="413"/>
      <c r="CTA773" s="413"/>
      <c r="CTB773" s="414"/>
      <c r="CTC773" s="414"/>
      <c r="CTD773" s="413"/>
      <c r="CTE773" s="413"/>
      <c r="CTF773" s="414"/>
      <c r="CTG773" s="414"/>
      <c r="CTH773" s="413"/>
      <c r="CTI773" s="413"/>
      <c r="CTJ773" s="413"/>
      <c r="CTK773" s="413"/>
      <c r="CTL773" s="413"/>
      <c r="CTM773" s="407"/>
      <c r="CTN773" s="439"/>
      <c r="CTO773" s="413"/>
      <c r="CTP773" s="413"/>
      <c r="CTQ773" s="413"/>
      <c r="CTR773" s="413"/>
      <c r="CTS773" s="413"/>
      <c r="CTT773" s="413"/>
      <c r="CTU773" s="413"/>
      <c r="CTV773" s="412"/>
      <c r="CTW773" s="412"/>
      <c r="CTX773" s="412"/>
      <c r="CTY773" s="412"/>
      <c r="CTZ773" s="412"/>
      <c r="CUA773" s="412"/>
      <c r="CUB773" s="412"/>
      <c r="CUC773" s="412"/>
      <c r="CUD773" s="412"/>
      <c r="CUE773" s="412"/>
      <c r="CUF773" s="412"/>
      <c r="CUG773" s="412"/>
      <c r="CUH773" s="412"/>
      <c r="CUI773" s="412"/>
      <c r="CUJ773" s="412"/>
      <c r="CUK773" s="412"/>
      <c r="CUL773" s="412"/>
      <c r="CUM773" s="412"/>
      <c r="CUN773" s="412"/>
      <c r="CUO773" s="412"/>
      <c r="CUP773" s="412"/>
      <c r="CUQ773" s="412"/>
      <c r="CUR773" s="412"/>
      <c r="CUS773" s="412"/>
      <c r="CUT773" s="412"/>
      <c r="CUU773" s="412"/>
      <c r="CUV773" s="412"/>
      <c r="CUW773" s="412"/>
      <c r="CUX773" s="412"/>
      <c r="CUY773" s="412"/>
      <c r="CUZ773" s="412"/>
      <c r="CVA773" s="412"/>
      <c r="CVB773" s="412"/>
      <c r="CVC773" s="412"/>
      <c r="CVD773" s="412"/>
      <c r="CVE773" s="412"/>
      <c r="CVF773" s="412"/>
      <c r="CVG773" s="412"/>
      <c r="CVH773" s="412"/>
      <c r="CVI773" s="412"/>
      <c r="CVJ773" s="412"/>
      <c r="CVK773" s="412"/>
      <c r="CVL773" s="412"/>
      <c r="CVM773" s="412"/>
      <c r="CVN773" s="413"/>
      <c r="CVO773" s="413"/>
      <c r="CVP773" s="413"/>
      <c r="CVQ773" s="413"/>
      <c r="CVR773" s="413"/>
      <c r="CVS773" s="413"/>
      <c r="CVT773" s="413"/>
      <c r="CVU773" s="413"/>
      <c r="CVV773" s="413"/>
      <c r="CVW773" s="413"/>
      <c r="CVX773" s="413"/>
      <c r="CVY773" s="413"/>
      <c r="CVZ773" s="413"/>
      <c r="CWA773" s="413"/>
      <c r="CWB773" s="413"/>
      <c r="CWC773" s="413"/>
      <c r="CWD773" s="413"/>
      <c r="CWE773" s="413"/>
      <c r="CWF773" s="413"/>
      <c r="CWG773" s="413"/>
      <c r="CWH773" s="413"/>
      <c r="CWI773" s="413"/>
      <c r="CWJ773" s="413"/>
      <c r="CWK773" s="413"/>
      <c r="CWL773" s="414"/>
      <c r="CWM773" s="414"/>
      <c r="CWN773" s="414"/>
      <c r="CWO773" s="414"/>
      <c r="CWP773" s="414"/>
      <c r="CWQ773" s="413"/>
      <c r="CWR773" s="413"/>
      <c r="CWS773" s="414"/>
      <c r="CWT773" s="414"/>
      <c r="CWU773" s="413"/>
      <c r="CWV773" s="413"/>
      <c r="CWW773" s="414"/>
      <c r="CWX773" s="414"/>
      <c r="CWY773" s="413"/>
      <c r="CWZ773" s="413"/>
      <c r="CXA773" s="413"/>
      <c r="CXB773" s="413"/>
      <c r="CXC773" s="413"/>
      <c r="CXD773" s="413"/>
      <c r="CXE773" s="413"/>
      <c r="CXF773" s="414"/>
      <c r="CXG773" s="414"/>
      <c r="CXH773" s="413"/>
      <c r="CXI773" s="413"/>
      <c r="CXJ773" s="414"/>
      <c r="CXK773" s="414"/>
      <c r="CXL773" s="413"/>
      <c r="CXM773" s="413"/>
      <c r="CXN773" s="413"/>
      <c r="CXO773" s="413"/>
      <c r="CXP773" s="413"/>
      <c r="CXQ773" s="407"/>
      <c r="CXR773" s="439"/>
      <c r="CXS773" s="413"/>
      <c r="CXT773" s="413"/>
      <c r="CXU773" s="413"/>
      <c r="CXV773" s="413"/>
      <c r="CXW773" s="413"/>
      <c r="CXX773" s="413"/>
      <c r="CXY773" s="413"/>
      <c r="CXZ773" s="412"/>
      <c r="CYA773" s="412"/>
      <c r="CYB773" s="412"/>
      <c r="CYC773" s="412"/>
      <c r="CYD773" s="412"/>
      <c r="CYE773" s="412"/>
      <c r="CYF773" s="412"/>
      <c r="CYG773" s="412"/>
      <c r="CYH773" s="412"/>
      <c r="CYI773" s="412"/>
      <c r="CYJ773" s="412"/>
      <c r="CYK773" s="412"/>
      <c r="CYL773" s="412"/>
      <c r="CYM773" s="412"/>
      <c r="CYN773" s="412"/>
      <c r="CYO773" s="412"/>
      <c r="CYP773" s="412"/>
      <c r="CYQ773" s="412"/>
      <c r="CYR773" s="412"/>
      <c r="CYS773" s="412"/>
      <c r="CYT773" s="412"/>
      <c r="CYU773" s="412"/>
      <c r="CYV773" s="412"/>
      <c r="CYW773" s="412"/>
      <c r="CYX773" s="412"/>
      <c r="CYY773" s="412"/>
      <c r="CYZ773" s="412"/>
      <c r="CZA773" s="412"/>
      <c r="CZB773" s="412"/>
      <c r="CZC773" s="412"/>
      <c r="CZD773" s="412"/>
      <c r="CZE773" s="412"/>
      <c r="CZF773" s="412"/>
      <c r="CZG773" s="412"/>
      <c r="CZH773" s="412"/>
      <c r="CZI773" s="412"/>
      <c r="CZJ773" s="412"/>
      <c r="CZK773" s="412"/>
      <c r="CZL773" s="412"/>
      <c r="CZM773" s="412"/>
      <c r="CZN773" s="412"/>
      <c r="CZO773" s="412"/>
      <c r="CZP773" s="412"/>
      <c r="CZQ773" s="412"/>
      <c r="CZR773" s="413"/>
      <c r="CZS773" s="413"/>
      <c r="CZT773" s="413"/>
      <c r="CZU773" s="413"/>
      <c r="CZV773" s="413"/>
      <c r="CZW773" s="413"/>
      <c r="CZX773" s="413"/>
      <c r="CZY773" s="413"/>
      <c r="CZZ773" s="413"/>
      <c r="DAA773" s="413"/>
      <c r="DAB773" s="413"/>
      <c r="DAC773" s="413"/>
      <c r="DAD773" s="413"/>
      <c r="DAE773" s="413"/>
      <c r="DAF773" s="413"/>
      <c r="DAG773" s="413"/>
      <c r="DAH773" s="413"/>
      <c r="DAI773" s="413"/>
      <c r="DAJ773" s="413"/>
      <c r="DAK773" s="413"/>
      <c r="DAL773" s="413"/>
      <c r="DAM773" s="413"/>
      <c r="DAN773" s="413"/>
      <c r="DAO773" s="413"/>
      <c r="DAP773" s="414"/>
      <c r="DAQ773" s="414"/>
      <c r="DAR773" s="414"/>
      <c r="DAS773" s="414"/>
      <c r="DAT773" s="414"/>
      <c r="DAU773" s="413"/>
      <c r="DAV773" s="413"/>
      <c r="DAW773" s="414"/>
      <c r="DAX773" s="414"/>
      <c r="DAY773" s="413"/>
      <c r="DAZ773" s="413"/>
      <c r="DBA773" s="414"/>
      <c r="DBB773" s="414"/>
      <c r="DBC773" s="413"/>
      <c r="DBD773" s="413"/>
      <c r="DBE773" s="413"/>
      <c r="DBF773" s="413"/>
      <c r="DBG773" s="413"/>
      <c r="DBH773" s="413"/>
      <c r="DBI773" s="413"/>
      <c r="DBJ773" s="414"/>
      <c r="DBK773" s="414"/>
      <c r="DBL773" s="413"/>
      <c r="DBM773" s="413"/>
      <c r="DBN773" s="414"/>
      <c r="DBO773" s="414"/>
      <c r="DBP773" s="413"/>
      <c r="DBQ773" s="413"/>
      <c r="DBR773" s="413"/>
      <c r="DBS773" s="413"/>
      <c r="DBT773" s="413"/>
      <c r="DBU773" s="407"/>
      <c r="DBV773" s="439"/>
      <c r="DBW773" s="413"/>
      <c r="DBX773" s="413"/>
      <c r="DBY773" s="413"/>
      <c r="DBZ773" s="413"/>
      <c r="DCA773" s="413"/>
      <c r="DCB773" s="413"/>
      <c r="DCC773" s="413"/>
      <c r="DCD773" s="412"/>
      <c r="DCE773" s="412"/>
      <c r="DCF773" s="412"/>
      <c r="DCG773" s="412"/>
      <c r="DCH773" s="412"/>
      <c r="DCI773" s="412"/>
      <c r="DCJ773" s="412"/>
      <c r="DCK773" s="412"/>
      <c r="DCL773" s="412"/>
      <c r="DCM773" s="412"/>
      <c r="DCN773" s="412"/>
      <c r="DCO773" s="412"/>
      <c r="DCP773" s="412"/>
      <c r="DCQ773" s="412"/>
      <c r="DCR773" s="412"/>
      <c r="DCS773" s="412"/>
      <c r="DCT773" s="412"/>
      <c r="DCU773" s="412"/>
      <c r="DCV773" s="412"/>
      <c r="DCW773" s="412"/>
      <c r="DCX773" s="412"/>
      <c r="DCY773" s="412"/>
      <c r="DCZ773" s="412"/>
      <c r="DDA773" s="412"/>
      <c r="DDB773" s="412"/>
      <c r="DDC773" s="412"/>
      <c r="DDD773" s="412"/>
      <c r="DDE773" s="412"/>
      <c r="DDF773" s="412"/>
      <c r="DDG773" s="412"/>
      <c r="DDH773" s="412"/>
      <c r="DDI773" s="412"/>
      <c r="DDJ773" s="412"/>
      <c r="DDK773" s="412"/>
      <c r="DDL773" s="412"/>
      <c r="DDM773" s="412"/>
      <c r="DDN773" s="412"/>
      <c r="DDO773" s="412"/>
      <c r="DDP773" s="412"/>
      <c r="DDQ773" s="412"/>
      <c r="DDR773" s="412"/>
      <c r="DDS773" s="412"/>
      <c r="DDT773" s="412"/>
      <c r="DDU773" s="412"/>
      <c r="DDV773" s="413"/>
      <c r="DDW773" s="413"/>
      <c r="DDX773" s="413"/>
      <c r="DDY773" s="413"/>
      <c r="DDZ773" s="413"/>
      <c r="DEA773" s="413"/>
      <c r="DEB773" s="413"/>
      <c r="DEC773" s="413"/>
      <c r="DED773" s="413"/>
      <c r="DEE773" s="413"/>
      <c r="DEF773" s="413"/>
      <c r="DEG773" s="413"/>
      <c r="DEH773" s="413"/>
      <c r="DEI773" s="413"/>
      <c r="DEJ773" s="413"/>
      <c r="DEK773" s="413"/>
      <c r="DEL773" s="413"/>
      <c r="DEM773" s="413"/>
      <c r="DEN773" s="413"/>
      <c r="DEO773" s="413"/>
      <c r="DEP773" s="413"/>
      <c r="DEQ773" s="413"/>
      <c r="DER773" s="413"/>
      <c r="DES773" s="413"/>
      <c r="DET773" s="414"/>
      <c r="DEU773" s="414"/>
      <c r="DEV773" s="414"/>
      <c r="DEW773" s="414"/>
      <c r="DEX773" s="414"/>
      <c r="DEY773" s="413"/>
      <c r="DEZ773" s="413"/>
      <c r="DFA773" s="414"/>
      <c r="DFB773" s="414"/>
      <c r="DFC773" s="413"/>
      <c r="DFD773" s="413"/>
      <c r="DFE773" s="414"/>
      <c r="DFF773" s="414"/>
      <c r="DFG773" s="413"/>
      <c r="DFH773" s="413"/>
      <c r="DFI773" s="413"/>
      <c r="DFJ773" s="413"/>
      <c r="DFK773" s="413"/>
      <c r="DFL773" s="413"/>
      <c r="DFM773" s="413"/>
      <c r="DFN773" s="414"/>
      <c r="DFO773" s="414"/>
      <c r="DFP773" s="413"/>
      <c r="DFQ773" s="413"/>
      <c r="DFR773" s="414"/>
      <c r="DFS773" s="414"/>
      <c r="DFT773" s="413"/>
      <c r="DFU773" s="413"/>
      <c r="DFV773" s="413"/>
      <c r="DFW773" s="413"/>
      <c r="DFX773" s="413"/>
      <c r="DFY773" s="407"/>
      <c r="DFZ773" s="439"/>
      <c r="DGA773" s="413"/>
      <c r="DGB773" s="413"/>
      <c r="DGC773" s="413"/>
      <c r="DGD773" s="413"/>
      <c r="DGE773" s="413"/>
      <c r="DGF773" s="413"/>
      <c r="DGG773" s="413"/>
      <c r="DGH773" s="412"/>
      <c r="DGI773" s="412"/>
      <c r="DGJ773" s="412"/>
      <c r="DGK773" s="412"/>
      <c r="DGL773" s="412"/>
      <c r="DGM773" s="412"/>
      <c r="DGN773" s="412"/>
      <c r="DGO773" s="412"/>
      <c r="DGP773" s="412"/>
      <c r="DGQ773" s="412"/>
      <c r="DGR773" s="412"/>
      <c r="DGS773" s="412"/>
      <c r="DGT773" s="412"/>
      <c r="DGU773" s="412"/>
      <c r="DGV773" s="412"/>
      <c r="DGW773" s="412"/>
      <c r="DGX773" s="412"/>
      <c r="DGY773" s="412"/>
      <c r="DGZ773" s="412"/>
      <c r="DHA773" s="412"/>
      <c r="DHB773" s="412"/>
      <c r="DHC773" s="412"/>
      <c r="DHD773" s="412"/>
      <c r="DHE773" s="412"/>
      <c r="DHF773" s="412"/>
      <c r="DHG773" s="412"/>
      <c r="DHH773" s="412"/>
      <c r="DHI773" s="412"/>
      <c r="DHJ773" s="412"/>
      <c r="DHK773" s="412"/>
      <c r="DHL773" s="412"/>
      <c r="DHM773" s="412"/>
      <c r="DHN773" s="412"/>
      <c r="DHO773" s="412"/>
      <c r="DHP773" s="412"/>
      <c r="DHQ773" s="412"/>
      <c r="DHR773" s="412"/>
      <c r="DHS773" s="412"/>
      <c r="DHT773" s="412"/>
      <c r="DHU773" s="412"/>
      <c r="DHV773" s="412"/>
      <c r="DHW773" s="412"/>
      <c r="DHX773" s="412"/>
      <c r="DHY773" s="412"/>
      <c r="DHZ773" s="413"/>
      <c r="DIA773" s="413"/>
      <c r="DIB773" s="413"/>
      <c r="DIC773" s="413"/>
      <c r="DID773" s="413"/>
      <c r="DIE773" s="413"/>
      <c r="DIF773" s="413"/>
      <c r="DIG773" s="413"/>
      <c r="DIH773" s="413"/>
      <c r="DII773" s="413"/>
      <c r="DIJ773" s="413"/>
      <c r="DIK773" s="413"/>
      <c r="DIL773" s="413"/>
      <c r="DIM773" s="413"/>
      <c r="DIN773" s="413"/>
      <c r="DIO773" s="413"/>
      <c r="DIP773" s="413"/>
      <c r="DIQ773" s="413"/>
      <c r="DIR773" s="413"/>
      <c r="DIS773" s="413"/>
      <c r="DIT773" s="413"/>
      <c r="DIU773" s="413"/>
      <c r="DIV773" s="413"/>
      <c r="DIW773" s="413"/>
      <c r="DIX773" s="414"/>
      <c r="DIY773" s="414"/>
      <c r="DIZ773" s="414"/>
      <c r="DJA773" s="414"/>
      <c r="DJB773" s="414"/>
      <c r="DJC773" s="413"/>
      <c r="DJD773" s="413"/>
      <c r="DJE773" s="414"/>
      <c r="DJF773" s="414"/>
      <c r="DJG773" s="413"/>
      <c r="DJH773" s="413"/>
      <c r="DJI773" s="414"/>
      <c r="DJJ773" s="414"/>
      <c r="DJK773" s="413"/>
      <c r="DJL773" s="413"/>
      <c r="DJM773" s="413"/>
      <c r="DJN773" s="413"/>
      <c r="DJO773" s="413"/>
      <c r="DJP773" s="413"/>
      <c r="DJQ773" s="413"/>
      <c r="DJR773" s="414"/>
      <c r="DJS773" s="414"/>
      <c r="DJT773" s="413"/>
      <c r="DJU773" s="413"/>
      <c r="DJV773" s="414"/>
      <c r="DJW773" s="414"/>
      <c r="DJX773" s="413"/>
      <c r="DJY773" s="413"/>
      <c r="DJZ773" s="413"/>
      <c r="DKA773" s="413"/>
      <c r="DKB773" s="413"/>
      <c r="DKC773" s="407"/>
      <c r="DKD773" s="439"/>
      <c r="DKE773" s="413"/>
      <c r="DKF773" s="413"/>
      <c r="DKG773" s="413"/>
      <c r="DKH773" s="413"/>
      <c r="DKI773" s="413"/>
      <c r="DKJ773" s="413"/>
      <c r="DKK773" s="413"/>
      <c r="DKL773" s="412"/>
      <c r="DKM773" s="412"/>
      <c r="DKN773" s="412"/>
      <c r="DKO773" s="412"/>
      <c r="DKP773" s="412"/>
      <c r="DKQ773" s="412"/>
      <c r="DKR773" s="412"/>
      <c r="DKS773" s="412"/>
      <c r="DKT773" s="412"/>
      <c r="DKU773" s="412"/>
      <c r="DKV773" s="412"/>
      <c r="DKW773" s="412"/>
      <c r="DKX773" s="412"/>
      <c r="DKY773" s="412"/>
      <c r="DKZ773" s="412"/>
      <c r="DLA773" s="412"/>
      <c r="DLB773" s="412"/>
      <c r="DLC773" s="412"/>
      <c r="DLD773" s="412"/>
      <c r="DLE773" s="412"/>
      <c r="DLF773" s="412"/>
      <c r="DLG773" s="412"/>
      <c r="DLH773" s="412"/>
      <c r="DLI773" s="412"/>
      <c r="DLJ773" s="412"/>
      <c r="DLK773" s="412"/>
      <c r="DLL773" s="412"/>
      <c r="DLM773" s="412"/>
      <c r="DLN773" s="412"/>
      <c r="DLO773" s="412"/>
      <c r="DLP773" s="412"/>
      <c r="DLQ773" s="412"/>
      <c r="DLR773" s="412"/>
      <c r="DLS773" s="412"/>
      <c r="DLT773" s="412"/>
      <c r="DLU773" s="412"/>
      <c r="DLV773" s="412"/>
      <c r="DLW773" s="412"/>
      <c r="DLX773" s="412"/>
      <c r="DLY773" s="412"/>
      <c r="DLZ773" s="412"/>
      <c r="DMA773" s="412"/>
      <c r="DMB773" s="412"/>
      <c r="DMC773" s="412"/>
      <c r="DMD773" s="413"/>
      <c r="DME773" s="413"/>
      <c r="DMF773" s="413"/>
      <c r="DMG773" s="413"/>
      <c r="DMH773" s="413"/>
      <c r="DMI773" s="413"/>
      <c r="DMJ773" s="413"/>
      <c r="DMK773" s="413"/>
      <c r="DML773" s="413"/>
      <c r="DMM773" s="413"/>
      <c r="DMN773" s="413"/>
      <c r="DMO773" s="413"/>
      <c r="DMP773" s="413"/>
      <c r="DMQ773" s="413"/>
      <c r="DMR773" s="413"/>
      <c r="DMS773" s="413"/>
      <c r="DMT773" s="413"/>
      <c r="DMU773" s="413"/>
      <c r="DMV773" s="413"/>
      <c r="DMW773" s="413"/>
      <c r="DMX773" s="413"/>
      <c r="DMY773" s="413"/>
      <c r="DMZ773" s="413"/>
      <c r="DNA773" s="413"/>
      <c r="DNB773" s="414"/>
      <c r="DNC773" s="414"/>
      <c r="DND773" s="414"/>
      <c r="DNE773" s="414"/>
      <c r="DNF773" s="414"/>
      <c r="DNG773" s="413"/>
      <c r="DNH773" s="413"/>
      <c r="DNI773" s="414"/>
      <c r="DNJ773" s="414"/>
      <c r="DNK773" s="413"/>
      <c r="DNL773" s="413"/>
      <c r="DNM773" s="414"/>
      <c r="DNN773" s="414"/>
      <c r="DNO773" s="413"/>
      <c r="DNP773" s="413"/>
      <c r="DNQ773" s="413"/>
      <c r="DNR773" s="413"/>
      <c r="DNS773" s="413"/>
      <c r="DNT773" s="413"/>
      <c r="DNU773" s="413"/>
      <c r="DNV773" s="414"/>
      <c r="DNW773" s="414"/>
      <c r="DNX773" s="413"/>
      <c r="DNY773" s="413"/>
      <c r="DNZ773" s="414"/>
      <c r="DOA773" s="414"/>
      <c r="DOB773" s="413"/>
      <c r="DOC773" s="413"/>
      <c r="DOD773" s="413"/>
      <c r="DOE773" s="413"/>
      <c r="DOF773" s="413"/>
      <c r="DOG773" s="407"/>
      <c r="DOH773" s="439"/>
      <c r="DOI773" s="413"/>
      <c r="DOJ773" s="413"/>
      <c r="DOK773" s="413"/>
      <c r="DOL773" s="413"/>
      <c r="DOM773" s="413"/>
      <c r="DON773" s="413"/>
      <c r="DOO773" s="413"/>
      <c r="DOP773" s="412"/>
      <c r="DOQ773" s="412"/>
      <c r="DOR773" s="412"/>
      <c r="DOS773" s="412"/>
      <c r="DOT773" s="412"/>
      <c r="DOU773" s="412"/>
      <c r="DOV773" s="412"/>
      <c r="DOW773" s="412"/>
      <c r="DOX773" s="412"/>
      <c r="DOY773" s="412"/>
      <c r="DOZ773" s="412"/>
      <c r="DPA773" s="412"/>
      <c r="DPB773" s="412"/>
      <c r="DPC773" s="412"/>
      <c r="DPD773" s="412"/>
      <c r="DPE773" s="412"/>
      <c r="DPF773" s="412"/>
      <c r="DPG773" s="412"/>
      <c r="DPH773" s="412"/>
      <c r="DPI773" s="412"/>
      <c r="DPJ773" s="412"/>
      <c r="DPK773" s="412"/>
      <c r="DPL773" s="412"/>
      <c r="DPM773" s="412"/>
      <c r="DPN773" s="412"/>
      <c r="DPO773" s="412"/>
      <c r="DPP773" s="412"/>
      <c r="DPQ773" s="412"/>
      <c r="DPR773" s="412"/>
      <c r="DPS773" s="412"/>
      <c r="DPT773" s="412"/>
      <c r="DPU773" s="412"/>
      <c r="DPV773" s="412"/>
      <c r="DPW773" s="412"/>
      <c r="DPX773" s="412"/>
      <c r="DPY773" s="412"/>
      <c r="DPZ773" s="412"/>
      <c r="DQA773" s="412"/>
      <c r="DQB773" s="412"/>
      <c r="DQC773" s="412"/>
      <c r="DQD773" s="412"/>
      <c r="DQE773" s="412"/>
      <c r="DQF773" s="412"/>
      <c r="DQG773" s="412"/>
      <c r="DQH773" s="413"/>
      <c r="DQI773" s="413"/>
      <c r="DQJ773" s="413"/>
      <c r="DQK773" s="413"/>
      <c r="DQL773" s="413"/>
      <c r="DQM773" s="413"/>
      <c r="DQN773" s="413"/>
      <c r="DQO773" s="413"/>
      <c r="DQP773" s="413"/>
      <c r="DQQ773" s="413"/>
      <c r="DQR773" s="413"/>
      <c r="DQS773" s="413"/>
      <c r="DQT773" s="413"/>
      <c r="DQU773" s="413"/>
      <c r="DQV773" s="413"/>
      <c r="DQW773" s="413"/>
      <c r="DQX773" s="413"/>
      <c r="DQY773" s="413"/>
      <c r="DQZ773" s="413"/>
      <c r="DRA773" s="413"/>
      <c r="DRB773" s="413"/>
      <c r="DRC773" s="413"/>
      <c r="DRD773" s="413"/>
      <c r="DRE773" s="413"/>
      <c r="DRF773" s="414"/>
      <c r="DRG773" s="414"/>
      <c r="DRH773" s="414"/>
      <c r="DRI773" s="414"/>
      <c r="DRJ773" s="414"/>
      <c r="DRK773" s="413"/>
      <c r="DRL773" s="413"/>
      <c r="DRM773" s="414"/>
      <c r="DRN773" s="414"/>
      <c r="DRO773" s="413"/>
      <c r="DRP773" s="413"/>
      <c r="DRQ773" s="414"/>
      <c r="DRR773" s="414"/>
      <c r="DRS773" s="413"/>
      <c r="DRT773" s="413"/>
      <c r="DRU773" s="413"/>
      <c r="DRV773" s="413"/>
      <c r="DRW773" s="413"/>
      <c r="DRX773" s="413"/>
      <c r="DRY773" s="413"/>
      <c r="DRZ773" s="414"/>
      <c r="DSA773" s="414"/>
      <c r="DSB773" s="413"/>
      <c r="DSC773" s="413"/>
      <c r="DSD773" s="414"/>
      <c r="DSE773" s="414"/>
      <c r="DSF773" s="413"/>
      <c r="DSG773" s="413"/>
      <c r="DSH773" s="413"/>
      <c r="DSI773" s="413"/>
      <c r="DSJ773" s="413"/>
      <c r="DSK773" s="407"/>
      <c r="DSL773" s="439"/>
      <c r="DSM773" s="413"/>
      <c r="DSN773" s="413"/>
      <c r="DSO773" s="413"/>
      <c r="DSP773" s="413"/>
      <c r="DSQ773" s="413"/>
      <c r="DSR773" s="413"/>
      <c r="DSS773" s="413"/>
      <c r="DST773" s="412"/>
      <c r="DSU773" s="412"/>
      <c r="DSV773" s="412"/>
      <c r="DSW773" s="412"/>
      <c r="DSX773" s="412"/>
      <c r="DSY773" s="412"/>
      <c r="DSZ773" s="412"/>
      <c r="DTA773" s="412"/>
      <c r="DTB773" s="412"/>
      <c r="DTC773" s="412"/>
      <c r="DTD773" s="412"/>
      <c r="DTE773" s="412"/>
      <c r="DTF773" s="412"/>
      <c r="DTG773" s="412"/>
      <c r="DTH773" s="412"/>
      <c r="DTI773" s="412"/>
      <c r="DTJ773" s="412"/>
      <c r="DTK773" s="412"/>
      <c r="DTL773" s="412"/>
      <c r="DTM773" s="412"/>
      <c r="DTN773" s="412"/>
      <c r="DTO773" s="412"/>
      <c r="DTP773" s="412"/>
      <c r="DTQ773" s="412"/>
      <c r="DTR773" s="412"/>
      <c r="DTS773" s="412"/>
      <c r="DTT773" s="412"/>
      <c r="DTU773" s="412"/>
      <c r="DTV773" s="412"/>
      <c r="DTW773" s="412"/>
      <c r="DTX773" s="412"/>
      <c r="DTY773" s="412"/>
      <c r="DTZ773" s="412"/>
      <c r="DUA773" s="412"/>
      <c r="DUB773" s="412"/>
      <c r="DUC773" s="412"/>
      <c r="DUD773" s="412"/>
      <c r="DUE773" s="412"/>
      <c r="DUF773" s="412"/>
      <c r="DUG773" s="412"/>
      <c r="DUH773" s="412"/>
      <c r="DUI773" s="412"/>
      <c r="DUJ773" s="412"/>
      <c r="DUK773" s="412"/>
      <c r="DUL773" s="413"/>
      <c r="DUM773" s="413"/>
      <c r="DUN773" s="413"/>
      <c r="DUO773" s="413"/>
      <c r="DUP773" s="413"/>
      <c r="DUQ773" s="413"/>
      <c r="DUR773" s="413"/>
      <c r="DUS773" s="413"/>
      <c r="DUT773" s="413"/>
      <c r="DUU773" s="413"/>
      <c r="DUV773" s="413"/>
      <c r="DUW773" s="413"/>
      <c r="DUX773" s="413"/>
      <c r="DUY773" s="413"/>
      <c r="DUZ773" s="413"/>
      <c r="DVA773" s="413"/>
      <c r="DVB773" s="413"/>
      <c r="DVC773" s="413"/>
      <c r="DVD773" s="413"/>
      <c r="DVE773" s="413"/>
      <c r="DVF773" s="413"/>
      <c r="DVG773" s="413"/>
      <c r="DVH773" s="413"/>
      <c r="DVI773" s="413"/>
      <c r="DVJ773" s="414"/>
      <c r="DVK773" s="414"/>
      <c r="DVL773" s="414"/>
      <c r="DVM773" s="414"/>
      <c r="DVN773" s="414"/>
      <c r="DVO773" s="413"/>
      <c r="DVP773" s="413"/>
      <c r="DVQ773" s="414"/>
      <c r="DVR773" s="414"/>
      <c r="DVS773" s="413"/>
      <c r="DVT773" s="413"/>
      <c r="DVU773" s="414"/>
      <c r="DVV773" s="414"/>
      <c r="DVW773" s="413"/>
      <c r="DVX773" s="413"/>
      <c r="DVY773" s="413"/>
      <c r="DVZ773" s="413"/>
      <c r="DWA773" s="413"/>
      <c r="DWB773" s="413"/>
      <c r="DWC773" s="413"/>
      <c r="DWD773" s="414"/>
      <c r="DWE773" s="414"/>
      <c r="DWF773" s="413"/>
      <c r="DWG773" s="413"/>
      <c r="DWH773" s="414"/>
      <c r="DWI773" s="414"/>
      <c r="DWJ773" s="413"/>
      <c r="DWK773" s="413"/>
      <c r="DWL773" s="413"/>
      <c r="DWM773" s="413"/>
      <c r="DWN773" s="413"/>
      <c r="DWO773" s="407"/>
      <c r="DWP773" s="439"/>
      <c r="DWQ773" s="413"/>
      <c r="DWR773" s="413"/>
      <c r="DWS773" s="413"/>
      <c r="DWT773" s="413"/>
      <c r="DWU773" s="413"/>
      <c r="DWV773" s="413"/>
      <c r="DWW773" s="413"/>
      <c r="DWX773" s="412"/>
      <c r="DWY773" s="412"/>
      <c r="DWZ773" s="412"/>
      <c r="DXA773" s="412"/>
      <c r="DXB773" s="412"/>
      <c r="DXC773" s="412"/>
      <c r="DXD773" s="412"/>
      <c r="DXE773" s="412"/>
      <c r="DXF773" s="412"/>
      <c r="DXG773" s="412"/>
      <c r="DXH773" s="412"/>
      <c r="DXI773" s="412"/>
      <c r="DXJ773" s="412"/>
      <c r="DXK773" s="412"/>
      <c r="DXL773" s="412"/>
      <c r="DXM773" s="412"/>
      <c r="DXN773" s="412"/>
      <c r="DXO773" s="412"/>
      <c r="DXP773" s="412"/>
      <c r="DXQ773" s="412"/>
      <c r="DXR773" s="412"/>
      <c r="DXS773" s="412"/>
      <c r="DXT773" s="412"/>
      <c r="DXU773" s="412"/>
      <c r="DXV773" s="412"/>
      <c r="DXW773" s="412"/>
      <c r="DXX773" s="412"/>
      <c r="DXY773" s="412"/>
      <c r="DXZ773" s="412"/>
      <c r="DYA773" s="412"/>
      <c r="DYB773" s="412"/>
      <c r="DYC773" s="412"/>
      <c r="DYD773" s="412"/>
      <c r="DYE773" s="412"/>
      <c r="DYF773" s="412"/>
      <c r="DYG773" s="412"/>
      <c r="DYH773" s="412"/>
      <c r="DYI773" s="412"/>
      <c r="DYJ773" s="412"/>
      <c r="DYK773" s="412"/>
      <c r="DYL773" s="412"/>
      <c r="DYM773" s="412"/>
      <c r="DYN773" s="412"/>
      <c r="DYO773" s="412"/>
      <c r="DYP773" s="413"/>
      <c r="DYQ773" s="413"/>
      <c r="DYR773" s="413"/>
      <c r="DYS773" s="413"/>
      <c r="DYT773" s="413"/>
      <c r="DYU773" s="413"/>
      <c r="DYV773" s="413"/>
      <c r="DYW773" s="413"/>
      <c r="DYX773" s="413"/>
      <c r="DYY773" s="413"/>
      <c r="DYZ773" s="413"/>
      <c r="DZA773" s="413"/>
      <c r="DZB773" s="413"/>
      <c r="DZC773" s="413"/>
      <c r="DZD773" s="413"/>
      <c r="DZE773" s="413"/>
      <c r="DZF773" s="413"/>
      <c r="DZG773" s="413"/>
      <c r="DZH773" s="413"/>
      <c r="DZI773" s="413"/>
      <c r="DZJ773" s="413"/>
      <c r="DZK773" s="413"/>
      <c r="DZL773" s="413"/>
      <c r="DZM773" s="413"/>
      <c r="DZN773" s="414"/>
      <c r="DZO773" s="414"/>
      <c r="DZP773" s="414"/>
      <c r="DZQ773" s="414"/>
      <c r="DZR773" s="414"/>
      <c r="DZS773" s="413"/>
      <c r="DZT773" s="413"/>
      <c r="DZU773" s="414"/>
      <c r="DZV773" s="414"/>
      <c r="DZW773" s="413"/>
      <c r="DZX773" s="413"/>
      <c r="DZY773" s="414"/>
      <c r="DZZ773" s="414"/>
      <c r="EAA773" s="413"/>
      <c r="EAB773" s="413"/>
      <c r="EAC773" s="413"/>
      <c r="EAD773" s="413"/>
      <c r="EAE773" s="413"/>
      <c r="EAF773" s="413"/>
      <c r="EAG773" s="413"/>
      <c r="EAH773" s="414"/>
      <c r="EAI773" s="414"/>
      <c r="EAJ773" s="413"/>
      <c r="EAK773" s="413"/>
      <c r="EAL773" s="414"/>
      <c r="EAM773" s="414"/>
      <c r="EAN773" s="413"/>
      <c r="EAO773" s="413"/>
      <c r="EAP773" s="413"/>
      <c r="EAQ773" s="413"/>
      <c r="EAR773" s="413"/>
      <c r="EAS773" s="407"/>
      <c r="EAT773" s="439"/>
      <c r="EAU773" s="413"/>
      <c r="EAV773" s="413"/>
      <c r="EAW773" s="413"/>
      <c r="EAX773" s="413"/>
      <c r="EAY773" s="413"/>
      <c r="EAZ773" s="413"/>
      <c r="EBA773" s="413"/>
      <c r="EBB773" s="412"/>
      <c r="EBC773" s="412"/>
      <c r="EBD773" s="412"/>
      <c r="EBE773" s="412"/>
      <c r="EBF773" s="412"/>
      <c r="EBG773" s="412"/>
      <c r="EBH773" s="412"/>
      <c r="EBI773" s="412"/>
      <c r="EBJ773" s="412"/>
      <c r="EBK773" s="412"/>
      <c r="EBL773" s="412"/>
      <c r="EBM773" s="412"/>
      <c r="EBN773" s="412"/>
      <c r="EBO773" s="412"/>
      <c r="EBP773" s="412"/>
      <c r="EBQ773" s="412"/>
      <c r="EBR773" s="412"/>
      <c r="EBS773" s="412"/>
      <c r="EBT773" s="412"/>
      <c r="EBU773" s="412"/>
      <c r="EBV773" s="412"/>
      <c r="EBW773" s="412"/>
      <c r="EBX773" s="412"/>
      <c r="EBY773" s="412"/>
      <c r="EBZ773" s="412"/>
      <c r="ECA773" s="412"/>
      <c r="ECB773" s="412"/>
      <c r="ECC773" s="412"/>
      <c r="ECD773" s="412"/>
      <c r="ECE773" s="412"/>
      <c r="ECF773" s="412"/>
      <c r="ECG773" s="412"/>
      <c r="ECH773" s="412"/>
      <c r="ECI773" s="412"/>
      <c r="ECJ773" s="412"/>
      <c r="ECK773" s="412"/>
      <c r="ECL773" s="412"/>
      <c r="ECM773" s="412"/>
      <c r="ECN773" s="412"/>
      <c r="ECO773" s="412"/>
      <c r="ECP773" s="412"/>
      <c r="ECQ773" s="412"/>
      <c r="ECR773" s="412"/>
      <c r="ECS773" s="412"/>
      <c r="ECT773" s="413"/>
      <c r="ECU773" s="413"/>
      <c r="ECV773" s="413"/>
      <c r="ECW773" s="413"/>
      <c r="ECX773" s="413"/>
      <c r="ECY773" s="413"/>
      <c r="ECZ773" s="413"/>
      <c r="EDA773" s="413"/>
      <c r="EDB773" s="413"/>
      <c r="EDC773" s="413"/>
      <c r="EDD773" s="413"/>
      <c r="EDE773" s="413"/>
      <c r="EDF773" s="413"/>
      <c r="EDG773" s="413"/>
      <c r="EDH773" s="413"/>
      <c r="EDI773" s="413"/>
      <c r="EDJ773" s="413"/>
      <c r="EDK773" s="413"/>
      <c r="EDL773" s="413"/>
      <c r="EDM773" s="413"/>
      <c r="EDN773" s="413"/>
      <c r="EDO773" s="413"/>
      <c r="EDP773" s="413"/>
      <c r="EDQ773" s="413"/>
      <c r="EDR773" s="414"/>
      <c r="EDS773" s="414"/>
      <c r="EDT773" s="414"/>
      <c r="EDU773" s="414"/>
      <c r="EDV773" s="414"/>
      <c r="EDW773" s="413"/>
      <c r="EDX773" s="413"/>
      <c r="EDY773" s="414"/>
      <c r="EDZ773" s="414"/>
      <c r="EEA773" s="413"/>
      <c r="EEB773" s="413"/>
      <c r="EEC773" s="414"/>
      <c r="EED773" s="414"/>
      <c r="EEE773" s="413"/>
      <c r="EEF773" s="413"/>
      <c r="EEG773" s="413"/>
      <c r="EEH773" s="413"/>
      <c r="EEI773" s="413"/>
      <c r="EEJ773" s="413"/>
      <c r="EEK773" s="413"/>
      <c r="EEL773" s="414"/>
      <c r="EEM773" s="414"/>
      <c r="EEN773" s="413"/>
      <c r="EEO773" s="413"/>
      <c r="EEP773" s="414"/>
      <c r="EEQ773" s="414"/>
      <c r="EER773" s="413"/>
      <c r="EES773" s="413"/>
      <c r="EET773" s="413"/>
      <c r="EEU773" s="413"/>
      <c r="EEV773" s="413"/>
      <c r="EEW773" s="407"/>
      <c r="EEX773" s="439"/>
      <c r="EEY773" s="413"/>
      <c r="EEZ773" s="413"/>
      <c r="EFA773" s="413"/>
      <c r="EFB773" s="413"/>
      <c r="EFC773" s="413"/>
      <c r="EFD773" s="413"/>
      <c r="EFE773" s="413"/>
      <c r="EFF773" s="412"/>
      <c r="EFG773" s="412"/>
      <c r="EFH773" s="412"/>
      <c r="EFI773" s="412"/>
      <c r="EFJ773" s="412"/>
      <c r="EFK773" s="412"/>
      <c r="EFL773" s="412"/>
      <c r="EFM773" s="412"/>
      <c r="EFN773" s="412"/>
      <c r="EFO773" s="412"/>
      <c r="EFP773" s="412"/>
      <c r="EFQ773" s="412"/>
      <c r="EFR773" s="412"/>
      <c r="EFS773" s="412"/>
      <c r="EFT773" s="412"/>
      <c r="EFU773" s="412"/>
      <c r="EFV773" s="412"/>
      <c r="EFW773" s="412"/>
      <c r="EFX773" s="412"/>
      <c r="EFY773" s="412"/>
      <c r="EFZ773" s="412"/>
      <c r="EGA773" s="412"/>
      <c r="EGB773" s="412"/>
      <c r="EGC773" s="412"/>
      <c r="EGD773" s="412"/>
      <c r="EGE773" s="412"/>
      <c r="EGF773" s="412"/>
      <c r="EGG773" s="412"/>
      <c r="EGH773" s="412"/>
      <c r="EGI773" s="412"/>
      <c r="EGJ773" s="412"/>
      <c r="EGK773" s="412"/>
      <c r="EGL773" s="412"/>
      <c r="EGM773" s="412"/>
      <c r="EGN773" s="412"/>
      <c r="EGO773" s="412"/>
      <c r="EGP773" s="412"/>
      <c r="EGQ773" s="412"/>
      <c r="EGR773" s="412"/>
      <c r="EGS773" s="412"/>
      <c r="EGT773" s="412"/>
      <c r="EGU773" s="412"/>
      <c r="EGV773" s="412"/>
      <c r="EGW773" s="412"/>
      <c r="EGX773" s="413"/>
      <c r="EGY773" s="413"/>
      <c r="EGZ773" s="413"/>
      <c r="EHA773" s="413"/>
      <c r="EHB773" s="413"/>
      <c r="EHC773" s="413"/>
      <c r="EHD773" s="413"/>
      <c r="EHE773" s="413"/>
      <c r="EHF773" s="413"/>
      <c r="EHG773" s="413"/>
      <c r="EHH773" s="413"/>
      <c r="EHI773" s="413"/>
      <c r="EHJ773" s="413"/>
      <c r="EHK773" s="413"/>
      <c r="EHL773" s="413"/>
      <c r="EHM773" s="413"/>
      <c r="EHN773" s="413"/>
      <c r="EHO773" s="413"/>
      <c r="EHP773" s="413"/>
      <c r="EHQ773" s="413"/>
      <c r="EHR773" s="413"/>
      <c r="EHS773" s="413"/>
      <c r="EHT773" s="413"/>
      <c r="EHU773" s="413"/>
      <c r="EHV773" s="414"/>
      <c r="EHW773" s="414"/>
      <c r="EHX773" s="414"/>
      <c r="EHY773" s="414"/>
      <c r="EHZ773" s="414"/>
      <c r="EIA773" s="413"/>
      <c r="EIB773" s="413"/>
      <c r="EIC773" s="414"/>
      <c r="EID773" s="414"/>
      <c r="EIE773" s="413"/>
      <c r="EIF773" s="413"/>
      <c r="EIG773" s="414"/>
      <c r="EIH773" s="414"/>
      <c r="EII773" s="413"/>
      <c r="EIJ773" s="413"/>
      <c r="EIK773" s="413"/>
      <c r="EIL773" s="413"/>
      <c r="EIM773" s="413"/>
      <c r="EIN773" s="413"/>
      <c r="EIO773" s="413"/>
      <c r="EIP773" s="414"/>
      <c r="EIQ773" s="414"/>
      <c r="EIR773" s="413"/>
      <c r="EIS773" s="413"/>
      <c r="EIT773" s="414"/>
      <c r="EIU773" s="414"/>
      <c r="EIV773" s="413"/>
      <c r="EIW773" s="413"/>
      <c r="EIX773" s="413"/>
      <c r="EIY773" s="413"/>
      <c r="EIZ773" s="413"/>
      <c r="EJA773" s="407"/>
      <c r="EJB773" s="439"/>
      <c r="EJC773" s="413"/>
      <c r="EJD773" s="413"/>
      <c r="EJE773" s="413"/>
      <c r="EJF773" s="413"/>
      <c r="EJG773" s="413"/>
      <c r="EJH773" s="413"/>
      <c r="EJI773" s="413"/>
      <c r="EJJ773" s="412"/>
      <c r="EJK773" s="412"/>
      <c r="EJL773" s="412"/>
      <c r="EJM773" s="412"/>
      <c r="EJN773" s="412"/>
      <c r="EJO773" s="412"/>
      <c r="EJP773" s="412"/>
      <c r="EJQ773" s="412"/>
      <c r="EJR773" s="412"/>
      <c r="EJS773" s="412"/>
      <c r="EJT773" s="412"/>
      <c r="EJU773" s="412"/>
      <c r="EJV773" s="412"/>
      <c r="EJW773" s="412"/>
      <c r="EJX773" s="412"/>
      <c r="EJY773" s="412"/>
      <c r="EJZ773" s="412"/>
      <c r="EKA773" s="412"/>
      <c r="EKB773" s="412"/>
      <c r="EKC773" s="412"/>
      <c r="EKD773" s="412"/>
      <c r="EKE773" s="412"/>
      <c r="EKF773" s="412"/>
      <c r="EKG773" s="412"/>
      <c r="EKH773" s="412"/>
      <c r="EKI773" s="412"/>
      <c r="EKJ773" s="412"/>
      <c r="EKK773" s="412"/>
      <c r="EKL773" s="412"/>
      <c r="EKM773" s="412"/>
      <c r="EKN773" s="412"/>
      <c r="EKO773" s="412"/>
      <c r="EKP773" s="412"/>
      <c r="EKQ773" s="412"/>
      <c r="EKR773" s="412"/>
      <c r="EKS773" s="412"/>
      <c r="EKT773" s="412"/>
      <c r="EKU773" s="412"/>
      <c r="EKV773" s="412"/>
      <c r="EKW773" s="412"/>
      <c r="EKX773" s="412"/>
      <c r="EKY773" s="412"/>
      <c r="EKZ773" s="412"/>
      <c r="ELA773" s="412"/>
      <c r="ELB773" s="413"/>
      <c r="ELC773" s="413"/>
      <c r="ELD773" s="413"/>
      <c r="ELE773" s="413"/>
      <c r="ELF773" s="413"/>
      <c r="ELG773" s="413"/>
      <c r="ELH773" s="413"/>
      <c r="ELI773" s="413"/>
      <c r="ELJ773" s="413"/>
      <c r="ELK773" s="413"/>
      <c r="ELL773" s="413"/>
      <c r="ELM773" s="413"/>
      <c r="ELN773" s="413"/>
      <c r="ELO773" s="413"/>
      <c r="ELP773" s="413"/>
      <c r="ELQ773" s="413"/>
      <c r="ELR773" s="413"/>
      <c r="ELS773" s="413"/>
      <c r="ELT773" s="413"/>
      <c r="ELU773" s="413"/>
      <c r="ELV773" s="413"/>
      <c r="ELW773" s="413"/>
      <c r="ELX773" s="413"/>
      <c r="ELY773" s="413"/>
      <c r="ELZ773" s="414"/>
      <c r="EMA773" s="414"/>
      <c r="EMB773" s="414"/>
      <c r="EMC773" s="414"/>
      <c r="EMD773" s="414"/>
      <c r="EME773" s="413"/>
      <c r="EMF773" s="413"/>
      <c r="EMG773" s="414"/>
      <c r="EMH773" s="414"/>
      <c r="EMI773" s="413"/>
      <c r="EMJ773" s="413"/>
      <c r="EMK773" s="414"/>
      <c r="EML773" s="414"/>
      <c r="EMM773" s="413"/>
      <c r="EMN773" s="413"/>
      <c r="EMO773" s="413"/>
      <c r="EMP773" s="413"/>
      <c r="EMQ773" s="413"/>
      <c r="EMR773" s="413"/>
      <c r="EMS773" s="413"/>
      <c r="EMT773" s="414"/>
      <c r="EMU773" s="414"/>
      <c r="EMV773" s="413"/>
      <c r="EMW773" s="413"/>
      <c r="EMX773" s="414"/>
      <c r="EMY773" s="414"/>
      <c r="EMZ773" s="413"/>
      <c r="ENA773" s="413"/>
      <c r="ENB773" s="413"/>
      <c r="ENC773" s="413"/>
      <c r="END773" s="413"/>
      <c r="ENE773" s="407"/>
      <c r="ENF773" s="439"/>
      <c r="ENG773" s="413"/>
      <c r="ENH773" s="413"/>
      <c r="ENI773" s="413"/>
      <c r="ENJ773" s="413"/>
      <c r="ENK773" s="413"/>
      <c r="ENL773" s="413"/>
      <c r="ENM773" s="413"/>
      <c r="ENN773" s="412"/>
      <c r="ENO773" s="412"/>
      <c r="ENP773" s="412"/>
      <c r="ENQ773" s="412"/>
      <c r="ENR773" s="412"/>
      <c r="ENS773" s="412"/>
      <c r="ENT773" s="412"/>
      <c r="ENU773" s="412"/>
      <c r="ENV773" s="412"/>
      <c r="ENW773" s="412"/>
      <c r="ENX773" s="412"/>
      <c r="ENY773" s="412"/>
      <c r="ENZ773" s="412"/>
      <c r="EOA773" s="412"/>
      <c r="EOB773" s="412"/>
      <c r="EOC773" s="412"/>
      <c r="EOD773" s="412"/>
      <c r="EOE773" s="412"/>
      <c r="EOF773" s="412"/>
      <c r="EOG773" s="412"/>
      <c r="EOH773" s="412"/>
      <c r="EOI773" s="412"/>
      <c r="EOJ773" s="412"/>
      <c r="EOK773" s="412"/>
      <c r="EOL773" s="412"/>
      <c r="EOM773" s="412"/>
      <c r="EON773" s="412"/>
      <c r="EOO773" s="412"/>
      <c r="EOP773" s="412"/>
      <c r="EOQ773" s="412"/>
      <c r="EOR773" s="412"/>
      <c r="EOS773" s="412"/>
      <c r="EOT773" s="412"/>
      <c r="EOU773" s="412"/>
      <c r="EOV773" s="412"/>
      <c r="EOW773" s="412"/>
      <c r="EOX773" s="412"/>
      <c r="EOY773" s="412"/>
      <c r="EOZ773" s="412"/>
      <c r="EPA773" s="412"/>
      <c r="EPB773" s="412"/>
      <c r="EPC773" s="412"/>
      <c r="EPD773" s="412"/>
      <c r="EPE773" s="412"/>
      <c r="EPF773" s="413"/>
      <c r="EPG773" s="413"/>
      <c r="EPH773" s="413"/>
      <c r="EPI773" s="413"/>
      <c r="EPJ773" s="413"/>
      <c r="EPK773" s="413"/>
      <c r="EPL773" s="413"/>
      <c r="EPM773" s="413"/>
      <c r="EPN773" s="413"/>
      <c r="EPO773" s="413"/>
      <c r="EPP773" s="413"/>
      <c r="EPQ773" s="413"/>
      <c r="EPR773" s="413"/>
      <c r="EPS773" s="413"/>
      <c r="EPT773" s="413"/>
      <c r="EPU773" s="413"/>
      <c r="EPV773" s="413"/>
      <c r="EPW773" s="413"/>
      <c r="EPX773" s="413"/>
      <c r="EPY773" s="413"/>
      <c r="EPZ773" s="413"/>
      <c r="EQA773" s="413"/>
      <c r="EQB773" s="413"/>
      <c r="EQC773" s="413"/>
      <c r="EQD773" s="414"/>
      <c r="EQE773" s="414"/>
      <c r="EQF773" s="414"/>
      <c r="EQG773" s="414"/>
      <c r="EQH773" s="414"/>
      <c r="EQI773" s="413"/>
      <c r="EQJ773" s="413"/>
      <c r="EQK773" s="414"/>
      <c r="EQL773" s="414"/>
      <c r="EQM773" s="413"/>
      <c r="EQN773" s="413"/>
      <c r="EQO773" s="414"/>
      <c r="EQP773" s="414"/>
      <c r="EQQ773" s="413"/>
      <c r="EQR773" s="413"/>
      <c r="EQS773" s="413"/>
      <c r="EQT773" s="413"/>
      <c r="EQU773" s="413"/>
      <c r="EQV773" s="413"/>
      <c r="EQW773" s="413"/>
      <c r="EQX773" s="414"/>
      <c r="EQY773" s="414"/>
      <c r="EQZ773" s="413"/>
      <c r="ERA773" s="413"/>
      <c r="ERB773" s="414"/>
      <c r="ERC773" s="414"/>
      <c r="ERD773" s="413"/>
      <c r="ERE773" s="413"/>
      <c r="ERF773" s="413"/>
      <c r="ERG773" s="413"/>
      <c r="ERH773" s="413"/>
      <c r="ERI773" s="407"/>
      <c r="ERJ773" s="439"/>
      <c r="ERK773" s="413"/>
      <c r="ERL773" s="413"/>
      <c r="ERM773" s="413"/>
      <c r="ERN773" s="413"/>
      <c r="ERO773" s="413"/>
      <c r="ERP773" s="413"/>
      <c r="ERQ773" s="413"/>
      <c r="ERR773" s="412"/>
      <c r="ERS773" s="412"/>
      <c r="ERT773" s="412"/>
      <c r="ERU773" s="412"/>
      <c r="ERV773" s="412"/>
      <c r="ERW773" s="412"/>
      <c r="ERX773" s="412"/>
      <c r="ERY773" s="412"/>
      <c r="ERZ773" s="412"/>
      <c r="ESA773" s="412"/>
      <c r="ESB773" s="412"/>
      <c r="ESC773" s="412"/>
      <c r="ESD773" s="412"/>
      <c r="ESE773" s="412"/>
      <c r="ESF773" s="412"/>
      <c r="ESG773" s="412"/>
      <c r="ESH773" s="412"/>
      <c r="ESI773" s="412"/>
      <c r="ESJ773" s="412"/>
      <c r="ESK773" s="412"/>
      <c r="ESL773" s="412"/>
      <c r="ESM773" s="412"/>
      <c r="ESN773" s="412"/>
      <c r="ESO773" s="412"/>
      <c r="ESP773" s="412"/>
      <c r="ESQ773" s="412"/>
      <c r="ESR773" s="412"/>
      <c r="ESS773" s="412"/>
      <c r="EST773" s="412"/>
      <c r="ESU773" s="412"/>
      <c r="ESV773" s="412"/>
      <c r="ESW773" s="412"/>
      <c r="ESX773" s="412"/>
      <c r="ESY773" s="412"/>
      <c r="ESZ773" s="412"/>
      <c r="ETA773" s="412"/>
      <c r="ETB773" s="412"/>
      <c r="ETC773" s="412"/>
      <c r="ETD773" s="412"/>
      <c r="ETE773" s="412"/>
      <c r="ETF773" s="412"/>
      <c r="ETG773" s="412"/>
      <c r="ETH773" s="412"/>
      <c r="ETI773" s="412"/>
      <c r="ETJ773" s="413"/>
      <c r="ETK773" s="413"/>
      <c r="ETL773" s="413"/>
      <c r="ETM773" s="413"/>
      <c r="ETN773" s="413"/>
      <c r="ETO773" s="413"/>
      <c r="ETP773" s="413"/>
      <c r="ETQ773" s="413"/>
      <c r="ETR773" s="413"/>
      <c r="ETS773" s="413"/>
      <c r="ETT773" s="413"/>
      <c r="ETU773" s="413"/>
      <c r="ETV773" s="413"/>
      <c r="ETW773" s="413"/>
      <c r="ETX773" s="413"/>
      <c r="ETY773" s="413"/>
      <c r="ETZ773" s="413"/>
      <c r="EUA773" s="413"/>
      <c r="EUB773" s="413"/>
      <c r="EUC773" s="413"/>
      <c r="EUD773" s="413"/>
      <c r="EUE773" s="413"/>
      <c r="EUF773" s="413"/>
      <c r="EUG773" s="413"/>
      <c r="EUH773" s="414"/>
      <c r="EUI773" s="414"/>
      <c r="EUJ773" s="414"/>
      <c r="EUK773" s="414"/>
      <c r="EUL773" s="414"/>
      <c r="EUM773" s="413"/>
      <c r="EUN773" s="413"/>
      <c r="EUO773" s="414"/>
      <c r="EUP773" s="414"/>
      <c r="EUQ773" s="413"/>
      <c r="EUR773" s="413"/>
      <c r="EUS773" s="414"/>
      <c r="EUT773" s="414"/>
      <c r="EUU773" s="413"/>
      <c r="EUV773" s="413"/>
      <c r="EUW773" s="413"/>
      <c r="EUX773" s="413"/>
      <c r="EUY773" s="413"/>
      <c r="EUZ773" s="413"/>
      <c r="EVA773" s="413"/>
      <c r="EVB773" s="414"/>
      <c r="EVC773" s="414"/>
      <c r="EVD773" s="413"/>
      <c r="EVE773" s="413"/>
      <c r="EVF773" s="414"/>
      <c r="EVG773" s="414"/>
      <c r="EVH773" s="413"/>
      <c r="EVI773" s="413"/>
      <c r="EVJ773" s="413"/>
      <c r="EVK773" s="413"/>
      <c r="EVL773" s="413"/>
      <c r="EVM773" s="407"/>
      <c r="EVN773" s="439"/>
      <c r="EVO773" s="413"/>
      <c r="EVP773" s="413"/>
      <c r="EVQ773" s="413"/>
      <c r="EVR773" s="413"/>
      <c r="EVS773" s="413"/>
      <c r="EVT773" s="413"/>
      <c r="EVU773" s="413"/>
      <c r="EVV773" s="412"/>
      <c r="EVW773" s="412"/>
      <c r="EVX773" s="412"/>
      <c r="EVY773" s="412"/>
      <c r="EVZ773" s="412"/>
      <c r="EWA773" s="412"/>
      <c r="EWB773" s="412"/>
      <c r="EWC773" s="412"/>
      <c r="EWD773" s="412"/>
      <c r="EWE773" s="412"/>
      <c r="EWF773" s="412"/>
      <c r="EWG773" s="412"/>
      <c r="EWH773" s="412"/>
      <c r="EWI773" s="412"/>
      <c r="EWJ773" s="412"/>
      <c r="EWK773" s="412"/>
      <c r="EWL773" s="412"/>
      <c r="EWM773" s="412"/>
      <c r="EWN773" s="412"/>
      <c r="EWO773" s="412"/>
      <c r="EWP773" s="412"/>
      <c r="EWQ773" s="412"/>
      <c r="EWR773" s="412"/>
      <c r="EWS773" s="412"/>
      <c r="EWT773" s="412"/>
      <c r="EWU773" s="412"/>
      <c r="EWV773" s="412"/>
      <c r="EWW773" s="412"/>
      <c r="EWX773" s="412"/>
      <c r="EWY773" s="412"/>
      <c r="EWZ773" s="412"/>
      <c r="EXA773" s="412"/>
      <c r="EXB773" s="412"/>
      <c r="EXC773" s="412"/>
      <c r="EXD773" s="412"/>
      <c r="EXE773" s="412"/>
      <c r="EXF773" s="412"/>
      <c r="EXG773" s="412"/>
      <c r="EXH773" s="412"/>
      <c r="EXI773" s="412"/>
      <c r="EXJ773" s="412"/>
      <c r="EXK773" s="412"/>
      <c r="EXL773" s="412"/>
      <c r="EXM773" s="412"/>
      <c r="EXN773" s="413"/>
      <c r="EXO773" s="413"/>
      <c r="EXP773" s="413"/>
      <c r="EXQ773" s="413"/>
      <c r="EXR773" s="413"/>
      <c r="EXS773" s="413"/>
      <c r="EXT773" s="413"/>
      <c r="EXU773" s="413"/>
      <c r="EXV773" s="413"/>
      <c r="EXW773" s="413"/>
      <c r="EXX773" s="413"/>
      <c r="EXY773" s="413"/>
      <c r="EXZ773" s="413"/>
      <c r="EYA773" s="413"/>
      <c r="EYB773" s="413"/>
      <c r="EYC773" s="413"/>
      <c r="EYD773" s="413"/>
      <c r="EYE773" s="413"/>
      <c r="EYF773" s="413"/>
      <c r="EYG773" s="413"/>
      <c r="EYH773" s="413"/>
      <c r="EYI773" s="413"/>
      <c r="EYJ773" s="413"/>
      <c r="EYK773" s="413"/>
      <c r="EYL773" s="414"/>
      <c r="EYM773" s="414"/>
      <c r="EYN773" s="414"/>
      <c r="EYO773" s="414"/>
      <c r="EYP773" s="414"/>
      <c r="EYQ773" s="413"/>
      <c r="EYR773" s="413"/>
      <c r="EYS773" s="414"/>
      <c r="EYT773" s="414"/>
      <c r="EYU773" s="413"/>
      <c r="EYV773" s="413"/>
      <c r="EYW773" s="414"/>
      <c r="EYX773" s="414"/>
      <c r="EYY773" s="413"/>
      <c r="EYZ773" s="413"/>
      <c r="EZA773" s="413"/>
      <c r="EZB773" s="413"/>
      <c r="EZC773" s="413"/>
      <c r="EZD773" s="413"/>
      <c r="EZE773" s="413"/>
      <c r="EZF773" s="414"/>
      <c r="EZG773" s="414"/>
      <c r="EZH773" s="413"/>
      <c r="EZI773" s="413"/>
      <c r="EZJ773" s="414"/>
      <c r="EZK773" s="414"/>
      <c r="EZL773" s="413"/>
      <c r="EZM773" s="413"/>
      <c r="EZN773" s="413"/>
      <c r="EZO773" s="413"/>
      <c r="EZP773" s="413"/>
      <c r="EZQ773" s="407"/>
      <c r="EZR773" s="439"/>
      <c r="EZS773" s="413"/>
      <c r="EZT773" s="413"/>
      <c r="EZU773" s="413"/>
      <c r="EZV773" s="413"/>
      <c r="EZW773" s="413"/>
      <c r="EZX773" s="413"/>
      <c r="EZY773" s="413"/>
      <c r="EZZ773" s="412"/>
      <c r="FAA773" s="412"/>
      <c r="FAB773" s="412"/>
      <c r="FAC773" s="412"/>
      <c r="FAD773" s="412"/>
      <c r="FAE773" s="412"/>
      <c r="FAF773" s="412"/>
      <c r="FAG773" s="412"/>
      <c r="FAH773" s="412"/>
      <c r="FAI773" s="412"/>
      <c r="FAJ773" s="412"/>
      <c r="FAK773" s="412"/>
      <c r="FAL773" s="412"/>
      <c r="FAM773" s="412"/>
      <c r="FAN773" s="412"/>
      <c r="FAO773" s="412"/>
      <c r="FAP773" s="412"/>
      <c r="FAQ773" s="412"/>
      <c r="FAR773" s="412"/>
      <c r="FAS773" s="412"/>
      <c r="FAT773" s="412"/>
      <c r="FAU773" s="412"/>
      <c r="FAV773" s="412"/>
      <c r="FAW773" s="412"/>
      <c r="FAX773" s="412"/>
      <c r="FAY773" s="412"/>
      <c r="FAZ773" s="412"/>
      <c r="FBA773" s="412"/>
      <c r="FBB773" s="412"/>
      <c r="FBC773" s="412"/>
      <c r="FBD773" s="412"/>
      <c r="FBE773" s="412"/>
      <c r="FBF773" s="412"/>
      <c r="FBG773" s="412"/>
      <c r="FBH773" s="412"/>
      <c r="FBI773" s="412"/>
      <c r="FBJ773" s="412"/>
      <c r="FBK773" s="412"/>
      <c r="FBL773" s="412"/>
      <c r="FBM773" s="412"/>
      <c r="FBN773" s="412"/>
      <c r="FBO773" s="412"/>
      <c r="FBP773" s="412"/>
      <c r="FBQ773" s="412"/>
      <c r="FBR773" s="413"/>
      <c r="FBS773" s="413"/>
      <c r="FBT773" s="413"/>
      <c r="FBU773" s="413"/>
      <c r="FBV773" s="413"/>
      <c r="FBW773" s="413"/>
      <c r="FBX773" s="413"/>
      <c r="FBY773" s="413"/>
      <c r="FBZ773" s="413"/>
      <c r="FCA773" s="413"/>
      <c r="FCB773" s="413"/>
      <c r="FCC773" s="413"/>
      <c r="FCD773" s="413"/>
      <c r="FCE773" s="413"/>
      <c r="FCF773" s="413"/>
      <c r="FCG773" s="413"/>
      <c r="FCH773" s="413"/>
      <c r="FCI773" s="413"/>
      <c r="FCJ773" s="413"/>
      <c r="FCK773" s="413"/>
      <c r="FCL773" s="413"/>
      <c r="FCM773" s="413"/>
      <c r="FCN773" s="413"/>
      <c r="FCO773" s="413"/>
      <c r="FCP773" s="414"/>
      <c r="FCQ773" s="414"/>
      <c r="FCR773" s="414"/>
      <c r="FCS773" s="414"/>
      <c r="FCT773" s="414"/>
      <c r="FCU773" s="413"/>
      <c r="FCV773" s="413"/>
      <c r="FCW773" s="414"/>
      <c r="FCX773" s="414"/>
      <c r="FCY773" s="413"/>
      <c r="FCZ773" s="413"/>
      <c r="FDA773" s="414"/>
      <c r="FDB773" s="414"/>
      <c r="FDC773" s="413"/>
      <c r="FDD773" s="413"/>
      <c r="FDE773" s="413"/>
      <c r="FDF773" s="413"/>
      <c r="FDG773" s="413"/>
      <c r="FDH773" s="413"/>
      <c r="FDI773" s="413"/>
      <c r="FDJ773" s="414"/>
      <c r="FDK773" s="414"/>
      <c r="FDL773" s="413"/>
      <c r="FDM773" s="413"/>
      <c r="FDN773" s="414"/>
      <c r="FDO773" s="414"/>
      <c r="FDP773" s="413"/>
      <c r="FDQ773" s="413"/>
      <c r="FDR773" s="413"/>
      <c r="FDS773" s="413"/>
      <c r="FDT773" s="413"/>
      <c r="FDU773" s="407"/>
      <c r="FDV773" s="439"/>
      <c r="FDW773" s="413"/>
      <c r="FDX773" s="413"/>
      <c r="FDY773" s="413"/>
      <c r="FDZ773" s="413"/>
      <c r="FEA773" s="413"/>
      <c r="FEB773" s="413"/>
      <c r="FEC773" s="413"/>
      <c r="FED773" s="412"/>
      <c r="FEE773" s="412"/>
      <c r="FEF773" s="412"/>
      <c r="FEG773" s="412"/>
      <c r="FEH773" s="412"/>
      <c r="FEI773" s="412"/>
      <c r="FEJ773" s="412"/>
      <c r="FEK773" s="412"/>
      <c r="FEL773" s="412"/>
      <c r="FEM773" s="412"/>
      <c r="FEN773" s="412"/>
      <c r="FEO773" s="412"/>
      <c r="FEP773" s="412"/>
      <c r="FEQ773" s="412"/>
      <c r="FER773" s="412"/>
      <c r="FES773" s="412"/>
      <c r="FET773" s="412"/>
      <c r="FEU773" s="412"/>
      <c r="FEV773" s="412"/>
      <c r="FEW773" s="412"/>
      <c r="FEX773" s="412"/>
      <c r="FEY773" s="412"/>
      <c r="FEZ773" s="412"/>
      <c r="FFA773" s="412"/>
      <c r="FFB773" s="412"/>
      <c r="FFC773" s="412"/>
      <c r="FFD773" s="412"/>
      <c r="FFE773" s="412"/>
      <c r="FFF773" s="412"/>
      <c r="FFG773" s="412"/>
      <c r="FFH773" s="412"/>
      <c r="FFI773" s="412"/>
      <c r="FFJ773" s="412"/>
      <c r="FFK773" s="412"/>
      <c r="FFL773" s="412"/>
      <c r="FFM773" s="412"/>
      <c r="FFN773" s="412"/>
      <c r="FFO773" s="412"/>
      <c r="FFP773" s="412"/>
      <c r="FFQ773" s="412"/>
      <c r="FFR773" s="412"/>
      <c r="FFS773" s="412"/>
      <c r="FFT773" s="412"/>
      <c r="FFU773" s="412"/>
      <c r="FFV773" s="413"/>
      <c r="FFW773" s="413"/>
      <c r="FFX773" s="413"/>
      <c r="FFY773" s="413"/>
      <c r="FFZ773" s="413"/>
      <c r="FGA773" s="413"/>
      <c r="FGB773" s="413"/>
      <c r="FGC773" s="413"/>
      <c r="FGD773" s="413"/>
      <c r="FGE773" s="413"/>
      <c r="FGF773" s="413"/>
      <c r="FGG773" s="413"/>
      <c r="FGH773" s="413"/>
      <c r="FGI773" s="413"/>
      <c r="FGJ773" s="413"/>
      <c r="FGK773" s="413"/>
      <c r="FGL773" s="413"/>
      <c r="FGM773" s="413"/>
      <c r="FGN773" s="413"/>
      <c r="FGO773" s="413"/>
      <c r="FGP773" s="413"/>
      <c r="FGQ773" s="413"/>
      <c r="FGR773" s="413"/>
      <c r="FGS773" s="413"/>
      <c r="FGT773" s="414"/>
      <c r="FGU773" s="414"/>
      <c r="FGV773" s="414"/>
      <c r="FGW773" s="414"/>
      <c r="FGX773" s="414"/>
      <c r="FGY773" s="413"/>
      <c r="FGZ773" s="413"/>
      <c r="FHA773" s="414"/>
      <c r="FHB773" s="414"/>
      <c r="FHC773" s="413"/>
      <c r="FHD773" s="413"/>
      <c r="FHE773" s="414"/>
      <c r="FHF773" s="414"/>
      <c r="FHG773" s="413"/>
      <c r="FHH773" s="413"/>
      <c r="FHI773" s="413"/>
      <c r="FHJ773" s="413"/>
      <c r="FHK773" s="413"/>
      <c r="FHL773" s="413"/>
      <c r="FHM773" s="413"/>
      <c r="FHN773" s="414"/>
      <c r="FHO773" s="414"/>
      <c r="FHP773" s="413"/>
      <c r="FHQ773" s="413"/>
      <c r="FHR773" s="414"/>
      <c r="FHS773" s="414"/>
      <c r="FHT773" s="413"/>
      <c r="FHU773" s="413"/>
      <c r="FHV773" s="413"/>
      <c r="FHW773" s="413"/>
      <c r="FHX773" s="413"/>
      <c r="FHY773" s="407"/>
      <c r="FHZ773" s="439"/>
      <c r="FIA773" s="413"/>
      <c r="FIB773" s="413"/>
      <c r="FIC773" s="413"/>
      <c r="FID773" s="413"/>
      <c r="FIE773" s="413"/>
      <c r="FIF773" s="413"/>
      <c r="FIG773" s="413"/>
      <c r="FIH773" s="412"/>
      <c r="FII773" s="412"/>
      <c r="FIJ773" s="412"/>
      <c r="FIK773" s="412"/>
      <c r="FIL773" s="412"/>
      <c r="FIM773" s="412"/>
      <c r="FIN773" s="412"/>
      <c r="FIO773" s="412"/>
      <c r="FIP773" s="412"/>
      <c r="FIQ773" s="412"/>
      <c r="FIR773" s="412"/>
      <c r="FIS773" s="412"/>
      <c r="FIT773" s="412"/>
      <c r="FIU773" s="412"/>
      <c r="FIV773" s="412"/>
      <c r="FIW773" s="412"/>
      <c r="FIX773" s="412"/>
      <c r="FIY773" s="412"/>
      <c r="FIZ773" s="412"/>
      <c r="FJA773" s="412"/>
      <c r="FJB773" s="412"/>
      <c r="FJC773" s="412"/>
      <c r="FJD773" s="412"/>
      <c r="FJE773" s="412"/>
      <c r="FJF773" s="412"/>
      <c r="FJG773" s="412"/>
      <c r="FJH773" s="412"/>
      <c r="FJI773" s="412"/>
      <c r="FJJ773" s="412"/>
      <c r="FJK773" s="412"/>
      <c r="FJL773" s="412"/>
      <c r="FJM773" s="412"/>
      <c r="FJN773" s="412"/>
      <c r="FJO773" s="412"/>
      <c r="FJP773" s="412"/>
      <c r="FJQ773" s="412"/>
      <c r="FJR773" s="412"/>
      <c r="FJS773" s="412"/>
      <c r="FJT773" s="412"/>
      <c r="FJU773" s="412"/>
      <c r="FJV773" s="412"/>
      <c r="FJW773" s="412"/>
      <c r="FJX773" s="412"/>
      <c r="FJY773" s="412"/>
      <c r="FJZ773" s="413"/>
      <c r="FKA773" s="413"/>
      <c r="FKB773" s="413"/>
      <c r="FKC773" s="413"/>
      <c r="FKD773" s="413"/>
      <c r="FKE773" s="413"/>
      <c r="FKF773" s="413"/>
      <c r="FKG773" s="413"/>
      <c r="FKH773" s="413"/>
      <c r="FKI773" s="413"/>
      <c r="FKJ773" s="413"/>
      <c r="FKK773" s="413"/>
      <c r="FKL773" s="413"/>
      <c r="FKM773" s="413"/>
      <c r="FKN773" s="413"/>
      <c r="FKO773" s="413"/>
      <c r="FKP773" s="413"/>
      <c r="FKQ773" s="413"/>
      <c r="FKR773" s="413"/>
      <c r="FKS773" s="413"/>
      <c r="FKT773" s="413"/>
      <c r="FKU773" s="413"/>
      <c r="FKV773" s="413"/>
      <c r="FKW773" s="413"/>
      <c r="FKX773" s="414"/>
      <c r="FKY773" s="414"/>
      <c r="FKZ773" s="414"/>
      <c r="FLA773" s="414"/>
      <c r="FLB773" s="414"/>
      <c r="FLC773" s="413"/>
      <c r="FLD773" s="413"/>
      <c r="FLE773" s="414"/>
      <c r="FLF773" s="414"/>
      <c r="FLG773" s="413"/>
      <c r="FLH773" s="413"/>
      <c r="FLI773" s="414"/>
      <c r="FLJ773" s="414"/>
      <c r="FLK773" s="413"/>
      <c r="FLL773" s="413"/>
      <c r="FLM773" s="413"/>
      <c r="FLN773" s="413"/>
      <c r="FLO773" s="413"/>
      <c r="FLP773" s="413"/>
      <c r="FLQ773" s="413"/>
      <c r="FLR773" s="414"/>
      <c r="FLS773" s="414"/>
      <c r="FLT773" s="413"/>
      <c r="FLU773" s="413"/>
      <c r="FLV773" s="414"/>
      <c r="FLW773" s="414"/>
      <c r="FLX773" s="413"/>
      <c r="FLY773" s="413"/>
      <c r="FLZ773" s="413"/>
      <c r="FMA773" s="413"/>
      <c r="FMB773" s="413"/>
      <c r="FMC773" s="407"/>
      <c r="FMD773" s="439"/>
      <c r="FME773" s="413"/>
      <c r="FMF773" s="413"/>
      <c r="FMG773" s="413"/>
      <c r="FMH773" s="413"/>
      <c r="FMI773" s="413"/>
      <c r="FMJ773" s="413"/>
      <c r="FMK773" s="413"/>
      <c r="FML773" s="412"/>
      <c r="FMM773" s="412"/>
      <c r="FMN773" s="412"/>
      <c r="FMO773" s="412"/>
      <c r="FMP773" s="412"/>
      <c r="FMQ773" s="412"/>
      <c r="FMR773" s="412"/>
      <c r="FMS773" s="412"/>
      <c r="FMT773" s="412"/>
      <c r="FMU773" s="412"/>
      <c r="FMV773" s="412"/>
      <c r="FMW773" s="412"/>
      <c r="FMX773" s="412"/>
      <c r="FMY773" s="412"/>
      <c r="FMZ773" s="412"/>
      <c r="FNA773" s="412"/>
      <c r="FNB773" s="412"/>
      <c r="FNC773" s="412"/>
      <c r="FND773" s="412"/>
      <c r="FNE773" s="412"/>
      <c r="FNF773" s="412"/>
      <c r="FNG773" s="412"/>
      <c r="FNH773" s="412"/>
      <c r="FNI773" s="412"/>
      <c r="FNJ773" s="412"/>
      <c r="FNK773" s="412"/>
      <c r="FNL773" s="412"/>
      <c r="FNM773" s="412"/>
      <c r="FNN773" s="412"/>
      <c r="FNO773" s="412"/>
      <c r="FNP773" s="412"/>
      <c r="FNQ773" s="412"/>
      <c r="FNR773" s="412"/>
      <c r="FNS773" s="412"/>
      <c r="FNT773" s="412"/>
      <c r="FNU773" s="412"/>
      <c r="FNV773" s="412"/>
      <c r="FNW773" s="412"/>
      <c r="FNX773" s="412"/>
      <c r="FNY773" s="412"/>
      <c r="FNZ773" s="412"/>
      <c r="FOA773" s="412"/>
      <c r="FOB773" s="412"/>
      <c r="FOC773" s="412"/>
      <c r="FOD773" s="413"/>
      <c r="FOE773" s="413"/>
      <c r="FOF773" s="413"/>
      <c r="FOG773" s="413"/>
      <c r="FOH773" s="413"/>
      <c r="FOI773" s="413"/>
      <c r="FOJ773" s="413"/>
      <c r="FOK773" s="413"/>
      <c r="FOL773" s="413"/>
      <c r="FOM773" s="413"/>
      <c r="FON773" s="413"/>
      <c r="FOO773" s="413"/>
      <c r="FOP773" s="413"/>
      <c r="FOQ773" s="413"/>
      <c r="FOR773" s="413"/>
      <c r="FOS773" s="413"/>
      <c r="FOT773" s="413"/>
      <c r="FOU773" s="413"/>
      <c r="FOV773" s="413"/>
      <c r="FOW773" s="413"/>
      <c r="FOX773" s="413"/>
      <c r="FOY773" s="413"/>
      <c r="FOZ773" s="413"/>
      <c r="FPA773" s="413"/>
      <c r="FPB773" s="414"/>
      <c r="FPC773" s="414"/>
      <c r="FPD773" s="414"/>
      <c r="FPE773" s="414"/>
      <c r="FPF773" s="414"/>
      <c r="FPG773" s="413"/>
      <c r="FPH773" s="413"/>
      <c r="FPI773" s="414"/>
      <c r="FPJ773" s="414"/>
      <c r="FPK773" s="413"/>
      <c r="FPL773" s="413"/>
      <c r="FPM773" s="414"/>
      <c r="FPN773" s="414"/>
      <c r="FPO773" s="413"/>
      <c r="FPP773" s="413"/>
      <c r="FPQ773" s="413"/>
      <c r="FPR773" s="413"/>
      <c r="FPS773" s="413"/>
      <c r="FPT773" s="413"/>
      <c r="FPU773" s="413"/>
      <c r="FPV773" s="414"/>
      <c r="FPW773" s="414"/>
      <c r="FPX773" s="413"/>
      <c r="FPY773" s="413"/>
      <c r="FPZ773" s="414"/>
      <c r="FQA773" s="414"/>
      <c r="FQB773" s="413"/>
      <c r="FQC773" s="413"/>
      <c r="FQD773" s="413"/>
      <c r="FQE773" s="413"/>
      <c r="FQF773" s="413"/>
      <c r="FQG773" s="407"/>
      <c r="FQH773" s="439"/>
      <c r="FQI773" s="413"/>
      <c r="FQJ773" s="413"/>
      <c r="FQK773" s="413"/>
      <c r="FQL773" s="413"/>
      <c r="FQM773" s="413"/>
      <c r="FQN773" s="413"/>
      <c r="FQO773" s="413"/>
      <c r="FQP773" s="412"/>
      <c r="FQQ773" s="412"/>
      <c r="FQR773" s="412"/>
      <c r="FQS773" s="412"/>
      <c r="FQT773" s="412"/>
      <c r="FQU773" s="412"/>
      <c r="FQV773" s="412"/>
      <c r="FQW773" s="412"/>
      <c r="FQX773" s="412"/>
      <c r="FQY773" s="412"/>
      <c r="FQZ773" s="412"/>
      <c r="FRA773" s="412"/>
      <c r="FRB773" s="412"/>
      <c r="FRC773" s="412"/>
      <c r="FRD773" s="412"/>
      <c r="FRE773" s="412"/>
      <c r="FRF773" s="412"/>
      <c r="FRG773" s="412"/>
      <c r="FRH773" s="412"/>
      <c r="FRI773" s="412"/>
      <c r="FRJ773" s="412"/>
      <c r="FRK773" s="412"/>
      <c r="FRL773" s="412"/>
      <c r="FRM773" s="412"/>
      <c r="FRN773" s="412"/>
      <c r="FRO773" s="412"/>
      <c r="FRP773" s="412"/>
      <c r="FRQ773" s="412"/>
      <c r="FRR773" s="412"/>
      <c r="FRS773" s="412"/>
      <c r="FRT773" s="412"/>
      <c r="FRU773" s="412"/>
      <c r="FRV773" s="412"/>
      <c r="FRW773" s="412"/>
      <c r="FRX773" s="412"/>
      <c r="FRY773" s="412"/>
      <c r="FRZ773" s="412"/>
      <c r="FSA773" s="412"/>
      <c r="FSB773" s="412"/>
      <c r="FSC773" s="412"/>
      <c r="FSD773" s="412"/>
      <c r="FSE773" s="412"/>
      <c r="FSF773" s="412"/>
      <c r="FSG773" s="412"/>
      <c r="FSH773" s="413"/>
      <c r="FSI773" s="413"/>
      <c r="FSJ773" s="413"/>
      <c r="FSK773" s="413"/>
      <c r="FSL773" s="413"/>
      <c r="FSM773" s="413"/>
      <c r="FSN773" s="413"/>
      <c r="FSO773" s="413"/>
      <c r="FSP773" s="413"/>
      <c r="FSQ773" s="413"/>
      <c r="FSR773" s="413"/>
      <c r="FSS773" s="413"/>
      <c r="FST773" s="413"/>
      <c r="FSU773" s="413"/>
      <c r="FSV773" s="413"/>
      <c r="FSW773" s="413"/>
      <c r="FSX773" s="413"/>
      <c r="FSY773" s="413"/>
      <c r="FSZ773" s="413"/>
      <c r="FTA773" s="413"/>
      <c r="FTB773" s="413"/>
      <c r="FTC773" s="413"/>
      <c r="FTD773" s="413"/>
      <c r="FTE773" s="413"/>
      <c r="FTF773" s="414"/>
      <c r="FTG773" s="414"/>
      <c r="FTH773" s="414"/>
      <c r="FTI773" s="414"/>
      <c r="FTJ773" s="414"/>
      <c r="FTK773" s="413"/>
      <c r="FTL773" s="413"/>
      <c r="FTM773" s="414"/>
      <c r="FTN773" s="414"/>
      <c r="FTO773" s="413"/>
      <c r="FTP773" s="413"/>
      <c r="FTQ773" s="414"/>
      <c r="FTR773" s="414"/>
      <c r="FTS773" s="413"/>
      <c r="FTT773" s="413"/>
      <c r="FTU773" s="413"/>
      <c r="FTV773" s="413"/>
      <c r="FTW773" s="413"/>
      <c r="FTX773" s="413"/>
      <c r="FTY773" s="413"/>
      <c r="FTZ773" s="414"/>
      <c r="FUA773" s="414"/>
      <c r="FUB773" s="413"/>
      <c r="FUC773" s="413"/>
      <c r="FUD773" s="414"/>
      <c r="FUE773" s="414"/>
      <c r="FUF773" s="413"/>
      <c r="FUG773" s="413"/>
      <c r="FUH773" s="413"/>
      <c r="FUI773" s="413"/>
      <c r="FUJ773" s="413"/>
      <c r="FUK773" s="407"/>
      <c r="FUL773" s="439"/>
      <c r="FUM773" s="413"/>
      <c r="FUN773" s="413"/>
      <c r="FUO773" s="413"/>
      <c r="FUP773" s="413"/>
      <c r="FUQ773" s="413"/>
      <c r="FUR773" s="413"/>
      <c r="FUS773" s="413"/>
      <c r="FUT773" s="412"/>
      <c r="FUU773" s="412"/>
      <c r="FUV773" s="412"/>
      <c r="FUW773" s="412"/>
      <c r="FUX773" s="412"/>
      <c r="FUY773" s="412"/>
      <c r="FUZ773" s="412"/>
      <c r="FVA773" s="412"/>
      <c r="FVB773" s="412"/>
      <c r="FVC773" s="412"/>
      <c r="FVD773" s="412"/>
      <c r="FVE773" s="412"/>
      <c r="FVF773" s="412"/>
      <c r="FVG773" s="412"/>
      <c r="FVH773" s="412"/>
      <c r="FVI773" s="412"/>
      <c r="FVJ773" s="412"/>
      <c r="FVK773" s="412"/>
      <c r="FVL773" s="412"/>
      <c r="FVM773" s="412"/>
      <c r="FVN773" s="412"/>
      <c r="FVO773" s="412"/>
      <c r="FVP773" s="412"/>
      <c r="FVQ773" s="412"/>
      <c r="FVR773" s="412"/>
      <c r="FVS773" s="412"/>
      <c r="FVT773" s="412"/>
      <c r="FVU773" s="412"/>
      <c r="FVV773" s="412"/>
      <c r="FVW773" s="412"/>
      <c r="FVX773" s="412"/>
      <c r="FVY773" s="412"/>
      <c r="FVZ773" s="412"/>
      <c r="FWA773" s="412"/>
      <c r="FWB773" s="412"/>
      <c r="FWC773" s="412"/>
      <c r="FWD773" s="412"/>
      <c r="FWE773" s="412"/>
      <c r="FWF773" s="412"/>
      <c r="FWG773" s="412"/>
      <c r="FWH773" s="412"/>
      <c r="FWI773" s="412"/>
      <c r="FWJ773" s="412"/>
      <c r="FWK773" s="412"/>
      <c r="FWL773" s="413"/>
      <c r="FWM773" s="413"/>
      <c r="FWN773" s="413"/>
      <c r="FWO773" s="413"/>
      <c r="FWP773" s="413"/>
      <c r="FWQ773" s="413"/>
      <c r="FWR773" s="413"/>
      <c r="FWS773" s="413"/>
      <c r="FWT773" s="413"/>
      <c r="FWU773" s="413"/>
      <c r="FWV773" s="413"/>
      <c r="FWW773" s="413"/>
      <c r="FWX773" s="413"/>
      <c r="FWY773" s="413"/>
      <c r="FWZ773" s="413"/>
      <c r="FXA773" s="413"/>
      <c r="FXB773" s="413"/>
      <c r="FXC773" s="413"/>
      <c r="FXD773" s="413"/>
      <c r="FXE773" s="413"/>
      <c r="FXF773" s="413"/>
      <c r="FXG773" s="413"/>
      <c r="FXH773" s="413"/>
      <c r="FXI773" s="413"/>
      <c r="FXJ773" s="414"/>
      <c r="FXK773" s="414"/>
      <c r="FXL773" s="414"/>
      <c r="FXM773" s="414"/>
      <c r="FXN773" s="414"/>
      <c r="FXO773" s="413"/>
      <c r="FXP773" s="413"/>
      <c r="FXQ773" s="414"/>
      <c r="FXR773" s="414"/>
      <c r="FXS773" s="413"/>
      <c r="FXT773" s="413"/>
      <c r="FXU773" s="414"/>
      <c r="FXV773" s="414"/>
      <c r="FXW773" s="413"/>
      <c r="FXX773" s="413"/>
      <c r="FXY773" s="413"/>
      <c r="FXZ773" s="413"/>
      <c r="FYA773" s="413"/>
      <c r="FYB773" s="413"/>
      <c r="FYC773" s="413"/>
      <c r="FYD773" s="414"/>
      <c r="FYE773" s="414"/>
      <c r="FYF773" s="413"/>
      <c r="FYG773" s="413"/>
      <c r="FYH773" s="414"/>
      <c r="FYI773" s="414"/>
      <c r="FYJ773" s="413"/>
      <c r="FYK773" s="413"/>
      <c r="FYL773" s="413"/>
      <c r="FYM773" s="413"/>
      <c r="FYN773" s="413"/>
      <c r="FYO773" s="407"/>
      <c r="FYP773" s="439"/>
      <c r="FYQ773" s="413"/>
      <c r="FYR773" s="413"/>
      <c r="FYS773" s="413"/>
      <c r="FYT773" s="413"/>
      <c r="FYU773" s="413"/>
      <c r="FYV773" s="413"/>
      <c r="FYW773" s="413"/>
      <c r="FYX773" s="412"/>
      <c r="FYY773" s="412"/>
      <c r="FYZ773" s="412"/>
      <c r="FZA773" s="412"/>
      <c r="FZB773" s="412"/>
      <c r="FZC773" s="412"/>
      <c r="FZD773" s="412"/>
      <c r="FZE773" s="412"/>
      <c r="FZF773" s="412"/>
      <c r="FZG773" s="412"/>
      <c r="FZH773" s="412"/>
      <c r="FZI773" s="412"/>
      <c r="FZJ773" s="412"/>
      <c r="FZK773" s="412"/>
      <c r="FZL773" s="412"/>
      <c r="FZM773" s="412"/>
      <c r="FZN773" s="412"/>
      <c r="FZO773" s="412"/>
      <c r="FZP773" s="412"/>
      <c r="FZQ773" s="412"/>
      <c r="FZR773" s="412"/>
      <c r="FZS773" s="412"/>
      <c r="FZT773" s="412"/>
      <c r="FZU773" s="412"/>
      <c r="FZV773" s="412"/>
      <c r="FZW773" s="412"/>
      <c r="FZX773" s="412"/>
      <c r="FZY773" s="412"/>
      <c r="FZZ773" s="412"/>
      <c r="GAA773" s="412"/>
      <c r="GAB773" s="412"/>
      <c r="GAC773" s="412"/>
      <c r="GAD773" s="412"/>
      <c r="GAE773" s="412"/>
      <c r="GAF773" s="412"/>
      <c r="GAG773" s="412"/>
      <c r="GAH773" s="412"/>
      <c r="GAI773" s="412"/>
      <c r="GAJ773" s="412"/>
      <c r="GAK773" s="412"/>
      <c r="GAL773" s="412"/>
      <c r="GAM773" s="412"/>
      <c r="GAN773" s="412"/>
      <c r="GAO773" s="412"/>
      <c r="GAP773" s="413"/>
      <c r="GAQ773" s="413"/>
      <c r="GAR773" s="413"/>
      <c r="GAS773" s="413"/>
      <c r="GAT773" s="413"/>
      <c r="GAU773" s="413"/>
      <c r="GAV773" s="413"/>
      <c r="GAW773" s="413"/>
      <c r="GAX773" s="413"/>
      <c r="GAY773" s="413"/>
      <c r="GAZ773" s="413"/>
      <c r="GBA773" s="413"/>
      <c r="GBB773" s="413"/>
      <c r="GBC773" s="413"/>
      <c r="GBD773" s="413"/>
      <c r="GBE773" s="413"/>
      <c r="GBF773" s="413"/>
      <c r="GBG773" s="413"/>
      <c r="GBH773" s="413"/>
      <c r="GBI773" s="413"/>
      <c r="GBJ773" s="413"/>
      <c r="GBK773" s="413"/>
      <c r="GBL773" s="413"/>
      <c r="GBM773" s="413"/>
      <c r="GBN773" s="414"/>
      <c r="GBO773" s="414"/>
      <c r="GBP773" s="414"/>
      <c r="GBQ773" s="414"/>
      <c r="GBR773" s="414"/>
      <c r="GBS773" s="413"/>
      <c r="GBT773" s="413"/>
      <c r="GBU773" s="414"/>
      <c r="GBV773" s="414"/>
      <c r="GBW773" s="413"/>
      <c r="GBX773" s="413"/>
      <c r="GBY773" s="414"/>
      <c r="GBZ773" s="414"/>
      <c r="GCA773" s="413"/>
      <c r="GCB773" s="413"/>
      <c r="GCC773" s="413"/>
      <c r="GCD773" s="413"/>
      <c r="GCE773" s="413"/>
      <c r="GCF773" s="413"/>
      <c r="GCG773" s="413"/>
      <c r="GCH773" s="414"/>
      <c r="GCI773" s="414"/>
      <c r="GCJ773" s="413"/>
      <c r="GCK773" s="413"/>
      <c r="GCL773" s="414"/>
      <c r="GCM773" s="414"/>
      <c r="GCN773" s="413"/>
      <c r="GCO773" s="413"/>
      <c r="GCP773" s="413"/>
      <c r="GCQ773" s="413"/>
      <c r="GCR773" s="413"/>
      <c r="GCS773" s="407"/>
      <c r="GCT773" s="439"/>
      <c r="GCU773" s="413"/>
      <c r="GCV773" s="413"/>
      <c r="GCW773" s="413"/>
      <c r="GCX773" s="413"/>
      <c r="GCY773" s="413"/>
      <c r="GCZ773" s="413"/>
      <c r="GDA773" s="413"/>
      <c r="GDB773" s="412"/>
      <c r="GDC773" s="412"/>
      <c r="GDD773" s="412"/>
      <c r="GDE773" s="412"/>
      <c r="GDF773" s="412"/>
      <c r="GDG773" s="412"/>
      <c r="GDH773" s="412"/>
      <c r="GDI773" s="412"/>
      <c r="GDJ773" s="412"/>
      <c r="GDK773" s="412"/>
      <c r="GDL773" s="412"/>
      <c r="GDM773" s="412"/>
      <c r="GDN773" s="412"/>
      <c r="GDO773" s="412"/>
      <c r="GDP773" s="412"/>
      <c r="GDQ773" s="412"/>
      <c r="GDR773" s="412"/>
      <c r="GDS773" s="412"/>
      <c r="GDT773" s="412"/>
      <c r="GDU773" s="412"/>
      <c r="GDV773" s="412"/>
      <c r="GDW773" s="412"/>
      <c r="GDX773" s="412"/>
      <c r="GDY773" s="412"/>
      <c r="GDZ773" s="412"/>
      <c r="GEA773" s="412"/>
      <c r="GEB773" s="412"/>
      <c r="GEC773" s="412"/>
      <c r="GED773" s="412"/>
      <c r="GEE773" s="412"/>
      <c r="GEF773" s="412"/>
      <c r="GEG773" s="412"/>
      <c r="GEH773" s="412"/>
      <c r="GEI773" s="412"/>
      <c r="GEJ773" s="412"/>
      <c r="GEK773" s="412"/>
      <c r="GEL773" s="412"/>
      <c r="GEM773" s="412"/>
      <c r="GEN773" s="412"/>
      <c r="GEO773" s="412"/>
      <c r="GEP773" s="412"/>
      <c r="GEQ773" s="412"/>
      <c r="GER773" s="412"/>
      <c r="GES773" s="412"/>
      <c r="GET773" s="413"/>
      <c r="GEU773" s="413"/>
      <c r="GEV773" s="413"/>
      <c r="GEW773" s="413"/>
      <c r="GEX773" s="413"/>
      <c r="GEY773" s="413"/>
      <c r="GEZ773" s="413"/>
      <c r="GFA773" s="413"/>
      <c r="GFB773" s="413"/>
      <c r="GFC773" s="413"/>
      <c r="GFD773" s="413"/>
      <c r="GFE773" s="413"/>
      <c r="GFF773" s="413"/>
      <c r="GFG773" s="413"/>
      <c r="GFH773" s="413"/>
      <c r="GFI773" s="413"/>
      <c r="GFJ773" s="413"/>
      <c r="GFK773" s="413"/>
      <c r="GFL773" s="413"/>
      <c r="GFM773" s="413"/>
      <c r="GFN773" s="413"/>
      <c r="GFO773" s="413"/>
      <c r="GFP773" s="413"/>
      <c r="GFQ773" s="413"/>
      <c r="GFR773" s="414"/>
      <c r="GFS773" s="414"/>
      <c r="GFT773" s="414"/>
      <c r="GFU773" s="414"/>
      <c r="GFV773" s="414"/>
      <c r="GFW773" s="413"/>
      <c r="GFX773" s="413"/>
      <c r="GFY773" s="414"/>
      <c r="GFZ773" s="414"/>
      <c r="GGA773" s="413"/>
      <c r="GGB773" s="413"/>
      <c r="GGC773" s="414"/>
      <c r="GGD773" s="414"/>
      <c r="GGE773" s="413"/>
      <c r="GGF773" s="413"/>
      <c r="GGG773" s="413"/>
      <c r="GGH773" s="413"/>
      <c r="GGI773" s="413"/>
      <c r="GGJ773" s="413"/>
      <c r="GGK773" s="413"/>
      <c r="GGL773" s="414"/>
      <c r="GGM773" s="414"/>
      <c r="GGN773" s="413"/>
      <c r="GGO773" s="413"/>
      <c r="GGP773" s="414"/>
      <c r="GGQ773" s="414"/>
      <c r="GGR773" s="413"/>
      <c r="GGS773" s="413"/>
      <c r="GGT773" s="413"/>
      <c r="GGU773" s="413"/>
      <c r="GGV773" s="413"/>
      <c r="GGW773" s="407"/>
      <c r="GGX773" s="439"/>
      <c r="GGY773" s="413"/>
      <c r="GGZ773" s="413"/>
      <c r="GHA773" s="413"/>
      <c r="GHB773" s="413"/>
      <c r="GHC773" s="413"/>
      <c r="GHD773" s="413"/>
      <c r="GHE773" s="413"/>
      <c r="GHF773" s="412"/>
      <c r="GHG773" s="412"/>
      <c r="GHH773" s="412"/>
      <c r="GHI773" s="412"/>
      <c r="GHJ773" s="412"/>
      <c r="GHK773" s="412"/>
      <c r="GHL773" s="412"/>
      <c r="GHM773" s="412"/>
      <c r="GHN773" s="412"/>
      <c r="GHO773" s="412"/>
      <c r="GHP773" s="412"/>
      <c r="GHQ773" s="412"/>
      <c r="GHR773" s="412"/>
      <c r="GHS773" s="412"/>
      <c r="GHT773" s="412"/>
      <c r="GHU773" s="412"/>
      <c r="GHV773" s="412"/>
      <c r="GHW773" s="412"/>
      <c r="GHX773" s="412"/>
      <c r="GHY773" s="412"/>
      <c r="GHZ773" s="412"/>
      <c r="GIA773" s="412"/>
      <c r="GIB773" s="412"/>
      <c r="GIC773" s="412"/>
      <c r="GID773" s="412"/>
      <c r="GIE773" s="412"/>
      <c r="GIF773" s="412"/>
      <c r="GIG773" s="412"/>
      <c r="GIH773" s="412"/>
      <c r="GII773" s="412"/>
      <c r="GIJ773" s="412"/>
      <c r="GIK773" s="412"/>
      <c r="GIL773" s="412"/>
      <c r="GIM773" s="412"/>
      <c r="GIN773" s="412"/>
      <c r="GIO773" s="412"/>
      <c r="GIP773" s="412"/>
      <c r="GIQ773" s="412"/>
      <c r="GIR773" s="412"/>
      <c r="GIS773" s="412"/>
      <c r="GIT773" s="412"/>
      <c r="GIU773" s="412"/>
      <c r="GIV773" s="412"/>
      <c r="GIW773" s="412"/>
      <c r="GIX773" s="413"/>
      <c r="GIY773" s="413"/>
      <c r="GIZ773" s="413"/>
      <c r="GJA773" s="413"/>
      <c r="GJB773" s="413"/>
      <c r="GJC773" s="413"/>
      <c r="GJD773" s="413"/>
      <c r="GJE773" s="413"/>
      <c r="GJF773" s="413"/>
      <c r="GJG773" s="413"/>
      <c r="GJH773" s="413"/>
      <c r="GJI773" s="413"/>
      <c r="GJJ773" s="413"/>
      <c r="GJK773" s="413"/>
      <c r="GJL773" s="413"/>
      <c r="GJM773" s="413"/>
      <c r="GJN773" s="413"/>
      <c r="GJO773" s="413"/>
      <c r="GJP773" s="413"/>
      <c r="GJQ773" s="413"/>
      <c r="GJR773" s="413"/>
      <c r="GJS773" s="413"/>
      <c r="GJT773" s="413"/>
      <c r="GJU773" s="413"/>
      <c r="GJV773" s="414"/>
      <c r="GJW773" s="414"/>
      <c r="GJX773" s="414"/>
      <c r="GJY773" s="414"/>
      <c r="GJZ773" s="414"/>
      <c r="GKA773" s="413"/>
      <c r="GKB773" s="413"/>
      <c r="GKC773" s="414"/>
      <c r="GKD773" s="414"/>
      <c r="GKE773" s="413"/>
      <c r="GKF773" s="413"/>
      <c r="GKG773" s="414"/>
      <c r="GKH773" s="414"/>
      <c r="GKI773" s="413"/>
      <c r="GKJ773" s="413"/>
      <c r="GKK773" s="413"/>
      <c r="GKL773" s="413"/>
      <c r="GKM773" s="413"/>
      <c r="GKN773" s="413"/>
      <c r="GKO773" s="413"/>
      <c r="GKP773" s="414"/>
      <c r="GKQ773" s="414"/>
      <c r="GKR773" s="413"/>
      <c r="GKS773" s="413"/>
      <c r="GKT773" s="414"/>
      <c r="GKU773" s="414"/>
      <c r="GKV773" s="413"/>
      <c r="GKW773" s="413"/>
      <c r="GKX773" s="413"/>
      <c r="GKY773" s="413"/>
      <c r="GKZ773" s="413"/>
      <c r="GLA773" s="407"/>
      <c r="GLB773" s="439"/>
      <c r="GLC773" s="413"/>
      <c r="GLD773" s="413"/>
      <c r="GLE773" s="413"/>
      <c r="GLF773" s="413"/>
      <c r="GLG773" s="413"/>
      <c r="GLH773" s="413"/>
      <c r="GLI773" s="413"/>
      <c r="GLJ773" s="412"/>
      <c r="GLK773" s="412"/>
      <c r="GLL773" s="412"/>
      <c r="GLM773" s="412"/>
      <c r="GLN773" s="412"/>
      <c r="GLO773" s="412"/>
      <c r="GLP773" s="412"/>
      <c r="GLQ773" s="412"/>
      <c r="GLR773" s="412"/>
      <c r="GLS773" s="412"/>
      <c r="GLT773" s="412"/>
      <c r="GLU773" s="412"/>
      <c r="GLV773" s="412"/>
      <c r="GLW773" s="412"/>
      <c r="GLX773" s="412"/>
      <c r="GLY773" s="412"/>
      <c r="GLZ773" s="412"/>
      <c r="GMA773" s="412"/>
      <c r="GMB773" s="412"/>
      <c r="GMC773" s="412"/>
      <c r="GMD773" s="412"/>
      <c r="GME773" s="412"/>
      <c r="GMF773" s="412"/>
      <c r="GMG773" s="412"/>
      <c r="GMH773" s="412"/>
      <c r="GMI773" s="412"/>
      <c r="GMJ773" s="412"/>
      <c r="GMK773" s="412"/>
      <c r="GML773" s="412"/>
      <c r="GMM773" s="412"/>
      <c r="GMN773" s="412"/>
      <c r="GMO773" s="412"/>
      <c r="GMP773" s="412"/>
      <c r="GMQ773" s="412"/>
      <c r="GMR773" s="412"/>
      <c r="GMS773" s="412"/>
      <c r="GMT773" s="412"/>
      <c r="GMU773" s="412"/>
      <c r="GMV773" s="412"/>
      <c r="GMW773" s="412"/>
      <c r="GMX773" s="412"/>
      <c r="GMY773" s="412"/>
      <c r="GMZ773" s="412"/>
      <c r="GNA773" s="412"/>
      <c r="GNB773" s="413"/>
      <c r="GNC773" s="413"/>
      <c r="GND773" s="413"/>
      <c r="GNE773" s="413"/>
      <c r="GNF773" s="413"/>
      <c r="GNG773" s="413"/>
      <c r="GNH773" s="413"/>
      <c r="GNI773" s="413"/>
      <c r="GNJ773" s="413"/>
      <c r="GNK773" s="413"/>
      <c r="GNL773" s="413"/>
      <c r="GNM773" s="413"/>
      <c r="GNN773" s="413"/>
      <c r="GNO773" s="413"/>
      <c r="GNP773" s="413"/>
      <c r="GNQ773" s="413"/>
      <c r="GNR773" s="413"/>
      <c r="GNS773" s="413"/>
      <c r="GNT773" s="413"/>
      <c r="GNU773" s="413"/>
      <c r="GNV773" s="413"/>
      <c r="GNW773" s="413"/>
      <c r="GNX773" s="413"/>
      <c r="GNY773" s="413"/>
      <c r="GNZ773" s="414"/>
      <c r="GOA773" s="414"/>
      <c r="GOB773" s="414"/>
      <c r="GOC773" s="414"/>
      <c r="GOD773" s="414"/>
      <c r="GOE773" s="413"/>
      <c r="GOF773" s="413"/>
      <c r="GOG773" s="414"/>
      <c r="GOH773" s="414"/>
      <c r="GOI773" s="413"/>
      <c r="GOJ773" s="413"/>
      <c r="GOK773" s="414"/>
      <c r="GOL773" s="414"/>
      <c r="GOM773" s="413"/>
      <c r="GON773" s="413"/>
      <c r="GOO773" s="413"/>
      <c r="GOP773" s="413"/>
      <c r="GOQ773" s="413"/>
      <c r="GOR773" s="413"/>
      <c r="GOS773" s="413"/>
      <c r="GOT773" s="414"/>
      <c r="GOU773" s="414"/>
      <c r="GOV773" s="413"/>
      <c r="GOW773" s="413"/>
      <c r="GOX773" s="414"/>
      <c r="GOY773" s="414"/>
      <c r="GOZ773" s="413"/>
      <c r="GPA773" s="413"/>
      <c r="GPB773" s="413"/>
      <c r="GPC773" s="413"/>
      <c r="GPD773" s="413"/>
      <c r="GPE773" s="407"/>
      <c r="GPF773" s="439"/>
      <c r="GPG773" s="413"/>
      <c r="GPH773" s="413"/>
      <c r="GPI773" s="413"/>
      <c r="GPJ773" s="413"/>
      <c r="GPK773" s="413"/>
      <c r="GPL773" s="413"/>
      <c r="GPM773" s="413"/>
      <c r="GPN773" s="412"/>
      <c r="GPO773" s="412"/>
      <c r="GPP773" s="412"/>
      <c r="GPQ773" s="412"/>
      <c r="GPR773" s="412"/>
      <c r="GPS773" s="412"/>
      <c r="GPT773" s="412"/>
      <c r="GPU773" s="412"/>
      <c r="GPV773" s="412"/>
      <c r="GPW773" s="412"/>
      <c r="GPX773" s="412"/>
      <c r="GPY773" s="412"/>
      <c r="GPZ773" s="412"/>
      <c r="GQA773" s="412"/>
      <c r="GQB773" s="412"/>
      <c r="GQC773" s="412"/>
      <c r="GQD773" s="412"/>
      <c r="GQE773" s="412"/>
      <c r="GQF773" s="412"/>
      <c r="GQG773" s="412"/>
      <c r="GQH773" s="412"/>
      <c r="GQI773" s="412"/>
      <c r="GQJ773" s="412"/>
      <c r="GQK773" s="412"/>
      <c r="GQL773" s="412"/>
      <c r="GQM773" s="412"/>
      <c r="GQN773" s="412"/>
      <c r="GQO773" s="412"/>
      <c r="GQP773" s="412"/>
      <c r="GQQ773" s="412"/>
      <c r="GQR773" s="412"/>
      <c r="GQS773" s="412"/>
      <c r="GQT773" s="412"/>
      <c r="GQU773" s="412"/>
      <c r="GQV773" s="412"/>
      <c r="GQW773" s="412"/>
      <c r="GQX773" s="412"/>
      <c r="GQY773" s="412"/>
      <c r="GQZ773" s="412"/>
      <c r="GRA773" s="412"/>
      <c r="GRB773" s="412"/>
      <c r="GRC773" s="412"/>
      <c r="GRD773" s="412"/>
      <c r="GRE773" s="412"/>
      <c r="GRF773" s="413"/>
      <c r="GRG773" s="413"/>
      <c r="GRH773" s="413"/>
      <c r="GRI773" s="413"/>
      <c r="GRJ773" s="413"/>
      <c r="GRK773" s="413"/>
      <c r="GRL773" s="413"/>
      <c r="GRM773" s="413"/>
      <c r="GRN773" s="413"/>
      <c r="GRO773" s="413"/>
      <c r="GRP773" s="413"/>
      <c r="GRQ773" s="413"/>
      <c r="GRR773" s="413"/>
      <c r="GRS773" s="413"/>
      <c r="GRT773" s="413"/>
      <c r="GRU773" s="413"/>
      <c r="GRV773" s="413"/>
      <c r="GRW773" s="413"/>
      <c r="GRX773" s="413"/>
      <c r="GRY773" s="413"/>
      <c r="GRZ773" s="413"/>
      <c r="GSA773" s="413"/>
      <c r="GSB773" s="413"/>
      <c r="GSC773" s="413"/>
      <c r="GSD773" s="414"/>
      <c r="GSE773" s="414"/>
      <c r="GSF773" s="414"/>
      <c r="GSG773" s="414"/>
      <c r="GSH773" s="414"/>
      <c r="GSI773" s="413"/>
      <c r="GSJ773" s="413"/>
      <c r="GSK773" s="414"/>
      <c r="GSL773" s="414"/>
      <c r="GSM773" s="413"/>
      <c r="GSN773" s="413"/>
      <c r="GSO773" s="414"/>
      <c r="GSP773" s="414"/>
      <c r="GSQ773" s="413"/>
      <c r="GSR773" s="413"/>
      <c r="GSS773" s="413"/>
      <c r="GST773" s="413"/>
      <c r="GSU773" s="413"/>
      <c r="GSV773" s="413"/>
      <c r="GSW773" s="413"/>
      <c r="GSX773" s="414"/>
      <c r="GSY773" s="414"/>
      <c r="GSZ773" s="413"/>
      <c r="GTA773" s="413"/>
      <c r="GTB773" s="414"/>
      <c r="GTC773" s="414"/>
      <c r="GTD773" s="413"/>
      <c r="GTE773" s="413"/>
      <c r="GTF773" s="413"/>
      <c r="GTG773" s="413"/>
      <c r="GTH773" s="413"/>
      <c r="GTI773" s="407"/>
      <c r="GTJ773" s="439"/>
      <c r="GTK773" s="413"/>
      <c r="GTL773" s="413"/>
      <c r="GTM773" s="413"/>
      <c r="GTN773" s="413"/>
      <c r="GTO773" s="413"/>
      <c r="GTP773" s="413"/>
      <c r="GTQ773" s="413"/>
      <c r="GTR773" s="412"/>
      <c r="GTS773" s="412"/>
      <c r="GTT773" s="412"/>
      <c r="GTU773" s="412"/>
      <c r="GTV773" s="412"/>
      <c r="GTW773" s="412"/>
      <c r="GTX773" s="412"/>
      <c r="GTY773" s="412"/>
      <c r="GTZ773" s="412"/>
      <c r="GUA773" s="412"/>
      <c r="GUB773" s="412"/>
      <c r="GUC773" s="412"/>
      <c r="GUD773" s="412"/>
      <c r="GUE773" s="412"/>
      <c r="GUF773" s="412"/>
      <c r="GUG773" s="412"/>
      <c r="GUH773" s="412"/>
      <c r="GUI773" s="412"/>
      <c r="GUJ773" s="412"/>
      <c r="GUK773" s="412"/>
      <c r="GUL773" s="412"/>
      <c r="GUM773" s="412"/>
      <c r="GUN773" s="412"/>
      <c r="GUO773" s="412"/>
      <c r="GUP773" s="412"/>
      <c r="GUQ773" s="412"/>
      <c r="GUR773" s="412"/>
      <c r="GUS773" s="412"/>
      <c r="GUT773" s="412"/>
      <c r="GUU773" s="412"/>
      <c r="GUV773" s="412"/>
      <c r="GUW773" s="412"/>
      <c r="GUX773" s="412"/>
      <c r="GUY773" s="412"/>
      <c r="GUZ773" s="412"/>
      <c r="GVA773" s="412"/>
      <c r="GVB773" s="412"/>
      <c r="GVC773" s="412"/>
      <c r="GVD773" s="412"/>
      <c r="GVE773" s="412"/>
      <c r="GVF773" s="412"/>
      <c r="GVG773" s="412"/>
      <c r="GVH773" s="412"/>
      <c r="GVI773" s="412"/>
      <c r="GVJ773" s="413"/>
      <c r="GVK773" s="413"/>
      <c r="GVL773" s="413"/>
      <c r="GVM773" s="413"/>
      <c r="GVN773" s="413"/>
      <c r="GVO773" s="413"/>
      <c r="GVP773" s="413"/>
      <c r="GVQ773" s="413"/>
      <c r="GVR773" s="413"/>
      <c r="GVS773" s="413"/>
      <c r="GVT773" s="413"/>
      <c r="GVU773" s="413"/>
      <c r="GVV773" s="413"/>
      <c r="GVW773" s="413"/>
      <c r="GVX773" s="413"/>
      <c r="GVY773" s="413"/>
      <c r="GVZ773" s="413"/>
      <c r="GWA773" s="413"/>
      <c r="GWB773" s="413"/>
      <c r="GWC773" s="413"/>
      <c r="GWD773" s="413"/>
      <c r="GWE773" s="413"/>
      <c r="GWF773" s="413"/>
      <c r="GWG773" s="413"/>
      <c r="GWH773" s="414"/>
      <c r="GWI773" s="414"/>
      <c r="GWJ773" s="414"/>
      <c r="GWK773" s="414"/>
      <c r="GWL773" s="414"/>
      <c r="GWM773" s="413"/>
      <c r="GWN773" s="413"/>
      <c r="GWO773" s="414"/>
      <c r="GWP773" s="414"/>
      <c r="GWQ773" s="413"/>
      <c r="GWR773" s="413"/>
      <c r="GWS773" s="414"/>
      <c r="GWT773" s="414"/>
      <c r="GWU773" s="413"/>
      <c r="GWV773" s="413"/>
      <c r="GWW773" s="413"/>
      <c r="GWX773" s="413"/>
      <c r="GWY773" s="413"/>
      <c r="GWZ773" s="413"/>
      <c r="GXA773" s="413"/>
      <c r="GXB773" s="414"/>
      <c r="GXC773" s="414"/>
      <c r="GXD773" s="413"/>
      <c r="GXE773" s="413"/>
      <c r="GXF773" s="414"/>
      <c r="GXG773" s="414"/>
      <c r="GXH773" s="413"/>
      <c r="GXI773" s="413"/>
      <c r="GXJ773" s="413"/>
      <c r="GXK773" s="413"/>
      <c r="GXL773" s="413"/>
      <c r="GXM773" s="407"/>
      <c r="GXN773" s="439"/>
      <c r="GXO773" s="413"/>
      <c r="GXP773" s="413"/>
      <c r="GXQ773" s="413"/>
      <c r="GXR773" s="413"/>
      <c r="GXS773" s="413"/>
      <c r="GXT773" s="413"/>
      <c r="GXU773" s="413"/>
      <c r="GXV773" s="412"/>
      <c r="GXW773" s="412"/>
      <c r="GXX773" s="412"/>
      <c r="GXY773" s="412"/>
      <c r="GXZ773" s="412"/>
      <c r="GYA773" s="412"/>
      <c r="GYB773" s="412"/>
      <c r="GYC773" s="412"/>
      <c r="GYD773" s="412"/>
      <c r="GYE773" s="412"/>
      <c r="GYF773" s="412"/>
      <c r="GYG773" s="412"/>
      <c r="GYH773" s="412"/>
      <c r="GYI773" s="412"/>
      <c r="GYJ773" s="412"/>
      <c r="GYK773" s="412"/>
      <c r="GYL773" s="412"/>
      <c r="GYM773" s="412"/>
      <c r="GYN773" s="412"/>
      <c r="GYO773" s="412"/>
      <c r="GYP773" s="412"/>
      <c r="GYQ773" s="412"/>
      <c r="GYR773" s="412"/>
      <c r="GYS773" s="412"/>
      <c r="GYT773" s="412"/>
      <c r="GYU773" s="412"/>
      <c r="GYV773" s="412"/>
      <c r="GYW773" s="412"/>
      <c r="GYX773" s="412"/>
      <c r="GYY773" s="412"/>
      <c r="GYZ773" s="412"/>
      <c r="GZA773" s="412"/>
      <c r="GZB773" s="412"/>
      <c r="GZC773" s="412"/>
      <c r="GZD773" s="412"/>
      <c r="GZE773" s="412"/>
      <c r="GZF773" s="412"/>
      <c r="GZG773" s="412"/>
      <c r="GZH773" s="412"/>
      <c r="GZI773" s="412"/>
      <c r="GZJ773" s="412"/>
      <c r="GZK773" s="412"/>
      <c r="GZL773" s="412"/>
      <c r="GZM773" s="412"/>
      <c r="GZN773" s="413"/>
      <c r="GZO773" s="413"/>
      <c r="GZP773" s="413"/>
      <c r="GZQ773" s="413"/>
      <c r="GZR773" s="413"/>
      <c r="GZS773" s="413"/>
      <c r="GZT773" s="413"/>
      <c r="GZU773" s="413"/>
      <c r="GZV773" s="413"/>
      <c r="GZW773" s="413"/>
      <c r="GZX773" s="413"/>
      <c r="GZY773" s="413"/>
      <c r="GZZ773" s="413"/>
      <c r="HAA773" s="413"/>
      <c r="HAB773" s="413"/>
      <c r="HAC773" s="413"/>
      <c r="HAD773" s="413"/>
      <c r="HAE773" s="413"/>
      <c r="HAF773" s="413"/>
      <c r="HAG773" s="413"/>
      <c r="HAH773" s="413"/>
      <c r="HAI773" s="413"/>
      <c r="HAJ773" s="413"/>
      <c r="HAK773" s="413"/>
      <c r="HAL773" s="414"/>
      <c r="HAM773" s="414"/>
      <c r="HAN773" s="414"/>
      <c r="HAO773" s="414"/>
      <c r="HAP773" s="414"/>
      <c r="HAQ773" s="413"/>
      <c r="HAR773" s="413"/>
      <c r="HAS773" s="414"/>
      <c r="HAT773" s="414"/>
      <c r="HAU773" s="413"/>
      <c r="HAV773" s="413"/>
      <c r="HAW773" s="414"/>
      <c r="HAX773" s="414"/>
      <c r="HAY773" s="413"/>
      <c r="HAZ773" s="413"/>
      <c r="HBA773" s="413"/>
      <c r="HBB773" s="413"/>
      <c r="HBC773" s="413"/>
      <c r="HBD773" s="413"/>
      <c r="HBE773" s="413"/>
      <c r="HBF773" s="414"/>
      <c r="HBG773" s="414"/>
      <c r="HBH773" s="413"/>
      <c r="HBI773" s="413"/>
      <c r="HBJ773" s="414"/>
      <c r="HBK773" s="414"/>
      <c r="HBL773" s="413"/>
      <c r="HBM773" s="413"/>
      <c r="HBN773" s="413"/>
      <c r="HBO773" s="413"/>
      <c r="HBP773" s="413"/>
      <c r="HBQ773" s="407"/>
      <c r="HBR773" s="439"/>
      <c r="HBS773" s="413"/>
      <c r="HBT773" s="413"/>
      <c r="HBU773" s="413"/>
      <c r="HBV773" s="413"/>
      <c r="HBW773" s="413"/>
      <c r="HBX773" s="413"/>
      <c r="HBY773" s="413"/>
      <c r="HBZ773" s="412"/>
      <c r="HCA773" s="412"/>
      <c r="HCB773" s="412"/>
      <c r="HCC773" s="412"/>
      <c r="HCD773" s="412"/>
      <c r="HCE773" s="412"/>
      <c r="HCF773" s="412"/>
      <c r="HCG773" s="412"/>
      <c r="HCH773" s="412"/>
      <c r="HCI773" s="412"/>
      <c r="HCJ773" s="412"/>
      <c r="HCK773" s="412"/>
      <c r="HCL773" s="412"/>
      <c r="HCM773" s="412"/>
      <c r="HCN773" s="412"/>
      <c r="HCO773" s="412"/>
      <c r="HCP773" s="412"/>
      <c r="HCQ773" s="412"/>
      <c r="HCR773" s="412"/>
      <c r="HCS773" s="412"/>
      <c r="HCT773" s="412"/>
      <c r="HCU773" s="412"/>
      <c r="HCV773" s="412"/>
      <c r="HCW773" s="412"/>
      <c r="HCX773" s="412"/>
      <c r="HCY773" s="412"/>
      <c r="HCZ773" s="412"/>
      <c r="HDA773" s="412"/>
      <c r="HDB773" s="412"/>
      <c r="HDC773" s="412"/>
      <c r="HDD773" s="412"/>
      <c r="HDE773" s="412"/>
      <c r="HDF773" s="412"/>
      <c r="HDG773" s="412"/>
      <c r="HDH773" s="412"/>
      <c r="HDI773" s="412"/>
      <c r="HDJ773" s="412"/>
      <c r="HDK773" s="412"/>
      <c r="HDL773" s="412"/>
      <c r="HDM773" s="412"/>
      <c r="HDN773" s="412"/>
      <c r="HDO773" s="412"/>
      <c r="HDP773" s="412"/>
      <c r="HDQ773" s="412"/>
      <c r="HDR773" s="413"/>
      <c r="HDS773" s="413"/>
      <c r="HDT773" s="413"/>
      <c r="HDU773" s="413"/>
      <c r="HDV773" s="413"/>
      <c r="HDW773" s="413"/>
      <c r="HDX773" s="413"/>
      <c r="HDY773" s="413"/>
      <c r="HDZ773" s="413"/>
      <c r="HEA773" s="413"/>
      <c r="HEB773" s="413"/>
      <c r="HEC773" s="413"/>
      <c r="HED773" s="413"/>
      <c r="HEE773" s="413"/>
      <c r="HEF773" s="413"/>
      <c r="HEG773" s="413"/>
      <c r="HEH773" s="413"/>
      <c r="HEI773" s="413"/>
      <c r="HEJ773" s="413"/>
      <c r="HEK773" s="413"/>
      <c r="HEL773" s="413"/>
      <c r="HEM773" s="413"/>
      <c r="HEN773" s="413"/>
      <c r="HEO773" s="413"/>
      <c r="HEP773" s="414"/>
      <c r="HEQ773" s="414"/>
      <c r="HER773" s="414"/>
      <c r="HES773" s="414"/>
      <c r="HET773" s="414"/>
      <c r="HEU773" s="413"/>
      <c r="HEV773" s="413"/>
      <c r="HEW773" s="414"/>
      <c r="HEX773" s="414"/>
      <c r="HEY773" s="413"/>
      <c r="HEZ773" s="413"/>
      <c r="HFA773" s="414"/>
      <c r="HFB773" s="414"/>
      <c r="HFC773" s="413"/>
      <c r="HFD773" s="413"/>
      <c r="HFE773" s="413"/>
      <c r="HFF773" s="413"/>
      <c r="HFG773" s="413"/>
      <c r="HFH773" s="413"/>
      <c r="HFI773" s="413"/>
      <c r="HFJ773" s="414"/>
      <c r="HFK773" s="414"/>
      <c r="HFL773" s="413"/>
      <c r="HFM773" s="413"/>
      <c r="HFN773" s="414"/>
      <c r="HFO773" s="414"/>
      <c r="HFP773" s="413"/>
      <c r="HFQ773" s="413"/>
      <c r="HFR773" s="413"/>
      <c r="HFS773" s="413"/>
      <c r="HFT773" s="413"/>
      <c r="HFU773" s="407"/>
      <c r="HFV773" s="439"/>
      <c r="HFW773" s="413"/>
      <c r="HFX773" s="413"/>
      <c r="HFY773" s="413"/>
      <c r="HFZ773" s="413"/>
      <c r="HGA773" s="413"/>
      <c r="HGB773" s="413"/>
      <c r="HGC773" s="413"/>
      <c r="HGD773" s="412"/>
      <c r="HGE773" s="412"/>
      <c r="HGF773" s="412"/>
      <c r="HGG773" s="412"/>
      <c r="HGH773" s="412"/>
      <c r="HGI773" s="412"/>
      <c r="HGJ773" s="412"/>
      <c r="HGK773" s="412"/>
      <c r="HGL773" s="412"/>
      <c r="HGM773" s="412"/>
      <c r="HGN773" s="412"/>
      <c r="HGO773" s="412"/>
      <c r="HGP773" s="412"/>
      <c r="HGQ773" s="412"/>
      <c r="HGR773" s="412"/>
      <c r="HGS773" s="412"/>
      <c r="HGT773" s="412"/>
      <c r="HGU773" s="412"/>
      <c r="HGV773" s="412"/>
      <c r="HGW773" s="412"/>
      <c r="HGX773" s="412"/>
      <c r="HGY773" s="412"/>
      <c r="HGZ773" s="412"/>
      <c r="HHA773" s="412"/>
      <c r="HHB773" s="412"/>
      <c r="HHC773" s="412"/>
      <c r="HHD773" s="412"/>
      <c r="HHE773" s="412"/>
      <c r="HHF773" s="412"/>
      <c r="HHG773" s="412"/>
      <c r="HHH773" s="412"/>
      <c r="HHI773" s="412"/>
      <c r="HHJ773" s="412"/>
      <c r="HHK773" s="412"/>
      <c r="HHL773" s="412"/>
      <c r="HHM773" s="412"/>
      <c r="HHN773" s="412"/>
      <c r="HHO773" s="412"/>
      <c r="HHP773" s="412"/>
      <c r="HHQ773" s="412"/>
      <c r="HHR773" s="412"/>
      <c r="HHS773" s="412"/>
      <c r="HHT773" s="412"/>
      <c r="HHU773" s="412"/>
      <c r="HHV773" s="413"/>
      <c r="HHW773" s="413"/>
      <c r="HHX773" s="413"/>
      <c r="HHY773" s="413"/>
      <c r="HHZ773" s="413"/>
      <c r="HIA773" s="413"/>
      <c r="HIB773" s="413"/>
      <c r="HIC773" s="413"/>
      <c r="HID773" s="413"/>
      <c r="HIE773" s="413"/>
      <c r="HIF773" s="413"/>
      <c r="HIG773" s="413"/>
      <c r="HIH773" s="413"/>
      <c r="HII773" s="413"/>
      <c r="HIJ773" s="413"/>
      <c r="HIK773" s="413"/>
      <c r="HIL773" s="413"/>
      <c r="HIM773" s="413"/>
      <c r="HIN773" s="413"/>
      <c r="HIO773" s="413"/>
      <c r="HIP773" s="413"/>
      <c r="HIQ773" s="413"/>
      <c r="HIR773" s="413"/>
      <c r="HIS773" s="413"/>
      <c r="HIT773" s="414"/>
      <c r="HIU773" s="414"/>
      <c r="HIV773" s="414"/>
      <c r="HIW773" s="414"/>
      <c r="HIX773" s="414"/>
      <c r="HIY773" s="413"/>
      <c r="HIZ773" s="413"/>
      <c r="HJA773" s="414"/>
      <c r="HJB773" s="414"/>
      <c r="HJC773" s="413"/>
      <c r="HJD773" s="413"/>
      <c r="HJE773" s="414"/>
      <c r="HJF773" s="414"/>
      <c r="HJG773" s="413"/>
      <c r="HJH773" s="413"/>
      <c r="HJI773" s="413"/>
      <c r="HJJ773" s="413"/>
      <c r="HJK773" s="413"/>
      <c r="HJL773" s="413"/>
      <c r="HJM773" s="413"/>
      <c r="HJN773" s="414"/>
      <c r="HJO773" s="414"/>
      <c r="HJP773" s="413"/>
      <c r="HJQ773" s="413"/>
      <c r="HJR773" s="414"/>
      <c r="HJS773" s="414"/>
      <c r="HJT773" s="413"/>
      <c r="HJU773" s="413"/>
      <c r="HJV773" s="413"/>
      <c r="HJW773" s="413"/>
      <c r="HJX773" s="413"/>
      <c r="HJY773" s="407"/>
      <c r="HJZ773" s="439"/>
      <c r="HKA773" s="413"/>
      <c r="HKB773" s="413"/>
      <c r="HKC773" s="413"/>
      <c r="HKD773" s="413"/>
      <c r="HKE773" s="413"/>
      <c r="HKF773" s="413"/>
      <c r="HKG773" s="413"/>
      <c r="HKH773" s="412"/>
      <c r="HKI773" s="412"/>
      <c r="HKJ773" s="412"/>
      <c r="HKK773" s="412"/>
      <c r="HKL773" s="412"/>
      <c r="HKM773" s="412"/>
      <c r="HKN773" s="412"/>
      <c r="HKO773" s="412"/>
      <c r="HKP773" s="412"/>
      <c r="HKQ773" s="412"/>
      <c r="HKR773" s="412"/>
      <c r="HKS773" s="412"/>
      <c r="HKT773" s="412"/>
      <c r="HKU773" s="412"/>
      <c r="HKV773" s="412"/>
      <c r="HKW773" s="412"/>
      <c r="HKX773" s="412"/>
      <c r="HKY773" s="412"/>
      <c r="HKZ773" s="412"/>
      <c r="HLA773" s="412"/>
      <c r="HLB773" s="412"/>
      <c r="HLC773" s="412"/>
      <c r="HLD773" s="412"/>
      <c r="HLE773" s="412"/>
      <c r="HLF773" s="412"/>
      <c r="HLG773" s="412"/>
      <c r="HLH773" s="412"/>
      <c r="HLI773" s="412"/>
      <c r="HLJ773" s="412"/>
      <c r="HLK773" s="412"/>
      <c r="HLL773" s="412"/>
      <c r="HLM773" s="412"/>
      <c r="HLN773" s="412"/>
      <c r="HLO773" s="412"/>
      <c r="HLP773" s="412"/>
      <c r="HLQ773" s="412"/>
      <c r="HLR773" s="412"/>
      <c r="HLS773" s="412"/>
      <c r="HLT773" s="412"/>
      <c r="HLU773" s="412"/>
      <c r="HLV773" s="412"/>
      <c r="HLW773" s="412"/>
      <c r="HLX773" s="412"/>
      <c r="HLY773" s="412"/>
      <c r="HLZ773" s="413"/>
      <c r="HMA773" s="413"/>
      <c r="HMB773" s="413"/>
      <c r="HMC773" s="413"/>
      <c r="HMD773" s="413"/>
      <c r="HME773" s="413"/>
      <c r="HMF773" s="413"/>
      <c r="HMG773" s="413"/>
      <c r="HMH773" s="413"/>
      <c r="HMI773" s="413"/>
      <c r="HMJ773" s="413"/>
      <c r="HMK773" s="413"/>
      <c r="HML773" s="413"/>
      <c r="HMM773" s="413"/>
      <c r="HMN773" s="413"/>
      <c r="HMO773" s="413"/>
      <c r="HMP773" s="413"/>
      <c r="HMQ773" s="413"/>
      <c r="HMR773" s="413"/>
      <c r="HMS773" s="413"/>
      <c r="HMT773" s="413"/>
      <c r="HMU773" s="413"/>
      <c r="HMV773" s="413"/>
      <c r="HMW773" s="413"/>
      <c r="HMX773" s="414"/>
      <c r="HMY773" s="414"/>
      <c r="HMZ773" s="414"/>
      <c r="HNA773" s="414"/>
      <c r="HNB773" s="414"/>
      <c r="HNC773" s="413"/>
      <c r="HND773" s="413"/>
      <c r="HNE773" s="414"/>
      <c r="HNF773" s="414"/>
      <c r="HNG773" s="413"/>
      <c r="HNH773" s="413"/>
      <c r="HNI773" s="414"/>
      <c r="HNJ773" s="414"/>
      <c r="HNK773" s="413"/>
      <c r="HNL773" s="413"/>
      <c r="HNM773" s="413"/>
      <c r="HNN773" s="413"/>
      <c r="HNO773" s="413"/>
      <c r="HNP773" s="413"/>
      <c r="HNQ773" s="413"/>
      <c r="HNR773" s="414"/>
      <c r="HNS773" s="414"/>
      <c r="HNT773" s="413"/>
      <c r="HNU773" s="413"/>
      <c r="HNV773" s="414"/>
      <c r="HNW773" s="414"/>
      <c r="HNX773" s="413"/>
      <c r="HNY773" s="413"/>
      <c r="HNZ773" s="413"/>
      <c r="HOA773" s="413"/>
      <c r="HOB773" s="413"/>
      <c r="HOC773" s="407"/>
      <c r="HOD773" s="439"/>
      <c r="HOE773" s="413"/>
      <c r="HOF773" s="413"/>
      <c r="HOG773" s="413"/>
      <c r="HOH773" s="413"/>
      <c r="HOI773" s="413"/>
      <c r="HOJ773" s="413"/>
      <c r="HOK773" s="413"/>
      <c r="HOL773" s="412"/>
      <c r="HOM773" s="412"/>
      <c r="HON773" s="412"/>
      <c r="HOO773" s="412"/>
      <c r="HOP773" s="412"/>
      <c r="HOQ773" s="412"/>
      <c r="HOR773" s="412"/>
      <c r="HOS773" s="412"/>
      <c r="HOT773" s="412"/>
      <c r="HOU773" s="412"/>
      <c r="HOV773" s="412"/>
      <c r="HOW773" s="412"/>
      <c r="HOX773" s="412"/>
      <c r="HOY773" s="412"/>
      <c r="HOZ773" s="412"/>
      <c r="HPA773" s="412"/>
      <c r="HPB773" s="412"/>
      <c r="HPC773" s="412"/>
      <c r="HPD773" s="412"/>
      <c r="HPE773" s="412"/>
      <c r="HPF773" s="412"/>
      <c r="HPG773" s="412"/>
      <c r="HPH773" s="412"/>
      <c r="HPI773" s="412"/>
      <c r="HPJ773" s="412"/>
      <c r="HPK773" s="412"/>
      <c r="HPL773" s="412"/>
      <c r="HPM773" s="412"/>
      <c r="HPN773" s="412"/>
      <c r="HPO773" s="412"/>
      <c r="HPP773" s="412"/>
      <c r="HPQ773" s="412"/>
      <c r="HPR773" s="412"/>
      <c r="HPS773" s="412"/>
      <c r="HPT773" s="412"/>
      <c r="HPU773" s="412"/>
      <c r="HPV773" s="412"/>
      <c r="HPW773" s="412"/>
      <c r="HPX773" s="412"/>
      <c r="HPY773" s="412"/>
      <c r="HPZ773" s="412"/>
      <c r="HQA773" s="412"/>
      <c r="HQB773" s="412"/>
      <c r="HQC773" s="412"/>
      <c r="HQD773" s="413"/>
      <c r="HQE773" s="413"/>
      <c r="HQF773" s="413"/>
      <c r="HQG773" s="413"/>
      <c r="HQH773" s="413"/>
      <c r="HQI773" s="413"/>
      <c r="HQJ773" s="413"/>
      <c r="HQK773" s="413"/>
      <c r="HQL773" s="413"/>
      <c r="HQM773" s="413"/>
      <c r="HQN773" s="413"/>
      <c r="HQO773" s="413"/>
      <c r="HQP773" s="413"/>
      <c r="HQQ773" s="413"/>
      <c r="HQR773" s="413"/>
      <c r="HQS773" s="413"/>
      <c r="HQT773" s="413"/>
      <c r="HQU773" s="413"/>
      <c r="HQV773" s="413"/>
      <c r="HQW773" s="413"/>
      <c r="HQX773" s="413"/>
      <c r="HQY773" s="413"/>
      <c r="HQZ773" s="413"/>
      <c r="HRA773" s="413"/>
      <c r="HRB773" s="414"/>
      <c r="HRC773" s="414"/>
      <c r="HRD773" s="414"/>
      <c r="HRE773" s="414"/>
      <c r="HRF773" s="414"/>
      <c r="HRG773" s="413"/>
      <c r="HRH773" s="413"/>
      <c r="HRI773" s="414"/>
      <c r="HRJ773" s="414"/>
      <c r="HRK773" s="413"/>
      <c r="HRL773" s="413"/>
      <c r="HRM773" s="414"/>
      <c r="HRN773" s="414"/>
      <c r="HRO773" s="413"/>
      <c r="HRP773" s="413"/>
      <c r="HRQ773" s="413"/>
      <c r="HRR773" s="413"/>
      <c r="HRS773" s="413"/>
      <c r="HRT773" s="413"/>
      <c r="HRU773" s="413"/>
      <c r="HRV773" s="414"/>
      <c r="HRW773" s="414"/>
      <c r="HRX773" s="413"/>
      <c r="HRY773" s="413"/>
      <c r="HRZ773" s="414"/>
      <c r="HSA773" s="414"/>
      <c r="HSB773" s="413"/>
      <c r="HSC773" s="413"/>
      <c r="HSD773" s="413"/>
      <c r="HSE773" s="413"/>
      <c r="HSF773" s="413"/>
      <c r="HSG773" s="407"/>
      <c r="HSH773" s="439"/>
      <c r="HSI773" s="413"/>
      <c r="HSJ773" s="413"/>
      <c r="HSK773" s="413"/>
      <c r="HSL773" s="413"/>
      <c r="HSM773" s="413"/>
      <c r="HSN773" s="413"/>
      <c r="HSO773" s="413"/>
      <c r="HSP773" s="412"/>
      <c r="HSQ773" s="412"/>
      <c r="HSR773" s="412"/>
      <c r="HSS773" s="412"/>
      <c r="HST773" s="412"/>
      <c r="HSU773" s="412"/>
      <c r="HSV773" s="412"/>
      <c r="HSW773" s="412"/>
      <c r="HSX773" s="412"/>
      <c r="HSY773" s="412"/>
      <c r="HSZ773" s="412"/>
      <c r="HTA773" s="412"/>
      <c r="HTB773" s="412"/>
      <c r="HTC773" s="412"/>
      <c r="HTD773" s="412"/>
      <c r="HTE773" s="412"/>
      <c r="HTF773" s="412"/>
      <c r="HTG773" s="412"/>
      <c r="HTH773" s="412"/>
      <c r="HTI773" s="412"/>
      <c r="HTJ773" s="412"/>
      <c r="HTK773" s="412"/>
      <c r="HTL773" s="412"/>
      <c r="HTM773" s="412"/>
      <c r="HTN773" s="412"/>
      <c r="HTO773" s="412"/>
      <c r="HTP773" s="412"/>
      <c r="HTQ773" s="412"/>
      <c r="HTR773" s="412"/>
      <c r="HTS773" s="412"/>
      <c r="HTT773" s="412"/>
      <c r="HTU773" s="412"/>
      <c r="HTV773" s="412"/>
      <c r="HTW773" s="412"/>
      <c r="HTX773" s="412"/>
      <c r="HTY773" s="412"/>
      <c r="HTZ773" s="412"/>
      <c r="HUA773" s="412"/>
      <c r="HUB773" s="412"/>
      <c r="HUC773" s="412"/>
      <c r="HUD773" s="412"/>
      <c r="HUE773" s="412"/>
      <c r="HUF773" s="412"/>
      <c r="HUG773" s="412"/>
      <c r="HUH773" s="413"/>
      <c r="HUI773" s="413"/>
      <c r="HUJ773" s="413"/>
      <c r="HUK773" s="413"/>
      <c r="HUL773" s="413"/>
      <c r="HUM773" s="413"/>
      <c r="HUN773" s="413"/>
      <c r="HUO773" s="413"/>
      <c r="HUP773" s="413"/>
      <c r="HUQ773" s="413"/>
      <c r="HUR773" s="413"/>
      <c r="HUS773" s="413"/>
      <c r="HUT773" s="413"/>
      <c r="HUU773" s="413"/>
      <c r="HUV773" s="413"/>
      <c r="HUW773" s="413"/>
      <c r="HUX773" s="413"/>
      <c r="HUY773" s="413"/>
      <c r="HUZ773" s="413"/>
      <c r="HVA773" s="413"/>
      <c r="HVB773" s="413"/>
      <c r="HVC773" s="413"/>
      <c r="HVD773" s="413"/>
      <c r="HVE773" s="413"/>
      <c r="HVF773" s="414"/>
      <c r="HVG773" s="414"/>
      <c r="HVH773" s="414"/>
      <c r="HVI773" s="414"/>
      <c r="HVJ773" s="414"/>
      <c r="HVK773" s="413"/>
      <c r="HVL773" s="413"/>
      <c r="HVM773" s="414"/>
      <c r="HVN773" s="414"/>
      <c r="HVO773" s="413"/>
      <c r="HVP773" s="413"/>
      <c r="HVQ773" s="414"/>
      <c r="HVR773" s="414"/>
      <c r="HVS773" s="413"/>
      <c r="HVT773" s="413"/>
      <c r="HVU773" s="413"/>
      <c r="HVV773" s="413"/>
      <c r="HVW773" s="413"/>
      <c r="HVX773" s="413"/>
      <c r="HVY773" s="413"/>
      <c r="HVZ773" s="414"/>
      <c r="HWA773" s="414"/>
      <c r="HWB773" s="413"/>
      <c r="HWC773" s="413"/>
      <c r="HWD773" s="414"/>
      <c r="HWE773" s="414"/>
      <c r="HWF773" s="413"/>
      <c r="HWG773" s="413"/>
      <c r="HWH773" s="413"/>
      <c r="HWI773" s="413"/>
      <c r="HWJ773" s="413"/>
      <c r="HWK773" s="407"/>
      <c r="HWL773" s="439"/>
      <c r="HWM773" s="413"/>
      <c r="HWN773" s="413"/>
      <c r="HWO773" s="413"/>
      <c r="HWP773" s="413"/>
      <c r="HWQ773" s="413"/>
      <c r="HWR773" s="413"/>
      <c r="HWS773" s="413"/>
      <c r="HWT773" s="412"/>
      <c r="HWU773" s="412"/>
      <c r="HWV773" s="412"/>
      <c r="HWW773" s="412"/>
      <c r="HWX773" s="412"/>
      <c r="HWY773" s="412"/>
      <c r="HWZ773" s="412"/>
      <c r="HXA773" s="412"/>
      <c r="HXB773" s="412"/>
      <c r="HXC773" s="412"/>
      <c r="HXD773" s="412"/>
      <c r="HXE773" s="412"/>
      <c r="HXF773" s="412"/>
      <c r="HXG773" s="412"/>
      <c r="HXH773" s="412"/>
      <c r="HXI773" s="412"/>
      <c r="HXJ773" s="412"/>
      <c r="HXK773" s="412"/>
      <c r="HXL773" s="412"/>
      <c r="HXM773" s="412"/>
      <c r="HXN773" s="412"/>
      <c r="HXO773" s="412"/>
      <c r="HXP773" s="412"/>
      <c r="HXQ773" s="412"/>
      <c r="HXR773" s="412"/>
      <c r="HXS773" s="412"/>
      <c r="HXT773" s="412"/>
      <c r="HXU773" s="412"/>
      <c r="HXV773" s="412"/>
      <c r="HXW773" s="412"/>
      <c r="HXX773" s="412"/>
      <c r="HXY773" s="412"/>
      <c r="HXZ773" s="412"/>
      <c r="HYA773" s="412"/>
      <c r="HYB773" s="412"/>
      <c r="HYC773" s="412"/>
      <c r="HYD773" s="412"/>
      <c r="HYE773" s="412"/>
      <c r="HYF773" s="412"/>
      <c r="HYG773" s="412"/>
      <c r="HYH773" s="412"/>
      <c r="HYI773" s="412"/>
      <c r="HYJ773" s="412"/>
      <c r="HYK773" s="412"/>
      <c r="HYL773" s="413"/>
      <c r="HYM773" s="413"/>
      <c r="HYN773" s="413"/>
      <c r="HYO773" s="413"/>
      <c r="HYP773" s="413"/>
      <c r="HYQ773" s="413"/>
      <c r="HYR773" s="413"/>
      <c r="HYS773" s="413"/>
      <c r="HYT773" s="413"/>
      <c r="HYU773" s="413"/>
      <c r="HYV773" s="413"/>
      <c r="HYW773" s="413"/>
      <c r="HYX773" s="413"/>
      <c r="HYY773" s="413"/>
      <c r="HYZ773" s="413"/>
      <c r="HZA773" s="413"/>
      <c r="HZB773" s="413"/>
      <c r="HZC773" s="413"/>
      <c r="HZD773" s="413"/>
      <c r="HZE773" s="413"/>
      <c r="HZF773" s="413"/>
      <c r="HZG773" s="413"/>
      <c r="HZH773" s="413"/>
      <c r="HZI773" s="413"/>
      <c r="HZJ773" s="414"/>
      <c r="HZK773" s="414"/>
      <c r="HZL773" s="414"/>
      <c r="HZM773" s="414"/>
      <c r="HZN773" s="414"/>
      <c r="HZO773" s="413"/>
      <c r="HZP773" s="413"/>
      <c r="HZQ773" s="414"/>
      <c r="HZR773" s="414"/>
      <c r="HZS773" s="413"/>
      <c r="HZT773" s="413"/>
      <c r="HZU773" s="414"/>
      <c r="HZV773" s="414"/>
      <c r="HZW773" s="413"/>
      <c r="HZX773" s="413"/>
      <c r="HZY773" s="413"/>
      <c r="HZZ773" s="413"/>
      <c r="IAA773" s="413"/>
      <c r="IAB773" s="413"/>
      <c r="IAC773" s="413"/>
      <c r="IAD773" s="414"/>
      <c r="IAE773" s="414"/>
      <c r="IAF773" s="413"/>
      <c r="IAG773" s="413"/>
      <c r="IAH773" s="414"/>
      <c r="IAI773" s="414"/>
      <c r="IAJ773" s="413"/>
      <c r="IAK773" s="413"/>
      <c r="IAL773" s="413"/>
      <c r="IAM773" s="413"/>
      <c r="IAN773" s="413"/>
      <c r="IAO773" s="407"/>
      <c r="IAP773" s="439"/>
      <c r="IAQ773" s="413"/>
      <c r="IAR773" s="413"/>
      <c r="IAS773" s="413"/>
      <c r="IAT773" s="413"/>
      <c r="IAU773" s="413"/>
      <c r="IAV773" s="413"/>
      <c r="IAW773" s="413"/>
      <c r="IAX773" s="412"/>
      <c r="IAY773" s="412"/>
      <c r="IAZ773" s="412"/>
      <c r="IBA773" s="412"/>
      <c r="IBB773" s="412"/>
      <c r="IBC773" s="412"/>
      <c r="IBD773" s="412"/>
      <c r="IBE773" s="412"/>
      <c r="IBF773" s="412"/>
      <c r="IBG773" s="412"/>
      <c r="IBH773" s="412"/>
      <c r="IBI773" s="412"/>
      <c r="IBJ773" s="412"/>
      <c r="IBK773" s="412"/>
      <c r="IBL773" s="412"/>
      <c r="IBM773" s="412"/>
      <c r="IBN773" s="412"/>
      <c r="IBO773" s="412"/>
      <c r="IBP773" s="412"/>
      <c r="IBQ773" s="412"/>
      <c r="IBR773" s="412"/>
      <c r="IBS773" s="412"/>
      <c r="IBT773" s="412"/>
      <c r="IBU773" s="412"/>
      <c r="IBV773" s="412"/>
      <c r="IBW773" s="412"/>
      <c r="IBX773" s="412"/>
      <c r="IBY773" s="412"/>
      <c r="IBZ773" s="412"/>
      <c r="ICA773" s="412"/>
      <c r="ICB773" s="412"/>
      <c r="ICC773" s="412"/>
      <c r="ICD773" s="412"/>
      <c r="ICE773" s="412"/>
      <c r="ICF773" s="412"/>
      <c r="ICG773" s="412"/>
      <c r="ICH773" s="412"/>
      <c r="ICI773" s="412"/>
      <c r="ICJ773" s="412"/>
      <c r="ICK773" s="412"/>
      <c r="ICL773" s="412"/>
      <c r="ICM773" s="412"/>
      <c r="ICN773" s="412"/>
      <c r="ICO773" s="412"/>
      <c r="ICP773" s="413"/>
      <c r="ICQ773" s="413"/>
      <c r="ICR773" s="413"/>
      <c r="ICS773" s="413"/>
      <c r="ICT773" s="413"/>
      <c r="ICU773" s="413"/>
      <c r="ICV773" s="413"/>
      <c r="ICW773" s="413"/>
      <c r="ICX773" s="413"/>
      <c r="ICY773" s="413"/>
      <c r="ICZ773" s="413"/>
      <c r="IDA773" s="413"/>
      <c r="IDB773" s="413"/>
      <c r="IDC773" s="413"/>
      <c r="IDD773" s="413"/>
      <c r="IDE773" s="413"/>
      <c r="IDF773" s="413"/>
      <c r="IDG773" s="413"/>
      <c r="IDH773" s="413"/>
      <c r="IDI773" s="413"/>
      <c r="IDJ773" s="413"/>
      <c r="IDK773" s="413"/>
      <c r="IDL773" s="413"/>
      <c r="IDM773" s="413"/>
      <c r="IDN773" s="414"/>
      <c r="IDO773" s="414"/>
      <c r="IDP773" s="414"/>
      <c r="IDQ773" s="414"/>
      <c r="IDR773" s="414"/>
      <c r="IDS773" s="413"/>
      <c r="IDT773" s="413"/>
      <c r="IDU773" s="414"/>
      <c r="IDV773" s="414"/>
      <c r="IDW773" s="413"/>
      <c r="IDX773" s="413"/>
      <c r="IDY773" s="414"/>
      <c r="IDZ773" s="414"/>
      <c r="IEA773" s="413"/>
      <c r="IEB773" s="413"/>
      <c r="IEC773" s="413"/>
      <c r="IED773" s="413"/>
      <c r="IEE773" s="413"/>
      <c r="IEF773" s="413"/>
      <c r="IEG773" s="413"/>
      <c r="IEH773" s="414"/>
      <c r="IEI773" s="414"/>
      <c r="IEJ773" s="413"/>
      <c r="IEK773" s="413"/>
      <c r="IEL773" s="414"/>
      <c r="IEM773" s="414"/>
      <c r="IEN773" s="413"/>
      <c r="IEO773" s="413"/>
      <c r="IEP773" s="413"/>
      <c r="IEQ773" s="413"/>
      <c r="IER773" s="413"/>
      <c r="IES773" s="407"/>
      <c r="IET773" s="439"/>
      <c r="IEU773" s="413"/>
      <c r="IEV773" s="413"/>
      <c r="IEW773" s="413"/>
      <c r="IEX773" s="413"/>
      <c r="IEY773" s="413"/>
      <c r="IEZ773" s="413"/>
      <c r="IFA773" s="413"/>
      <c r="IFB773" s="412"/>
      <c r="IFC773" s="412"/>
      <c r="IFD773" s="412"/>
      <c r="IFE773" s="412"/>
      <c r="IFF773" s="412"/>
      <c r="IFG773" s="412"/>
      <c r="IFH773" s="412"/>
      <c r="IFI773" s="412"/>
      <c r="IFJ773" s="412"/>
      <c r="IFK773" s="412"/>
      <c r="IFL773" s="412"/>
      <c r="IFM773" s="412"/>
      <c r="IFN773" s="412"/>
      <c r="IFO773" s="412"/>
      <c r="IFP773" s="412"/>
      <c r="IFQ773" s="412"/>
      <c r="IFR773" s="412"/>
      <c r="IFS773" s="412"/>
      <c r="IFT773" s="412"/>
      <c r="IFU773" s="412"/>
      <c r="IFV773" s="412"/>
      <c r="IFW773" s="412"/>
      <c r="IFX773" s="412"/>
      <c r="IFY773" s="412"/>
      <c r="IFZ773" s="412"/>
      <c r="IGA773" s="412"/>
      <c r="IGB773" s="412"/>
      <c r="IGC773" s="412"/>
      <c r="IGD773" s="412"/>
      <c r="IGE773" s="412"/>
      <c r="IGF773" s="412"/>
      <c r="IGG773" s="412"/>
      <c r="IGH773" s="412"/>
      <c r="IGI773" s="412"/>
      <c r="IGJ773" s="412"/>
      <c r="IGK773" s="412"/>
      <c r="IGL773" s="412"/>
      <c r="IGM773" s="412"/>
      <c r="IGN773" s="412"/>
      <c r="IGO773" s="412"/>
      <c r="IGP773" s="412"/>
      <c r="IGQ773" s="412"/>
      <c r="IGR773" s="412"/>
      <c r="IGS773" s="412"/>
      <c r="IGT773" s="413"/>
      <c r="IGU773" s="413"/>
      <c r="IGV773" s="413"/>
      <c r="IGW773" s="413"/>
      <c r="IGX773" s="413"/>
      <c r="IGY773" s="413"/>
      <c r="IGZ773" s="413"/>
      <c r="IHA773" s="413"/>
      <c r="IHB773" s="413"/>
      <c r="IHC773" s="413"/>
      <c r="IHD773" s="413"/>
      <c r="IHE773" s="413"/>
      <c r="IHF773" s="413"/>
      <c r="IHG773" s="413"/>
      <c r="IHH773" s="413"/>
      <c r="IHI773" s="413"/>
      <c r="IHJ773" s="413"/>
      <c r="IHK773" s="413"/>
      <c r="IHL773" s="413"/>
      <c r="IHM773" s="413"/>
      <c r="IHN773" s="413"/>
      <c r="IHO773" s="413"/>
      <c r="IHP773" s="413"/>
      <c r="IHQ773" s="413"/>
      <c r="IHR773" s="414"/>
      <c r="IHS773" s="414"/>
      <c r="IHT773" s="414"/>
      <c r="IHU773" s="414"/>
      <c r="IHV773" s="414"/>
      <c r="IHW773" s="413"/>
      <c r="IHX773" s="413"/>
      <c r="IHY773" s="414"/>
      <c r="IHZ773" s="414"/>
      <c r="IIA773" s="413"/>
      <c r="IIB773" s="413"/>
      <c r="IIC773" s="414"/>
      <c r="IID773" s="414"/>
      <c r="IIE773" s="413"/>
      <c r="IIF773" s="413"/>
      <c r="IIG773" s="413"/>
      <c r="IIH773" s="413"/>
      <c r="III773" s="413"/>
      <c r="IIJ773" s="413"/>
      <c r="IIK773" s="413"/>
      <c r="IIL773" s="414"/>
      <c r="IIM773" s="414"/>
      <c r="IIN773" s="413"/>
      <c r="IIO773" s="413"/>
      <c r="IIP773" s="414"/>
      <c r="IIQ773" s="414"/>
      <c r="IIR773" s="413"/>
      <c r="IIS773" s="413"/>
      <c r="IIT773" s="413"/>
      <c r="IIU773" s="413"/>
      <c r="IIV773" s="413"/>
      <c r="IIW773" s="407"/>
      <c r="IIX773" s="439"/>
      <c r="IIY773" s="413"/>
      <c r="IIZ773" s="413"/>
      <c r="IJA773" s="413"/>
      <c r="IJB773" s="413"/>
      <c r="IJC773" s="413"/>
      <c r="IJD773" s="413"/>
      <c r="IJE773" s="413"/>
      <c r="IJF773" s="412"/>
      <c r="IJG773" s="412"/>
      <c r="IJH773" s="412"/>
      <c r="IJI773" s="412"/>
      <c r="IJJ773" s="412"/>
      <c r="IJK773" s="412"/>
      <c r="IJL773" s="412"/>
      <c r="IJM773" s="412"/>
      <c r="IJN773" s="412"/>
      <c r="IJO773" s="412"/>
      <c r="IJP773" s="412"/>
      <c r="IJQ773" s="412"/>
      <c r="IJR773" s="412"/>
      <c r="IJS773" s="412"/>
      <c r="IJT773" s="412"/>
      <c r="IJU773" s="412"/>
      <c r="IJV773" s="412"/>
      <c r="IJW773" s="412"/>
      <c r="IJX773" s="412"/>
      <c r="IJY773" s="412"/>
      <c r="IJZ773" s="412"/>
      <c r="IKA773" s="412"/>
      <c r="IKB773" s="412"/>
      <c r="IKC773" s="412"/>
      <c r="IKD773" s="412"/>
      <c r="IKE773" s="412"/>
      <c r="IKF773" s="412"/>
      <c r="IKG773" s="412"/>
      <c r="IKH773" s="412"/>
      <c r="IKI773" s="412"/>
      <c r="IKJ773" s="412"/>
      <c r="IKK773" s="412"/>
      <c r="IKL773" s="412"/>
      <c r="IKM773" s="412"/>
      <c r="IKN773" s="412"/>
      <c r="IKO773" s="412"/>
      <c r="IKP773" s="412"/>
      <c r="IKQ773" s="412"/>
      <c r="IKR773" s="412"/>
      <c r="IKS773" s="412"/>
      <c r="IKT773" s="412"/>
      <c r="IKU773" s="412"/>
      <c r="IKV773" s="412"/>
      <c r="IKW773" s="412"/>
      <c r="IKX773" s="413"/>
      <c r="IKY773" s="413"/>
      <c r="IKZ773" s="413"/>
      <c r="ILA773" s="413"/>
      <c r="ILB773" s="413"/>
      <c r="ILC773" s="413"/>
      <c r="ILD773" s="413"/>
      <c r="ILE773" s="413"/>
      <c r="ILF773" s="413"/>
      <c r="ILG773" s="413"/>
      <c r="ILH773" s="413"/>
      <c r="ILI773" s="413"/>
      <c r="ILJ773" s="413"/>
      <c r="ILK773" s="413"/>
      <c r="ILL773" s="413"/>
      <c r="ILM773" s="413"/>
      <c r="ILN773" s="413"/>
      <c r="ILO773" s="413"/>
      <c r="ILP773" s="413"/>
      <c r="ILQ773" s="413"/>
      <c r="ILR773" s="413"/>
      <c r="ILS773" s="413"/>
      <c r="ILT773" s="413"/>
      <c r="ILU773" s="413"/>
      <c r="ILV773" s="414"/>
      <c r="ILW773" s="414"/>
      <c r="ILX773" s="414"/>
      <c r="ILY773" s="414"/>
      <c r="ILZ773" s="414"/>
      <c r="IMA773" s="413"/>
      <c r="IMB773" s="413"/>
      <c r="IMC773" s="414"/>
      <c r="IMD773" s="414"/>
      <c r="IME773" s="413"/>
      <c r="IMF773" s="413"/>
      <c r="IMG773" s="414"/>
      <c r="IMH773" s="414"/>
      <c r="IMI773" s="413"/>
      <c r="IMJ773" s="413"/>
      <c r="IMK773" s="413"/>
      <c r="IML773" s="413"/>
      <c r="IMM773" s="413"/>
      <c r="IMN773" s="413"/>
      <c r="IMO773" s="413"/>
      <c r="IMP773" s="414"/>
      <c r="IMQ773" s="414"/>
      <c r="IMR773" s="413"/>
      <c r="IMS773" s="413"/>
      <c r="IMT773" s="414"/>
      <c r="IMU773" s="414"/>
      <c r="IMV773" s="413"/>
      <c r="IMW773" s="413"/>
      <c r="IMX773" s="413"/>
      <c r="IMY773" s="413"/>
      <c r="IMZ773" s="413"/>
      <c r="INA773" s="407"/>
      <c r="INB773" s="439"/>
      <c r="INC773" s="413"/>
      <c r="IND773" s="413"/>
      <c r="INE773" s="413"/>
      <c r="INF773" s="413"/>
      <c r="ING773" s="413"/>
      <c r="INH773" s="413"/>
      <c r="INI773" s="413"/>
      <c r="INJ773" s="412"/>
      <c r="INK773" s="412"/>
      <c r="INL773" s="412"/>
      <c r="INM773" s="412"/>
      <c r="INN773" s="412"/>
      <c r="INO773" s="412"/>
      <c r="INP773" s="412"/>
      <c r="INQ773" s="412"/>
      <c r="INR773" s="412"/>
      <c r="INS773" s="412"/>
      <c r="INT773" s="412"/>
      <c r="INU773" s="412"/>
      <c r="INV773" s="412"/>
      <c r="INW773" s="412"/>
      <c r="INX773" s="412"/>
      <c r="INY773" s="412"/>
      <c r="INZ773" s="412"/>
      <c r="IOA773" s="412"/>
      <c r="IOB773" s="412"/>
      <c r="IOC773" s="412"/>
      <c r="IOD773" s="412"/>
      <c r="IOE773" s="412"/>
      <c r="IOF773" s="412"/>
      <c r="IOG773" s="412"/>
      <c r="IOH773" s="412"/>
      <c r="IOI773" s="412"/>
      <c r="IOJ773" s="412"/>
      <c r="IOK773" s="412"/>
      <c r="IOL773" s="412"/>
      <c r="IOM773" s="412"/>
      <c r="ION773" s="412"/>
      <c r="IOO773" s="412"/>
      <c r="IOP773" s="412"/>
      <c r="IOQ773" s="412"/>
      <c r="IOR773" s="412"/>
      <c r="IOS773" s="412"/>
      <c r="IOT773" s="412"/>
      <c r="IOU773" s="412"/>
      <c r="IOV773" s="412"/>
      <c r="IOW773" s="412"/>
      <c r="IOX773" s="412"/>
      <c r="IOY773" s="412"/>
      <c r="IOZ773" s="412"/>
      <c r="IPA773" s="412"/>
      <c r="IPB773" s="413"/>
      <c r="IPC773" s="413"/>
      <c r="IPD773" s="413"/>
      <c r="IPE773" s="413"/>
      <c r="IPF773" s="413"/>
      <c r="IPG773" s="413"/>
      <c r="IPH773" s="413"/>
      <c r="IPI773" s="413"/>
      <c r="IPJ773" s="413"/>
      <c r="IPK773" s="413"/>
      <c r="IPL773" s="413"/>
      <c r="IPM773" s="413"/>
      <c r="IPN773" s="413"/>
      <c r="IPO773" s="413"/>
      <c r="IPP773" s="413"/>
      <c r="IPQ773" s="413"/>
      <c r="IPR773" s="413"/>
      <c r="IPS773" s="413"/>
      <c r="IPT773" s="413"/>
      <c r="IPU773" s="413"/>
      <c r="IPV773" s="413"/>
      <c r="IPW773" s="413"/>
      <c r="IPX773" s="413"/>
      <c r="IPY773" s="413"/>
      <c r="IPZ773" s="414"/>
      <c r="IQA773" s="414"/>
      <c r="IQB773" s="414"/>
      <c r="IQC773" s="414"/>
      <c r="IQD773" s="414"/>
      <c r="IQE773" s="413"/>
      <c r="IQF773" s="413"/>
      <c r="IQG773" s="414"/>
      <c r="IQH773" s="414"/>
      <c r="IQI773" s="413"/>
      <c r="IQJ773" s="413"/>
      <c r="IQK773" s="414"/>
      <c r="IQL773" s="414"/>
      <c r="IQM773" s="413"/>
      <c r="IQN773" s="413"/>
      <c r="IQO773" s="413"/>
      <c r="IQP773" s="413"/>
      <c r="IQQ773" s="413"/>
      <c r="IQR773" s="413"/>
      <c r="IQS773" s="413"/>
      <c r="IQT773" s="414"/>
      <c r="IQU773" s="414"/>
      <c r="IQV773" s="413"/>
      <c r="IQW773" s="413"/>
      <c r="IQX773" s="414"/>
      <c r="IQY773" s="414"/>
      <c r="IQZ773" s="413"/>
      <c r="IRA773" s="413"/>
      <c r="IRB773" s="413"/>
      <c r="IRC773" s="413"/>
      <c r="IRD773" s="413"/>
      <c r="IRE773" s="407"/>
      <c r="IRF773" s="439"/>
      <c r="IRG773" s="413"/>
      <c r="IRH773" s="413"/>
      <c r="IRI773" s="413"/>
      <c r="IRJ773" s="413"/>
      <c r="IRK773" s="413"/>
      <c r="IRL773" s="413"/>
      <c r="IRM773" s="413"/>
      <c r="IRN773" s="412"/>
      <c r="IRO773" s="412"/>
      <c r="IRP773" s="412"/>
      <c r="IRQ773" s="412"/>
      <c r="IRR773" s="412"/>
      <c r="IRS773" s="412"/>
      <c r="IRT773" s="412"/>
      <c r="IRU773" s="412"/>
      <c r="IRV773" s="412"/>
      <c r="IRW773" s="412"/>
      <c r="IRX773" s="412"/>
      <c r="IRY773" s="412"/>
      <c r="IRZ773" s="412"/>
      <c r="ISA773" s="412"/>
      <c r="ISB773" s="412"/>
      <c r="ISC773" s="412"/>
      <c r="ISD773" s="412"/>
      <c r="ISE773" s="412"/>
      <c r="ISF773" s="412"/>
      <c r="ISG773" s="412"/>
      <c r="ISH773" s="412"/>
      <c r="ISI773" s="412"/>
      <c r="ISJ773" s="412"/>
      <c r="ISK773" s="412"/>
      <c r="ISL773" s="412"/>
      <c r="ISM773" s="412"/>
      <c r="ISN773" s="412"/>
      <c r="ISO773" s="412"/>
      <c r="ISP773" s="412"/>
      <c r="ISQ773" s="412"/>
      <c r="ISR773" s="412"/>
      <c r="ISS773" s="412"/>
      <c r="IST773" s="412"/>
      <c r="ISU773" s="412"/>
      <c r="ISV773" s="412"/>
      <c r="ISW773" s="412"/>
      <c r="ISX773" s="412"/>
      <c r="ISY773" s="412"/>
      <c r="ISZ773" s="412"/>
      <c r="ITA773" s="412"/>
      <c r="ITB773" s="412"/>
      <c r="ITC773" s="412"/>
      <c r="ITD773" s="412"/>
      <c r="ITE773" s="412"/>
      <c r="ITF773" s="413"/>
      <c r="ITG773" s="413"/>
      <c r="ITH773" s="413"/>
      <c r="ITI773" s="413"/>
      <c r="ITJ773" s="413"/>
      <c r="ITK773" s="413"/>
      <c r="ITL773" s="413"/>
      <c r="ITM773" s="413"/>
      <c r="ITN773" s="413"/>
      <c r="ITO773" s="413"/>
      <c r="ITP773" s="413"/>
      <c r="ITQ773" s="413"/>
      <c r="ITR773" s="413"/>
      <c r="ITS773" s="413"/>
      <c r="ITT773" s="413"/>
      <c r="ITU773" s="413"/>
      <c r="ITV773" s="413"/>
      <c r="ITW773" s="413"/>
      <c r="ITX773" s="413"/>
      <c r="ITY773" s="413"/>
      <c r="ITZ773" s="413"/>
      <c r="IUA773" s="413"/>
      <c r="IUB773" s="413"/>
      <c r="IUC773" s="413"/>
      <c r="IUD773" s="414"/>
      <c r="IUE773" s="414"/>
      <c r="IUF773" s="414"/>
      <c r="IUG773" s="414"/>
      <c r="IUH773" s="414"/>
      <c r="IUI773" s="413"/>
      <c r="IUJ773" s="413"/>
      <c r="IUK773" s="414"/>
      <c r="IUL773" s="414"/>
      <c r="IUM773" s="413"/>
      <c r="IUN773" s="413"/>
      <c r="IUO773" s="414"/>
      <c r="IUP773" s="414"/>
      <c r="IUQ773" s="413"/>
      <c r="IUR773" s="413"/>
      <c r="IUS773" s="413"/>
      <c r="IUT773" s="413"/>
      <c r="IUU773" s="413"/>
      <c r="IUV773" s="413"/>
      <c r="IUW773" s="413"/>
      <c r="IUX773" s="414"/>
      <c r="IUY773" s="414"/>
      <c r="IUZ773" s="413"/>
      <c r="IVA773" s="413"/>
      <c r="IVB773" s="414"/>
      <c r="IVC773" s="414"/>
      <c r="IVD773" s="413"/>
      <c r="IVE773" s="413"/>
      <c r="IVF773" s="413"/>
      <c r="IVG773" s="413"/>
      <c r="IVH773" s="413"/>
      <c r="IVI773" s="407"/>
      <c r="IVJ773" s="439"/>
      <c r="IVK773" s="413"/>
      <c r="IVL773" s="413"/>
      <c r="IVM773" s="413"/>
      <c r="IVN773" s="413"/>
      <c r="IVO773" s="413"/>
      <c r="IVP773" s="413"/>
      <c r="IVQ773" s="413"/>
      <c r="IVR773" s="412"/>
      <c r="IVS773" s="412"/>
      <c r="IVT773" s="412"/>
      <c r="IVU773" s="412"/>
      <c r="IVV773" s="412"/>
      <c r="IVW773" s="412"/>
      <c r="IVX773" s="412"/>
      <c r="IVY773" s="412"/>
      <c r="IVZ773" s="412"/>
      <c r="IWA773" s="412"/>
      <c r="IWB773" s="412"/>
      <c r="IWC773" s="412"/>
      <c r="IWD773" s="412"/>
      <c r="IWE773" s="412"/>
      <c r="IWF773" s="412"/>
      <c r="IWG773" s="412"/>
      <c r="IWH773" s="412"/>
      <c r="IWI773" s="412"/>
      <c r="IWJ773" s="412"/>
      <c r="IWK773" s="412"/>
      <c r="IWL773" s="412"/>
      <c r="IWM773" s="412"/>
      <c r="IWN773" s="412"/>
      <c r="IWO773" s="412"/>
      <c r="IWP773" s="412"/>
      <c r="IWQ773" s="412"/>
      <c r="IWR773" s="412"/>
      <c r="IWS773" s="412"/>
      <c r="IWT773" s="412"/>
      <c r="IWU773" s="412"/>
      <c r="IWV773" s="412"/>
      <c r="IWW773" s="412"/>
      <c r="IWX773" s="412"/>
      <c r="IWY773" s="412"/>
      <c r="IWZ773" s="412"/>
      <c r="IXA773" s="412"/>
      <c r="IXB773" s="412"/>
      <c r="IXC773" s="412"/>
      <c r="IXD773" s="412"/>
      <c r="IXE773" s="412"/>
      <c r="IXF773" s="412"/>
      <c r="IXG773" s="412"/>
      <c r="IXH773" s="412"/>
      <c r="IXI773" s="412"/>
      <c r="IXJ773" s="413"/>
      <c r="IXK773" s="413"/>
      <c r="IXL773" s="413"/>
      <c r="IXM773" s="413"/>
      <c r="IXN773" s="413"/>
      <c r="IXO773" s="413"/>
      <c r="IXP773" s="413"/>
      <c r="IXQ773" s="413"/>
      <c r="IXR773" s="413"/>
      <c r="IXS773" s="413"/>
      <c r="IXT773" s="413"/>
      <c r="IXU773" s="413"/>
      <c r="IXV773" s="413"/>
      <c r="IXW773" s="413"/>
      <c r="IXX773" s="413"/>
      <c r="IXY773" s="413"/>
      <c r="IXZ773" s="413"/>
      <c r="IYA773" s="413"/>
      <c r="IYB773" s="413"/>
      <c r="IYC773" s="413"/>
      <c r="IYD773" s="413"/>
      <c r="IYE773" s="413"/>
      <c r="IYF773" s="413"/>
      <c r="IYG773" s="413"/>
      <c r="IYH773" s="414"/>
      <c r="IYI773" s="414"/>
      <c r="IYJ773" s="414"/>
      <c r="IYK773" s="414"/>
      <c r="IYL773" s="414"/>
      <c r="IYM773" s="413"/>
      <c r="IYN773" s="413"/>
      <c r="IYO773" s="414"/>
      <c r="IYP773" s="414"/>
      <c r="IYQ773" s="413"/>
      <c r="IYR773" s="413"/>
      <c r="IYS773" s="414"/>
      <c r="IYT773" s="414"/>
      <c r="IYU773" s="413"/>
      <c r="IYV773" s="413"/>
      <c r="IYW773" s="413"/>
      <c r="IYX773" s="413"/>
      <c r="IYY773" s="413"/>
      <c r="IYZ773" s="413"/>
      <c r="IZA773" s="413"/>
      <c r="IZB773" s="414"/>
      <c r="IZC773" s="414"/>
      <c r="IZD773" s="413"/>
      <c r="IZE773" s="413"/>
      <c r="IZF773" s="414"/>
      <c r="IZG773" s="414"/>
      <c r="IZH773" s="413"/>
      <c r="IZI773" s="413"/>
      <c r="IZJ773" s="413"/>
      <c r="IZK773" s="413"/>
      <c r="IZL773" s="413"/>
      <c r="IZM773" s="407"/>
      <c r="IZN773" s="439"/>
      <c r="IZO773" s="413"/>
      <c r="IZP773" s="413"/>
      <c r="IZQ773" s="413"/>
      <c r="IZR773" s="413"/>
      <c r="IZS773" s="413"/>
      <c r="IZT773" s="413"/>
      <c r="IZU773" s="413"/>
      <c r="IZV773" s="412"/>
      <c r="IZW773" s="412"/>
      <c r="IZX773" s="412"/>
      <c r="IZY773" s="412"/>
      <c r="IZZ773" s="412"/>
      <c r="JAA773" s="412"/>
      <c r="JAB773" s="412"/>
      <c r="JAC773" s="412"/>
      <c r="JAD773" s="412"/>
      <c r="JAE773" s="412"/>
      <c r="JAF773" s="412"/>
      <c r="JAG773" s="412"/>
      <c r="JAH773" s="412"/>
      <c r="JAI773" s="412"/>
      <c r="JAJ773" s="412"/>
      <c r="JAK773" s="412"/>
      <c r="JAL773" s="412"/>
      <c r="JAM773" s="412"/>
      <c r="JAN773" s="412"/>
      <c r="JAO773" s="412"/>
      <c r="JAP773" s="412"/>
      <c r="JAQ773" s="412"/>
      <c r="JAR773" s="412"/>
      <c r="JAS773" s="412"/>
      <c r="JAT773" s="412"/>
      <c r="JAU773" s="412"/>
      <c r="JAV773" s="412"/>
      <c r="JAW773" s="412"/>
      <c r="JAX773" s="412"/>
      <c r="JAY773" s="412"/>
      <c r="JAZ773" s="412"/>
      <c r="JBA773" s="412"/>
      <c r="JBB773" s="412"/>
      <c r="JBC773" s="412"/>
      <c r="JBD773" s="412"/>
      <c r="JBE773" s="412"/>
      <c r="JBF773" s="412"/>
      <c r="JBG773" s="412"/>
      <c r="JBH773" s="412"/>
      <c r="JBI773" s="412"/>
      <c r="JBJ773" s="412"/>
      <c r="JBK773" s="412"/>
      <c r="JBL773" s="412"/>
      <c r="JBM773" s="412"/>
      <c r="JBN773" s="413"/>
      <c r="JBO773" s="413"/>
      <c r="JBP773" s="413"/>
      <c r="JBQ773" s="413"/>
      <c r="JBR773" s="413"/>
      <c r="JBS773" s="413"/>
      <c r="JBT773" s="413"/>
      <c r="JBU773" s="413"/>
      <c r="JBV773" s="413"/>
      <c r="JBW773" s="413"/>
      <c r="JBX773" s="413"/>
      <c r="JBY773" s="413"/>
      <c r="JBZ773" s="413"/>
      <c r="JCA773" s="413"/>
      <c r="JCB773" s="413"/>
      <c r="JCC773" s="413"/>
      <c r="JCD773" s="413"/>
      <c r="JCE773" s="413"/>
      <c r="JCF773" s="413"/>
      <c r="JCG773" s="413"/>
      <c r="JCH773" s="413"/>
      <c r="JCI773" s="413"/>
      <c r="JCJ773" s="413"/>
      <c r="JCK773" s="413"/>
      <c r="JCL773" s="414"/>
      <c r="JCM773" s="414"/>
      <c r="JCN773" s="414"/>
      <c r="JCO773" s="414"/>
      <c r="JCP773" s="414"/>
      <c r="JCQ773" s="413"/>
      <c r="JCR773" s="413"/>
      <c r="JCS773" s="414"/>
      <c r="JCT773" s="414"/>
      <c r="JCU773" s="413"/>
      <c r="JCV773" s="413"/>
      <c r="JCW773" s="414"/>
      <c r="JCX773" s="414"/>
      <c r="JCY773" s="413"/>
      <c r="JCZ773" s="413"/>
      <c r="JDA773" s="413"/>
      <c r="JDB773" s="413"/>
      <c r="JDC773" s="413"/>
      <c r="JDD773" s="413"/>
      <c r="JDE773" s="413"/>
      <c r="JDF773" s="414"/>
      <c r="JDG773" s="414"/>
      <c r="JDH773" s="413"/>
      <c r="JDI773" s="413"/>
      <c r="JDJ773" s="414"/>
      <c r="JDK773" s="414"/>
      <c r="JDL773" s="413"/>
      <c r="JDM773" s="413"/>
      <c r="JDN773" s="413"/>
      <c r="JDO773" s="413"/>
      <c r="JDP773" s="413"/>
      <c r="JDQ773" s="407"/>
      <c r="JDR773" s="439"/>
      <c r="JDS773" s="413"/>
      <c r="JDT773" s="413"/>
      <c r="JDU773" s="413"/>
      <c r="JDV773" s="413"/>
      <c r="JDW773" s="413"/>
      <c r="JDX773" s="413"/>
      <c r="JDY773" s="413"/>
      <c r="JDZ773" s="412"/>
      <c r="JEA773" s="412"/>
      <c r="JEB773" s="412"/>
      <c r="JEC773" s="412"/>
      <c r="JED773" s="412"/>
      <c r="JEE773" s="412"/>
      <c r="JEF773" s="412"/>
      <c r="JEG773" s="412"/>
      <c r="JEH773" s="412"/>
      <c r="JEI773" s="412"/>
      <c r="JEJ773" s="412"/>
      <c r="JEK773" s="412"/>
      <c r="JEL773" s="412"/>
      <c r="JEM773" s="412"/>
      <c r="JEN773" s="412"/>
      <c r="JEO773" s="412"/>
      <c r="JEP773" s="412"/>
      <c r="JEQ773" s="412"/>
      <c r="JER773" s="412"/>
      <c r="JES773" s="412"/>
      <c r="JET773" s="412"/>
      <c r="JEU773" s="412"/>
      <c r="JEV773" s="412"/>
      <c r="JEW773" s="412"/>
      <c r="JEX773" s="412"/>
      <c r="JEY773" s="412"/>
      <c r="JEZ773" s="412"/>
      <c r="JFA773" s="412"/>
      <c r="JFB773" s="412"/>
      <c r="JFC773" s="412"/>
      <c r="JFD773" s="412"/>
      <c r="JFE773" s="412"/>
      <c r="JFF773" s="412"/>
      <c r="JFG773" s="412"/>
      <c r="JFH773" s="412"/>
      <c r="JFI773" s="412"/>
      <c r="JFJ773" s="412"/>
      <c r="JFK773" s="412"/>
      <c r="JFL773" s="412"/>
      <c r="JFM773" s="412"/>
      <c r="JFN773" s="412"/>
      <c r="JFO773" s="412"/>
      <c r="JFP773" s="412"/>
      <c r="JFQ773" s="412"/>
      <c r="JFR773" s="413"/>
      <c r="JFS773" s="413"/>
      <c r="JFT773" s="413"/>
      <c r="JFU773" s="413"/>
      <c r="JFV773" s="413"/>
      <c r="JFW773" s="413"/>
      <c r="JFX773" s="413"/>
      <c r="JFY773" s="413"/>
      <c r="JFZ773" s="413"/>
      <c r="JGA773" s="413"/>
      <c r="JGB773" s="413"/>
      <c r="JGC773" s="413"/>
      <c r="JGD773" s="413"/>
      <c r="JGE773" s="413"/>
      <c r="JGF773" s="413"/>
      <c r="JGG773" s="413"/>
      <c r="JGH773" s="413"/>
      <c r="JGI773" s="413"/>
      <c r="JGJ773" s="413"/>
      <c r="JGK773" s="413"/>
      <c r="JGL773" s="413"/>
      <c r="JGM773" s="413"/>
      <c r="JGN773" s="413"/>
      <c r="JGO773" s="413"/>
      <c r="JGP773" s="414"/>
      <c r="JGQ773" s="414"/>
      <c r="JGR773" s="414"/>
      <c r="JGS773" s="414"/>
      <c r="JGT773" s="414"/>
      <c r="JGU773" s="413"/>
      <c r="JGV773" s="413"/>
      <c r="JGW773" s="414"/>
      <c r="JGX773" s="414"/>
      <c r="JGY773" s="413"/>
      <c r="JGZ773" s="413"/>
      <c r="JHA773" s="414"/>
      <c r="JHB773" s="414"/>
      <c r="JHC773" s="413"/>
      <c r="JHD773" s="413"/>
      <c r="JHE773" s="413"/>
      <c r="JHF773" s="413"/>
      <c r="JHG773" s="413"/>
      <c r="JHH773" s="413"/>
      <c r="JHI773" s="413"/>
      <c r="JHJ773" s="414"/>
      <c r="JHK773" s="414"/>
      <c r="JHL773" s="413"/>
      <c r="JHM773" s="413"/>
      <c r="JHN773" s="414"/>
      <c r="JHO773" s="414"/>
      <c r="JHP773" s="413"/>
      <c r="JHQ773" s="413"/>
      <c r="JHR773" s="413"/>
      <c r="JHS773" s="413"/>
      <c r="JHT773" s="413"/>
      <c r="JHU773" s="407"/>
      <c r="JHV773" s="439"/>
      <c r="JHW773" s="413"/>
      <c r="JHX773" s="413"/>
      <c r="JHY773" s="413"/>
      <c r="JHZ773" s="413"/>
      <c r="JIA773" s="413"/>
      <c r="JIB773" s="413"/>
      <c r="JIC773" s="413"/>
      <c r="JID773" s="412"/>
      <c r="JIE773" s="412"/>
      <c r="JIF773" s="412"/>
      <c r="JIG773" s="412"/>
      <c r="JIH773" s="412"/>
      <c r="JII773" s="412"/>
      <c r="JIJ773" s="412"/>
      <c r="JIK773" s="412"/>
      <c r="JIL773" s="412"/>
      <c r="JIM773" s="412"/>
      <c r="JIN773" s="412"/>
      <c r="JIO773" s="412"/>
      <c r="JIP773" s="412"/>
      <c r="JIQ773" s="412"/>
      <c r="JIR773" s="412"/>
      <c r="JIS773" s="412"/>
      <c r="JIT773" s="412"/>
      <c r="JIU773" s="412"/>
      <c r="JIV773" s="412"/>
      <c r="JIW773" s="412"/>
      <c r="JIX773" s="412"/>
      <c r="JIY773" s="412"/>
      <c r="JIZ773" s="412"/>
      <c r="JJA773" s="412"/>
      <c r="JJB773" s="412"/>
      <c r="JJC773" s="412"/>
      <c r="JJD773" s="412"/>
      <c r="JJE773" s="412"/>
      <c r="JJF773" s="412"/>
      <c r="JJG773" s="412"/>
      <c r="JJH773" s="412"/>
      <c r="JJI773" s="412"/>
      <c r="JJJ773" s="412"/>
      <c r="JJK773" s="412"/>
      <c r="JJL773" s="412"/>
      <c r="JJM773" s="412"/>
      <c r="JJN773" s="412"/>
      <c r="JJO773" s="412"/>
      <c r="JJP773" s="412"/>
      <c r="JJQ773" s="412"/>
      <c r="JJR773" s="412"/>
      <c r="JJS773" s="412"/>
      <c r="JJT773" s="412"/>
      <c r="JJU773" s="412"/>
      <c r="JJV773" s="413"/>
      <c r="JJW773" s="413"/>
      <c r="JJX773" s="413"/>
      <c r="JJY773" s="413"/>
      <c r="JJZ773" s="413"/>
      <c r="JKA773" s="413"/>
      <c r="JKB773" s="413"/>
      <c r="JKC773" s="413"/>
      <c r="JKD773" s="413"/>
      <c r="JKE773" s="413"/>
      <c r="JKF773" s="413"/>
      <c r="JKG773" s="413"/>
      <c r="JKH773" s="413"/>
      <c r="JKI773" s="413"/>
      <c r="JKJ773" s="413"/>
      <c r="JKK773" s="413"/>
      <c r="JKL773" s="413"/>
      <c r="JKM773" s="413"/>
      <c r="JKN773" s="413"/>
      <c r="JKO773" s="413"/>
      <c r="JKP773" s="413"/>
      <c r="JKQ773" s="413"/>
      <c r="JKR773" s="413"/>
      <c r="JKS773" s="413"/>
      <c r="JKT773" s="414"/>
      <c r="JKU773" s="414"/>
      <c r="JKV773" s="414"/>
      <c r="JKW773" s="414"/>
      <c r="JKX773" s="414"/>
      <c r="JKY773" s="413"/>
      <c r="JKZ773" s="413"/>
      <c r="JLA773" s="414"/>
      <c r="JLB773" s="414"/>
      <c r="JLC773" s="413"/>
      <c r="JLD773" s="413"/>
      <c r="JLE773" s="414"/>
      <c r="JLF773" s="414"/>
      <c r="JLG773" s="413"/>
      <c r="JLH773" s="413"/>
      <c r="JLI773" s="413"/>
      <c r="JLJ773" s="413"/>
      <c r="JLK773" s="413"/>
      <c r="JLL773" s="413"/>
      <c r="JLM773" s="413"/>
      <c r="JLN773" s="414"/>
      <c r="JLO773" s="414"/>
      <c r="JLP773" s="413"/>
      <c r="JLQ773" s="413"/>
      <c r="JLR773" s="414"/>
      <c r="JLS773" s="414"/>
      <c r="JLT773" s="413"/>
      <c r="JLU773" s="413"/>
      <c r="JLV773" s="413"/>
      <c r="JLW773" s="413"/>
      <c r="JLX773" s="413"/>
      <c r="JLY773" s="407"/>
      <c r="JLZ773" s="439"/>
      <c r="JMA773" s="413"/>
      <c r="JMB773" s="413"/>
      <c r="JMC773" s="413"/>
      <c r="JMD773" s="413"/>
      <c r="JME773" s="413"/>
      <c r="JMF773" s="413"/>
      <c r="JMG773" s="413"/>
      <c r="JMH773" s="412"/>
      <c r="JMI773" s="412"/>
      <c r="JMJ773" s="412"/>
      <c r="JMK773" s="412"/>
      <c r="JML773" s="412"/>
      <c r="JMM773" s="412"/>
      <c r="JMN773" s="412"/>
      <c r="JMO773" s="412"/>
      <c r="JMP773" s="412"/>
      <c r="JMQ773" s="412"/>
      <c r="JMR773" s="412"/>
      <c r="JMS773" s="412"/>
      <c r="JMT773" s="412"/>
      <c r="JMU773" s="412"/>
      <c r="JMV773" s="412"/>
      <c r="JMW773" s="412"/>
      <c r="JMX773" s="412"/>
      <c r="JMY773" s="412"/>
      <c r="JMZ773" s="412"/>
      <c r="JNA773" s="412"/>
      <c r="JNB773" s="412"/>
      <c r="JNC773" s="412"/>
      <c r="JND773" s="412"/>
      <c r="JNE773" s="412"/>
      <c r="JNF773" s="412"/>
      <c r="JNG773" s="412"/>
      <c r="JNH773" s="412"/>
      <c r="JNI773" s="412"/>
      <c r="JNJ773" s="412"/>
      <c r="JNK773" s="412"/>
      <c r="JNL773" s="412"/>
      <c r="JNM773" s="412"/>
      <c r="JNN773" s="412"/>
      <c r="JNO773" s="412"/>
      <c r="JNP773" s="412"/>
      <c r="JNQ773" s="412"/>
      <c r="JNR773" s="412"/>
      <c r="JNS773" s="412"/>
      <c r="JNT773" s="412"/>
      <c r="JNU773" s="412"/>
      <c r="JNV773" s="412"/>
      <c r="JNW773" s="412"/>
      <c r="JNX773" s="412"/>
      <c r="JNY773" s="412"/>
      <c r="JNZ773" s="413"/>
      <c r="JOA773" s="413"/>
      <c r="JOB773" s="413"/>
      <c r="JOC773" s="413"/>
      <c r="JOD773" s="413"/>
      <c r="JOE773" s="413"/>
      <c r="JOF773" s="413"/>
      <c r="JOG773" s="413"/>
      <c r="JOH773" s="413"/>
      <c r="JOI773" s="413"/>
      <c r="JOJ773" s="413"/>
      <c r="JOK773" s="413"/>
      <c r="JOL773" s="413"/>
      <c r="JOM773" s="413"/>
      <c r="JON773" s="413"/>
      <c r="JOO773" s="413"/>
      <c r="JOP773" s="413"/>
      <c r="JOQ773" s="413"/>
      <c r="JOR773" s="413"/>
      <c r="JOS773" s="413"/>
      <c r="JOT773" s="413"/>
      <c r="JOU773" s="413"/>
      <c r="JOV773" s="413"/>
      <c r="JOW773" s="413"/>
      <c r="JOX773" s="414"/>
      <c r="JOY773" s="414"/>
      <c r="JOZ773" s="414"/>
      <c r="JPA773" s="414"/>
      <c r="JPB773" s="414"/>
      <c r="JPC773" s="413"/>
      <c r="JPD773" s="413"/>
      <c r="JPE773" s="414"/>
      <c r="JPF773" s="414"/>
      <c r="JPG773" s="413"/>
      <c r="JPH773" s="413"/>
      <c r="JPI773" s="414"/>
      <c r="JPJ773" s="414"/>
      <c r="JPK773" s="413"/>
      <c r="JPL773" s="413"/>
      <c r="JPM773" s="413"/>
      <c r="JPN773" s="413"/>
      <c r="JPO773" s="413"/>
      <c r="JPP773" s="413"/>
      <c r="JPQ773" s="413"/>
      <c r="JPR773" s="414"/>
      <c r="JPS773" s="414"/>
      <c r="JPT773" s="413"/>
      <c r="JPU773" s="413"/>
      <c r="JPV773" s="414"/>
      <c r="JPW773" s="414"/>
      <c r="JPX773" s="413"/>
      <c r="JPY773" s="413"/>
      <c r="JPZ773" s="413"/>
      <c r="JQA773" s="413"/>
      <c r="JQB773" s="413"/>
      <c r="JQC773" s="407"/>
      <c r="JQD773" s="439"/>
      <c r="JQE773" s="413"/>
      <c r="JQF773" s="413"/>
      <c r="JQG773" s="413"/>
      <c r="JQH773" s="413"/>
      <c r="JQI773" s="413"/>
      <c r="JQJ773" s="413"/>
      <c r="JQK773" s="413"/>
      <c r="JQL773" s="412"/>
      <c r="JQM773" s="412"/>
      <c r="JQN773" s="412"/>
      <c r="JQO773" s="412"/>
      <c r="JQP773" s="412"/>
      <c r="JQQ773" s="412"/>
      <c r="JQR773" s="412"/>
      <c r="JQS773" s="412"/>
      <c r="JQT773" s="412"/>
      <c r="JQU773" s="412"/>
      <c r="JQV773" s="412"/>
      <c r="JQW773" s="412"/>
      <c r="JQX773" s="412"/>
      <c r="JQY773" s="412"/>
      <c r="JQZ773" s="412"/>
      <c r="JRA773" s="412"/>
      <c r="JRB773" s="412"/>
      <c r="JRC773" s="412"/>
      <c r="JRD773" s="412"/>
      <c r="JRE773" s="412"/>
      <c r="JRF773" s="412"/>
      <c r="JRG773" s="412"/>
      <c r="JRH773" s="412"/>
      <c r="JRI773" s="412"/>
      <c r="JRJ773" s="412"/>
      <c r="JRK773" s="412"/>
      <c r="JRL773" s="412"/>
      <c r="JRM773" s="412"/>
      <c r="JRN773" s="412"/>
      <c r="JRO773" s="412"/>
      <c r="JRP773" s="412"/>
      <c r="JRQ773" s="412"/>
      <c r="JRR773" s="412"/>
      <c r="JRS773" s="412"/>
      <c r="JRT773" s="412"/>
      <c r="JRU773" s="412"/>
      <c r="JRV773" s="412"/>
      <c r="JRW773" s="412"/>
      <c r="JRX773" s="412"/>
      <c r="JRY773" s="412"/>
      <c r="JRZ773" s="412"/>
      <c r="JSA773" s="412"/>
      <c r="JSB773" s="412"/>
      <c r="JSC773" s="412"/>
      <c r="JSD773" s="413"/>
      <c r="JSE773" s="413"/>
      <c r="JSF773" s="413"/>
      <c r="JSG773" s="413"/>
      <c r="JSH773" s="413"/>
      <c r="JSI773" s="413"/>
      <c r="JSJ773" s="413"/>
      <c r="JSK773" s="413"/>
      <c r="JSL773" s="413"/>
      <c r="JSM773" s="413"/>
      <c r="JSN773" s="413"/>
      <c r="JSO773" s="413"/>
      <c r="JSP773" s="413"/>
      <c r="JSQ773" s="413"/>
      <c r="JSR773" s="413"/>
      <c r="JSS773" s="413"/>
      <c r="JST773" s="413"/>
      <c r="JSU773" s="413"/>
      <c r="JSV773" s="413"/>
      <c r="JSW773" s="413"/>
      <c r="JSX773" s="413"/>
      <c r="JSY773" s="413"/>
      <c r="JSZ773" s="413"/>
      <c r="JTA773" s="413"/>
      <c r="JTB773" s="414"/>
      <c r="JTC773" s="414"/>
      <c r="JTD773" s="414"/>
      <c r="JTE773" s="414"/>
      <c r="JTF773" s="414"/>
      <c r="JTG773" s="413"/>
      <c r="JTH773" s="413"/>
      <c r="JTI773" s="414"/>
      <c r="JTJ773" s="414"/>
      <c r="JTK773" s="413"/>
      <c r="JTL773" s="413"/>
      <c r="JTM773" s="414"/>
      <c r="JTN773" s="414"/>
      <c r="JTO773" s="413"/>
      <c r="JTP773" s="413"/>
      <c r="JTQ773" s="413"/>
      <c r="JTR773" s="413"/>
      <c r="JTS773" s="413"/>
      <c r="JTT773" s="413"/>
      <c r="JTU773" s="413"/>
      <c r="JTV773" s="414"/>
      <c r="JTW773" s="414"/>
      <c r="JTX773" s="413"/>
      <c r="JTY773" s="413"/>
      <c r="JTZ773" s="414"/>
      <c r="JUA773" s="414"/>
      <c r="JUB773" s="413"/>
      <c r="JUC773" s="413"/>
      <c r="JUD773" s="413"/>
      <c r="JUE773" s="413"/>
      <c r="JUF773" s="413"/>
      <c r="JUG773" s="407"/>
      <c r="JUH773" s="439"/>
      <c r="JUI773" s="413"/>
      <c r="JUJ773" s="413"/>
      <c r="JUK773" s="413"/>
      <c r="JUL773" s="413"/>
      <c r="JUM773" s="413"/>
      <c r="JUN773" s="413"/>
      <c r="JUO773" s="413"/>
      <c r="JUP773" s="412"/>
      <c r="JUQ773" s="412"/>
      <c r="JUR773" s="412"/>
      <c r="JUS773" s="412"/>
      <c r="JUT773" s="412"/>
      <c r="JUU773" s="412"/>
      <c r="JUV773" s="412"/>
      <c r="JUW773" s="412"/>
      <c r="JUX773" s="412"/>
      <c r="JUY773" s="412"/>
      <c r="JUZ773" s="412"/>
      <c r="JVA773" s="412"/>
      <c r="JVB773" s="412"/>
      <c r="JVC773" s="412"/>
      <c r="JVD773" s="412"/>
      <c r="JVE773" s="412"/>
      <c r="JVF773" s="412"/>
      <c r="JVG773" s="412"/>
      <c r="JVH773" s="412"/>
      <c r="JVI773" s="412"/>
      <c r="JVJ773" s="412"/>
      <c r="JVK773" s="412"/>
      <c r="JVL773" s="412"/>
      <c r="JVM773" s="412"/>
      <c r="JVN773" s="412"/>
      <c r="JVO773" s="412"/>
      <c r="JVP773" s="412"/>
      <c r="JVQ773" s="412"/>
      <c r="JVR773" s="412"/>
      <c r="JVS773" s="412"/>
      <c r="JVT773" s="412"/>
      <c r="JVU773" s="412"/>
      <c r="JVV773" s="412"/>
      <c r="JVW773" s="412"/>
      <c r="JVX773" s="412"/>
      <c r="JVY773" s="412"/>
      <c r="JVZ773" s="412"/>
      <c r="JWA773" s="412"/>
      <c r="JWB773" s="412"/>
      <c r="JWC773" s="412"/>
      <c r="JWD773" s="412"/>
      <c r="JWE773" s="412"/>
      <c r="JWF773" s="412"/>
      <c r="JWG773" s="412"/>
      <c r="JWH773" s="413"/>
      <c r="JWI773" s="413"/>
      <c r="JWJ773" s="413"/>
      <c r="JWK773" s="413"/>
      <c r="JWL773" s="413"/>
      <c r="JWM773" s="413"/>
      <c r="JWN773" s="413"/>
      <c r="JWO773" s="413"/>
      <c r="JWP773" s="413"/>
      <c r="JWQ773" s="413"/>
      <c r="JWR773" s="413"/>
      <c r="JWS773" s="413"/>
      <c r="JWT773" s="413"/>
      <c r="JWU773" s="413"/>
      <c r="JWV773" s="413"/>
      <c r="JWW773" s="413"/>
      <c r="JWX773" s="413"/>
      <c r="JWY773" s="413"/>
      <c r="JWZ773" s="413"/>
      <c r="JXA773" s="413"/>
      <c r="JXB773" s="413"/>
      <c r="JXC773" s="413"/>
      <c r="JXD773" s="413"/>
      <c r="JXE773" s="413"/>
      <c r="JXF773" s="414"/>
      <c r="JXG773" s="414"/>
      <c r="JXH773" s="414"/>
      <c r="JXI773" s="414"/>
      <c r="JXJ773" s="414"/>
      <c r="JXK773" s="413"/>
      <c r="JXL773" s="413"/>
      <c r="JXM773" s="414"/>
      <c r="JXN773" s="414"/>
      <c r="JXO773" s="413"/>
      <c r="JXP773" s="413"/>
      <c r="JXQ773" s="414"/>
      <c r="JXR773" s="414"/>
      <c r="JXS773" s="413"/>
      <c r="JXT773" s="413"/>
      <c r="JXU773" s="413"/>
      <c r="JXV773" s="413"/>
      <c r="JXW773" s="413"/>
      <c r="JXX773" s="413"/>
      <c r="JXY773" s="413"/>
      <c r="JXZ773" s="414"/>
      <c r="JYA773" s="414"/>
      <c r="JYB773" s="413"/>
      <c r="JYC773" s="413"/>
      <c r="JYD773" s="414"/>
      <c r="JYE773" s="414"/>
      <c r="JYF773" s="413"/>
      <c r="JYG773" s="413"/>
      <c r="JYH773" s="413"/>
      <c r="JYI773" s="413"/>
      <c r="JYJ773" s="413"/>
      <c r="JYK773" s="407"/>
      <c r="JYL773" s="439"/>
      <c r="JYM773" s="413"/>
      <c r="JYN773" s="413"/>
      <c r="JYO773" s="413"/>
      <c r="JYP773" s="413"/>
      <c r="JYQ773" s="413"/>
      <c r="JYR773" s="413"/>
      <c r="JYS773" s="413"/>
      <c r="JYT773" s="412"/>
      <c r="JYU773" s="412"/>
      <c r="JYV773" s="412"/>
      <c r="JYW773" s="412"/>
      <c r="JYX773" s="412"/>
      <c r="JYY773" s="412"/>
      <c r="JYZ773" s="412"/>
      <c r="JZA773" s="412"/>
      <c r="JZB773" s="412"/>
      <c r="JZC773" s="412"/>
      <c r="JZD773" s="412"/>
      <c r="JZE773" s="412"/>
      <c r="JZF773" s="412"/>
      <c r="JZG773" s="412"/>
      <c r="JZH773" s="412"/>
      <c r="JZI773" s="412"/>
      <c r="JZJ773" s="412"/>
      <c r="JZK773" s="412"/>
      <c r="JZL773" s="412"/>
      <c r="JZM773" s="412"/>
      <c r="JZN773" s="412"/>
      <c r="JZO773" s="412"/>
      <c r="JZP773" s="412"/>
      <c r="JZQ773" s="412"/>
      <c r="JZR773" s="412"/>
      <c r="JZS773" s="412"/>
      <c r="JZT773" s="412"/>
      <c r="JZU773" s="412"/>
      <c r="JZV773" s="412"/>
      <c r="JZW773" s="412"/>
      <c r="JZX773" s="412"/>
      <c r="JZY773" s="412"/>
      <c r="JZZ773" s="412"/>
      <c r="KAA773" s="412"/>
      <c r="KAB773" s="412"/>
      <c r="KAC773" s="412"/>
      <c r="KAD773" s="412"/>
      <c r="KAE773" s="412"/>
      <c r="KAF773" s="412"/>
      <c r="KAG773" s="412"/>
      <c r="KAH773" s="412"/>
      <c r="KAI773" s="412"/>
      <c r="KAJ773" s="412"/>
      <c r="KAK773" s="412"/>
      <c r="KAL773" s="413"/>
      <c r="KAM773" s="413"/>
      <c r="KAN773" s="413"/>
      <c r="KAO773" s="413"/>
      <c r="KAP773" s="413"/>
      <c r="KAQ773" s="413"/>
      <c r="KAR773" s="413"/>
      <c r="KAS773" s="413"/>
      <c r="KAT773" s="413"/>
      <c r="KAU773" s="413"/>
      <c r="KAV773" s="413"/>
      <c r="KAW773" s="413"/>
      <c r="KAX773" s="413"/>
      <c r="KAY773" s="413"/>
      <c r="KAZ773" s="413"/>
      <c r="KBA773" s="413"/>
      <c r="KBB773" s="413"/>
      <c r="KBC773" s="413"/>
      <c r="KBD773" s="413"/>
      <c r="KBE773" s="413"/>
      <c r="KBF773" s="413"/>
      <c r="KBG773" s="413"/>
      <c r="KBH773" s="413"/>
      <c r="KBI773" s="413"/>
      <c r="KBJ773" s="414"/>
      <c r="KBK773" s="414"/>
      <c r="KBL773" s="414"/>
      <c r="KBM773" s="414"/>
      <c r="KBN773" s="414"/>
      <c r="KBO773" s="413"/>
      <c r="KBP773" s="413"/>
      <c r="KBQ773" s="414"/>
      <c r="KBR773" s="414"/>
      <c r="KBS773" s="413"/>
      <c r="KBT773" s="413"/>
      <c r="KBU773" s="414"/>
      <c r="KBV773" s="414"/>
      <c r="KBW773" s="413"/>
      <c r="KBX773" s="413"/>
      <c r="KBY773" s="413"/>
      <c r="KBZ773" s="413"/>
      <c r="KCA773" s="413"/>
      <c r="KCB773" s="413"/>
      <c r="KCC773" s="413"/>
      <c r="KCD773" s="414"/>
      <c r="KCE773" s="414"/>
      <c r="KCF773" s="413"/>
      <c r="KCG773" s="413"/>
      <c r="KCH773" s="414"/>
      <c r="KCI773" s="414"/>
      <c r="KCJ773" s="413"/>
      <c r="KCK773" s="413"/>
      <c r="KCL773" s="413"/>
      <c r="KCM773" s="413"/>
      <c r="KCN773" s="413"/>
      <c r="KCO773" s="407"/>
      <c r="KCP773" s="439"/>
      <c r="KCQ773" s="413"/>
      <c r="KCR773" s="413"/>
      <c r="KCS773" s="413"/>
      <c r="KCT773" s="413"/>
      <c r="KCU773" s="413"/>
      <c r="KCV773" s="413"/>
      <c r="KCW773" s="413"/>
      <c r="KCX773" s="412"/>
      <c r="KCY773" s="412"/>
      <c r="KCZ773" s="412"/>
      <c r="KDA773" s="412"/>
      <c r="KDB773" s="412"/>
      <c r="KDC773" s="412"/>
      <c r="KDD773" s="412"/>
      <c r="KDE773" s="412"/>
      <c r="KDF773" s="412"/>
      <c r="KDG773" s="412"/>
      <c r="KDH773" s="412"/>
      <c r="KDI773" s="412"/>
      <c r="KDJ773" s="412"/>
      <c r="KDK773" s="412"/>
      <c r="KDL773" s="412"/>
      <c r="KDM773" s="412"/>
      <c r="KDN773" s="412"/>
      <c r="KDO773" s="412"/>
      <c r="KDP773" s="412"/>
      <c r="KDQ773" s="412"/>
      <c r="KDR773" s="412"/>
      <c r="KDS773" s="412"/>
      <c r="KDT773" s="412"/>
      <c r="KDU773" s="412"/>
      <c r="KDV773" s="412"/>
      <c r="KDW773" s="412"/>
      <c r="KDX773" s="412"/>
      <c r="KDY773" s="412"/>
      <c r="KDZ773" s="412"/>
      <c r="KEA773" s="412"/>
      <c r="KEB773" s="412"/>
      <c r="KEC773" s="412"/>
      <c r="KED773" s="412"/>
      <c r="KEE773" s="412"/>
      <c r="KEF773" s="412"/>
      <c r="KEG773" s="412"/>
      <c r="KEH773" s="412"/>
      <c r="KEI773" s="412"/>
      <c r="KEJ773" s="412"/>
      <c r="KEK773" s="412"/>
      <c r="KEL773" s="412"/>
      <c r="KEM773" s="412"/>
      <c r="KEN773" s="412"/>
      <c r="KEO773" s="412"/>
      <c r="KEP773" s="413"/>
      <c r="KEQ773" s="413"/>
      <c r="KER773" s="413"/>
      <c r="KES773" s="413"/>
      <c r="KET773" s="413"/>
      <c r="KEU773" s="413"/>
      <c r="KEV773" s="413"/>
      <c r="KEW773" s="413"/>
      <c r="KEX773" s="413"/>
      <c r="KEY773" s="413"/>
      <c r="KEZ773" s="413"/>
      <c r="KFA773" s="413"/>
      <c r="KFB773" s="413"/>
      <c r="KFC773" s="413"/>
      <c r="KFD773" s="413"/>
      <c r="KFE773" s="413"/>
      <c r="KFF773" s="413"/>
      <c r="KFG773" s="413"/>
      <c r="KFH773" s="413"/>
      <c r="KFI773" s="413"/>
      <c r="KFJ773" s="413"/>
      <c r="KFK773" s="413"/>
      <c r="KFL773" s="413"/>
      <c r="KFM773" s="413"/>
      <c r="KFN773" s="414"/>
      <c r="KFO773" s="414"/>
      <c r="KFP773" s="414"/>
      <c r="KFQ773" s="414"/>
      <c r="KFR773" s="414"/>
      <c r="KFS773" s="413"/>
      <c r="KFT773" s="413"/>
      <c r="KFU773" s="414"/>
      <c r="KFV773" s="414"/>
      <c r="KFW773" s="413"/>
      <c r="KFX773" s="413"/>
      <c r="KFY773" s="414"/>
      <c r="KFZ773" s="414"/>
      <c r="KGA773" s="413"/>
      <c r="KGB773" s="413"/>
      <c r="KGC773" s="413"/>
      <c r="KGD773" s="413"/>
      <c r="KGE773" s="413"/>
      <c r="KGF773" s="413"/>
      <c r="KGG773" s="413"/>
      <c r="KGH773" s="414"/>
      <c r="KGI773" s="414"/>
      <c r="KGJ773" s="413"/>
      <c r="KGK773" s="413"/>
      <c r="KGL773" s="414"/>
      <c r="KGM773" s="414"/>
      <c r="KGN773" s="413"/>
      <c r="KGO773" s="413"/>
      <c r="KGP773" s="413"/>
      <c r="KGQ773" s="413"/>
      <c r="KGR773" s="413"/>
      <c r="KGS773" s="407"/>
      <c r="KGT773" s="439"/>
      <c r="KGU773" s="413"/>
      <c r="KGV773" s="413"/>
      <c r="KGW773" s="413"/>
      <c r="KGX773" s="413"/>
      <c r="KGY773" s="413"/>
      <c r="KGZ773" s="413"/>
      <c r="KHA773" s="413"/>
      <c r="KHB773" s="412"/>
      <c r="KHC773" s="412"/>
      <c r="KHD773" s="412"/>
      <c r="KHE773" s="412"/>
      <c r="KHF773" s="412"/>
      <c r="KHG773" s="412"/>
      <c r="KHH773" s="412"/>
      <c r="KHI773" s="412"/>
      <c r="KHJ773" s="412"/>
      <c r="KHK773" s="412"/>
      <c r="KHL773" s="412"/>
      <c r="KHM773" s="412"/>
      <c r="KHN773" s="412"/>
      <c r="KHO773" s="412"/>
      <c r="KHP773" s="412"/>
      <c r="KHQ773" s="412"/>
      <c r="KHR773" s="412"/>
      <c r="KHS773" s="412"/>
      <c r="KHT773" s="412"/>
      <c r="KHU773" s="412"/>
      <c r="KHV773" s="412"/>
      <c r="KHW773" s="412"/>
      <c r="KHX773" s="412"/>
      <c r="KHY773" s="412"/>
      <c r="KHZ773" s="412"/>
      <c r="KIA773" s="412"/>
      <c r="KIB773" s="412"/>
      <c r="KIC773" s="412"/>
      <c r="KID773" s="412"/>
      <c r="KIE773" s="412"/>
      <c r="KIF773" s="412"/>
      <c r="KIG773" s="412"/>
      <c r="KIH773" s="412"/>
      <c r="KII773" s="412"/>
      <c r="KIJ773" s="412"/>
      <c r="KIK773" s="412"/>
      <c r="KIL773" s="412"/>
      <c r="KIM773" s="412"/>
      <c r="KIN773" s="412"/>
      <c r="KIO773" s="412"/>
      <c r="KIP773" s="412"/>
      <c r="KIQ773" s="412"/>
      <c r="KIR773" s="412"/>
      <c r="KIS773" s="412"/>
      <c r="KIT773" s="413"/>
      <c r="KIU773" s="413"/>
      <c r="KIV773" s="413"/>
      <c r="KIW773" s="413"/>
      <c r="KIX773" s="413"/>
      <c r="KIY773" s="413"/>
      <c r="KIZ773" s="413"/>
      <c r="KJA773" s="413"/>
      <c r="KJB773" s="413"/>
      <c r="KJC773" s="413"/>
      <c r="KJD773" s="413"/>
      <c r="KJE773" s="413"/>
      <c r="KJF773" s="413"/>
      <c r="KJG773" s="413"/>
      <c r="KJH773" s="413"/>
      <c r="KJI773" s="413"/>
      <c r="KJJ773" s="413"/>
      <c r="KJK773" s="413"/>
      <c r="KJL773" s="413"/>
      <c r="KJM773" s="413"/>
      <c r="KJN773" s="413"/>
      <c r="KJO773" s="413"/>
      <c r="KJP773" s="413"/>
      <c r="KJQ773" s="413"/>
      <c r="KJR773" s="414"/>
      <c r="KJS773" s="414"/>
      <c r="KJT773" s="414"/>
      <c r="KJU773" s="414"/>
      <c r="KJV773" s="414"/>
      <c r="KJW773" s="413"/>
      <c r="KJX773" s="413"/>
      <c r="KJY773" s="414"/>
      <c r="KJZ773" s="414"/>
      <c r="KKA773" s="413"/>
      <c r="KKB773" s="413"/>
      <c r="KKC773" s="414"/>
      <c r="KKD773" s="414"/>
      <c r="KKE773" s="413"/>
      <c r="KKF773" s="413"/>
      <c r="KKG773" s="413"/>
      <c r="KKH773" s="413"/>
      <c r="KKI773" s="413"/>
      <c r="KKJ773" s="413"/>
      <c r="KKK773" s="413"/>
      <c r="KKL773" s="414"/>
      <c r="KKM773" s="414"/>
      <c r="KKN773" s="413"/>
      <c r="KKO773" s="413"/>
      <c r="KKP773" s="414"/>
      <c r="KKQ773" s="414"/>
      <c r="KKR773" s="413"/>
      <c r="KKS773" s="413"/>
      <c r="KKT773" s="413"/>
      <c r="KKU773" s="413"/>
      <c r="KKV773" s="413"/>
      <c r="KKW773" s="407"/>
      <c r="KKX773" s="439"/>
      <c r="KKY773" s="413"/>
      <c r="KKZ773" s="413"/>
      <c r="KLA773" s="413"/>
      <c r="KLB773" s="413"/>
      <c r="KLC773" s="413"/>
      <c r="KLD773" s="413"/>
      <c r="KLE773" s="413"/>
      <c r="KLF773" s="412"/>
      <c r="KLG773" s="412"/>
      <c r="KLH773" s="412"/>
      <c r="KLI773" s="412"/>
      <c r="KLJ773" s="412"/>
      <c r="KLK773" s="412"/>
      <c r="KLL773" s="412"/>
      <c r="KLM773" s="412"/>
      <c r="KLN773" s="412"/>
      <c r="KLO773" s="412"/>
      <c r="KLP773" s="412"/>
      <c r="KLQ773" s="412"/>
      <c r="KLR773" s="412"/>
      <c r="KLS773" s="412"/>
      <c r="KLT773" s="412"/>
      <c r="KLU773" s="412"/>
      <c r="KLV773" s="412"/>
      <c r="KLW773" s="412"/>
      <c r="KLX773" s="412"/>
      <c r="KLY773" s="412"/>
      <c r="KLZ773" s="412"/>
      <c r="KMA773" s="412"/>
      <c r="KMB773" s="412"/>
      <c r="KMC773" s="412"/>
      <c r="KMD773" s="412"/>
      <c r="KME773" s="412"/>
      <c r="KMF773" s="412"/>
      <c r="KMG773" s="412"/>
      <c r="KMH773" s="412"/>
      <c r="KMI773" s="412"/>
      <c r="KMJ773" s="412"/>
      <c r="KMK773" s="412"/>
      <c r="KML773" s="412"/>
      <c r="KMM773" s="412"/>
      <c r="KMN773" s="412"/>
      <c r="KMO773" s="412"/>
      <c r="KMP773" s="412"/>
      <c r="KMQ773" s="412"/>
      <c r="KMR773" s="412"/>
      <c r="KMS773" s="412"/>
      <c r="KMT773" s="412"/>
      <c r="KMU773" s="412"/>
      <c r="KMV773" s="412"/>
      <c r="KMW773" s="412"/>
      <c r="KMX773" s="413"/>
      <c r="KMY773" s="413"/>
      <c r="KMZ773" s="413"/>
      <c r="KNA773" s="413"/>
      <c r="KNB773" s="413"/>
      <c r="KNC773" s="413"/>
      <c r="KND773" s="413"/>
      <c r="KNE773" s="413"/>
      <c r="KNF773" s="413"/>
      <c r="KNG773" s="413"/>
      <c r="KNH773" s="413"/>
      <c r="KNI773" s="413"/>
      <c r="KNJ773" s="413"/>
      <c r="KNK773" s="413"/>
      <c r="KNL773" s="413"/>
      <c r="KNM773" s="413"/>
      <c r="KNN773" s="413"/>
      <c r="KNO773" s="413"/>
      <c r="KNP773" s="413"/>
      <c r="KNQ773" s="413"/>
      <c r="KNR773" s="413"/>
      <c r="KNS773" s="413"/>
      <c r="KNT773" s="413"/>
      <c r="KNU773" s="413"/>
      <c r="KNV773" s="414"/>
      <c r="KNW773" s="414"/>
      <c r="KNX773" s="414"/>
      <c r="KNY773" s="414"/>
      <c r="KNZ773" s="414"/>
      <c r="KOA773" s="413"/>
      <c r="KOB773" s="413"/>
      <c r="KOC773" s="414"/>
      <c r="KOD773" s="414"/>
      <c r="KOE773" s="413"/>
      <c r="KOF773" s="413"/>
      <c r="KOG773" s="414"/>
      <c r="KOH773" s="414"/>
      <c r="KOI773" s="413"/>
      <c r="KOJ773" s="413"/>
      <c r="KOK773" s="413"/>
      <c r="KOL773" s="413"/>
      <c r="KOM773" s="413"/>
      <c r="KON773" s="413"/>
      <c r="KOO773" s="413"/>
      <c r="KOP773" s="414"/>
      <c r="KOQ773" s="414"/>
      <c r="KOR773" s="413"/>
      <c r="KOS773" s="413"/>
      <c r="KOT773" s="414"/>
      <c r="KOU773" s="414"/>
      <c r="KOV773" s="413"/>
      <c r="KOW773" s="413"/>
      <c r="KOX773" s="413"/>
      <c r="KOY773" s="413"/>
      <c r="KOZ773" s="413"/>
      <c r="KPA773" s="407"/>
      <c r="KPB773" s="439"/>
      <c r="KPC773" s="413"/>
      <c r="KPD773" s="413"/>
      <c r="KPE773" s="413"/>
      <c r="KPF773" s="413"/>
      <c r="KPG773" s="413"/>
      <c r="KPH773" s="413"/>
      <c r="KPI773" s="413"/>
      <c r="KPJ773" s="412"/>
      <c r="KPK773" s="412"/>
      <c r="KPL773" s="412"/>
      <c r="KPM773" s="412"/>
      <c r="KPN773" s="412"/>
      <c r="KPO773" s="412"/>
      <c r="KPP773" s="412"/>
      <c r="KPQ773" s="412"/>
      <c r="KPR773" s="412"/>
      <c r="KPS773" s="412"/>
      <c r="KPT773" s="412"/>
      <c r="KPU773" s="412"/>
      <c r="KPV773" s="412"/>
      <c r="KPW773" s="412"/>
      <c r="KPX773" s="412"/>
      <c r="KPY773" s="412"/>
      <c r="KPZ773" s="412"/>
      <c r="KQA773" s="412"/>
      <c r="KQB773" s="412"/>
      <c r="KQC773" s="412"/>
      <c r="KQD773" s="412"/>
      <c r="KQE773" s="412"/>
      <c r="KQF773" s="412"/>
      <c r="KQG773" s="412"/>
      <c r="KQH773" s="412"/>
      <c r="KQI773" s="412"/>
      <c r="KQJ773" s="412"/>
      <c r="KQK773" s="412"/>
      <c r="KQL773" s="412"/>
      <c r="KQM773" s="412"/>
      <c r="KQN773" s="412"/>
      <c r="KQO773" s="412"/>
      <c r="KQP773" s="412"/>
      <c r="KQQ773" s="412"/>
      <c r="KQR773" s="412"/>
      <c r="KQS773" s="412"/>
      <c r="KQT773" s="412"/>
      <c r="KQU773" s="412"/>
      <c r="KQV773" s="412"/>
      <c r="KQW773" s="412"/>
      <c r="KQX773" s="412"/>
      <c r="KQY773" s="412"/>
      <c r="KQZ773" s="412"/>
      <c r="KRA773" s="412"/>
      <c r="KRB773" s="413"/>
      <c r="KRC773" s="413"/>
      <c r="KRD773" s="413"/>
      <c r="KRE773" s="413"/>
      <c r="KRF773" s="413"/>
      <c r="KRG773" s="413"/>
      <c r="KRH773" s="413"/>
      <c r="KRI773" s="413"/>
      <c r="KRJ773" s="413"/>
      <c r="KRK773" s="413"/>
      <c r="KRL773" s="413"/>
      <c r="KRM773" s="413"/>
      <c r="KRN773" s="413"/>
      <c r="KRO773" s="413"/>
      <c r="KRP773" s="413"/>
      <c r="KRQ773" s="413"/>
      <c r="KRR773" s="413"/>
      <c r="KRS773" s="413"/>
      <c r="KRT773" s="413"/>
      <c r="KRU773" s="413"/>
      <c r="KRV773" s="413"/>
      <c r="KRW773" s="413"/>
      <c r="KRX773" s="413"/>
      <c r="KRY773" s="413"/>
      <c r="KRZ773" s="414"/>
      <c r="KSA773" s="414"/>
      <c r="KSB773" s="414"/>
      <c r="KSC773" s="414"/>
      <c r="KSD773" s="414"/>
      <c r="KSE773" s="413"/>
      <c r="KSF773" s="413"/>
      <c r="KSG773" s="414"/>
      <c r="KSH773" s="414"/>
      <c r="KSI773" s="413"/>
      <c r="KSJ773" s="413"/>
      <c r="KSK773" s="414"/>
      <c r="KSL773" s="414"/>
      <c r="KSM773" s="413"/>
      <c r="KSN773" s="413"/>
      <c r="KSO773" s="413"/>
      <c r="KSP773" s="413"/>
      <c r="KSQ773" s="413"/>
      <c r="KSR773" s="413"/>
      <c r="KSS773" s="413"/>
      <c r="KST773" s="414"/>
      <c r="KSU773" s="414"/>
      <c r="KSV773" s="413"/>
      <c r="KSW773" s="413"/>
      <c r="KSX773" s="414"/>
      <c r="KSY773" s="414"/>
      <c r="KSZ773" s="413"/>
      <c r="KTA773" s="413"/>
      <c r="KTB773" s="413"/>
      <c r="KTC773" s="413"/>
      <c r="KTD773" s="413"/>
      <c r="KTE773" s="407"/>
      <c r="KTF773" s="439"/>
      <c r="KTG773" s="413"/>
      <c r="KTH773" s="413"/>
      <c r="KTI773" s="413"/>
      <c r="KTJ773" s="413"/>
      <c r="KTK773" s="413"/>
      <c r="KTL773" s="413"/>
      <c r="KTM773" s="413"/>
      <c r="KTN773" s="412"/>
      <c r="KTO773" s="412"/>
      <c r="KTP773" s="412"/>
      <c r="KTQ773" s="412"/>
      <c r="KTR773" s="412"/>
      <c r="KTS773" s="412"/>
      <c r="KTT773" s="412"/>
      <c r="KTU773" s="412"/>
      <c r="KTV773" s="412"/>
      <c r="KTW773" s="412"/>
      <c r="KTX773" s="412"/>
      <c r="KTY773" s="412"/>
      <c r="KTZ773" s="412"/>
      <c r="KUA773" s="412"/>
      <c r="KUB773" s="412"/>
      <c r="KUC773" s="412"/>
      <c r="KUD773" s="412"/>
      <c r="KUE773" s="412"/>
      <c r="KUF773" s="412"/>
      <c r="KUG773" s="412"/>
      <c r="KUH773" s="412"/>
      <c r="KUI773" s="412"/>
      <c r="KUJ773" s="412"/>
      <c r="KUK773" s="412"/>
      <c r="KUL773" s="412"/>
      <c r="KUM773" s="412"/>
      <c r="KUN773" s="412"/>
      <c r="KUO773" s="412"/>
      <c r="KUP773" s="412"/>
      <c r="KUQ773" s="412"/>
      <c r="KUR773" s="412"/>
      <c r="KUS773" s="412"/>
      <c r="KUT773" s="412"/>
      <c r="KUU773" s="412"/>
      <c r="KUV773" s="412"/>
      <c r="KUW773" s="412"/>
      <c r="KUX773" s="412"/>
      <c r="KUY773" s="412"/>
      <c r="KUZ773" s="412"/>
      <c r="KVA773" s="412"/>
      <c r="KVB773" s="412"/>
      <c r="KVC773" s="412"/>
      <c r="KVD773" s="412"/>
      <c r="KVE773" s="412"/>
      <c r="KVF773" s="413"/>
      <c r="KVG773" s="413"/>
      <c r="KVH773" s="413"/>
      <c r="KVI773" s="413"/>
      <c r="KVJ773" s="413"/>
      <c r="KVK773" s="413"/>
      <c r="KVL773" s="413"/>
      <c r="KVM773" s="413"/>
      <c r="KVN773" s="413"/>
      <c r="KVO773" s="413"/>
      <c r="KVP773" s="413"/>
      <c r="KVQ773" s="413"/>
      <c r="KVR773" s="413"/>
      <c r="KVS773" s="413"/>
      <c r="KVT773" s="413"/>
      <c r="KVU773" s="413"/>
      <c r="KVV773" s="413"/>
      <c r="KVW773" s="413"/>
      <c r="KVX773" s="413"/>
      <c r="KVY773" s="413"/>
      <c r="KVZ773" s="413"/>
      <c r="KWA773" s="413"/>
      <c r="KWB773" s="413"/>
      <c r="KWC773" s="413"/>
      <c r="KWD773" s="414"/>
      <c r="KWE773" s="414"/>
      <c r="KWF773" s="414"/>
      <c r="KWG773" s="414"/>
      <c r="KWH773" s="414"/>
      <c r="KWI773" s="413"/>
      <c r="KWJ773" s="413"/>
      <c r="KWK773" s="414"/>
      <c r="KWL773" s="414"/>
      <c r="KWM773" s="413"/>
      <c r="KWN773" s="413"/>
      <c r="KWO773" s="414"/>
      <c r="KWP773" s="414"/>
      <c r="KWQ773" s="413"/>
      <c r="KWR773" s="413"/>
      <c r="KWS773" s="413"/>
      <c r="KWT773" s="413"/>
      <c r="KWU773" s="413"/>
      <c r="KWV773" s="413"/>
      <c r="KWW773" s="413"/>
      <c r="KWX773" s="414"/>
      <c r="KWY773" s="414"/>
      <c r="KWZ773" s="413"/>
      <c r="KXA773" s="413"/>
      <c r="KXB773" s="414"/>
      <c r="KXC773" s="414"/>
      <c r="KXD773" s="413"/>
      <c r="KXE773" s="413"/>
      <c r="KXF773" s="413"/>
      <c r="KXG773" s="413"/>
      <c r="KXH773" s="413"/>
      <c r="KXI773" s="407"/>
      <c r="KXJ773" s="439"/>
      <c r="KXK773" s="413"/>
      <c r="KXL773" s="413"/>
      <c r="KXM773" s="413"/>
      <c r="KXN773" s="413"/>
      <c r="KXO773" s="413"/>
      <c r="KXP773" s="413"/>
      <c r="KXQ773" s="413"/>
      <c r="KXR773" s="412"/>
      <c r="KXS773" s="412"/>
      <c r="KXT773" s="412"/>
      <c r="KXU773" s="412"/>
      <c r="KXV773" s="412"/>
      <c r="KXW773" s="412"/>
      <c r="KXX773" s="412"/>
      <c r="KXY773" s="412"/>
      <c r="KXZ773" s="412"/>
      <c r="KYA773" s="412"/>
      <c r="KYB773" s="412"/>
      <c r="KYC773" s="412"/>
      <c r="KYD773" s="412"/>
      <c r="KYE773" s="412"/>
      <c r="KYF773" s="412"/>
      <c r="KYG773" s="412"/>
      <c r="KYH773" s="412"/>
      <c r="KYI773" s="412"/>
      <c r="KYJ773" s="412"/>
      <c r="KYK773" s="412"/>
      <c r="KYL773" s="412"/>
      <c r="KYM773" s="412"/>
      <c r="KYN773" s="412"/>
      <c r="KYO773" s="412"/>
      <c r="KYP773" s="412"/>
      <c r="KYQ773" s="412"/>
      <c r="KYR773" s="412"/>
      <c r="KYS773" s="412"/>
      <c r="KYT773" s="412"/>
      <c r="KYU773" s="412"/>
      <c r="KYV773" s="412"/>
      <c r="KYW773" s="412"/>
      <c r="KYX773" s="412"/>
      <c r="KYY773" s="412"/>
      <c r="KYZ773" s="412"/>
      <c r="KZA773" s="412"/>
      <c r="KZB773" s="412"/>
      <c r="KZC773" s="412"/>
      <c r="KZD773" s="412"/>
      <c r="KZE773" s="412"/>
      <c r="KZF773" s="412"/>
      <c r="KZG773" s="412"/>
      <c r="KZH773" s="412"/>
      <c r="KZI773" s="412"/>
      <c r="KZJ773" s="413"/>
      <c r="KZK773" s="413"/>
      <c r="KZL773" s="413"/>
      <c r="KZM773" s="413"/>
      <c r="KZN773" s="413"/>
      <c r="KZO773" s="413"/>
      <c r="KZP773" s="413"/>
      <c r="KZQ773" s="413"/>
      <c r="KZR773" s="413"/>
      <c r="KZS773" s="413"/>
      <c r="KZT773" s="413"/>
      <c r="KZU773" s="413"/>
      <c r="KZV773" s="413"/>
      <c r="KZW773" s="413"/>
      <c r="KZX773" s="413"/>
      <c r="KZY773" s="413"/>
      <c r="KZZ773" s="413"/>
      <c r="LAA773" s="413"/>
      <c r="LAB773" s="413"/>
      <c r="LAC773" s="413"/>
      <c r="LAD773" s="413"/>
      <c r="LAE773" s="413"/>
      <c r="LAF773" s="413"/>
      <c r="LAG773" s="413"/>
      <c r="LAH773" s="414"/>
      <c r="LAI773" s="414"/>
      <c r="LAJ773" s="414"/>
      <c r="LAK773" s="414"/>
      <c r="LAL773" s="414"/>
      <c r="LAM773" s="413"/>
      <c r="LAN773" s="413"/>
      <c r="LAO773" s="414"/>
      <c r="LAP773" s="414"/>
      <c r="LAQ773" s="413"/>
      <c r="LAR773" s="413"/>
      <c r="LAS773" s="414"/>
      <c r="LAT773" s="414"/>
      <c r="LAU773" s="413"/>
      <c r="LAV773" s="413"/>
      <c r="LAW773" s="413"/>
      <c r="LAX773" s="413"/>
      <c r="LAY773" s="413"/>
      <c r="LAZ773" s="413"/>
      <c r="LBA773" s="413"/>
      <c r="LBB773" s="414"/>
      <c r="LBC773" s="414"/>
      <c r="LBD773" s="413"/>
      <c r="LBE773" s="413"/>
      <c r="LBF773" s="414"/>
      <c r="LBG773" s="414"/>
      <c r="LBH773" s="413"/>
      <c r="LBI773" s="413"/>
      <c r="LBJ773" s="413"/>
      <c r="LBK773" s="413"/>
      <c r="LBL773" s="413"/>
      <c r="LBM773" s="407"/>
      <c r="LBN773" s="439"/>
      <c r="LBO773" s="413"/>
      <c r="LBP773" s="413"/>
      <c r="LBQ773" s="413"/>
      <c r="LBR773" s="413"/>
      <c r="LBS773" s="413"/>
      <c r="LBT773" s="413"/>
      <c r="LBU773" s="413"/>
      <c r="LBV773" s="412"/>
      <c r="LBW773" s="412"/>
      <c r="LBX773" s="412"/>
      <c r="LBY773" s="412"/>
      <c r="LBZ773" s="412"/>
      <c r="LCA773" s="412"/>
      <c r="LCB773" s="412"/>
      <c r="LCC773" s="412"/>
      <c r="LCD773" s="412"/>
      <c r="LCE773" s="412"/>
      <c r="LCF773" s="412"/>
      <c r="LCG773" s="412"/>
      <c r="LCH773" s="412"/>
      <c r="LCI773" s="412"/>
      <c r="LCJ773" s="412"/>
      <c r="LCK773" s="412"/>
      <c r="LCL773" s="412"/>
      <c r="LCM773" s="412"/>
      <c r="LCN773" s="412"/>
      <c r="LCO773" s="412"/>
      <c r="LCP773" s="412"/>
      <c r="LCQ773" s="412"/>
      <c r="LCR773" s="412"/>
      <c r="LCS773" s="412"/>
      <c r="LCT773" s="412"/>
      <c r="LCU773" s="412"/>
      <c r="LCV773" s="412"/>
      <c r="LCW773" s="412"/>
      <c r="LCX773" s="412"/>
      <c r="LCY773" s="412"/>
      <c r="LCZ773" s="412"/>
      <c r="LDA773" s="412"/>
      <c r="LDB773" s="412"/>
      <c r="LDC773" s="412"/>
      <c r="LDD773" s="412"/>
      <c r="LDE773" s="412"/>
      <c r="LDF773" s="412"/>
      <c r="LDG773" s="412"/>
      <c r="LDH773" s="412"/>
      <c r="LDI773" s="412"/>
      <c r="LDJ773" s="412"/>
      <c r="LDK773" s="412"/>
      <c r="LDL773" s="412"/>
      <c r="LDM773" s="412"/>
      <c r="LDN773" s="413"/>
      <c r="LDO773" s="413"/>
      <c r="LDP773" s="413"/>
      <c r="LDQ773" s="413"/>
      <c r="LDR773" s="413"/>
      <c r="LDS773" s="413"/>
      <c r="LDT773" s="413"/>
      <c r="LDU773" s="413"/>
      <c r="LDV773" s="413"/>
      <c r="LDW773" s="413"/>
      <c r="LDX773" s="413"/>
      <c r="LDY773" s="413"/>
      <c r="LDZ773" s="413"/>
      <c r="LEA773" s="413"/>
      <c r="LEB773" s="413"/>
      <c r="LEC773" s="413"/>
      <c r="LED773" s="413"/>
      <c r="LEE773" s="413"/>
      <c r="LEF773" s="413"/>
      <c r="LEG773" s="413"/>
      <c r="LEH773" s="413"/>
      <c r="LEI773" s="413"/>
      <c r="LEJ773" s="413"/>
      <c r="LEK773" s="413"/>
      <c r="LEL773" s="414"/>
      <c r="LEM773" s="414"/>
      <c r="LEN773" s="414"/>
      <c r="LEO773" s="414"/>
      <c r="LEP773" s="414"/>
      <c r="LEQ773" s="413"/>
      <c r="LER773" s="413"/>
      <c r="LES773" s="414"/>
      <c r="LET773" s="414"/>
      <c r="LEU773" s="413"/>
      <c r="LEV773" s="413"/>
      <c r="LEW773" s="414"/>
      <c r="LEX773" s="414"/>
      <c r="LEY773" s="413"/>
      <c r="LEZ773" s="413"/>
      <c r="LFA773" s="413"/>
      <c r="LFB773" s="413"/>
      <c r="LFC773" s="413"/>
      <c r="LFD773" s="413"/>
      <c r="LFE773" s="413"/>
      <c r="LFF773" s="414"/>
      <c r="LFG773" s="414"/>
      <c r="LFH773" s="413"/>
      <c r="LFI773" s="413"/>
      <c r="LFJ773" s="414"/>
      <c r="LFK773" s="414"/>
      <c r="LFL773" s="413"/>
      <c r="LFM773" s="413"/>
      <c r="LFN773" s="413"/>
      <c r="LFO773" s="413"/>
      <c r="LFP773" s="413"/>
      <c r="LFQ773" s="407"/>
      <c r="LFR773" s="439"/>
      <c r="LFS773" s="413"/>
      <c r="LFT773" s="413"/>
      <c r="LFU773" s="413"/>
      <c r="LFV773" s="413"/>
      <c r="LFW773" s="413"/>
      <c r="LFX773" s="413"/>
      <c r="LFY773" s="413"/>
      <c r="LFZ773" s="412"/>
      <c r="LGA773" s="412"/>
      <c r="LGB773" s="412"/>
      <c r="LGC773" s="412"/>
      <c r="LGD773" s="412"/>
      <c r="LGE773" s="412"/>
      <c r="LGF773" s="412"/>
      <c r="LGG773" s="412"/>
      <c r="LGH773" s="412"/>
      <c r="LGI773" s="412"/>
      <c r="LGJ773" s="412"/>
      <c r="LGK773" s="412"/>
      <c r="LGL773" s="412"/>
      <c r="LGM773" s="412"/>
      <c r="LGN773" s="412"/>
      <c r="LGO773" s="412"/>
      <c r="LGP773" s="412"/>
      <c r="LGQ773" s="412"/>
      <c r="LGR773" s="412"/>
      <c r="LGS773" s="412"/>
      <c r="LGT773" s="412"/>
      <c r="LGU773" s="412"/>
      <c r="LGV773" s="412"/>
      <c r="LGW773" s="412"/>
      <c r="LGX773" s="412"/>
      <c r="LGY773" s="412"/>
      <c r="LGZ773" s="412"/>
      <c r="LHA773" s="412"/>
      <c r="LHB773" s="412"/>
      <c r="LHC773" s="412"/>
      <c r="LHD773" s="412"/>
      <c r="LHE773" s="412"/>
      <c r="LHF773" s="412"/>
      <c r="LHG773" s="412"/>
      <c r="LHH773" s="412"/>
      <c r="LHI773" s="412"/>
      <c r="LHJ773" s="412"/>
      <c r="LHK773" s="412"/>
      <c r="LHL773" s="412"/>
      <c r="LHM773" s="412"/>
      <c r="LHN773" s="412"/>
      <c r="LHO773" s="412"/>
      <c r="LHP773" s="412"/>
      <c r="LHQ773" s="412"/>
      <c r="LHR773" s="413"/>
      <c r="LHS773" s="413"/>
      <c r="LHT773" s="413"/>
      <c r="LHU773" s="413"/>
      <c r="LHV773" s="413"/>
      <c r="LHW773" s="413"/>
      <c r="LHX773" s="413"/>
      <c r="LHY773" s="413"/>
      <c r="LHZ773" s="413"/>
      <c r="LIA773" s="413"/>
      <c r="LIB773" s="413"/>
      <c r="LIC773" s="413"/>
      <c r="LID773" s="413"/>
      <c r="LIE773" s="413"/>
      <c r="LIF773" s="413"/>
      <c r="LIG773" s="413"/>
      <c r="LIH773" s="413"/>
      <c r="LII773" s="413"/>
      <c r="LIJ773" s="413"/>
      <c r="LIK773" s="413"/>
      <c r="LIL773" s="413"/>
      <c r="LIM773" s="413"/>
      <c r="LIN773" s="413"/>
      <c r="LIO773" s="413"/>
      <c r="LIP773" s="414"/>
      <c r="LIQ773" s="414"/>
      <c r="LIR773" s="414"/>
      <c r="LIS773" s="414"/>
      <c r="LIT773" s="414"/>
      <c r="LIU773" s="413"/>
      <c r="LIV773" s="413"/>
      <c r="LIW773" s="414"/>
      <c r="LIX773" s="414"/>
      <c r="LIY773" s="413"/>
      <c r="LIZ773" s="413"/>
      <c r="LJA773" s="414"/>
      <c r="LJB773" s="414"/>
      <c r="LJC773" s="413"/>
      <c r="LJD773" s="413"/>
      <c r="LJE773" s="413"/>
      <c r="LJF773" s="413"/>
      <c r="LJG773" s="413"/>
      <c r="LJH773" s="413"/>
      <c r="LJI773" s="413"/>
      <c r="LJJ773" s="414"/>
      <c r="LJK773" s="414"/>
      <c r="LJL773" s="413"/>
      <c r="LJM773" s="413"/>
      <c r="LJN773" s="414"/>
      <c r="LJO773" s="414"/>
      <c r="LJP773" s="413"/>
      <c r="LJQ773" s="413"/>
      <c r="LJR773" s="413"/>
      <c r="LJS773" s="413"/>
      <c r="LJT773" s="413"/>
      <c r="LJU773" s="407"/>
      <c r="LJV773" s="439"/>
      <c r="LJW773" s="413"/>
      <c r="LJX773" s="413"/>
      <c r="LJY773" s="413"/>
      <c r="LJZ773" s="413"/>
      <c r="LKA773" s="413"/>
      <c r="LKB773" s="413"/>
      <c r="LKC773" s="413"/>
      <c r="LKD773" s="412"/>
      <c r="LKE773" s="412"/>
      <c r="LKF773" s="412"/>
      <c r="LKG773" s="412"/>
      <c r="LKH773" s="412"/>
      <c r="LKI773" s="412"/>
      <c r="LKJ773" s="412"/>
      <c r="LKK773" s="412"/>
      <c r="LKL773" s="412"/>
      <c r="LKM773" s="412"/>
      <c r="LKN773" s="412"/>
      <c r="LKO773" s="412"/>
      <c r="LKP773" s="412"/>
      <c r="LKQ773" s="412"/>
      <c r="LKR773" s="412"/>
      <c r="LKS773" s="412"/>
      <c r="LKT773" s="412"/>
      <c r="LKU773" s="412"/>
      <c r="LKV773" s="412"/>
      <c r="LKW773" s="412"/>
      <c r="LKX773" s="412"/>
      <c r="LKY773" s="412"/>
      <c r="LKZ773" s="412"/>
      <c r="LLA773" s="412"/>
      <c r="LLB773" s="412"/>
      <c r="LLC773" s="412"/>
      <c r="LLD773" s="412"/>
      <c r="LLE773" s="412"/>
      <c r="LLF773" s="412"/>
      <c r="LLG773" s="412"/>
      <c r="LLH773" s="412"/>
      <c r="LLI773" s="412"/>
      <c r="LLJ773" s="412"/>
      <c r="LLK773" s="412"/>
      <c r="LLL773" s="412"/>
      <c r="LLM773" s="412"/>
      <c r="LLN773" s="412"/>
      <c r="LLO773" s="412"/>
      <c r="LLP773" s="412"/>
      <c r="LLQ773" s="412"/>
      <c r="LLR773" s="412"/>
      <c r="LLS773" s="412"/>
      <c r="LLT773" s="412"/>
      <c r="LLU773" s="412"/>
      <c r="LLV773" s="413"/>
      <c r="LLW773" s="413"/>
      <c r="LLX773" s="413"/>
      <c r="LLY773" s="413"/>
      <c r="LLZ773" s="413"/>
      <c r="LMA773" s="413"/>
      <c r="LMB773" s="413"/>
      <c r="LMC773" s="413"/>
      <c r="LMD773" s="413"/>
      <c r="LME773" s="413"/>
      <c r="LMF773" s="413"/>
      <c r="LMG773" s="413"/>
      <c r="LMH773" s="413"/>
      <c r="LMI773" s="413"/>
      <c r="LMJ773" s="413"/>
      <c r="LMK773" s="413"/>
      <c r="LML773" s="413"/>
      <c r="LMM773" s="413"/>
      <c r="LMN773" s="413"/>
      <c r="LMO773" s="413"/>
      <c r="LMP773" s="413"/>
      <c r="LMQ773" s="413"/>
      <c r="LMR773" s="413"/>
      <c r="LMS773" s="413"/>
      <c r="LMT773" s="414"/>
      <c r="LMU773" s="414"/>
      <c r="LMV773" s="414"/>
      <c r="LMW773" s="414"/>
      <c r="LMX773" s="414"/>
      <c r="LMY773" s="413"/>
      <c r="LMZ773" s="413"/>
      <c r="LNA773" s="414"/>
      <c r="LNB773" s="414"/>
      <c r="LNC773" s="413"/>
      <c r="LND773" s="413"/>
      <c r="LNE773" s="414"/>
      <c r="LNF773" s="414"/>
      <c r="LNG773" s="413"/>
      <c r="LNH773" s="413"/>
      <c r="LNI773" s="413"/>
      <c r="LNJ773" s="413"/>
      <c r="LNK773" s="413"/>
      <c r="LNL773" s="413"/>
      <c r="LNM773" s="413"/>
      <c r="LNN773" s="414"/>
      <c r="LNO773" s="414"/>
      <c r="LNP773" s="413"/>
      <c r="LNQ773" s="413"/>
      <c r="LNR773" s="414"/>
      <c r="LNS773" s="414"/>
      <c r="LNT773" s="413"/>
      <c r="LNU773" s="413"/>
      <c r="LNV773" s="413"/>
      <c r="LNW773" s="413"/>
      <c r="LNX773" s="413"/>
      <c r="LNY773" s="407"/>
      <c r="LNZ773" s="439"/>
      <c r="LOA773" s="413"/>
      <c r="LOB773" s="413"/>
      <c r="LOC773" s="413"/>
      <c r="LOD773" s="413"/>
      <c r="LOE773" s="413"/>
      <c r="LOF773" s="413"/>
      <c r="LOG773" s="413"/>
      <c r="LOH773" s="412"/>
      <c r="LOI773" s="412"/>
      <c r="LOJ773" s="412"/>
      <c r="LOK773" s="412"/>
      <c r="LOL773" s="412"/>
      <c r="LOM773" s="412"/>
      <c r="LON773" s="412"/>
      <c r="LOO773" s="412"/>
      <c r="LOP773" s="412"/>
      <c r="LOQ773" s="412"/>
      <c r="LOR773" s="412"/>
      <c r="LOS773" s="412"/>
      <c r="LOT773" s="412"/>
      <c r="LOU773" s="412"/>
      <c r="LOV773" s="412"/>
      <c r="LOW773" s="412"/>
      <c r="LOX773" s="412"/>
      <c r="LOY773" s="412"/>
      <c r="LOZ773" s="412"/>
      <c r="LPA773" s="412"/>
      <c r="LPB773" s="412"/>
      <c r="LPC773" s="412"/>
      <c r="LPD773" s="412"/>
      <c r="LPE773" s="412"/>
      <c r="LPF773" s="412"/>
      <c r="LPG773" s="412"/>
      <c r="LPH773" s="412"/>
      <c r="LPI773" s="412"/>
      <c r="LPJ773" s="412"/>
      <c r="LPK773" s="412"/>
      <c r="LPL773" s="412"/>
      <c r="LPM773" s="412"/>
      <c r="LPN773" s="412"/>
      <c r="LPO773" s="412"/>
      <c r="LPP773" s="412"/>
      <c r="LPQ773" s="412"/>
      <c r="LPR773" s="412"/>
      <c r="LPS773" s="412"/>
      <c r="LPT773" s="412"/>
      <c r="LPU773" s="412"/>
      <c r="LPV773" s="412"/>
      <c r="LPW773" s="412"/>
      <c r="LPX773" s="412"/>
      <c r="LPY773" s="412"/>
      <c r="LPZ773" s="413"/>
      <c r="LQA773" s="413"/>
      <c r="LQB773" s="413"/>
      <c r="LQC773" s="413"/>
      <c r="LQD773" s="413"/>
      <c r="LQE773" s="413"/>
      <c r="LQF773" s="413"/>
      <c r="LQG773" s="413"/>
      <c r="LQH773" s="413"/>
      <c r="LQI773" s="413"/>
      <c r="LQJ773" s="413"/>
      <c r="LQK773" s="413"/>
      <c r="LQL773" s="413"/>
      <c r="LQM773" s="413"/>
      <c r="LQN773" s="413"/>
      <c r="LQO773" s="413"/>
      <c r="LQP773" s="413"/>
      <c r="LQQ773" s="413"/>
      <c r="LQR773" s="413"/>
      <c r="LQS773" s="413"/>
      <c r="LQT773" s="413"/>
      <c r="LQU773" s="413"/>
      <c r="LQV773" s="413"/>
      <c r="LQW773" s="413"/>
      <c r="LQX773" s="414"/>
      <c r="LQY773" s="414"/>
      <c r="LQZ773" s="414"/>
      <c r="LRA773" s="414"/>
      <c r="LRB773" s="414"/>
      <c r="LRC773" s="413"/>
      <c r="LRD773" s="413"/>
      <c r="LRE773" s="414"/>
      <c r="LRF773" s="414"/>
      <c r="LRG773" s="413"/>
      <c r="LRH773" s="413"/>
      <c r="LRI773" s="414"/>
      <c r="LRJ773" s="414"/>
      <c r="LRK773" s="413"/>
      <c r="LRL773" s="413"/>
      <c r="LRM773" s="413"/>
      <c r="LRN773" s="413"/>
      <c r="LRO773" s="413"/>
      <c r="LRP773" s="413"/>
      <c r="LRQ773" s="413"/>
      <c r="LRR773" s="414"/>
      <c r="LRS773" s="414"/>
      <c r="LRT773" s="413"/>
      <c r="LRU773" s="413"/>
      <c r="LRV773" s="414"/>
      <c r="LRW773" s="414"/>
      <c r="LRX773" s="413"/>
      <c r="LRY773" s="413"/>
      <c r="LRZ773" s="413"/>
      <c r="LSA773" s="413"/>
      <c r="LSB773" s="413"/>
      <c r="LSC773" s="407"/>
      <c r="LSD773" s="439"/>
      <c r="LSE773" s="413"/>
      <c r="LSF773" s="413"/>
      <c r="LSG773" s="413"/>
      <c r="LSH773" s="413"/>
      <c r="LSI773" s="413"/>
      <c r="LSJ773" s="413"/>
      <c r="LSK773" s="413"/>
      <c r="LSL773" s="412"/>
      <c r="LSM773" s="412"/>
      <c r="LSN773" s="412"/>
      <c r="LSO773" s="412"/>
      <c r="LSP773" s="412"/>
      <c r="LSQ773" s="412"/>
      <c r="LSR773" s="412"/>
      <c r="LSS773" s="412"/>
      <c r="LST773" s="412"/>
      <c r="LSU773" s="412"/>
      <c r="LSV773" s="412"/>
      <c r="LSW773" s="412"/>
      <c r="LSX773" s="412"/>
      <c r="LSY773" s="412"/>
      <c r="LSZ773" s="412"/>
      <c r="LTA773" s="412"/>
      <c r="LTB773" s="412"/>
      <c r="LTC773" s="412"/>
      <c r="LTD773" s="412"/>
      <c r="LTE773" s="412"/>
      <c r="LTF773" s="412"/>
      <c r="LTG773" s="412"/>
      <c r="LTH773" s="412"/>
      <c r="LTI773" s="412"/>
      <c r="LTJ773" s="412"/>
      <c r="LTK773" s="412"/>
      <c r="LTL773" s="412"/>
      <c r="LTM773" s="412"/>
      <c r="LTN773" s="412"/>
      <c r="LTO773" s="412"/>
      <c r="LTP773" s="412"/>
      <c r="LTQ773" s="412"/>
      <c r="LTR773" s="412"/>
      <c r="LTS773" s="412"/>
      <c r="LTT773" s="412"/>
      <c r="LTU773" s="412"/>
      <c r="LTV773" s="412"/>
      <c r="LTW773" s="412"/>
      <c r="LTX773" s="412"/>
      <c r="LTY773" s="412"/>
      <c r="LTZ773" s="412"/>
      <c r="LUA773" s="412"/>
      <c r="LUB773" s="412"/>
      <c r="LUC773" s="412"/>
      <c r="LUD773" s="413"/>
      <c r="LUE773" s="413"/>
      <c r="LUF773" s="413"/>
      <c r="LUG773" s="413"/>
      <c r="LUH773" s="413"/>
      <c r="LUI773" s="413"/>
      <c r="LUJ773" s="413"/>
      <c r="LUK773" s="413"/>
      <c r="LUL773" s="413"/>
      <c r="LUM773" s="413"/>
      <c r="LUN773" s="413"/>
      <c r="LUO773" s="413"/>
      <c r="LUP773" s="413"/>
      <c r="LUQ773" s="413"/>
      <c r="LUR773" s="413"/>
      <c r="LUS773" s="413"/>
      <c r="LUT773" s="413"/>
      <c r="LUU773" s="413"/>
      <c r="LUV773" s="413"/>
      <c r="LUW773" s="413"/>
      <c r="LUX773" s="413"/>
      <c r="LUY773" s="413"/>
      <c r="LUZ773" s="413"/>
      <c r="LVA773" s="413"/>
      <c r="LVB773" s="414"/>
      <c r="LVC773" s="414"/>
      <c r="LVD773" s="414"/>
      <c r="LVE773" s="414"/>
      <c r="LVF773" s="414"/>
      <c r="LVG773" s="413"/>
      <c r="LVH773" s="413"/>
      <c r="LVI773" s="414"/>
      <c r="LVJ773" s="414"/>
      <c r="LVK773" s="413"/>
      <c r="LVL773" s="413"/>
      <c r="LVM773" s="414"/>
      <c r="LVN773" s="414"/>
      <c r="LVO773" s="413"/>
      <c r="LVP773" s="413"/>
      <c r="LVQ773" s="413"/>
      <c r="LVR773" s="413"/>
      <c r="LVS773" s="413"/>
      <c r="LVT773" s="413"/>
      <c r="LVU773" s="413"/>
      <c r="LVV773" s="414"/>
      <c r="LVW773" s="414"/>
      <c r="LVX773" s="413"/>
      <c r="LVY773" s="413"/>
      <c r="LVZ773" s="414"/>
      <c r="LWA773" s="414"/>
      <c r="LWB773" s="413"/>
      <c r="LWC773" s="413"/>
      <c r="LWD773" s="413"/>
      <c r="LWE773" s="413"/>
      <c r="LWF773" s="413"/>
      <c r="LWG773" s="407"/>
      <c r="LWH773" s="439"/>
      <c r="LWI773" s="413"/>
      <c r="LWJ773" s="413"/>
      <c r="LWK773" s="413"/>
      <c r="LWL773" s="413"/>
      <c r="LWM773" s="413"/>
      <c r="LWN773" s="413"/>
      <c r="LWO773" s="413"/>
      <c r="LWP773" s="412"/>
      <c r="LWQ773" s="412"/>
      <c r="LWR773" s="412"/>
      <c r="LWS773" s="412"/>
      <c r="LWT773" s="412"/>
      <c r="LWU773" s="412"/>
      <c r="LWV773" s="412"/>
      <c r="LWW773" s="412"/>
      <c r="LWX773" s="412"/>
      <c r="LWY773" s="412"/>
      <c r="LWZ773" s="412"/>
      <c r="LXA773" s="412"/>
      <c r="LXB773" s="412"/>
      <c r="LXC773" s="412"/>
      <c r="LXD773" s="412"/>
      <c r="LXE773" s="412"/>
      <c r="LXF773" s="412"/>
      <c r="LXG773" s="412"/>
      <c r="LXH773" s="412"/>
      <c r="LXI773" s="412"/>
      <c r="LXJ773" s="412"/>
      <c r="LXK773" s="412"/>
      <c r="LXL773" s="412"/>
      <c r="LXM773" s="412"/>
      <c r="LXN773" s="412"/>
      <c r="LXO773" s="412"/>
      <c r="LXP773" s="412"/>
      <c r="LXQ773" s="412"/>
      <c r="LXR773" s="412"/>
      <c r="LXS773" s="412"/>
      <c r="LXT773" s="412"/>
      <c r="LXU773" s="412"/>
      <c r="LXV773" s="412"/>
      <c r="LXW773" s="412"/>
      <c r="LXX773" s="412"/>
      <c r="LXY773" s="412"/>
      <c r="LXZ773" s="412"/>
      <c r="LYA773" s="412"/>
      <c r="LYB773" s="412"/>
      <c r="LYC773" s="412"/>
      <c r="LYD773" s="412"/>
      <c r="LYE773" s="412"/>
      <c r="LYF773" s="412"/>
      <c r="LYG773" s="412"/>
      <c r="LYH773" s="413"/>
      <c r="LYI773" s="413"/>
      <c r="LYJ773" s="413"/>
      <c r="LYK773" s="413"/>
      <c r="LYL773" s="413"/>
      <c r="LYM773" s="413"/>
      <c r="LYN773" s="413"/>
      <c r="LYO773" s="413"/>
      <c r="LYP773" s="413"/>
      <c r="LYQ773" s="413"/>
      <c r="LYR773" s="413"/>
      <c r="LYS773" s="413"/>
      <c r="LYT773" s="413"/>
      <c r="LYU773" s="413"/>
      <c r="LYV773" s="413"/>
      <c r="LYW773" s="413"/>
      <c r="LYX773" s="413"/>
      <c r="LYY773" s="413"/>
      <c r="LYZ773" s="413"/>
      <c r="LZA773" s="413"/>
      <c r="LZB773" s="413"/>
      <c r="LZC773" s="413"/>
      <c r="LZD773" s="413"/>
      <c r="LZE773" s="413"/>
      <c r="LZF773" s="414"/>
      <c r="LZG773" s="414"/>
      <c r="LZH773" s="414"/>
      <c r="LZI773" s="414"/>
      <c r="LZJ773" s="414"/>
      <c r="LZK773" s="413"/>
      <c r="LZL773" s="413"/>
      <c r="LZM773" s="414"/>
      <c r="LZN773" s="414"/>
      <c r="LZO773" s="413"/>
      <c r="LZP773" s="413"/>
      <c r="LZQ773" s="414"/>
      <c r="LZR773" s="414"/>
      <c r="LZS773" s="413"/>
      <c r="LZT773" s="413"/>
      <c r="LZU773" s="413"/>
      <c r="LZV773" s="413"/>
      <c r="LZW773" s="413"/>
      <c r="LZX773" s="413"/>
      <c r="LZY773" s="413"/>
      <c r="LZZ773" s="414"/>
      <c r="MAA773" s="414"/>
      <c r="MAB773" s="413"/>
      <c r="MAC773" s="413"/>
      <c r="MAD773" s="414"/>
      <c r="MAE773" s="414"/>
      <c r="MAF773" s="413"/>
      <c r="MAG773" s="413"/>
      <c r="MAH773" s="413"/>
      <c r="MAI773" s="413"/>
      <c r="MAJ773" s="413"/>
      <c r="MAK773" s="407"/>
      <c r="MAL773" s="439"/>
      <c r="MAM773" s="413"/>
      <c r="MAN773" s="413"/>
      <c r="MAO773" s="413"/>
      <c r="MAP773" s="413"/>
      <c r="MAQ773" s="413"/>
      <c r="MAR773" s="413"/>
      <c r="MAS773" s="413"/>
      <c r="MAT773" s="412"/>
      <c r="MAU773" s="412"/>
      <c r="MAV773" s="412"/>
      <c r="MAW773" s="412"/>
      <c r="MAX773" s="412"/>
      <c r="MAY773" s="412"/>
      <c r="MAZ773" s="412"/>
      <c r="MBA773" s="412"/>
      <c r="MBB773" s="412"/>
      <c r="MBC773" s="412"/>
      <c r="MBD773" s="412"/>
      <c r="MBE773" s="412"/>
      <c r="MBF773" s="412"/>
      <c r="MBG773" s="412"/>
      <c r="MBH773" s="412"/>
      <c r="MBI773" s="412"/>
      <c r="MBJ773" s="412"/>
      <c r="MBK773" s="412"/>
      <c r="MBL773" s="412"/>
      <c r="MBM773" s="412"/>
      <c r="MBN773" s="412"/>
      <c r="MBO773" s="412"/>
      <c r="MBP773" s="412"/>
      <c r="MBQ773" s="412"/>
      <c r="MBR773" s="412"/>
      <c r="MBS773" s="412"/>
      <c r="MBT773" s="412"/>
      <c r="MBU773" s="412"/>
      <c r="MBV773" s="412"/>
      <c r="MBW773" s="412"/>
      <c r="MBX773" s="412"/>
      <c r="MBY773" s="412"/>
      <c r="MBZ773" s="412"/>
      <c r="MCA773" s="412"/>
      <c r="MCB773" s="412"/>
      <c r="MCC773" s="412"/>
      <c r="MCD773" s="412"/>
      <c r="MCE773" s="412"/>
      <c r="MCF773" s="412"/>
      <c r="MCG773" s="412"/>
      <c r="MCH773" s="412"/>
      <c r="MCI773" s="412"/>
      <c r="MCJ773" s="412"/>
      <c r="MCK773" s="412"/>
      <c r="MCL773" s="413"/>
      <c r="MCM773" s="413"/>
      <c r="MCN773" s="413"/>
      <c r="MCO773" s="413"/>
      <c r="MCP773" s="413"/>
      <c r="MCQ773" s="413"/>
      <c r="MCR773" s="413"/>
      <c r="MCS773" s="413"/>
      <c r="MCT773" s="413"/>
      <c r="MCU773" s="413"/>
      <c r="MCV773" s="413"/>
      <c r="MCW773" s="413"/>
      <c r="MCX773" s="413"/>
      <c r="MCY773" s="413"/>
      <c r="MCZ773" s="413"/>
      <c r="MDA773" s="413"/>
      <c r="MDB773" s="413"/>
      <c r="MDC773" s="413"/>
      <c r="MDD773" s="413"/>
      <c r="MDE773" s="413"/>
      <c r="MDF773" s="413"/>
      <c r="MDG773" s="413"/>
      <c r="MDH773" s="413"/>
      <c r="MDI773" s="413"/>
      <c r="MDJ773" s="414"/>
      <c r="MDK773" s="414"/>
      <c r="MDL773" s="414"/>
      <c r="MDM773" s="414"/>
      <c r="MDN773" s="414"/>
      <c r="MDO773" s="413"/>
      <c r="MDP773" s="413"/>
      <c r="MDQ773" s="414"/>
      <c r="MDR773" s="414"/>
      <c r="MDS773" s="413"/>
      <c r="MDT773" s="413"/>
      <c r="MDU773" s="414"/>
      <c r="MDV773" s="414"/>
      <c r="MDW773" s="413"/>
      <c r="MDX773" s="413"/>
      <c r="MDY773" s="413"/>
      <c r="MDZ773" s="413"/>
      <c r="MEA773" s="413"/>
      <c r="MEB773" s="413"/>
      <c r="MEC773" s="413"/>
      <c r="MED773" s="414"/>
      <c r="MEE773" s="414"/>
      <c r="MEF773" s="413"/>
      <c r="MEG773" s="413"/>
      <c r="MEH773" s="414"/>
      <c r="MEI773" s="414"/>
      <c r="MEJ773" s="413"/>
      <c r="MEK773" s="413"/>
      <c r="MEL773" s="413"/>
      <c r="MEM773" s="413"/>
      <c r="MEN773" s="413"/>
      <c r="MEO773" s="407"/>
      <c r="MEP773" s="439"/>
      <c r="MEQ773" s="413"/>
      <c r="MER773" s="413"/>
      <c r="MES773" s="413"/>
      <c r="MET773" s="413"/>
      <c r="MEU773" s="413"/>
      <c r="MEV773" s="413"/>
      <c r="MEW773" s="413"/>
      <c r="MEX773" s="412"/>
      <c r="MEY773" s="412"/>
      <c r="MEZ773" s="412"/>
      <c r="MFA773" s="412"/>
      <c r="MFB773" s="412"/>
      <c r="MFC773" s="412"/>
      <c r="MFD773" s="412"/>
      <c r="MFE773" s="412"/>
      <c r="MFF773" s="412"/>
      <c r="MFG773" s="412"/>
      <c r="MFH773" s="412"/>
      <c r="MFI773" s="412"/>
      <c r="MFJ773" s="412"/>
      <c r="MFK773" s="412"/>
      <c r="MFL773" s="412"/>
      <c r="MFM773" s="412"/>
      <c r="MFN773" s="412"/>
      <c r="MFO773" s="412"/>
      <c r="MFP773" s="412"/>
      <c r="MFQ773" s="412"/>
      <c r="MFR773" s="412"/>
      <c r="MFS773" s="412"/>
      <c r="MFT773" s="412"/>
      <c r="MFU773" s="412"/>
      <c r="MFV773" s="412"/>
      <c r="MFW773" s="412"/>
      <c r="MFX773" s="412"/>
      <c r="MFY773" s="412"/>
      <c r="MFZ773" s="412"/>
      <c r="MGA773" s="412"/>
      <c r="MGB773" s="412"/>
      <c r="MGC773" s="412"/>
      <c r="MGD773" s="412"/>
      <c r="MGE773" s="412"/>
      <c r="MGF773" s="412"/>
      <c r="MGG773" s="412"/>
      <c r="MGH773" s="412"/>
      <c r="MGI773" s="412"/>
      <c r="MGJ773" s="412"/>
      <c r="MGK773" s="412"/>
      <c r="MGL773" s="412"/>
      <c r="MGM773" s="412"/>
      <c r="MGN773" s="412"/>
      <c r="MGO773" s="412"/>
      <c r="MGP773" s="413"/>
      <c r="MGQ773" s="413"/>
      <c r="MGR773" s="413"/>
      <c r="MGS773" s="413"/>
      <c r="MGT773" s="413"/>
      <c r="MGU773" s="413"/>
      <c r="MGV773" s="413"/>
      <c r="MGW773" s="413"/>
      <c r="MGX773" s="413"/>
      <c r="MGY773" s="413"/>
      <c r="MGZ773" s="413"/>
      <c r="MHA773" s="413"/>
      <c r="MHB773" s="413"/>
      <c r="MHC773" s="413"/>
      <c r="MHD773" s="413"/>
      <c r="MHE773" s="413"/>
      <c r="MHF773" s="413"/>
      <c r="MHG773" s="413"/>
      <c r="MHH773" s="413"/>
      <c r="MHI773" s="413"/>
      <c r="MHJ773" s="413"/>
      <c r="MHK773" s="413"/>
      <c r="MHL773" s="413"/>
      <c r="MHM773" s="413"/>
      <c r="MHN773" s="414"/>
      <c r="MHO773" s="414"/>
      <c r="MHP773" s="414"/>
      <c r="MHQ773" s="414"/>
      <c r="MHR773" s="414"/>
      <c r="MHS773" s="413"/>
      <c r="MHT773" s="413"/>
      <c r="MHU773" s="414"/>
      <c r="MHV773" s="414"/>
      <c r="MHW773" s="413"/>
      <c r="MHX773" s="413"/>
      <c r="MHY773" s="414"/>
      <c r="MHZ773" s="414"/>
      <c r="MIA773" s="413"/>
      <c r="MIB773" s="413"/>
      <c r="MIC773" s="413"/>
      <c r="MID773" s="413"/>
      <c r="MIE773" s="413"/>
      <c r="MIF773" s="413"/>
      <c r="MIG773" s="413"/>
      <c r="MIH773" s="414"/>
      <c r="MII773" s="414"/>
      <c r="MIJ773" s="413"/>
      <c r="MIK773" s="413"/>
      <c r="MIL773" s="414"/>
      <c r="MIM773" s="414"/>
      <c r="MIN773" s="413"/>
      <c r="MIO773" s="413"/>
      <c r="MIP773" s="413"/>
      <c r="MIQ773" s="413"/>
      <c r="MIR773" s="413"/>
      <c r="MIS773" s="407"/>
      <c r="MIT773" s="439"/>
      <c r="MIU773" s="413"/>
      <c r="MIV773" s="413"/>
      <c r="MIW773" s="413"/>
      <c r="MIX773" s="413"/>
      <c r="MIY773" s="413"/>
      <c r="MIZ773" s="413"/>
      <c r="MJA773" s="413"/>
      <c r="MJB773" s="412"/>
      <c r="MJC773" s="412"/>
      <c r="MJD773" s="412"/>
      <c r="MJE773" s="412"/>
      <c r="MJF773" s="412"/>
      <c r="MJG773" s="412"/>
      <c r="MJH773" s="412"/>
      <c r="MJI773" s="412"/>
      <c r="MJJ773" s="412"/>
      <c r="MJK773" s="412"/>
      <c r="MJL773" s="412"/>
      <c r="MJM773" s="412"/>
      <c r="MJN773" s="412"/>
      <c r="MJO773" s="412"/>
      <c r="MJP773" s="412"/>
      <c r="MJQ773" s="412"/>
      <c r="MJR773" s="412"/>
      <c r="MJS773" s="412"/>
      <c r="MJT773" s="412"/>
      <c r="MJU773" s="412"/>
      <c r="MJV773" s="412"/>
      <c r="MJW773" s="412"/>
      <c r="MJX773" s="412"/>
      <c r="MJY773" s="412"/>
      <c r="MJZ773" s="412"/>
      <c r="MKA773" s="412"/>
      <c r="MKB773" s="412"/>
      <c r="MKC773" s="412"/>
      <c r="MKD773" s="412"/>
      <c r="MKE773" s="412"/>
      <c r="MKF773" s="412"/>
      <c r="MKG773" s="412"/>
      <c r="MKH773" s="412"/>
      <c r="MKI773" s="412"/>
      <c r="MKJ773" s="412"/>
      <c r="MKK773" s="412"/>
      <c r="MKL773" s="412"/>
      <c r="MKM773" s="412"/>
      <c r="MKN773" s="412"/>
      <c r="MKO773" s="412"/>
      <c r="MKP773" s="412"/>
      <c r="MKQ773" s="412"/>
      <c r="MKR773" s="412"/>
      <c r="MKS773" s="412"/>
      <c r="MKT773" s="413"/>
      <c r="MKU773" s="413"/>
      <c r="MKV773" s="413"/>
      <c r="MKW773" s="413"/>
      <c r="MKX773" s="413"/>
      <c r="MKY773" s="413"/>
      <c r="MKZ773" s="413"/>
      <c r="MLA773" s="413"/>
      <c r="MLB773" s="413"/>
      <c r="MLC773" s="413"/>
      <c r="MLD773" s="413"/>
      <c r="MLE773" s="413"/>
      <c r="MLF773" s="413"/>
      <c r="MLG773" s="413"/>
      <c r="MLH773" s="413"/>
      <c r="MLI773" s="413"/>
      <c r="MLJ773" s="413"/>
      <c r="MLK773" s="413"/>
      <c r="MLL773" s="413"/>
      <c r="MLM773" s="413"/>
      <c r="MLN773" s="413"/>
      <c r="MLO773" s="413"/>
      <c r="MLP773" s="413"/>
      <c r="MLQ773" s="413"/>
      <c r="MLR773" s="414"/>
      <c r="MLS773" s="414"/>
      <c r="MLT773" s="414"/>
      <c r="MLU773" s="414"/>
      <c r="MLV773" s="414"/>
      <c r="MLW773" s="413"/>
      <c r="MLX773" s="413"/>
      <c r="MLY773" s="414"/>
      <c r="MLZ773" s="414"/>
      <c r="MMA773" s="413"/>
      <c r="MMB773" s="413"/>
      <c r="MMC773" s="414"/>
      <c r="MMD773" s="414"/>
      <c r="MME773" s="413"/>
      <c r="MMF773" s="413"/>
      <c r="MMG773" s="413"/>
      <c r="MMH773" s="413"/>
      <c r="MMI773" s="413"/>
      <c r="MMJ773" s="413"/>
      <c r="MMK773" s="413"/>
      <c r="MML773" s="414"/>
      <c r="MMM773" s="414"/>
      <c r="MMN773" s="413"/>
      <c r="MMO773" s="413"/>
      <c r="MMP773" s="414"/>
      <c r="MMQ773" s="414"/>
      <c r="MMR773" s="413"/>
      <c r="MMS773" s="413"/>
      <c r="MMT773" s="413"/>
      <c r="MMU773" s="413"/>
      <c r="MMV773" s="413"/>
      <c r="MMW773" s="407"/>
      <c r="MMX773" s="439"/>
      <c r="MMY773" s="413"/>
      <c r="MMZ773" s="413"/>
      <c r="MNA773" s="413"/>
      <c r="MNB773" s="413"/>
      <c r="MNC773" s="413"/>
      <c r="MND773" s="413"/>
      <c r="MNE773" s="413"/>
      <c r="MNF773" s="412"/>
      <c r="MNG773" s="412"/>
      <c r="MNH773" s="412"/>
      <c r="MNI773" s="412"/>
      <c r="MNJ773" s="412"/>
      <c r="MNK773" s="412"/>
      <c r="MNL773" s="412"/>
      <c r="MNM773" s="412"/>
      <c r="MNN773" s="412"/>
      <c r="MNO773" s="412"/>
      <c r="MNP773" s="412"/>
      <c r="MNQ773" s="412"/>
      <c r="MNR773" s="412"/>
      <c r="MNS773" s="412"/>
      <c r="MNT773" s="412"/>
      <c r="MNU773" s="412"/>
      <c r="MNV773" s="412"/>
      <c r="MNW773" s="412"/>
      <c r="MNX773" s="412"/>
      <c r="MNY773" s="412"/>
      <c r="MNZ773" s="412"/>
      <c r="MOA773" s="412"/>
      <c r="MOB773" s="412"/>
      <c r="MOC773" s="412"/>
      <c r="MOD773" s="412"/>
      <c r="MOE773" s="412"/>
      <c r="MOF773" s="412"/>
      <c r="MOG773" s="412"/>
      <c r="MOH773" s="412"/>
      <c r="MOI773" s="412"/>
      <c r="MOJ773" s="412"/>
      <c r="MOK773" s="412"/>
      <c r="MOL773" s="412"/>
      <c r="MOM773" s="412"/>
      <c r="MON773" s="412"/>
      <c r="MOO773" s="412"/>
      <c r="MOP773" s="412"/>
      <c r="MOQ773" s="412"/>
      <c r="MOR773" s="412"/>
      <c r="MOS773" s="412"/>
      <c r="MOT773" s="412"/>
      <c r="MOU773" s="412"/>
      <c r="MOV773" s="412"/>
      <c r="MOW773" s="412"/>
      <c r="MOX773" s="413"/>
      <c r="MOY773" s="413"/>
      <c r="MOZ773" s="413"/>
      <c r="MPA773" s="413"/>
      <c r="MPB773" s="413"/>
      <c r="MPC773" s="413"/>
      <c r="MPD773" s="413"/>
      <c r="MPE773" s="413"/>
      <c r="MPF773" s="413"/>
      <c r="MPG773" s="413"/>
      <c r="MPH773" s="413"/>
      <c r="MPI773" s="413"/>
      <c r="MPJ773" s="413"/>
      <c r="MPK773" s="413"/>
      <c r="MPL773" s="413"/>
      <c r="MPM773" s="413"/>
      <c r="MPN773" s="413"/>
      <c r="MPO773" s="413"/>
      <c r="MPP773" s="413"/>
      <c r="MPQ773" s="413"/>
      <c r="MPR773" s="413"/>
      <c r="MPS773" s="413"/>
      <c r="MPT773" s="413"/>
      <c r="MPU773" s="413"/>
      <c r="MPV773" s="414"/>
      <c r="MPW773" s="414"/>
      <c r="MPX773" s="414"/>
      <c r="MPY773" s="414"/>
      <c r="MPZ773" s="414"/>
      <c r="MQA773" s="413"/>
      <c r="MQB773" s="413"/>
      <c r="MQC773" s="414"/>
      <c r="MQD773" s="414"/>
      <c r="MQE773" s="413"/>
      <c r="MQF773" s="413"/>
      <c r="MQG773" s="414"/>
      <c r="MQH773" s="414"/>
      <c r="MQI773" s="413"/>
      <c r="MQJ773" s="413"/>
      <c r="MQK773" s="413"/>
      <c r="MQL773" s="413"/>
      <c r="MQM773" s="413"/>
      <c r="MQN773" s="413"/>
      <c r="MQO773" s="413"/>
      <c r="MQP773" s="414"/>
      <c r="MQQ773" s="414"/>
      <c r="MQR773" s="413"/>
      <c r="MQS773" s="413"/>
      <c r="MQT773" s="414"/>
      <c r="MQU773" s="414"/>
      <c r="MQV773" s="413"/>
      <c r="MQW773" s="413"/>
      <c r="MQX773" s="413"/>
      <c r="MQY773" s="413"/>
      <c r="MQZ773" s="413"/>
      <c r="MRA773" s="407"/>
      <c r="MRB773" s="439"/>
      <c r="MRC773" s="413"/>
      <c r="MRD773" s="413"/>
      <c r="MRE773" s="413"/>
      <c r="MRF773" s="413"/>
      <c r="MRG773" s="413"/>
      <c r="MRH773" s="413"/>
      <c r="MRI773" s="413"/>
      <c r="MRJ773" s="412"/>
      <c r="MRK773" s="412"/>
      <c r="MRL773" s="412"/>
      <c r="MRM773" s="412"/>
      <c r="MRN773" s="412"/>
      <c r="MRO773" s="412"/>
      <c r="MRP773" s="412"/>
      <c r="MRQ773" s="412"/>
      <c r="MRR773" s="412"/>
      <c r="MRS773" s="412"/>
      <c r="MRT773" s="412"/>
      <c r="MRU773" s="412"/>
      <c r="MRV773" s="412"/>
      <c r="MRW773" s="412"/>
      <c r="MRX773" s="412"/>
      <c r="MRY773" s="412"/>
      <c r="MRZ773" s="412"/>
      <c r="MSA773" s="412"/>
      <c r="MSB773" s="412"/>
      <c r="MSC773" s="412"/>
      <c r="MSD773" s="412"/>
      <c r="MSE773" s="412"/>
      <c r="MSF773" s="412"/>
      <c r="MSG773" s="412"/>
      <c r="MSH773" s="412"/>
      <c r="MSI773" s="412"/>
      <c r="MSJ773" s="412"/>
      <c r="MSK773" s="412"/>
      <c r="MSL773" s="412"/>
      <c r="MSM773" s="412"/>
      <c r="MSN773" s="412"/>
      <c r="MSO773" s="412"/>
      <c r="MSP773" s="412"/>
      <c r="MSQ773" s="412"/>
      <c r="MSR773" s="412"/>
      <c r="MSS773" s="412"/>
      <c r="MST773" s="412"/>
      <c r="MSU773" s="412"/>
      <c r="MSV773" s="412"/>
      <c r="MSW773" s="412"/>
      <c r="MSX773" s="412"/>
      <c r="MSY773" s="412"/>
      <c r="MSZ773" s="412"/>
      <c r="MTA773" s="412"/>
      <c r="MTB773" s="413"/>
      <c r="MTC773" s="413"/>
      <c r="MTD773" s="413"/>
      <c r="MTE773" s="413"/>
      <c r="MTF773" s="413"/>
      <c r="MTG773" s="413"/>
      <c r="MTH773" s="413"/>
      <c r="MTI773" s="413"/>
      <c r="MTJ773" s="413"/>
      <c r="MTK773" s="413"/>
      <c r="MTL773" s="413"/>
      <c r="MTM773" s="413"/>
      <c r="MTN773" s="413"/>
      <c r="MTO773" s="413"/>
      <c r="MTP773" s="413"/>
      <c r="MTQ773" s="413"/>
      <c r="MTR773" s="413"/>
      <c r="MTS773" s="413"/>
      <c r="MTT773" s="413"/>
      <c r="MTU773" s="413"/>
      <c r="MTV773" s="413"/>
      <c r="MTW773" s="413"/>
      <c r="MTX773" s="413"/>
      <c r="MTY773" s="413"/>
      <c r="MTZ773" s="414"/>
      <c r="MUA773" s="414"/>
      <c r="MUB773" s="414"/>
      <c r="MUC773" s="414"/>
      <c r="MUD773" s="414"/>
      <c r="MUE773" s="413"/>
      <c r="MUF773" s="413"/>
      <c r="MUG773" s="414"/>
      <c r="MUH773" s="414"/>
      <c r="MUI773" s="413"/>
      <c r="MUJ773" s="413"/>
      <c r="MUK773" s="414"/>
      <c r="MUL773" s="414"/>
      <c r="MUM773" s="413"/>
      <c r="MUN773" s="413"/>
      <c r="MUO773" s="413"/>
      <c r="MUP773" s="413"/>
      <c r="MUQ773" s="413"/>
      <c r="MUR773" s="413"/>
      <c r="MUS773" s="413"/>
      <c r="MUT773" s="414"/>
      <c r="MUU773" s="414"/>
      <c r="MUV773" s="413"/>
      <c r="MUW773" s="413"/>
      <c r="MUX773" s="414"/>
      <c r="MUY773" s="414"/>
      <c r="MUZ773" s="413"/>
      <c r="MVA773" s="413"/>
      <c r="MVB773" s="413"/>
      <c r="MVC773" s="413"/>
      <c r="MVD773" s="413"/>
      <c r="MVE773" s="407"/>
      <c r="MVF773" s="439"/>
      <c r="MVG773" s="413"/>
      <c r="MVH773" s="413"/>
      <c r="MVI773" s="413"/>
      <c r="MVJ773" s="413"/>
      <c r="MVK773" s="413"/>
      <c r="MVL773" s="413"/>
      <c r="MVM773" s="413"/>
      <c r="MVN773" s="412"/>
      <c r="MVO773" s="412"/>
      <c r="MVP773" s="412"/>
      <c r="MVQ773" s="412"/>
      <c r="MVR773" s="412"/>
      <c r="MVS773" s="412"/>
      <c r="MVT773" s="412"/>
      <c r="MVU773" s="412"/>
      <c r="MVV773" s="412"/>
      <c r="MVW773" s="412"/>
      <c r="MVX773" s="412"/>
      <c r="MVY773" s="412"/>
      <c r="MVZ773" s="412"/>
      <c r="MWA773" s="412"/>
      <c r="MWB773" s="412"/>
      <c r="MWC773" s="412"/>
      <c r="MWD773" s="412"/>
      <c r="MWE773" s="412"/>
      <c r="MWF773" s="412"/>
      <c r="MWG773" s="412"/>
      <c r="MWH773" s="412"/>
      <c r="MWI773" s="412"/>
      <c r="MWJ773" s="412"/>
      <c r="MWK773" s="412"/>
      <c r="MWL773" s="412"/>
      <c r="MWM773" s="412"/>
      <c r="MWN773" s="412"/>
      <c r="MWO773" s="412"/>
      <c r="MWP773" s="412"/>
      <c r="MWQ773" s="412"/>
      <c r="MWR773" s="412"/>
      <c r="MWS773" s="412"/>
      <c r="MWT773" s="412"/>
      <c r="MWU773" s="412"/>
      <c r="MWV773" s="412"/>
      <c r="MWW773" s="412"/>
      <c r="MWX773" s="412"/>
      <c r="MWY773" s="412"/>
      <c r="MWZ773" s="412"/>
      <c r="MXA773" s="412"/>
      <c r="MXB773" s="412"/>
      <c r="MXC773" s="412"/>
      <c r="MXD773" s="412"/>
      <c r="MXE773" s="412"/>
      <c r="MXF773" s="413"/>
      <c r="MXG773" s="413"/>
      <c r="MXH773" s="413"/>
      <c r="MXI773" s="413"/>
      <c r="MXJ773" s="413"/>
      <c r="MXK773" s="413"/>
      <c r="MXL773" s="413"/>
      <c r="MXM773" s="413"/>
      <c r="MXN773" s="413"/>
      <c r="MXO773" s="413"/>
      <c r="MXP773" s="413"/>
      <c r="MXQ773" s="413"/>
      <c r="MXR773" s="413"/>
      <c r="MXS773" s="413"/>
      <c r="MXT773" s="413"/>
      <c r="MXU773" s="413"/>
      <c r="MXV773" s="413"/>
      <c r="MXW773" s="413"/>
      <c r="MXX773" s="413"/>
      <c r="MXY773" s="413"/>
      <c r="MXZ773" s="413"/>
      <c r="MYA773" s="413"/>
      <c r="MYB773" s="413"/>
      <c r="MYC773" s="413"/>
      <c r="MYD773" s="414"/>
      <c r="MYE773" s="414"/>
      <c r="MYF773" s="414"/>
      <c r="MYG773" s="414"/>
      <c r="MYH773" s="414"/>
      <c r="MYI773" s="413"/>
      <c r="MYJ773" s="413"/>
      <c r="MYK773" s="414"/>
      <c r="MYL773" s="414"/>
      <c r="MYM773" s="413"/>
      <c r="MYN773" s="413"/>
      <c r="MYO773" s="414"/>
      <c r="MYP773" s="414"/>
      <c r="MYQ773" s="413"/>
      <c r="MYR773" s="413"/>
      <c r="MYS773" s="413"/>
      <c r="MYT773" s="413"/>
      <c r="MYU773" s="413"/>
      <c r="MYV773" s="413"/>
      <c r="MYW773" s="413"/>
      <c r="MYX773" s="414"/>
      <c r="MYY773" s="414"/>
      <c r="MYZ773" s="413"/>
      <c r="MZA773" s="413"/>
      <c r="MZB773" s="414"/>
      <c r="MZC773" s="414"/>
      <c r="MZD773" s="413"/>
      <c r="MZE773" s="413"/>
      <c r="MZF773" s="413"/>
      <c r="MZG773" s="413"/>
      <c r="MZH773" s="413"/>
      <c r="MZI773" s="407"/>
      <c r="MZJ773" s="439"/>
      <c r="MZK773" s="413"/>
      <c r="MZL773" s="413"/>
      <c r="MZM773" s="413"/>
      <c r="MZN773" s="413"/>
      <c r="MZO773" s="413"/>
      <c r="MZP773" s="413"/>
      <c r="MZQ773" s="413"/>
      <c r="MZR773" s="412"/>
      <c r="MZS773" s="412"/>
      <c r="MZT773" s="412"/>
      <c r="MZU773" s="412"/>
      <c r="MZV773" s="412"/>
      <c r="MZW773" s="412"/>
      <c r="MZX773" s="412"/>
      <c r="MZY773" s="412"/>
      <c r="MZZ773" s="412"/>
      <c r="NAA773" s="412"/>
      <c r="NAB773" s="412"/>
      <c r="NAC773" s="412"/>
      <c r="NAD773" s="412"/>
      <c r="NAE773" s="412"/>
      <c r="NAF773" s="412"/>
      <c r="NAG773" s="412"/>
      <c r="NAH773" s="412"/>
      <c r="NAI773" s="412"/>
      <c r="NAJ773" s="412"/>
      <c r="NAK773" s="412"/>
      <c r="NAL773" s="412"/>
      <c r="NAM773" s="412"/>
      <c r="NAN773" s="412"/>
      <c r="NAO773" s="412"/>
      <c r="NAP773" s="412"/>
      <c r="NAQ773" s="412"/>
      <c r="NAR773" s="412"/>
      <c r="NAS773" s="412"/>
      <c r="NAT773" s="412"/>
      <c r="NAU773" s="412"/>
      <c r="NAV773" s="412"/>
      <c r="NAW773" s="412"/>
      <c r="NAX773" s="412"/>
      <c r="NAY773" s="412"/>
      <c r="NAZ773" s="412"/>
      <c r="NBA773" s="412"/>
      <c r="NBB773" s="412"/>
      <c r="NBC773" s="412"/>
      <c r="NBD773" s="412"/>
      <c r="NBE773" s="412"/>
      <c r="NBF773" s="412"/>
      <c r="NBG773" s="412"/>
      <c r="NBH773" s="412"/>
      <c r="NBI773" s="412"/>
      <c r="NBJ773" s="413"/>
      <c r="NBK773" s="413"/>
      <c r="NBL773" s="413"/>
      <c r="NBM773" s="413"/>
      <c r="NBN773" s="413"/>
      <c r="NBO773" s="413"/>
      <c r="NBP773" s="413"/>
      <c r="NBQ773" s="413"/>
      <c r="NBR773" s="413"/>
      <c r="NBS773" s="413"/>
      <c r="NBT773" s="413"/>
      <c r="NBU773" s="413"/>
      <c r="NBV773" s="413"/>
      <c r="NBW773" s="413"/>
      <c r="NBX773" s="413"/>
      <c r="NBY773" s="413"/>
      <c r="NBZ773" s="413"/>
      <c r="NCA773" s="413"/>
      <c r="NCB773" s="413"/>
      <c r="NCC773" s="413"/>
      <c r="NCD773" s="413"/>
      <c r="NCE773" s="413"/>
      <c r="NCF773" s="413"/>
      <c r="NCG773" s="413"/>
      <c r="NCH773" s="414"/>
      <c r="NCI773" s="414"/>
      <c r="NCJ773" s="414"/>
      <c r="NCK773" s="414"/>
      <c r="NCL773" s="414"/>
      <c r="NCM773" s="413"/>
      <c r="NCN773" s="413"/>
      <c r="NCO773" s="414"/>
      <c r="NCP773" s="414"/>
      <c r="NCQ773" s="413"/>
      <c r="NCR773" s="413"/>
      <c r="NCS773" s="414"/>
      <c r="NCT773" s="414"/>
      <c r="NCU773" s="413"/>
      <c r="NCV773" s="413"/>
      <c r="NCW773" s="413"/>
      <c r="NCX773" s="413"/>
      <c r="NCY773" s="413"/>
      <c r="NCZ773" s="413"/>
      <c r="NDA773" s="413"/>
      <c r="NDB773" s="414"/>
      <c r="NDC773" s="414"/>
      <c r="NDD773" s="413"/>
      <c r="NDE773" s="413"/>
      <c r="NDF773" s="414"/>
      <c r="NDG773" s="414"/>
      <c r="NDH773" s="413"/>
      <c r="NDI773" s="413"/>
      <c r="NDJ773" s="413"/>
      <c r="NDK773" s="413"/>
      <c r="NDL773" s="413"/>
      <c r="NDM773" s="407"/>
      <c r="NDN773" s="439"/>
      <c r="NDO773" s="413"/>
      <c r="NDP773" s="413"/>
      <c r="NDQ773" s="413"/>
      <c r="NDR773" s="413"/>
      <c r="NDS773" s="413"/>
      <c r="NDT773" s="413"/>
      <c r="NDU773" s="413"/>
      <c r="NDV773" s="412"/>
      <c r="NDW773" s="412"/>
      <c r="NDX773" s="412"/>
      <c r="NDY773" s="412"/>
      <c r="NDZ773" s="412"/>
      <c r="NEA773" s="412"/>
      <c r="NEB773" s="412"/>
      <c r="NEC773" s="412"/>
      <c r="NED773" s="412"/>
      <c r="NEE773" s="412"/>
      <c r="NEF773" s="412"/>
      <c r="NEG773" s="412"/>
      <c r="NEH773" s="412"/>
      <c r="NEI773" s="412"/>
      <c r="NEJ773" s="412"/>
      <c r="NEK773" s="412"/>
      <c r="NEL773" s="412"/>
      <c r="NEM773" s="412"/>
      <c r="NEN773" s="412"/>
      <c r="NEO773" s="412"/>
      <c r="NEP773" s="412"/>
      <c r="NEQ773" s="412"/>
      <c r="NER773" s="412"/>
      <c r="NES773" s="412"/>
      <c r="NET773" s="412"/>
      <c r="NEU773" s="412"/>
      <c r="NEV773" s="412"/>
      <c r="NEW773" s="412"/>
      <c r="NEX773" s="412"/>
      <c r="NEY773" s="412"/>
      <c r="NEZ773" s="412"/>
      <c r="NFA773" s="412"/>
      <c r="NFB773" s="412"/>
      <c r="NFC773" s="412"/>
      <c r="NFD773" s="412"/>
      <c r="NFE773" s="412"/>
      <c r="NFF773" s="412"/>
      <c r="NFG773" s="412"/>
      <c r="NFH773" s="412"/>
      <c r="NFI773" s="412"/>
      <c r="NFJ773" s="412"/>
      <c r="NFK773" s="412"/>
      <c r="NFL773" s="412"/>
      <c r="NFM773" s="412"/>
      <c r="NFN773" s="413"/>
      <c r="NFO773" s="413"/>
      <c r="NFP773" s="413"/>
      <c r="NFQ773" s="413"/>
      <c r="NFR773" s="413"/>
      <c r="NFS773" s="413"/>
      <c r="NFT773" s="413"/>
      <c r="NFU773" s="413"/>
      <c r="NFV773" s="413"/>
      <c r="NFW773" s="413"/>
      <c r="NFX773" s="413"/>
      <c r="NFY773" s="413"/>
      <c r="NFZ773" s="413"/>
      <c r="NGA773" s="413"/>
      <c r="NGB773" s="413"/>
      <c r="NGC773" s="413"/>
      <c r="NGD773" s="413"/>
      <c r="NGE773" s="413"/>
      <c r="NGF773" s="413"/>
      <c r="NGG773" s="413"/>
      <c r="NGH773" s="413"/>
      <c r="NGI773" s="413"/>
      <c r="NGJ773" s="413"/>
      <c r="NGK773" s="413"/>
      <c r="NGL773" s="414"/>
      <c r="NGM773" s="414"/>
      <c r="NGN773" s="414"/>
      <c r="NGO773" s="414"/>
      <c r="NGP773" s="414"/>
      <c r="NGQ773" s="413"/>
      <c r="NGR773" s="413"/>
      <c r="NGS773" s="414"/>
      <c r="NGT773" s="414"/>
      <c r="NGU773" s="413"/>
      <c r="NGV773" s="413"/>
      <c r="NGW773" s="414"/>
      <c r="NGX773" s="414"/>
      <c r="NGY773" s="413"/>
      <c r="NGZ773" s="413"/>
      <c r="NHA773" s="413"/>
      <c r="NHB773" s="413"/>
      <c r="NHC773" s="413"/>
      <c r="NHD773" s="413"/>
      <c r="NHE773" s="413"/>
      <c r="NHF773" s="414"/>
      <c r="NHG773" s="414"/>
      <c r="NHH773" s="413"/>
      <c r="NHI773" s="413"/>
      <c r="NHJ773" s="414"/>
      <c r="NHK773" s="414"/>
      <c r="NHL773" s="413"/>
      <c r="NHM773" s="413"/>
      <c r="NHN773" s="413"/>
      <c r="NHO773" s="413"/>
      <c r="NHP773" s="413"/>
      <c r="NHQ773" s="407"/>
      <c r="NHR773" s="439"/>
      <c r="NHS773" s="413"/>
      <c r="NHT773" s="413"/>
      <c r="NHU773" s="413"/>
      <c r="NHV773" s="413"/>
      <c r="NHW773" s="413"/>
      <c r="NHX773" s="413"/>
      <c r="NHY773" s="413"/>
      <c r="NHZ773" s="412"/>
      <c r="NIA773" s="412"/>
      <c r="NIB773" s="412"/>
      <c r="NIC773" s="412"/>
      <c r="NID773" s="412"/>
      <c r="NIE773" s="412"/>
      <c r="NIF773" s="412"/>
      <c r="NIG773" s="412"/>
      <c r="NIH773" s="412"/>
      <c r="NII773" s="412"/>
      <c r="NIJ773" s="412"/>
      <c r="NIK773" s="412"/>
      <c r="NIL773" s="412"/>
      <c r="NIM773" s="412"/>
      <c r="NIN773" s="412"/>
      <c r="NIO773" s="412"/>
      <c r="NIP773" s="412"/>
      <c r="NIQ773" s="412"/>
      <c r="NIR773" s="412"/>
      <c r="NIS773" s="412"/>
      <c r="NIT773" s="412"/>
      <c r="NIU773" s="412"/>
      <c r="NIV773" s="412"/>
      <c r="NIW773" s="412"/>
      <c r="NIX773" s="412"/>
      <c r="NIY773" s="412"/>
      <c r="NIZ773" s="412"/>
      <c r="NJA773" s="412"/>
      <c r="NJB773" s="412"/>
      <c r="NJC773" s="412"/>
      <c r="NJD773" s="412"/>
      <c r="NJE773" s="412"/>
      <c r="NJF773" s="412"/>
      <c r="NJG773" s="412"/>
      <c r="NJH773" s="412"/>
      <c r="NJI773" s="412"/>
      <c r="NJJ773" s="412"/>
      <c r="NJK773" s="412"/>
      <c r="NJL773" s="412"/>
      <c r="NJM773" s="412"/>
      <c r="NJN773" s="412"/>
      <c r="NJO773" s="412"/>
      <c r="NJP773" s="412"/>
      <c r="NJQ773" s="412"/>
      <c r="NJR773" s="413"/>
      <c r="NJS773" s="413"/>
      <c r="NJT773" s="413"/>
      <c r="NJU773" s="413"/>
      <c r="NJV773" s="413"/>
      <c r="NJW773" s="413"/>
      <c r="NJX773" s="413"/>
      <c r="NJY773" s="413"/>
      <c r="NJZ773" s="413"/>
      <c r="NKA773" s="413"/>
      <c r="NKB773" s="413"/>
      <c r="NKC773" s="413"/>
      <c r="NKD773" s="413"/>
      <c r="NKE773" s="413"/>
      <c r="NKF773" s="413"/>
      <c r="NKG773" s="413"/>
      <c r="NKH773" s="413"/>
      <c r="NKI773" s="413"/>
      <c r="NKJ773" s="413"/>
      <c r="NKK773" s="413"/>
      <c r="NKL773" s="413"/>
      <c r="NKM773" s="413"/>
      <c r="NKN773" s="413"/>
      <c r="NKO773" s="413"/>
      <c r="NKP773" s="414"/>
      <c r="NKQ773" s="414"/>
      <c r="NKR773" s="414"/>
      <c r="NKS773" s="414"/>
      <c r="NKT773" s="414"/>
      <c r="NKU773" s="413"/>
      <c r="NKV773" s="413"/>
      <c r="NKW773" s="414"/>
      <c r="NKX773" s="414"/>
      <c r="NKY773" s="413"/>
      <c r="NKZ773" s="413"/>
      <c r="NLA773" s="414"/>
      <c r="NLB773" s="414"/>
      <c r="NLC773" s="413"/>
      <c r="NLD773" s="413"/>
      <c r="NLE773" s="413"/>
      <c r="NLF773" s="413"/>
      <c r="NLG773" s="413"/>
      <c r="NLH773" s="413"/>
      <c r="NLI773" s="413"/>
      <c r="NLJ773" s="414"/>
      <c r="NLK773" s="414"/>
      <c r="NLL773" s="413"/>
      <c r="NLM773" s="413"/>
      <c r="NLN773" s="414"/>
      <c r="NLO773" s="414"/>
      <c r="NLP773" s="413"/>
      <c r="NLQ773" s="413"/>
      <c r="NLR773" s="413"/>
      <c r="NLS773" s="413"/>
      <c r="NLT773" s="413"/>
      <c r="NLU773" s="407"/>
      <c r="NLV773" s="439"/>
      <c r="NLW773" s="413"/>
      <c r="NLX773" s="413"/>
      <c r="NLY773" s="413"/>
      <c r="NLZ773" s="413"/>
      <c r="NMA773" s="413"/>
      <c r="NMB773" s="413"/>
      <c r="NMC773" s="413"/>
      <c r="NMD773" s="412"/>
      <c r="NME773" s="412"/>
      <c r="NMF773" s="412"/>
      <c r="NMG773" s="412"/>
      <c r="NMH773" s="412"/>
      <c r="NMI773" s="412"/>
      <c r="NMJ773" s="412"/>
      <c r="NMK773" s="412"/>
      <c r="NML773" s="412"/>
      <c r="NMM773" s="412"/>
      <c r="NMN773" s="412"/>
      <c r="NMO773" s="412"/>
      <c r="NMP773" s="412"/>
      <c r="NMQ773" s="412"/>
      <c r="NMR773" s="412"/>
      <c r="NMS773" s="412"/>
      <c r="NMT773" s="412"/>
      <c r="NMU773" s="412"/>
      <c r="NMV773" s="412"/>
      <c r="NMW773" s="412"/>
      <c r="NMX773" s="412"/>
      <c r="NMY773" s="412"/>
      <c r="NMZ773" s="412"/>
      <c r="NNA773" s="412"/>
      <c r="NNB773" s="412"/>
      <c r="NNC773" s="412"/>
      <c r="NND773" s="412"/>
      <c r="NNE773" s="412"/>
      <c r="NNF773" s="412"/>
      <c r="NNG773" s="412"/>
      <c r="NNH773" s="412"/>
      <c r="NNI773" s="412"/>
      <c r="NNJ773" s="412"/>
      <c r="NNK773" s="412"/>
      <c r="NNL773" s="412"/>
      <c r="NNM773" s="412"/>
      <c r="NNN773" s="412"/>
      <c r="NNO773" s="412"/>
      <c r="NNP773" s="412"/>
      <c r="NNQ773" s="412"/>
      <c r="NNR773" s="412"/>
      <c r="NNS773" s="412"/>
      <c r="NNT773" s="412"/>
      <c r="NNU773" s="412"/>
      <c r="NNV773" s="413"/>
      <c r="NNW773" s="413"/>
      <c r="NNX773" s="413"/>
      <c r="NNY773" s="413"/>
      <c r="NNZ773" s="413"/>
      <c r="NOA773" s="413"/>
      <c r="NOB773" s="413"/>
      <c r="NOC773" s="413"/>
      <c r="NOD773" s="413"/>
      <c r="NOE773" s="413"/>
      <c r="NOF773" s="413"/>
      <c r="NOG773" s="413"/>
      <c r="NOH773" s="413"/>
      <c r="NOI773" s="413"/>
      <c r="NOJ773" s="413"/>
      <c r="NOK773" s="413"/>
      <c r="NOL773" s="413"/>
      <c r="NOM773" s="413"/>
      <c r="NON773" s="413"/>
      <c r="NOO773" s="413"/>
      <c r="NOP773" s="413"/>
      <c r="NOQ773" s="413"/>
      <c r="NOR773" s="413"/>
      <c r="NOS773" s="413"/>
      <c r="NOT773" s="414"/>
      <c r="NOU773" s="414"/>
      <c r="NOV773" s="414"/>
      <c r="NOW773" s="414"/>
      <c r="NOX773" s="414"/>
      <c r="NOY773" s="413"/>
      <c r="NOZ773" s="413"/>
      <c r="NPA773" s="414"/>
      <c r="NPB773" s="414"/>
      <c r="NPC773" s="413"/>
      <c r="NPD773" s="413"/>
      <c r="NPE773" s="414"/>
      <c r="NPF773" s="414"/>
      <c r="NPG773" s="413"/>
      <c r="NPH773" s="413"/>
      <c r="NPI773" s="413"/>
      <c r="NPJ773" s="413"/>
      <c r="NPK773" s="413"/>
      <c r="NPL773" s="413"/>
      <c r="NPM773" s="413"/>
      <c r="NPN773" s="414"/>
      <c r="NPO773" s="414"/>
      <c r="NPP773" s="413"/>
      <c r="NPQ773" s="413"/>
      <c r="NPR773" s="414"/>
      <c r="NPS773" s="414"/>
      <c r="NPT773" s="413"/>
      <c r="NPU773" s="413"/>
      <c r="NPV773" s="413"/>
      <c r="NPW773" s="413"/>
      <c r="NPX773" s="413"/>
      <c r="NPY773" s="407"/>
      <c r="NPZ773" s="439"/>
      <c r="NQA773" s="413"/>
      <c r="NQB773" s="413"/>
      <c r="NQC773" s="413"/>
      <c r="NQD773" s="413"/>
      <c r="NQE773" s="413"/>
      <c r="NQF773" s="413"/>
      <c r="NQG773" s="413"/>
      <c r="NQH773" s="412"/>
      <c r="NQI773" s="412"/>
      <c r="NQJ773" s="412"/>
      <c r="NQK773" s="412"/>
      <c r="NQL773" s="412"/>
      <c r="NQM773" s="412"/>
      <c r="NQN773" s="412"/>
      <c r="NQO773" s="412"/>
      <c r="NQP773" s="412"/>
      <c r="NQQ773" s="412"/>
      <c r="NQR773" s="412"/>
      <c r="NQS773" s="412"/>
      <c r="NQT773" s="412"/>
      <c r="NQU773" s="412"/>
      <c r="NQV773" s="412"/>
      <c r="NQW773" s="412"/>
      <c r="NQX773" s="412"/>
      <c r="NQY773" s="412"/>
      <c r="NQZ773" s="412"/>
      <c r="NRA773" s="412"/>
      <c r="NRB773" s="412"/>
      <c r="NRC773" s="412"/>
      <c r="NRD773" s="412"/>
      <c r="NRE773" s="412"/>
      <c r="NRF773" s="412"/>
      <c r="NRG773" s="412"/>
      <c r="NRH773" s="412"/>
      <c r="NRI773" s="412"/>
      <c r="NRJ773" s="412"/>
      <c r="NRK773" s="412"/>
      <c r="NRL773" s="412"/>
      <c r="NRM773" s="412"/>
      <c r="NRN773" s="412"/>
      <c r="NRO773" s="412"/>
      <c r="NRP773" s="412"/>
      <c r="NRQ773" s="412"/>
      <c r="NRR773" s="412"/>
      <c r="NRS773" s="412"/>
      <c r="NRT773" s="412"/>
      <c r="NRU773" s="412"/>
      <c r="NRV773" s="412"/>
      <c r="NRW773" s="412"/>
      <c r="NRX773" s="412"/>
      <c r="NRY773" s="412"/>
      <c r="NRZ773" s="413"/>
      <c r="NSA773" s="413"/>
      <c r="NSB773" s="413"/>
      <c r="NSC773" s="413"/>
      <c r="NSD773" s="413"/>
      <c r="NSE773" s="413"/>
      <c r="NSF773" s="413"/>
      <c r="NSG773" s="413"/>
      <c r="NSH773" s="413"/>
      <c r="NSI773" s="413"/>
      <c r="NSJ773" s="413"/>
      <c r="NSK773" s="413"/>
      <c r="NSL773" s="413"/>
      <c r="NSM773" s="413"/>
      <c r="NSN773" s="413"/>
      <c r="NSO773" s="413"/>
      <c r="NSP773" s="413"/>
      <c r="NSQ773" s="413"/>
      <c r="NSR773" s="413"/>
      <c r="NSS773" s="413"/>
      <c r="NST773" s="413"/>
      <c r="NSU773" s="413"/>
      <c r="NSV773" s="413"/>
      <c r="NSW773" s="413"/>
      <c r="NSX773" s="414"/>
      <c r="NSY773" s="414"/>
      <c r="NSZ773" s="414"/>
      <c r="NTA773" s="414"/>
      <c r="NTB773" s="414"/>
      <c r="NTC773" s="413"/>
      <c r="NTD773" s="413"/>
      <c r="NTE773" s="414"/>
      <c r="NTF773" s="414"/>
      <c r="NTG773" s="413"/>
      <c r="NTH773" s="413"/>
      <c r="NTI773" s="414"/>
      <c r="NTJ773" s="414"/>
      <c r="NTK773" s="413"/>
      <c r="NTL773" s="413"/>
      <c r="NTM773" s="413"/>
      <c r="NTN773" s="413"/>
      <c r="NTO773" s="413"/>
      <c r="NTP773" s="413"/>
      <c r="NTQ773" s="413"/>
      <c r="NTR773" s="414"/>
      <c r="NTS773" s="414"/>
      <c r="NTT773" s="413"/>
      <c r="NTU773" s="413"/>
      <c r="NTV773" s="414"/>
      <c r="NTW773" s="414"/>
      <c r="NTX773" s="413"/>
      <c r="NTY773" s="413"/>
      <c r="NTZ773" s="413"/>
      <c r="NUA773" s="413"/>
      <c r="NUB773" s="413"/>
      <c r="NUC773" s="407"/>
      <c r="NUD773" s="439"/>
      <c r="NUE773" s="413"/>
      <c r="NUF773" s="413"/>
      <c r="NUG773" s="413"/>
      <c r="NUH773" s="413"/>
      <c r="NUI773" s="413"/>
      <c r="NUJ773" s="413"/>
      <c r="NUK773" s="413"/>
      <c r="NUL773" s="412"/>
      <c r="NUM773" s="412"/>
      <c r="NUN773" s="412"/>
      <c r="NUO773" s="412"/>
      <c r="NUP773" s="412"/>
      <c r="NUQ773" s="412"/>
      <c r="NUR773" s="412"/>
      <c r="NUS773" s="412"/>
      <c r="NUT773" s="412"/>
      <c r="NUU773" s="412"/>
      <c r="NUV773" s="412"/>
      <c r="NUW773" s="412"/>
      <c r="NUX773" s="412"/>
      <c r="NUY773" s="412"/>
      <c r="NUZ773" s="412"/>
      <c r="NVA773" s="412"/>
      <c r="NVB773" s="412"/>
      <c r="NVC773" s="412"/>
      <c r="NVD773" s="412"/>
      <c r="NVE773" s="412"/>
      <c r="NVF773" s="412"/>
      <c r="NVG773" s="412"/>
      <c r="NVH773" s="412"/>
      <c r="NVI773" s="412"/>
      <c r="NVJ773" s="412"/>
      <c r="NVK773" s="412"/>
      <c r="NVL773" s="412"/>
      <c r="NVM773" s="412"/>
      <c r="NVN773" s="412"/>
      <c r="NVO773" s="412"/>
      <c r="NVP773" s="412"/>
      <c r="NVQ773" s="412"/>
      <c r="NVR773" s="412"/>
      <c r="NVS773" s="412"/>
      <c r="NVT773" s="412"/>
      <c r="NVU773" s="412"/>
      <c r="NVV773" s="412"/>
      <c r="NVW773" s="412"/>
      <c r="NVX773" s="412"/>
      <c r="NVY773" s="412"/>
      <c r="NVZ773" s="412"/>
      <c r="NWA773" s="412"/>
      <c r="NWB773" s="412"/>
      <c r="NWC773" s="412"/>
      <c r="NWD773" s="413"/>
      <c r="NWE773" s="413"/>
      <c r="NWF773" s="413"/>
      <c r="NWG773" s="413"/>
      <c r="NWH773" s="413"/>
      <c r="NWI773" s="413"/>
      <c r="NWJ773" s="413"/>
      <c r="NWK773" s="413"/>
      <c r="NWL773" s="413"/>
      <c r="NWM773" s="413"/>
      <c r="NWN773" s="413"/>
      <c r="NWO773" s="413"/>
      <c r="NWP773" s="413"/>
      <c r="NWQ773" s="413"/>
      <c r="NWR773" s="413"/>
      <c r="NWS773" s="413"/>
      <c r="NWT773" s="413"/>
      <c r="NWU773" s="413"/>
      <c r="NWV773" s="413"/>
      <c r="NWW773" s="413"/>
      <c r="NWX773" s="413"/>
      <c r="NWY773" s="413"/>
      <c r="NWZ773" s="413"/>
      <c r="NXA773" s="413"/>
      <c r="NXB773" s="414"/>
      <c r="NXC773" s="414"/>
      <c r="NXD773" s="414"/>
      <c r="NXE773" s="414"/>
      <c r="NXF773" s="414"/>
      <c r="NXG773" s="413"/>
      <c r="NXH773" s="413"/>
      <c r="NXI773" s="414"/>
      <c r="NXJ773" s="414"/>
      <c r="NXK773" s="413"/>
      <c r="NXL773" s="413"/>
      <c r="NXM773" s="414"/>
      <c r="NXN773" s="414"/>
      <c r="NXO773" s="413"/>
      <c r="NXP773" s="413"/>
      <c r="NXQ773" s="413"/>
      <c r="NXR773" s="413"/>
      <c r="NXS773" s="413"/>
      <c r="NXT773" s="413"/>
      <c r="NXU773" s="413"/>
      <c r="NXV773" s="414"/>
      <c r="NXW773" s="414"/>
      <c r="NXX773" s="413"/>
      <c r="NXY773" s="413"/>
      <c r="NXZ773" s="414"/>
      <c r="NYA773" s="414"/>
      <c r="NYB773" s="413"/>
      <c r="NYC773" s="413"/>
      <c r="NYD773" s="413"/>
      <c r="NYE773" s="413"/>
      <c r="NYF773" s="413"/>
      <c r="NYG773" s="407"/>
      <c r="NYH773" s="439"/>
      <c r="NYI773" s="413"/>
      <c r="NYJ773" s="413"/>
      <c r="NYK773" s="413"/>
      <c r="NYL773" s="413"/>
      <c r="NYM773" s="413"/>
      <c r="NYN773" s="413"/>
      <c r="NYO773" s="413"/>
      <c r="NYP773" s="412"/>
      <c r="NYQ773" s="412"/>
      <c r="NYR773" s="412"/>
      <c r="NYS773" s="412"/>
      <c r="NYT773" s="412"/>
      <c r="NYU773" s="412"/>
      <c r="NYV773" s="412"/>
      <c r="NYW773" s="412"/>
      <c r="NYX773" s="412"/>
      <c r="NYY773" s="412"/>
      <c r="NYZ773" s="412"/>
      <c r="NZA773" s="412"/>
      <c r="NZB773" s="412"/>
      <c r="NZC773" s="412"/>
      <c r="NZD773" s="412"/>
      <c r="NZE773" s="412"/>
      <c r="NZF773" s="412"/>
      <c r="NZG773" s="412"/>
      <c r="NZH773" s="412"/>
      <c r="NZI773" s="412"/>
      <c r="NZJ773" s="412"/>
      <c r="NZK773" s="412"/>
      <c r="NZL773" s="412"/>
      <c r="NZM773" s="412"/>
      <c r="NZN773" s="412"/>
      <c r="NZO773" s="412"/>
      <c r="NZP773" s="412"/>
      <c r="NZQ773" s="412"/>
      <c r="NZR773" s="412"/>
      <c r="NZS773" s="412"/>
      <c r="NZT773" s="412"/>
      <c r="NZU773" s="412"/>
      <c r="NZV773" s="412"/>
      <c r="NZW773" s="412"/>
      <c r="NZX773" s="412"/>
      <c r="NZY773" s="412"/>
      <c r="NZZ773" s="412"/>
      <c r="OAA773" s="412"/>
      <c r="OAB773" s="412"/>
      <c r="OAC773" s="412"/>
      <c r="OAD773" s="412"/>
      <c r="OAE773" s="412"/>
      <c r="OAF773" s="412"/>
      <c r="OAG773" s="412"/>
      <c r="OAH773" s="413"/>
      <c r="OAI773" s="413"/>
      <c r="OAJ773" s="413"/>
      <c r="OAK773" s="413"/>
      <c r="OAL773" s="413"/>
      <c r="OAM773" s="413"/>
      <c r="OAN773" s="413"/>
      <c r="OAO773" s="413"/>
      <c r="OAP773" s="413"/>
      <c r="OAQ773" s="413"/>
      <c r="OAR773" s="413"/>
      <c r="OAS773" s="413"/>
      <c r="OAT773" s="413"/>
      <c r="OAU773" s="413"/>
      <c r="OAV773" s="413"/>
      <c r="OAW773" s="413"/>
      <c r="OAX773" s="413"/>
      <c r="OAY773" s="413"/>
      <c r="OAZ773" s="413"/>
      <c r="OBA773" s="413"/>
      <c r="OBB773" s="413"/>
      <c r="OBC773" s="413"/>
      <c r="OBD773" s="413"/>
      <c r="OBE773" s="413"/>
      <c r="OBF773" s="414"/>
      <c r="OBG773" s="414"/>
      <c r="OBH773" s="414"/>
      <c r="OBI773" s="414"/>
      <c r="OBJ773" s="414"/>
      <c r="OBK773" s="413"/>
      <c r="OBL773" s="413"/>
      <c r="OBM773" s="414"/>
      <c r="OBN773" s="414"/>
      <c r="OBO773" s="413"/>
      <c r="OBP773" s="413"/>
      <c r="OBQ773" s="414"/>
      <c r="OBR773" s="414"/>
      <c r="OBS773" s="413"/>
      <c r="OBT773" s="413"/>
      <c r="OBU773" s="413"/>
      <c r="OBV773" s="413"/>
      <c r="OBW773" s="413"/>
      <c r="OBX773" s="413"/>
      <c r="OBY773" s="413"/>
      <c r="OBZ773" s="414"/>
      <c r="OCA773" s="414"/>
      <c r="OCB773" s="413"/>
      <c r="OCC773" s="413"/>
      <c r="OCD773" s="414"/>
      <c r="OCE773" s="414"/>
      <c r="OCF773" s="413"/>
      <c r="OCG773" s="413"/>
      <c r="OCH773" s="413"/>
      <c r="OCI773" s="413"/>
      <c r="OCJ773" s="413"/>
      <c r="OCK773" s="407"/>
      <c r="OCL773" s="439"/>
      <c r="OCM773" s="413"/>
      <c r="OCN773" s="413"/>
      <c r="OCO773" s="413"/>
      <c r="OCP773" s="413"/>
      <c r="OCQ773" s="413"/>
      <c r="OCR773" s="413"/>
      <c r="OCS773" s="413"/>
      <c r="OCT773" s="412"/>
      <c r="OCU773" s="412"/>
      <c r="OCV773" s="412"/>
      <c r="OCW773" s="412"/>
      <c r="OCX773" s="412"/>
      <c r="OCY773" s="412"/>
      <c r="OCZ773" s="412"/>
      <c r="ODA773" s="412"/>
      <c r="ODB773" s="412"/>
      <c r="ODC773" s="412"/>
      <c r="ODD773" s="412"/>
      <c r="ODE773" s="412"/>
      <c r="ODF773" s="412"/>
      <c r="ODG773" s="412"/>
      <c r="ODH773" s="412"/>
      <c r="ODI773" s="412"/>
      <c r="ODJ773" s="412"/>
      <c r="ODK773" s="412"/>
      <c r="ODL773" s="412"/>
      <c r="ODM773" s="412"/>
      <c r="ODN773" s="412"/>
      <c r="ODO773" s="412"/>
      <c r="ODP773" s="412"/>
      <c r="ODQ773" s="412"/>
      <c r="ODR773" s="412"/>
      <c r="ODS773" s="412"/>
      <c r="ODT773" s="412"/>
      <c r="ODU773" s="412"/>
      <c r="ODV773" s="412"/>
      <c r="ODW773" s="412"/>
      <c r="ODX773" s="412"/>
      <c r="ODY773" s="412"/>
      <c r="ODZ773" s="412"/>
      <c r="OEA773" s="412"/>
      <c r="OEB773" s="412"/>
      <c r="OEC773" s="412"/>
      <c r="OED773" s="412"/>
      <c r="OEE773" s="412"/>
      <c r="OEF773" s="412"/>
      <c r="OEG773" s="412"/>
      <c r="OEH773" s="412"/>
      <c r="OEI773" s="412"/>
      <c r="OEJ773" s="412"/>
      <c r="OEK773" s="412"/>
      <c r="OEL773" s="413"/>
      <c r="OEM773" s="413"/>
      <c r="OEN773" s="413"/>
      <c r="OEO773" s="413"/>
      <c r="OEP773" s="413"/>
      <c r="OEQ773" s="413"/>
      <c r="OER773" s="413"/>
      <c r="OES773" s="413"/>
      <c r="OET773" s="413"/>
      <c r="OEU773" s="413"/>
      <c r="OEV773" s="413"/>
      <c r="OEW773" s="413"/>
      <c r="OEX773" s="413"/>
      <c r="OEY773" s="413"/>
      <c r="OEZ773" s="413"/>
      <c r="OFA773" s="413"/>
      <c r="OFB773" s="413"/>
      <c r="OFC773" s="413"/>
      <c r="OFD773" s="413"/>
      <c r="OFE773" s="413"/>
      <c r="OFF773" s="413"/>
      <c r="OFG773" s="413"/>
      <c r="OFH773" s="413"/>
      <c r="OFI773" s="413"/>
      <c r="OFJ773" s="414"/>
      <c r="OFK773" s="414"/>
      <c r="OFL773" s="414"/>
      <c r="OFM773" s="414"/>
      <c r="OFN773" s="414"/>
      <c r="OFO773" s="413"/>
      <c r="OFP773" s="413"/>
      <c r="OFQ773" s="414"/>
      <c r="OFR773" s="414"/>
      <c r="OFS773" s="413"/>
      <c r="OFT773" s="413"/>
      <c r="OFU773" s="414"/>
      <c r="OFV773" s="414"/>
      <c r="OFW773" s="413"/>
      <c r="OFX773" s="413"/>
      <c r="OFY773" s="413"/>
      <c r="OFZ773" s="413"/>
      <c r="OGA773" s="413"/>
      <c r="OGB773" s="413"/>
      <c r="OGC773" s="413"/>
      <c r="OGD773" s="414"/>
      <c r="OGE773" s="414"/>
      <c r="OGF773" s="413"/>
      <c r="OGG773" s="413"/>
      <c r="OGH773" s="414"/>
      <c r="OGI773" s="414"/>
      <c r="OGJ773" s="413"/>
      <c r="OGK773" s="413"/>
      <c r="OGL773" s="413"/>
      <c r="OGM773" s="413"/>
      <c r="OGN773" s="413"/>
      <c r="OGO773" s="407"/>
      <c r="OGP773" s="439"/>
      <c r="OGQ773" s="413"/>
      <c r="OGR773" s="413"/>
      <c r="OGS773" s="413"/>
      <c r="OGT773" s="413"/>
      <c r="OGU773" s="413"/>
      <c r="OGV773" s="413"/>
      <c r="OGW773" s="413"/>
      <c r="OGX773" s="412"/>
      <c r="OGY773" s="412"/>
      <c r="OGZ773" s="412"/>
      <c r="OHA773" s="412"/>
      <c r="OHB773" s="412"/>
      <c r="OHC773" s="412"/>
      <c r="OHD773" s="412"/>
      <c r="OHE773" s="412"/>
      <c r="OHF773" s="412"/>
      <c r="OHG773" s="412"/>
      <c r="OHH773" s="412"/>
      <c r="OHI773" s="412"/>
      <c r="OHJ773" s="412"/>
      <c r="OHK773" s="412"/>
      <c r="OHL773" s="412"/>
      <c r="OHM773" s="412"/>
      <c r="OHN773" s="412"/>
      <c r="OHO773" s="412"/>
      <c r="OHP773" s="412"/>
      <c r="OHQ773" s="412"/>
      <c r="OHR773" s="412"/>
      <c r="OHS773" s="412"/>
      <c r="OHT773" s="412"/>
      <c r="OHU773" s="412"/>
      <c r="OHV773" s="412"/>
      <c r="OHW773" s="412"/>
      <c r="OHX773" s="412"/>
      <c r="OHY773" s="412"/>
      <c r="OHZ773" s="412"/>
      <c r="OIA773" s="412"/>
      <c r="OIB773" s="412"/>
      <c r="OIC773" s="412"/>
      <c r="OID773" s="412"/>
      <c r="OIE773" s="412"/>
      <c r="OIF773" s="412"/>
      <c r="OIG773" s="412"/>
      <c r="OIH773" s="412"/>
      <c r="OII773" s="412"/>
      <c r="OIJ773" s="412"/>
      <c r="OIK773" s="412"/>
      <c r="OIL773" s="412"/>
      <c r="OIM773" s="412"/>
      <c r="OIN773" s="412"/>
      <c r="OIO773" s="412"/>
      <c r="OIP773" s="413"/>
      <c r="OIQ773" s="413"/>
      <c r="OIR773" s="413"/>
      <c r="OIS773" s="413"/>
      <c r="OIT773" s="413"/>
      <c r="OIU773" s="413"/>
      <c r="OIV773" s="413"/>
      <c r="OIW773" s="413"/>
      <c r="OIX773" s="413"/>
      <c r="OIY773" s="413"/>
      <c r="OIZ773" s="413"/>
      <c r="OJA773" s="413"/>
      <c r="OJB773" s="413"/>
      <c r="OJC773" s="413"/>
      <c r="OJD773" s="413"/>
      <c r="OJE773" s="413"/>
      <c r="OJF773" s="413"/>
      <c r="OJG773" s="413"/>
      <c r="OJH773" s="413"/>
      <c r="OJI773" s="413"/>
      <c r="OJJ773" s="413"/>
      <c r="OJK773" s="413"/>
      <c r="OJL773" s="413"/>
      <c r="OJM773" s="413"/>
      <c r="OJN773" s="414"/>
      <c r="OJO773" s="414"/>
      <c r="OJP773" s="414"/>
      <c r="OJQ773" s="414"/>
      <c r="OJR773" s="414"/>
      <c r="OJS773" s="413"/>
      <c r="OJT773" s="413"/>
      <c r="OJU773" s="414"/>
      <c r="OJV773" s="414"/>
      <c r="OJW773" s="413"/>
      <c r="OJX773" s="413"/>
      <c r="OJY773" s="414"/>
      <c r="OJZ773" s="414"/>
      <c r="OKA773" s="413"/>
      <c r="OKB773" s="413"/>
      <c r="OKC773" s="413"/>
      <c r="OKD773" s="413"/>
      <c r="OKE773" s="413"/>
      <c r="OKF773" s="413"/>
      <c r="OKG773" s="413"/>
      <c r="OKH773" s="414"/>
      <c r="OKI773" s="414"/>
      <c r="OKJ773" s="413"/>
      <c r="OKK773" s="413"/>
      <c r="OKL773" s="414"/>
      <c r="OKM773" s="414"/>
      <c r="OKN773" s="413"/>
      <c r="OKO773" s="413"/>
      <c r="OKP773" s="413"/>
      <c r="OKQ773" s="413"/>
      <c r="OKR773" s="413"/>
      <c r="OKS773" s="407"/>
      <c r="OKT773" s="439"/>
      <c r="OKU773" s="413"/>
      <c r="OKV773" s="413"/>
      <c r="OKW773" s="413"/>
      <c r="OKX773" s="413"/>
      <c r="OKY773" s="413"/>
      <c r="OKZ773" s="413"/>
      <c r="OLA773" s="413"/>
      <c r="OLB773" s="412"/>
      <c r="OLC773" s="412"/>
      <c r="OLD773" s="412"/>
      <c r="OLE773" s="412"/>
      <c r="OLF773" s="412"/>
      <c r="OLG773" s="412"/>
      <c r="OLH773" s="412"/>
      <c r="OLI773" s="412"/>
      <c r="OLJ773" s="412"/>
      <c r="OLK773" s="412"/>
      <c r="OLL773" s="412"/>
      <c r="OLM773" s="412"/>
      <c r="OLN773" s="412"/>
      <c r="OLO773" s="412"/>
      <c r="OLP773" s="412"/>
      <c r="OLQ773" s="412"/>
      <c r="OLR773" s="412"/>
      <c r="OLS773" s="412"/>
      <c r="OLT773" s="412"/>
      <c r="OLU773" s="412"/>
      <c r="OLV773" s="412"/>
      <c r="OLW773" s="412"/>
      <c r="OLX773" s="412"/>
      <c r="OLY773" s="412"/>
      <c r="OLZ773" s="412"/>
      <c r="OMA773" s="412"/>
      <c r="OMB773" s="412"/>
      <c r="OMC773" s="412"/>
      <c r="OMD773" s="412"/>
      <c r="OME773" s="412"/>
      <c r="OMF773" s="412"/>
      <c r="OMG773" s="412"/>
      <c r="OMH773" s="412"/>
      <c r="OMI773" s="412"/>
      <c r="OMJ773" s="412"/>
      <c r="OMK773" s="412"/>
      <c r="OML773" s="412"/>
      <c r="OMM773" s="412"/>
      <c r="OMN773" s="412"/>
      <c r="OMO773" s="412"/>
      <c r="OMP773" s="412"/>
      <c r="OMQ773" s="412"/>
      <c r="OMR773" s="412"/>
      <c r="OMS773" s="412"/>
      <c r="OMT773" s="413"/>
      <c r="OMU773" s="413"/>
      <c r="OMV773" s="413"/>
      <c r="OMW773" s="413"/>
      <c r="OMX773" s="413"/>
      <c r="OMY773" s="413"/>
      <c r="OMZ773" s="413"/>
      <c r="ONA773" s="413"/>
      <c r="ONB773" s="413"/>
      <c r="ONC773" s="413"/>
      <c r="OND773" s="413"/>
      <c r="ONE773" s="413"/>
      <c r="ONF773" s="413"/>
      <c r="ONG773" s="413"/>
      <c r="ONH773" s="413"/>
      <c r="ONI773" s="413"/>
      <c r="ONJ773" s="413"/>
      <c r="ONK773" s="413"/>
      <c r="ONL773" s="413"/>
      <c r="ONM773" s="413"/>
      <c r="ONN773" s="413"/>
      <c r="ONO773" s="413"/>
      <c r="ONP773" s="413"/>
      <c r="ONQ773" s="413"/>
      <c r="ONR773" s="414"/>
      <c r="ONS773" s="414"/>
      <c r="ONT773" s="414"/>
      <c r="ONU773" s="414"/>
      <c r="ONV773" s="414"/>
      <c r="ONW773" s="413"/>
      <c r="ONX773" s="413"/>
      <c r="ONY773" s="414"/>
      <c r="ONZ773" s="414"/>
      <c r="OOA773" s="413"/>
      <c r="OOB773" s="413"/>
      <c r="OOC773" s="414"/>
      <c r="OOD773" s="414"/>
      <c r="OOE773" s="413"/>
      <c r="OOF773" s="413"/>
      <c r="OOG773" s="413"/>
      <c r="OOH773" s="413"/>
      <c r="OOI773" s="413"/>
      <c r="OOJ773" s="413"/>
      <c r="OOK773" s="413"/>
      <c r="OOL773" s="414"/>
      <c r="OOM773" s="414"/>
      <c r="OON773" s="413"/>
      <c r="OOO773" s="413"/>
      <c r="OOP773" s="414"/>
      <c r="OOQ773" s="414"/>
      <c r="OOR773" s="413"/>
      <c r="OOS773" s="413"/>
      <c r="OOT773" s="413"/>
      <c r="OOU773" s="413"/>
      <c r="OOV773" s="413"/>
      <c r="OOW773" s="407"/>
      <c r="OOX773" s="439"/>
      <c r="OOY773" s="413"/>
      <c r="OOZ773" s="413"/>
      <c r="OPA773" s="413"/>
      <c r="OPB773" s="413"/>
      <c r="OPC773" s="413"/>
      <c r="OPD773" s="413"/>
      <c r="OPE773" s="413"/>
      <c r="OPF773" s="412"/>
      <c r="OPG773" s="412"/>
      <c r="OPH773" s="412"/>
      <c r="OPI773" s="412"/>
      <c r="OPJ773" s="412"/>
      <c r="OPK773" s="412"/>
      <c r="OPL773" s="412"/>
      <c r="OPM773" s="412"/>
      <c r="OPN773" s="412"/>
      <c r="OPO773" s="412"/>
      <c r="OPP773" s="412"/>
      <c r="OPQ773" s="412"/>
      <c r="OPR773" s="412"/>
      <c r="OPS773" s="412"/>
      <c r="OPT773" s="412"/>
      <c r="OPU773" s="412"/>
      <c r="OPV773" s="412"/>
      <c r="OPW773" s="412"/>
      <c r="OPX773" s="412"/>
      <c r="OPY773" s="412"/>
      <c r="OPZ773" s="412"/>
      <c r="OQA773" s="412"/>
      <c r="OQB773" s="412"/>
      <c r="OQC773" s="412"/>
      <c r="OQD773" s="412"/>
      <c r="OQE773" s="412"/>
      <c r="OQF773" s="412"/>
      <c r="OQG773" s="412"/>
      <c r="OQH773" s="412"/>
      <c r="OQI773" s="412"/>
      <c r="OQJ773" s="412"/>
      <c r="OQK773" s="412"/>
      <c r="OQL773" s="412"/>
      <c r="OQM773" s="412"/>
      <c r="OQN773" s="412"/>
      <c r="OQO773" s="412"/>
      <c r="OQP773" s="412"/>
      <c r="OQQ773" s="412"/>
      <c r="OQR773" s="412"/>
      <c r="OQS773" s="412"/>
      <c r="OQT773" s="412"/>
      <c r="OQU773" s="412"/>
      <c r="OQV773" s="412"/>
      <c r="OQW773" s="412"/>
      <c r="OQX773" s="413"/>
      <c r="OQY773" s="413"/>
      <c r="OQZ773" s="413"/>
      <c r="ORA773" s="413"/>
      <c r="ORB773" s="413"/>
      <c r="ORC773" s="413"/>
      <c r="ORD773" s="413"/>
      <c r="ORE773" s="413"/>
      <c r="ORF773" s="413"/>
      <c r="ORG773" s="413"/>
      <c r="ORH773" s="413"/>
      <c r="ORI773" s="413"/>
      <c r="ORJ773" s="413"/>
      <c r="ORK773" s="413"/>
      <c r="ORL773" s="413"/>
      <c r="ORM773" s="413"/>
      <c r="ORN773" s="413"/>
      <c r="ORO773" s="413"/>
      <c r="ORP773" s="413"/>
      <c r="ORQ773" s="413"/>
      <c r="ORR773" s="413"/>
      <c r="ORS773" s="413"/>
      <c r="ORT773" s="413"/>
      <c r="ORU773" s="413"/>
      <c r="ORV773" s="414"/>
      <c r="ORW773" s="414"/>
      <c r="ORX773" s="414"/>
      <c r="ORY773" s="414"/>
      <c r="ORZ773" s="414"/>
      <c r="OSA773" s="413"/>
      <c r="OSB773" s="413"/>
      <c r="OSC773" s="414"/>
      <c r="OSD773" s="414"/>
      <c r="OSE773" s="413"/>
      <c r="OSF773" s="413"/>
      <c r="OSG773" s="414"/>
      <c r="OSH773" s="414"/>
      <c r="OSI773" s="413"/>
      <c r="OSJ773" s="413"/>
      <c r="OSK773" s="413"/>
      <c r="OSL773" s="413"/>
      <c r="OSM773" s="413"/>
      <c r="OSN773" s="413"/>
      <c r="OSO773" s="413"/>
      <c r="OSP773" s="414"/>
      <c r="OSQ773" s="414"/>
      <c r="OSR773" s="413"/>
      <c r="OSS773" s="413"/>
      <c r="OST773" s="414"/>
      <c r="OSU773" s="414"/>
      <c r="OSV773" s="413"/>
      <c r="OSW773" s="413"/>
      <c r="OSX773" s="413"/>
      <c r="OSY773" s="413"/>
      <c r="OSZ773" s="413"/>
      <c r="OTA773" s="407"/>
      <c r="OTB773" s="439"/>
      <c r="OTC773" s="413"/>
      <c r="OTD773" s="413"/>
      <c r="OTE773" s="413"/>
      <c r="OTF773" s="413"/>
      <c r="OTG773" s="413"/>
      <c r="OTH773" s="413"/>
      <c r="OTI773" s="413"/>
      <c r="OTJ773" s="412"/>
      <c r="OTK773" s="412"/>
      <c r="OTL773" s="412"/>
      <c r="OTM773" s="412"/>
      <c r="OTN773" s="412"/>
      <c r="OTO773" s="412"/>
      <c r="OTP773" s="412"/>
      <c r="OTQ773" s="412"/>
      <c r="OTR773" s="412"/>
      <c r="OTS773" s="412"/>
      <c r="OTT773" s="412"/>
      <c r="OTU773" s="412"/>
      <c r="OTV773" s="412"/>
      <c r="OTW773" s="412"/>
      <c r="OTX773" s="412"/>
      <c r="OTY773" s="412"/>
      <c r="OTZ773" s="412"/>
      <c r="OUA773" s="412"/>
      <c r="OUB773" s="412"/>
      <c r="OUC773" s="412"/>
      <c r="OUD773" s="412"/>
      <c r="OUE773" s="412"/>
      <c r="OUF773" s="412"/>
      <c r="OUG773" s="412"/>
      <c r="OUH773" s="412"/>
      <c r="OUI773" s="412"/>
      <c r="OUJ773" s="412"/>
      <c r="OUK773" s="412"/>
      <c r="OUL773" s="412"/>
      <c r="OUM773" s="412"/>
      <c r="OUN773" s="412"/>
      <c r="OUO773" s="412"/>
      <c r="OUP773" s="412"/>
      <c r="OUQ773" s="412"/>
      <c r="OUR773" s="412"/>
      <c r="OUS773" s="412"/>
      <c r="OUT773" s="412"/>
      <c r="OUU773" s="412"/>
      <c r="OUV773" s="412"/>
      <c r="OUW773" s="412"/>
      <c r="OUX773" s="412"/>
      <c r="OUY773" s="412"/>
      <c r="OUZ773" s="412"/>
      <c r="OVA773" s="412"/>
      <c r="OVB773" s="413"/>
      <c r="OVC773" s="413"/>
      <c r="OVD773" s="413"/>
      <c r="OVE773" s="413"/>
      <c r="OVF773" s="413"/>
      <c r="OVG773" s="413"/>
      <c r="OVH773" s="413"/>
      <c r="OVI773" s="413"/>
      <c r="OVJ773" s="413"/>
      <c r="OVK773" s="413"/>
      <c r="OVL773" s="413"/>
      <c r="OVM773" s="413"/>
      <c r="OVN773" s="413"/>
      <c r="OVO773" s="413"/>
      <c r="OVP773" s="413"/>
      <c r="OVQ773" s="413"/>
      <c r="OVR773" s="413"/>
      <c r="OVS773" s="413"/>
      <c r="OVT773" s="413"/>
      <c r="OVU773" s="413"/>
      <c r="OVV773" s="413"/>
      <c r="OVW773" s="413"/>
      <c r="OVX773" s="413"/>
      <c r="OVY773" s="413"/>
      <c r="OVZ773" s="414"/>
      <c r="OWA773" s="414"/>
      <c r="OWB773" s="414"/>
      <c r="OWC773" s="414"/>
      <c r="OWD773" s="414"/>
      <c r="OWE773" s="413"/>
      <c r="OWF773" s="413"/>
      <c r="OWG773" s="414"/>
      <c r="OWH773" s="414"/>
      <c r="OWI773" s="413"/>
      <c r="OWJ773" s="413"/>
      <c r="OWK773" s="414"/>
      <c r="OWL773" s="414"/>
      <c r="OWM773" s="413"/>
      <c r="OWN773" s="413"/>
      <c r="OWO773" s="413"/>
      <c r="OWP773" s="413"/>
      <c r="OWQ773" s="413"/>
      <c r="OWR773" s="413"/>
      <c r="OWS773" s="413"/>
      <c r="OWT773" s="414"/>
      <c r="OWU773" s="414"/>
      <c r="OWV773" s="413"/>
      <c r="OWW773" s="413"/>
      <c r="OWX773" s="414"/>
      <c r="OWY773" s="414"/>
      <c r="OWZ773" s="413"/>
      <c r="OXA773" s="413"/>
      <c r="OXB773" s="413"/>
      <c r="OXC773" s="413"/>
      <c r="OXD773" s="413"/>
      <c r="OXE773" s="407"/>
      <c r="OXF773" s="439"/>
      <c r="OXG773" s="413"/>
      <c r="OXH773" s="413"/>
      <c r="OXI773" s="413"/>
      <c r="OXJ773" s="413"/>
      <c r="OXK773" s="413"/>
      <c r="OXL773" s="413"/>
      <c r="OXM773" s="413"/>
      <c r="OXN773" s="412"/>
      <c r="OXO773" s="412"/>
      <c r="OXP773" s="412"/>
      <c r="OXQ773" s="412"/>
      <c r="OXR773" s="412"/>
      <c r="OXS773" s="412"/>
      <c r="OXT773" s="412"/>
      <c r="OXU773" s="412"/>
      <c r="OXV773" s="412"/>
      <c r="OXW773" s="412"/>
      <c r="OXX773" s="412"/>
      <c r="OXY773" s="412"/>
      <c r="OXZ773" s="412"/>
      <c r="OYA773" s="412"/>
      <c r="OYB773" s="412"/>
      <c r="OYC773" s="412"/>
      <c r="OYD773" s="412"/>
      <c r="OYE773" s="412"/>
      <c r="OYF773" s="412"/>
      <c r="OYG773" s="412"/>
      <c r="OYH773" s="412"/>
      <c r="OYI773" s="412"/>
      <c r="OYJ773" s="412"/>
      <c r="OYK773" s="412"/>
      <c r="OYL773" s="412"/>
      <c r="OYM773" s="412"/>
      <c r="OYN773" s="412"/>
      <c r="OYO773" s="412"/>
      <c r="OYP773" s="412"/>
      <c r="OYQ773" s="412"/>
      <c r="OYR773" s="412"/>
      <c r="OYS773" s="412"/>
      <c r="OYT773" s="412"/>
      <c r="OYU773" s="412"/>
      <c r="OYV773" s="412"/>
      <c r="OYW773" s="412"/>
      <c r="OYX773" s="412"/>
      <c r="OYY773" s="412"/>
      <c r="OYZ773" s="412"/>
      <c r="OZA773" s="412"/>
      <c r="OZB773" s="412"/>
      <c r="OZC773" s="412"/>
      <c r="OZD773" s="412"/>
      <c r="OZE773" s="412"/>
      <c r="OZF773" s="413"/>
      <c r="OZG773" s="413"/>
      <c r="OZH773" s="413"/>
      <c r="OZI773" s="413"/>
      <c r="OZJ773" s="413"/>
      <c r="OZK773" s="413"/>
      <c r="OZL773" s="413"/>
      <c r="OZM773" s="413"/>
      <c r="OZN773" s="413"/>
      <c r="OZO773" s="413"/>
      <c r="OZP773" s="413"/>
      <c r="OZQ773" s="413"/>
      <c r="OZR773" s="413"/>
      <c r="OZS773" s="413"/>
      <c r="OZT773" s="413"/>
      <c r="OZU773" s="413"/>
      <c r="OZV773" s="413"/>
      <c r="OZW773" s="413"/>
      <c r="OZX773" s="413"/>
      <c r="OZY773" s="413"/>
      <c r="OZZ773" s="413"/>
      <c r="PAA773" s="413"/>
      <c r="PAB773" s="413"/>
      <c r="PAC773" s="413"/>
      <c r="PAD773" s="414"/>
      <c r="PAE773" s="414"/>
      <c r="PAF773" s="414"/>
      <c r="PAG773" s="414"/>
      <c r="PAH773" s="414"/>
      <c r="PAI773" s="413"/>
      <c r="PAJ773" s="413"/>
      <c r="PAK773" s="414"/>
      <c r="PAL773" s="414"/>
      <c r="PAM773" s="413"/>
      <c r="PAN773" s="413"/>
      <c r="PAO773" s="414"/>
      <c r="PAP773" s="414"/>
      <c r="PAQ773" s="413"/>
      <c r="PAR773" s="413"/>
      <c r="PAS773" s="413"/>
      <c r="PAT773" s="413"/>
      <c r="PAU773" s="413"/>
      <c r="PAV773" s="413"/>
      <c r="PAW773" s="413"/>
      <c r="PAX773" s="414"/>
      <c r="PAY773" s="414"/>
      <c r="PAZ773" s="413"/>
      <c r="PBA773" s="413"/>
      <c r="PBB773" s="414"/>
      <c r="PBC773" s="414"/>
      <c r="PBD773" s="413"/>
      <c r="PBE773" s="413"/>
      <c r="PBF773" s="413"/>
      <c r="PBG773" s="413"/>
      <c r="PBH773" s="413"/>
      <c r="PBI773" s="407"/>
      <c r="PBJ773" s="439"/>
      <c r="PBK773" s="413"/>
      <c r="PBL773" s="413"/>
      <c r="PBM773" s="413"/>
      <c r="PBN773" s="413"/>
      <c r="PBO773" s="413"/>
      <c r="PBP773" s="413"/>
      <c r="PBQ773" s="413"/>
      <c r="PBR773" s="412"/>
      <c r="PBS773" s="412"/>
      <c r="PBT773" s="412"/>
      <c r="PBU773" s="412"/>
      <c r="PBV773" s="412"/>
      <c r="PBW773" s="412"/>
      <c r="PBX773" s="412"/>
      <c r="PBY773" s="412"/>
      <c r="PBZ773" s="412"/>
      <c r="PCA773" s="412"/>
      <c r="PCB773" s="412"/>
      <c r="PCC773" s="412"/>
      <c r="PCD773" s="412"/>
      <c r="PCE773" s="412"/>
      <c r="PCF773" s="412"/>
      <c r="PCG773" s="412"/>
      <c r="PCH773" s="412"/>
      <c r="PCI773" s="412"/>
      <c r="PCJ773" s="412"/>
      <c r="PCK773" s="412"/>
      <c r="PCL773" s="412"/>
      <c r="PCM773" s="412"/>
      <c r="PCN773" s="412"/>
      <c r="PCO773" s="412"/>
      <c r="PCP773" s="412"/>
      <c r="PCQ773" s="412"/>
      <c r="PCR773" s="412"/>
      <c r="PCS773" s="412"/>
      <c r="PCT773" s="412"/>
      <c r="PCU773" s="412"/>
      <c r="PCV773" s="412"/>
      <c r="PCW773" s="412"/>
      <c r="PCX773" s="412"/>
      <c r="PCY773" s="412"/>
      <c r="PCZ773" s="412"/>
      <c r="PDA773" s="412"/>
      <c r="PDB773" s="412"/>
      <c r="PDC773" s="412"/>
      <c r="PDD773" s="412"/>
      <c r="PDE773" s="412"/>
      <c r="PDF773" s="412"/>
      <c r="PDG773" s="412"/>
      <c r="PDH773" s="412"/>
      <c r="PDI773" s="412"/>
      <c r="PDJ773" s="413"/>
      <c r="PDK773" s="413"/>
      <c r="PDL773" s="413"/>
      <c r="PDM773" s="413"/>
      <c r="PDN773" s="413"/>
      <c r="PDO773" s="413"/>
      <c r="PDP773" s="413"/>
      <c r="PDQ773" s="413"/>
      <c r="PDR773" s="413"/>
      <c r="PDS773" s="413"/>
      <c r="PDT773" s="413"/>
      <c r="PDU773" s="413"/>
      <c r="PDV773" s="413"/>
      <c r="PDW773" s="413"/>
      <c r="PDX773" s="413"/>
      <c r="PDY773" s="413"/>
      <c r="PDZ773" s="413"/>
      <c r="PEA773" s="413"/>
      <c r="PEB773" s="413"/>
      <c r="PEC773" s="413"/>
      <c r="PED773" s="413"/>
      <c r="PEE773" s="413"/>
      <c r="PEF773" s="413"/>
      <c r="PEG773" s="413"/>
      <c r="PEH773" s="414"/>
      <c r="PEI773" s="414"/>
      <c r="PEJ773" s="414"/>
      <c r="PEK773" s="414"/>
      <c r="PEL773" s="414"/>
      <c r="PEM773" s="413"/>
      <c r="PEN773" s="413"/>
      <c r="PEO773" s="414"/>
      <c r="PEP773" s="414"/>
      <c r="PEQ773" s="413"/>
      <c r="PER773" s="413"/>
      <c r="PES773" s="414"/>
      <c r="PET773" s="414"/>
      <c r="PEU773" s="413"/>
      <c r="PEV773" s="413"/>
      <c r="PEW773" s="413"/>
      <c r="PEX773" s="413"/>
      <c r="PEY773" s="413"/>
      <c r="PEZ773" s="413"/>
      <c r="PFA773" s="413"/>
      <c r="PFB773" s="414"/>
      <c r="PFC773" s="414"/>
      <c r="PFD773" s="413"/>
      <c r="PFE773" s="413"/>
      <c r="PFF773" s="414"/>
      <c r="PFG773" s="414"/>
      <c r="PFH773" s="413"/>
      <c r="PFI773" s="413"/>
      <c r="PFJ773" s="413"/>
      <c r="PFK773" s="413"/>
      <c r="PFL773" s="413"/>
      <c r="PFM773" s="407"/>
      <c r="PFN773" s="439"/>
      <c r="PFO773" s="413"/>
      <c r="PFP773" s="413"/>
      <c r="PFQ773" s="413"/>
      <c r="PFR773" s="413"/>
      <c r="PFS773" s="413"/>
      <c r="PFT773" s="413"/>
      <c r="PFU773" s="413"/>
      <c r="PFV773" s="412"/>
      <c r="PFW773" s="412"/>
      <c r="PFX773" s="412"/>
      <c r="PFY773" s="412"/>
      <c r="PFZ773" s="412"/>
      <c r="PGA773" s="412"/>
      <c r="PGB773" s="412"/>
      <c r="PGC773" s="412"/>
      <c r="PGD773" s="412"/>
      <c r="PGE773" s="412"/>
      <c r="PGF773" s="412"/>
      <c r="PGG773" s="412"/>
      <c r="PGH773" s="412"/>
      <c r="PGI773" s="412"/>
      <c r="PGJ773" s="412"/>
      <c r="PGK773" s="412"/>
      <c r="PGL773" s="412"/>
      <c r="PGM773" s="412"/>
      <c r="PGN773" s="412"/>
      <c r="PGO773" s="412"/>
      <c r="PGP773" s="412"/>
      <c r="PGQ773" s="412"/>
      <c r="PGR773" s="412"/>
      <c r="PGS773" s="412"/>
      <c r="PGT773" s="412"/>
      <c r="PGU773" s="412"/>
      <c r="PGV773" s="412"/>
      <c r="PGW773" s="412"/>
      <c r="PGX773" s="412"/>
      <c r="PGY773" s="412"/>
      <c r="PGZ773" s="412"/>
      <c r="PHA773" s="412"/>
      <c r="PHB773" s="412"/>
      <c r="PHC773" s="412"/>
      <c r="PHD773" s="412"/>
      <c r="PHE773" s="412"/>
      <c r="PHF773" s="412"/>
      <c r="PHG773" s="412"/>
      <c r="PHH773" s="412"/>
      <c r="PHI773" s="412"/>
      <c r="PHJ773" s="412"/>
      <c r="PHK773" s="412"/>
      <c r="PHL773" s="412"/>
      <c r="PHM773" s="412"/>
      <c r="PHN773" s="413"/>
      <c r="PHO773" s="413"/>
      <c r="PHP773" s="413"/>
      <c r="PHQ773" s="413"/>
      <c r="PHR773" s="413"/>
      <c r="PHS773" s="413"/>
      <c r="PHT773" s="413"/>
      <c r="PHU773" s="413"/>
      <c r="PHV773" s="413"/>
      <c r="PHW773" s="413"/>
      <c r="PHX773" s="413"/>
      <c r="PHY773" s="413"/>
      <c r="PHZ773" s="413"/>
      <c r="PIA773" s="413"/>
      <c r="PIB773" s="413"/>
      <c r="PIC773" s="413"/>
      <c r="PID773" s="413"/>
      <c r="PIE773" s="413"/>
      <c r="PIF773" s="413"/>
      <c r="PIG773" s="413"/>
      <c r="PIH773" s="413"/>
      <c r="PII773" s="413"/>
      <c r="PIJ773" s="413"/>
      <c r="PIK773" s="413"/>
      <c r="PIL773" s="414"/>
      <c r="PIM773" s="414"/>
      <c r="PIN773" s="414"/>
      <c r="PIO773" s="414"/>
      <c r="PIP773" s="414"/>
      <c r="PIQ773" s="413"/>
      <c r="PIR773" s="413"/>
      <c r="PIS773" s="414"/>
      <c r="PIT773" s="414"/>
      <c r="PIU773" s="413"/>
      <c r="PIV773" s="413"/>
      <c r="PIW773" s="414"/>
      <c r="PIX773" s="414"/>
      <c r="PIY773" s="413"/>
      <c r="PIZ773" s="413"/>
      <c r="PJA773" s="413"/>
      <c r="PJB773" s="413"/>
      <c r="PJC773" s="413"/>
      <c r="PJD773" s="413"/>
      <c r="PJE773" s="413"/>
      <c r="PJF773" s="414"/>
      <c r="PJG773" s="414"/>
      <c r="PJH773" s="413"/>
      <c r="PJI773" s="413"/>
      <c r="PJJ773" s="414"/>
      <c r="PJK773" s="414"/>
      <c r="PJL773" s="413"/>
      <c r="PJM773" s="413"/>
      <c r="PJN773" s="413"/>
      <c r="PJO773" s="413"/>
      <c r="PJP773" s="413"/>
      <c r="PJQ773" s="407"/>
      <c r="PJR773" s="439"/>
      <c r="PJS773" s="413"/>
      <c r="PJT773" s="413"/>
      <c r="PJU773" s="413"/>
      <c r="PJV773" s="413"/>
      <c r="PJW773" s="413"/>
      <c r="PJX773" s="413"/>
      <c r="PJY773" s="413"/>
      <c r="PJZ773" s="412"/>
      <c r="PKA773" s="412"/>
      <c r="PKB773" s="412"/>
      <c r="PKC773" s="412"/>
      <c r="PKD773" s="412"/>
      <c r="PKE773" s="412"/>
      <c r="PKF773" s="412"/>
      <c r="PKG773" s="412"/>
      <c r="PKH773" s="412"/>
      <c r="PKI773" s="412"/>
      <c r="PKJ773" s="412"/>
      <c r="PKK773" s="412"/>
      <c r="PKL773" s="412"/>
      <c r="PKM773" s="412"/>
      <c r="PKN773" s="412"/>
      <c r="PKO773" s="412"/>
      <c r="PKP773" s="412"/>
      <c r="PKQ773" s="412"/>
      <c r="PKR773" s="412"/>
      <c r="PKS773" s="412"/>
      <c r="PKT773" s="412"/>
      <c r="PKU773" s="412"/>
      <c r="PKV773" s="412"/>
      <c r="PKW773" s="412"/>
      <c r="PKX773" s="412"/>
      <c r="PKY773" s="412"/>
      <c r="PKZ773" s="412"/>
      <c r="PLA773" s="412"/>
      <c r="PLB773" s="412"/>
      <c r="PLC773" s="412"/>
      <c r="PLD773" s="412"/>
      <c r="PLE773" s="412"/>
      <c r="PLF773" s="412"/>
      <c r="PLG773" s="412"/>
      <c r="PLH773" s="412"/>
      <c r="PLI773" s="412"/>
      <c r="PLJ773" s="412"/>
      <c r="PLK773" s="412"/>
      <c r="PLL773" s="412"/>
      <c r="PLM773" s="412"/>
      <c r="PLN773" s="412"/>
      <c r="PLO773" s="412"/>
      <c r="PLP773" s="412"/>
      <c r="PLQ773" s="412"/>
      <c r="PLR773" s="413"/>
      <c r="PLS773" s="413"/>
      <c r="PLT773" s="413"/>
      <c r="PLU773" s="413"/>
      <c r="PLV773" s="413"/>
      <c r="PLW773" s="413"/>
      <c r="PLX773" s="413"/>
      <c r="PLY773" s="413"/>
      <c r="PLZ773" s="413"/>
      <c r="PMA773" s="413"/>
      <c r="PMB773" s="413"/>
      <c r="PMC773" s="413"/>
      <c r="PMD773" s="413"/>
      <c r="PME773" s="413"/>
      <c r="PMF773" s="413"/>
      <c r="PMG773" s="413"/>
      <c r="PMH773" s="413"/>
      <c r="PMI773" s="413"/>
      <c r="PMJ773" s="413"/>
      <c r="PMK773" s="413"/>
      <c r="PML773" s="413"/>
      <c r="PMM773" s="413"/>
      <c r="PMN773" s="413"/>
      <c r="PMO773" s="413"/>
      <c r="PMP773" s="414"/>
      <c r="PMQ773" s="414"/>
      <c r="PMR773" s="414"/>
      <c r="PMS773" s="414"/>
      <c r="PMT773" s="414"/>
      <c r="PMU773" s="413"/>
      <c r="PMV773" s="413"/>
      <c r="PMW773" s="414"/>
      <c r="PMX773" s="414"/>
      <c r="PMY773" s="413"/>
      <c r="PMZ773" s="413"/>
      <c r="PNA773" s="414"/>
      <c r="PNB773" s="414"/>
      <c r="PNC773" s="413"/>
      <c r="PND773" s="413"/>
      <c r="PNE773" s="413"/>
      <c r="PNF773" s="413"/>
      <c r="PNG773" s="413"/>
      <c r="PNH773" s="413"/>
      <c r="PNI773" s="413"/>
      <c r="PNJ773" s="414"/>
      <c r="PNK773" s="414"/>
      <c r="PNL773" s="413"/>
      <c r="PNM773" s="413"/>
      <c r="PNN773" s="414"/>
      <c r="PNO773" s="414"/>
      <c r="PNP773" s="413"/>
      <c r="PNQ773" s="413"/>
      <c r="PNR773" s="413"/>
      <c r="PNS773" s="413"/>
      <c r="PNT773" s="413"/>
      <c r="PNU773" s="407"/>
      <c r="PNV773" s="439"/>
      <c r="PNW773" s="413"/>
      <c r="PNX773" s="413"/>
      <c r="PNY773" s="413"/>
      <c r="PNZ773" s="413"/>
      <c r="POA773" s="413"/>
      <c r="POB773" s="413"/>
      <c r="POC773" s="413"/>
      <c r="POD773" s="412"/>
      <c r="POE773" s="412"/>
      <c r="POF773" s="412"/>
      <c r="POG773" s="412"/>
      <c r="POH773" s="412"/>
      <c r="POI773" s="412"/>
      <c r="POJ773" s="412"/>
      <c r="POK773" s="412"/>
      <c r="POL773" s="412"/>
      <c r="POM773" s="412"/>
      <c r="PON773" s="412"/>
      <c r="POO773" s="412"/>
      <c r="POP773" s="412"/>
      <c r="POQ773" s="412"/>
      <c r="POR773" s="412"/>
      <c r="POS773" s="412"/>
      <c r="POT773" s="412"/>
      <c r="POU773" s="412"/>
      <c r="POV773" s="412"/>
      <c r="POW773" s="412"/>
      <c r="POX773" s="412"/>
      <c r="POY773" s="412"/>
      <c r="POZ773" s="412"/>
      <c r="PPA773" s="412"/>
      <c r="PPB773" s="412"/>
      <c r="PPC773" s="412"/>
      <c r="PPD773" s="412"/>
      <c r="PPE773" s="412"/>
      <c r="PPF773" s="412"/>
      <c r="PPG773" s="412"/>
      <c r="PPH773" s="412"/>
      <c r="PPI773" s="412"/>
      <c r="PPJ773" s="412"/>
      <c r="PPK773" s="412"/>
      <c r="PPL773" s="412"/>
      <c r="PPM773" s="412"/>
      <c r="PPN773" s="412"/>
      <c r="PPO773" s="412"/>
      <c r="PPP773" s="412"/>
      <c r="PPQ773" s="412"/>
      <c r="PPR773" s="412"/>
      <c r="PPS773" s="412"/>
      <c r="PPT773" s="412"/>
      <c r="PPU773" s="412"/>
      <c r="PPV773" s="413"/>
      <c r="PPW773" s="413"/>
      <c r="PPX773" s="413"/>
      <c r="PPY773" s="413"/>
      <c r="PPZ773" s="413"/>
      <c r="PQA773" s="413"/>
      <c r="PQB773" s="413"/>
      <c r="PQC773" s="413"/>
      <c r="PQD773" s="413"/>
      <c r="PQE773" s="413"/>
      <c r="PQF773" s="413"/>
      <c r="PQG773" s="413"/>
      <c r="PQH773" s="413"/>
      <c r="PQI773" s="413"/>
      <c r="PQJ773" s="413"/>
      <c r="PQK773" s="413"/>
      <c r="PQL773" s="413"/>
      <c r="PQM773" s="413"/>
      <c r="PQN773" s="413"/>
      <c r="PQO773" s="413"/>
      <c r="PQP773" s="413"/>
      <c r="PQQ773" s="413"/>
      <c r="PQR773" s="413"/>
      <c r="PQS773" s="413"/>
      <c r="PQT773" s="414"/>
      <c r="PQU773" s="414"/>
      <c r="PQV773" s="414"/>
      <c r="PQW773" s="414"/>
      <c r="PQX773" s="414"/>
      <c r="PQY773" s="413"/>
      <c r="PQZ773" s="413"/>
      <c r="PRA773" s="414"/>
      <c r="PRB773" s="414"/>
      <c r="PRC773" s="413"/>
      <c r="PRD773" s="413"/>
      <c r="PRE773" s="414"/>
      <c r="PRF773" s="414"/>
      <c r="PRG773" s="413"/>
      <c r="PRH773" s="413"/>
      <c r="PRI773" s="413"/>
      <c r="PRJ773" s="413"/>
      <c r="PRK773" s="413"/>
      <c r="PRL773" s="413"/>
      <c r="PRM773" s="413"/>
      <c r="PRN773" s="414"/>
      <c r="PRO773" s="414"/>
      <c r="PRP773" s="413"/>
      <c r="PRQ773" s="413"/>
      <c r="PRR773" s="414"/>
      <c r="PRS773" s="414"/>
      <c r="PRT773" s="413"/>
      <c r="PRU773" s="413"/>
      <c r="PRV773" s="413"/>
      <c r="PRW773" s="413"/>
      <c r="PRX773" s="413"/>
      <c r="PRY773" s="407"/>
      <c r="PRZ773" s="439"/>
      <c r="PSA773" s="413"/>
      <c r="PSB773" s="413"/>
      <c r="PSC773" s="413"/>
      <c r="PSD773" s="413"/>
      <c r="PSE773" s="413"/>
      <c r="PSF773" s="413"/>
      <c r="PSG773" s="413"/>
      <c r="PSH773" s="412"/>
      <c r="PSI773" s="412"/>
      <c r="PSJ773" s="412"/>
      <c r="PSK773" s="412"/>
      <c r="PSL773" s="412"/>
      <c r="PSM773" s="412"/>
      <c r="PSN773" s="412"/>
      <c r="PSO773" s="412"/>
      <c r="PSP773" s="412"/>
      <c r="PSQ773" s="412"/>
      <c r="PSR773" s="412"/>
      <c r="PSS773" s="412"/>
      <c r="PST773" s="412"/>
      <c r="PSU773" s="412"/>
      <c r="PSV773" s="412"/>
      <c r="PSW773" s="412"/>
      <c r="PSX773" s="412"/>
      <c r="PSY773" s="412"/>
      <c r="PSZ773" s="412"/>
      <c r="PTA773" s="412"/>
      <c r="PTB773" s="412"/>
      <c r="PTC773" s="412"/>
      <c r="PTD773" s="412"/>
      <c r="PTE773" s="412"/>
      <c r="PTF773" s="412"/>
      <c r="PTG773" s="412"/>
      <c r="PTH773" s="412"/>
      <c r="PTI773" s="412"/>
      <c r="PTJ773" s="412"/>
      <c r="PTK773" s="412"/>
      <c r="PTL773" s="412"/>
      <c r="PTM773" s="412"/>
      <c r="PTN773" s="412"/>
      <c r="PTO773" s="412"/>
      <c r="PTP773" s="412"/>
      <c r="PTQ773" s="412"/>
      <c r="PTR773" s="412"/>
      <c r="PTS773" s="412"/>
      <c r="PTT773" s="412"/>
      <c r="PTU773" s="412"/>
      <c r="PTV773" s="412"/>
      <c r="PTW773" s="412"/>
      <c r="PTX773" s="412"/>
      <c r="PTY773" s="412"/>
      <c r="PTZ773" s="413"/>
      <c r="PUA773" s="413"/>
      <c r="PUB773" s="413"/>
      <c r="PUC773" s="413"/>
      <c r="PUD773" s="413"/>
      <c r="PUE773" s="413"/>
      <c r="PUF773" s="413"/>
      <c r="PUG773" s="413"/>
      <c r="PUH773" s="413"/>
      <c r="PUI773" s="413"/>
      <c r="PUJ773" s="413"/>
      <c r="PUK773" s="413"/>
      <c r="PUL773" s="413"/>
      <c r="PUM773" s="413"/>
      <c r="PUN773" s="413"/>
      <c r="PUO773" s="413"/>
      <c r="PUP773" s="413"/>
      <c r="PUQ773" s="413"/>
      <c r="PUR773" s="413"/>
      <c r="PUS773" s="413"/>
      <c r="PUT773" s="413"/>
      <c r="PUU773" s="413"/>
      <c r="PUV773" s="413"/>
      <c r="PUW773" s="413"/>
      <c r="PUX773" s="414"/>
      <c r="PUY773" s="414"/>
      <c r="PUZ773" s="414"/>
      <c r="PVA773" s="414"/>
      <c r="PVB773" s="414"/>
      <c r="PVC773" s="413"/>
      <c r="PVD773" s="413"/>
      <c r="PVE773" s="414"/>
      <c r="PVF773" s="414"/>
      <c r="PVG773" s="413"/>
      <c r="PVH773" s="413"/>
      <c r="PVI773" s="414"/>
      <c r="PVJ773" s="414"/>
      <c r="PVK773" s="413"/>
      <c r="PVL773" s="413"/>
      <c r="PVM773" s="413"/>
      <c r="PVN773" s="413"/>
      <c r="PVO773" s="413"/>
      <c r="PVP773" s="413"/>
      <c r="PVQ773" s="413"/>
      <c r="PVR773" s="414"/>
      <c r="PVS773" s="414"/>
      <c r="PVT773" s="413"/>
      <c r="PVU773" s="413"/>
      <c r="PVV773" s="414"/>
      <c r="PVW773" s="414"/>
      <c r="PVX773" s="413"/>
      <c r="PVY773" s="413"/>
      <c r="PVZ773" s="413"/>
      <c r="PWA773" s="413"/>
      <c r="PWB773" s="413"/>
      <c r="PWC773" s="407"/>
      <c r="PWD773" s="439"/>
      <c r="PWE773" s="413"/>
      <c r="PWF773" s="413"/>
      <c r="PWG773" s="413"/>
      <c r="PWH773" s="413"/>
      <c r="PWI773" s="413"/>
      <c r="PWJ773" s="413"/>
      <c r="PWK773" s="413"/>
      <c r="PWL773" s="412"/>
      <c r="PWM773" s="412"/>
      <c r="PWN773" s="412"/>
      <c r="PWO773" s="412"/>
      <c r="PWP773" s="412"/>
      <c r="PWQ773" s="412"/>
      <c r="PWR773" s="412"/>
      <c r="PWS773" s="412"/>
      <c r="PWT773" s="412"/>
      <c r="PWU773" s="412"/>
      <c r="PWV773" s="412"/>
      <c r="PWW773" s="412"/>
      <c r="PWX773" s="412"/>
      <c r="PWY773" s="412"/>
      <c r="PWZ773" s="412"/>
      <c r="PXA773" s="412"/>
      <c r="PXB773" s="412"/>
      <c r="PXC773" s="412"/>
      <c r="PXD773" s="412"/>
      <c r="PXE773" s="412"/>
      <c r="PXF773" s="412"/>
      <c r="PXG773" s="412"/>
      <c r="PXH773" s="412"/>
      <c r="PXI773" s="412"/>
      <c r="PXJ773" s="412"/>
      <c r="PXK773" s="412"/>
      <c r="PXL773" s="412"/>
      <c r="PXM773" s="412"/>
      <c r="PXN773" s="412"/>
      <c r="PXO773" s="412"/>
      <c r="PXP773" s="412"/>
      <c r="PXQ773" s="412"/>
      <c r="PXR773" s="412"/>
      <c r="PXS773" s="412"/>
      <c r="PXT773" s="412"/>
      <c r="PXU773" s="412"/>
      <c r="PXV773" s="412"/>
      <c r="PXW773" s="412"/>
      <c r="PXX773" s="412"/>
      <c r="PXY773" s="412"/>
      <c r="PXZ773" s="412"/>
      <c r="PYA773" s="412"/>
      <c r="PYB773" s="412"/>
      <c r="PYC773" s="412"/>
      <c r="PYD773" s="413"/>
      <c r="PYE773" s="413"/>
      <c r="PYF773" s="413"/>
      <c r="PYG773" s="413"/>
      <c r="PYH773" s="413"/>
      <c r="PYI773" s="413"/>
      <c r="PYJ773" s="413"/>
      <c r="PYK773" s="413"/>
      <c r="PYL773" s="413"/>
      <c r="PYM773" s="413"/>
      <c r="PYN773" s="413"/>
      <c r="PYO773" s="413"/>
      <c r="PYP773" s="413"/>
      <c r="PYQ773" s="413"/>
      <c r="PYR773" s="413"/>
      <c r="PYS773" s="413"/>
      <c r="PYT773" s="413"/>
      <c r="PYU773" s="413"/>
      <c r="PYV773" s="413"/>
      <c r="PYW773" s="413"/>
      <c r="PYX773" s="413"/>
      <c r="PYY773" s="413"/>
      <c r="PYZ773" s="413"/>
      <c r="PZA773" s="413"/>
      <c r="PZB773" s="414"/>
      <c r="PZC773" s="414"/>
      <c r="PZD773" s="414"/>
      <c r="PZE773" s="414"/>
      <c r="PZF773" s="414"/>
      <c r="PZG773" s="413"/>
      <c r="PZH773" s="413"/>
      <c r="PZI773" s="414"/>
      <c r="PZJ773" s="414"/>
      <c r="PZK773" s="413"/>
      <c r="PZL773" s="413"/>
      <c r="PZM773" s="414"/>
      <c r="PZN773" s="414"/>
      <c r="PZO773" s="413"/>
      <c r="PZP773" s="413"/>
      <c r="PZQ773" s="413"/>
      <c r="PZR773" s="413"/>
      <c r="PZS773" s="413"/>
      <c r="PZT773" s="413"/>
      <c r="PZU773" s="413"/>
      <c r="PZV773" s="414"/>
      <c r="PZW773" s="414"/>
      <c r="PZX773" s="413"/>
      <c r="PZY773" s="413"/>
      <c r="PZZ773" s="414"/>
      <c r="QAA773" s="414"/>
      <c r="QAB773" s="413"/>
      <c r="QAC773" s="413"/>
      <c r="QAD773" s="413"/>
      <c r="QAE773" s="413"/>
      <c r="QAF773" s="413"/>
      <c r="QAG773" s="407"/>
      <c r="QAH773" s="439"/>
      <c r="QAI773" s="413"/>
      <c r="QAJ773" s="413"/>
      <c r="QAK773" s="413"/>
      <c r="QAL773" s="413"/>
      <c r="QAM773" s="413"/>
      <c r="QAN773" s="413"/>
      <c r="QAO773" s="413"/>
      <c r="QAP773" s="412"/>
      <c r="QAQ773" s="412"/>
      <c r="QAR773" s="412"/>
      <c r="QAS773" s="412"/>
      <c r="QAT773" s="412"/>
      <c r="QAU773" s="412"/>
      <c r="QAV773" s="412"/>
      <c r="QAW773" s="412"/>
      <c r="QAX773" s="412"/>
      <c r="QAY773" s="412"/>
      <c r="QAZ773" s="412"/>
      <c r="QBA773" s="412"/>
      <c r="QBB773" s="412"/>
      <c r="QBC773" s="412"/>
      <c r="QBD773" s="412"/>
      <c r="QBE773" s="412"/>
      <c r="QBF773" s="412"/>
      <c r="QBG773" s="412"/>
      <c r="QBH773" s="412"/>
      <c r="QBI773" s="412"/>
      <c r="QBJ773" s="412"/>
      <c r="QBK773" s="412"/>
      <c r="QBL773" s="412"/>
      <c r="QBM773" s="412"/>
      <c r="QBN773" s="412"/>
      <c r="QBO773" s="412"/>
      <c r="QBP773" s="412"/>
      <c r="QBQ773" s="412"/>
      <c r="QBR773" s="412"/>
      <c r="QBS773" s="412"/>
      <c r="QBT773" s="412"/>
      <c r="QBU773" s="412"/>
      <c r="QBV773" s="412"/>
      <c r="QBW773" s="412"/>
      <c r="QBX773" s="412"/>
      <c r="QBY773" s="412"/>
      <c r="QBZ773" s="412"/>
      <c r="QCA773" s="412"/>
      <c r="QCB773" s="412"/>
      <c r="QCC773" s="412"/>
      <c r="QCD773" s="412"/>
      <c r="QCE773" s="412"/>
      <c r="QCF773" s="412"/>
      <c r="QCG773" s="412"/>
      <c r="QCH773" s="413"/>
      <c r="QCI773" s="413"/>
      <c r="QCJ773" s="413"/>
      <c r="QCK773" s="413"/>
      <c r="QCL773" s="413"/>
      <c r="QCM773" s="413"/>
      <c r="QCN773" s="413"/>
      <c r="QCO773" s="413"/>
      <c r="QCP773" s="413"/>
      <c r="QCQ773" s="413"/>
      <c r="QCR773" s="413"/>
      <c r="QCS773" s="413"/>
      <c r="QCT773" s="413"/>
      <c r="QCU773" s="413"/>
      <c r="QCV773" s="413"/>
      <c r="QCW773" s="413"/>
      <c r="QCX773" s="413"/>
      <c r="QCY773" s="413"/>
      <c r="QCZ773" s="413"/>
      <c r="QDA773" s="413"/>
      <c r="QDB773" s="413"/>
      <c r="QDC773" s="413"/>
      <c r="QDD773" s="413"/>
      <c r="QDE773" s="413"/>
      <c r="QDF773" s="414"/>
      <c r="QDG773" s="414"/>
      <c r="QDH773" s="414"/>
      <c r="QDI773" s="414"/>
      <c r="QDJ773" s="414"/>
      <c r="QDK773" s="413"/>
      <c r="QDL773" s="413"/>
      <c r="QDM773" s="414"/>
      <c r="QDN773" s="414"/>
      <c r="QDO773" s="413"/>
      <c r="QDP773" s="413"/>
      <c r="QDQ773" s="414"/>
      <c r="QDR773" s="414"/>
      <c r="QDS773" s="413"/>
      <c r="QDT773" s="413"/>
      <c r="QDU773" s="413"/>
      <c r="QDV773" s="413"/>
      <c r="QDW773" s="413"/>
      <c r="QDX773" s="413"/>
      <c r="QDY773" s="413"/>
      <c r="QDZ773" s="414"/>
      <c r="QEA773" s="414"/>
      <c r="QEB773" s="413"/>
      <c r="QEC773" s="413"/>
      <c r="QED773" s="414"/>
      <c r="QEE773" s="414"/>
      <c r="QEF773" s="413"/>
      <c r="QEG773" s="413"/>
      <c r="QEH773" s="413"/>
      <c r="QEI773" s="413"/>
      <c r="QEJ773" s="413"/>
      <c r="QEK773" s="407"/>
      <c r="QEL773" s="439"/>
      <c r="QEM773" s="413"/>
      <c r="QEN773" s="413"/>
      <c r="QEO773" s="413"/>
      <c r="QEP773" s="413"/>
      <c r="QEQ773" s="413"/>
      <c r="QER773" s="413"/>
      <c r="QES773" s="413"/>
      <c r="QET773" s="412"/>
      <c r="QEU773" s="412"/>
      <c r="QEV773" s="412"/>
      <c r="QEW773" s="412"/>
      <c r="QEX773" s="412"/>
      <c r="QEY773" s="412"/>
      <c r="QEZ773" s="412"/>
      <c r="QFA773" s="412"/>
      <c r="QFB773" s="412"/>
      <c r="QFC773" s="412"/>
      <c r="QFD773" s="412"/>
      <c r="QFE773" s="412"/>
      <c r="QFF773" s="412"/>
      <c r="QFG773" s="412"/>
      <c r="QFH773" s="412"/>
      <c r="QFI773" s="412"/>
      <c r="QFJ773" s="412"/>
      <c r="QFK773" s="412"/>
      <c r="QFL773" s="412"/>
      <c r="QFM773" s="412"/>
      <c r="QFN773" s="412"/>
      <c r="QFO773" s="412"/>
      <c r="QFP773" s="412"/>
      <c r="QFQ773" s="412"/>
      <c r="QFR773" s="412"/>
      <c r="QFS773" s="412"/>
      <c r="QFT773" s="412"/>
      <c r="QFU773" s="412"/>
      <c r="QFV773" s="412"/>
      <c r="QFW773" s="412"/>
      <c r="QFX773" s="412"/>
      <c r="QFY773" s="412"/>
      <c r="QFZ773" s="412"/>
      <c r="QGA773" s="412"/>
      <c r="QGB773" s="412"/>
      <c r="QGC773" s="412"/>
      <c r="QGD773" s="412"/>
      <c r="QGE773" s="412"/>
      <c r="QGF773" s="412"/>
      <c r="QGG773" s="412"/>
      <c r="QGH773" s="412"/>
      <c r="QGI773" s="412"/>
      <c r="QGJ773" s="412"/>
      <c r="QGK773" s="412"/>
      <c r="QGL773" s="413"/>
      <c r="QGM773" s="413"/>
      <c r="QGN773" s="413"/>
      <c r="QGO773" s="413"/>
      <c r="QGP773" s="413"/>
      <c r="QGQ773" s="413"/>
      <c r="QGR773" s="413"/>
      <c r="QGS773" s="413"/>
      <c r="QGT773" s="413"/>
      <c r="QGU773" s="413"/>
      <c r="QGV773" s="413"/>
      <c r="QGW773" s="413"/>
      <c r="QGX773" s="413"/>
      <c r="QGY773" s="413"/>
      <c r="QGZ773" s="413"/>
      <c r="QHA773" s="413"/>
      <c r="QHB773" s="413"/>
      <c r="QHC773" s="413"/>
      <c r="QHD773" s="413"/>
      <c r="QHE773" s="413"/>
      <c r="QHF773" s="413"/>
      <c r="QHG773" s="413"/>
      <c r="QHH773" s="413"/>
      <c r="QHI773" s="413"/>
      <c r="QHJ773" s="414"/>
      <c r="QHK773" s="414"/>
      <c r="QHL773" s="414"/>
      <c r="QHM773" s="414"/>
      <c r="QHN773" s="414"/>
      <c r="QHO773" s="413"/>
      <c r="QHP773" s="413"/>
      <c r="QHQ773" s="414"/>
      <c r="QHR773" s="414"/>
      <c r="QHS773" s="413"/>
      <c r="QHT773" s="413"/>
      <c r="QHU773" s="414"/>
      <c r="QHV773" s="414"/>
      <c r="QHW773" s="413"/>
      <c r="QHX773" s="413"/>
      <c r="QHY773" s="413"/>
      <c r="QHZ773" s="413"/>
      <c r="QIA773" s="413"/>
      <c r="QIB773" s="413"/>
      <c r="QIC773" s="413"/>
      <c r="QID773" s="414"/>
      <c r="QIE773" s="414"/>
      <c r="QIF773" s="413"/>
      <c r="QIG773" s="413"/>
      <c r="QIH773" s="414"/>
      <c r="QII773" s="414"/>
      <c r="QIJ773" s="413"/>
      <c r="QIK773" s="413"/>
      <c r="QIL773" s="413"/>
      <c r="QIM773" s="413"/>
      <c r="QIN773" s="413"/>
      <c r="QIO773" s="407"/>
      <c r="QIP773" s="439"/>
      <c r="QIQ773" s="413"/>
      <c r="QIR773" s="413"/>
      <c r="QIS773" s="413"/>
      <c r="QIT773" s="413"/>
      <c r="QIU773" s="413"/>
      <c r="QIV773" s="413"/>
      <c r="QIW773" s="413"/>
      <c r="QIX773" s="412"/>
      <c r="QIY773" s="412"/>
      <c r="QIZ773" s="412"/>
      <c r="QJA773" s="412"/>
      <c r="QJB773" s="412"/>
      <c r="QJC773" s="412"/>
      <c r="QJD773" s="412"/>
      <c r="QJE773" s="412"/>
      <c r="QJF773" s="412"/>
      <c r="QJG773" s="412"/>
      <c r="QJH773" s="412"/>
      <c r="QJI773" s="412"/>
      <c r="QJJ773" s="412"/>
      <c r="QJK773" s="412"/>
      <c r="QJL773" s="412"/>
      <c r="QJM773" s="412"/>
      <c r="QJN773" s="412"/>
      <c r="QJO773" s="412"/>
      <c r="QJP773" s="412"/>
      <c r="QJQ773" s="412"/>
      <c r="QJR773" s="412"/>
      <c r="QJS773" s="412"/>
      <c r="QJT773" s="412"/>
      <c r="QJU773" s="412"/>
      <c r="QJV773" s="412"/>
      <c r="QJW773" s="412"/>
      <c r="QJX773" s="412"/>
      <c r="QJY773" s="412"/>
      <c r="QJZ773" s="412"/>
      <c r="QKA773" s="412"/>
      <c r="QKB773" s="412"/>
      <c r="QKC773" s="412"/>
      <c r="QKD773" s="412"/>
      <c r="QKE773" s="412"/>
      <c r="QKF773" s="412"/>
      <c r="QKG773" s="412"/>
      <c r="QKH773" s="412"/>
      <c r="QKI773" s="412"/>
      <c r="QKJ773" s="412"/>
      <c r="QKK773" s="412"/>
      <c r="QKL773" s="412"/>
      <c r="QKM773" s="412"/>
      <c r="QKN773" s="412"/>
      <c r="QKO773" s="412"/>
      <c r="QKP773" s="413"/>
      <c r="QKQ773" s="413"/>
      <c r="QKR773" s="413"/>
      <c r="QKS773" s="413"/>
      <c r="QKT773" s="413"/>
      <c r="QKU773" s="413"/>
      <c r="QKV773" s="413"/>
      <c r="QKW773" s="413"/>
      <c r="QKX773" s="413"/>
      <c r="QKY773" s="413"/>
      <c r="QKZ773" s="413"/>
      <c r="QLA773" s="413"/>
      <c r="QLB773" s="413"/>
      <c r="QLC773" s="413"/>
      <c r="QLD773" s="413"/>
      <c r="QLE773" s="413"/>
      <c r="QLF773" s="413"/>
      <c r="QLG773" s="413"/>
      <c r="QLH773" s="413"/>
      <c r="QLI773" s="413"/>
      <c r="QLJ773" s="413"/>
      <c r="QLK773" s="413"/>
      <c r="QLL773" s="413"/>
      <c r="QLM773" s="413"/>
      <c r="QLN773" s="414"/>
      <c r="QLO773" s="414"/>
      <c r="QLP773" s="414"/>
      <c r="QLQ773" s="414"/>
      <c r="QLR773" s="414"/>
      <c r="QLS773" s="413"/>
      <c r="QLT773" s="413"/>
      <c r="QLU773" s="414"/>
      <c r="QLV773" s="414"/>
      <c r="QLW773" s="413"/>
      <c r="QLX773" s="413"/>
      <c r="QLY773" s="414"/>
      <c r="QLZ773" s="414"/>
      <c r="QMA773" s="413"/>
      <c r="QMB773" s="413"/>
      <c r="QMC773" s="413"/>
      <c r="QMD773" s="413"/>
      <c r="QME773" s="413"/>
      <c r="QMF773" s="413"/>
      <c r="QMG773" s="413"/>
      <c r="QMH773" s="414"/>
      <c r="QMI773" s="414"/>
      <c r="QMJ773" s="413"/>
      <c r="QMK773" s="413"/>
      <c r="QML773" s="414"/>
      <c r="QMM773" s="414"/>
      <c r="QMN773" s="413"/>
      <c r="QMO773" s="413"/>
      <c r="QMP773" s="413"/>
      <c r="QMQ773" s="413"/>
      <c r="QMR773" s="413"/>
      <c r="QMS773" s="407"/>
      <c r="QMT773" s="439"/>
      <c r="QMU773" s="413"/>
      <c r="QMV773" s="413"/>
      <c r="QMW773" s="413"/>
      <c r="QMX773" s="413"/>
      <c r="QMY773" s="413"/>
      <c r="QMZ773" s="413"/>
      <c r="QNA773" s="413"/>
      <c r="QNB773" s="412"/>
      <c r="QNC773" s="412"/>
      <c r="QND773" s="412"/>
      <c r="QNE773" s="412"/>
      <c r="QNF773" s="412"/>
      <c r="QNG773" s="412"/>
      <c r="QNH773" s="412"/>
      <c r="QNI773" s="412"/>
      <c r="QNJ773" s="412"/>
      <c r="QNK773" s="412"/>
      <c r="QNL773" s="412"/>
      <c r="QNM773" s="412"/>
      <c r="QNN773" s="412"/>
      <c r="QNO773" s="412"/>
      <c r="QNP773" s="412"/>
      <c r="QNQ773" s="412"/>
      <c r="QNR773" s="412"/>
      <c r="QNS773" s="412"/>
      <c r="QNT773" s="412"/>
      <c r="QNU773" s="412"/>
      <c r="QNV773" s="412"/>
      <c r="QNW773" s="412"/>
      <c r="QNX773" s="412"/>
      <c r="QNY773" s="412"/>
      <c r="QNZ773" s="412"/>
      <c r="QOA773" s="412"/>
      <c r="QOB773" s="412"/>
      <c r="QOC773" s="412"/>
      <c r="QOD773" s="412"/>
      <c r="QOE773" s="412"/>
      <c r="QOF773" s="412"/>
      <c r="QOG773" s="412"/>
      <c r="QOH773" s="412"/>
      <c r="QOI773" s="412"/>
      <c r="QOJ773" s="412"/>
      <c r="QOK773" s="412"/>
      <c r="QOL773" s="412"/>
      <c r="QOM773" s="412"/>
      <c r="QON773" s="412"/>
      <c r="QOO773" s="412"/>
      <c r="QOP773" s="412"/>
      <c r="QOQ773" s="412"/>
      <c r="QOR773" s="412"/>
      <c r="QOS773" s="412"/>
      <c r="QOT773" s="413"/>
      <c r="QOU773" s="413"/>
      <c r="QOV773" s="413"/>
      <c r="QOW773" s="413"/>
      <c r="QOX773" s="413"/>
      <c r="QOY773" s="413"/>
      <c r="QOZ773" s="413"/>
      <c r="QPA773" s="413"/>
      <c r="QPB773" s="413"/>
      <c r="QPC773" s="413"/>
      <c r="QPD773" s="413"/>
      <c r="QPE773" s="413"/>
      <c r="QPF773" s="413"/>
      <c r="QPG773" s="413"/>
      <c r="QPH773" s="413"/>
      <c r="QPI773" s="413"/>
      <c r="QPJ773" s="413"/>
      <c r="QPK773" s="413"/>
      <c r="QPL773" s="413"/>
      <c r="QPM773" s="413"/>
      <c r="QPN773" s="413"/>
      <c r="QPO773" s="413"/>
      <c r="QPP773" s="413"/>
      <c r="QPQ773" s="413"/>
      <c r="QPR773" s="414"/>
      <c r="QPS773" s="414"/>
      <c r="QPT773" s="414"/>
      <c r="QPU773" s="414"/>
      <c r="QPV773" s="414"/>
      <c r="QPW773" s="413"/>
      <c r="QPX773" s="413"/>
      <c r="QPY773" s="414"/>
      <c r="QPZ773" s="414"/>
      <c r="QQA773" s="413"/>
      <c r="QQB773" s="413"/>
      <c r="QQC773" s="414"/>
      <c r="QQD773" s="414"/>
      <c r="QQE773" s="413"/>
      <c r="QQF773" s="413"/>
      <c r="QQG773" s="413"/>
      <c r="QQH773" s="413"/>
      <c r="QQI773" s="413"/>
      <c r="QQJ773" s="413"/>
      <c r="QQK773" s="413"/>
      <c r="QQL773" s="414"/>
      <c r="QQM773" s="414"/>
      <c r="QQN773" s="413"/>
      <c r="QQO773" s="413"/>
      <c r="QQP773" s="414"/>
      <c r="QQQ773" s="414"/>
      <c r="QQR773" s="413"/>
      <c r="QQS773" s="413"/>
      <c r="QQT773" s="413"/>
      <c r="QQU773" s="413"/>
      <c r="QQV773" s="413"/>
      <c r="QQW773" s="407"/>
      <c r="QQX773" s="439"/>
      <c r="QQY773" s="413"/>
      <c r="QQZ773" s="413"/>
      <c r="QRA773" s="413"/>
      <c r="QRB773" s="413"/>
      <c r="QRC773" s="413"/>
      <c r="QRD773" s="413"/>
      <c r="QRE773" s="413"/>
      <c r="QRF773" s="412"/>
      <c r="QRG773" s="412"/>
      <c r="QRH773" s="412"/>
      <c r="QRI773" s="412"/>
      <c r="QRJ773" s="412"/>
      <c r="QRK773" s="412"/>
      <c r="QRL773" s="412"/>
      <c r="QRM773" s="412"/>
      <c r="QRN773" s="412"/>
      <c r="QRO773" s="412"/>
      <c r="QRP773" s="412"/>
      <c r="QRQ773" s="412"/>
      <c r="QRR773" s="412"/>
      <c r="QRS773" s="412"/>
      <c r="QRT773" s="412"/>
      <c r="QRU773" s="412"/>
      <c r="QRV773" s="412"/>
      <c r="QRW773" s="412"/>
      <c r="QRX773" s="412"/>
      <c r="QRY773" s="412"/>
      <c r="QRZ773" s="412"/>
      <c r="QSA773" s="412"/>
      <c r="QSB773" s="412"/>
      <c r="QSC773" s="412"/>
      <c r="QSD773" s="412"/>
      <c r="QSE773" s="412"/>
      <c r="QSF773" s="412"/>
      <c r="QSG773" s="412"/>
      <c r="QSH773" s="412"/>
      <c r="QSI773" s="412"/>
      <c r="QSJ773" s="412"/>
      <c r="QSK773" s="412"/>
      <c r="QSL773" s="412"/>
      <c r="QSM773" s="412"/>
      <c r="QSN773" s="412"/>
      <c r="QSO773" s="412"/>
      <c r="QSP773" s="412"/>
      <c r="QSQ773" s="412"/>
      <c r="QSR773" s="412"/>
      <c r="QSS773" s="412"/>
      <c r="QST773" s="412"/>
      <c r="QSU773" s="412"/>
      <c r="QSV773" s="412"/>
      <c r="QSW773" s="412"/>
      <c r="QSX773" s="413"/>
      <c r="QSY773" s="413"/>
      <c r="QSZ773" s="413"/>
      <c r="QTA773" s="413"/>
      <c r="QTB773" s="413"/>
      <c r="QTC773" s="413"/>
      <c r="QTD773" s="413"/>
      <c r="QTE773" s="413"/>
      <c r="QTF773" s="413"/>
      <c r="QTG773" s="413"/>
      <c r="QTH773" s="413"/>
      <c r="QTI773" s="413"/>
      <c r="QTJ773" s="413"/>
      <c r="QTK773" s="413"/>
      <c r="QTL773" s="413"/>
      <c r="QTM773" s="413"/>
      <c r="QTN773" s="413"/>
      <c r="QTO773" s="413"/>
      <c r="QTP773" s="413"/>
      <c r="QTQ773" s="413"/>
      <c r="QTR773" s="413"/>
      <c r="QTS773" s="413"/>
      <c r="QTT773" s="413"/>
      <c r="QTU773" s="413"/>
      <c r="QTV773" s="414"/>
      <c r="QTW773" s="414"/>
      <c r="QTX773" s="414"/>
      <c r="QTY773" s="414"/>
      <c r="QTZ773" s="414"/>
      <c r="QUA773" s="413"/>
      <c r="QUB773" s="413"/>
      <c r="QUC773" s="414"/>
      <c r="QUD773" s="414"/>
      <c r="QUE773" s="413"/>
      <c r="QUF773" s="413"/>
      <c r="QUG773" s="414"/>
      <c r="QUH773" s="414"/>
      <c r="QUI773" s="413"/>
      <c r="QUJ773" s="413"/>
      <c r="QUK773" s="413"/>
      <c r="QUL773" s="413"/>
      <c r="QUM773" s="413"/>
      <c r="QUN773" s="413"/>
      <c r="QUO773" s="413"/>
      <c r="QUP773" s="414"/>
      <c r="QUQ773" s="414"/>
      <c r="QUR773" s="413"/>
      <c r="QUS773" s="413"/>
      <c r="QUT773" s="414"/>
      <c r="QUU773" s="414"/>
      <c r="QUV773" s="413"/>
      <c r="QUW773" s="413"/>
      <c r="QUX773" s="413"/>
      <c r="QUY773" s="413"/>
      <c r="QUZ773" s="413"/>
      <c r="QVA773" s="407"/>
      <c r="QVB773" s="439"/>
      <c r="QVC773" s="413"/>
      <c r="QVD773" s="413"/>
      <c r="QVE773" s="413"/>
      <c r="QVF773" s="413"/>
      <c r="QVG773" s="413"/>
      <c r="QVH773" s="413"/>
      <c r="QVI773" s="413"/>
      <c r="QVJ773" s="412"/>
      <c r="QVK773" s="412"/>
      <c r="QVL773" s="412"/>
      <c r="QVM773" s="412"/>
      <c r="QVN773" s="412"/>
      <c r="QVO773" s="412"/>
      <c r="QVP773" s="412"/>
      <c r="QVQ773" s="412"/>
      <c r="QVR773" s="412"/>
      <c r="QVS773" s="412"/>
      <c r="QVT773" s="412"/>
      <c r="QVU773" s="412"/>
      <c r="QVV773" s="412"/>
      <c r="QVW773" s="412"/>
      <c r="QVX773" s="412"/>
      <c r="QVY773" s="412"/>
      <c r="QVZ773" s="412"/>
      <c r="QWA773" s="412"/>
      <c r="QWB773" s="412"/>
      <c r="QWC773" s="412"/>
      <c r="QWD773" s="412"/>
      <c r="QWE773" s="412"/>
      <c r="QWF773" s="412"/>
      <c r="QWG773" s="412"/>
      <c r="QWH773" s="412"/>
      <c r="QWI773" s="412"/>
      <c r="QWJ773" s="412"/>
      <c r="QWK773" s="412"/>
      <c r="QWL773" s="412"/>
      <c r="QWM773" s="412"/>
      <c r="QWN773" s="412"/>
      <c r="QWO773" s="412"/>
      <c r="QWP773" s="412"/>
      <c r="QWQ773" s="412"/>
      <c r="QWR773" s="412"/>
      <c r="QWS773" s="412"/>
      <c r="QWT773" s="412"/>
      <c r="QWU773" s="412"/>
      <c r="QWV773" s="412"/>
      <c r="QWW773" s="412"/>
      <c r="QWX773" s="412"/>
      <c r="QWY773" s="412"/>
      <c r="QWZ773" s="412"/>
      <c r="QXA773" s="412"/>
      <c r="QXB773" s="413"/>
      <c r="QXC773" s="413"/>
      <c r="QXD773" s="413"/>
      <c r="QXE773" s="413"/>
      <c r="QXF773" s="413"/>
      <c r="QXG773" s="413"/>
      <c r="QXH773" s="413"/>
      <c r="QXI773" s="413"/>
      <c r="QXJ773" s="413"/>
      <c r="QXK773" s="413"/>
      <c r="QXL773" s="413"/>
      <c r="QXM773" s="413"/>
      <c r="QXN773" s="413"/>
      <c r="QXO773" s="413"/>
      <c r="QXP773" s="413"/>
      <c r="QXQ773" s="413"/>
      <c r="QXR773" s="413"/>
      <c r="QXS773" s="413"/>
      <c r="QXT773" s="413"/>
      <c r="QXU773" s="413"/>
      <c r="QXV773" s="413"/>
      <c r="QXW773" s="413"/>
      <c r="QXX773" s="413"/>
      <c r="QXY773" s="413"/>
      <c r="QXZ773" s="414"/>
      <c r="QYA773" s="414"/>
      <c r="QYB773" s="414"/>
      <c r="QYC773" s="414"/>
      <c r="QYD773" s="414"/>
      <c r="QYE773" s="413"/>
      <c r="QYF773" s="413"/>
      <c r="QYG773" s="414"/>
      <c r="QYH773" s="414"/>
      <c r="QYI773" s="413"/>
      <c r="QYJ773" s="413"/>
      <c r="QYK773" s="414"/>
      <c r="QYL773" s="414"/>
      <c r="QYM773" s="413"/>
      <c r="QYN773" s="413"/>
      <c r="QYO773" s="413"/>
      <c r="QYP773" s="413"/>
      <c r="QYQ773" s="413"/>
      <c r="QYR773" s="413"/>
      <c r="QYS773" s="413"/>
      <c r="QYT773" s="414"/>
      <c r="QYU773" s="414"/>
      <c r="QYV773" s="413"/>
      <c r="QYW773" s="413"/>
      <c r="QYX773" s="414"/>
      <c r="QYY773" s="414"/>
      <c r="QYZ773" s="413"/>
      <c r="QZA773" s="413"/>
      <c r="QZB773" s="413"/>
      <c r="QZC773" s="413"/>
      <c r="QZD773" s="413"/>
      <c r="QZE773" s="407"/>
      <c r="QZF773" s="439"/>
      <c r="QZG773" s="413"/>
      <c r="QZH773" s="413"/>
      <c r="QZI773" s="413"/>
      <c r="QZJ773" s="413"/>
      <c r="QZK773" s="413"/>
      <c r="QZL773" s="413"/>
      <c r="QZM773" s="413"/>
      <c r="QZN773" s="412"/>
      <c r="QZO773" s="412"/>
      <c r="QZP773" s="412"/>
      <c r="QZQ773" s="412"/>
      <c r="QZR773" s="412"/>
      <c r="QZS773" s="412"/>
      <c r="QZT773" s="412"/>
      <c r="QZU773" s="412"/>
      <c r="QZV773" s="412"/>
      <c r="QZW773" s="412"/>
      <c r="QZX773" s="412"/>
      <c r="QZY773" s="412"/>
      <c r="QZZ773" s="412"/>
      <c r="RAA773" s="412"/>
      <c r="RAB773" s="412"/>
      <c r="RAC773" s="412"/>
      <c r="RAD773" s="412"/>
      <c r="RAE773" s="412"/>
      <c r="RAF773" s="412"/>
      <c r="RAG773" s="412"/>
      <c r="RAH773" s="412"/>
      <c r="RAI773" s="412"/>
      <c r="RAJ773" s="412"/>
      <c r="RAK773" s="412"/>
      <c r="RAL773" s="412"/>
      <c r="RAM773" s="412"/>
      <c r="RAN773" s="412"/>
      <c r="RAO773" s="412"/>
      <c r="RAP773" s="412"/>
      <c r="RAQ773" s="412"/>
      <c r="RAR773" s="412"/>
      <c r="RAS773" s="412"/>
      <c r="RAT773" s="412"/>
      <c r="RAU773" s="412"/>
      <c r="RAV773" s="412"/>
      <c r="RAW773" s="412"/>
      <c r="RAX773" s="412"/>
      <c r="RAY773" s="412"/>
      <c r="RAZ773" s="412"/>
      <c r="RBA773" s="412"/>
      <c r="RBB773" s="412"/>
      <c r="RBC773" s="412"/>
      <c r="RBD773" s="412"/>
      <c r="RBE773" s="412"/>
      <c r="RBF773" s="413"/>
      <c r="RBG773" s="413"/>
      <c r="RBH773" s="413"/>
      <c r="RBI773" s="413"/>
      <c r="RBJ773" s="413"/>
      <c r="RBK773" s="413"/>
      <c r="RBL773" s="413"/>
      <c r="RBM773" s="413"/>
      <c r="RBN773" s="413"/>
      <c r="RBO773" s="413"/>
      <c r="RBP773" s="413"/>
      <c r="RBQ773" s="413"/>
      <c r="RBR773" s="413"/>
      <c r="RBS773" s="413"/>
      <c r="RBT773" s="413"/>
      <c r="RBU773" s="413"/>
      <c r="RBV773" s="413"/>
      <c r="RBW773" s="413"/>
      <c r="RBX773" s="413"/>
      <c r="RBY773" s="413"/>
      <c r="RBZ773" s="413"/>
      <c r="RCA773" s="413"/>
      <c r="RCB773" s="413"/>
    </row>
    <row r="774" spans="1:12248" s="39" customFormat="1" ht="141.75" hidden="1" customHeight="1" x14ac:dyDescent="0.25">
      <c r="B774" s="209" t="s">
        <v>34</v>
      </c>
      <c r="C774" s="133" t="s">
        <v>465</v>
      </c>
      <c r="D774" s="188">
        <f>G774</f>
        <v>2400</v>
      </c>
      <c r="E774" s="189"/>
      <c r="F774" s="189"/>
      <c r="G774" s="188">
        <f>'[19]Распределение средств 24-26 '!$I$302</f>
        <v>2400</v>
      </c>
      <c r="H774" s="189"/>
      <c r="I774" s="188">
        <f>O774</f>
        <v>1800</v>
      </c>
      <c r="J774" s="586">
        <f t="shared" si="1787"/>
        <v>0.75</v>
      </c>
      <c r="K774" s="37"/>
      <c r="L774" s="37"/>
      <c r="M774" s="37"/>
      <c r="N774" s="37"/>
      <c r="O774" s="188">
        <v>1800</v>
      </c>
      <c r="P774" s="586">
        <f>O774/G774</f>
        <v>0.75</v>
      </c>
      <c r="Q774" s="37"/>
      <c r="R774" s="37"/>
      <c r="S774" s="188">
        <f t="shared" si="1723"/>
        <v>1800</v>
      </c>
      <c r="T774" s="592">
        <f t="shared" si="1724"/>
        <v>0.75</v>
      </c>
      <c r="U774" s="37"/>
      <c r="V774" s="37"/>
      <c r="W774" s="37"/>
      <c r="X774" s="37"/>
      <c r="Y774" s="188">
        <f>'[20]2024_2026'!$Y$773</f>
        <v>1800</v>
      </c>
      <c r="Z774" s="586">
        <f>Y774/G774</f>
        <v>0.75</v>
      </c>
      <c r="AA774" s="37"/>
      <c r="AB774" s="37"/>
      <c r="AC774" s="188">
        <f t="shared" ref="AC774:AC784" si="1876">AI774</f>
        <v>2400</v>
      </c>
      <c r="AD774" s="592">
        <f t="shared" ref="AD774:AD785" si="1877">AC774/D774</f>
        <v>1</v>
      </c>
      <c r="AE774" s="37"/>
      <c r="AF774" s="592"/>
      <c r="AG774" s="37"/>
      <c r="AH774" s="592"/>
      <c r="AI774" s="188">
        <f>'[20]2024_2026'!$AI$773</f>
        <v>2400</v>
      </c>
      <c r="AJ774" s="592">
        <f>AI774/G774</f>
        <v>1</v>
      </c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130"/>
      <c r="AV774" s="130">
        <f>AY774</f>
        <v>22256.184000000001</v>
      </c>
      <c r="AW774" s="37"/>
      <c r="AX774" s="37"/>
      <c r="AY774" s="130">
        <v>22256.184000000001</v>
      </c>
      <c r="AZ774" s="37"/>
      <c r="BA774" s="120">
        <f t="shared" si="1775"/>
        <v>0</v>
      </c>
      <c r="BB774" s="37"/>
      <c r="BC774" s="37"/>
      <c r="BD774" s="37"/>
      <c r="BE774" s="130">
        <f t="shared" si="1776"/>
        <v>2400</v>
      </c>
      <c r="BF774" s="37">
        <f t="shared" si="1874"/>
        <v>0</v>
      </c>
      <c r="BG774" s="130">
        <f t="shared" si="1875"/>
        <v>2400</v>
      </c>
      <c r="BH774" s="37">
        <f t="shared" si="1875"/>
        <v>0</v>
      </c>
      <c r="BI774" s="130">
        <f>BL774</f>
        <v>23011.704000000002</v>
      </c>
      <c r="BJ774" s="37"/>
      <c r="BK774" s="37"/>
      <c r="BL774" s="130">
        <v>23011.704000000002</v>
      </c>
      <c r="BM774" s="37"/>
      <c r="BN774" s="130">
        <f t="shared" si="1823"/>
        <v>23011.704000000002</v>
      </c>
      <c r="BO774" s="130">
        <f>BR774</f>
        <v>23011.704000000002</v>
      </c>
      <c r="BP774" s="37"/>
      <c r="BQ774" s="37"/>
      <c r="BR774" s="130">
        <v>23011.704000000002</v>
      </c>
      <c r="BS774" s="37"/>
      <c r="BT774" s="130">
        <f t="shared" si="1780"/>
        <v>23011.704000000002</v>
      </c>
      <c r="BU774" s="37">
        <f t="shared" si="1781"/>
        <v>0</v>
      </c>
      <c r="BV774" s="130">
        <f>BY774</f>
        <v>23011.704000000002</v>
      </c>
      <c r="BW774" s="37"/>
      <c r="BX774" s="37"/>
      <c r="BY774" s="130">
        <f>BL774</f>
        <v>23011.704000000002</v>
      </c>
      <c r="BZ774" s="37"/>
      <c r="CA774" s="130">
        <f t="shared" si="1782"/>
        <v>0</v>
      </c>
      <c r="CB774" s="189"/>
      <c r="CC774" s="188"/>
      <c r="CD774" s="189"/>
      <c r="CE774" s="130">
        <f t="shared" si="1821"/>
        <v>23011.704000000002</v>
      </c>
      <c r="CF774" s="189">
        <f t="shared" si="1829"/>
        <v>0</v>
      </c>
      <c r="CG774" s="189"/>
      <c r="CH774" s="188">
        <f t="shared" si="1783"/>
        <v>23011.704000000002</v>
      </c>
      <c r="CI774" s="189">
        <f t="shared" si="1784"/>
        <v>0</v>
      </c>
      <c r="CJ774" s="130"/>
      <c r="CK774" s="130">
        <f>CN774</f>
        <v>0</v>
      </c>
      <c r="CL774" s="37"/>
      <c r="CM774" s="37"/>
      <c r="CN774" s="130">
        <f>CI774</f>
        <v>0</v>
      </c>
      <c r="CO774" s="37"/>
    </row>
    <row r="775" spans="1:12248" s="39" customFormat="1" ht="120.75" hidden="1" customHeight="1" x14ac:dyDescent="0.25">
      <c r="B775" s="209" t="s">
        <v>62</v>
      </c>
      <c r="C775" s="133" t="s">
        <v>466</v>
      </c>
      <c r="D775" s="188">
        <f t="shared" ref="D775:D784" si="1878">G775</f>
        <v>649286.69999999995</v>
      </c>
      <c r="E775" s="189"/>
      <c r="F775" s="189"/>
      <c r="G775" s="188">
        <f>'[19]Распределение средств 24-26 '!$I$305</f>
        <v>649286.69999999995</v>
      </c>
      <c r="H775" s="189"/>
      <c r="I775" s="188">
        <f t="shared" ref="I775:I784" si="1879">O775</f>
        <v>0</v>
      </c>
      <c r="J775" s="586">
        <f t="shared" si="1787"/>
        <v>0</v>
      </c>
      <c r="K775" s="37"/>
      <c r="L775" s="37"/>
      <c r="M775" s="37"/>
      <c r="N775" s="37"/>
      <c r="O775" s="188">
        <v>0</v>
      </c>
      <c r="P775" s="586">
        <f t="shared" ref="P775:P784" si="1880">O775/G775</f>
        <v>0</v>
      </c>
      <c r="Q775" s="37"/>
      <c r="R775" s="37"/>
      <c r="S775" s="188">
        <f t="shared" si="1723"/>
        <v>0</v>
      </c>
      <c r="T775" s="592">
        <f t="shared" si="1724"/>
        <v>0</v>
      </c>
      <c r="U775" s="37"/>
      <c r="V775" s="37"/>
      <c r="W775" s="37"/>
      <c r="X775" s="37"/>
      <c r="Y775" s="188">
        <f>0</f>
        <v>0</v>
      </c>
      <c r="Z775" s="586">
        <f>Y775/G775</f>
        <v>0</v>
      </c>
      <c r="AA775" s="37"/>
      <c r="AB775" s="37"/>
      <c r="AC775" s="188">
        <f t="shared" si="1876"/>
        <v>649286.69999999995</v>
      </c>
      <c r="AD775" s="592">
        <f t="shared" si="1877"/>
        <v>1</v>
      </c>
      <c r="AE775" s="37"/>
      <c r="AF775" s="592"/>
      <c r="AG775" s="37"/>
      <c r="AH775" s="592"/>
      <c r="AI775" s="188">
        <f>'[20]2024_2026'!$AI$774</f>
        <v>649286.69999999995</v>
      </c>
      <c r="AJ775" s="592">
        <f>AI775/G775</f>
        <v>1</v>
      </c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130"/>
      <c r="AV775" s="130">
        <f t="shared" ref="AV775:AV784" si="1881">AY775</f>
        <v>649286.69999999995</v>
      </c>
      <c r="AW775" s="37"/>
      <c r="AX775" s="37"/>
      <c r="AY775" s="130">
        <v>649286.69999999995</v>
      </c>
      <c r="AZ775" s="37"/>
      <c r="BA775" s="120">
        <f t="shared" si="1775"/>
        <v>0</v>
      </c>
      <c r="BB775" s="37"/>
      <c r="BC775" s="37"/>
      <c r="BD775" s="37"/>
      <c r="BE775" s="130">
        <f t="shared" si="1776"/>
        <v>649286.69999999995</v>
      </c>
      <c r="BF775" s="37">
        <f t="shared" si="1874"/>
        <v>0</v>
      </c>
      <c r="BG775" s="130">
        <f t="shared" si="1875"/>
        <v>649286.69999999995</v>
      </c>
      <c r="BH775" s="37">
        <f t="shared" si="1875"/>
        <v>0</v>
      </c>
      <c r="BI775" s="130">
        <f t="shared" ref="BI775:BI784" si="1882">BL775</f>
        <v>649286.69999999995</v>
      </c>
      <c r="BJ775" s="37"/>
      <c r="BK775" s="37"/>
      <c r="BL775" s="130">
        <f>G775</f>
        <v>649286.69999999995</v>
      </c>
      <c r="BM775" s="37"/>
      <c r="BN775" s="130">
        <f t="shared" si="1823"/>
        <v>649286.69999999995</v>
      </c>
      <c r="BO775" s="130">
        <f t="shared" ref="BO775:BO784" si="1883">BR775</f>
        <v>649286.69999999995</v>
      </c>
      <c r="BP775" s="37"/>
      <c r="BQ775" s="37"/>
      <c r="BR775" s="130">
        <f>AY775</f>
        <v>649286.69999999995</v>
      </c>
      <c r="BS775" s="37"/>
      <c r="BT775" s="130">
        <f t="shared" si="1780"/>
        <v>649286.69999999995</v>
      </c>
      <c r="BU775" s="37">
        <f t="shared" si="1781"/>
        <v>0</v>
      </c>
      <c r="BV775" s="130">
        <f t="shared" ref="BV775:BV781" si="1884">BY775</f>
        <v>649286.69999999995</v>
      </c>
      <c r="BW775" s="37"/>
      <c r="BX775" s="37"/>
      <c r="BY775" s="130">
        <f>BL775</f>
        <v>649286.69999999995</v>
      </c>
      <c r="BZ775" s="37"/>
      <c r="CA775" s="130">
        <f t="shared" si="1782"/>
        <v>0</v>
      </c>
      <c r="CB775" s="189"/>
      <c r="CC775" s="188"/>
      <c r="CD775" s="189"/>
      <c r="CE775" s="130">
        <f t="shared" si="1821"/>
        <v>649286.69999999995</v>
      </c>
      <c r="CF775" s="189">
        <f t="shared" si="1829"/>
        <v>0</v>
      </c>
      <c r="CG775" s="189"/>
      <c r="CH775" s="188">
        <f t="shared" si="1783"/>
        <v>649286.69999999995</v>
      </c>
      <c r="CI775" s="189">
        <f t="shared" si="1784"/>
        <v>0</v>
      </c>
      <c r="CJ775" s="130"/>
      <c r="CK775" s="130">
        <f t="shared" ref="CK775:CK784" si="1885">CN775</f>
        <v>0</v>
      </c>
      <c r="CL775" s="37"/>
      <c r="CM775" s="37"/>
      <c r="CN775" s="130">
        <f>CI775</f>
        <v>0</v>
      </c>
      <c r="CO775" s="37"/>
    </row>
    <row r="776" spans="1:12248" s="39" customFormat="1" ht="106.5" hidden="1" customHeight="1" x14ac:dyDescent="0.25">
      <c r="B776" s="209" t="s">
        <v>7</v>
      </c>
      <c r="C776" s="133" t="s">
        <v>393</v>
      </c>
      <c r="D776" s="188">
        <f t="shared" si="1878"/>
        <v>407418.84094000002</v>
      </c>
      <c r="E776" s="189"/>
      <c r="F776" s="189"/>
      <c r="G776" s="188">
        <v>407418.84094000002</v>
      </c>
      <c r="H776" s="189"/>
      <c r="I776" s="188">
        <f t="shared" si="1879"/>
        <v>241339.98611</v>
      </c>
      <c r="J776" s="586">
        <f t="shared" si="1787"/>
        <v>0.59236334174722616</v>
      </c>
      <c r="K776" s="37"/>
      <c r="L776" s="37"/>
      <c r="M776" s="37"/>
      <c r="N776" s="37"/>
      <c r="O776" s="188">
        <v>241339.98611</v>
      </c>
      <c r="P776" s="586">
        <f t="shared" si="1880"/>
        <v>0.59236334174722616</v>
      </c>
      <c r="Q776" s="37"/>
      <c r="R776" s="37"/>
      <c r="S776" s="188">
        <f t="shared" si="1723"/>
        <v>241339.98611</v>
      </c>
      <c r="T776" s="592">
        <f t="shared" si="1724"/>
        <v>0.59236334174722616</v>
      </c>
      <c r="U776" s="37"/>
      <c r="V776" s="37"/>
      <c r="W776" s="37"/>
      <c r="X776" s="37"/>
      <c r="Y776" s="188">
        <f>'[20]2024_2026'!$Y$775</f>
        <v>241339.98611</v>
      </c>
      <c r="Z776" s="586">
        <f t="shared" ref="Z776:Z780" si="1886">Y776/G776</f>
        <v>0.59236334174722616</v>
      </c>
      <c r="AA776" s="37"/>
      <c r="AB776" s="37"/>
      <c r="AC776" s="188">
        <f t="shared" si="1876"/>
        <v>351811.95397999999</v>
      </c>
      <c r="AD776" s="592">
        <f t="shared" si="1877"/>
        <v>0.86351419872555879</v>
      </c>
      <c r="AE776" s="37"/>
      <c r="AF776" s="592"/>
      <c r="AG776" s="37"/>
      <c r="AH776" s="592"/>
      <c r="AI776" s="188">
        <f>'[20]2024_2026'!$AI$775</f>
        <v>351811.95397999999</v>
      </c>
      <c r="AJ776" s="592">
        <f t="shared" ref="AJ776:AJ783" si="1887">AI776/G776</f>
        <v>0.86351419872555879</v>
      </c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130"/>
      <c r="AV776" s="130">
        <f t="shared" si="1881"/>
        <v>434223.50994000002</v>
      </c>
      <c r="AW776" s="37"/>
      <c r="AX776" s="37"/>
      <c r="AY776" s="130">
        <v>434223.50994000002</v>
      </c>
      <c r="AZ776" s="37"/>
      <c r="BA776" s="120">
        <f t="shared" si="1775"/>
        <v>0</v>
      </c>
      <c r="BB776" s="37"/>
      <c r="BC776" s="37"/>
      <c r="BD776" s="37"/>
      <c r="BE776" s="130">
        <f t="shared" si="1776"/>
        <v>407418.84094000002</v>
      </c>
      <c r="BF776" s="37">
        <f t="shared" si="1874"/>
        <v>0</v>
      </c>
      <c r="BG776" s="130">
        <f t="shared" si="1875"/>
        <v>407418.84094000002</v>
      </c>
      <c r="BH776" s="37">
        <f t="shared" si="1875"/>
        <v>0</v>
      </c>
      <c r="BI776" s="130">
        <f t="shared" si="1882"/>
        <v>434217.50994000002</v>
      </c>
      <c r="BJ776" s="37"/>
      <c r="BK776" s="37"/>
      <c r="BL776" s="130">
        <v>434217.50994000002</v>
      </c>
      <c r="BM776" s="37"/>
      <c r="BN776" s="130">
        <f t="shared" si="1823"/>
        <v>434217.50994000002</v>
      </c>
      <c r="BO776" s="130">
        <f t="shared" si="1883"/>
        <v>434217.50994000002</v>
      </c>
      <c r="BP776" s="37"/>
      <c r="BQ776" s="37"/>
      <c r="BR776" s="130">
        <v>434217.50994000002</v>
      </c>
      <c r="BS776" s="37"/>
      <c r="BT776" s="130">
        <f t="shared" si="1780"/>
        <v>434217.50994000002</v>
      </c>
      <c r="BU776" s="37">
        <f t="shared" si="1781"/>
        <v>0</v>
      </c>
      <c r="BV776" s="130">
        <f t="shared" si="1884"/>
        <v>434217.50994000002</v>
      </c>
      <c r="BW776" s="37"/>
      <c r="BX776" s="37"/>
      <c r="BY776" s="130">
        <f>BL776</f>
        <v>434217.50994000002</v>
      </c>
      <c r="BZ776" s="37"/>
      <c r="CA776" s="130">
        <f t="shared" si="1782"/>
        <v>0</v>
      </c>
      <c r="CB776" s="189"/>
      <c r="CC776" s="188"/>
      <c r="CD776" s="189"/>
      <c r="CE776" s="130">
        <f t="shared" si="1821"/>
        <v>434217.50994000002</v>
      </c>
      <c r="CF776" s="189">
        <f t="shared" si="1829"/>
        <v>0</v>
      </c>
      <c r="CG776" s="189"/>
      <c r="CH776" s="188">
        <f t="shared" si="1783"/>
        <v>434217.50994000002</v>
      </c>
      <c r="CI776" s="189">
        <f t="shared" si="1784"/>
        <v>0</v>
      </c>
      <c r="CJ776" s="130"/>
      <c r="CK776" s="130">
        <f t="shared" si="1885"/>
        <v>0</v>
      </c>
      <c r="CL776" s="37"/>
      <c r="CM776" s="37"/>
      <c r="CN776" s="130">
        <f>CI776</f>
        <v>0</v>
      </c>
      <c r="CO776" s="37"/>
    </row>
    <row r="777" spans="1:12248" s="39" customFormat="1" ht="85.5" hidden="1" customHeight="1" x14ac:dyDescent="0.25">
      <c r="B777" s="209" t="s">
        <v>8</v>
      </c>
      <c r="C777" s="133" t="s">
        <v>394</v>
      </c>
      <c r="D777" s="188">
        <f t="shared" si="1878"/>
        <v>230055.52953</v>
      </c>
      <c r="E777" s="188"/>
      <c r="F777" s="188"/>
      <c r="G777" s="188">
        <f>'[19]Распределение средств 24-26 '!$I$343</f>
        <v>230055.52953</v>
      </c>
      <c r="H777" s="188"/>
      <c r="I777" s="188">
        <f t="shared" si="1879"/>
        <v>230055.52953</v>
      </c>
      <c r="J777" s="586">
        <f t="shared" si="1787"/>
        <v>1</v>
      </c>
      <c r="K777" s="130"/>
      <c r="L777" s="130"/>
      <c r="M777" s="130"/>
      <c r="N777" s="130"/>
      <c r="O777" s="188">
        <v>230055.52953</v>
      </c>
      <c r="P777" s="586">
        <f t="shared" si="1880"/>
        <v>1</v>
      </c>
      <c r="Q777" s="130"/>
      <c r="R777" s="130"/>
      <c r="S777" s="188">
        <f t="shared" si="1723"/>
        <v>162527.34198</v>
      </c>
      <c r="T777" s="592">
        <f t="shared" si="1724"/>
        <v>0.70647005230450632</v>
      </c>
      <c r="U777" s="130"/>
      <c r="V777" s="130"/>
      <c r="W777" s="130"/>
      <c r="X777" s="130"/>
      <c r="Y777" s="188">
        <f>'[20]2024_2026'!$Y$776</f>
        <v>162527.34198</v>
      </c>
      <c r="Z777" s="586">
        <f t="shared" si="1886"/>
        <v>0.70647005230450632</v>
      </c>
      <c r="AA777" s="130"/>
      <c r="AB777" s="130"/>
      <c r="AC777" s="188">
        <f t="shared" si="1876"/>
        <v>230055.52953</v>
      </c>
      <c r="AD777" s="592">
        <f t="shared" si="1877"/>
        <v>1</v>
      </c>
      <c r="AE777" s="130"/>
      <c r="AF777" s="592"/>
      <c r="AG777" s="130"/>
      <c r="AH777" s="592"/>
      <c r="AI777" s="188">
        <f>'[20]2024_2026'!$AI$776</f>
        <v>230055.52953</v>
      </c>
      <c r="AJ777" s="592">
        <f t="shared" si="1887"/>
        <v>1</v>
      </c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>
        <f t="shared" si="1881"/>
        <v>230055.52953</v>
      </c>
      <c r="AW777" s="130"/>
      <c r="AX777" s="130"/>
      <c r="AY777" s="130">
        <v>230055.52953</v>
      </c>
      <c r="AZ777" s="130"/>
      <c r="BA777" s="120">
        <f t="shared" si="1775"/>
        <v>0</v>
      </c>
      <c r="BB777" s="130"/>
      <c r="BC777" s="130"/>
      <c r="BD777" s="130"/>
      <c r="BE777" s="130">
        <f t="shared" si="1776"/>
        <v>230055.52953</v>
      </c>
      <c r="BF777" s="130">
        <f t="shared" si="1874"/>
        <v>0</v>
      </c>
      <c r="BG777" s="130">
        <f t="shared" si="1875"/>
        <v>230055.52953</v>
      </c>
      <c r="BH777" s="130">
        <f t="shared" si="1875"/>
        <v>0</v>
      </c>
      <c r="BI777" s="130">
        <f t="shared" si="1882"/>
        <v>193010.62250999999</v>
      </c>
      <c r="BJ777" s="130"/>
      <c r="BK777" s="130"/>
      <c r="BL777" s="130">
        <v>193010.62250999999</v>
      </c>
      <c r="BM777" s="37"/>
      <c r="BN777" s="130">
        <f t="shared" si="1823"/>
        <v>193010.62250999999</v>
      </c>
      <c r="BO777" s="130">
        <f t="shared" si="1883"/>
        <v>193010.62250999999</v>
      </c>
      <c r="BP777" s="130"/>
      <c r="BQ777" s="130"/>
      <c r="BR777" s="130">
        <v>193010.62250999999</v>
      </c>
      <c r="BS777" s="37"/>
      <c r="BT777" s="130">
        <f t="shared" si="1780"/>
        <v>193010.62250999999</v>
      </c>
      <c r="BU777" s="37">
        <f t="shared" si="1781"/>
        <v>0</v>
      </c>
      <c r="BV777" s="130">
        <f t="shared" si="1884"/>
        <v>155965.72670999999</v>
      </c>
      <c r="BW777" s="130"/>
      <c r="BX777" s="130"/>
      <c r="BY777" s="130">
        <v>155965.72670999999</v>
      </c>
      <c r="BZ777" s="37"/>
      <c r="CA777" s="130">
        <f t="shared" si="1782"/>
        <v>0</v>
      </c>
      <c r="CB777" s="188"/>
      <c r="CC777" s="188"/>
      <c r="CD777" s="189"/>
      <c r="CE777" s="130">
        <f t="shared" si="1821"/>
        <v>155965.72670999999</v>
      </c>
      <c r="CF777" s="188">
        <f t="shared" si="1829"/>
        <v>0</v>
      </c>
      <c r="CG777" s="188"/>
      <c r="CH777" s="188">
        <f t="shared" si="1783"/>
        <v>155965.72670999999</v>
      </c>
      <c r="CI777" s="189">
        <f t="shared" si="1784"/>
        <v>0</v>
      </c>
      <c r="CJ777" s="130"/>
      <c r="CK777" s="130">
        <f t="shared" si="1885"/>
        <v>155965.72670999999</v>
      </c>
      <c r="CL777" s="130"/>
      <c r="CM777" s="130"/>
      <c r="CN777" s="130">
        <v>155965.72670999999</v>
      </c>
      <c r="CO777" s="37"/>
    </row>
    <row r="778" spans="1:12248" s="39" customFormat="1" ht="117.75" hidden="1" customHeight="1" x14ac:dyDescent="0.25">
      <c r="A778" s="209"/>
      <c r="B778" s="209" t="s">
        <v>10</v>
      </c>
      <c r="C778" s="133" t="s">
        <v>468</v>
      </c>
      <c r="D778" s="188">
        <f t="shared" si="1878"/>
        <v>27.6</v>
      </c>
      <c r="E778" s="189"/>
      <c r="F778" s="189"/>
      <c r="G778" s="188">
        <v>27.6</v>
      </c>
      <c r="H778" s="189"/>
      <c r="I778" s="188">
        <f t="shared" si="1879"/>
        <v>22.08</v>
      </c>
      <c r="J778" s="586">
        <f t="shared" si="1787"/>
        <v>0.79999999999999993</v>
      </c>
      <c r="K778" s="37"/>
      <c r="L778" s="37"/>
      <c r="M778" s="37"/>
      <c r="N778" s="37"/>
      <c r="O778" s="188">
        <v>22.08</v>
      </c>
      <c r="P778" s="586">
        <f t="shared" si="1880"/>
        <v>0.79999999999999993</v>
      </c>
      <c r="Q778" s="37"/>
      <c r="R778" s="37"/>
      <c r="S778" s="188">
        <f t="shared" si="1723"/>
        <v>20.7</v>
      </c>
      <c r="T778" s="592">
        <f t="shared" si="1724"/>
        <v>0.74999999999999989</v>
      </c>
      <c r="U778" s="37"/>
      <c r="V778" s="37"/>
      <c r="W778" s="37"/>
      <c r="X778" s="37"/>
      <c r="Y778" s="188">
        <f>'[20]2024_2026'!$Y$777</f>
        <v>20.7</v>
      </c>
      <c r="Z778" s="586">
        <f t="shared" si="1886"/>
        <v>0.74999999999999989</v>
      </c>
      <c r="AA778" s="37"/>
      <c r="AB778" s="37"/>
      <c r="AC778" s="188">
        <f t="shared" si="1876"/>
        <v>27.6</v>
      </c>
      <c r="AD778" s="592">
        <f t="shared" si="1877"/>
        <v>1</v>
      </c>
      <c r="AE778" s="37"/>
      <c r="AF778" s="592"/>
      <c r="AG778" s="37"/>
      <c r="AH778" s="592"/>
      <c r="AI778" s="188">
        <f>'[20]2024_2026'!$AI$777</f>
        <v>27.6</v>
      </c>
      <c r="AJ778" s="592">
        <f t="shared" si="1887"/>
        <v>1</v>
      </c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130"/>
      <c r="AV778" s="130">
        <f t="shared" si="1881"/>
        <v>27.6</v>
      </c>
      <c r="AW778" s="37"/>
      <c r="AX778" s="37"/>
      <c r="AY778" s="130">
        <v>27.6</v>
      </c>
      <c r="AZ778" s="37"/>
      <c r="BA778" s="120">
        <f t="shared" si="1775"/>
        <v>0</v>
      </c>
      <c r="BB778" s="37"/>
      <c r="BC778" s="37"/>
      <c r="BD778" s="37"/>
      <c r="BE778" s="130">
        <f t="shared" si="1776"/>
        <v>27.6</v>
      </c>
      <c r="BF778" s="37">
        <f t="shared" si="1874"/>
        <v>0</v>
      </c>
      <c r="BG778" s="130">
        <f t="shared" si="1875"/>
        <v>27.6</v>
      </c>
      <c r="BH778" s="37">
        <f t="shared" si="1875"/>
        <v>0</v>
      </c>
      <c r="BI778" s="130">
        <f t="shared" si="1882"/>
        <v>27.6</v>
      </c>
      <c r="BJ778" s="37"/>
      <c r="BK778" s="37"/>
      <c r="BL778" s="130">
        <v>27.6</v>
      </c>
      <c r="BM778" s="37"/>
      <c r="BN778" s="130">
        <f t="shared" si="1823"/>
        <v>27.6</v>
      </c>
      <c r="BO778" s="130">
        <f t="shared" si="1883"/>
        <v>27.6</v>
      </c>
      <c r="BP778" s="37"/>
      <c r="BQ778" s="37"/>
      <c r="BR778" s="130">
        <v>27.6</v>
      </c>
      <c r="BS778" s="37"/>
      <c r="BT778" s="130">
        <f t="shared" si="1780"/>
        <v>27.6</v>
      </c>
      <c r="BU778" s="37">
        <f t="shared" si="1781"/>
        <v>0</v>
      </c>
      <c r="BV778" s="130">
        <f t="shared" si="1884"/>
        <v>27.6</v>
      </c>
      <c r="BW778" s="37"/>
      <c r="BX778" s="37"/>
      <c r="BY778" s="130">
        <f t="shared" ref="BY778:BY784" si="1888">BL778</f>
        <v>27.6</v>
      </c>
      <c r="BZ778" s="37"/>
      <c r="CA778" s="130">
        <f t="shared" si="1782"/>
        <v>0</v>
      </c>
      <c r="CB778" s="189"/>
      <c r="CC778" s="188"/>
      <c r="CD778" s="189"/>
      <c r="CE778" s="130">
        <f t="shared" si="1821"/>
        <v>27.6</v>
      </c>
      <c r="CF778" s="189">
        <f t="shared" si="1829"/>
        <v>0</v>
      </c>
      <c r="CG778" s="189"/>
      <c r="CH778" s="188">
        <f t="shared" si="1783"/>
        <v>27.6</v>
      </c>
      <c r="CI778" s="189">
        <f t="shared" si="1784"/>
        <v>0</v>
      </c>
      <c r="CJ778" s="130"/>
      <c r="CK778" s="130">
        <f t="shared" si="1885"/>
        <v>0</v>
      </c>
      <c r="CL778" s="37"/>
      <c r="CM778" s="37"/>
      <c r="CN778" s="130">
        <f t="shared" ref="CN778:CN784" si="1889">CI778</f>
        <v>0</v>
      </c>
      <c r="CO778" s="37"/>
    </row>
    <row r="779" spans="1:12248" s="39" customFormat="1" ht="59.25" hidden="1" customHeight="1" x14ac:dyDescent="0.25">
      <c r="A779" s="209"/>
      <c r="B779" s="209" t="s">
        <v>11</v>
      </c>
      <c r="C779" s="133" t="s">
        <v>469</v>
      </c>
      <c r="D779" s="188">
        <f t="shared" si="1878"/>
        <v>335</v>
      </c>
      <c r="E779" s="189"/>
      <c r="F779" s="189"/>
      <c r="G779" s="188">
        <v>335</v>
      </c>
      <c r="H779" s="189"/>
      <c r="I779" s="188">
        <f t="shared" si="1879"/>
        <v>82.438569999999999</v>
      </c>
      <c r="J779" s="586">
        <f t="shared" si="1787"/>
        <v>0.24608528358208956</v>
      </c>
      <c r="K779" s="37"/>
      <c r="L779" s="37"/>
      <c r="M779" s="37"/>
      <c r="N779" s="37"/>
      <c r="O779" s="188">
        <v>82.438569999999999</v>
      </c>
      <c r="P779" s="586">
        <f t="shared" si="1880"/>
        <v>0.24608528358208956</v>
      </c>
      <c r="Q779" s="37"/>
      <c r="R779" s="37"/>
      <c r="S779" s="188">
        <f t="shared" si="1723"/>
        <v>89.030090000000001</v>
      </c>
      <c r="T779" s="592">
        <f t="shared" si="1724"/>
        <v>0.26576146268656714</v>
      </c>
      <c r="U779" s="37"/>
      <c r="V779" s="37"/>
      <c r="W779" s="37"/>
      <c r="X779" s="37"/>
      <c r="Y779" s="188">
        <f>'[20]2024_2026'!$Y$778</f>
        <v>89.030090000000001</v>
      </c>
      <c r="Z779" s="586">
        <f t="shared" si="1886"/>
        <v>0.26576146268656714</v>
      </c>
      <c r="AA779" s="37"/>
      <c r="AB779" s="37"/>
      <c r="AC779" s="188">
        <f t="shared" si="1876"/>
        <v>144.98008999999999</v>
      </c>
      <c r="AD779" s="592">
        <f t="shared" si="1877"/>
        <v>0.43277638805970148</v>
      </c>
      <c r="AE779" s="37"/>
      <c r="AF779" s="592"/>
      <c r="AG779" s="37"/>
      <c r="AH779" s="592"/>
      <c r="AI779" s="188">
        <f>'[20]2024_2026'!$AI$778</f>
        <v>144.98008999999999</v>
      </c>
      <c r="AJ779" s="592">
        <f t="shared" si="1887"/>
        <v>0.43277638805970148</v>
      </c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130"/>
      <c r="AV779" s="130">
        <f t="shared" si="1881"/>
        <v>155</v>
      </c>
      <c r="AW779" s="37"/>
      <c r="AX779" s="37"/>
      <c r="AY779" s="130">
        <v>155</v>
      </c>
      <c r="AZ779" s="37"/>
      <c r="BA779" s="120"/>
      <c r="BB779" s="37"/>
      <c r="BC779" s="37"/>
      <c r="BD779" s="37"/>
      <c r="BE779" s="130"/>
      <c r="BF779" s="37"/>
      <c r="BG779" s="130">
        <f t="shared" ref="BG779:BG785" si="1890">G779</f>
        <v>335</v>
      </c>
      <c r="BH779" s="37"/>
      <c r="BI779" s="130">
        <f t="shared" si="1882"/>
        <v>0</v>
      </c>
      <c r="BJ779" s="37"/>
      <c r="BK779" s="37"/>
      <c r="BL779" s="130">
        <v>0</v>
      </c>
      <c r="BM779" s="37"/>
      <c r="BN779" s="130"/>
      <c r="BO779" s="130">
        <f t="shared" si="1883"/>
        <v>0</v>
      </c>
      <c r="BP779" s="37"/>
      <c r="BQ779" s="37"/>
      <c r="BR779" s="130">
        <v>0</v>
      </c>
      <c r="BS779" s="37"/>
      <c r="BT779" s="130">
        <f t="shared" si="1780"/>
        <v>0</v>
      </c>
      <c r="BU779" s="37"/>
      <c r="BV779" s="130">
        <f t="shared" si="1884"/>
        <v>0</v>
      </c>
      <c r="BW779" s="37"/>
      <c r="BX779" s="37"/>
      <c r="BY779" s="130">
        <f t="shared" si="1888"/>
        <v>0</v>
      </c>
      <c r="BZ779" s="37"/>
      <c r="CA779" s="130"/>
      <c r="CB779" s="189"/>
      <c r="CC779" s="188"/>
      <c r="CD779" s="189"/>
      <c r="CE779" s="130"/>
      <c r="CF779" s="189"/>
      <c r="CG779" s="189"/>
      <c r="CH779" s="188"/>
      <c r="CI779" s="189"/>
      <c r="CJ779" s="130"/>
      <c r="CK779" s="130">
        <f t="shared" si="1885"/>
        <v>0</v>
      </c>
      <c r="CL779" s="37"/>
      <c r="CM779" s="37"/>
      <c r="CN779" s="130">
        <f t="shared" si="1889"/>
        <v>0</v>
      </c>
      <c r="CO779" s="37"/>
    </row>
    <row r="780" spans="1:12248" s="39" customFormat="1" ht="57.75" hidden="1" customHeight="1" x14ac:dyDescent="0.25">
      <c r="A780" s="209"/>
      <c r="B780" s="209" t="s">
        <v>15</v>
      </c>
      <c r="C780" s="133" t="s">
        <v>395</v>
      </c>
      <c r="D780" s="188">
        <f t="shared" si="1878"/>
        <v>20000</v>
      </c>
      <c r="E780" s="189"/>
      <c r="F780" s="189"/>
      <c r="G780" s="188">
        <v>20000</v>
      </c>
      <c r="H780" s="189"/>
      <c r="I780" s="188">
        <f t="shared" si="1879"/>
        <v>5910</v>
      </c>
      <c r="J780" s="586">
        <f t="shared" si="1787"/>
        <v>0.29549999999999998</v>
      </c>
      <c r="K780" s="37"/>
      <c r="L780" s="37"/>
      <c r="M780" s="37"/>
      <c r="N780" s="37"/>
      <c r="O780" s="188">
        <v>5910</v>
      </c>
      <c r="P780" s="586">
        <f t="shared" si="1880"/>
        <v>0.29549999999999998</v>
      </c>
      <c r="Q780" s="37"/>
      <c r="R780" s="37"/>
      <c r="S780" s="188">
        <f t="shared" si="1723"/>
        <v>5910</v>
      </c>
      <c r="T780" s="592">
        <f t="shared" si="1724"/>
        <v>0.29549999999999998</v>
      </c>
      <c r="U780" s="37"/>
      <c r="V780" s="37"/>
      <c r="W780" s="37"/>
      <c r="X780" s="37"/>
      <c r="Y780" s="188">
        <f>'[20]2024_2026'!$Y$779</f>
        <v>5910</v>
      </c>
      <c r="Z780" s="586">
        <f t="shared" si="1886"/>
        <v>0.29549999999999998</v>
      </c>
      <c r="AA780" s="37"/>
      <c r="AB780" s="37"/>
      <c r="AC780" s="188">
        <f t="shared" si="1876"/>
        <v>5910</v>
      </c>
      <c r="AD780" s="592">
        <f t="shared" si="1877"/>
        <v>0.29549999999999998</v>
      </c>
      <c r="AE780" s="37"/>
      <c r="AF780" s="592"/>
      <c r="AG780" s="37"/>
      <c r="AH780" s="592"/>
      <c r="AI780" s="188">
        <f>'[21]2024_2026'!$AI$778</f>
        <v>5910</v>
      </c>
      <c r="AJ780" s="592">
        <f t="shared" si="1887"/>
        <v>0.29549999999999998</v>
      </c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130"/>
      <c r="AV780" s="130">
        <f t="shared" si="1881"/>
        <v>20000</v>
      </c>
      <c r="AW780" s="37"/>
      <c r="AX780" s="37"/>
      <c r="AY780" s="130">
        <v>20000</v>
      </c>
      <c r="AZ780" s="37"/>
      <c r="BA780" s="120"/>
      <c r="BB780" s="37"/>
      <c r="BC780" s="37"/>
      <c r="BD780" s="37"/>
      <c r="BE780" s="130"/>
      <c r="BF780" s="37"/>
      <c r="BG780" s="130">
        <f t="shared" si="1890"/>
        <v>20000</v>
      </c>
      <c r="BH780" s="37"/>
      <c r="BI780" s="130">
        <f t="shared" si="1882"/>
        <v>20000</v>
      </c>
      <c r="BJ780" s="37"/>
      <c r="BK780" s="37"/>
      <c r="BL780" s="130">
        <v>20000</v>
      </c>
      <c r="BM780" s="37"/>
      <c r="BN780" s="130"/>
      <c r="BO780" s="130">
        <f t="shared" si="1883"/>
        <v>20000</v>
      </c>
      <c r="BP780" s="37"/>
      <c r="BQ780" s="37"/>
      <c r="BR780" s="130">
        <v>20000</v>
      </c>
      <c r="BS780" s="37"/>
      <c r="BT780" s="130">
        <f t="shared" si="1780"/>
        <v>20000</v>
      </c>
      <c r="BU780" s="37"/>
      <c r="BV780" s="130">
        <f t="shared" si="1884"/>
        <v>20000</v>
      </c>
      <c r="BW780" s="37"/>
      <c r="BX780" s="37"/>
      <c r="BY780" s="130">
        <f t="shared" si="1888"/>
        <v>20000</v>
      </c>
      <c r="BZ780" s="37"/>
      <c r="CA780" s="130"/>
      <c r="CB780" s="189"/>
      <c r="CC780" s="188"/>
      <c r="CD780" s="189"/>
      <c r="CE780" s="130"/>
      <c r="CF780" s="189"/>
      <c r="CG780" s="189"/>
      <c r="CH780" s="188"/>
      <c r="CI780" s="189"/>
      <c r="CJ780" s="130"/>
      <c r="CK780" s="130">
        <f t="shared" si="1885"/>
        <v>0</v>
      </c>
      <c r="CL780" s="37"/>
      <c r="CM780" s="37"/>
      <c r="CN780" s="130">
        <f t="shared" si="1889"/>
        <v>0</v>
      </c>
      <c r="CO780" s="37"/>
    </row>
    <row r="781" spans="1:12248" s="39" customFormat="1" ht="57.75" hidden="1" customHeight="1" x14ac:dyDescent="0.25">
      <c r="A781" s="209"/>
      <c r="B781" s="209" t="s">
        <v>12</v>
      </c>
      <c r="C781" s="133" t="s">
        <v>467</v>
      </c>
      <c r="D781" s="188">
        <f t="shared" si="1878"/>
        <v>1980</v>
      </c>
      <c r="E781" s="189"/>
      <c r="F781" s="189"/>
      <c r="G781" s="188">
        <v>1980</v>
      </c>
      <c r="H781" s="189"/>
      <c r="I781" s="188">
        <f t="shared" si="1879"/>
        <v>942</v>
      </c>
      <c r="J781" s="586">
        <f t="shared" si="1787"/>
        <v>0.47575757575757577</v>
      </c>
      <c r="K781" s="37"/>
      <c r="L781" s="37"/>
      <c r="M781" s="37"/>
      <c r="N781" s="37"/>
      <c r="O781" s="188">
        <v>942</v>
      </c>
      <c r="P781" s="586">
        <f t="shared" si="1880"/>
        <v>0.47575757575757577</v>
      </c>
      <c r="Q781" s="37"/>
      <c r="R781" s="37"/>
      <c r="S781" s="188">
        <f t="shared" si="1723"/>
        <v>942</v>
      </c>
      <c r="T781" s="592">
        <f t="shared" si="1724"/>
        <v>0.47575757575757577</v>
      </c>
      <c r="U781" s="37"/>
      <c r="V781" s="37"/>
      <c r="W781" s="37"/>
      <c r="X781" s="37"/>
      <c r="Y781" s="188">
        <f>'[20]2024_2026'!$Y$780</f>
        <v>942</v>
      </c>
      <c r="Z781" s="37">
        <v>0</v>
      </c>
      <c r="AA781" s="37"/>
      <c r="AB781" s="37"/>
      <c r="AC781" s="188">
        <f t="shared" si="1876"/>
        <v>1413</v>
      </c>
      <c r="AD781" s="592">
        <f t="shared" si="1877"/>
        <v>0.71363636363636362</v>
      </c>
      <c r="AE781" s="37"/>
      <c r="AF781" s="592"/>
      <c r="AG781" s="37"/>
      <c r="AH781" s="592"/>
      <c r="AI781" s="188">
        <f>'[20]2024_2026'!$AI$780</f>
        <v>1413</v>
      </c>
      <c r="AJ781" s="592">
        <f t="shared" si="1887"/>
        <v>0.71363636363636362</v>
      </c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130"/>
      <c r="AV781" s="130">
        <f t="shared" si="1881"/>
        <v>1980</v>
      </c>
      <c r="AW781" s="37"/>
      <c r="AX781" s="37"/>
      <c r="AY781" s="130">
        <v>1980</v>
      </c>
      <c r="AZ781" s="37"/>
      <c r="BA781" s="120"/>
      <c r="BB781" s="37"/>
      <c r="BC781" s="37"/>
      <c r="BD781" s="37"/>
      <c r="BE781" s="130"/>
      <c r="BF781" s="37"/>
      <c r="BG781" s="130">
        <f t="shared" si="1890"/>
        <v>1980</v>
      </c>
      <c r="BH781" s="37"/>
      <c r="BI781" s="130">
        <f t="shared" si="1882"/>
        <v>1980</v>
      </c>
      <c r="BJ781" s="37"/>
      <c r="BK781" s="37"/>
      <c r="BL781" s="130">
        <v>1980</v>
      </c>
      <c r="BM781" s="37"/>
      <c r="BN781" s="130"/>
      <c r="BO781" s="130">
        <f t="shared" si="1883"/>
        <v>1980</v>
      </c>
      <c r="BP781" s="37"/>
      <c r="BQ781" s="37"/>
      <c r="BR781" s="130">
        <v>1980</v>
      </c>
      <c r="BS781" s="37"/>
      <c r="BT781" s="130">
        <f t="shared" si="1780"/>
        <v>1980</v>
      </c>
      <c r="BU781" s="37"/>
      <c r="BV781" s="130">
        <f t="shared" si="1884"/>
        <v>1980</v>
      </c>
      <c r="BW781" s="37"/>
      <c r="BX781" s="37"/>
      <c r="BY781" s="130">
        <f t="shared" si="1888"/>
        <v>1980</v>
      </c>
      <c r="BZ781" s="37"/>
      <c r="CA781" s="130"/>
      <c r="CB781" s="189"/>
      <c r="CC781" s="188"/>
      <c r="CD781" s="189"/>
      <c r="CE781" s="130"/>
      <c r="CF781" s="189"/>
      <c r="CG781" s="189"/>
      <c r="CH781" s="188"/>
      <c r="CI781" s="189"/>
      <c r="CJ781" s="130"/>
      <c r="CK781" s="130">
        <f t="shared" si="1885"/>
        <v>0</v>
      </c>
      <c r="CL781" s="37"/>
      <c r="CM781" s="37"/>
      <c r="CN781" s="130">
        <f t="shared" si="1889"/>
        <v>0</v>
      </c>
      <c r="CO781" s="37"/>
    </row>
    <row r="782" spans="1:12248" s="39" customFormat="1" ht="54.75" hidden="1" customHeight="1" x14ac:dyDescent="0.25">
      <c r="A782" s="209"/>
      <c r="B782" s="209" t="s">
        <v>13</v>
      </c>
      <c r="C782" s="133" t="s">
        <v>472</v>
      </c>
      <c r="D782" s="188">
        <f>G782</f>
        <v>8246.25</v>
      </c>
      <c r="E782" s="189"/>
      <c r="F782" s="189"/>
      <c r="G782" s="188">
        <f>'[19]Распределение средств 24-26 '!$I$361</f>
        <v>8246.25</v>
      </c>
      <c r="H782" s="189"/>
      <c r="I782" s="188">
        <f t="shared" si="1879"/>
        <v>2637.45318</v>
      </c>
      <c r="J782" s="586">
        <f t="shared" si="1787"/>
        <v>0.31983667485220557</v>
      </c>
      <c r="K782" s="37"/>
      <c r="L782" s="37"/>
      <c r="M782" s="37"/>
      <c r="N782" s="37"/>
      <c r="O782" s="188">
        <v>2637.45318</v>
      </c>
      <c r="P782" s="586">
        <f t="shared" si="1880"/>
        <v>0.31983667485220557</v>
      </c>
      <c r="Q782" s="37"/>
      <c r="R782" s="37"/>
      <c r="S782" s="188">
        <f t="shared" si="1723"/>
        <v>2707.2043399999998</v>
      </c>
      <c r="T782" s="592">
        <f t="shared" si="1724"/>
        <v>0.32829520569956039</v>
      </c>
      <c r="U782" s="37"/>
      <c r="V782" s="37"/>
      <c r="W782" s="37"/>
      <c r="X782" s="37"/>
      <c r="Y782" s="188">
        <f>'[20]2024_2026'!$Y$781</f>
        <v>2707.2043399999998</v>
      </c>
      <c r="Z782" s="586">
        <f>Y782/G782</f>
        <v>0.32829520569956039</v>
      </c>
      <c r="AA782" s="37"/>
      <c r="AB782" s="37"/>
      <c r="AC782" s="188">
        <f t="shared" si="1876"/>
        <v>3730.3</v>
      </c>
      <c r="AD782" s="592">
        <f t="shared" si="1877"/>
        <v>0.45236319539184477</v>
      </c>
      <c r="AE782" s="37"/>
      <c r="AF782" s="592"/>
      <c r="AG782" s="37"/>
      <c r="AH782" s="592"/>
      <c r="AI782" s="188">
        <f>'[20]2024_2026'!$AI$781</f>
        <v>3730.3</v>
      </c>
      <c r="AJ782" s="592">
        <f t="shared" si="1887"/>
        <v>0.45236319539184477</v>
      </c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130"/>
      <c r="AV782" s="130"/>
      <c r="AW782" s="37"/>
      <c r="AX782" s="37"/>
      <c r="AY782" s="130"/>
      <c r="AZ782" s="37"/>
      <c r="BA782" s="120"/>
      <c r="BB782" s="37"/>
      <c r="BC782" s="37"/>
      <c r="BD782" s="37"/>
      <c r="BE782" s="130"/>
      <c r="BF782" s="37"/>
      <c r="BG782" s="130"/>
      <c r="BH782" s="37"/>
      <c r="BI782" s="130"/>
      <c r="BJ782" s="37"/>
      <c r="BK782" s="37"/>
      <c r="BL782" s="130"/>
      <c r="BM782" s="37"/>
      <c r="BN782" s="130"/>
      <c r="BO782" s="130"/>
      <c r="BP782" s="37"/>
      <c r="BQ782" s="37"/>
      <c r="BR782" s="130"/>
      <c r="BS782" s="37"/>
      <c r="BT782" s="130"/>
      <c r="BU782" s="37"/>
      <c r="BV782" s="130"/>
      <c r="BW782" s="37"/>
      <c r="BX782" s="37"/>
      <c r="BY782" s="130"/>
      <c r="BZ782" s="37"/>
      <c r="CA782" s="130"/>
      <c r="CB782" s="189"/>
      <c r="CC782" s="188"/>
      <c r="CD782" s="189"/>
      <c r="CE782" s="130"/>
      <c r="CF782" s="189"/>
      <c r="CG782" s="189"/>
      <c r="CH782" s="188"/>
      <c r="CI782" s="189"/>
      <c r="CJ782" s="130"/>
      <c r="CK782" s="130"/>
      <c r="CL782" s="37"/>
      <c r="CM782" s="37"/>
      <c r="CN782" s="130"/>
      <c r="CO782" s="37"/>
    </row>
    <row r="783" spans="1:12248" s="39" customFormat="1" ht="137.25" hidden="1" customHeight="1" x14ac:dyDescent="0.25">
      <c r="A783" s="209"/>
      <c r="B783" s="209" t="s">
        <v>14</v>
      </c>
      <c r="C783" s="133" t="s">
        <v>471</v>
      </c>
      <c r="D783" s="188">
        <f>G783</f>
        <v>0.66500000000000004</v>
      </c>
      <c r="E783" s="189"/>
      <c r="F783" s="189"/>
      <c r="G783" s="188">
        <f>'[14]Распределение средств 24-26 '!$I$416</f>
        <v>0.66500000000000004</v>
      </c>
      <c r="H783" s="189"/>
      <c r="I783" s="188">
        <f t="shared" si="1879"/>
        <v>0.19950000000000001</v>
      </c>
      <c r="J783" s="586">
        <f t="shared" si="1787"/>
        <v>0.3</v>
      </c>
      <c r="K783" s="37"/>
      <c r="L783" s="37"/>
      <c r="M783" s="37"/>
      <c r="N783" s="37"/>
      <c r="O783" s="188">
        <v>0.19950000000000001</v>
      </c>
      <c r="P783" s="586">
        <f t="shared" si="1880"/>
        <v>0.3</v>
      </c>
      <c r="Q783" s="37"/>
      <c r="R783" s="37"/>
      <c r="S783" s="188">
        <f t="shared" si="1723"/>
        <v>0.19950000000000001</v>
      </c>
      <c r="T783" s="592">
        <f t="shared" si="1724"/>
        <v>0.3</v>
      </c>
      <c r="U783" s="37"/>
      <c r="V783" s="37"/>
      <c r="W783" s="37"/>
      <c r="X783" s="37"/>
      <c r="Y783" s="188">
        <f>'[20]2024_2026'!$Y$782</f>
        <v>0.19950000000000001</v>
      </c>
      <c r="Z783" s="586">
        <f>Y783/G783</f>
        <v>0.3</v>
      </c>
      <c r="AA783" s="37"/>
      <c r="AB783" s="37"/>
      <c r="AC783" s="188">
        <f t="shared" si="1876"/>
        <v>0.66500000000000004</v>
      </c>
      <c r="AD783" s="592">
        <f t="shared" si="1877"/>
        <v>1</v>
      </c>
      <c r="AE783" s="37"/>
      <c r="AF783" s="592"/>
      <c r="AG783" s="37"/>
      <c r="AH783" s="592"/>
      <c r="AI783" s="188">
        <f>'[20]2024_2026'!$AI$782</f>
        <v>0.66500000000000004</v>
      </c>
      <c r="AJ783" s="592">
        <f t="shared" si="1887"/>
        <v>1</v>
      </c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130"/>
      <c r="AV783" s="130"/>
      <c r="AW783" s="37"/>
      <c r="AX783" s="37"/>
      <c r="AY783" s="130"/>
      <c r="AZ783" s="37"/>
      <c r="BA783" s="120"/>
      <c r="BB783" s="37"/>
      <c r="BC783" s="37"/>
      <c r="BD783" s="37"/>
      <c r="BE783" s="130"/>
      <c r="BF783" s="37"/>
      <c r="BG783" s="130"/>
      <c r="BH783" s="37"/>
      <c r="BI783" s="130"/>
      <c r="BJ783" s="37"/>
      <c r="BK783" s="37"/>
      <c r="BL783" s="130"/>
      <c r="BM783" s="37"/>
      <c r="BN783" s="130"/>
      <c r="BO783" s="130"/>
      <c r="BP783" s="37"/>
      <c r="BQ783" s="37"/>
      <c r="BR783" s="130"/>
      <c r="BS783" s="37"/>
      <c r="BT783" s="130"/>
      <c r="BU783" s="37"/>
      <c r="BV783" s="130"/>
      <c r="BW783" s="37"/>
      <c r="BX783" s="37"/>
      <c r="BY783" s="130"/>
      <c r="BZ783" s="37"/>
      <c r="CA783" s="130"/>
      <c r="CB783" s="189"/>
      <c r="CC783" s="188"/>
      <c r="CD783" s="189"/>
      <c r="CE783" s="130"/>
      <c r="CF783" s="189"/>
      <c r="CG783" s="189"/>
      <c r="CH783" s="188"/>
      <c r="CI783" s="189"/>
      <c r="CJ783" s="130"/>
      <c r="CK783" s="130"/>
      <c r="CL783" s="37"/>
      <c r="CM783" s="37"/>
      <c r="CN783" s="130"/>
      <c r="CO783" s="37"/>
    </row>
    <row r="784" spans="1:12248" s="39" customFormat="1" ht="67.5" hidden="1" customHeight="1" x14ac:dyDescent="0.25">
      <c r="A784" s="209"/>
      <c r="B784" s="209" t="s">
        <v>279</v>
      </c>
      <c r="C784" s="133" t="s">
        <v>470</v>
      </c>
      <c r="D784" s="188">
        <f t="shared" si="1878"/>
        <v>18881.687999999998</v>
      </c>
      <c r="E784" s="189"/>
      <c r="F784" s="189"/>
      <c r="G784" s="188">
        <v>18881.687999999998</v>
      </c>
      <c r="H784" s="189"/>
      <c r="I784" s="188">
        <f t="shared" si="1879"/>
        <v>12870.88573</v>
      </c>
      <c r="J784" s="586">
        <f t="shared" si="1787"/>
        <v>0.6816596974804372</v>
      </c>
      <c r="K784" s="37"/>
      <c r="L784" s="37"/>
      <c r="M784" s="37"/>
      <c r="N784" s="37"/>
      <c r="O784" s="188">
        <v>12870.88573</v>
      </c>
      <c r="P784" s="586">
        <f t="shared" si="1880"/>
        <v>0.6816596974804372</v>
      </c>
      <c r="Q784" s="37"/>
      <c r="R784" s="37"/>
      <c r="S784" s="188">
        <f t="shared" si="1723"/>
        <v>12870.88573</v>
      </c>
      <c r="T784" s="592">
        <f t="shared" si="1724"/>
        <v>0.6816596974804372</v>
      </c>
      <c r="U784" s="37"/>
      <c r="V784" s="37"/>
      <c r="W784" s="37"/>
      <c r="X784" s="37"/>
      <c r="Y784" s="188">
        <f>'[20]2024_2026'!$Y$783</f>
        <v>12870.88573</v>
      </c>
      <c r="Z784" s="586">
        <f>Y784/G784</f>
        <v>0.6816596974804372</v>
      </c>
      <c r="AA784" s="37"/>
      <c r="AB784" s="37"/>
      <c r="AC784" s="188">
        <f t="shared" si="1876"/>
        <v>17824.22596</v>
      </c>
      <c r="AD784" s="592">
        <f t="shared" si="1877"/>
        <v>0.94399536524488703</v>
      </c>
      <c r="AE784" s="37"/>
      <c r="AF784" s="592"/>
      <c r="AG784" s="37"/>
      <c r="AH784" s="592"/>
      <c r="AI784" s="188">
        <f>'[20]2024_2026'!$AI$783</f>
        <v>17824.22596</v>
      </c>
      <c r="AJ784" s="592">
        <f t="shared" ref="AJ784" si="1891">AI784/G784</f>
        <v>0.94399536524488703</v>
      </c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130"/>
      <c r="AV784" s="130">
        <f t="shared" si="1881"/>
        <v>8246.25</v>
      </c>
      <c r="AW784" s="37"/>
      <c r="AX784" s="37"/>
      <c r="AY784" s="130">
        <v>8246.25</v>
      </c>
      <c r="AZ784" s="37"/>
      <c r="BA784" s="120">
        <f t="shared" si="1775"/>
        <v>0</v>
      </c>
      <c r="BB784" s="37"/>
      <c r="BC784" s="37"/>
      <c r="BD784" s="37"/>
      <c r="BE784" s="130">
        <f t="shared" si="1776"/>
        <v>18881.687999999998</v>
      </c>
      <c r="BF784" s="37">
        <f>E784</f>
        <v>0</v>
      </c>
      <c r="BG784" s="130">
        <f t="shared" si="1890"/>
        <v>18881.687999999998</v>
      </c>
      <c r="BH784" s="37">
        <f>H784</f>
        <v>0</v>
      </c>
      <c r="BI784" s="130">
        <f t="shared" si="1882"/>
        <v>18881.687999999998</v>
      </c>
      <c r="BJ784" s="37"/>
      <c r="BK784" s="37"/>
      <c r="BL784" s="130">
        <f>G784</f>
        <v>18881.687999999998</v>
      </c>
      <c r="BM784" s="37"/>
      <c r="BN784" s="130">
        <f t="shared" si="1823"/>
        <v>8246.25</v>
      </c>
      <c r="BO784" s="130">
        <f t="shared" si="1883"/>
        <v>8246.25</v>
      </c>
      <c r="BP784" s="37"/>
      <c r="BQ784" s="37"/>
      <c r="BR784" s="130">
        <f>AY784</f>
        <v>8246.25</v>
      </c>
      <c r="BS784" s="37"/>
      <c r="BT784" s="130">
        <f t="shared" si="1780"/>
        <v>18881.687999999998</v>
      </c>
      <c r="BU784" s="37">
        <f t="shared" si="1781"/>
        <v>0</v>
      </c>
      <c r="BV784" s="130">
        <f t="shared" ref="BV784" si="1892">BY784</f>
        <v>18881.687999999998</v>
      </c>
      <c r="BW784" s="37"/>
      <c r="BX784" s="37"/>
      <c r="BY784" s="130">
        <f t="shared" si="1888"/>
        <v>18881.687999999998</v>
      </c>
      <c r="BZ784" s="37"/>
      <c r="CA784" s="130">
        <f t="shared" ref="CA784:CA785" si="1893">CB784+CC784+CD784</f>
        <v>0</v>
      </c>
      <c r="CB784" s="189"/>
      <c r="CC784" s="188"/>
      <c r="CD784" s="189"/>
      <c r="CE784" s="130">
        <f t="shared" ref="CE784" si="1894">CF784+CH784+CI784</f>
        <v>18881.687999999998</v>
      </c>
      <c r="CF784" s="189">
        <f t="shared" ref="CF784" si="1895">BW784</f>
        <v>0</v>
      </c>
      <c r="CG784" s="189"/>
      <c r="CH784" s="188">
        <f t="shared" ref="CH784" si="1896">BY784</f>
        <v>18881.687999999998</v>
      </c>
      <c r="CI784" s="189">
        <f t="shared" ref="CI784" si="1897">BZ784</f>
        <v>0</v>
      </c>
      <c r="CJ784" s="130"/>
      <c r="CK784" s="130">
        <f t="shared" si="1885"/>
        <v>0</v>
      </c>
      <c r="CL784" s="37"/>
      <c r="CM784" s="37"/>
      <c r="CN784" s="130">
        <f t="shared" si="1889"/>
        <v>0</v>
      </c>
      <c r="CO784" s="37"/>
    </row>
    <row r="785" spans="2:93" s="406" customFormat="1" ht="92.25" customHeight="1" x14ac:dyDescent="0.25">
      <c r="B785" s="855" t="s">
        <v>351</v>
      </c>
      <c r="C785" s="855"/>
      <c r="D785" s="784">
        <f>E785+F785+G785+H785</f>
        <v>2850670.24321</v>
      </c>
      <c r="E785" s="784">
        <f>E726</f>
        <v>649303.37997999997</v>
      </c>
      <c r="F785" s="784">
        <f>F726</f>
        <v>862734.58975999989</v>
      </c>
      <c r="G785" s="784">
        <f>G726</f>
        <v>1338632.2734700001</v>
      </c>
      <c r="H785" s="784">
        <f>H726</f>
        <v>0</v>
      </c>
      <c r="I785" s="784">
        <f>K785+M785+O785</f>
        <v>1302120.96701</v>
      </c>
      <c r="J785" s="785">
        <f>I785/D785</f>
        <v>0.45677712815486698</v>
      </c>
      <c r="K785" s="784">
        <f>K726</f>
        <v>506757.52437999996</v>
      </c>
      <c r="L785" s="785">
        <f>K785/E785</f>
        <v>0.78046340124643931</v>
      </c>
      <c r="M785" s="784">
        <f>M726</f>
        <v>299702.87001000001</v>
      </c>
      <c r="N785" s="785">
        <f>M785/F785</f>
        <v>0.34738710324964828</v>
      </c>
      <c r="O785" s="784">
        <f>O726</f>
        <v>495660.57261999999</v>
      </c>
      <c r="P785" s="785">
        <f>O785/G785</f>
        <v>0.37027388510150705</v>
      </c>
      <c r="Q785" s="784">
        <f>Q726</f>
        <v>0</v>
      </c>
      <c r="R785" s="785">
        <v>0</v>
      </c>
      <c r="S785" s="784">
        <f t="shared" si="1723"/>
        <v>1205141.59436</v>
      </c>
      <c r="T785" s="573">
        <f t="shared" si="1724"/>
        <v>0.42275727865421192</v>
      </c>
      <c r="U785" s="784">
        <f>U726</f>
        <v>506731.91174999997</v>
      </c>
      <c r="V785" s="786"/>
      <c r="W785" s="784">
        <f>W726</f>
        <v>270202.33486</v>
      </c>
      <c r="X785" s="786"/>
      <c r="Y785" s="784">
        <f>Y726</f>
        <v>428207.34774999996</v>
      </c>
      <c r="Z785" s="786"/>
      <c r="AA785" s="784">
        <f>AA726</f>
        <v>0</v>
      </c>
      <c r="AB785" s="785">
        <v>0</v>
      </c>
      <c r="AC785" s="784">
        <f>AE785+AG785+AI785+AK785</f>
        <v>2674321.9600499999</v>
      </c>
      <c r="AD785" s="785">
        <f t="shared" si="1877"/>
        <v>0.93813795770308983</v>
      </c>
      <c r="AE785" s="784">
        <f>AE726</f>
        <v>630347.52555999986</v>
      </c>
      <c r="AF785" s="573">
        <f t="shared" si="1863"/>
        <v>0.9708058590106462</v>
      </c>
      <c r="AG785" s="784">
        <f>AG725</f>
        <v>781369.47992999991</v>
      </c>
      <c r="AH785" s="573">
        <f t="shared" si="1755"/>
        <v>0.905689292169641</v>
      </c>
      <c r="AI785" s="784">
        <f>AI726</f>
        <v>1262604.95456</v>
      </c>
      <c r="AJ785" s="786"/>
      <c r="AK785" s="784">
        <f>AK726</f>
        <v>0</v>
      </c>
      <c r="AL785" s="786"/>
      <c r="AM785" s="368"/>
      <c r="AN785" s="368"/>
      <c r="AO785" s="368"/>
      <c r="AP785" s="368"/>
      <c r="AQ785" s="368"/>
      <c r="AR785" s="368"/>
      <c r="AS785" s="368"/>
      <c r="AT785" s="368"/>
      <c r="AU785" s="368">
        <f>AV785-D785</f>
        <v>221943.22628999967</v>
      </c>
      <c r="AV785" s="368">
        <f>AW785+AX785+AY785+AZ785</f>
        <v>3072613.4694999997</v>
      </c>
      <c r="AW785" s="368">
        <f>AW726</f>
        <v>499303.37998000003</v>
      </c>
      <c r="AX785" s="368">
        <f>AX726</f>
        <v>1207079.31605</v>
      </c>
      <c r="AY785" s="368">
        <f>AY726</f>
        <v>1366230.7734699999</v>
      </c>
      <c r="AZ785" s="368">
        <f>AZ726</f>
        <v>0</v>
      </c>
      <c r="BA785" s="368">
        <f t="shared" si="1775"/>
        <v>0</v>
      </c>
      <c r="BB785" s="368"/>
      <c r="BC785" s="368"/>
      <c r="BD785" s="368"/>
      <c r="BE785" s="368">
        <f t="shared" si="1776"/>
        <v>1987935.6534500001</v>
      </c>
      <c r="BF785" s="368">
        <f>E785</f>
        <v>649303.37997999997</v>
      </c>
      <c r="BG785" s="368">
        <f t="shared" si="1890"/>
        <v>1338632.2734700001</v>
      </c>
      <c r="BH785" s="368">
        <f>H785</f>
        <v>0</v>
      </c>
      <c r="BI785" s="368">
        <f>BJ785+BK785+BL785+BM785</f>
        <v>3413935.46587</v>
      </c>
      <c r="BJ785" s="368">
        <f>BJ727+BJ773</f>
        <v>999943.5</v>
      </c>
      <c r="BK785" s="368">
        <f>BK727+BK773</f>
        <v>1073576.14142</v>
      </c>
      <c r="BL785" s="368">
        <f>BL727+BL773</f>
        <v>1340415.82445</v>
      </c>
      <c r="BM785" s="368">
        <f>BM726</f>
        <v>0</v>
      </c>
      <c r="BN785" s="368">
        <f>BO785-BI785</f>
        <v>-69953.888710000087</v>
      </c>
      <c r="BO785" s="368">
        <f>BP785+BQ785+BR785+BS785</f>
        <v>3343981.5771599999</v>
      </c>
      <c r="BP785" s="368">
        <f>BP727+BP773</f>
        <v>999943.5</v>
      </c>
      <c r="BQ785" s="368">
        <f>BQ727+BQ773</f>
        <v>1014257.69071</v>
      </c>
      <c r="BR785" s="368">
        <f>BR727+BR773</f>
        <v>1329780.3864499999</v>
      </c>
      <c r="BS785" s="368">
        <f>BS726</f>
        <v>0</v>
      </c>
      <c r="BT785" s="368">
        <f t="shared" si="1780"/>
        <v>1340415.82445</v>
      </c>
      <c r="BU785" s="368">
        <f t="shared" si="1781"/>
        <v>0</v>
      </c>
      <c r="BV785" s="368">
        <f>BW785+BX785+BY785+BZ785</f>
        <v>2328370.9286500001</v>
      </c>
      <c r="BW785" s="368">
        <f>BW727+BW773</f>
        <v>670000</v>
      </c>
      <c r="BX785" s="368">
        <f>BX727+BX773</f>
        <v>355000</v>
      </c>
      <c r="BY785" s="368">
        <f>BY727+BY773</f>
        <v>1303370.9286500001</v>
      </c>
      <c r="BZ785" s="368">
        <f>BZ726</f>
        <v>0</v>
      </c>
      <c r="CA785" s="368">
        <f t="shared" si="1893"/>
        <v>0</v>
      </c>
      <c r="CB785" s="368">
        <f>CB727+CB773</f>
        <v>0</v>
      </c>
      <c r="CC785" s="368">
        <f>CC727+CC773</f>
        <v>0</v>
      </c>
      <c r="CD785" s="368">
        <f>CD727+CD773</f>
        <v>0</v>
      </c>
      <c r="CE785" s="368">
        <f>CF785+CG785+CH785+CI785</f>
        <v>2328370.9286500001</v>
      </c>
      <c r="CF785" s="368">
        <f>CF727+CF773</f>
        <v>670000</v>
      </c>
      <c r="CG785" s="368">
        <f>CG727+CG773</f>
        <v>355000</v>
      </c>
      <c r="CH785" s="368">
        <f>CH727+CH773</f>
        <v>1303370.9286500001</v>
      </c>
      <c r="CI785" s="368">
        <f>CI726</f>
        <v>0</v>
      </c>
      <c r="CJ785" s="368">
        <v>0</v>
      </c>
      <c r="CK785" s="368">
        <f>CL785+CM785+CN785+CO785</f>
        <v>2328370.9286500001</v>
      </c>
      <c r="CL785" s="368">
        <f>CL727+CL773</f>
        <v>670000</v>
      </c>
      <c r="CM785" s="368">
        <f>CM727+CM773</f>
        <v>355000</v>
      </c>
      <c r="CN785" s="368">
        <f>CN727+CN773</f>
        <v>1303370.9286500001</v>
      </c>
      <c r="CO785" s="368">
        <f>CO726</f>
        <v>0</v>
      </c>
    </row>
    <row r="786" spans="2:93" s="61" customFormat="1" ht="60.75" customHeight="1" x14ac:dyDescent="0.3">
      <c r="B786" s="852" t="s">
        <v>195</v>
      </c>
      <c r="C786" s="852"/>
      <c r="D786" s="185">
        <f>E786+F786+G786+H786</f>
        <v>15025980.357939998</v>
      </c>
      <c r="E786" s="185">
        <f>E787+E788+E790+E791</f>
        <v>4086232.3621099992</v>
      </c>
      <c r="F786" s="185">
        <f>F787+F788+F790+F791</f>
        <v>7984221.7913600001</v>
      </c>
      <c r="G786" s="185">
        <f>G787+G788+G790+G791</f>
        <v>1338632.2734700001</v>
      </c>
      <c r="H786" s="185">
        <f>H787+H788+H790+H791</f>
        <v>1616893.9309999999</v>
      </c>
      <c r="I786" s="185">
        <f>K786+M786+O786+Q786</f>
        <v>7168670.33837</v>
      </c>
      <c r="J786" s="575">
        <f>I786/D786</f>
        <v>0.47708503322925921</v>
      </c>
      <c r="K786" s="185">
        <f>K787+K788+K790+K791</f>
        <v>2678927.7132600001</v>
      </c>
      <c r="L786" s="575">
        <f>K786/E786</f>
        <v>0.65559847699818219</v>
      </c>
      <c r="M786" s="185">
        <f>M787+M788+M790+M791</f>
        <v>3411779.4066499998</v>
      </c>
      <c r="N786" s="575">
        <f>M786/F786</f>
        <v>0.42731520939736456</v>
      </c>
      <c r="O786" s="185">
        <f>O787+O788+O790+O791</f>
        <v>495660.57261999999</v>
      </c>
      <c r="P786" s="575">
        <f>O786/G786</f>
        <v>0.37027388510150705</v>
      </c>
      <c r="Q786" s="185">
        <f>Q787+Q788+Q790+Q791</f>
        <v>582302.64584000001</v>
      </c>
      <c r="R786" s="575">
        <f>Q786/H786</f>
        <v>0.36013657709746211</v>
      </c>
      <c r="S786" s="185">
        <f t="shared" si="1723"/>
        <v>7210019.1031800006</v>
      </c>
      <c r="T786" s="575">
        <f t="shared" si="1724"/>
        <v>0.47983685133530052</v>
      </c>
      <c r="U786" s="185">
        <f>U787+U788+U790+U791</f>
        <v>2710782.3408200005</v>
      </c>
      <c r="V786" s="666"/>
      <c r="W786" s="185">
        <f>W787+W788+W789+W790</f>
        <v>3564907.75703</v>
      </c>
      <c r="X786" s="575">
        <f>W786/F786</f>
        <v>0.44649407922105933</v>
      </c>
      <c r="Y786" s="185">
        <f>Y787+Y788+Y790+Y791</f>
        <v>428207.34774999996</v>
      </c>
      <c r="Z786" s="666"/>
      <c r="AA786" s="185">
        <f>AA787+AA788+AA790+AA791</f>
        <v>506121.65758</v>
      </c>
      <c r="AB786" s="575">
        <f t="shared" ref="AB786:AB787" si="1898">AA786/H786</f>
        <v>0.31302093964010314</v>
      </c>
      <c r="AC786" s="185">
        <f>AE786+AG786+AI786+AK786</f>
        <v>12854964.38817</v>
      </c>
      <c r="AD786" s="575">
        <f>AC786/D786</f>
        <v>0.85551585200743363</v>
      </c>
      <c r="AE786" s="185">
        <f>AE787+AE788+AE790+AE791</f>
        <v>3857586.6370699997</v>
      </c>
      <c r="AF786" s="575">
        <f t="shared" si="1863"/>
        <v>0.94404485482515876</v>
      </c>
      <c r="AG786" s="185">
        <f>AG787+AG788+AG790+AG791</f>
        <v>6118834.5295700002</v>
      </c>
      <c r="AH786" s="575">
        <f t="shared" si="1755"/>
        <v>0.76636580113435737</v>
      </c>
      <c r="AI786" s="185">
        <f>AI787+AI788+AI790+AI791</f>
        <v>1262604.95456</v>
      </c>
      <c r="AJ786" s="666"/>
      <c r="AK786" s="185">
        <f>AK787+AK788+AK790+AK791</f>
        <v>1615938.2669699998</v>
      </c>
      <c r="AL786" s="575">
        <f>AK786/H786</f>
        <v>0.99940895069758284</v>
      </c>
      <c r="AM786" s="666"/>
      <c r="AN786" s="666"/>
      <c r="AO786" s="666"/>
      <c r="AP786" s="666"/>
      <c r="AQ786" s="666"/>
      <c r="AR786" s="666"/>
      <c r="AS786" s="666"/>
      <c r="AT786" s="666"/>
      <c r="AU786" s="666">
        <f>AU787+AU788+AU790+AU791</f>
        <v>-28439.213770001137</v>
      </c>
      <c r="AV786" s="666">
        <f>AW786+AX786+AY786+AZ786</f>
        <v>14997541.144169999</v>
      </c>
      <c r="AW786" s="666">
        <f t="shared" ref="AW786:BH786" si="1899">AW787+AW788+AW790+AW791</f>
        <v>3936232.3621099996</v>
      </c>
      <c r="AX786" s="666">
        <f t="shared" si="1899"/>
        <v>8328566.5323399995</v>
      </c>
      <c r="AY786" s="666">
        <f t="shared" si="1899"/>
        <v>1366230.7734699999</v>
      </c>
      <c r="AZ786" s="666">
        <f t="shared" si="1899"/>
        <v>1366511.4762499998</v>
      </c>
      <c r="BA786" s="666" t="e">
        <f t="shared" si="1899"/>
        <v>#REF!</v>
      </c>
      <c r="BB786" s="666" t="e">
        <f t="shared" si="1899"/>
        <v>#REF!</v>
      </c>
      <c r="BC786" s="666" t="e">
        <f t="shared" si="1899"/>
        <v>#REF!</v>
      </c>
      <c r="BD786" s="666" t="e">
        <f t="shared" si="1899"/>
        <v>#REF!</v>
      </c>
      <c r="BE786" s="666" t="e">
        <f t="shared" si="1899"/>
        <v>#REF!</v>
      </c>
      <c r="BF786" s="666" t="e">
        <f t="shared" si="1899"/>
        <v>#REF!</v>
      </c>
      <c r="BG786" s="666">
        <f t="shared" si="1899"/>
        <v>1338632.2734700001</v>
      </c>
      <c r="BH786" s="666" t="e">
        <f t="shared" si="1899"/>
        <v>#REF!</v>
      </c>
      <c r="BI786" s="666">
        <f>BJ786+BK786+BL786+BM786</f>
        <v>17179446.880229995</v>
      </c>
      <c r="BJ786" s="666">
        <f>BJ787+BJ788+BJ790+BJ791</f>
        <v>5696200.75985</v>
      </c>
      <c r="BK786" s="666">
        <f>BK787+BK788+BK790+BK791</f>
        <v>9089718.5832999982</v>
      </c>
      <c r="BL786" s="666">
        <f>BL787+BL788+BL790+BL791</f>
        <v>1340415.82445</v>
      </c>
      <c r="BM786" s="666">
        <f>BM787+BM788+BM790+BM791</f>
        <v>1053111.71263</v>
      </c>
      <c r="BN786" s="666">
        <f>BN787+BN788+BN790+BN791</f>
        <v>-10635.438000000548</v>
      </c>
      <c r="BO786" s="666">
        <f>BP786+BQ786+BR786+BS786</f>
        <v>17168811.442229997</v>
      </c>
      <c r="BP786" s="666">
        <f>BP787+BP788+BP790+BP791</f>
        <v>5696200.75985</v>
      </c>
      <c r="BQ786" s="666">
        <f>BQ787+BQ788+BQ790+BQ791</f>
        <v>9089718.5832999982</v>
      </c>
      <c r="BR786" s="666">
        <f>BR787+BR788+BR790+BR791</f>
        <v>1329780.3864499999</v>
      </c>
      <c r="BS786" s="666">
        <f>BS787+BS788+BS790+BS791</f>
        <v>1053111.71263</v>
      </c>
      <c r="BT786" s="666">
        <f t="shared" si="1780"/>
        <v>1340415.82445</v>
      </c>
      <c r="BU786" s="666" t="e">
        <f>BU787</f>
        <v>#REF!</v>
      </c>
      <c r="BV786" s="666" t="e">
        <f>BW786+BX786+BY786+BZ786</f>
        <v>#REF!</v>
      </c>
      <c r="BW786" s="666">
        <f>BW787+BW788+BW790+BW791</f>
        <v>2304943.4885999998</v>
      </c>
      <c r="BX786" s="666">
        <f>BX787+BX788+BX790+BX791</f>
        <v>6464365.2821499994</v>
      </c>
      <c r="BY786" s="666">
        <f>BY787+BY788+BY790+BY791</f>
        <v>1303370.9286500001</v>
      </c>
      <c r="BZ786" s="666" t="e">
        <f>BZ787+BZ788+BZ790+BZ791</f>
        <v>#REF!</v>
      </c>
      <c r="CA786" s="666" t="e">
        <f>CB786+CC786+CD786</f>
        <v>#REF!</v>
      </c>
      <c r="CB786" s="666" t="e">
        <f>CB787+CB788+CB790+CB791</f>
        <v>#REF!</v>
      </c>
      <c r="CC786" s="666" t="e">
        <f>CC785+CC718+CC287+CC314</f>
        <v>#REF!</v>
      </c>
      <c r="CD786" s="666" t="e">
        <f>CD785+CD718+CD287+CD314</f>
        <v>#REF!</v>
      </c>
      <c r="CE786" s="666">
        <f>CF786+CG786+CH786+CI786</f>
        <v>22339000.134671383</v>
      </c>
      <c r="CF786" s="666">
        <f>CF787+CF788+CF790+CF791</f>
        <v>5203561.4409999996</v>
      </c>
      <c r="CG786" s="666">
        <f>CG787+CG788+CG790+CG791</f>
        <v>14742067.765021382</v>
      </c>
      <c r="CH786" s="666">
        <f>CH787+CH788+CH790+CH791</f>
        <v>1303370.9286500001</v>
      </c>
      <c r="CI786" s="666">
        <f>CI787+CI788+CI790+CI791</f>
        <v>1090000</v>
      </c>
      <c r="CJ786" s="666">
        <f>CJ787+CJ788+CJ790+CJ791</f>
        <v>0</v>
      </c>
      <c r="CK786" s="666">
        <f>CL786+CM786+CN786+CO786</f>
        <v>22339000.134671383</v>
      </c>
      <c r="CL786" s="666">
        <f>CL787+CL788+CL790+CL791</f>
        <v>5203561.4409999996</v>
      </c>
      <c r="CM786" s="666">
        <f>CM787+CM788+CM790+CM791</f>
        <v>14742067.765021382</v>
      </c>
      <c r="CN786" s="666">
        <f>CN787+CN788+CN790+CN791</f>
        <v>1303370.9286500001</v>
      </c>
      <c r="CO786" s="666">
        <f>CO787+CO788+CO790+CO791</f>
        <v>1090000</v>
      </c>
    </row>
    <row r="787" spans="2:93" s="52" customFormat="1" ht="48.75" customHeight="1" x14ac:dyDescent="0.25">
      <c r="B787" s="862" t="s">
        <v>263</v>
      </c>
      <c r="C787" s="862"/>
      <c r="D787" s="182">
        <f>E787+F787+G787+H787</f>
        <v>10468446.047939999</v>
      </c>
      <c r="E787" s="182">
        <f>E785+E719+E312+E323</f>
        <v>3608650.2807199992</v>
      </c>
      <c r="F787" s="182">
        <f>F785+F719+F312+F323</f>
        <v>4104575.5265500001</v>
      </c>
      <c r="G787" s="182">
        <f>G785+G719+G312+G323</f>
        <v>1338632.2734700001</v>
      </c>
      <c r="H787" s="182">
        <f>H785+H719+H312+H323</f>
        <v>1416587.9671999998</v>
      </c>
      <c r="I787" s="182">
        <f>K787+M787+O787+Q787</f>
        <v>4413482.47829</v>
      </c>
      <c r="J787" s="569">
        <f t="shared" ref="J787:J791" si="1900">I787/D787</f>
        <v>0.42159862677598586</v>
      </c>
      <c r="K787" s="182">
        <f>K785+K719+K312+K323</f>
        <v>2207162.62574</v>
      </c>
      <c r="L787" s="569">
        <f t="shared" ref="L787:L791" si="1901">K787/E787</f>
        <v>0.6116310681398659</v>
      </c>
      <c r="M787" s="182">
        <f>M785+M719+M312+M323</f>
        <v>1194897.5843499999</v>
      </c>
      <c r="N787" s="569">
        <f t="shared" ref="N787:N790" si="1902">M787/F787</f>
        <v>0.29111355769212549</v>
      </c>
      <c r="O787" s="182">
        <f>O785+O719+O312+O323</f>
        <v>495660.57261999999</v>
      </c>
      <c r="P787" s="569">
        <f t="shared" ref="P787" si="1903">O787/G787</f>
        <v>0.37027388510150705</v>
      </c>
      <c r="Q787" s="182">
        <f>Q785+Q719+Q312+Q323</f>
        <v>515761.69558000006</v>
      </c>
      <c r="R787" s="569">
        <f>Q787/H787</f>
        <v>0.36408730521652288</v>
      </c>
      <c r="S787" s="182">
        <f t="shared" ref="S787:S791" si="1904">U787+W787+Y787+AA787</f>
        <v>4138797.2079700003</v>
      </c>
      <c r="T787" s="569">
        <f t="shared" ref="T787:T791" si="1905">S787/D787</f>
        <v>0.39535927195082032</v>
      </c>
      <c r="U787" s="182">
        <f>U785+U719+U312+U323</f>
        <v>2224672.2565400004</v>
      </c>
      <c r="V787" s="663"/>
      <c r="W787" s="182">
        <f>W785+W719+W312+W323</f>
        <v>1035379.11574</v>
      </c>
      <c r="X787" s="569">
        <f t="shared" ref="X787:X790" si="1906">W787/F787</f>
        <v>0.25224998517940844</v>
      </c>
      <c r="Y787" s="182">
        <f>Y785+Y719+Y312+Y323</f>
        <v>428207.34774999996</v>
      </c>
      <c r="Z787" s="663"/>
      <c r="AA787" s="182">
        <f>AA785+AA719+AA312+AA323</f>
        <v>450538.48794000002</v>
      </c>
      <c r="AB787" s="569">
        <f t="shared" si="1898"/>
        <v>0.31804483616398749</v>
      </c>
      <c r="AC787" s="182">
        <f t="shared" ref="AC787:AC791" si="1907">AE787+AG787+AI787+AK787</f>
        <v>8968897.5640699994</v>
      </c>
      <c r="AD787" s="569">
        <f t="shared" ref="AD787:AD791" si="1908">AC787/D787</f>
        <v>0.85675538881292856</v>
      </c>
      <c r="AE787" s="182">
        <f>AE785+AE719+AE312+AE323</f>
        <v>3380004.5556799998</v>
      </c>
      <c r="AF787" s="569">
        <f t="shared" si="1863"/>
        <v>0.93663954463484889</v>
      </c>
      <c r="AG787" s="182">
        <f>AG785+AG719+AG312+AG323</f>
        <v>2909891.2194400001</v>
      </c>
      <c r="AH787" s="569">
        <f t="shared" si="1755"/>
        <v>0.70893840315951928</v>
      </c>
      <c r="AI787" s="182">
        <f>AI785+AI719+AI312+AI323</f>
        <v>1262604.95456</v>
      </c>
      <c r="AJ787" s="663"/>
      <c r="AK787" s="182">
        <f>AK785+AK719+AK312+AK323</f>
        <v>1416396.8343899997</v>
      </c>
      <c r="AL787" s="569">
        <f>AK787/H787</f>
        <v>0.99986507522693568</v>
      </c>
      <c r="AM787" s="663"/>
      <c r="AN787" s="663"/>
      <c r="AO787" s="663"/>
      <c r="AP787" s="663"/>
      <c r="AQ787" s="663"/>
      <c r="AR787" s="663"/>
      <c r="AS787" s="663"/>
      <c r="AT787" s="663"/>
      <c r="AU787" s="663">
        <f>AU785+AU719+AU312+AU323</f>
        <v>171866.7353399992</v>
      </c>
      <c r="AV787" s="663">
        <f>AW787+AX787+AY787+AZ787</f>
        <v>10640312.783279998</v>
      </c>
      <c r="AW787" s="663">
        <f>AW785+AW719+AW312+AW323</f>
        <v>3458650.2807199997</v>
      </c>
      <c r="AX787" s="663">
        <f>AX785+AX719+AX312+AX323</f>
        <v>4448920.2528399993</v>
      </c>
      <c r="AY787" s="663">
        <f>AY785+AY719+AY312+AY323</f>
        <v>1366230.7734699999</v>
      </c>
      <c r="AZ787" s="663">
        <f>AZ785+AZ719+AZ312+AZ323</f>
        <v>1366511.4762499998</v>
      </c>
      <c r="BA787" s="663" t="e">
        <f>BB787+BC787+BD787</f>
        <v>#REF!</v>
      </c>
      <c r="BB787" s="663" t="e">
        <f>BB312+BB719+BB725</f>
        <v>#REF!</v>
      </c>
      <c r="BC787" s="663" t="e">
        <f>BC312+BC719+BC725</f>
        <v>#REF!</v>
      </c>
      <c r="BD787" s="663" t="e">
        <f>BD312+BD719+BD725</f>
        <v>#REF!</v>
      </c>
      <c r="BE787" s="663" t="e">
        <f t="shared" si="1776"/>
        <v>#REF!</v>
      </c>
      <c r="BF787" s="663" t="e">
        <f>BF312+BF719+BF725</f>
        <v>#REF!</v>
      </c>
      <c r="BG787" s="663">
        <f>G787</f>
        <v>1338632.2734700001</v>
      </c>
      <c r="BH787" s="663" t="e">
        <f>BH312+BH719+BH725</f>
        <v>#REF!</v>
      </c>
      <c r="BI787" s="663">
        <f>BJ787+BK787+BL787+BM787</f>
        <v>10730941.280229999</v>
      </c>
      <c r="BJ787" s="663">
        <f>BJ785+BJ719+BJ312+BJ323</f>
        <v>3304159.2475299998</v>
      </c>
      <c r="BK787" s="663">
        <f>BK785+BK719+BK312+BK323</f>
        <v>5033254.4956199992</v>
      </c>
      <c r="BL787" s="663">
        <f>BL785+BL719+BL312+BL323</f>
        <v>1340415.82445</v>
      </c>
      <c r="BM787" s="663">
        <f>BM785+BM719+BM312+BM323</f>
        <v>1053111.71263</v>
      </c>
      <c r="BN787" s="663">
        <f>BN785+BN719+BN312+BN323</f>
        <v>-10635.438000000548</v>
      </c>
      <c r="BO787" s="663">
        <f>BP787+BQ787+BR787+BS787</f>
        <v>10720305.84223</v>
      </c>
      <c r="BP787" s="663">
        <f>BP785+BP719+BP312+BP323</f>
        <v>3304159.2475299998</v>
      </c>
      <c r="BQ787" s="663">
        <f>BQ785+BQ719+BQ312+BQ323</f>
        <v>5033254.4956199992</v>
      </c>
      <c r="BR787" s="663">
        <f>BR785+BR719+BR312+BR323</f>
        <v>1329780.3864499999</v>
      </c>
      <c r="BS787" s="663">
        <f>BS785+BS719+BS312+BS323</f>
        <v>1053111.71263</v>
      </c>
      <c r="BT787" s="663">
        <f t="shared" si="1780"/>
        <v>1340415.82445</v>
      </c>
      <c r="BU787" s="663" t="e">
        <f>BU312+BU719+BU725</f>
        <v>#REF!</v>
      </c>
      <c r="BV787" s="663" t="e">
        <f>BW787+BX787+BY787+BZ787</f>
        <v>#REF!</v>
      </c>
      <c r="BW787" s="663">
        <f>BW785+BW719+BW312</f>
        <v>2304943.4885999998</v>
      </c>
      <c r="BX787" s="663">
        <f>BX785+BX719+BX312</f>
        <v>6464365.2821499994</v>
      </c>
      <c r="BY787" s="663">
        <f>BY785+BY719+BY312</f>
        <v>1303370.9286500001</v>
      </c>
      <c r="BZ787" s="663" t="e">
        <f>BZ785+BZ719+BZ312</f>
        <v>#REF!</v>
      </c>
      <c r="CA787" s="663" t="e">
        <f>CB787+CC787+CD787</f>
        <v>#REF!</v>
      </c>
      <c r="CB787" s="663" t="e">
        <f>CB312+CB719+CB725</f>
        <v>#REF!</v>
      </c>
      <c r="CC787" s="663" t="e">
        <f>CC312+CC719+CC725</f>
        <v>#REF!</v>
      </c>
      <c r="CD787" s="663" t="e">
        <f>CD312+CD719+CD725</f>
        <v>#REF!</v>
      </c>
      <c r="CE787" s="663">
        <f>CF787+CG787+CH787+CI787</f>
        <v>15302876.93467138</v>
      </c>
      <c r="CF787" s="663">
        <f>CF785+CF719+CF312+CF323</f>
        <v>3484155.7309999997</v>
      </c>
      <c r="CG787" s="663">
        <f>CG785+CG719+CG312+CG323</f>
        <v>9425350.2750213817</v>
      </c>
      <c r="CH787" s="663">
        <f>CH785+CH719+CH312+CH323</f>
        <v>1303370.9286500001</v>
      </c>
      <c r="CI787" s="663">
        <f>CI785+CI719+CI312+CI323</f>
        <v>1090000</v>
      </c>
      <c r="CJ787" s="663">
        <f>CJ785+CJ719+CJ312+CJ323</f>
        <v>0</v>
      </c>
      <c r="CK787" s="663">
        <f>CL787+CM787+CN787+CO787</f>
        <v>15302876.93467138</v>
      </c>
      <c r="CL787" s="663">
        <f>CL785+CL719+CL312+CL323</f>
        <v>3484155.7309999997</v>
      </c>
      <c r="CM787" s="663">
        <f>CM785+CM719+CM312+CM323</f>
        <v>9425350.2750213817</v>
      </c>
      <c r="CN787" s="663">
        <f>CN785+CN719+CN312+CN323</f>
        <v>1303370.9286500001</v>
      </c>
      <c r="CO787" s="663">
        <f>CO785+CO719+CO312+CO323</f>
        <v>1090000</v>
      </c>
    </row>
    <row r="788" spans="2:93" s="25" customFormat="1" ht="41.25" customHeight="1" x14ac:dyDescent="0.25">
      <c r="B788" s="845" t="s">
        <v>264</v>
      </c>
      <c r="C788" s="845"/>
      <c r="D788" s="183">
        <f t="shared" ref="D788:D791" si="1909">E788+F788+G788+H788</f>
        <v>1847940.5</v>
      </c>
      <c r="E788" s="183">
        <f>E310+E325</f>
        <v>331770.44519</v>
      </c>
      <c r="F788" s="183">
        <f>F310+F325</f>
        <v>1516170.0548099999</v>
      </c>
      <c r="G788" s="183">
        <f>G310+G325</f>
        <v>0</v>
      </c>
      <c r="H788" s="183">
        <f>H310+H325</f>
        <v>0</v>
      </c>
      <c r="I788" s="192">
        <f t="shared" ref="I788:I790" si="1910">K788+M788+O788</f>
        <v>1272521.68624</v>
      </c>
      <c r="J788" s="594">
        <f t="shared" si="1900"/>
        <v>0.68861615741415916</v>
      </c>
      <c r="K788" s="192">
        <f>K310+K325</f>
        <v>325953.45133000001</v>
      </c>
      <c r="L788" s="594">
        <f t="shared" si="1901"/>
        <v>0.98246681118124102</v>
      </c>
      <c r="M788" s="192">
        <f>M310+M325</f>
        <v>946568.23491</v>
      </c>
      <c r="N788" s="594">
        <f t="shared" si="1902"/>
        <v>0.6243153476795319</v>
      </c>
      <c r="O788" s="192">
        <f>O310+O325</f>
        <v>0</v>
      </c>
      <c r="P788" s="594">
        <v>0</v>
      </c>
      <c r="Q788" s="192">
        <f>Q310+Q325</f>
        <v>0</v>
      </c>
      <c r="R788" s="116"/>
      <c r="S788" s="192">
        <f t="shared" si="1904"/>
        <v>672949.88653999998</v>
      </c>
      <c r="T788" s="594">
        <f t="shared" si="1905"/>
        <v>0.36416209642031222</v>
      </c>
      <c r="U788" s="192">
        <f>U310+U325</f>
        <v>340298.44809000002</v>
      </c>
      <c r="V788" s="116"/>
      <c r="W788" s="192">
        <f>W310+W325</f>
        <v>332651.43844999996</v>
      </c>
      <c r="X788" s="594">
        <f t="shared" si="1906"/>
        <v>0.21940245910719194</v>
      </c>
      <c r="Y788" s="192">
        <f>Y310+Y325</f>
        <v>0</v>
      </c>
      <c r="Z788" s="116"/>
      <c r="AA788" s="192">
        <f>AA310+AA325</f>
        <v>0</v>
      </c>
      <c r="AB788" s="116"/>
      <c r="AC788" s="192">
        <f t="shared" si="1907"/>
        <v>1847940.5</v>
      </c>
      <c r="AD788" s="594">
        <f t="shared" si="1908"/>
        <v>1</v>
      </c>
      <c r="AE788" s="192">
        <f>AE310+AE325</f>
        <v>331770.44519</v>
      </c>
      <c r="AF788" s="594">
        <f t="shared" si="1863"/>
        <v>1</v>
      </c>
      <c r="AG788" s="192">
        <f>AG310+AG325</f>
        <v>1516170.0548099999</v>
      </c>
      <c r="AH788" s="594">
        <f t="shared" si="1755"/>
        <v>1</v>
      </c>
      <c r="AI788" s="192">
        <f>AI310+AI325</f>
        <v>0</v>
      </c>
      <c r="AJ788" s="116"/>
      <c r="AK788" s="192">
        <f>AK310+AK325</f>
        <v>0</v>
      </c>
      <c r="AL788" s="597"/>
      <c r="AM788" s="116"/>
      <c r="AN788" s="116"/>
      <c r="AO788" s="116"/>
      <c r="AP788" s="116"/>
      <c r="AQ788" s="116"/>
      <c r="AR788" s="116"/>
      <c r="AS788" s="116"/>
      <c r="AT788" s="116"/>
      <c r="AU788" s="116">
        <f>AU310</f>
        <v>0</v>
      </c>
      <c r="AV788" s="116">
        <f t="shared" ref="AV788:AV791" si="1911">AW788+AX788+AY788+AZ788</f>
        <v>1847940.5</v>
      </c>
      <c r="AW788" s="116">
        <f>AW310+AW325</f>
        <v>331770.44519</v>
      </c>
      <c r="AX788" s="116">
        <f>AX310+AX325</f>
        <v>1516170.0548099999</v>
      </c>
      <c r="AY788" s="116">
        <f>AY310+AY325</f>
        <v>0</v>
      </c>
      <c r="AZ788" s="116">
        <f>AZ310+AZ325</f>
        <v>0</v>
      </c>
      <c r="BA788" s="116" t="e">
        <f>BB788+BC788+BD788</f>
        <v>#REF!</v>
      </c>
      <c r="BB788" s="116" t="e">
        <f>BB720+BB310+BB314</f>
        <v>#REF!</v>
      </c>
      <c r="BC788" s="116" t="e">
        <f>BC720+BC310</f>
        <v>#REF!</v>
      </c>
      <c r="BD788" s="116" t="e">
        <f>BD720+BD310</f>
        <v>#REF!</v>
      </c>
      <c r="BE788" s="116" t="e">
        <f t="shared" si="1776"/>
        <v>#REF!</v>
      </c>
      <c r="BF788" s="116" t="e">
        <f>BF720+BF310+BF314</f>
        <v>#REF!</v>
      </c>
      <c r="BG788" s="116">
        <f>G788</f>
        <v>0</v>
      </c>
      <c r="BH788" s="116">
        <f>H788</f>
        <v>0</v>
      </c>
      <c r="BI788" s="116">
        <f t="shared" ref="BI788:BI791" si="1912">BJ788+BK788+BL788+BM788</f>
        <v>4931899.5999999996</v>
      </c>
      <c r="BJ788" s="116">
        <f>BJ310+BJ325</f>
        <v>2092041.51232</v>
      </c>
      <c r="BK788" s="116">
        <f>BK310+BK325</f>
        <v>2839858.0876799999</v>
      </c>
      <c r="BL788" s="116">
        <f>BL310+BL325</f>
        <v>0</v>
      </c>
      <c r="BM788" s="116">
        <f>BM310+BM325</f>
        <v>0</v>
      </c>
      <c r="BN788" s="116">
        <f>BN310</f>
        <v>0</v>
      </c>
      <c r="BO788" s="116">
        <f t="shared" ref="BO788:BO791" si="1913">BP788+BQ788+BR788+BS788</f>
        <v>4931899.5999999996</v>
      </c>
      <c r="BP788" s="116">
        <f>BP310+BP325</f>
        <v>2092041.51232</v>
      </c>
      <c r="BQ788" s="116">
        <f>BQ310+BQ325</f>
        <v>2839858.0876799999</v>
      </c>
      <c r="BR788" s="116">
        <f>BR310+BR325</f>
        <v>0</v>
      </c>
      <c r="BS788" s="116">
        <f>BS310+BS325</f>
        <v>0</v>
      </c>
      <c r="BT788" s="116">
        <f t="shared" si="1780"/>
        <v>0</v>
      </c>
      <c r="BU788" s="116">
        <f t="shared" si="1781"/>
        <v>0</v>
      </c>
      <c r="BV788" s="116">
        <f t="shared" ref="BV788:BV791" si="1914">BW788+BX788+BY788+BZ788</f>
        <v>0</v>
      </c>
      <c r="BW788" s="116">
        <f>BW310+BW325</f>
        <v>0</v>
      </c>
      <c r="BX788" s="116">
        <f>BX310+BX325</f>
        <v>0</v>
      </c>
      <c r="BY788" s="116">
        <f>BY310+BY325</f>
        <v>0</v>
      </c>
      <c r="BZ788" s="116">
        <f>BZ310+BZ325</f>
        <v>0</v>
      </c>
      <c r="CA788" s="116" t="e">
        <f>CB788+CC788+CD788</f>
        <v>#REF!</v>
      </c>
      <c r="CB788" s="116" t="e">
        <f>CB720+CB310+CB314</f>
        <v>#REF!</v>
      </c>
      <c r="CC788" s="116" t="e">
        <f>CC720+CC310</f>
        <v>#REF!</v>
      </c>
      <c r="CD788" s="116" t="e">
        <f>CD720+CD310</f>
        <v>#REF!</v>
      </c>
      <c r="CE788" s="116">
        <f>CF788+CG788+CH788+CI788</f>
        <v>7036123.2000000002</v>
      </c>
      <c r="CF788" s="116">
        <f>CF310+CF325</f>
        <v>1719405.71</v>
      </c>
      <c r="CG788" s="116">
        <f>CG310+CG325</f>
        <v>5316717.49</v>
      </c>
      <c r="CH788" s="116">
        <f>CH310+CH325</f>
        <v>0</v>
      </c>
      <c r="CI788" s="116">
        <f>CI310+CI325</f>
        <v>0</v>
      </c>
      <c r="CJ788" s="116">
        <f>CJ310</f>
        <v>0</v>
      </c>
      <c r="CK788" s="116">
        <f t="shared" ref="CK788:CK791" si="1915">CL788+CM788+CN788+CO788</f>
        <v>7036123.2000000002</v>
      </c>
      <c r="CL788" s="116">
        <f>CL310+CL325</f>
        <v>1719405.71</v>
      </c>
      <c r="CM788" s="116">
        <f>CM310+CM325</f>
        <v>5316717.49</v>
      </c>
      <c r="CN788" s="116">
        <f>CN310+CN325</f>
        <v>0</v>
      </c>
      <c r="CO788" s="116">
        <f>CO310+CO325</f>
        <v>0</v>
      </c>
    </row>
    <row r="789" spans="2:93" s="25" customFormat="1" ht="41.25" customHeight="1" x14ac:dyDescent="0.25">
      <c r="B789" s="832" t="s">
        <v>473</v>
      </c>
      <c r="C789" s="833"/>
      <c r="D789" s="183"/>
      <c r="E789" s="183"/>
      <c r="F789" s="183"/>
      <c r="G789" s="183"/>
      <c r="H789" s="183"/>
      <c r="I789" s="192"/>
      <c r="J789" s="594"/>
      <c r="K789" s="192"/>
      <c r="L789" s="594"/>
      <c r="M789" s="192"/>
      <c r="N789" s="594"/>
      <c r="O789" s="192"/>
      <c r="P789" s="594"/>
      <c r="Q789" s="192"/>
      <c r="R789" s="116"/>
      <c r="S789" s="192">
        <f>W789</f>
        <v>391955.99807999999</v>
      </c>
      <c r="T789" s="594">
        <v>0</v>
      </c>
      <c r="U789" s="192"/>
      <c r="V789" s="116"/>
      <c r="W789" s="192">
        <f>W311</f>
        <v>391955.99807999999</v>
      </c>
      <c r="X789" s="594">
        <v>0</v>
      </c>
      <c r="Y789" s="192"/>
      <c r="Z789" s="116"/>
      <c r="AA789" s="192"/>
      <c r="AB789" s="116"/>
      <c r="AC789" s="192"/>
      <c r="AD789" s="594"/>
      <c r="AE789" s="192"/>
      <c r="AF789" s="594"/>
      <c r="AG789" s="192"/>
      <c r="AH789" s="594"/>
      <c r="AI789" s="192"/>
      <c r="AJ789" s="116"/>
      <c r="AK789" s="192"/>
      <c r="AL789" s="597"/>
      <c r="AM789" s="116"/>
      <c r="AN789" s="116"/>
      <c r="AO789" s="116"/>
      <c r="AP789" s="116"/>
      <c r="AQ789" s="116"/>
      <c r="AR789" s="116"/>
      <c r="AS789" s="116"/>
      <c r="AT789" s="116"/>
      <c r="AU789" s="116"/>
      <c r="AV789" s="116"/>
      <c r="AW789" s="116"/>
      <c r="AX789" s="116"/>
      <c r="AY789" s="116"/>
      <c r="AZ789" s="116"/>
      <c r="BA789" s="116"/>
      <c r="BB789" s="116"/>
      <c r="BC789" s="116"/>
      <c r="BD789" s="116"/>
      <c r="BE789" s="116"/>
      <c r="BF789" s="116"/>
      <c r="BG789" s="116"/>
      <c r="BH789" s="116"/>
      <c r="BI789" s="116"/>
      <c r="BJ789" s="116"/>
      <c r="BK789" s="116"/>
      <c r="BL789" s="116"/>
      <c r="BM789" s="116"/>
      <c r="BN789" s="116"/>
      <c r="BO789" s="116"/>
      <c r="BP789" s="116"/>
      <c r="BQ789" s="116"/>
      <c r="BR789" s="116"/>
      <c r="BS789" s="116"/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</row>
    <row r="790" spans="2:93" s="201" customFormat="1" ht="52.5" customHeight="1" x14ac:dyDescent="0.25">
      <c r="B790" s="854" t="s">
        <v>266</v>
      </c>
      <c r="C790" s="854"/>
      <c r="D790" s="246">
        <f t="shared" si="1909"/>
        <v>2363476.2100000004</v>
      </c>
      <c r="E790" s="246">
        <f>E327</f>
        <v>0</v>
      </c>
      <c r="F790" s="246">
        <f>F327</f>
        <v>2363476.2100000004</v>
      </c>
      <c r="G790" s="246">
        <f>G327</f>
        <v>0</v>
      </c>
      <c r="H790" s="246">
        <f>H327</f>
        <v>0</v>
      </c>
      <c r="I790" s="476">
        <f t="shared" si="1910"/>
        <v>1270313.58739</v>
      </c>
      <c r="J790" s="571">
        <f t="shared" si="1900"/>
        <v>0.53747678187545611</v>
      </c>
      <c r="K790" s="476">
        <f>K327</f>
        <v>0</v>
      </c>
      <c r="L790" s="571">
        <v>0</v>
      </c>
      <c r="M790" s="476">
        <f>M327</f>
        <v>1270313.58739</v>
      </c>
      <c r="N790" s="571">
        <f t="shared" si="1902"/>
        <v>0.53747678187545611</v>
      </c>
      <c r="O790" s="476">
        <f>O327</f>
        <v>0</v>
      </c>
      <c r="P790" s="571">
        <v>0</v>
      </c>
      <c r="Q790" s="476">
        <f>Q327</f>
        <v>0</v>
      </c>
      <c r="R790" s="202"/>
      <c r="S790" s="476">
        <f t="shared" si="1904"/>
        <v>1804921.2047600001</v>
      </c>
      <c r="T790" s="571">
        <f t="shared" si="1905"/>
        <v>0.76367225408204964</v>
      </c>
      <c r="U790" s="476">
        <f>U327</f>
        <v>0</v>
      </c>
      <c r="V790" s="202"/>
      <c r="W790" s="476">
        <f>W327</f>
        <v>1804921.2047600001</v>
      </c>
      <c r="X790" s="571">
        <f t="shared" si="1906"/>
        <v>0.76367225408204964</v>
      </c>
      <c r="Y790" s="476">
        <f>Y327</f>
        <v>0</v>
      </c>
      <c r="Z790" s="202"/>
      <c r="AA790" s="476">
        <f>AA327</f>
        <v>0</v>
      </c>
      <c r="AB790" s="202"/>
      <c r="AC790" s="476">
        <f t="shared" si="1907"/>
        <v>1692773.25532</v>
      </c>
      <c r="AD790" s="571">
        <f t="shared" si="1908"/>
        <v>0.71622182959057568</v>
      </c>
      <c r="AE790" s="476">
        <f>AE327</f>
        <v>0</v>
      </c>
      <c r="AF790" s="571"/>
      <c r="AG790" s="476">
        <f>AG327</f>
        <v>1692773.25532</v>
      </c>
      <c r="AH790" s="571">
        <f t="shared" si="1755"/>
        <v>0.71622182959057568</v>
      </c>
      <c r="AI790" s="476">
        <f>AI327</f>
        <v>0</v>
      </c>
      <c r="AJ790" s="202"/>
      <c r="AK790" s="476">
        <f>AK327</f>
        <v>0</v>
      </c>
      <c r="AL790" s="616"/>
      <c r="AM790" s="202"/>
      <c r="AN790" s="202"/>
      <c r="AO790" s="202"/>
      <c r="AP790" s="202"/>
      <c r="AQ790" s="202"/>
      <c r="AR790" s="202"/>
      <c r="AS790" s="202"/>
      <c r="AT790" s="202"/>
      <c r="AU790" s="202">
        <f>AU721</f>
        <v>1.4689999632537365E-2</v>
      </c>
      <c r="AV790" s="202">
        <f t="shared" si="1911"/>
        <v>2363476.2246900001</v>
      </c>
      <c r="AW790" s="202">
        <f t="shared" ref="AW790:BH790" si="1916">AW327</f>
        <v>0</v>
      </c>
      <c r="AX790" s="202">
        <f t="shared" si="1916"/>
        <v>2363476.2246900001</v>
      </c>
      <c r="AY790" s="202">
        <f t="shared" si="1916"/>
        <v>0</v>
      </c>
      <c r="AZ790" s="202">
        <f t="shared" si="1916"/>
        <v>0</v>
      </c>
      <c r="BA790" s="202">
        <f t="shared" si="1916"/>
        <v>0</v>
      </c>
      <c r="BB790" s="202">
        <f t="shared" si="1916"/>
        <v>0</v>
      </c>
      <c r="BC790" s="202">
        <f t="shared" si="1916"/>
        <v>0</v>
      </c>
      <c r="BD790" s="202">
        <f t="shared" si="1916"/>
        <v>0</v>
      </c>
      <c r="BE790" s="202">
        <f t="shared" si="1916"/>
        <v>0</v>
      </c>
      <c r="BF790" s="202">
        <f t="shared" si="1916"/>
        <v>0</v>
      </c>
      <c r="BG790" s="202">
        <f t="shared" si="1916"/>
        <v>0</v>
      </c>
      <c r="BH790" s="202">
        <f t="shared" si="1916"/>
        <v>0</v>
      </c>
      <c r="BI790" s="202">
        <f t="shared" si="1912"/>
        <v>1216606</v>
      </c>
      <c r="BJ790" s="202">
        <f>BJ327</f>
        <v>0</v>
      </c>
      <c r="BK790" s="202">
        <f>BK327</f>
        <v>1216606</v>
      </c>
      <c r="BL790" s="202">
        <f>BL327</f>
        <v>0</v>
      </c>
      <c r="BM790" s="202">
        <f>BM327</f>
        <v>0</v>
      </c>
      <c r="BN790" s="202">
        <f>BN721</f>
        <v>0</v>
      </c>
      <c r="BO790" s="202">
        <f t="shared" si="1913"/>
        <v>1216605.9999999998</v>
      </c>
      <c r="BP790" s="202">
        <f>BP327</f>
        <v>0</v>
      </c>
      <c r="BQ790" s="202">
        <f>BQ327</f>
        <v>1216605.9999999998</v>
      </c>
      <c r="BR790" s="202">
        <f>BR327</f>
        <v>0</v>
      </c>
      <c r="BS790" s="202">
        <f>BS327</f>
        <v>0</v>
      </c>
      <c r="BT790" s="202">
        <f t="shared" si="1780"/>
        <v>0</v>
      </c>
      <c r="BU790" s="202">
        <f t="shared" si="1781"/>
        <v>0</v>
      </c>
      <c r="BV790" s="202">
        <f t="shared" si="1914"/>
        <v>0</v>
      </c>
      <c r="BW790" s="202">
        <f>BW327</f>
        <v>0</v>
      </c>
      <c r="BX790" s="202">
        <f>BX327</f>
        <v>0</v>
      </c>
      <c r="BY790" s="202">
        <f>BY327</f>
        <v>0</v>
      </c>
      <c r="BZ790" s="202">
        <f>BZ327</f>
        <v>0</v>
      </c>
      <c r="CA790" s="202">
        <f t="shared" ref="CA790:CD791" si="1917">CA721</f>
        <v>0</v>
      </c>
      <c r="CB790" s="202">
        <f t="shared" si="1917"/>
        <v>0</v>
      </c>
      <c r="CC790" s="202">
        <f t="shared" si="1917"/>
        <v>0</v>
      </c>
      <c r="CD790" s="202">
        <f t="shared" si="1917"/>
        <v>0</v>
      </c>
      <c r="CE790" s="202">
        <f t="shared" ref="CE790" si="1918">CF790+CH790+CI790</f>
        <v>0</v>
      </c>
      <c r="CF790" s="202">
        <f>CF327</f>
        <v>0</v>
      </c>
      <c r="CG790" s="202">
        <f>CG327</f>
        <v>0</v>
      </c>
      <c r="CH790" s="202">
        <f>CH327</f>
        <v>0</v>
      </c>
      <c r="CI790" s="202">
        <f>CI327</f>
        <v>0</v>
      </c>
      <c r="CJ790" s="202">
        <f>CJ721</f>
        <v>0</v>
      </c>
      <c r="CK790" s="202">
        <f t="shared" si="1915"/>
        <v>0</v>
      </c>
      <c r="CL790" s="202">
        <f>CL327</f>
        <v>0</v>
      </c>
      <c r="CM790" s="202">
        <f>CM327</f>
        <v>0</v>
      </c>
      <c r="CN790" s="202">
        <f>CN327</f>
        <v>0</v>
      </c>
      <c r="CO790" s="202">
        <f>CO327</f>
        <v>0</v>
      </c>
    </row>
    <row r="791" spans="2:93" s="357" customFormat="1" ht="52.5" customHeight="1" x14ac:dyDescent="0.25">
      <c r="B791" s="848" t="s">
        <v>283</v>
      </c>
      <c r="C791" s="849"/>
      <c r="D791" s="779">
        <f t="shared" si="1909"/>
        <v>346117.6</v>
      </c>
      <c r="E791" s="779">
        <f>E711</f>
        <v>145811.63620000001</v>
      </c>
      <c r="F791" s="779"/>
      <c r="G791" s="779">
        <f>G722</f>
        <v>0</v>
      </c>
      <c r="H791" s="779">
        <f>H722</f>
        <v>200305.9638</v>
      </c>
      <c r="I791" s="787">
        <f>K791+Q791</f>
        <v>212352.58645</v>
      </c>
      <c r="J791" s="783">
        <f t="shared" si="1900"/>
        <v>0.61352727064442847</v>
      </c>
      <c r="K791" s="787">
        <f>K711</f>
        <v>145811.63618999999</v>
      </c>
      <c r="L791" s="783">
        <f t="shared" si="1901"/>
        <v>0.99999999993141819</v>
      </c>
      <c r="M791" s="787"/>
      <c r="N791" s="783">
        <v>0</v>
      </c>
      <c r="O791" s="787">
        <f>O722</f>
        <v>0</v>
      </c>
      <c r="P791" s="783">
        <v>0</v>
      </c>
      <c r="Q791" s="787">
        <f>Q722</f>
        <v>66540.950259999998</v>
      </c>
      <c r="R791" s="356"/>
      <c r="S791" s="787">
        <f t="shared" si="1904"/>
        <v>201394.80583</v>
      </c>
      <c r="T791" s="783">
        <f t="shared" si="1905"/>
        <v>0.58186814490219507</v>
      </c>
      <c r="U791" s="787">
        <f>U711</f>
        <v>145811.63618999999</v>
      </c>
      <c r="V791" s="356"/>
      <c r="W791" s="787"/>
      <c r="X791" s="783"/>
      <c r="Y791" s="787">
        <f>Y722</f>
        <v>0</v>
      </c>
      <c r="Z791" s="356"/>
      <c r="AA791" s="787">
        <f>AA722</f>
        <v>55583.16964</v>
      </c>
      <c r="AB791" s="356"/>
      <c r="AC791" s="787">
        <f t="shared" si="1907"/>
        <v>345353.06877999997</v>
      </c>
      <c r="AD791" s="783">
        <f t="shared" si="1908"/>
        <v>0.99779112295936412</v>
      </c>
      <c r="AE791" s="787">
        <f>AE711</f>
        <v>145811.63620000001</v>
      </c>
      <c r="AF791" s="783">
        <f t="shared" si="1863"/>
        <v>1</v>
      </c>
      <c r="AG791" s="787"/>
      <c r="AH791" s="783"/>
      <c r="AI791" s="787">
        <f>AI722</f>
        <v>0</v>
      </c>
      <c r="AJ791" s="356"/>
      <c r="AK791" s="787">
        <f>AK722</f>
        <v>199541.43257999999</v>
      </c>
      <c r="AL791" s="617"/>
      <c r="AM791" s="356"/>
      <c r="AN791" s="356"/>
      <c r="AO791" s="356"/>
      <c r="AP791" s="356"/>
      <c r="AQ791" s="356"/>
      <c r="AR791" s="356"/>
      <c r="AS791" s="356"/>
      <c r="AT791" s="356"/>
      <c r="AU791" s="356">
        <f>AU722</f>
        <v>-200305.96379999997</v>
      </c>
      <c r="AV791" s="356">
        <f t="shared" si="1911"/>
        <v>145811.63620000001</v>
      </c>
      <c r="AW791" s="356">
        <f>AW711</f>
        <v>145811.63620000001</v>
      </c>
      <c r="AX791" s="356"/>
      <c r="AY791" s="356">
        <f t="shared" ref="AY791:BH791" si="1919">AY722</f>
        <v>0</v>
      </c>
      <c r="AZ791" s="356">
        <f t="shared" si="1919"/>
        <v>0</v>
      </c>
      <c r="BA791" s="356">
        <f t="shared" si="1919"/>
        <v>0</v>
      </c>
      <c r="BB791" s="356">
        <f t="shared" si="1919"/>
        <v>0</v>
      </c>
      <c r="BC791" s="356">
        <f t="shared" si="1919"/>
        <v>0</v>
      </c>
      <c r="BD791" s="356">
        <f t="shared" si="1919"/>
        <v>0</v>
      </c>
      <c r="BE791" s="356">
        <f t="shared" si="1919"/>
        <v>346117.6</v>
      </c>
      <c r="BF791" s="356">
        <f t="shared" si="1919"/>
        <v>346117.6</v>
      </c>
      <c r="BG791" s="356">
        <f t="shared" si="1919"/>
        <v>0</v>
      </c>
      <c r="BH791" s="356">
        <f t="shared" si="1919"/>
        <v>0</v>
      </c>
      <c r="BI791" s="356">
        <f t="shared" si="1912"/>
        <v>300000</v>
      </c>
      <c r="BJ791" s="356">
        <f>BJ711</f>
        <v>300000</v>
      </c>
      <c r="BK791" s="356"/>
      <c r="BL791" s="356">
        <f>BL722</f>
        <v>0</v>
      </c>
      <c r="BM791" s="356">
        <f>BM722</f>
        <v>0</v>
      </c>
      <c r="BN791" s="356">
        <f>BN722</f>
        <v>0</v>
      </c>
      <c r="BO791" s="356">
        <f t="shared" si="1913"/>
        <v>300000</v>
      </c>
      <c r="BP791" s="356">
        <f>BP711</f>
        <v>300000</v>
      </c>
      <c r="BQ791" s="356"/>
      <c r="BR791" s="356">
        <f>BR722</f>
        <v>0</v>
      </c>
      <c r="BS791" s="356">
        <f>BS722</f>
        <v>0</v>
      </c>
      <c r="BT791" s="356">
        <f>BT722</f>
        <v>0</v>
      </c>
      <c r="BU791" s="356">
        <f>BU722</f>
        <v>0</v>
      </c>
      <c r="BV791" s="356">
        <f t="shared" si="1914"/>
        <v>0</v>
      </c>
      <c r="BW791" s="356">
        <f>BW711</f>
        <v>0</v>
      </c>
      <c r="BX791" s="356"/>
      <c r="BY791" s="356">
        <f>BY722</f>
        <v>0</v>
      </c>
      <c r="BZ791" s="356">
        <f>BZ722</f>
        <v>0</v>
      </c>
      <c r="CA791" s="356">
        <f t="shared" si="1917"/>
        <v>0</v>
      </c>
      <c r="CB791" s="356">
        <f t="shared" si="1917"/>
        <v>0</v>
      </c>
      <c r="CC791" s="356">
        <f t="shared" si="1917"/>
        <v>0</v>
      </c>
      <c r="CD791" s="356">
        <f t="shared" si="1917"/>
        <v>0</v>
      </c>
      <c r="CE791" s="356">
        <f>CE722</f>
        <v>0</v>
      </c>
      <c r="CF791" s="356">
        <f>CF711</f>
        <v>0</v>
      </c>
      <c r="CG791" s="356"/>
      <c r="CH791" s="356">
        <f>CH722</f>
        <v>0</v>
      </c>
      <c r="CI791" s="356">
        <f>CI722</f>
        <v>0</v>
      </c>
      <c r="CJ791" s="356">
        <f>CJ722</f>
        <v>0</v>
      </c>
      <c r="CK791" s="356">
        <f t="shared" si="1915"/>
        <v>0</v>
      </c>
      <c r="CL791" s="356">
        <f>CL711</f>
        <v>0</v>
      </c>
      <c r="CM791" s="356"/>
      <c r="CN791" s="356">
        <f>CN722</f>
        <v>0</v>
      </c>
      <c r="CO791" s="356">
        <f>CO722</f>
        <v>0</v>
      </c>
    </row>
    <row r="792" spans="2:93" s="104" customFormat="1" ht="44.25" customHeight="1" x14ac:dyDescent="0.3">
      <c r="B792" s="898" t="s">
        <v>183</v>
      </c>
      <c r="C792" s="899"/>
      <c r="D792" s="899"/>
      <c r="E792" s="899"/>
      <c r="F792" s="899"/>
      <c r="G792" s="899"/>
      <c r="H792" s="899"/>
      <c r="I792" s="899"/>
      <c r="J792" s="899"/>
      <c r="K792" s="899"/>
      <c r="L792" s="899"/>
      <c r="M792" s="899"/>
      <c r="N792" s="899"/>
      <c r="O792" s="899"/>
      <c r="P792" s="899"/>
      <c r="Q792" s="899"/>
      <c r="R792" s="899"/>
      <c r="S792" s="899"/>
      <c r="T792" s="899"/>
      <c r="U792" s="899"/>
      <c r="V792" s="899"/>
      <c r="W792" s="899"/>
      <c r="X792" s="899"/>
      <c r="Y792" s="899"/>
      <c r="Z792" s="899"/>
      <c r="AA792" s="899"/>
      <c r="AB792" s="899"/>
      <c r="AC792" s="899"/>
      <c r="AD792" s="899"/>
      <c r="AE792" s="899"/>
      <c r="AF792" s="899"/>
      <c r="AG792" s="899"/>
      <c r="AH792" s="899"/>
      <c r="AI792" s="899"/>
      <c r="AJ792" s="899"/>
      <c r="AK792" s="899"/>
      <c r="AL792" s="899"/>
      <c r="AM792" s="899"/>
      <c r="AN792" s="899"/>
      <c r="AO792" s="899"/>
      <c r="AP792" s="899"/>
      <c r="AQ792" s="899"/>
      <c r="AR792" s="899"/>
      <c r="AS792" s="899"/>
      <c r="AT792" s="899"/>
      <c r="AU792" s="899"/>
      <c r="AV792" s="899"/>
      <c r="AW792" s="899"/>
      <c r="AX792" s="899"/>
      <c r="AY792" s="899"/>
      <c r="AZ792" s="899"/>
      <c r="BA792" s="899"/>
      <c r="BB792" s="899"/>
      <c r="BC792" s="899"/>
      <c r="BD792" s="899"/>
      <c r="BE792" s="899"/>
      <c r="BF792" s="899"/>
      <c r="BG792" s="899"/>
      <c r="BH792" s="899"/>
      <c r="BI792" s="899"/>
      <c r="BJ792" s="899"/>
      <c r="BK792" s="899"/>
      <c r="BL792" s="899"/>
      <c r="BM792" s="899"/>
      <c r="BN792" s="899"/>
      <c r="BO792" s="899"/>
      <c r="BP792" s="899"/>
      <c r="BQ792" s="899"/>
      <c r="BR792" s="899"/>
      <c r="BS792" s="899"/>
      <c r="BT792" s="899"/>
      <c r="BU792" s="899"/>
      <c r="BV792" s="899"/>
      <c r="BW792" s="899"/>
      <c r="BX792" s="899"/>
      <c r="BY792" s="899"/>
      <c r="BZ792" s="899"/>
      <c r="CA792" s="899"/>
      <c r="CB792" s="899"/>
      <c r="CC792" s="899"/>
      <c r="CD792" s="899"/>
      <c r="CE792" s="899"/>
      <c r="CF792" s="899"/>
      <c r="CG792" s="899"/>
      <c r="CH792" s="899"/>
      <c r="CI792" s="899"/>
      <c r="CJ792" s="899"/>
      <c r="CK792" s="899"/>
    </row>
    <row r="793" spans="2:93" s="104" customFormat="1" ht="73.5" hidden="1" customHeight="1" x14ac:dyDescent="0.3"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21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</row>
    <row r="794" spans="2:93" s="104" customFormat="1" ht="69.75" customHeight="1" x14ac:dyDescent="0.3">
      <c r="B794" s="863" t="s">
        <v>184</v>
      </c>
      <c r="C794" s="864"/>
      <c r="D794" s="864"/>
      <c r="E794" s="864"/>
      <c r="F794" s="864"/>
      <c r="G794" s="864"/>
      <c r="H794" s="864"/>
      <c r="I794" s="864"/>
      <c r="J794" s="864"/>
      <c r="K794" s="864"/>
      <c r="L794" s="864"/>
      <c r="M794" s="864"/>
      <c r="N794" s="864"/>
      <c r="O794" s="864"/>
      <c r="P794" s="864"/>
      <c r="Q794" s="864"/>
      <c r="R794" s="864"/>
      <c r="S794" s="864"/>
      <c r="T794" s="864"/>
      <c r="U794" s="864"/>
      <c r="V794" s="864"/>
      <c r="W794" s="864"/>
      <c r="X794" s="864"/>
      <c r="Y794" s="864"/>
      <c r="Z794" s="864"/>
      <c r="AA794" s="864"/>
      <c r="AB794" s="864"/>
      <c r="AC794" s="864"/>
      <c r="AD794" s="864"/>
      <c r="AE794" s="864"/>
      <c r="AF794" s="864"/>
      <c r="AG794" s="864"/>
      <c r="AH794" s="864"/>
      <c r="AI794" s="864"/>
      <c r="AJ794" s="864"/>
      <c r="AK794" s="864"/>
      <c r="AL794" s="864"/>
      <c r="AM794" s="864"/>
      <c r="AN794" s="864"/>
      <c r="AO794" s="864"/>
      <c r="AP794" s="864"/>
      <c r="AQ794" s="864"/>
      <c r="AR794" s="864"/>
      <c r="AS794" s="864"/>
      <c r="AT794" s="864"/>
      <c r="AU794" s="864"/>
      <c r="AV794" s="864"/>
      <c r="AW794" s="864"/>
      <c r="AX794" s="864"/>
      <c r="AY794" s="864"/>
      <c r="AZ794" s="864"/>
      <c r="BA794" s="864"/>
      <c r="BB794" s="864"/>
      <c r="BC794" s="864"/>
      <c r="BD794" s="864"/>
      <c r="BE794" s="864"/>
      <c r="BF794" s="864"/>
      <c r="BG794" s="864"/>
      <c r="BH794" s="864"/>
      <c r="BI794" s="864"/>
      <c r="BJ794" s="864"/>
      <c r="BK794" s="864"/>
      <c r="BL794" s="864"/>
      <c r="BM794" s="864"/>
      <c r="BN794" s="864"/>
      <c r="BO794" s="864"/>
      <c r="BP794" s="864"/>
      <c r="BQ794" s="864"/>
      <c r="BR794" s="864"/>
      <c r="BS794" s="864"/>
      <c r="BT794" s="864"/>
      <c r="BU794" s="864"/>
      <c r="BV794" s="864"/>
      <c r="BW794" s="864"/>
      <c r="BX794" s="864"/>
      <c r="BY794" s="864"/>
      <c r="BZ794" s="864"/>
      <c r="CA794" s="864"/>
      <c r="CB794" s="864"/>
      <c r="CC794" s="864"/>
      <c r="CD794" s="864"/>
      <c r="CE794" s="864"/>
      <c r="CF794" s="864"/>
      <c r="CG794" s="864"/>
      <c r="CH794" s="864"/>
      <c r="CI794" s="864"/>
      <c r="CJ794" s="864"/>
      <c r="CK794" s="864"/>
    </row>
    <row r="795" spans="2:93" s="399" customFormat="1" ht="113.25" hidden="1" customHeight="1" x14ac:dyDescent="0.35">
      <c r="B795" s="398" t="s">
        <v>34</v>
      </c>
      <c r="C795" s="373" t="s">
        <v>363</v>
      </c>
      <c r="D795" s="387">
        <f>E795+F795+G795+H795</f>
        <v>757207.34009000007</v>
      </c>
      <c r="E795" s="387">
        <f>E796</f>
        <v>560042.27298000001</v>
      </c>
      <c r="F795" s="387">
        <f t="shared" ref="F795:H795" si="1920">F796</f>
        <v>132889.23962000001</v>
      </c>
      <c r="G795" s="387">
        <f t="shared" si="1920"/>
        <v>64275.827490000003</v>
      </c>
      <c r="H795" s="387">
        <f t="shared" si="1920"/>
        <v>0</v>
      </c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  <c r="Y795" s="387"/>
      <c r="Z795" s="387"/>
      <c r="AA795" s="387"/>
      <c r="AB795" s="387"/>
      <c r="AC795" s="202"/>
      <c r="AD795" s="387"/>
      <c r="AE795" s="387"/>
      <c r="AF795" s="387"/>
      <c r="AG795" s="387"/>
      <c r="AH795" s="387"/>
      <c r="AI795" s="387"/>
      <c r="AJ795" s="387"/>
      <c r="AK795" s="387"/>
      <c r="AL795" s="202"/>
      <c r="AM795" s="387"/>
      <c r="AN795" s="387"/>
      <c r="AO795" s="387"/>
      <c r="AP795" s="387"/>
      <c r="AQ795" s="387"/>
      <c r="AR795" s="387"/>
      <c r="AS795" s="387"/>
      <c r="AT795" s="387"/>
      <c r="AU795" s="387"/>
      <c r="AV795" s="128">
        <f>AW795+AX795+AY795+AZ795</f>
        <v>774247.66009000002</v>
      </c>
      <c r="AW795" s="387">
        <f>AW796</f>
        <v>575460.59297999996</v>
      </c>
      <c r="AX795" s="387">
        <f t="shared" ref="AX795:AZ795" si="1921">AX796</f>
        <v>134511.23962000001</v>
      </c>
      <c r="AY795" s="387">
        <f t="shared" si="1921"/>
        <v>64275.827490000003</v>
      </c>
      <c r="AZ795" s="387">
        <f t="shared" si="1921"/>
        <v>0</v>
      </c>
      <c r="BA795" s="387"/>
      <c r="BB795" s="387"/>
      <c r="BC795" s="387"/>
      <c r="BD795" s="387"/>
      <c r="BE795" s="387"/>
      <c r="BF795" s="387"/>
      <c r="BG795" s="387"/>
      <c r="BH795" s="387"/>
      <c r="BI795" s="202">
        <f>BJ795+BK795+BL795+BM795</f>
        <v>757207.34009000007</v>
      </c>
      <c r="BJ795" s="387">
        <f>BJ796</f>
        <v>560042.27298000001</v>
      </c>
      <c r="BK795" s="387">
        <f t="shared" ref="BK795" si="1922">BK796</f>
        <v>132889.23962000001</v>
      </c>
      <c r="BL795" s="387">
        <f t="shared" ref="BL795" si="1923">BL796</f>
        <v>64275.827490000003</v>
      </c>
      <c r="BM795" s="387">
        <f t="shared" ref="BM795" si="1924">BM796</f>
        <v>0</v>
      </c>
      <c r="BN795" s="374"/>
      <c r="BO795" s="202">
        <f>BP795+BQ795+BR795+BS795</f>
        <v>757207.34009000007</v>
      </c>
      <c r="BP795" s="202">
        <f>BP796</f>
        <v>560042.27298000001</v>
      </c>
      <c r="BQ795" s="387">
        <f t="shared" ref="BQ795:BS795" si="1925">BQ796</f>
        <v>132889.23962000001</v>
      </c>
      <c r="BR795" s="387">
        <f t="shared" si="1925"/>
        <v>64275.827490000003</v>
      </c>
      <c r="BS795" s="387">
        <f t="shared" si="1925"/>
        <v>0</v>
      </c>
      <c r="BT795" s="388"/>
      <c r="BU795" s="388"/>
      <c r="BV795" s="202">
        <f>BW795+BX795+BY795+BZ795</f>
        <v>756517.60988</v>
      </c>
      <c r="BW795" s="387">
        <f>BW796</f>
        <v>560042.27298000001</v>
      </c>
      <c r="BX795" s="387">
        <f t="shared" ref="BX795" si="1926">BX796</f>
        <v>132889.23962000001</v>
      </c>
      <c r="BY795" s="387">
        <f t="shared" ref="BY795" si="1927">BY796</f>
        <v>63586.097280000002</v>
      </c>
      <c r="BZ795" s="387">
        <f t="shared" ref="BZ795" si="1928">BZ796</f>
        <v>0</v>
      </c>
      <c r="CA795" s="374"/>
      <c r="CB795" s="387"/>
      <c r="CC795" s="387"/>
      <c r="CD795" s="387"/>
      <c r="CE795" s="387"/>
      <c r="CF795" s="388"/>
      <c r="CG795" s="388"/>
      <c r="CH795" s="388"/>
      <c r="CI795" s="388"/>
      <c r="CJ795" s="374"/>
      <c r="CK795" s="202">
        <f>CL795+CM795+CN795+CO795</f>
        <v>756517.60988</v>
      </c>
      <c r="CL795" s="387">
        <f>CL796</f>
        <v>560042.27298000001</v>
      </c>
      <c r="CM795" s="387">
        <f t="shared" ref="CM795:CO795" si="1929">CM796</f>
        <v>132889.23962000001</v>
      </c>
      <c r="CN795" s="387">
        <f t="shared" si="1929"/>
        <v>63586.097280000002</v>
      </c>
      <c r="CO795" s="387">
        <f t="shared" si="1929"/>
        <v>0</v>
      </c>
    </row>
    <row r="796" spans="2:93" s="444" customFormat="1" ht="84.75" customHeight="1" x14ac:dyDescent="0.3">
      <c r="B796" s="443" t="s">
        <v>34</v>
      </c>
      <c r="C796" s="440" t="s">
        <v>413</v>
      </c>
      <c r="D796" s="405">
        <f>E796+F796+G796+H796</f>
        <v>757207.34009000007</v>
      </c>
      <c r="E796" s="405">
        <v>560042.27298000001</v>
      </c>
      <c r="F796" s="405">
        <v>132889.23962000001</v>
      </c>
      <c r="G796" s="405">
        <v>64275.827490000003</v>
      </c>
      <c r="H796" s="409"/>
      <c r="I796" s="405">
        <f>K796+M796+O796+Q796</f>
        <v>606996.47840999998</v>
      </c>
      <c r="J796" s="570">
        <f>I796/D796</f>
        <v>0.8016251907144134</v>
      </c>
      <c r="K796" s="405">
        <v>500440.34548999998</v>
      </c>
      <c r="L796" s="570">
        <f>K796/E796</f>
        <v>0.89357602030136662</v>
      </c>
      <c r="M796" s="404">
        <v>64745.073109999998</v>
      </c>
      <c r="N796" s="570">
        <f>M796/F796</f>
        <v>0.48721080273421757</v>
      </c>
      <c r="O796" s="404">
        <v>41811.059809999999</v>
      </c>
      <c r="P796" s="570">
        <f>O796/G796</f>
        <v>0.65049430622273885</v>
      </c>
      <c r="Q796" s="408"/>
      <c r="R796" s="408"/>
      <c r="S796" s="405">
        <f t="shared" ref="S796:S818" si="1930">U796+W796+Y796+AA796</f>
        <v>613983.17243000004</v>
      </c>
      <c r="T796" s="570">
        <f t="shared" ref="T796:T818" si="1931">S796/D796</f>
        <v>0.81085211397584089</v>
      </c>
      <c r="U796" s="405">
        <v>509718.06602000003</v>
      </c>
      <c r="V796" s="584">
        <f>U796/E796</f>
        <v>0.91014212785719995</v>
      </c>
      <c r="W796" s="405">
        <v>56720.416770000003</v>
      </c>
      <c r="X796" s="584">
        <f>W796/F796</f>
        <v>0.42682475219358174</v>
      </c>
      <c r="Y796" s="405">
        <f>'[20]2024_2026'!$Y$795</f>
        <v>47544.689639999997</v>
      </c>
      <c r="Z796" s="584">
        <f>Y796/G796</f>
        <v>0.73969782259741379</v>
      </c>
      <c r="AA796" s="408"/>
      <c r="AB796" s="408"/>
      <c r="AC796" s="405">
        <f>AE796+AG796+AI796+AK796</f>
        <v>712207.88731000002</v>
      </c>
      <c r="AD796" s="570">
        <f>AC796/D796</f>
        <v>0.94057182174878085</v>
      </c>
      <c r="AE796" s="405">
        <v>538494.73089000001</v>
      </c>
      <c r="AF796" s="570">
        <f t="shared" ref="AF796:AF816" si="1932">AE796/E796</f>
        <v>0.96152515063667432</v>
      </c>
      <c r="AG796" s="405">
        <v>110312.35234</v>
      </c>
      <c r="AH796" s="570">
        <f t="shared" ref="AH796:AH815" si="1933">AG796/F796</f>
        <v>0.83010748391247358</v>
      </c>
      <c r="AI796" s="405">
        <f>'[20]2024_2026'!$AI$795</f>
        <v>63400.804080000002</v>
      </c>
      <c r="AJ796" s="570">
        <f>AI796/G796</f>
        <v>0.9863864310399405</v>
      </c>
      <c r="AK796" s="408"/>
      <c r="AL796" s="408"/>
      <c r="AM796" s="408"/>
      <c r="AN796" s="408"/>
      <c r="AO796" s="408"/>
      <c r="AP796" s="408"/>
      <c r="AQ796" s="408"/>
      <c r="AR796" s="408"/>
      <c r="AS796" s="408"/>
      <c r="AT796" s="408"/>
      <c r="AU796" s="404">
        <f>AV796-D796</f>
        <v>17040.319999999949</v>
      </c>
      <c r="AV796" s="404">
        <f>AW796+AX796+AY796+AZ796</f>
        <v>774247.66009000002</v>
      </c>
      <c r="AW796" s="404">
        <f>E796+15418.32</f>
        <v>575460.59297999996</v>
      </c>
      <c r="AX796" s="404">
        <f>134511.23962</f>
        <v>134511.23962000001</v>
      </c>
      <c r="AY796" s="404">
        <v>64275.827490000003</v>
      </c>
      <c r="AZ796" s="404"/>
      <c r="BA796" s="404">
        <f>BB796+BC796+BD796</f>
        <v>0</v>
      </c>
      <c r="BB796" s="404"/>
      <c r="BC796" s="404"/>
      <c r="BD796" s="404"/>
      <c r="BE796" s="404">
        <f>BF796+BG796+BH796</f>
        <v>624318.10047000006</v>
      </c>
      <c r="BF796" s="404">
        <f>E796</f>
        <v>560042.27298000001</v>
      </c>
      <c r="BG796" s="404">
        <f t="shared" ref="BG796:BH799" si="1934">G796</f>
        <v>64275.827490000003</v>
      </c>
      <c r="BH796" s="404">
        <f t="shared" si="1934"/>
        <v>0</v>
      </c>
      <c r="BI796" s="404">
        <f>BJ796+BK796+BL796+BM796</f>
        <v>757207.34009000007</v>
      </c>
      <c r="BJ796" s="404">
        <f>E796</f>
        <v>560042.27298000001</v>
      </c>
      <c r="BK796" s="404">
        <f>F796</f>
        <v>132889.23962000001</v>
      </c>
      <c r="BL796" s="404">
        <f>G796</f>
        <v>64275.827490000003</v>
      </c>
      <c r="BM796" s="404"/>
      <c r="BN796" s="404">
        <f>BO796-BI796</f>
        <v>0</v>
      </c>
      <c r="BO796" s="404">
        <f>BP796+BQ796+BR796+BS796</f>
        <v>757207.34009000007</v>
      </c>
      <c r="BP796" s="404">
        <f>BJ796</f>
        <v>560042.27298000001</v>
      </c>
      <c r="BQ796" s="404">
        <f>BK796</f>
        <v>132889.23962000001</v>
      </c>
      <c r="BR796" s="404">
        <f>BL796</f>
        <v>64275.827490000003</v>
      </c>
      <c r="BS796" s="404"/>
      <c r="BT796" s="404">
        <f t="shared" ref="BT796:BU796" si="1935">BL796</f>
        <v>64275.827490000003</v>
      </c>
      <c r="BU796" s="404">
        <f t="shared" si="1935"/>
        <v>0</v>
      </c>
      <c r="BV796" s="404">
        <f>BW796+BX796+BY796+BZ796</f>
        <v>756517.60988</v>
      </c>
      <c r="BW796" s="404">
        <f>BP796</f>
        <v>560042.27298000001</v>
      </c>
      <c r="BX796" s="404">
        <f>BK796</f>
        <v>132889.23962000001</v>
      </c>
      <c r="BY796" s="404">
        <v>63586.097280000002</v>
      </c>
      <c r="BZ796" s="404"/>
      <c r="CA796" s="404">
        <f>CB796+CC796+CD796</f>
        <v>0</v>
      </c>
      <c r="CB796" s="404"/>
      <c r="CC796" s="404"/>
      <c r="CD796" s="404"/>
      <c r="CE796" s="404">
        <f>CF796+CG796+CH796+CI796</f>
        <v>733139.60988</v>
      </c>
      <c r="CF796" s="404">
        <f>BW796</f>
        <v>560042.27298000001</v>
      </c>
      <c r="CG796" s="404">
        <v>109511.23961999999</v>
      </c>
      <c r="CH796" s="404">
        <f t="shared" ref="CH796:CH805" si="1936">BY796</f>
        <v>63586.097280000002</v>
      </c>
      <c r="CI796" s="404">
        <f t="shared" ref="CI796:CI805" si="1937">BZ796</f>
        <v>0</v>
      </c>
      <c r="CJ796" s="404"/>
      <c r="CK796" s="404">
        <f>CL796+CM796+CN796+CO796</f>
        <v>756517.60988</v>
      </c>
      <c r="CL796" s="404">
        <f>CF796</f>
        <v>560042.27298000001</v>
      </c>
      <c r="CM796" s="405">
        <f>BX796</f>
        <v>132889.23962000001</v>
      </c>
      <c r="CN796" s="404">
        <v>63586.097280000002</v>
      </c>
      <c r="CO796" s="409"/>
    </row>
    <row r="797" spans="2:93" s="444" customFormat="1" ht="91.5" hidden="1" customHeight="1" x14ac:dyDescent="0.3">
      <c r="B797" s="454" t="s">
        <v>18</v>
      </c>
      <c r="C797" s="440" t="s">
        <v>114</v>
      </c>
      <c r="D797" s="409">
        <f>E797+G797+H797</f>
        <v>0</v>
      </c>
      <c r="E797" s="409">
        <v>0</v>
      </c>
      <c r="F797" s="409"/>
      <c r="G797" s="409"/>
      <c r="H797" s="409"/>
      <c r="I797" s="409"/>
      <c r="J797" s="408"/>
      <c r="K797" s="408"/>
      <c r="L797" s="408"/>
      <c r="M797" s="408"/>
      <c r="N797" s="408"/>
      <c r="O797" s="408"/>
      <c r="P797" s="408"/>
      <c r="Q797" s="408"/>
      <c r="R797" s="408"/>
      <c r="S797" s="409">
        <f t="shared" si="1930"/>
        <v>0</v>
      </c>
      <c r="T797" s="570" t="e">
        <f t="shared" si="1931"/>
        <v>#DIV/0!</v>
      </c>
      <c r="U797" s="409"/>
      <c r="V797" s="408"/>
      <c r="W797" s="409"/>
      <c r="X797" s="408"/>
      <c r="Y797" s="409"/>
      <c r="Z797" s="408"/>
      <c r="AA797" s="408"/>
      <c r="AB797" s="408"/>
      <c r="AC797" s="409"/>
      <c r="AD797" s="408"/>
      <c r="AE797" s="409">
        <v>0</v>
      </c>
      <c r="AF797" s="570" t="e">
        <f t="shared" si="1932"/>
        <v>#DIV/0!</v>
      </c>
      <c r="AG797" s="409"/>
      <c r="AH797" s="570" t="e">
        <f t="shared" si="1933"/>
        <v>#DIV/0!</v>
      </c>
      <c r="AI797" s="409"/>
      <c r="AJ797" s="408"/>
      <c r="AK797" s="408"/>
      <c r="AL797" s="408"/>
      <c r="AM797" s="408"/>
      <c r="AN797" s="408"/>
      <c r="AO797" s="408"/>
      <c r="AP797" s="408"/>
      <c r="AQ797" s="408"/>
      <c r="AR797" s="408"/>
      <c r="AS797" s="408"/>
      <c r="AT797" s="408"/>
      <c r="AU797" s="404">
        <f>AV797+AW797+AX797</f>
        <v>0</v>
      </c>
      <c r="AV797" s="404">
        <f>AW797+AY797+AZ797</f>
        <v>0</v>
      </c>
      <c r="AW797" s="404">
        <v>0</v>
      </c>
      <c r="AX797" s="404"/>
      <c r="AY797" s="404"/>
      <c r="AZ797" s="404"/>
      <c r="BA797" s="404">
        <f t="shared" ref="BA797:BA811" si="1938">BB797+BC797+BD797</f>
        <v>0</v>
      </c>
      <c r="BB797" s="404"/>
      <c r="BC797" s="404"/>
      <c r="BD797" s="404"/>
      <c r="BE797" s="404">
        <f t="shared" ref="BE797:BE818" si="1939">BF797+BG797+BH797</f>
        <v>0</v>
      </c>
      <c r="BF797" s="404">
        <f>E797</f>
        <v>0</v>
      </c>
      <c r="BG797" s="404">
        <f t="shared" si="1934"/>
        <v>0</v>
      </c>
      <c r="BH797" s="404">
        <f t="shared" si="1934"/>
        <v>0</v>
      </c>
      <c r="BI797" s="404">
        <f>BJ797+BL797+BM797</f>
        <v>0</v>
      </c>
      <c r="BJ797" s="404">
        <v>0</v>
      </c>
      <c r="BK797" s="404"/>
      <c r="BL797" s="404"/>
      <c r="BM797" s="404"/>
      <c r="BN797" s="404"/>
      <c r="BO797" s="404">
        <f>BP797+BR797+BS797</f>
        <v>0</v>
      </c>
      <c r="BP797" s="404">
        <v>0</v>
      </c>
      <c r="BQ797" s="404"/>
      <c r="BR797" s="404"/>
      <c r="BS797" s="404"/>
      <c r="BT797" s="404">
        <f t="shared" ref="BT797:BT818" si="1940">BL797</f>
        <v>0</v>
      </c>
      <c r="BU797" s="404">
        <f t="shared" ref="BU797:BU817" si="1941">BM797</f>
        <v>0</v>
      </c>
      <c r="BV797" s="404">
        <f>BW797+BY797+BZ797</f>
        <v>0</v>
      </c>
      <c r="BW797" s="404">
        <v>0</v>
      </c>
      <c r="BX797" s="404"/>
      <c r="BY797" s="404"/>
      <c r="BZ797" s="404"/>
      <c r="CA797" s="404">
        <f t="shared" ref="CA797:CA811" si="1942">CB797+CC797+CD797</f>
        <v>0</v>
      </c>
      <c r="CB797" s="404"/>
      <c r="CC797" s="404"/>
      <c r="CD797" s="404"/>
      <c r="CE797" s="404">
        <f t="shared" ref="CE797:CE810" si="1943">CF797+CH797+CI797</f>
        <v>0</v>
      </c>
      <c r="CF797" s="404">
        <f t="shared" ref="CF797:CF805" si="1944">BW797</f>
        <v>0</v>
      </c>
      <c r="CG797" s="404"/>
      <c r="CH797" s="404">
        <f t="shared" si="1936"/>
        <v>0</v>
      </c>
      <c r="CI797" s="404">
        <f t="shared" si="1937"/>
        <v>0</v>
      </c>
      <c r="CJ797" s="404"/>
      <c r="CK797" s="404">
        <f>CL797+CN797+CO797</f>
        <v>0</v>
      </c>
      <c r="CL797" s="408">
        <v>0</v>
      </c>
      <c r="CM797" s="408"/>
      <c r="CN797" s="408"/>
      <c r="CO797" s="409"/>
    </row>
    <row r="798" spans="2:93" s="444" customFormat="1" ht="93.75" hidden="1" customHeight="1" x14ac:dyDescent="0.3">
      <c r="B798" s="454" t="s">
        <v>18</v>
      </c>
      <c r="C798" s="440" t="s">
        <v>115</v>
      </c>
      <c r="D798" s="409">
        <f>E798</f>
        <v>0</v>
      </c>
      <c r="E798" s="409">
        <v>0</v>
      </c>
      <c r="F798" s="409"/>
      <c r="G798" s="409"/>
      <c r="H798" s="409"/>
      <c r="I798" s="409"/>
      <c r="J798" s="408"/>
      <c r="K798" s="408"/>
      <c r="L798" s="408"/>
      <c r="M798" s="408"/>
      <c r="N798" s="408"/>
      <c r="O798" s="408"/>
      <c r="P798" s="408"/>
      <c r="Q798" s="408"/>
      <c r="R798" s="408"/>
      <c r="S798" s="409">
        <f t="shared" si="1930"/>
        <v>0</v>
      </c>
      <c r="T798" s="570" t="e">
        <f t="shared" si="1931"/>
        <v>#DIV/0!</v>
      </c>
      <c r="U798" s="409"/>
      <c r="V798" s="408"/>
      <c r="W798" s="409"/>
      <c r="X798" s="408"/>
      <c r="Y798" s="409"/>
      <c r="Z798" s="408"/>
      <c r="AA798" s="408"/>
      <c r="AB798" s="408"/>
      <c r="AC798" s="409"/>
      <c r="AD798" s="408"/>
      <c r="AE798" s="409">
        <v>0</v>
      </c>
      <c r="AF798" s="570" t="e">
        <f t="shared" si="1932"/>
        <v>#DIV/0!</v>
      </c>
      <c r="AG798" s="409"/>
      <c r="AH798" s="570" t="e">
        <f t="shared" si="1933"/>
        <v>#DIV/0!</v>
      </c>
      <c r="AI798" s="409"/>
      <c r="AJ798" s="408"/>
      <c r="AK798" s="408"/>
      <c r="AL798" s="408"/>
      <c r="AM798" s="408"/>
      <c r="AN798" s="408"/>
      <c r="AO798" s="408"/>
      <c r="AP798" s="408"/>
      <c r="AQ798" s="408"/>
      <c r="AR798" s="408"/>
      <c r="AS798" s="408"/>
      <c r="AT798" s="408"/>
      <c r="AU798" s="404">
        <f>AV798</f>
        <v>0</v>
      </c>
      <c r="AV798" s="404">
        <f>AW798</f>
        <v>0</v>
      </c>
      <c r="AW798" s="404">
        <v>0</v>
      </c>
      <c r="AX798" s="404"/>
      <c r="AY798" s="404"/>
      <c r="AZ798" s="404"/>
      <c r="BA798" s="404">
        <f t="shared" si="1938"/>
        <v>0</v>
      </c>
      <c r="BB798" s="404"/>
      <c r="BC798" s="404"/>
      <c r="BD798" s="404"/>
      <c r="BE798" s="404">
        <f t="shared" si="1939"/>
        <v>0</v>
      </c>
      <c r="BF798" s="404">
        <f>E798</f>
        <v>0</v>
      </c>
      <c r="BG798" s="404">
        <f t="shared" si="1934"/>
        <v>0</v>
      </c>
      <c r="BH798" s="404">
        <f t="shared" si="1934"/>
        <v>0</v>
      </c>
      <c r="BI798" s="404">
        <f>BJ798</f>
        <v>0</v>
      </c>
      <c r="BJ798" s="404">
        <v>0</v>
      </c>
      <c r="BK798" s="404"/>
      <c r="BL798" s="404"/>
      <c r="BM798" s="404"/>
      <c r="BN798" s="404"/>
      <c r="BO798" s="404">
        <f>BP798</f>
        <v>0</v>
      </c>
      <c r="BP798" s="404">
        <v>0</v>
      </c>
      <c r="BQ798" s="404"/>
      <c r="BR798" s="404"/>
      <c r="BS798" s="404"/>
      <c r="BT798" s="404">
        <f t="shared" si="1940"/>
        <v>0</v>
      </c>
      <c r="BU798" s="404">
        <f t="shared" si="1941"/>
        <v>0</v>
      </c>
      <c r="BV798" s="404">
        <f>BW798</f>
        <v>0</v>
      </c>
      <c r="BW798" s="404">
        <v>0</v>
      </c>
      <c r="BX798" s="404"/>
      <c r="BY798" s="404"/>
      <c r="BZ798" s="404"/>
      <c r="CA798" s="404">
        <f t="shared" si="1942"/>
        <v>0</v>
      </c>
      <c r="CB798" s="404"/>
      <c r="CC798" s="404"/>
      <c r="CD798" s="404"/>
      <c r="CE798" s="404">
        <f t="shared" si="1943"/>
        <v>0</v>
      </c>
      <c r="CF798" s="404">
        <f t="shared" si="1944"/>
        <v>0</v>
      </c>
      <c r="CG798" s="404"/>
      <c r="CH798" s="404">
        <f t="shared" si="1936"/>
        <v>0</v>
      </c>
      <c r="CI798" s="404">
        <f t="shared" si="1937"/>
        <v>0</v>
      </c>
      <c r="CJ798" s="404"/>
      <c r="CK798" s="404">
        <f>CL798</f>
        <v>0</v>
      </c>
      <c r="CL798" s="408">
        <v>0</v>
      </c>
      <c r="CM798" s="408"/>
      <c r="CN798" s="408"/>
      <c r="CO798" s="409"/>
    </row>
    <row r="799" spans="2:93" s="444" customFormat="1" ht="123.75" hidden="1" customHeight="1" x14ac:dyDescent="0.3">
      <c r="B799" s="454" t="s">
        <v>23</v>
      </c>
      <c r="C799" s="440" t="s">
        <v>116</v>
      </c>
      <c r="D799" s="409">
        <v>0</v>
      </c>
      <c r="E799" s="409"/>
      <c r="F799" s="409"/>
      <c r="G799" s="409"/>
      <c r="H799" s="409"/>
      <c r="I799" s="409"/>
      <c r="J799" s="408"/>
      <c r="K799" s="408"/>
      <c r="L799" s="408"/>
      <c r="M799" s="408"/>
      <c r="N799" s="408"/>
      <c r="O799" s="408"/>
      <c r="P799" s="408"/>
      <c r="Q799" s="408"/>
      <c r="R799" s="408"/>
      <c r="S799" s="409">
        <f t="shared" si="1930"/>
        <v>0</v>
      </c>
      <c r="T799" s="570" t="e">
        <f t="shared" si="1931"/>
        <v>#DIV/0!</v>
      </c>
      <c r="U799" s="409"/>
      <c r="V799" s="408"/>
      <c r="W799" s="409"/>
      <c r="X799" s="408"/>
      <c r="Y799" s="409"/>
      <c r="Z799" s="408"/>
      <c r="AA799" s="408"/>
      <c r="AB799" s="408"/>
      <c r="AC799" s="409"/>
      <c r="AD799" s="408"/>
      <c r="AE799" s="409"/>
      <c r="AF799" s="570" t="e">
        <f t="shared" si="1932"/>
        <v>#DIV/0!</v>
      </c>
      <c r="AG799" s="409"/>
      <c r="AH799" s="570" t="e">
        <f t="shared" si="1933"/>
        <v>#DIV/0!</v>
      </c>
      <c r="AI799" s="409"/>
      <c r="AJ799" s="408"/>
      <c r="AK799" s="408"/>
      <c r="AL799" s="408"/>
      <c r="AM799" s="408"/>
      <c r="AN799" s="408"/>
      <c r="AO799" s="408"/>
      <c r="AP799" s="408"/>
      <c r="AQ799" s="408"/>
      <c r="AR799" s="408"/>
      <c r="AS799" s="408"/>
      <c r="AT799" s="408"/>
      <c r="AU799" s="404">
        <v>0</v>
      </c>
      <c r="AV799" s="404">
        <v>0</v>
      </c>
      <c r="AW799" s="404"/>
      <c r="AX799" s="404"/>
      <c r="AY799" s="404"/>
      <c r="AZ799" s="404"/>
      <c r="BA799" s="404">
        <f t="shared" si="1938"/>
        <v>0</v>
      </c>
      <c r="BB799" s="404"/>
      <c r="BC799" s="404"/>
      <c r="BD799" s="404"/>
      <c r="BE799" s="404">
        <f t="shared" si="1939"/>
        <v>0</v>
      </c>
      <c r="BF799" s="404">
        <f>E799</f>
        <v>0</v>
      </c>
      <c r="BG799" s="404">
        <f t="shared" si="1934"/>
        <v>0</v>
      </c>
      <c r="BH799" s="404">
        <f t="shared" si="1934"/>
        <v>0</v>
      </c>
      <c r="BI799" s="404">
        <v>0</v>
      </c>
      <c r="BJ799" s="404"/>
      <c r="BK799" s="404"/>
      <c r="BL799" s="404"/>
      <c r="BM799" s="404"/>
      <c r="BN799" s="404"/>
      <c r="BO799" s="404">
        <v>0</v>
      </c>
      <c r="BP799" s="404"/>
      <c r="BQ799" s="404"/>
      <c r="BR799" s="404"/>
      <c r="BS799" s="404"/>
      <c r="BT799" s="404">
        <f t="shared" si="1940"/>
        <v>0</v>
      </c>
      <c r="BU799" s="404">
        <f t="shared" si="1941"/>
        <v>0</v>
      </c>
      <c r="BV799" s="404">
        <v>0</v>
      </c>
      <c r="BW799" s="404"/>
      <c r="BX799" s="404"/>
      <c r="BY799" s="404"/>
      <c r="BZ799" s="404"/>
      <c r="CA799" s="404">
        <f t="shared" si="1942"/>
        <v>0</v>
      </c>
      <c r="CB799" s="404"/>
      <c r="CC799" s="404"/>
      <c r="CD799" s="404"/>
      <c r="CE799" s="404">
        <f t="shared" si="1943"/>
        <v>0</v>
      </c>
      <c r="CF799" s="404">
        <f t="shared" si="1944"/>
        <v>0</v>
      </c>
      <c r="CG799" s="404"/>
      <c r="CH799" s="404">
        <f t="shared" si="1936"/>
        <v>0</v>
      </c>
      <c r="CI799" s="404">
        <f t="shared" si="1937"/>
        <v>0</v>
      </c>
      <c r="CJ799" s="404"/>
      <c r="CK799" s="404">
        <v>0</v>
      </c>
      <c r="CL799" s="408"/>
      <c r="CM799" s="408"/>
      <c r="CN799" s="408"/>
      <c r="CO799" s="409"/>
    </row>
    <row r="800" spans="2:93" s="788" customFormat="1" ht="113.25" hidden="1" customHeight="1" x14ac:dyDescent="0.35">
      <c r="B800" s="443" t="s">
        <v>62</v>
      </c>
      <c r="C800" s="453" t="s">
        <v>364</v>
      </c>
      <c r="D800" s="405">
        <f>E800+F800+G800+H800</f>
        <v>1017441.8772</v>
      </c>
      <c r="E800" s="405">
        <f>E801</f>
        <v>0</v>
      </c>
      <c r="F800" s="405">
        <f t="shared" ref="F800" si="1945">F801</f>
        <v>0</v>
      </c>
      <c r="G800" s="405">
        <f t="shared" ref="G800" si="1946">G801</f>
        <v>0</v>
      </c>
      <c r="H800" s="405">
        <f t="shared" ref="H800" si="1947">H801</f>
        <v>1017441.8772</v>
      </c>
      <c r="I800" s="405"/>
      <c r="J800" s="404"/>
      <c r="K800" s="404"/>
      <c r="L800" s="404"/>
      <c r="M800" s="404"/>
      <c r="N800" s="404"/>
      <c r="O800" s="404"/>
      <c r="P800" s="404"/>
      <c r="Q800" s="404"/>
      <c r="R800" s="404"/>
      <c r="S800" s="405">
        <f t="shared" si="1930"/>
        <v>0</v>
      </c>
      <c r="T800" s="570">
        <f t="shared" si="1931"/>
        <v>0</v>
      </c>
      <c r="U800" s="405"/>
      <c r="V800" s="404"/>
      <c r="W800" s="405"/>
      <c r="X800" s="404"/>
      <c r="Y800" s="405"/>
      <c r="Z800" s="404"/>
      <c r="AA800" s="404"/>
      <c r="AB800" s="404"/>
      <c r="AC800" s="405"/>
      <c r="AD800" s="404"/>
      <c r="AE800" s="405">
        <f>AE801</f>
        <v>0</v>
      </c>
      <c r="AF800" s="570" t="e">
        <f t="shared" si="1932"/>
        <v>#DIV/0!</v>
      </c>
      <c r="AG800" s="405"/>
      <c r="AH800" s="570" t="e">
        <f t="shared" si="1933"/>
        <v>#DIV/0!</v>
      </c>
      <c r="AI800" s="405"/>
      <c r="AJ800" s="404"/>
      <c r="AK800" s="404"/>
      <c r="AL800" s="404"/>
      <c r="AM800" s="404"/>
      <c r="AN800" s="404"/>
      <c r="AO800" s="404"/>
      <c r="AP800" s="404"/>
      <c r="AQ800" s="404"/>
      <c r="AR800" s="404"/>
      <c r="AS800" s="404"/>
      <c r="AT800" s="404"/>
      <c r="AU800" s="404"/>
      <c r="AV800" s="404">
        <f>AW800+AX800+AY800+AZ800</f>
        <v>1017441.8772</v>
      </c>
      <c r="AW800" s="404">
        <f>AW801</f>
        <v>0</v>
      </c>
      <c r="AX800" s="404">
        <f t="shared" ref="AX800:AZ800" si="1948">AX801</f>
        <v>0</v>
      </c>
      <c r="AY800" s="404">
        <f t="shared" si="1948"/>
        <v>0</v>
      </c>
      <c r="AZ800" s="404">
        <f t="shared" si="1948"/>
        <v>1017441.8772</v>
      </c>
      <c r="BA800" s="404"/>
      <c r="BB800" s="404"/>
      <c r="BC800" s="404"/>
      <c r="BD800" s="404"/>
      <c r="BE800" s="404"/>
      <c r="BF800" s="404"/>
      <c r="BG800" s="404"/>
      <c r="BH800" s="404"/>
      <c r="BI800" s="404">
        <f>BJ800+BK800+BL800+BM800</f>
        <v>53006.588839999997</v>
      </c>
      <c r="BJ800" s="404">
        <f>BJ801</f>
        <v>0</v>
      </c>
      <c r="BK800" s="404">
        <f t="shared" ref="BK800" si="1949">BK801</f>
        <v>0</v>
      </c>
      <c r="BL800" s="404">
        <f t="shared" ref="BL800" si="1950">BL801</f>
        <v>0</v>
      </c>
      <c r="BM800" s="404">
        <f t="shared" ref="BM800" si="1951">BM801</f>
        <v>53006.588839999997</v>
      </c>
      <c r="BN800" s="404"/>
      <c r="BO800" s="404">
        <f>BP800+BQ800+BR800+BS800</f>
        <v>53006.588839999997</v>
      </c>
      <c r="BP800" s="404">
        <f>BP801</f>
        <v>0</v>
      </c>
      <c r="BQ800" s="404">
        <f t="shared" ref="BQ800:BS800" si="1952">BQ801</f>
        <v>0</v>
      </c>
      <c r="BR800" s="404">
        <f t="shared" si="1952"/>
        <v>0</v>
      </c>
      <c r="BS800" s="404">
        <f t="shared" si="1952"/>
        <v>53006.588839999997</v>
      </c>
      <c r="BT800" s="404"/>
      <c r="BU800" s="404"/>
      <c r="BV800" s="404">
        <f>BW800+BX800+BY800+BZ800</f>
        <v>29036.971959999999</v>
      </c>
      <c r="BW800" s="404">
        <f>BW801</f>
        <v>0</v>
      </c>
      <c r="BX800" s="404">
        <f t="shared" ref="BX800" si="1953">BX801</f>
        <v>0</v>
      </c>
      <c r="BY800" s="404">
        <f t="shared" ref="BY800" si="1954">BY801</f>
        <v>0</v>
      </c>
      <c r="BZ800" s="404">
        <f t="shared" ref="BZ800" si="1955">BZ801</f>
        <v>29036.971959999999</v>
      </c>
      <c r="CA800" s="404"/>
      <c r="CB800" s="404"/>
      <c r="CC800" s="404"/>
      <c r="CD800" s="404"/>
      <c r="CE800" s="404"/>
      <c r="CF800" s="404"/>
      <c r="CG800" s="404"/>
      <c r="CH800" s="404"/>
      <c r="CI800" s="404"/>
      <c r="CJ800" s="404"/>
      <c r="CK800" s="404">
        <f>CL800+CM800+CN800+CO800</f>
        <v>29036.971959999999</v>
      </c>
      <c r="CL800" s="404">
        <f>CL801</f>
        <v>0</v>
      </c>
      <c r="CM800" s="404">
        <f t="shared" ref="CM800:CO800" si="1956">CM801</f>
        <v>0</v>
      </c>
      <c r="CN800" s="404">
        <f t="shared" si="1956"/>
        <v>0</v>
      </c>
      <c r="CO800" s="404">
        <f t="shared" si="1956"/>
        <v>29036.971959999999</v>
      </c>
    </row>
    <row r="801" spans="2:93" s="444" customFormat="1" ht="190.5" customHeight="1" x14ac:dyDescent="0.3">
      <c r="B801" s="407" t="s">
        <v>62</v>
      </c>
      <c r="C801" s="440" t="s">
        <v>196</v>
      </c>
      <c r="D801" s="405">
        <f>E801+H801</f>
        <v>1017441.8772</v>
      </c>
      <c r="E801" s="409"/>
      <c r="F801" s="409"/>
      <c r="G801" s="409"/>
      <c r="H801" s="412">
        <v>1017441.8772</v>
      </c>
      <c r="I801" s="412">
        <f>Q801</f>
        <v>313257.96474000002</v>
      </c>
      <c r="J801" s="570">
        <f>I801/D801</f>
        <v>0.3078878231374611</v>
      </c>
      <c r="K801" s="412"/>
      <c r="L801" s="412"/>
      <c r="M801" s="412"/>
      <c r="N801" s="412"/>
      <c r="O801" s="412"/>
      <c r="P801" s="412"/>
      <c r="Q801" s="412">
        <v>313257.96474000002</v>
      </c>
      <c r="R801" s="570">
        <f>Q801/H801</f>
        <v>0.3078878231374611</v>
      </c>
      <c r="S801" s="405">
        <f t="shared" si="1930"/>
        <v>313257.96474000002</v>
      </c>
      <c r="T801" s="570">
        <f t="shared" si="1931"/>
        <v>0.3078878231374611</v>
      </c>
      <c r="U801" s="405"/>
      <c r="V801" s="412"/>
      <c r="W801" s="405"/>
      <c r="X801" s="412"/>
      <c r="Y801" s="405"/>
      <c r="Z801" s="412"/>
      <c r="AA801" s="412">
        <f>Q801</f>
        <v>313257.96474000002</v>
      </c>
      <c r="AB801" s="570">
        <f>AA801/H801</f>
        <v>0.3078878231374611</v>
      </c>
      <c r="AC801" s="405">
        <f>AK801</f>
        <v>1017441.8772</v>
      </c>
      <c r="AD801" s="570">
        <f>AC801/D801</f>
        <v>1</v>
      </c>
      <c r="AE801" s="405"/>
      <c r="AF801" s="570"/>
      <c r="AG801" s="405"/>
      <c r="AH801" s="570"/>
      <c r="AI801" s="405"/>
      <c r="AJ801" s="412"/>
      <c r="AK801" s="412">
        <f>D801</f>
        <v>1017441.8772</v>
      </c>
      <c r="AL801" s="570">
        <f>AK801/H801</f>
        <v>1</v>
      </c>
      <c r="AM801" s="412"/>
      <c r="AN801" s="412"/>
      <c r="AO801" s="412"/>
      <c r="AP801" s="412"/>
      <c r="AQ801" s="412"/>
      <c r="AR801" s="412"/>
      <c r="AS801" s="412"/>
      <c r="AT801" s="412"/>
      <c r="AU801" s="404">
        <f>AV801-H801</f>
        <v>0</v>
      </c>
      <c r="AV801" s="404">
        <f>AW801+AZ801</f>
        <v>1017441.8772</v>
      </c>
      <c r="AW801" s="404"/>
      <c r="AX801" s="404"/>
      <c r="AY801" s="404"/>
      <c r="AZ801" s="404">
        <f>817441.8772+200000</f>
        <v>1017441.8772</v>
      </c>
      <c r="BA801" s="404">
        <f t="shared" si="1938"/>
        <v>0</v>
      </c>
      <c r="BB801" s="404"/>
      <c r="BC801" s="404"/>
      <c r="BD801" s="404"/>
      <c r="BE801" s="404">
        <f t="shared" si="1939"/>
        <v>1017441.8772</v>
      </c>
      <c r="BF801" s="404">
        <f>E801</f>
        <v>0</v>
      </c>
      <c r="BG801" s="404">
        <f>G801</f>
        <v>0</v>
      </c>
      <c r="BH801" s="404">
        <f>H801</f>
        <v>1017441.8772</v>
      </c>
      <c r="BI801" s="404">
        <f>BJ801+BM801</f>
        <v>53006.588839999997</v>
      </c>
      <c r="BJ801" s="404"/>
      <c r="BK801" s="404"/>
      <c r="BL801" s="404"/>
      <c r="BM801" s="404">
        <v>53006.588839999997</v>
      </c>
      <c r="BN801" s="404">
        <v>0</v>
      </c>
      <c r="BO801" s="404">
        <f>BP801+BS801</f>
        <v>53006.588839999997</v>
      </c>
      <c r="BP801" s="404"/>
      <c r="BQ801" s="404"/>
      <c r="BR801" s="404"/>
      <c r="BS801" s="404">
        <v>53006.588839999997</v>
      </c>
      <c r="BT801" s="404">
        <f t="shared" si="1940"/>
        <v>0</v>
      </c>
      <c r="BU801" s="404">
        <f t="shared" si="1941"/>
        <v>53006.588839999997</v>
      </c>
      <c r="BV801" s="404">
        <f>BW801+BZ801</f>
        <v>29036.971959999999</v>
      </c>
      <c r="BW801" s="404"/>
      <c r="BX801" s="404"/>
      <c r="BY801" s="404"/>
      <c r="BZ801" s="404">
        <v>29036.971959999999</v>
      </c>
      <c r="CA801" s="404">
        <f t="shared" si="1942"/>
        <v>0</v>
      </c>
      <c r="CB801" s="404"/>
      <c r="CC801" s="404"/>
      <c r="CD801" s="404"/>
      <c r="CE801" s="404">
        <f t="shared" si="1943"/>
        <v>29036.971959999999</v>
      </c>
      <c r="CF801" s="404">
        <f t="shared" si="1944"/>
        <v>0</v>
      </c>
      <c r="CG801" s="404"/>
      <c r="CH801" s="404">
        <f t="shared" si="1936"/>
        <v>0</v>
      </c>
      <c r="CI801" s="404">
        <f t="shared" si="1937"/>
        <v>29036.971959999999</v>
      </c>
      <c r="CJ801" s="404">
        <v>0</v>
      </c>
      <c r="CK801" s="404">
        <f>CL801+CO801</f>
        <v>29036.971959999999</v>
      </c>
      <c r="CL801" s="408"/>
      <c r="CM801" s="408"/>
      <c r="CN801" s="408"/>
      <c r="CO801" s="404">
        <v>29036.971959999999</v>
      </c>
    </row>
    <row r="802" spans="2:93" s="788" customFormat="1" ht="165" hidden="1" customHeight="1" x14ac:dyDescent="0.35">
      <c r="B802" s="443" t="s">
        <v>7</v>
      </c>
      <c r="C802" s="453" t="s">
        <v>360</v>
      </c>
      <c r="D802" s="405">
        <f>E802</f>
        <v>4245616.2876199996</v>
      </c>
      <c r="E802" s="405">
        <f>E803</f>
        <v>4245616.2876199996</v>
      </c>
      <c r="F802" s="405"/>
      <c r="G802" s="405"/>
      <c r="H802" s="405"/>
      <c r="I802" s="405"/>
      <c r="J802" s="404"/>
      <c r="K802" s="404"/>
      <c r="L802" s="404"/>
      <c r="M802" s="404"/>
      <c r="N802" s="404"/>
      <c r="O802" s="404"/>
      <c r="P802" s="404"/>
      <c r="Q802" s="404"/>
      <c r="R802" s="404"/>
      <c r="S802" s="405">
        <f t="shared" si="1930"/>
        <v>0</v>
      </c>
      <c r="T802" s="570">
        <f t="shared" si="1931"/>
        <v>0</v>
      </c>
      <c r="U802" s="405"/>
      <c r="V802" s="404"/>
      <c r="W802" s="405"/>
      <c r="X802" s="404"/>
      <c r="Y802" s="405"/>
      <c r="Z802" s="404"/>
      <c r="AA802" s="404"/>
      <c r="AB802" s="404"/>
      <c r="AC802" s="405">
        <f t="shared" ref="AC802:AC806" si="1957">AK802</f>
        <v>0</v>
      </c>
      <c r="AD802" s="404"/>
      <c r="AE802" s="405">
        <f>AE803</f>
        <v>3939940.1773299999</v>
      </c>
      <c r="AF802" s="570">
        <f t="shared" si="1932"/>
        <v>0.92800194610583731</v>
      </c>
      <c r="AG802" s="405"/>
      <c r="AH802" s="570" t="e">
        <f t="shared" si="1933"/>
        <v>#DIV/0!</v>
      </c>
      <c r="AI802" s="405"/>
      <c r="AJ802" s="404"/>
      <c r="AK802" s="404"/>
      <c r="AL802" s="404"/>
      <c r="AM802" s="404"/>
      <c r="AN802" s="404"/>
      <c r="AO802" s="404"/>
      <c r="AP802" s="404"/>
      <c r="AQ802" s="404"/>
      <c r="AR802" s="404"/>
      <c r="AS802" s="404"/>
      <c r="AT802" s="404"/>
      <c r="AU802" s="404"/>
      <c r="AV802" s="404">
        <f>AW802</f>
        <v>4245616.2876200005</v>
      </c>
      <c r="AW802" s="404">
        <f>AW803</f>
        <v>4245616.2876200005</v>
      </c>
      <c r="AX802" s="404"/>
      <c r="AY802" s="404"/>
      <c r="AZ802" s="404"/>
      <c r="BA802" s="404"/>
      <c r="BB802" s="404"/>
      <c r="BC802" s="404"/>
      <c r="BD802" s="404"/>
      <c r="BE802" s="404"/>
      <c r="BF802" s="404"/>
      <c r="BG802" s="404"/>
      <c r="BH802" s="404"/>
      <c r="BI802" s="404">
        <f>BJ802</f>
        <v>3392559.1916799997</v>
      </c>
      <c r="BJ802" s="404">
        <f>BJ803</f>
        <v>3392559.1916799997</v>
      </c>
      <c r="BK802" s="404"/>
      <c r="BL802" s="404"/>
      <c r="BM802" s="404"/>
      <c r="BN802" s="404"/>
      <c r="BO802" s="404">
        <f>BP802</f>
        <v>3392559.1916799997</v>
      </c>
      <c r="BP802" s="404">
        <f>BP803</f>
        <v>3392559.1916799997</v>
      </c>
      <c r="BQ802" s="404"/>
      <c r="BR802" s="404"/>
      <c r="BS802" s="404"/>
      <c r="BT802" s="404"/>
      <c r="BU802" s="404"/>
      <c r="BV802" s="404">
        <f>BW802</f>
        <v>3197070.6767600002</v>
      </c>
      <c r="BW802" s="404">
        <f>BW803</f>
        <v>3197070.6767600002</v>
      </c>
      <c r="BX802" s="404"/>
      <c r="BY802" s="404"/>
      <c r="BZ802" s="404"/>
      <c r="CA802" s="404"/>
      <c r="CB802" s="404"/>
      <c r="CC802" s="404"/>
      <c r="CD802" s="404"/>
      <c r="CE802" s="404"/>
      <c r="CF802" s="404"/>
      <c r="CG802" s="404"/>
      <c r="CH802" s="404"/>
      <c r="CI802" s="404"/>
      <c r="CJ802" s="404"/>
      <c r="CK802" s="404">
        <f>CL802</f>
        <v>2517257.7414899999</v>
      </c>
      <c r="CL802" s="404">
        <f>CL803</f>
        <v>2517257.7414899999</v>
      </c>
      <c r="CM802" s="404"/>
      <c r="CN802" s="404"/>
      <c r="CO802" s="404"/>
    </row>
    <row r="803" spans="2:93" s="446" customFormat="1" ht="90.75" customHeight="1" x14ac:dyDescent="0.25">
      <c r="B803" s="443" t="s">
        <v>7</v>
      </c>
      <c r="C803" s="445" t="s">
        <v>103</v>
      </c>
      <c r="D803" s="405">
        <f>E803+F803+G803+H803</f>
        <v>4245616.2876199996</v>
      </c>
      <c r="E803" s="405">
        <v>4245616.2876199996</v>
      </c>
      <c r="F803" s="405"/>
      <c r="G803" s="409"/>
      <c r="H803" s="409"/>
      <c r="I803" s="405">
        <f>K803</f>
        <v>3343284.75654</v>
      </c>
      <c r="J803" s="570">
        <f>I803/D803</f>
        <v>0.78746747940666417</v>
      </c>
      <c r="K803" s="404">
        <v>3343284.75654</v>
      </c>
      <c r="L803" s="570">
        <f>K803/D803</f>
        <v>0.78746747940666417</v>
      </c>
      <c r="M803" s="408"/>
      <c r="N803" s="408"/>
      <c r="O803" s="408"/>
      <c r="P803" s="408"/>
      <c r="Q803" s="408"/>
      <c r="R803" s="408"/>
      <c r="S803" s="405">
        <f t="shared" si="1930"/>
        <v>3396430.55651</v>
      </c>
      <c r="T803" s="570">
        <f t="shared" si="1931"/>
        <v>0.7999852851549063</v>
      </c>
      <c r="U803" s="405">
        <v>3396430.55651</v>
      </c>
      <c r="V803" s="584">
        <f>U803/D803</f>
        <v>0.7999852851549063</v>
      </c>
      <c r="W803" s="405"/>
      <c r="X803" s="408"/>
      <c r="Y803" s="405"/>
      <c r="Z803" s="408"/>
      <c r="AA803" s="408"/>
      <c r="AB803" s="408"/>
      <c r="AC803" s="405">
        <f>AE803</f>
        <v>3939940.1773299999</v>
      </c>
      <c r="AD803" s="570">
        <f>AC803/D803</f>
        <v>0.92800194610583731</v>
      </c>
      <c r="AE803" s="405">
        <v>3939940.1773299999</v>
      </c>
      <c r="AF803" s="570">
        <f t="shared" si="1932"/>
        <v>0.92800194610583731</v>
      </c>
      <c r="AG803" s="405"/>
      <c r="AH803" s="570"/>
      <c r="AI803" s="405"/>
      <c r="AJ803" s="408"/>
      <c r="AK803" s="408"/>
      <c r="AL803" s="408"/>
      <c r="AM803" s="408"/>
      <c r="AN803" s="408"/>
      <c r="AO803" s="408"/>
      <c r="AP803" s="408"/>
      <c r="AQ803" s="408"/>
      <c r="AR803" s="408"/>
      <c r="AS803" s="408"/>
      <c r="AT803" s="408"/>
      <c r="AU803" s="404">
        <f>AW803-E803</f>
        <v>0</v>
      </c>
      <c r="AV803" s="404">
        <f>AW803+AX803+AY803+AZ803</f>
        <v>4245616.2876200005</v>
      </c>
      <c r="AW803" s="404">
        <f>3568789.21801+229430.81527+167705.22+159282.67234+20408.362+100000</f>
        <v>4245616.2876200005</v>
      </c>
      <c r="AX803" s="404"/>
      <c r="AY803" s="404"/>
      <c r="AZ803" s="404"/>
      <c r="BA803" s="404">
        <f>BB803+BC803+BD803</f>
        <v>0</v>
      </c>
      <c r="BB803" s="404"/>
      <c r="BC803" s="404"/>
      <c r="BD803" s="404"/>
      <c r="BE803" s="404">
        <f>BF803+BG803+BH803</f>
        <v>4245616.2876199996</v>
      </c>
      <c r="BF803" s="404">
        <f>E803</f>
        <v>4245616.2876199996</v>
      </c>
      <c r="BG803" s="404"/>
      <c r="BH803" s="404"/>
      <c r="BI803" s="404">
        <f>BJ803+BK803+BL803+BM803</f>
        <v>3392559.1916799997</v>
      </c>
      <c r="BJ803" s="404">
        <f>3633963.13838-241403.9467</f>
        <v>3392559.1916799997</v>
      </c>
      <c r="BK803" s="404"/>
      <c r="BL803" s="404"/>
      <c r="BM803" s="404"/>
      <c r="BN803" s="404">
        <v>0</v>
      </c>
      <c r="BO803" s="404">
        <f>BP803+BQ803+BR803+BS803</f>
        <v>3392559.1916799997</v>
      </c>
      <c r="BP803" s="404">
        <f>3633963.13838-241403.9467</f>
        <v>3392559.1916799997</v>
      </c>
      <c r="BQ803" s="404"/>
      <c r="BR803" s="404"/>
      <c r="BS803" s="404"/>
      <c r="BT803" s="404">
        <f>BL803</f>
        <v>0</v>
      </c>
      <c r="BU803" s="404">
        <f>BM803</f>
        <v>0</v>
      </c>
      <c r="BV803" s="404">
        <f>BW803+BX803+BY803+BZ803</f>
        <v>3197070.6767600002</v>
      </c>
      <c r="BW803" s="404">
        <v>3197070.6767600002</v>
      </c>
      <c r="BX803" s="404"/>
      <c r="BY803" s="404"/>
      <c r="BZ803" s="404"/>
      <c r="CA803" s="404">
        <f t="shared" ref="CA803" si="1958">CB803+CC803+CD803</f>
        <v>-679812.93527000025</v>
      </c>
      <c r="CB803" s="404">
        <f>CF803-BW803</f>
        <v>-679812.93527000025</v>
      </c>
      <c r="CC803" s="404"/>
      <c r="CD803" s="404"/>
      <c r="CE803" s="404">
        <f t="shared" ref="CE803" si="1959">CF803</f>
        <v>2517257.7414899999</v>
      </c>
      <c r="CF803" s="404">
        <v>2517257.7414899999</v>
      </c>
      <c r="CG803" s="404"/>
      <c r="CH803" s="404">
        <f>BY803</f>
        <v>0</v>
      </c>
      <c r="CI803" s="404">
        <f>BZ803</f>
        <v>0</v>
      </c>
      <c r="CJ803" s="404">
        <f>CL803-CF803</f>
        <v>0</v>
      </c>
      <c r="CK803" s="404">
        <f>CL803+CM803+CN803+CO803</f>
        <v>2517257.7414899999</v>
      </c>
      <c r="CL803" s="404">
        <f>3197070.67676+[6]Лист1!$N$74</f>
        <v>2517257.7414899999</v>
      </c>
      <c r="CM803" s="404"/>
      <c r="CN803" s="408"/>
      <c r="CO803" s="409"/>
    </row>
    <row r="804" spans="2:93" s="788" customFormat="1" ht="180" hidden="1" customHeight="1" x14ac:dyDescent="0.35">
      <c r="B804" s="443" t="s">
        <v>8</v>
      </c>
      <c r="C804" s="453" t="s">
        <v>352</v>
      </c>
      <c r="D804" s="405">
        <f>E804+F804+G804+H804</f>
        <v>150</v>
      </c>
      <c r="E804" s="405">
        <f>E805</f>
        <v>0</v>
      </c>
      <c r="F804" s="405">
        <f t="shared" ref="F804:BH804" si="1960">F805</f>
        <v>0</v>
      </c>
      <c r="G804" s="405">
        <f t="shared" si="1960"/>
        <v>0</v>
      </c>
      <c r="H804" s="405">
        <f t="shared" si="1960"/>
        <v>150</v>
      </c>
      <c r="I804" s="405">
        <f t="shared" ref="I804:I807" si="1961">K804</f>
        <v>0</v>
      </c>
      <c r="J804" s="570">
        <f t="shared" ref="J804:J807" si="1962">I804/D804</f>
        <v>0</v>
      </c>
      <c r="K804" s="404"/>
      <c r="L804" s="570">
        <f t="shared" ref="L804:L807" si="1963">K804/D804</f>
        <v>0</v>
      </c>
      <c r="M804" s="404"/>
      <c r="N804" s="404"/>
      <c r="O804" s="404"/>
      <c r="P804" s="404"/>
      <c r="Q804" s="404"/>
      <c r="R804" s="404"/>
      <c r="S804" s="405">
        <f t="shared" si="1930"/>
        <v>0</v>
      </c>
      <c r="T804" s="570">
        <f t="shared" si="1931"/>
        <v>0</v>
      </c>
      <c r="U804" s="405">
        <f>U805</f>
        <v>0</v>
      </c>
      <c r="V804" s="404"/>
      <c r="W804" s="405"/>
      <c r="X804" s="404"/>
      <c r="Y804" s="405"/>
      <c r="Z804" s="404"/>
      <c r="AA804" s="404"/>
      <c r="AB804" s="404"/>
      <c r="AC804" s="405">
        <f t="shared" si="1957"/>
        <v>0</v>
      </c>
      <c r="AD804" s="570">
        <f t="shared" ref="AD804:AD807" si="1964">AC804/D804</f>
        <v>0</v>
      </c>
      <c r="AE804" s="405">
        <f>AE805</f>
        <v>0</v>
      </c>
      <c r="AF804" s="570" t="e">
        <f t="shared" si="1932"/>
        <v>#DIV/0!</v>
      </c>
      <c r="AG804" s="405"/>
      <c r="AH804" s="570" t="e">
        <f t="shared" si="1933"/>
        <v>#DIV/0!</v>
      </c>
      <c r="AI804" s="405"/>
      <c r="AJ804" s="404"/>
      <c r="AK804" s="404"/>
      <c r="AL804" s="404"/>
      <c r="AM804" s="404"/>
      <c r="AN804" s="404"/>
      <c r="AO804" s="404"/>
      <c r="AP804" s="404"/>
      <c r="AQ804" s="404"/>
      <c r="AR804" s="404"/>
      <c r="AS804" s="404"/>
      <c r="AT804" s="404"/>
      <c r="AU804" s="404">
        <f t="shared" si="1960"/>
        <v>0</v>
      </c>
      <c r="AV804" s="404">
        <f>AW804+AX804+AY804+AZ804</f>
        <v>150</v>
      </c>
      <c r="AW804" s="404">
        <f>AW805</f>
        <v>0</v>
      </c>
      <c r="AX804" s="404">
        <f t="shared" si="1960"/>
        <v>0</v>
      </c>
      <c r="AY804" s="404">
        <f t="shared" si="1960"/>
        <v>0</v>
      </c>
      <c r="AZ804" s="404">
        <f t="shared" si="1960"/>
        <v>150</v>
      </c>
      <c r="BA804" s="404">
        <f t="shared" si="1960"/>
        <v>0</v>
      </c>
      <c r="BB804" s="404">
        <f t="shared" si="1960"/>
        <v>0</v>
      </c>
      <c r="BC804" s="404">
        <f t="shared" si="1960"/>
        <v>0</v>
      </c>
      <c r="BD804" s="404">
        <f t="shared" si="1960"/>
        <v>0</v>
      </c>
      <c r="BE804" s="404">
        <f t="shared" si="1960"/>
        <v>150</v>
      </c>
      <c r="BF804" s="404">
        <f t="shared" si="1960"/>
        <v>0</v>
      </c>
      <c r="BG804" s="404">
        <f t="shared" si="1960"/>
        <v>0</v>
      </c>
      <c r="BH804" s="404">
        <f t="shared" si="1960"/>
        <v>150</v>
      </c>
      <c r="BI804" s="404">
        <f>BJ804+BK804+BL804+BM804</f>
        <v>150</v>
      </c>
      <c r="BJ804" s="404">
        <f>BJ805</f>
        <v>0</v>
      </c>
      <c r="BK804" s="404">
        <f t="shared" ref="BK804" si="1965">BK805</f>
        <v>0</v>
      </c>
      <c r="BL804" s="404">
        <f t="shared" ref="BL804" si="1966">BL805</f>
        <v>0</v>
      </c>
      <c r="BM804" s="404">
        <f t="shared" ref="BM804" si="1967">BM805</f>
        <v>150</v>
      </c>
      <c r="BN804" s="404"/>
      <c r="BO804" s="404">
        <f>BP804+BQ804+BR804+BS804</f>
        <v>150</v>
      </c>
      <c r="BP804" s="404">
        <f>BP805</f>
        <v>0</v>
      </c>
      <c r="BQ804" s="404">
        <f t="shared" ref="BQ804:BS804" si="1968">BQ805</f>
        <v>0</v>
      </c>
      <c r="BR804" s="404">
        <f t="shared" si="1968"/>
        <v>0</v>
      </c>
      <c r="BS804" s="404">
        <f t="shared" si="1968"/>
        <v>150</v>
      </c>
      <c r="BT804" s="404"/>
      <c r="BU804" s="404"/>
      <c r="BV804" s="404">
        <f>BW804+BX804+BY804+BZ804</f>
        <v>150</v>
      </c>
      <c r="BW804" s="404">
        <f>BW805</f>
        <v>0</v>
      </c>
      <c r="BX804" s="404">
        <f t="shared" ref="BX804" si="1969">BX805</f>
        <v>0</v>
      </c>
      <c r="BY804" s="404">
        <f t="shared" ref="BY804" si="1970">BY805</f>
        <v>0</v>
      </c>
      <c r="BZ804" s="404">
        <f t="shared" ref="BZ804" si="1971">BZ805</f>
        <v>150</v>
      </c>
      <c r="CA804" s="404"/>
      <c r="CB804" s="404"/>
      <c r="CC804" s="404"/>
      <c r="CD804" s="404"/>
      <c r="CE804" s="404"/>
      <c r="CF804" s="404"/>
      <c r="CG804" s="404"/>
      <c r="CH804" s="404"/>
      <c r="CI804" s="404"/>
      <c r="CJ804" s="404"/>
      <c r="CK804" s="404">
        <f>CL804+CM804+CN804+CO804</f>
        <v>150</v>
      </c>
      <c r="CL804" s="404">
        <f>CL805</f>
        <v>0</v>
      </c>
      <c r="CM804" s="404">
        <f t="shared" ref="CM804:CO804" si="1972">CM805</f>
        <v>0</v>
      </c>
      <c r="CN804" s="404">
        <f t="shared" si="1972"/>
        <v>0</v>
      </c>
      <c r="CO804" s="404">
        <f t="shared" si="1972"/>
        <v>150</v>
      </c>
    </row>
    <row r="805" spans="2:93" s="446" customFormat="1" ht="154.5" customHeight="1" x14ac:dyDescent="0.25">
      <c r="B805" s="407" t="s">
        <v>8</v>
      </c>
      <c r="C805" s="440" t="s">
        <v>318</v>
      </c>
      <c r="D805" s="405">
        <f>H805</f>
        <v>150</v>
      </c>
      <c r="E805" s="409"/>
      <c r="F805" s="409"/>
      <c r="G805" s="409"/>
      <c r="H805" s="412">
        <v>150</v>
      </c>
      <c r="I805" s="405">
        <f t="shared" si="1961"/>
        <v>0</v>
      </c>
      <c r="J805" s="570">
        <f t="shared" si="1962"/>
        <v>0</v>
      </c>
      <c r="K805" s="412"/>
      <c r="L805" s="570">
        <f t="shared" si="1963"/>
        <v>0</v>
      </c>
      <c r="M805" s="412"/>
      <c r="N805" s="412"/>
      <c r="O805" s="412"/>
      <c r="P805" s="412"/>
      <c r="Q805" s="412"/>
      <c r="R805" s="412"/>
      <c r="S805" s="405">
        <f t="shared" si="1930"/>
        <v>0</v>
      </c>
      <c r="T805" s="570">
        <f t="shared" si="1931"/>
        <v>0</v>
      </c>
      <c r="U805" s="405"/>
      <c r="V805" s="412"/>
      <c r="W805" s="405"/>
      <c r="X805" s="412"/>
      <c r="Y805" s="405"/>
      <c r="Z805" s="412"/>
      <c r="AA805" s="412"/>
      <c r="AB805" s="412"/>
      <c r="AC805" s="405">
        <f t="shared" si="1957"/>
        <v>0</v>
      </c>
      <c r="AD805" s="570">
        <f t="shared" si="1964"/>
        <v>0</v>
      </c>
      <c r="AE805" s="405"/>
      <c r="AF805" s="570">
        <v>0</v>
      </c>
      <c r="AG805" s="405"/>
      <c r="AH805" s="570"/>
      <c r="AI805" s="405"/>
      <c r="AJ805" s="412"/>
      <c r="AK805" s="412"/>
      <c r="AL805" s="412"/>
      <c r="AM805" s="412"/>
      <c r="AN805" s="412"/>
      <c r="AO805" s="412"/>
      <c r="AP805" s="412"/>
      <c r="AQ805" s="412"/>
      <c r="AR805" s="412"/>
      <c r="AS805" s="412"/>
      <c r="AT805" s="412"/>
      <c r="AU805" s="404">
        <v>0</v>
      </c>
      <c r="AV805" s="404">
        <f>AZ805</f>
        <v>150</v>
      </c>
      <c r="AW805" s="404"/>
      <c r="AX805" s="404"/>
      <c r="AY805" s="404"/>
      <c r="AZ805" s="404">
        <v>150</v>
      </c>
      <c r="BA805" s="404">
        <f t="shared" si="1938"/>
        <v>0</v>
      </c>
      <c r="BB805" s="404"/>
      <c r="BC805" s="404"/>
      <c r="BD805" s="404"/>
      <c r="BE805" s="404">
        <f t="shared" si="1939"/>
        <v>150</v>
      </c>
      <c r="BF805" s="404">
        <f>E805</f>
        <v>0</v>
      </c>
      <c r="BG805" s="404">
        <f>G805</f>
        <v>0</v>
      </c>
      <c r="BH805" s="404">
        <f>H805</f>
        <v>150</v>
      </c>
      <c r="BI805" s="404">
        <f>BM805</f>
        <v>150</v>
      </c>
      <c r="BJ805" s="404"/>
      <c r="BK805" s="404"/>
      <c r="BL805" s="404"/>
      <c r="BM805" s="404">
        <f>H805</f>
        <v>150</v>
      </c>
      <c r="BN805" s="404">
        <v>0</v>
      </c>
      <c r="BO805" s="404">
        <f>BS805</f>
        <v>150</v>
      </c>
      <c r="BP805" s="404"/>
      <c r="BQ805" s="404"/>
      <c r="BR805" s="404"/>
      <c r="BS805" s="404">
        <f>AZ805</f>
        <v>150</v>
      </c>
      <c r="BT805" s="404">
        <f t="shared" si="1940"/>
        <v>0</v>
      </c>
      <c r="BU805" s="404">
        <f t="shared" si="1941"/>
        <v>150</v>
      </c>
      <c r="BV805" s="404">
        <f>BZ805</f>
        <v>150</v>
      </c>
      <c r="BW805" s="404"/>
      <c r="BX805" s="404"/>
      <c r="BY805" s="404"/>
      <c r="BZ805" s="404">
        <f>BM805</f>
        <v>150</v>
      </c>
      <c r="CA805" s="404">
        <f t="shared" si="1942"/>
        <v>0</v>
      </c>
      <c r="CB805" s="404"/>
      <c r="CC805" s="404"/>
      <c r="CD805" s="404"/>
      <c r="CE805" s="404">
        <f t="shared" si="1943"/>
        <v>150</v>
      </c>
      <c r="CF805" s="404">
        <f t="shared" si="1944"/>
        <v>0</v>
      </c>
      <c r="CG805" s="404"/>
      <c r="CH805" s="404">
        <f t="shared" si="1936"/>
        <v>0</v>
      </c>
      <c r="CI805" s="404">
        <f t="shared" si="1937"/>
        <v>150</v>
      </c>
      <c r="CJ805" s="404">
        <v>0</v>
      </c>
      <c r="CK805" s="404">
        <f>CO805</f>
        <v>150</v>
      </c>
      <c r="CL805" s="408"/>
      <c r="CM805" s="408"/>
      <c r="CN805" s="408"/>
      <c r="CO805" s="404">
        <f>BZ805</f>
        <v>150</v>
      </c>
    </row>
    <row r="806" spans="2:93" s="446" customFormat="1" ht="134.25" hidden="1" customHeight="1" x14ac:dyDescent="0.25">
      <c r="B806" s="407" t="s">
        <v>10</v>
      </c>
      <c r="C806" s="453" t="s">
        <v>353</v>
      </c>
      <c r="D806" s="405">
        <f t="shared" ref="D806:D818" si="1973">E806+F806+G806+H806</f>
        <v>500</v>
      </c>
      <c r="E806" s="405">
        <f>E807</f>
        <v>500</v>
      </c>
      <c r="F806" s="405">
        <f t="shared" ref="F806" si="1974">F807</f>
        <v>0</v>
      </c>
      <c r="G806" s="405">
        <f t="shared" ref="G806" si="1975">G807</f>
        <v>0</v>
      </c>
      <c r="H806" s="405">
        <f t="shared" ref="H806" si="1976">H807</f>
        <v>0</v>
      </c>
      <c r="I806" s="405">
        <f t="shared" si="1961"/>
        <v>0</v>
      </c>
      <c r="J806" s="570">
        <f t="shared" si="1962"/>
        <v>0</v>
      </c>
      <c r="K806" s="404"/>
      <c r="L806" s="570">
        <f t="shared" si="1963"/>
        <v>0</v>
      </c>
      <c r="M806" s="404"/>
      <c r="N806" s="404"/>
      <c r="O806" s="404"/>
      <c r="P806" s="404"/>
      <c r="Q806" s="404"/>
      <c r="R806" s="404"/>
      <c r="S806" s="405">
        <f t="shared" si="1930"/>
        <v>432.52499999999998</v>
      </c>
      <c r="T806" s="570">
        <f t="shared" si="1931"/>
        <v>0.86504999999999999</v>
      </c>
      <c r="U806" s="405">
        <f>U807</f>
        <v>432.52499999999998</v>
      </c>
      <c r="V806" s="404"/>
      <c r="W806" s="405"/>
      <c r="X806" s="404"/>
      <c r="Y806" s="405"/>
      <c r="Z806" s="404"/>
      <c r="AA806" s="404"/>
      <c r="AB806" s="404"/>
      <c r="AC806" s="405">
        <f t="shared" si="1957"/>
        <v>0</v>
      </c>
      <c r="AD806" s="570">
        <f t="shared" si="1964"/>
        <v>0</v>
      </c>
      <c r="AE806" s="405">
        <f>AE807</f>
        <v>432.52499999999998</v>
      </c>
      <c r="AF806" s="570">
        <f t="shared" si="1932"/>
        <v>0.86504999999999999</v>
      </c>
      <c r="AG806" s="405"/>
      <c r="AH806" s="570"/>
      <c r="AI806" s="405"/>
      <c r="AJ806" s="404"/>
      <c r="AK806" s="404"/>
      <c r="AL806" s="404"/>
      <c r="AM806" s="404"/>
      <c r="AN806" s="404"/>
      <c r="AO806" s="404"/>
      <c r="AP806" s="404"/>
      <c r="AQ806" s="404"/>
      <c r="AR806" s="404"/>
      <c r="AS806" s="404"/>
      <c r="AT806" s="404"/>
      <c r="AU806" s="404"/>
      <c r="AV806" s="404">
        <f t="shared" ref="AV806:AV818" si="1977">AW806+AX806+AY806+AZ806</f>
        <v>500</v>
      </c>
      <c r="AW806" s="404">
        <f>AW807</f>
        <v>500</v>
      </c>
      <c r="AX806" s="404">
        <f t="shared" ref="AX806:AZ806" si="1978">AX807</f>
        <v>0</v>
      </c>
      <c r="AY806" s="404">
        <f t="shared" si="1978"/>
        <v>0</v>
      </c>
      <c r="AZ806" s="404">
        <f t="shared" si="1978"/>
        <v>0</v>
      </c>
      <c r="BA806" s="404"/>
      <c r="BB806" s="408"/>
      <c r="BC806" s="408"/>
      <c r="BD806" s="404"/>
      <c r="BE806" s="404"/>
      <c r="BF806" s="408"/>
      <c r="BG806" s="408"/>
      <c r="BH806" s="404"/>
      <c r="BI806" s="404">
        <f t="shared" ref="BI806:BI818" si="1979">BJ806+BK806+BL806+BM806</f>
        <v>0</v>
      </c>
      <c r="BJ806" s="404">
        <f>BJ807</f>
        <v>0</v>
      </c>
      <c r="BK806" s="404">
        <f t="shared" ref="BK806" si="1980">BK807</f>
        <v>0</v>
      </c>
      <c r="BL806" s="404">
        <f t="shared" ref="BL806" si="1981">BL807</f>
        <v>0</v>
      </c>
      <c r="BM806" s="404">
        <f t="shared" ref="BM806" si="1982">BM807</f>
        <v>0</v>
      </c>
      <c r="BN806" s="404"/>
      <c r="BO806" s="404">
        <f t="shared" ref="BO806:BO818" si="1983">BP806+BQ806+BR806+BS806</f>
        <v>0</v>
      </c>
      <c r="BP806" s="404">
        <f>BP807</f>
        <v>0</v>
      </c>
      <c r="BQ806" s="404">
        <f t="shared" ref="BQ806:BS806" si="1984">BQ807</f>
        <v>0</v>
      </c>
      <c r="BR806" s="404">
        <f t="shared" si="1984"/>
        <v>0</v>
      </c>
      <c r="BS806" s="404">
        <f t="shared" si="1984"/>
        <v>0</v>
      </c>
      <c r="BT806" s="409"/>
      <c r="BU806" s="405"/>
      <c r="BV806" s="404">
        <f t="shared" ref="BV806:BV818" si="1985">BW806+BX806+BY806+BZ806</f>
        <v>0</v>
      </c>
      <c r="BW806" s="404">
        <f>BW807</f>
        <v>0</v>
      </c>
      <c r="BX806" s="404">
        <f t="shared" ref="BX806" si="1986">BX807</f>
        <v>0</v>
      </c>
      <c r="BY806" s="404">
        <f t="shared" ref="BY806" si="1987">BY807</f>
        <v>0</v>
      </c>
      <c r="BZ806" s="404">
        <f t="shared" ref="BZ806" si="1988">BZ807</f>
        <v>0</v>
      </c>
      <c r="CA806" s="404"/>
      <c r="CB806" s="409"/>
      <c r="CC806" s="409"/>
      <c r="CD806" s="405"/>
      <c r="CE806" s="404"/>
      <c r="CF806" s="409"/>
      <c r="CG806" s="409"/>
      <c r="CH806" s="409"/>
      <c r="CI806" s="405"/>
      <c r="CJ806" s="404"/>
      <c r="CK806" s="404">
        <f t="shared" ref="CK806:CK818" si="1989">CL806+CM806+CN806+CO806</f>
        <v>0</v>
      </c>
      <c r="CL806" s="404">
        <f>CL807</f>
        <v>0</v>
      </c>
      <c r="CM806" s="404">
        <f t="shared" ref="CM806:CO806" si="1990">CM807</f>
        <v>0</v>
      </c>
      <c r="CN806" s="404">
        <f t="shared" si="1990"/>
        <v>0</v>
      </c>
      <c r="CO806" s="404">
        <f t="shared" si="1990"/>
        <v>0</v>
      </c>
    </row>
    <row r="807" spans="2:93" s="446" customFormat="1" ht="154.5" customHeight="1" x14ac:dyDescent="0.25">
      <c r="B807" s="407" t="s">
        <v>10</v>
      </c>
      <c r="C807" s="440" t="s">
        <v>365</v>
      </c>
      <c r="D807" s="405">
        <f t="shared" si="1973"/>
        <v>500</v>
      </c>
      <c r="E807" s="405">
        <v>500</v>
      </c>
      <c r="F807" s="409"/>
      <c r="G807" s="409"/>
      <c r="H807" s="405"/>
      <c r="I807" s="405">
        <f t="shared" si="1961"/>
        <v>432.52499999999998</v>
      </c>
      <c r="J807" s="570">
        <f t="shared" si="1962"/>
        <v>0.86504999999999999</v>
      </c>
      <c r="K807" s="404">
        <v>432.52499999999998</v>
      </c>
      <c r="L807" s="570">
        <f t="shared" si="1963"/>
        <v>0.86504999999999999</v>
      </c>
      <c r="M807" s="404"/>
      <c r="N807" s="404"/>
      <c r="O807" s="404"/>
      <c r="P807" s="404"/>
      <c r="Q807" s="404"/>
      <c r="R807" s="404"/>
      <c r="S807" s="405">
        <f t="shared" si="1930"/>
        <v>432.52499999999998</v>
      </c>
      <c r="T807" s="570">
        <v>0</v>
      </c>
      <c r="U807" s="405">
        <f>AE807</f>
        <v>432.52499999999998</v>
      </c>
      <c r="V807" s="404"/>
      <c r="W807" s="405"/>
      <c r="X807" s="404"/>
      <c r="Y807" s="405"/>
      <c r="Z807" s="404"/>
      <c r="AA807" s="404"/>
      <c r="AB807" s="404"/>
      <c r="AC807" s="405">
        <f>AE807</f>
        <v>432.52499999999998</v>
      </c>
      <c r="AD807" s="570">
        <f t="shared" si="1964"/>
        <v>0.86504999999999999</v>
      </c>
      <c r="AE807" s="405">
        <v>432.52499999999998</v>
      </c>
      <c r="AF807" s="570">
        <f t="shared" si="1932"/>
        <v>0.86504999999999999</v>
      </c>
      <c r="AG807" s="405"/>
      <c r="AH807" s="570"/>
      <c r="AI807" s="405"/>
      <c r="AJ807" s="404"/>
      <c r="AK807" s="404"/>
      <c r="AL807" s="404"/>
      <c r="AM807" s="404"/>
      <c r="AN807" s="404"/>
      <c r="AO807" s="404"/>
      <c r="AP807" s="404"/>
      <c r="AQ807" s="404"/>
      <c r="AR807" s="404"/>
      <c r="AS807" s="404"/>
      <c r="AT807" s="404"/>
      <c r="AU807" s="404">
        <f>AW807-E807</f>
        <v>0</v>
      </c>
      <c r="AV807" s="404">
        <f t="shared" si="1977"/>
        <v>500</v>
      </c>
      <c r="AW807" s="404">
        <v>500</v>
      </c>
      <c r="AX807" s="408"/>
      <c r="AY807" s="408"/>
      <c r="AZ807" s="404"/>
      <c r="BA807" s="404"/>
      <c r="BB807" s="408"/>
      <c r="BC807" s="408"/>
      <c r="BD807" s="404"/>
      <c r="BE807" s="404"/>
      <c r="BF807" s="408"/>
      <c r="BG807" s="408"/>
      <c r="BH807" s="404"/>
      <c r="BI807" s="409">
        <f t="shared" si="1979"/>
        <v>0</v>
      </c>
      <c r="BJ807" s="409"/>
      <c r="BK807" s="409"/>
      <c r="BL807" s="409"/>
      <c r="BM807" s="405"/>
      <c r="BN807" s="404">
        <v>0</v>
      </c>
      <c r="BO807" s="404">
        <f t="shared" si="1983"/>
        <v>0</v>
      </c>
      <c r="BP807" s="404"/>
      <c r="BQ807" s="404"/>
      <c r="BR807" s="404"/>
      <c r="BS807" s="404"/>
      <c r="BT807" s="404"/>
      <c r="BU807" s="404"/>
      <c r="BV807" s="404">
        <f t="shared" si="1985"/>
        <v>0</v>
      </c>
      <c r="BW807" s="404"/>
      <c r="BX807" s="404"/>
      <c r="BY807" s="404"/>
      <c r="BZ807" s="404"/>
      <c r="CA807" s="404"/>
      <c r="CB807" s="404"/>
      <c r="CC807" s="404"/>
      <c r="CD807" s="404"/>
      <c r="CE807" s="404">
        <v>0</v>
      </c>
      <c r="CF807" s="404"/>
      <c r="CG807" s="404"/>
      <c r="CH807" s="404"/>
      <c r="CI807" s="404"/>
      <c r="CJ807" s="404">
        <v>0</v>
      </c>
      <c r="CK807" s="404">
        <f t="shared" si="1989"/>
        <v>0</v>
      </c>
      <c r="CL807" s="409"/>
      <c r="CM807" s="409"/>
      <c r="CN807" s="409"/>
      <c r="CO807" s="405"/>
    </row>
    <row r="808" spans="2:93" s="406" customFormat="1" ht="92.25" customHeight="1" x14ac:dyDescent="0.25">
      <c r="B808" s="855" t="s">
        <v>268</v>
      </c>
      <c r="C808" s="855"/>
      <c r="D808" s="784">
        <f t="shared" si="1973"/>
        <v>6020915.5049099997</v>
      </c>
      <c r="E808" s="784">
        <f>E796+E801+E803+E805+E807</f>
        <v>4806158.5605999995</v>
      </c>
      <c r="F808" s="784">
        <f t="shared" ref="F808:G808" si="1991">F796+F801+F803+F805+F807</f>
        <v>132889.23962000001</v>
      </c>
      <c r="G808" s="784">
        <f t="shared" si="1991"/>
        <v>64275.827490000003</v>
      </c>
      <c r="H808" s="784">
        <f>H796+H801+H803+H805+H807+H806</f>
        <v>1017591.8772</v>
      </c>
      <c r="I808" s="784">
        <f t="shared" ref="I808:I818" si="1992">K808+M808+O808+Q808</f>
        <v>4263971.7246899996</v>
      </c>
      <c r="J808" s="785">
        <f>I808/D808</f>
        <v>0.70819325087900187</v>
      </c>
      <c r="K808" s="784">
        <f>K796+K801+K803+K805+K807</f>
        <v>3844157.6270299996</v>
      </c>
      <c r="L808" s="785">
        <f>K808/D808</f>
        <v>0.6384672935361948</v>
      </c>
      <c r="M808" s="784">
        <f t="shared" ref="M808" si="1993">M796+M801+M803+M805+M807</f>
        <v>64745.073109999998</v>
      </c>
      <c r="N808" s="785">
        <f>M808/F808</f>
        <v>0.48721080273421757</v>
      </c>
      <c r="O808" s="784">
        <f t="shared" ref="O808" si="1994">O796+O801+O803+O805+O807</f>
        <v>41811.059809999999</v>
      </c>
      <c r="P808" s="785">
        <f>O808/G808</f>
        <v>0.65049430622273885</v>
      </c>
      <c r="Q808" s="784">
        <f>Q809+Q810</f>
        <v>313257.96474000002</v>
      </c>
      <c r="R808" s="785">
        <f>Q808/H808</f>
        <v>0.30784243836729402</v>
      </c>
      <c r="S808" s="784">
        <f t="shared" si="1930"/>
        <v>4324104.2186799999</v>
      </c>
      <c r="T808" s="573">
        <f t="shared" si="1931"/>
        <v>0.71818051842011965</v>
      </c>
      <c r="U808" s="784">
        <f>U796+U801+U803+U805+U807</f>
        <v>3906581.1475300002</v>
      </c>
      <c r="V808" s="573">
        <f>U808/E808</f>
        <v>0.81282818664274437</v>
      </c>
      <c r="W808" s="784">
        <f t="shared" ref="W808:Y808" si="1995">W796+W801+W803+W805+W807</f>
        <v>56720.416770000003</v>
      </c>
      <c r="X808" s="573">
        <f>W808/F808</f>
        <v>0.42682475219358174</v>
      </c>
      <c r="Y808" s="784">
        <f t="shared" si="1995"/>
        <v>47544.689639999997</v>
      </c>
      <c r="Z808" s="573">
        <f>Y808/G808</f>
        <v>0.73969782259741379</v>
      </c>
      <c r="AA808" s="784">
        <f>AA809+AA810</f>
        <v>313257.96474000002</v>
      </c>
      <c r="AB808" s="785">
        <f>AA808/H808</f>
        <v>0.30784243836729402</v>
      </c>
      <c r="AC808" s="784">
        <f>AE808+AG808+AI808+AK808</f>
        <v>5670022.4668399999</v>
      </c>
      <c r="AD808" s="785">
        <f>AC808/D808</f>
        <v>0.94172098283328343</v>
      </c>
      <c r="AE808" s="784">
        <f>AE796+AE801+AE803+AE805+AE807</f>
        <v>4478867.43322</v>
      </c>
      <c r="AF808" s="573">
        <f t="shared" si="1932"/>
        <v>0.93190172083312617</v>
      </c>
      <c r="AG808" s="784">
        <f t="shared" ref="AG808" si="1996">AG796+AG801+AG803+AG805+AG807</f>
        <v>110312.35234</v>
      </c>
      <c r="AH808" s="573">
        <f t="shared" si="1933"/>
        <v>0.83010748391247358</v>
      </c>
      <c r="AI808" s="784">
        <f t="shared" ref="AI808" si="1997">AI796+AI801+AI803+AI805+AI807</f>
        <v>63400.804080000002</v>
      </c>
      <c r="AJ808" s="573">
        <f>AI808/G808</f>
        <v>0.9863864310399405</v>
      </c>
      <c r="AK808" s="784">
        <f>AK796+AK801+AK803+AK805+AK807+AK806</f>
        <v>1017441.8772</v>
      </c>
      <c r="AL808" s="786"/>
      <c r="AM808" s="368"/>
      <c r="AN808" s="368"/>
      <c r="AO808" s="368"/>
      <c r="AP808" s="368"/>
      <c r="AQ808" s="368"/>
      <c r="AR808" s="368"/>
      <c r="AS808" s="368"/>
      <c r="AT808" s="368"/>
      <c r="AU808" s="368">
        <f>AU809+AU810</f>
        <v>17040.319999999949</v>
      </c>
      <c r="AV808" s="368">
        <f t="shared" si="1977"/>
        <v>6037955.8249100009</v>
      </c>
      <c r="AW808" s="368">
        <f>AW796+AW801+AW803+AW805+AW807</f>
        <v>4821576.8806000007</v>
      </c>
      <c r="AX808" s="368">
        <f t="shared" ref="AX808:AY808" si="1998">AX796+AX801+AX803+AX805+AX807</f>
        <v>134511.23962000001</v>
      </c>
      <c r="AY808" s="368">
        <f t="shared" si="1998"/>
        <v>64275.827490000003</v>
      </c>
      <c r="AZ808" s="368">
        <f>AZ796+AZ801+AZ803+AZ805+AZ807+AZ806</f>
        <v>1017591.8772</v>
      </c>
      <c r="BA808" s="368">
        <f>BA809+BA810</f>
        <v>0</v>
      </c>
      <c r="BB808" s="368">
        <f t="shared" ref="BB808:BD808" si="1999">BB796+BB801+BB805</f>
        <v>0</v>
      </c>
      <c r="BC808" s="368">
        <f t="shared" si="1999"/>
        <v>0</v>
      </c>
      <c r="BD808" s="368">
        <f t="shared" si="1999"/>
        <v>0</v>
      </c>
      <c r="BE808" s="368">
        <f t="shared" si="1939"/>
        <v>5888026.2652899995</v>
      </c>
      <c r="BF808" s="368">
        <f>E808</f>
        <v>4806158.5605999995</v>
      </c>
      <c r="BG808" s="368">
        <f t="shared" ref="BG808:BH810" si="2000">G808</f>
        <v>64275.827490000003</v>
      </c>
      <c r="BH808" s="368">
        <f t="shared" si="2000"/>
        <v>1017591.8772</v>
      </c>
      <c r="BI808" s="368">
        <f t="shared" si="1979"/>
        <v>4202923.1206099996</v>
      </c>
      <c r="BJ808" s="368">
        <f>BJ796+BJ801+BJ803+BJ805+BJ807</f>
        <v>3952601.4646599996</v>
      </c>
      <c r="BK808" s="368">
        <f t="shared" ref="BK808" si="2001">BK796+BK801+BK803+BK805+BK807</f>
        <v>132889.23962000001</v>
      </c>
      <c r="BL808" s="368">
        <f t="shared" ref="BL808" si="2002">BL796+BL801+BL803+BL805+BL807</f>
        <v>64275.827490000003</v>
      </c>
      <c r="BM808" s="368">
        <f t="shared" ref="BM808" si="2003">BM796+BM801+BM803+BM805+BM807</f>
        <v>53156.588839999997</v>
      </c>
      <c r="BN808" s="368">
        <f>BN809+BN810</f>
        <v>0</v>
      </c>
      <c r="BO808" s="368">
        <f t="shared" si="1983"/>
        <v>4202923.1206099996</v>
      </c>
      <c r="BP808" s="368">
        <f>BP796+BP801+BP803+BP805+BP807</f>
        <v>3952601.4646599996</v>
      </c>
      <c r="BQ808" s="368">
        <f t="shared" ref="BQ808:BS808" si="2004">BQ796+BQ801+BQ803+BQ805+BQ807</f>
        <v>132889.23962000001</v>
      </c>
      <c r="BR808" s="368">
        <f t="shared" si="2004"/>
        <v>64275.827490000003</v>
      </c>
      <c r="BS808" s="368">
        <f t="shared" si="2004"/>
        <v>53156.588839999997</v>
      </c>
      <c r="BT808" s="368">
        <f t="shared" si="1940"/>
        <v>64275.827490000003</v>
      </c>
      <c r="BU808" s="368">
        <f t="shared" si="1941"/>
        <v>53156.588839999997</v>
      </c>
      <c r="BV808" s="368">
        <f t="shared" si="1985"/>
        <v>3982775.2586000003</v>
      </c>
      <c r="BW808" s="368">
        <f>BW796+BW801+BW803+BW805+BW807</f>
        <v>3757112.9497400001</v>
      </c>
      <c r="BX808" s="368">
        <f t="shared" ref="BX808" si="2005">BX796+BX801+BX803+BX805+BX807</f>
        <v>132889.23962000001</v>
      </c>
      <c r="BY808" s="368">
        <f t="shared" ref="BY808" si="2006">BY796+BY801+BY803+BY805+BY807</f>
        <v>63586.097280000002</v>
      </c>
      <c r="BZ808" s="368">
        <f t="shared" ref="BZ808" si="2007">BZ796+BZ801+BZ803+BZ805+BZ807</f>
        <v>29186.971959999999</v>
      </c>
      <c r="CA808" s="368">
        <f t="shared" si="1942"/>
        <v>0</v>
      </c>
      <c r="CB808" s="368">
        <f t="shared" ref="CB808:CD808" si="2008">CB796+CB801+CB805</f>
        <v>0</v>
      </c>
      <c r="CC808" s="368">
        <f t="shared" si="2008"/>
        <v>0</v>
      </c>
      <c r="CD808" s="368">
        <f t="shared" si="2008"/>
        <v>0</v>
      </c>
      <c r="CE808" s="368">
        <f t="shared" si="1943"/>
        <v>3170073.0837099999</v>
      </c>
      <c r="CF808" s="368">
        <f>CF796+CF801+CF803+CF805+CF807</f>
        <v>3077300.0144699998</v>
      </c>
      <c r="CG808" s="368">
        <f t="shared" ref="CG808:CI808" si="2009">CG796+CG801+CG803+CG805+CG807</f>
        <v>109511.23961999999</v>
      </c>
      <c r="CH808" s="368">
        <f t="shared" si="2009"/>
        <v>63586.097280000002</v>
      </c>
      <c r="CI808" s="368">
        <f t="shared" si="2009"/>
        <v>29186.971959999999</v>
      </c>
      <c r="CJ808" s="368">
        <f>CJ809+CJ810</f>
        <v>0</v>
      </c>
      <c r="CK808" s="368">
        <f t="shared" si="1989"/>
        <v>3302962.32333</v>
      </c>
      <c r="CL808" s="368">
        <f>CL796+CL801+CL803+CL805+CL807</f>
        <v>3077300.0144699998</v>
      </c>
      <c r="CM808" s="368">
        <f t="shared" ref="CM808:CO808" si="2010">CM796+CM801+CM803+CM805+CM807</f>
        <v>132889.23962000001</v>
      </c>
      <c r="CN808" s="368">
        <f t="shared" si="2010"/>
        <v>63586.097280000002</v>
      </c>
      <c r="CO808" s="368">
        <f t="shared" si="2010"/>
        <v>29186.971959999999</v>
      </c>
    </row>
    <row r="809" spans="2:93" s="77" customFormat="1" ht="57" customHeight="1" x14ac:dyDescent="0.3">
      <c r="B809" s="862" t="s">
        <v>263</v>
      </c>
      <c r="C809" s="862"/>
      <c r="D809" s="182">
        <f t="shared" si="1973"/>
        <v>6020265.5049099997</v>
      </c>
      <c r="E809" s="182">
        <f>E796+E801+E803</f>
        <v>4805658.5605999995</v>
      </c>
      <c r="F809" s="182">
        <f t="shared" ref="F809:H809" si="2011">F796+F801+F803</f>
        <v>132889.23962000001</v>
      </c>
      <c r="G809" s="182">
        <f t="shared" si="2011"/>
        <v>64275.827490000003</v>
      </c>
      <c r="H809" s="182">
        <f t="shared" si="2011"/>
        <v>1017441.8772</v>
      </c>
      <c r="I809" s="182">
        <f t="shared" si="1992"/>
        <v>4263539.1996900002</v>
      </c>
      <c r="J809" s="569">
        <f>I809/D809</f>
        <v>0.70819786871737611</v>
      </c>
      <c r="K809" s="182">
        <f>K796+K801+K803</f>
        <v>3843725.1020299997</v>
      </c>
      <c r="L809" s="569">
        <f>K809/E809</f>
        <v>0.79983316616445177</v>
      </c>
      <c r="M809" s="182">
        <f t="shared" ref="M809" si="2012">M796+M801+M803+M805+M807</f>
        <v>64745.073109999998</v>
      </c>
      <c r="N809" s="569">
        <f>M809/F809</f>
        <v>0.48721080273421757</v>
      </c>
      <c r="O809" s="182">
        <f t="shared" ref="O809" si="2013">O796+O801+O803+O805+O807</f>
        <v>41811.059809999999</v>
      </c>
      <c r="P809" s="569">
        <f>O809/G809</f>
        <v>0.65049430622273885</v>
      </c>
      <c r="Q809" s="182">
        <f>Q801</f>
        <v>313257.96474000002</v>
      </c>
      <c r="R809" s="569">
        <f>Q809/H809</f>
        <v>0.3078878231374611</v>
      </c>
      <c r="S809" s="182">
        <f t="shared" si="1930"/>
        <v>4323671.6936800005</v>
      </c>
      <c r="T809" s="569">
        <f t="shared" si="1931"/>
        <v>0.71818621457038834</v>
      </c>
      <c r="U809" s="182">
        <f>U796+U801+U803</f>
        <v>3906148.6225300003</v>
      </c>
      <c r="V809" s="569">
        <f t="shared" ref="V809:V816" si="2014">U809/E809</f>
        <v>0.81282275327573561</v>
      </c>
      <c r="W809" s="182">
        <f t="shared" ref="W809:Y809" si="2015">W796+W801+W803+W805+W807</f>
        <v>56720.416770000003</v>
      </c>
      <c r="X809" s="569">
        <f t="shared" ref="X809" si="2016">W809/F809</f>
        <v>0.42682475219358174</v>
      </c>
      <c r="Y809" s="182">
        <f t="shared" si="2015"/>
        <v>47544.689639999997</v>
      </c>
      <c r="Z809" s="569">
        <f t="shared" ref="Z809:Z811" si="2017">Y809/G809</f>
        <v>0.73969782259741379</v>
      </c>
      <c r="AA809" s="182">
        <f>AA801</f>
        <v>313257.96474000002</v>
      </c>
      <c r="AB809" s="569">
        <f t="shared" ref="AB809:AB818" si="2018">AA809/H809</f>
        <v>0.3078878231374611</v>
      </c>
      <c r="AC809" s="182">
        <f>AE809+AG809+AI809+AK809</f>
        <v>5669589.9418399995</v>
      </c>
      <c r="AD809" s="569">
        <f t="shared" ref="AD809:AD810" si="2019">AC809/D809</f>
        <v>0.94175081434797236</v>
      </c>
      <c r="AE809" s="182">
        <f>AE796+AE801+AE803</f>
        <v>4478434.9082199996</v>
      </c>
      <c r="AF809" s="569">
        <f t="shared" si="1932"/>
        <v>0.9319086763544131</v>
      </c>
      <c r="AG809" s="182">
        <f t="shared" ref="AG809" si="2020">AG796+AG801+AG803+AG805+AG807</f>
        <v>110312.35234</v>
      </c>
      <c r="AH809" s="569">
        <f t="shared" si="1933"/>
        <v>0.83010748391247358</v>
      </c>
      <c r="AI809" s="182">
        <f t="shared" ref="AI809" si="2021">AI796+AI801+AI803+AI805+AI807</f>
        <v>63400.804080000002</v>
      </c>
      <c r="AJ809" s="569">
        <f t="shared" ref="AJ809:AJ811" si="2022">AI809/G809</f>
        <v>0.9863864310399405</v>
      </c>
      <c r="AK809" s="182">
        <f>AK801</f>
        <v>1017441.8772</v>
      </c>
      <c r="AL809" s="663"/>
      <c r="AM809" s="663"/>
      <c r="AN809" s="663"/>
      <c r="AO809" s="663"/>
      <c r="AP809" s="663"/>
      <c r="AQ809" s="663"/>
      <c r="AR809" s="663"/>
      <c r="AS809" s="663"/>
      <c r="AT809" s="663"/>
      <c r="AU809" s="663">
        <f>AU796+AU801+AU803+AU805</f>
        <v>17040.319999999949</v>
      </c>
      <c r="AV809" s="663">
        <f t="shared" si="1977"/>
        <v>6037305.8249100009</v>
      </c>
      <c r="AW809" s="663">
        <f>AW796+AW801+AW803+AW805</f>
        <v>4821076.8806000007</v>
      </c>
      <c r="AX809" s="663">
        <f t="shared" ref="AX809:AY809" si="2023">AX796+AX801+AX803+AX805+AX807</f>
        <v>134511.23962000001</v>
      </c>
      <c r="AY809" s="663">
        <f t="shared" si="2023"/>
        <v>64275.827490000003</v>
      </c>
      <c r="AZ809" s="663">
        <f>AZ801</f>
        <v>1017441.8772</v>
      </c>
      <c r="BA809" s="663">
        <f>BB809+BC809+BD809</f>
        <v>0</v>
      </c>
      <c r="BB809" s="663">
        <f>BB796+BB801</f>
        <v>0</v>
      </c>
      <c r="BC809" s="663">
        <f t="shared" ref="BC809:BD809" si="2024">BC796+BC801</f>
        <v>0</v>
      </c>
      <c r="BD809" s="663">
        <f t="shared" si="2024"/>
        <v>0</v>
      </c>
      <c r="BE809" s="663">
        <f t="shared" si="1939"/>
        <v>5887376.2652899995</v>
      </c>
      <c r="BF809" s="663">
        <f>E809</f>
        <v>4805658.5605999995</v>
      </c>
      <c r="BG809" s="663">
        <f t="shared" si="2000"/>
        <v>64275.827490000003</v>
      </c>
      <c r="BH809" s="663">
        <f t="shared" si="2000"/>
        <v>1017441.8772</v>
      </c>
      <c r="BI809" s="663">
        <f t="shared" si="1979"/>
        <v>4202773.1206099996</v>
      </c>
      <c r="BJ809" s="663">
        <f>BJ796+BJ801+BJ803+BJ805+BJ807</f>
        <v>3952601.4646599996</v>
      </c>
      <c r="BK809" s="663">
        <f t="shared" ref="BK809:BL809" si="2025">BK796+BK801+BK803+BK805+BK807</f>
        <v>132889.23962000001</v>
      </c>
      <c r="BL809" s="663">
        <f t="shared" si="2025"/>
        <v>64275.827490000003</v>
      </c>
      <c r="BM809" s="663">
        <f>BM801</f>
        <v>53006.588839999997</v>
      </c>
      <c r="BN809" s="663">
        <f>BN796+BN801+BN803</f>
        <v>0</v>
      </c>
      <c r="BO809" s="663">
        <f t="shared" si="1983"/>
        <v>4202773.1206099996</v>
      </c>
      <c r="BP809" s="663">
        <f>BP796+BP801+BP803+BP805+BP807</f>
        <v>3952601.4646599996</v>
      </c>
      <c r="BQ809" s="663">
        <f t="shared" ref="BQ809:BR809" si="2026">BQ796+BQ801+BQ803+BQ805+BQ807</f>
        <v>132889.23962000001</v>
      </c>
      <c r="BR809" s="663">
        <f t="shared" si="2026"/>
        <v>64275.827490000003</v>
      </c>
      <c r="BS809" s="663">
        <f>BS801</f>
        <v>53006.588839999997</v>
      </c>
      <c r="BT809" s="182">
        <f t="shared" ref="BT809:BU809" si="2027">BT796+BT801</f>
        <v>64275.827490000003</v>
      </c>
      <c r="BU809" s="182">
        <f t="shared" si="2027"/>
        <v>53006.588839999997</v>
      </c>
      <c r="BV809" s="663">
        <f t="shared" si="1985"/>
        <v>3982625.2586000003</v>
      </c>
      <c r="BW809" s="663">
        <f>BW796+BW801+BW803+BW805+BW807</f>
        <v>3757112.9497400001</v>
      </c>
      <c r="BX809" s="663">
        <f t="shared" ref="BX809:BY809" si="2028">BX796+BX801+BX803+BX805+BX807</f>
        <v>132889.23962000001</v>
      </c>
      <c r="BY809" s="663">
        <f t="shared" si="2028"/>
        <v>63586.097280000002</v>
      </c>
      <c r="BZ809" s="663">
        <f>BZ801</f>
        <v>29036.971959999999</v>
      </c>
      <c r="CA809" s="663">
        <f t="shared" si="1942"/>
        <v>0</v>
      </c>
      <c r="CB809" s="182">
        <f>CB796+CB801</f>
        <v>0</v>
      </c>
      <c r="CC809" s="182">
        <f t="shared" ref="CC809:CD809" si="2029">CC796+CC801</f>
        <v>0</v>
      </c>
      <c r="CD809" s="182">
        <f t="shared" si="2029"/>
        <v>0</v>
      </c>
      <c r="CE809" s="663">
        <f t="shared" si="1943"/>
        <v>3169923.0837099999</v>
      </c>
      <c r="CF809" s="663">
        <f>CF796+CF801+CF803+CF805+CF807</f>
        <v>3077300.0144699998</v>
      </c>
      <c r="CG809" s="663">
        <f t="shared" ref="CG809:CH809" si="2030">CG796+CG801+CG803+CG805+CG807</f>
        <v>109511.23961999999</v>
      </c>
      <c r="CH809" s="663">
        <f t="shared" si="2030"/>
        <v>63586.097280000002</v>
      </c>
      <c r="CI809" s="663">
        <f>CI801</f>
        <v>29036.971959999999</v>
      </c>
      <c r="CJ809" s="663">
        <f>CJ796+CJ801+CJ803</f>
        <v>0</v>
      </c>
      <c r="CK809" s="663">
        <f t="shared" si="1989"/>
        <v>3302812.32333</v>
      </c>
      <c r="CL809" s="663">
        <f>CL796+CL801+CL803+CL805+CL807</f>
        <v>3077300.0144699998</v>
      </c>
      <c r="CM809" s="663">
        <f t="shared" ref="CM809:CN809" si="2031">CM796+CM801+CM803+CM805+CM807</f>
        <v>132889.23962000001</v>
      </c>
      <c r="CN809" s="663">
        <f t="shared" si="2031"/>
        <v>63586.097280000002</v>
      </c>
      <c r="CO809" s="663">
        <f>CO801</f>
        <v>29036.971959999999</v>
      </c>
    </row>
    <row r="810" spans="2:93" s="77" customFormat="1" ht="55.5" customHeight="1" x14ac:dyDescent="0.3">
      <c r="B810" s="862" t="s">
        <v>267</v>
      </c>
      <c r="C810" s="862"/>
      <c r="D810" s="182">
        <f t="shared" si="1973"/>
        <v>650</v>
      </c>
      <c r="E810" s="182">
        <f>E807</f>
        <v>500</v>
      </c>
      <c r="F810" s="182">
        <f>F805</f>
        <v>0</v>
      </c>
      <c r="G810" s="182">
        <f t="shared" ref="G810" si="2032">G805</f>
        <v>0</v>
      </c>
      <c r="H810" s="182">
        <f>H805+H807</f>
        <v>150</v>
      </c>
      <c r="I810" s="182">
        <f t="shared" si="1992"/>
        <v>432.52499999999998</v>
      </c>
      <c r="J810" s="569">
        <f>I810/D810</f>
        <v>0.66542307692307689</v>
      </c>
      <c r="K810" s="182">
        <f>K807</f>
        <v>432.52499999999998</v>
      </c>
      <c r="L810" s="569">
        <v>0</v>
      </c>
      <c r="M810" s="182">
        <f>M805</f>
        <v>0</v>
      </c>
      <c r="N810" s="569">
        <v>0</v>
      </c>
      <c r="O810" s="182">
        <f t="shared" ref="O810" si="2033">O805</f>
        <v>0</v>
      </c>
      <c r="P810" s="569">
        <v>0</v>
      </c>
      <c r="Q810" s="182">
        <f>Q805+Q807</f>
        <v>0</v>
      </c>
      <c r="R810" s="569">
        <v>0</v>
      </c>
      <c r="S810" s="182">
        <f t="shared" si="1930"/>
        <v>432.52499999999998</v>
      </c>
      <c r="T810" s="569">
        <f t="shared" si="1931"/>
        <v>0.66542307692307689</v>
      </c>
      <c r="U810" s="182">
        <f>U807</f>
        <v>432.52499999999998</v>
      </c>
      <c r="V810" s="569">
        <v>0</v>
      </c>
      <c r="W810" s="182">
        <f>W805</f>
        <v>0</v>
      </c>
      <c r="X810" s="569">
        <v>0</v>
      </c>
      <c r="Y810" s="182">
        <f>Y805</f>
        <v>0</v>
      </c>
      <c r="Z810" s="569" t="e">
        <f t="shared" si="2017"/>
        <v>#DIV/0!</v>
      </c>
      <c r="AA810" s="182">
        <f>AA805+AA807</f>
        <v>0</v>
      </c>
      <c r="AB810" s="569">
        <f t="shared" si="2018"/>
        <v>0</v>
      </c>
      <c r="AC810" s="182">
        <f>AE810+AG810+AI810+AK810</f>
        <v>432.52499999999998</v>
      </c>
      <c r="AD810" s="569">
        <f t="shared" si="2019"/>
        <v>0.66542307692307689</v>
      </c>
      <c r="AE810" s="182">
        <f>AE807</f>
        <v>432.52499999999998</v>
      </c>
      <c r="AF810" s="569">
        <f t="shared" si="1932"/>
        <v>0.86504999999999999</v>
      </c>
      <c r="AG810" s="182">
        <f>AG805</f>
        <v>0</v>
      </c>
      <c r="AH810" s="569">
        <v>0</v>
      </c>
      <c r="AI810" s="182">
        <f>AI805</f>
        <v>0</v>
      </c>
      <c r="AJ810" s="569">
        <v>0</v>
      </c>
      <c r="AK810" s="182">
        <f>AK805+AK807</f>
        <v>0</v>
      </c>
      <c r="AL810" s="663"/>
      <c r="AM810" s="663"/>
      <c r="AN810" s="663"/>
      <c r="AO810" s="663"/>
      <c r="AP810" s="663"/>
      <c r="AQ810" s="663"/>
      <c r="AR810" s="663"/>
      <c r="AS810" s="663"/>
      <c r="AT810" s="663"/>
      <c r="AU810" s="663">
        <f>AW810-E810</f>
        <v>0</v>
      </c>
      <c r="AV810" s="663">
        <f t="shared" si="1977"/>
        <v>650</v>
      </c>
      <c r="AW810" s="663">
        <f>AW807</f>
        <v>500</v>
      </c>
      <c r="AX810" s="663">
        <f>AX805</f>
        <v>0</v>
      </c>
      <c r="AY810" s="663">
        <f t="shared" ref="AY810" si="2034">AY805</f>
        <v>0</v>
      </c>
      <c r="AZ810" s="663">
        <f>AZ805+AZ807</f>
        <v>150</v>
      </c>
      <c r="BA810" s="663">
        <f>BB810+BC810+BD810</f>
        <v>0</v>
      </c>
      <c r="BB810" s="663">
        <f>BB805</f>
        <v>0</v>
      </c>
      <c r="BC810" s="663">
        <f t="shared" ref="BC810:BD810" si="2035">BC805</f>
        <v>0</v>
      </c>
      <c r="BD810" s="663">
        <f t="shared" si="2035"/>
        <v>0</v>
      </c>
      <c r="BE810" s="663">
        <f t="shared" si="1939"/>
        <v>650</v>
      </c>
      <c r="BF810" s="663">
        <f>E810</f>
        <v>500</v>
      </c>
      <c r="BG810" s="663">
        <f t="shared" si="2000"/>
        <v>0</v>
      </c>
      <c r="BH810" s="663">
        <f t="shared" si="2000"/>
        <v>150</v>
      </c>
      <c r="BI810" s="663">
        <f t="shared" si="1979"/>
        <v>150</v>
      </c>
      <c r="BJ810" s="182">
        <f>BJ805</f>
        <v>0</v>
      </c>
      <c r="BK810" s="182"/>
      <c r="BL810" s="182">
        <f t="shared" ref="BL810" si="2036">BL805</f>
        <v>0</v>
      </c>
      <c r="BM810" s="663">
        <f>BM805+BM807</f>
        <v>150</v>
      </c>
      <c r="BN810" s="663">
        <f>BN805</f>
        <v>0</v>
      </c>
      <c r="BO810" s="663">
        <f t="shared" si="1983"/>
        <v>150</v>
      </c>
      <c r="BP810" s="182">
        <f>BP805</f>
        <v>0</v>
      </c>
      <c r="BQ810" s="182"/>
      <c r="BR810" s="182">
        <f t="shared" ref="BR810" si="2037">BR805</f>
        <v>0</v>
      </c>
      <c r="BS810" s="663">
        <f>BS805+BS807</f>
        <v>150</v>
      </c>
      <c r="BT810" s="182">
        <f t="shared" ref="BT810:BU810" si="2038">BT805</f>
        <v>0</v>
      </c>
      <c r="BU810" s="182">
        <f t="shared" si="2038"/>
        <v>150</v>
      </c>
      <c r="BV810" s="663">
        <f t="shared" si="1985"/>
        <v>150</v>
      </c>
      <c r="BW810" s="182">
        <f>BW805</f>
        <v>0</v>
      </c>
      <c r="BX810" s="182"/>
      <c r="BY810" s="182">
        <f t="shared" ref="BY810" si="2039">BY805</f>
        <v>0</v>
      </c>
      <c r="BZ810" s="663">
        <f>BZ805+BZ807</f>
        <v>150</v>
      </c>
      <c r="CA810" s="663">
        <f t="shared" si="1942"/>
        <v>0</v>
      </c>
      <c r="CB810" s="182">
        <f>CB805</f>
        <v>0</v>
      </c>
      <c r="CC810" s="182">
        <f t="shared" ref="CC810:CD810" si="2040">CC805</f>
        <v>0</v>
      </c>
      <c r="CD810" s="182">
        <f t="shared" si="2040"/>
        <v>0</v>
      </c>
      <c r="CE810" s="663">
        <f t="shared" si="1943"/>
        <v>150</v>
      </c>
      <c r="CF810" s="182">
        <f>CF805</f>
        <v>0</v>
      </c>
      <c r="CG810" s="182"/>
      <c r="CH810" s="182">
        <f t="shared" ref="CH810" si="2041">CH805</f>
        <v>0</v>
      </c>
      <c r="CI810" s="663">
        <f>CI805+CI807</f>
        <v>150</v>
      </c>
      <c r="CJ810" s="663">
        <f>CJ805</f>
        <v>0</v>
      </c>
      <c r="CK810" s="663">
        <f t="shared" si="1989"/>
        <v>150</v>
      </c>
      <c r="CL810" s="182">
        <f>CL805</f>
        <v>0</v>
      </c>
      <c r="CM810" s="182"/>
      <c r="CN810" s="182">
        <f t="shared" ref="CN810" si="2042">CN805</f>
        <v>0</v>
      </c>
      <c r="CO810" s="663">
        <f>CO805+CO807</f>
        <v>150</v>
      </c>
    </row>
    <row r="811" spans="2:93" s="446" customFormat="1" ht="63" customHeight="1" x14ac:dyDescent="0.25">
      <c r="B811" s="860" t="s">
        <v>129</v>
      </c>
      <c r="C811" s="860"/>
      <c r="D811" s="412">
        <f t="shared" si="1973"/>
        <v>21046895.862850003</v>
      </c>
      <c r="E811" s="412">
        <f>E812+E813+E815+E817+E816</f>
        <v>8892390.9227099977</v>
      </c>
      <c r="F811" s="412">
        <f>F812+F813+F815+F817+F816</f>
        <v>8117111.0309800003</v>
      </c>
      <c r="G811" s="412">
        <f t="shared" ref="G811" si="2043">G812+G813+G815+G817</f>
        <v>1402908.1009600002</v>
      </c>
      <c r="H811" s="412">
        <f>H812+H813+H815+H817+H816</f>
        <v>2634485.8081999999</v>
      </c>
      <c r="I811" s="412">
        <f t="shared" si="1992"/>
        <v>11432642.063059999</v>
      </c>
      <c r="J811" s="570">
        <f>I811/D811</f>
        <v>0.54319849053084457</v>
      </c>
      <c r="K811" s="412">
        <f>K812+K813+K815+K817+K816</f>
        <v>6523085.3402899997</v>
      </c>
      <c r="L811" s="570">
        <f>K811/E811</f>
        <v>0.73355809444127085</v>
      </c>
      <c r="M811" s="412">
        <f>M812+M813+M815+M817+M816</f>
        <v>3476524.47976</v>
      </c>
      <c r="N811" s="570">
        <f>M811/F811</f>
        <v>0.42829578978178273</v>
      </c>
      <c r="O811" s="412">
        <f t="shared" ref="O811" si="2044">O812+O813+O815+O817</f>
        <v>537471.63243</v>
      </c>
      <c r="P811" s="570">
        <f>O811/G811</f>
        <v>0.38311250185397883</v>
      </c>
      <c r="Q811" s="412">
        <f>Q812+Q813+Q815+Q817+Q816</f>
        <v>895560.61057999998</v>
      </c>
      <c r="R811" s="570">
        <f>Q811/H811</f>
        <v>0.3399375346006846</v>
      </c>
      <c r="S811" s="412">
        <f t="shared" si="1930"/>
        <v>11534123.32186</v>
      </c>
      <c r="T811" s="570">
        <f t="shared" si="1931"/>
        <v>0.54802016397196829</v>
      </c>
      <c r="U811" s="412">
        <f>U812+U813+U815+U817+U816</f>
        <v>6617363.4883500012</v>
      </c>
      <c r="V811" s="570">
        <f t="shared" si="2014"/>
        <v>0.74416020908956271</v>
      </c>
      <c r="W811" s="412">
        <f>W812+W813+W815+W817+W816+W814</f>
        <v>3621628.1738</v>
      </c>
      <c r="X811" s="570">
        <f>W811/F811</f>
        <v>0.44617206293933759</v>
      </c>
      <c r="Y811" s="413">
        <f t="shared" ref="Y811" si="2045">Y812+Y813+Y815+Y817</f>
        <v>475752.03738999995</v>
      </c>
      <c r="Z811" s="570">
        <f t="shared" si="2017"/>
        <v>0.33911846190384543</v>
      </c>
      <c r="AA811" s="412">
        <f>AA812+AA813+AA815+AA817+AA816</f>
        <v>819379.62232000008</v>
      </c>
      <c r="AB811" s="570">
        <f t="shared" si="2018"/>
        <v>0.31102070080227057</v>
      </c>
      <c r="AC811" s="412">
        <f>AE811+AG811+AI811+AK811</f>
        <v>18524986.855009999</v>
      </c>
      <c r="AD811" s="570">
        <f>AC811/D811</f>
        <v>0.88017667668079069</v>
      </c>
      <c r="AE811" s="412">
        <f>AE812+AE813+AE815+AE817+AE816</f>
        <v>8336454.0702900002</v>
      </c>
      <c r="AF811" s="570">
        <f t="shared" si="1932"/>
        <v>0.93748173497408804</v>
      </c>
      <c r="AG811" s="412">
        <f>AG812+AG813+AG815+AG817+AG816</f>
        <v>6229146.88191</v>
      </c>
      <c r="AH811" s="570">
        <f t="shared" si="1933"/>
        <v>0.76740934775139313</v>
      </c>
      <c r="AI811" s="413">
        <f t="shared" ref="AI811" si="2046">AI812+AI813+AI815+AI817</f>
        <v>1326005.7586399999</v>
      </c>
      <c r="AJ811" s="570">
        <f t="shared" si="2022"/>
        <v>0.94518362088908281</v>
      </c>
      <c r="AK811" s="412">
        <f>AK812+AK813+AK815+AK817+AK816</f>
        <v>2633380.1441699993</v>
      </c>
      <c r="AL811" s="570">
        <f>AK811/H811</f>
        <v>0.99958031125976876</v>
      </c>
      <c r="AM811" s="413"/>
      <c r="AN811" s="413"/>
      <c r="AO811" s="413"/>
      <c r="AP811" s="413"/>
      <c r="AQ811" s="413"/>
      <c r="AR811" s="413"/>
      <c r="AS811" s="413"/>
      <c r="AT811" s="413"/>
      <c r="AU811" s="413">
        <f>AV811-D811</f>
        <v>-11398.893770001829</v>
      </c>
      <c r="AV811" s="413">
        <f t="shared" si="1977"/>
        <v>21035496.969080001</v>
      </c>
      <c r="AW811" s="413">
        <f>AW812+AW813+AW815+AW817+AW816</f>
        <v>8757809.2427099999</v>
      </c>
      <c r="AX811" s="413">
        <f>AX812+AX813+AX815+AX817+AX816</f>
        <v>8463077.7719599996</v>
      </c>
      <c r="AY811" s="413">
        <f t="shared" ref="AY811" si="2047">AY812+AY813+AY815+AY817</f>
        <v>1430506.60096</v>
      </c>
      <c r="AZ811" s="413">
        <f>AZ812+AZ813+AZ815+AZ816+AZ817</f>
        <v>2384103.3534499998</v>
      </c>
      <c r="BA811" s="413" t="e">
        <f t="shared" si="1938"/>
        <v>#REF!</v>
      </c>
      <c r="BB811" s="413" t="e">
        <f>BB812+BB813+BB815+BB817+BB816</f>
        <v>#REF!</v>
      </c>
      <c r="BC811" s="413" t="e">
        <f t="shared" ref="BC811:BD811" si="2048">BC812+BC813+BC815+BC817</f>
        <v>#REF!</v>
      </c>
      <c r="BD811" s="413" t="e">
        <f t="shared" si="2048"/>
        <v>#REF!</v>
      </c>
      <c r="BE811" s="413" t="e">
        <f t="shared" si="1939"/>
        <v>#REF!</v>
      </c>
      <c r="BF811" s="413" t="e">
        <f>BF812+BF813+BF815+BF817+BF816</f>
        <v>#REF!</v>
      </c>
      <c r="BG811" s="413">
        <f>G811</f>
        <v>1402908.1009600002</v>
      </c>
      <c r="BH811" s="413" t="e">
        <f t="shared" ref="BH811" si="2049">BH812+BH813+BH815+BH817</f>
        <v>#REF!</v>
      </c>
      <c r="BI811" s="413">
        <f t="shared" si="1979"/>
        <v>21382370.000839997</v>
      </c>
      <c r="BJ811" s="413">
        <f>BJ812+BJ813+BJ815+BJ817+BJ816</f>
        <v>9648802.2245099992</v>
      </c>
      <c r="BK811" s="413">
        <f>BK812+BK813+BK815+BK817+BK816</f>
        <v>9222607.8229199983</v>
      </c>
      <c r="BL811" s="413">
        <f t="shared" ref="BL811:BM811" si="2050">BL812+BL813+BL815+BL817</f>
        <v>1404691.65194</v>
      </c>
      <c r="BM811" s="413">
        <f t="shared" si="2050"/>
        <v>1106268.3014700001</v>
      </c>
      <c r="BN811" s="413">
        <f>BO811-BI811</f>
        <v>-10635.438000001013</v>
      </c>
      <c r="BO811" s="413">
        <f t="shared" si="1983"/>
        <v>21371734.562839996</v>
      </c>
      <c r="BP811" s="413">
        <f>BP812+BP813+BP815+BP817+BP816</f>
        <v>9648802.2245099992</v>
      </c>
      <c r="BQ811" s="413">
        <f>BQ812+BQ813+BQ815+BQ817+BQ816</f>
        <v>9222607.8229199983</v>
      </c>
      <c r="BR811" s="413">
        <f t="shared" ref="BR811:BS811" si="2051">BR812+BR813+BR815+BR817</f>
        <v>1394056.2139399999</v>
      </c>
      <c r="BS811" s="413">
        <f t="shared" si="2051"/>
        <v>1106268.3014700001</v>
      </c>
      <c r="BT811" s="413">
        <f t="shared" ref="BT811:BU811" si="2052">BT812+BT813+BT815+BT817+BT816</f>
        <v>1404691.65194</v>
      </c>
      <c r="BU811" s="413" t="e">
        <f t="shared" si="2052"/>
        <v>#REF!</v>
      </c>
      <c r="BV811" s="413" t="e">
        <f t="shared" si="1985"/>
        <v>#REF!</v>
      </c>
      <c r="BW811" s="413">
        <f>BW812+BW813+BW815+BW817+BW816</f>
        <v>6062056.4383399999</v>
      </c>
      <c r="BX811" s="413">
        <f>BX812+BX813+BX815+BX817+BX816</f>
        <v>6597254.5217699995</v>
      </c>
      <c r="BY811" s="413">
        <f t="shared" ref="BY811:BZ811" si="2053">BY812+BY813+BY815+BY817</f>
        <v>1366957.0259300002</v>
      </c>
      <c r="BZ811" s="413" t="e">
        <f t="shared" si="2053"/>
        <v>#REF!</v>
      </c>
      <c r="CA811" s="413" t="e">
        <f t="shared" si="1942"/>
        <v>#REF!</v>
      </c>
      <c r="CB811" s="413" t="e">
        <f>CB812+CB813+CB815+CB817+CB816</f>
        <v>#REF!</v>
      </c>
      <c r="CC811" s="413" t="e">
        <f t="shared" ref="CC811:CD811" si="2054">CC812+CC813+CC815+CC817+CC816</f>
        <v>#REF!</v>
      </c>
      <c r="CD811" s="413" t="e">
        <f t="shared" si="2054"/>
        <v>#REF!</v>
      </c>
      <c r="CE811" s="413">
        <f>CF811+CG811+CH811+CI811</f>
        <v>25618584.458001379</v>
      </c>
      <c r="CF811" s="413">
        <f>CF812+CF813+CF815+CF817+CF816</f>
        <v>8280861.4554699995</v>
      </c>
      <c r="CG811" s="413">
        <f>CG812+CG813+CG815+CG817+CG816</f>
        <v>14851579.004641382</v>
      </c>
      <c r="CH811" s="413">
        <f t="shared" ref="CH811:CI811" si="2055">CH812+CH813+CH815+CH817</f>
        <v>1366957.0259300002</v>
      </c>
      <c r="CI811" s="413">
        <f t="shared" si="2055"/>
        <v>1119186.97196</v>
      </c>
      <c r="CJ811" s="413">
        <f>CJ786+CJ808</f>
        <v>0</v>
      </c>
      <c r="CK811" s="413">
        <f t="shared" si="1989"/>
        <v>25641962.458001379</v>
      </c>
      <c r="CL811" s="413">
        <f>CL812+CL813+CL815+CL817+CL816</f>
        <v>8280861.4554699995</v>
      </c>
      <c r="CM811" s="413">
        <f>CM812+CM813+CM815+CM817+CM816</f>
        <v>14874957.004641382</v>
      </c>
      <c r="CN811" s="413">
        <f t="shared" ref="CN811:CO811" si="2056">CN812+CN813+CN815+CN817</f>
        <v>1366957.0259300002</v>
      </c>
      <c r="CO811" s="413">
        <f t="shared" si="2056"/>
        <v>1119186.97196</v>
      </c>
    </row>
    <row r="812" spans="2:93" s="47" customFormat="1" ht="57" customHeight="1" x14ac:dyDescent="0.25">
      <c r="B812" s="862" t="s">
        <v>263</v>
      </c>
      <c r="C812" s="862"/>
      <c r="D812" s="182">
        <f t="shared" si="1973"/>
        <v>16488711.552849999</v>
      </c>
      <c r="E812" s="182">
        <f>E787+E809</f>
        <v>8414308.8413199987</v>
      </c>
      <c r="F812" s="182">
        <f>F787+F809</f>
        <v>4237464.7661699997</v>
      </c>
      <c r="G812" s="182">
        <f>G787+G809</f>
        <v>1402908.1009600002</v>
      </c>
      <c r="H812" s="182">
        <f>H787+H809</f>
        <v>2434029.8443999998</v>
      </c>
      <c r="I812" s="182">
        <f t="shared" si="1992"/>
        <v>8677021.6779800002</v>
      </c>
      <c r="J812" s="569">
        <f t="shared" ref="J812:J818" si="2057">I812/D812</f>
        <v>0.52624012799109321</v>
      </c>
      <c r="K812" s="182">
        <f>K787+K809</f>
        <v>6050887.7277699998</v>
      </c>
      <c r="L812" s="569">
        <f t="shared" ref="L812:L816" si="2058">K812/E812</f>
        <v>0.71911880605760647</v>
      </c>
      <c r="M812" s="182">
        <f>M787+M809</f>
        <v>1259642.6574599999</v>
      </c>
      <c r="N812" s="569">
        <f>M812/F812</f>
        <v>0.29726327579556922</v>
      </c>
      <c r="O812" s="182">
        <f>O787+O809</f>
        <v>537471.63243</v>
      </c>
      <c r="P812" s="569">
        <f>O812/G812</f>
        <v>0.38311250185397883</v>
      </c>
      <c r="Q812" s="182">
        <f>Q787+Q809</f>
        <v>829019.66032000002</v>
      </c>
      <c r="R812" s="569">
        <f>Q812/H812</f>
        <v>0.34059551990594322</v>
      </c>
      <c r="S812" s="182">
        <f t="shared" si="1930"/>
        <v>8462468.9016500004</v>
      </c>
      <c r="T812" s="569">
        <f t="shared" si="1931"/>
        <v>0.51322802721885818</v>
      </c>
      <c r="U812" s="182">
        <f>U787+U809</f>
        <v>6130820.8790700007</v>
      </c>
      <c r="V812" s="569">
        <f t="shared" si="2014"/>
        <v>0.72861847534802693</v>
      </c>
      <c r="W812" s="182">
        <f>W787+W809</f>
        <v>1092099.53251</v>
      </c>
      <c r="X812" s="569">
        <f t="shared" ref="X812:X815" si="2059">W812/F812</f>
        <v>0.25772474646369409</v>
      </c>
      <c r="Y812" s="663">
        <f>Y787+Y809</f>
        <v>475752.03738999995</v>
      </c>
      <c r="Z812" s="663"/>
      <c r="AA812" s="182">
        <f>AA787+AA809</f>
        <v>763796.4526800001</v>
      </c>
      <c r="AB812" s="569">
        <f t="shared" si="2018"/>
        <v>0.31379913210073218</v>
      </c>
      <c r="AC812" s="182">
        <f>AE812+AG812+AI812+AK812</f>
        <v>14638487.50591</v>
      </c>
      <c r="AD812" s="569">
        <f t="shared" ref="AD812:AD818" si="2060">AC812/D812</f>
        <v>0.88778843992693923</v>
      </c>
      <c r="AE812" s="182">
        <f>AE787+AE809</f>
        <v>7858439.4638999999</v>
      </c>
      <c r="AF812" s="569">
        <f t="shared" si="1932"/>
        <v>0.93393760700934803</v>
      </c>
      <c r="AG812" s="182">
        <f>AG787+AG809</f>
        <v>3020203.5717800003</v>
      </c>
      <c r="AH812" s="569">
        <f t="shared" si="1933"/>
        <v>0.71273833257374508</v>
      </c>
      <c r="AI812" s="182">
        <f>AI787+AI809</f>
        <v>1326005.7586399999</v>
      </c>
      <c r="AJ812" s="569">
        <f>AI812/G812</f>
        <v>0.94518362088908281</v>
      </c>
      <c r="AK812" s="182">
        <f>AK787+AK809</f>
        <v>2433838.7115899995</v>
      </c>
      <c r="AL812" s="569">
        <f t="shared" ref="AL812:AL818" si="2061">AK812/H812</f>
        <v>0.9999214747467291</v>
      </c>
      <c r="AM812" s="663"/>
      <c r="AN812" s="663"/>
      <c r="AO812" s="663"/>
      <c r="AP812" s="663"/>
      <c r="AQ812" s="663"/>
      <c r="AR812" s="663"/>
      <c r="AS812" s="663"/>
      <c r="AT812" s="663"/>
      <c r="AU812" s="663">
        <f>AU809+AU787</f>
        <v>188907.05533999915</v>
      </c>
      <c r="AV812" s="663">
        <f t="shared" si="1977"/>
        <v>16677618.60819</v>
      </c>
      <c r="AW812" s="663">
        <f>AW787+AW809</f>
        <v>8279727.1613200009</v>
      </c>
      <c r="AX812" s="663">
        <f>AX787+AX809</f>
        <v>4583431.4924599994</v>
      </c>
      <c r="AY812" s="663">
        <f>AY787+AY809</f>
        <v>1430506.60096</v>
      </c>
      <c r="AZ812" s="663">
        <f>AZ787+AZ809</f>
        <v>2383953.3534499998</v>
      </c>
      <c r="BA812" s="663" t="e">
        <f>BA809+BA787</f>
        <v>#REF!</v>
      </c>
      <c r="BB812" s="663" t="e">
        <f>BB787+BB809</f>
        <v>#REF!</v>
      </c>
      <c r="BC812" s="663" t="e">
        <f>BC787+BC809</f>
        <v>#REF!</v>
      </c>
      <c r="BD812" s="663" t="e">
        <f>BD787+BD809</f>
        <v>#REF!</v>
      </c>
      <c r="BE812" s="663" t="e">
        <f t="shared" si="1939"/>
        <v>#REF!</v>
      </c>
      <c r="BF812" s="663" t="e">
        <f>BF787+BF809</f>
        <v>#REF!</v>
      </c>
      <c r="BG812" s="663">
        <f>G812</f>
        <v>1402908.1009600002</v>
      </c>
      <c r="BH812" s="663" t="e">
        <f>BH787+BH809</f>
        <v>#REF!</v>
      </c>
      <c r="BI812" s="663">
        <f t="shared" si="1979"/>
        <v>14933714.400839999</v>
      </c>
      <c r="BJ812" s="663">
        <f>BJ787+BJ809</f>
        <v>7256760.7121899994</v>
      </c>
      <c r="BK812" s="663">
        <f>BK787+BK809</f>
        <v>5166143.7352399994</v>
      </c>
      <c r="BL812" s="663">
        <f>BL787+BL809</f>
        <v>1404691.65194</v>
      </c>
      <c r="BM812" s="663">
        <f>BM787+BM809</f>
        <v>1106118.3014700001</v>
      </c>
      <c r="BN812" s="663">
        <f>BN809+BN787</f>
        <v>-10635.438000000548</v>
      </c>
      <c r="BO812" s="663">
        <f t="shared" si="1983"/>
        <v>14923078.96284</v>
      </c>
      <c r="BP812" s="663">
        <f>BP787+BP809</f>
        <v>7256760.7121899994</v>
      </c>
      <c r="BQ812" s="663">
        <f t="shared" ref="BQ812:BS812" si="2062">BQ787+BQ809</f>
        <v>5166143.7352399994</v>
      </c>
      <c r="BR812" s="663">
        <f t="shared" si="2062"/>
        <v>1394056.2139399999</v>
      </c>
      <c r="BS812" s="663">
        <f t="shared" si="2062"/>
        <v>1106118.3014700001</v>
      </c>
      <c r="BT812" s="182">
        <f t="shared" si="1940"/>
        <v>1404691.65194</v>
      </c>
      <c r="BU812" s="663" t="e">
        <f>BU787+BU809</f>
        <v>#REF!</v>
      </c>
      <c r="BV812" s="663" t="e">
        <f t="shared" si="1985"/>
        <v>#REF!</v>
      </c>
      <c r="BW812" s="663">
        <f>BW787+BW809</f>
        <v>6062056.4383399999</v>
      </c>
      <c r="BX812" s="663">
        <f>BX787+BX809</f>
        <v>6597254.5217699995</v>
      </c>
      <c r="BY812" s="663">
        <f>BY787+BY809</f>
        <v>1366957.0259300002</v>
      </c>
      <c r="BZ812" s="663" t="e">
        <f>BZ787+BZ809</f>
        <v>#REF!</v>
      </c>
      <c r="CA812" s="663" t="e">
        <f>CB812+CC812+CD812</f>
        <v>#REF!</v>
      </c>
      <c r="CB812" s="182" t="e">
        <f>CB787+CB809</f>
        <v>#REF!</v>
      </c>
      <c r="CC812" s="182" t="e">
        <f>CC787+CC809</f>
        <v>#REF!</v>
      </c>
      <c r="CD812" s="663" t="e">
        <f>CD787+CD809</f>
        <v>#REF!</v>
      </c>
      <c r="CE812" s="663">
        <f t="shared" ref="CE812:CE818" si="2063">CF812+CG812+CH812+CI812</f>
        <v>18582311.25800138</v>
      </c>
      <c r="CF812" s="663">
        <f>CF787+CF809</f>
        <v>6561455.7454699995</v>
      </c>
      <c r="CG812" s="663">
        <f>CG787+CG809</f>
        <v>9534861.5146413818</v>
      </c>
      <c r="CH812" s="663">
        <f>CH787+CH809</f>
        <v>1366957.0259300002</v>
      </c>
      <c r="CI812" s="663">
        <f>CI787+CI809</f>
        <v>1119036.97196</v>
      </c>
      <c r="CJ812" s="663">
        <f>CJ809+CJ787</f>
        <v>0</v>
      </c>
      <c r="CK812" s="663">
        <f t="shared" si="1989"/>
        <v>18605689.25800138</v>
      </c>
      <c r="CL812" s="663">
        <f>CL787+CL809</f>
        <v>6561455.7454699995</v>
      </c>
      <c r="CM812" s="663">
        <f>CM787+CM809</f>
        <v>9558239.5146413818</v>
      </c>
      <c r="CN812" s="663">
        <f>CN787+CN809</f>
        <v>1366957.0259300002</v>
      </c>
      <c r="CO812" s="663">
        <f>CO787+CO809</f>
        <v>1119036.97196</v>
      </c>
    </row>
    <row r="813" spans="2:93" s="25" customFormat="1" ht="59.25" customHeight="1" x14ac:dyDescent="0.25">
      <c r="B813" s="845" t="s">
        <v>264</v>
      </c>
      <c r="C813" s="845"/>
      <c r="D813" s="183">
        <f t="shared" si="1973"/>
        <v>1847940.5</v>
      </c>
      <c r="E813" s="183">
        <f t="shared" ref="E813:F813" si="2064">E788</f>
        <v>331770.44519</v>
      </c>
      <c r="F813" s="183">
        <f t="shared" si="2064"/>
        <v>1516170.0548099999</v>
      </c>
      <c r="G813" s="183">
        <f t="shared" ref="G813:AU813" si="2065">G788</f>
        <v>0</v>
      </c>
      <c r="H813" s="183">
        <f t="shared" si="2065"/>
        <v>0</v>
      </c>
      <c r="I813" s="183">
        <f t="shared" si="1992"/>
        <v>1272521.68624</v>
      </c>
      <c r="J813" s="594">
        <f t="shared" si="2057"/>
        <v>0.68861615741415916</v>
      </c>
      <c r="K813" s="183">
        <f t="shared" ref="K813" si="2066">K788</f>
        <v>325953.45133000001</v>
      </c>
      <c r="L813" s="594">
        <f t="shared" si="2058"/>
        <v>0.98246681118124102</v>
      </c>
      <c r="M813" s="183">
        <f t="shared" ref="M813" si="2067">M788</f>
        <v>946568.23491</v>
      </c>
      <c r="N813" s="594">
        <f t="shared" ref="N813:N815" si="2068">M813/F813</f>
        <v>0.6243153476795319</v>
      </c>
      <c r="O813" s="183">
        <f t="shared" ref="O813" si="2069">O788</f>
        <v>0</v>
      </c>
      <c r="P813" s="594">
        <v>0</v>
      </c>
      <c r="Q813" s="183">
        <f t="shared" ref="Q813" si="2070">Q788</f>
        <v>0</v>
      </c>
      <c r="R813" s="116"/>
      <c r="S813" s="183">
        <f t="shared" si="1930"/>
        <v>672949.88653999998</v>
      </c>
      <c r="T813" s="594">
        <f t="shared" si="1931"/>
        <v>0.36416209642031222</v>
      </c>
      <c r="U813" s="183">
        <f t="shared" ref="U813" si="2071">U788</f>
        <v>340298.44809000002</v>
      </c>
      <c r="V813" s="594">
        <f t="shared" si="2014"/>
        <v>1.025704528608979</v>
      </c>
      <c r="W813" s="183">
        <f t="shared" ref="W813" si="2072">W788</f>
        <v>332651.43844999996</v>
      </c>
      <c r="X813" s="594">
        <f t="shared" si="2059"/>
        <v>0.21940245910719194</v>
      </c>
      <c r="Y813" s="116">
        <f t="shared" ref="Y813" si="2073">Y788</f>
        <v>0</v>
      </c>
      <c r="Z813" s="116"/>
      <c r="AA813" s="183">
        <f t="shared" ref="AA813" si="2074">AA788</f>
        <v>0</v>
      </c>
      <c r="AB813" s="116" t="e">
        <f t="shared" si="2018"/>
        <v>#DIV/0!</v>
      </c>
      <c r="AC813" s="183">
        <f t="shared" ref="AC813:AC818" si="2075">AE813+AG813+AI813+AK813</f>
        <v>1847940.5</v>
      </c>
      <c r="AD813" s="594">
        <f t="shared" si="2060"/>
        <v>1</v>
      </c>
      <c r="AE813" s="183">
        <f t="shared" ref="AE813" si="2076">AE788</f>
        <v>331770.44519</v>
      </c>
      <c r="AF813" s="594">
        <f t="shared" si="1932"/>
        <v>1</v>
      </c>
      <c r="AG813" s="183">
        <f t="shared" ref="AG813" si="2077">AG788</f>
        <v>1516170.0548099999</v>
      </c>
      <c r="AH813" s="594">
        <f t="shared" si="1933"/>
        <v>1</v>
      </c>
      <c r="AI813" s="183">
        <f t="shared" ref="AI813" si="2078">AI788</f>
        <v>0</v>
      </c>
      <c r="AJ813" s="594"/>
      <c r="AK813" s="183">
        <f t="shared" ref="AK813" si="2079">AK788</f>
        <v>0</v>
      </c>
      <c r="AL813" s="594">
        <v>0</v>
      </c>
      <c r="AM813" s="116"/>
      <c r="AN813" s="116"/>
      <c r="AO813" s="116"/>
      <c r="AP813" s="116"/>
      <c r="AQ813" s="116"/>
      <c r="AR813" s="116"/>
      <c r="AS813" s="116"/>
      <c r="AT813" s="116"/>
      <c r="AU813" s="116">
        <f t="shared" si="2065"/>
        <v>0</v>
      </c>
      <c r="AV813" s="116">
        <f t="shared" si="1977"/>
        <v>1847940.5</v>
      </c>
      <c r="AW813" s="116">
        <f t="shared" ref="AW813:BA813" si="2080">AW788</f>
        <v>331770.44519</v>
      </c>
      <c r="AX813" s="116">
        <f t="shared" si="2080"/>
        <v>1516170.0548099999</v>
      </c>
      <c r="AY813" s="116">
        <f t="shared" si="2080"/>
        <v>0</v>
      </c>
      <c r="AZ813" s="116">
        <f t="shared" si="2080"/>
        <v>0</v>
      </c>
      <c r="BA813" s="116" t="e">
        <f t="shared" si="2080"/>
        <v>#REF!</v>
      </c>
      <c r="BB813" s="116" t="e">
        <f>BB788</f>
        <v>#REF!</v>
      </c>
      <c r="BC813" s="116" t="e">
        <f>BC788</f>
        <v>#REF!</v>
      </c>
      <c r="BD813" s="116" t="e">
        <f>BD788</f>
        <v>#REF!</v>
      </c>
      <c r="BE813" s="116" t="e">
        <f t="shared" si="1939"/>
        <v>#REF!</v>
      </c>
      <c r="BF813" s="116" t="e">
        <f>BF788</f>
        <v>#REF!</v>
      </c>
      <c r="BG813" s="116">
        <f>G813</f>
        <v>0</v>
      </c>
      <c r="BH813" s="116">
        <f>H813</f>
        <v>0</v>
      </c>
      <c r="BI813" s="116">
        <f t="shared" si="1979"/>
        <v>4931899.5999999996</v>
      </c>
      <c r="BJ813" s="116">
        <f>BJ788</f>
        <v>2092041.51232</v>
      </c>
      <c r="BK813" s="116">
        <f>BK788</f>
        <v>2839858.0876799999</v>
      </c>
      <c r="BL813" s="116">
        <f>BL788</f>
        <v>0</v>
      </c>
      <c r="BM813" s="116">
        <f>BM788</f>
        <v>0</v>
      </c>
      <c r="BN813" s="116">
        <f>BN788</f>
        <v>0</v>
      </c>
      <c r="BO813" s="116">
        <f t="shared" si="1983"/>
        <v>4931899.5999999996</v>
      </c>
      <c r="BP813" s="116">
        <f t="shared" ref="BP813:BS813" si="2081">BP788</f>
        <v>2092041.51232</v>
      </c>
      <c r="BQ813" s="116">
        <f t="shared" si="2081"/>
        <v>2839858.0876799999</v>
      </c>
      <c r="BR813" s="116">
        <f t="shared" si="2081"/>
        <v>0</v>
      </c>
      <c r="BS813" s="116">
        <f t="shared" si="2081"/>
        <v>0</v>
      </c>
      <c r="BT813" s="116">
        <f t="shared" si="1940"/>
        <v>0</v>
      </c>
      <c r="BU813" s="116">
        <f t="shared" si="1941"/>
        <v>0</v>
      </c>
      <c r="BV813" s="116">
        <f t="shared" si="1985"/>
        <v>0</v>
      </c>
      <c r="BW813" s="116">
        <f t="shared" ref="BW813:BZ813" si="2082">BW788</f>
        <v>0</v>
      </c>
      <c r="BX813" s="116">
        <f t="shared" si="2082"/>
        <v>0</v>
      </c>
      <c r="BY813" s="116">
        <f t="shared" si="2082"/>
        <v>0</v>
      </c>
      <c r="BZ813" s="116">
        <f t="shared" si="2082"/>
        <v>0</v>
      </c>
      <c r="CA813" s="116" t="e">
        <f t="shared" ref="CA813:CA815" si="2083">CB813+CC813+CD813</f>
        <v>#REF!</v>
      </c>
      <c r="CB813" s="116" t="e">
        <f t="shared" ref="CB813:CD813" si="2084">CB788</f>
        <v>#REF!</v>
      </c>
      <c r="CC813" s="116" t="e">
        <f t="shared" si="2084"/>
        <v>#REF!</v>
      </c>
      <c r="CD813" s="116" t="e">
        <f t="shared" si="2084"/>
        <v>#REF!</v>
      </c>
      <c r="CE813" s="116">
        <f t="shared" si="2063"/>
        <v>7036123.2000000002</v>
      </c>
      <c r="CF813" s="116">
        <f t="shared" ref="CF813:CI813" si="2085">CF788</f>
        <v>1719405.71</v>
      </c>
      <c r="CG813" s="116">
        <f t="shared" si="2085"/>
        <v>5316717.49</v>
      </c>
      <c r="CH813" s="116">
        <f t="shared" si="2085"/>
        <v>0</v>
      </c>
      <c r="CI813" s="116">
        <f t="shared" si="2085"/>
        <v>0</v>
      </c>
      <c r="CJ813" s="116">
        <f t="shared" ref="CJ813" si="2086">CJ788</f>
        <v>0</v>
      </c>
      <c r="CK813" s="116">
        <f t="shared" si="1989"/>
        <v>7036123.2000000002</v>
      </c>
      <c r="CL813" s="116">
        <f t="shared" ref="CL813:CM813" si="2087">CL788</f>
        <v>1719405.71</v>
      </c>
      <c r="CM813" s="116">
        <f t="shared" si="2087"/>
        <v>5316717.49</v>
      </c>
      <c r="CN813" s="116">
        <f t="shared" ref="CN813:CO813" si="2088">CN788</f>
        <v>0</v>
      </c>
      <c r="CO813" s="116">
        <f t="shared" si="2088"/>
        <v>0</v>
      </c>
    </row>
    <row r="814" spans="2:93" s="25" customFormat="1" ht="59.25" customHeight="1" x14ac:dyDescent="0.25">
      <c r="B814" s="832" t="s">
        <v>473</v>
      </c>
      <c r="C814" s="833"/>
      <c r="D814" s="183"/>
      <c r="E814" s="183"/>
      <c r="F814" s="183"/>
      <c r="G814" s="183"/>
      <c r="H814" s="183"/>
      <c r="I814" s="183"/>
      <c r="J814" s="594"/>
      <c r="K814" s="183"/>
      <c r="L814" s="594"/>
      <c r="M814" s="183"/>
      <c r="N814" s="594"/>
      <c r="O814" s="183"/>
      <c r="P814" s="594"/>
      <c r="Q814" s="183"/>
      <c r="R814" s="116"/>
      <c r="S814" s="183">
        <f>W814</f>
        <v>391955.99807999999</v>
      </c>
      <c r="T814" s="594">
        <v>0</v>
      </c>
      <c r="U814" s="183"/>
      <c r="V814" s="594"/>
      <c r="W814" s="183">
        <f>W789</f>
        <v>391955.99807999999</v>
      </c>
      <c r="X814" s="594">
        <v>0</v>
      </c>
      <c r="Y814" s="116"/>
      <c r="Z814" s="116"/>
      <c r="AA814" s="183"/>
      <c r="AB814" s="116"/>
      <c r="AC814" s="183"/>
      <c r="AD814" s="594"/>
      <c r="AE814" s="183"/>
      <c r="AF814" s="594"/>
      <c r="AG814" s="183"/>
      <c r="AH814" s="594"/>
      <c r="AI814" s="183"/>
      <c r="AJ814" s="116"/>
      <c r="AK814" s="183"/>
      <c r="AL814" s="594"/>
      <c r="AM814" s="116"/>
      <c r="AN814" s="116"/>
      <c r="AO814" s="116"/>
      <c r="AP814" s="116"/>
      <c r="AQ814" s="116"/>
      <c r="AR814" s="116"/>
      <c r="AS814" s="116"/>
      <c r="AT814" s="116"/>
      <c r="AU814" s="116"/>
      <c r="AV814" s="116"/>
      <c r="AW814" s="116"/>
      <c r="AX814" s="116"/>
      <c r="AY814" s="116"/>
      <c r="AZ814" s="116"/>
      <c r="BA814" s="116"/>
      <c r="BB814" s="116"/>
      <c r="BC814" s="116"/>
      <c r="BD814" s="116"/>
      <c r="BE814" s="116"/>
      <c r="BF814" s="116"/>
      <c r="BG814" s="116"/>
      <c r="BH814" s="116"/>
      <c r="BI814" s="116"/>
      <c r="BJ814" s="116"/>
      <c r="BK814" s="116"/>
      <c r="BL814" s="116"/>
      <c r="BM814" s="116"/>
      <c r="BN814" s="116"/>
      <c r="BO814" s="116"/>
      <c r="BP814" s="116"/>
      <c r="BQ814" s="116"/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</row>
    <row r="815" spans="2:93" s="201" customFormat="1" ht="52.5" customHeight="1" x14ac:dyDescent="0.25">
      <c r="B815" s="854" t="s">
        <v>266</v>
      </c>
      <c r="C815" s="854"/>
      <c r="D815" s="246">
        <f t="shared" si="1973"/>
        <v>2363476.2100000004</v>
      </c>
      <c r="E815" s="246">
        <f t="shared" ref="E815:F815" si="2089">E790</f>
        <v>0</v>
      </c>
      <c r="F815" s="246">
        <f t="shared" si="2089"/>
        <v>2363476.2100000004</v>
      </c>
      <c r="G815" s="246">
        <f t="shared" ref="G815:AU815" si="2090">G790</f>
        <v>0</v>
      </c>
      <c r="H815" s="246">
        <f t="shared" si="2090"/>
        <v>0</v>
      </c>
      <c r="I815" s="246">
        <f t="shared" si="1992"/>
        <v>1270313.58739</v>
      </c>
      <c r="J815" s="571">
        <f t="shared" si="2057"/>
        <v>0.53747678187545611</v>
      </c>
      <c r="K815" s="246">
        <f t="shared" ref="K815" si="2091">K790</f>
        <v>0</v>
      </c>
      <c r="L815" s="571">
        <v>0</v>
      </c>
      <c r="M815" s="246">
        <f t="shared" ref="M815" si="2092">M790</f>
        <v>1270313.58739</v>
      </c>
      <c r="N815" s="571">
        <f t="shared" si="2068"/>
        <v>0.53747678187545611</v>
      </c>
      <c r="O815" s="246">
        <f t="shared" ref="O815" si="2093">O790</f>
        <v>0</v>
      </c>
      <c r="P815" s="571">
        <v>0</v>
      </c>
      <c r="Q815" s="246">
        <f t="shared" ref="Q815" si="2094">Q790</f>
        <v>0</v>
      </c>
      <c r="R815" s="202"/>
      <c r="S815" s="246">
        <f t="shared" si="1930"/>
        <v>1804921.2047600001</v>
      </c>
      <c r="T815" s="571">
        <f t="shared" si="1931"/>
        <v>0.76367225408204964</v>
      </c>
      <c r="U815" s="246">
        <f t="shared" ref="U815" si="2095">U790</f>
        <v>0</v>
      </c>
      <c r="V815" s="571">
        <v>0</v>
      </c>
      <c r="W815" s="246">
        <f t="shared" ref="W815" si="2096">W790</f>
        <v>1804921.2047600001</v>
      </c>
      <c r="X815" s="571">
        <f t="shared" si="2059"/>
        <v>0.76367225408204964</v>
      </c>
      <c r="Y815" s="202">
        <f t="shared" ref="Y815" si="2097">Y790</f>
        <v>0</v>
      </c>
      <c r="Z815" s="202"/>
      <c r="AA815" s="246">
        <f t="shared" ref="AA815" si="2098">AA790</f>
        <v>0</v>
      </c>
      <c r="AB815" s="202"/>
      <c r="AC815" s="246">
        <f t="shared" si="2075"/>
        <v>1692773.25532</v>
      </c>
      <c r="AD815" s="571">
        <f t="shared" si="2060"/>
        <v>0.71622182959057568</v>
      </c>
      <c r="AE815" s="246">
        <f t="shared" ref="AE815" si="2099">AE790</f>
        <v>0</v>
      </c>
      <c r="AF815" s="571"/>
      <c r="AG815" s="246">
        <f t="shared" ref="AG815" si="2100">AG790</f>
        <v>1692773.25532</v>
      </c>
      <c r="AH815" s="571">
        <f t="shared" si="1933"/>
        <v>0.71622182959057568</v>
      </c>
      <c r="AI815" s="246">
        <f t="shared" ref="AI815" si="2101">AI790</f>
        <v>0</v>
      </c>
      <c r="AJ815" s="202"/>
      <c r="AK815" s="246">
        <f t="shared" ref="AK815" si="2102">AK790</f>
        <v>0</v>
      </c>
      <c r="AL815" s="571">
        <v>0</v>
      </c>
      <c r="AM815" s="202"/>
      <c r="AN815" s="202"/>
      <c r="AO815" s="202"/>
      <c r="AP815" s="202"/>
      <c r="AQ815" s="202"/>
      <c r="AR815" s="202"/>
      <c r="AS815" s="202"/>
      <c r="AT815" s="202"/>
      <c r="AU815" s="202">
        <f t="shared" si="2090"/>
        <v>1.4689999632537365E-2</v>
      </c>
      <c r="AV815" s="202">
        <f t="shared" si="1977"/>
        <v>2363476.2246900001</v>
      </c>
      <c r="AW815" s="202">
        <f t="shared" ref="AW815:BA815" si="2103">AW790</f>
        <v>0</v>
      </c>
      <c r="AX815" s="202">
        <f t="shared" si="2103"/>
        <v>2363476.2246900001</v>
      </c>
      <c r="AY815" s="202">
        <f t="shared" si="2103"/>
        <v>0</v>
      </c>
      <c r="AZ815" s="202">
        <f t="shared" si="2103"/>
        <v>0</v>
      </c>
      <c r="BA815" s="202">
        <f t="shared" si="2103"/>
        <v>0</v>
      </c>
      <c r="BB815" s="202">
        <f t="shared" ref="BB815:BD815" si="2104">BB790</f>
        <v>0</v>
      </c>
      <c r="BC815" s="202">
        <f t="shared" si="2104"/>
        <v>0</v>
      </c>
      <c r="BD815" s="202">
        <f t="shared" si="2104"/>
        <v>0</v>
      </c>
      <c r="BE815" s="202">
        <f t="shared" si="1939"/>
        <v>0</v>
      </c>
      <c r="BF815" s="202">
        <f>BF790</f>
        <v>0</v>
      </c>
      <c r="BG815" s="202">
        <f>G815</f>
        <v>0</v>
      </c>
      <c r="BH815" s="202">
        <f>H815</f>
        <v>0</v>
      </c>
      <c r="BI815" s="202">
        <f t="shared" si="1979"/>
        <v>1216606</v>
      </c>
      <c r="BJ815" s="202">
        <f t="shared" ref="BJ815:BN815" si="2105">BJ790</f>
        <v>0</v>
      </c>
      <c r="BK815" s="202">
        <f t="shared" ref="BK815" si="2106">BK790</f>
        <v>1216606</v>
      </c>
      <c r="BL815" s="202">
        <f t="shared" si="2105"/>
        <v>0</v>
      </c>
      <c r="BM815" s="202">
        <f t="shared" si="2105"/>
        <v>0</v>
      </c>
      <c r="BN815" s="202">
        <f t="shared" si="2105"/>
        <v>0</v>
      </c>
      <c r="BO815" s="202">
        <f t="shared" si="1983"/>
        <v>1216605.9999999998</v>
      </c>
      <c r="BP815" s="202">
        <f t="shared" ref="BP815:BS815" si="2107">BP790</f>
        <v>0</v>
      </c>
      <c r="BQ815" s="202">
        <f t="shared" si="2107"/>
        <v>1216605.9999999998</v>
      </c>
      <c r="BR815" s="202">
        <f t="shared" si="2107"/>
        <v>0</v>
      </c>
      <c r="BS815" s="202">
        <f t="shared" si="2107"/>
        <v>0</v>
      </c>
      <c r="BT815" s="202">
        <f t="shared" si="1940"/>
        <v>0</v>
      </c>
      <c r="BU815" s="202">
        <f t="shared" si="1941"/>
        <v>0</v>
      </c>
      <c r="BV815" s="202">
        <f t="shared" si="1985"/>
        <v>0</v>
      </c>
      <c r="BW815" s="202">
        <f t="shared" ref="BW815:BZ815" si="2108">BW790</f>
        <v>0</v>
      </c>
      <c r="BX815" s="202">
        <f t="shared" si="2108"/>
        <v>0</v>
      </c>
      <c r="BY815" s="202">
        <f t="shared" si="2108"/>
        <v>0</v>
      </c>
      <c r="BZ815" s="202">
        <f t="shared" si="2108"/>
        <v>0</v>
      </c>
      <c r="CA815" s="202">
        <f t="shared" si="2083"/>
        <v>0</v>
      </c>
      <c r="CB815" s="202">
        <f t="shared" ref="CB815:CD815" si="2109">CB790</f>
        <v>0</v>
      </c>
      <c r="CC815" s="202">
        <f t="shared" si="2109"/>
        <v>0</v>
      </c>
      <c r="CD815" s="202">
        <f t="shared" si="2109"/>
        <v>0</v>
      </c>
      <c r="CE815" s="202">
        <f t="shared" si="2063"/>
        <v>0</v>
      </c>
      <c r="CF815" s="202">
        <f t="shared" ref="CF815:CI815" si="2110">CF790</f>
        <v>0</v>
      </c>
      <c r="CG815" s="202">
        <f t="shared" si="2110"/>
        <v>0</v>
      </c>
      <c r="CH815" s="202">
        <f t="shared" si="2110"/>
        <v>0</v>
      </c>
      <c r="CI815" s="202">
        <f t="shared" si="2110"/>
        <v>0</v>
      </c>
      <c r="CJ815" s="202">
        <f t="shared" ref="CJ815" si="2111">CJ790</f>
        <v>0</v>
      </c>
      <c r="CK815" s="202">
        <f t="shared" si="1989"/>
        <v>0</v>
      </c>
      <c r="CL815" s="202">
        <f t="shared" ref="CL815:CM815" si="2112">CL790</f>
        <v>0</v>
      </c>
      <c r="CM815" s="202">
        <f t="shared" si="2112"/>
        <v>0</v>
      </c>
      <c r="CN815" s="202">
        <f t="shared" ref="CN815:CO815" si="2113">CN790</f>
        <v>0</v>
      </c>
      <c r="CO815" s="202">
        <f t="shared" si="2113"/>
        <v>0</v>
      </c>
    </row>
    <row r="816" spans="2:93" s="686" customFormat="1" ht="37.5" customHeight="1" x14ac:dyDescent="0.25">
      <c r="B816" s="835" t="s">
        <v>283</v>
      </c>
      <c r="C816" s="836"/>
      <c r="D816" s="685">
        <f t="shared" si="1973"/>
        <v>346117.6</v>
      </c>
      <c r="E816" s="685">
        <f>E722</f>
        <v>145811.63620000001</v>
      </c>
      <c r="F816" s="685">
        <f>F722</f>
        <v>0</v>
      </c>
      <c r="G816" s="685"/>
      <c r="H816" s="685">
        <f>H791</f>
        <v>200305.9638</v>
      </c>
      <c r="I816" s="685">
        <f t="shared" si="1992"/>
        <v>212352.58645</v>
      </c>
      <c r="J816" s="684">
        <f t="shared" si="2057"/>
        <v>0.61352727064442847</v>
      </c>
      <c r="K816" s="685">
        <f>K722</f>
        <v>145811.63618999999</v>
      </c>
      <c r="L816" s="684">
        <f t="shared" si="2058"/>
        <v>0.99999999993141819</v>
      </c>
      <c r="M816" s="685">
        <f>M722</f>
        <v>0</v>
      </c>
      <c r="N816" s="684">
        <v>0</v>
      </c>
      <c r="O816" s="685"/>
      <c r="P816" s="684">
        <v>0</v>
      </c>
      <c r="Q816" s="685">
        <f>Q791</f>
        <v>66540.950259999998</v>
      </c>
      <c r="R816" s="606"/>
      <c r="S816" s="685">
        <f t="shared" si="1930"/>
        <v>201394.80583</v>
      </c>
      <c r="T816" s="684">
        <f t="shared" si="1931"/>
        <v>0.58186814490219507</v>
      </c>
      <c r="U816" s="685">
        <f>U722</f>
        <v>145811.63618999999</v>
      </c>
      <c r="V816" s="684">
        <f t="shared" si="2014"/>
        <v>0.99999999993141819</v>
      </c>
      <c r="W816" s="685">
        <f>W722</f>
        <v>0</v>
      </c>
      <c r="X816" s="684"/>
      <c r="Y816" s="606"/>
      <c r="Z816" s="606"/>
      <c r="AA816" s="685">
        <f>AA791</f>
        <v>55583.16964</v>
      </c>
      <c r="AB816" s="606"/>
      <c r="AC816" s="685">
        <f t="shared" si="2075"/>
        <v>345353.06877999997</v>
      </c>
      <c r="AD816" s="684">
        <f t="shared" si="2060"/>
        <v>0.99779112295936412</v>
      </c>
      <c r="AE816" s="685">
        <f>AE722</f>
        <v>145811.63620000001</v>
      </c>
      <c r="AF816" s="684">
        <f t="shared" si="1932"/>
        <v>1</v>
      </c>
      <c r="AG816" s="685">
        <f>AG722</f>
        <v>0</v>
      </c>
      <c r="AH816" s="684"/>
      <c r="AI816" s="685"/>
      <c r="AJ816" s="606"/>
      <c r="AK816" s="685">
        <f>AK791</f>
        <v>199541.43257999999</v>
      </c>
      <c r="AL816" s="684">
        <v>0</v>
      </c>
      <c r="AM816" s="606"/>
      <c r="AN816" s="606"/>
      <c r="AO816" s="606"/>
      <c r="AP816" s="606"/>
      <c r="AQ816" s="606"/>
      <c r="AR816" s="606"/>
      <c r="AS816" s="606"/>
      <c r="AT816" s="606"/>
      <c r="AU816" s="606">
        <f>AV816-D816</f>
        <v>-200305.96379999997</v>
      </c>
      <c r="AV816" s="606">
        <f t="shared" si="1977"/>
        <v>145811.63620000001</v>
      </c>
      <c r="AW816" s="606">
        <f>AW722</f>
        <v>145811.63620000001</v>
      </c>
      <c r="AX816" s="606">
        <f>AX722</f>
        <v>0</v>
      </c>
      <c r="AY816" s="606">
        <f>AY722</f>
        <v>0</v>
      </c>
      <c r="AZ816" s="606">
        <f>AZ722</f>
        <v>0</v>
      </c>
      <c r="BA816" s="606">
        <f>BB816-AV816</f>
        <v>-145811.63620000001</v>
      </c>
      <c r="BB816" s="606">
        <f>BB722</f>
        <v>0</v>
      </c>
      <c r="BC816" s="606"/>
      <c r="BD816" s="606"/>
      <c r="BE816" s="606">
        <f>BF816+BG816+BH816</f>
        <v>346117.6</v>
      </c>
      <c r="BF816" s="606">
        <f>BF722</f>
        <v>346117.6</v>
      </c>
      <c r="BG816" s="606"/>
      <c r="BH816" s="606"/>
      <c r="BI816" s="606">
        <f t="shared" si="1979"/>
        <v>300000</v>
      </c>
      <c r="BJ816" s="606">
        <f>BJ722</f>
        <v>300000</v>
      </c>
      <c r="BK816" s="606">
        <f>BK722</f>
        <v>0</v>
      </c>
      <c r="BL816" s="606"/>
      <c r="BM816" s="606"/>
      <c r="BN816" s="606">
        <v>0</v>
      </c>
      <c r="BO816" s="606">
        <f t="shared" si="1983"/>
        <v>300000</v>
      </c>
      <c r="BP816" s="606">
        <f>BP722</f>
        <v>300000</v>
      </c>
      <c r="BQ816" s="606">
        <f>BQ722</f>
        <v>0</v>
      </c>
      <c r="BR816" s="606"/>
      <c r="BS816" s="606"/>
      <c r="BT816" s="606"/>
      <c r="BU816" s="606"/>
      <c r="BV816" s="606">
        <f t="shared" si="1985"/>
        <v>0</v>
      </c>
      <c r="BW816" s="606">
        <f>BW722</f>
        <v>0</v>
      </c>
      <c r="BX816" s="606">
        <f>BX722</f>
        <v>0</v>
      </c>
      <c r="BY816" s="606"/>
      <c r="BZ816" s="606"/>
      <c r="CA816" s="606">
        <f>CB816+CC816+CD816</f>
        <v>0</v>
      </c>
      <c r="CB816" s="606">
        <f>CB722</f>
        <v>0</v>
      </c>
      <c r="CC816" s="606"/>
      <c r="CD816" s="606"/>
      <c r="CE816" s="606">
        <f t="shared" si="2063"/>
        <v>0</v>
      </c>
      <c r="CF816" s="606">
        <f>CF722</f>
        <v>0</v>
      </c>
      <c r="CG816" s="606">
        <f>CG722</f>
        <v>0</v>
      </c>
      <c r="CH816" s="606"/>
      <c r="CI816" s="606"/>
      <c r="CJ816" s="606">
        <v>0</v>
      </c>
      <c r="CK816" s="606">
        <f t="shared" si="1989"/>
        <v>0</v>
      </c>
      <c r="CL816" s="606">
        <f>CL722</f>
        <v>0</v>
      </c>
      <c r="CM816" s="606">
        <f>CM722</f>
        <v>0</v>
      </c>
      <c r="CN816" s="606"/>
      <c r="CO816" s="606"/>
    </row>
    <row r="817" spans="2:93" s="44" customFormat="1" ht="52.5" customHeight="1" x14ac:dyDescent="0.25">
      <c r="B817" s="862" t="s">
        <v>267</v>
      </c>
      <c r="C817" s="862"/>
      <c r="D817" s="182">
        <f t="shared" si="1973"/>
        <v>650</v>
      </c>
      <c r="E817" s="182">
        <f>E810</f>
        <v>500</v>
      </c>
      <c r="F817" s="182">
        <f>F805</f>
        <v>0</v>
      </c>
      <c r="G817" s="182">
        <f t="shared" ref="G817:H817" si="2114">G805</f>
        <v>0</v>
      </c>
      <c r="H817" s="182">
        <f t="shared" si="2114"/>
        <v>150</v>
      </c>
      <c r="I817" s="182">
        <f t="shared" si="1992"/>
        <v>432.52499999999998</v>
      </c>
      <c r="J817" s="569">
        <f t="shared" si="2057"/>
        <v>0.66542307692307689</v>
      </c>
      <c r="K817" s="182">
        <f>K810</f>
        <v>432.52499999999998</v>
      </c>
      <c r="L817" s="569">
        <v>0</v>
      </c>
      <c r="M817" s="182">
        <f>M805</f>
        <v>0</v>
      </c>
      <c r="N817" s="569">
        <v>0</v>
      </c>
      <c r="O817" s="182">
        <f t="shared" ref="O817" si="2115">O805</f>
        <v>0</v>
      </c>
      <c r="P817" s="569">
        <v>0</v>
      </c>
      <c r="Q817" s="182">
        <f t="shared" ref="Q817" si="2116">Q805</f>
        <v>0</v>
      </c>
      <c r="R817" s="663"/>
      <c r="S817" s="182">
        <f t="shared" si="1930"/>
        <v>432.52499999999998</v>
      </c>
      <c r="T817" s="569">
        <f t="shared" si="1931"/>
        <v>0.66542307692307689</v>
      </c>
      <c r="U817" s="182">
        <f>U810</f>
        <v>432.52499999999998</v>
      </c>
      <c r="V817" s="569">
        <v>0</v>
      </c>
      <c r="W817" s="182">
        <f>W805</f>
        <v>0</v>
      </c>
      <c r="X817" s="569"/>
      <c r="Y817" s="663">
        <f t="shared" ref="Y817" si="2117">Y805</f>
        <v>0</v>
      </c>
      <c r="Z817" s="663"/>
      <c r="AA817" s="182">
        <f t="shared" ref="AA817" si="2118">AA805</f>
        <v>0</v>
      </c>
      <c r="AB817" s="663">
        <f t="shared" si="2018"/>
        <v>0</v>
      </c>
      <c r="AC817" s="182">
        <f t="shared" si="2075"/>
        <v>432.52499999999998</v>
      </c>
      <c r="AD817" s="569">
        <f t="shared" si="2060"/>
        <v>0.66542307692307689</v>
      </c>
      <c r="AE817" s="182">
        <f>AE810</f>
        <v>432.52499999999998</v>
      </c>
      <c r="AF817" s="569"/>
      <c r="AG817" s="182">
        <f>AG805</f>
        <v>0</v>
      </c>
      <c r="AH817" s="569"/>
      <c r="AI817" s="182">
        <f t="shared" ref="AI817" si="2119">AI805</f>
        <v>0</v>
      </c>
      <c r="AJ817" s="663"/>
      <c r="AK817" s="182">
        <f t="shared" ref="AK817" si="2120">AK805</f>
        <v>0</v>
      </c>
      <c r="AL817" s="569">
        <f t="shared" si="2061"/>
        <v>0</v>
      </c>
      <c r="AM817" s="663"/>
      <c r="AN817" s="663"/>
      <c r="AO817" s="663"/>
      <c r="AP817" s="663"/>
      <c r="AQ817" s="663"/>
      <c r="AR817" s="663"/>
      <c r="AS817" s="663"/>
      <c r="AT817" s="663"/>
      <c r="AU817" s="128">
        <v>0</v>
      </c>
      <c r="AV817" s="663">
        <f t="shared" si="1977"/>
        <v>650</v>
      </c>
      <c r="AW817" s="663">
        <f>AW810</f>
        <v>500</v>
      </c>
      <c r="AX817" s="663">
        <f>AX805</f>
        <v>0</v>
      </c>
      <c r="AY817" s="663">
        <f t="shared" ref="AY817:AZ817" si="2121">AY805</f>
        <v>0</v>
      </c>
      <c r="AZ817" s="663">
        <f t="shared" si="2121"/>
        <v>150</v>
      </c>
      <c r="BA817" s="128">
        <v>0</v>
      </c>
      <c r="BB817" s="663">
        <f>BB805</f>
        <v>0</v>
      </c>
      <c r="BC817" s="663">
        <f t="shared" ref="BC817:BD817" si="2122">BC805</f>
        <v>0</v>
      </c>
      <c r="BD817" s="663">
        <f t="shared" si="2122"/>
        <v>0</v>
      </c>
      <c r="BE817" s="663">
        <f t="shared" si="1939"/>
        <v>150</v>
      </c>
      <c r="BF817" s="663">
        <f>BF805</f>
        <v>0</v>
      </c>
      <c r="BG817" s="663">
        <f>G817</f>
        <v>0</v>
      </c>
      <c r="BH817" s="663">
        <f>H817</f>
        <v>150</v>
      </c>
      <c r="BI817" s="663">
        <f t="shared" si="1979"/>
        <v>150</v>
      </c>
      <c r="BJ817" s="663">
        <f>BJ805</f>
        <v>0</v>
      </c>
      <c r="BK817" s="663">
        <f>BK805</f>
        <v>0</v>
      </c>
      <c r="BL817" s="663">
        <f t="shared" ref="BL817:BM817" si="2123">BL805</f>
        <v>0</v>
      </c>
      <c r="BM817" s="663">
        <f t="shared" si="2123"/>
        <v>150</v>
      </c>
      <c r="BN817" s="128">
        <v>0</v>
      </c>
      <c r="BO817" s="663">
        <f t="shared" si="1983"/>
        <v>150</v>
      </c>
      <c r="BP817" s="663">
        <f>BP805</f>
        <v>0</v>
      </c>
      <c r="BQ817" s="663">
        <f>BQ805</f>
        <v>0</v>
      </c>
      <c r="BR817" s="663">
        <f t="shared" ref="BR817:BS817" si="2124">BR805</f>
        <v>0</v>
      </c>
      <c r="BS817" s="663">
        <f t="shared" si="2124"/>
        <v>150</v>
      </c>
      <c r="BT817" s="182">
        <f t="shared" si="1940"/>
        <v>0</v>
      </c>
      <c r="BU817" s="182">
        <f t="shared" si="1941"/>
        <v>150</v>
      </c>
      <c r="BV817" s="663">
        <f t="shared" si="1985"/>
        <v>150</v>
      </c>
      <c r="BW817" s="663">
        <f>BW805</f>
        <v>0</v>
      </c>
      <c r="BX817" s="663">
        <f>BX805</f>
        <v>0</v>
      </c>
      <c r="BY817" s="663">
        <f t="shared" ref="BY817:BZ817" si="2125">BY805</f>
        <v>0</v>
      </c>
      <c r="BZ817" s="663">
        <f t="shared" si="2125"/>
        <v>150</v>
      </c>
      <c r="CA817" s="663">
        <f t="shared" ref="CA817:CA818" si="2126">CB817+CC817+CD817</f>
        <v>150</v>
      </c>
      <c r="CB817" s="182">
        <f>BS817</f>
        <v>150</v>
      </c>
      <c r="CC817" s="182">
        <f t="shared" ref="CC817:CD817" si="2127">CC805</f>
        <v>0</v>
      </c>
      <c r="CD817" s="182">
        <f t="shared" si="2127"/>
        <v>0</v>
      </c>
      <c r="CE817" s="663">
        <f t="shared" si="2063"/>
        <v>150</v>
      </c>
      <c r="CF817" s="663">
        <f>CF805</f>
        <v>0</v>
      </c>
      <c r="CG817" s="663">
        <f>CG805</f>
        <v>0</v>
      </c>
      <c r="CH817" s="663">
        <f t="shared" ref="CH817:CI817" si="2128">CH805</f>
        <v>0</v>
      </c>
      <c r="CI817" s="663">
        <f t="shared" si="2128"/>
        <v>150</v>
      </c>
      <c r="CJ817" s="128">
        <v>0</v>
      </c>
      <c r="CK817" s="663">
        <f t="shared" si="1989"/>
        <v>150</v>
      </c>
      <c r="CL817" s="663">
        <f>CL805</f>
        <v>0</v>
      </c>
      <c r="CM817" s="663">
        <f>CM805</f>
        <v>0</v>
      </c>
      <c r="CN817" s="663">
        <f t="shared" ref="CN817:CO817" si="2129">CN805</f>
        <v>0</v>
      </c>
      <c r="CO817" s="663">
        <f t="shared" si="2129"/>
        <v>150</v>
      </c>
    </row>
    <row r="818" spans="2:93" s="631" customFormat="1" ht="43.5" customHeight="1" x14ac:dyDescent="0.25">
      <c r="B818" s="850" t="s">
        <v>187</v>
      </c>
      <c r="C818" s="850"/>
      <c r="D818" s="184">
        <f t="shared" si="1973"/>
        <v>1616893.9309999999</v>
      </c>
      <c r="E818" s="184">
        <f>E723</f>
        <v>0</v>
      </c>
      <c r="F818" s="184">
        <f>F723</f>
        <v>0</v>
      </c>
      <c r="G818" s="184">
        <f>G723</f>
        <v>0</v>
      </c>
      <c r="H818" s="184">
        <f>H723</f>
        <v>1616893.9309999999</v>
      </c>
      <c r="I818" s="184">
        <f t="shared" si="1992"/>
        <v>582302.64584000001</v>
      </c>
      <c r="J818" s="600">
        <f t="shared" si="2057"/>
        <v>0.36013657709746211</v>
      </c>
      <c r="K818" s="184">
        <f>K723</f>
        <v>0</v>
      </c>
      <c r="L818" s="600">
        <v>0</v>
      </c>
      <c r="M818" s="184">
        <f>M723</f>
        <v>0</v>
      </c>
      <c r="N818" s="600">
        <v>0</v>
      </c>
      <c r="O818" s="184">
        <f>O723</f>
        <v>0</v>
      </c>
      <c r="P818" s="600">
        <v>0</v>
      </c>
      <c r="Q818" s="184">
        <f>Q723</f>
        <v>582302.64584000001</v>
      </c>
      <c r="R818" s="598">
        <f>Q818/H818</f>
        <v>0.36013657709746211</v>
      </c>
      <c r="S818" s="184">
        <f t="shared" si="1930"/>
        <v>506121.65758</v>
      </c>
      <c r="T818" s="600">
        <f t="shared" si="1931"/>
        <v>0.31302093964010314</v>
      </c>
      <c r="U818" s="184">
        <f>U723</f>
        <v>0</v>
      </c>
      <c r="V818" s="600">
        <v>0</v>
      </c>
      <c r="W818" s="184">
        <f>W723</f>
        <v>0</v>
      </c>
      <c r="X818" s="132"/>
      <c r="Y818" s="132">
        <f>Y723</f>
        <v>0</v>
      </c>
      <c r="Z818" s="132"/>
      <c r="AA818" s="184">
        <f>AA723</f>
        <v>506121.65758</v>
      </c>
      <c r="AB818" s="598">
        <f t="shared" si="2018"/>
        <v>0.31302093964010314</v>
      </c>
      <c r="AC818" s="184">
        <f t="shared" si="2075"/>
        <v>1615938.2669699998</v>
      </c>
      <c r="AD818" s="600">
        <f t="shared" si="2060"/>
        <v>0.99940895069758284</v>
      </c>
      <c r="AE818" s="184">
        <f>AE723</f>
        <v>0</v>
      </c>
      <c r="AF818" s="600"/>
      <c r="AG818" s="184">
        <f>AG723</f>
        <v>0</v>
      </c>
      <c r="AH818" s="600"/>
      <c r="AI818" s="184">
        <f>AI723</f>
        <v>0</v>
      </c>
      <c r="AJ818" s="132"/>
      <c r="AK818" s="184">
        <f>AK723</f>
        <v>1615938.2669699998</v>
      </c>
      <c r="AL818" s="600">
        <f t="shared" si="2061"/>
        <v>0.99940895069758284</v>
      </c>
      <c r="AM818" s="132"/>
      <c r="AN818" s="132"/>
      <c r="AO818" s="132"/>
      <c r="AP818" s="132"/>
      <c r="AQ818" s="132"/>
      <c r="AR818" s="132"/>
      <c r="AS818" s="132"/>
      <c r="AT818" s="132"/>
      <c r="AU818" s="132">
        <f>AU723</f>
        <v>-250382.45475000003</v>
      </c>
      <c r="AV818" s="132">
        <f t="shared" si="1977"/>
        <v>1366511.4762499998</v>
      </c>
      <c r="AW818" s="132">
        <f t="shared" ref="AW818:BD818" si="2130">AW723</f>
        <v>0</v>
      </c>
      <c r="AX818" s="132">
        <f t="shared" si="2130"/>
        <v>0</v>
      </c>
      <c r="AY818" s="132">
        <f t="shared" si="2130"/>
        <v>0</v>
      </c>
      <c r="AZ818" s="132">
        <f t="shared" si="2130"/>
        <v>1366511.4762499998</v>
      </c>
      <c r="BA818" s="132">
        <f t="shared" si="2130"/>
        <v>-349333.69045999995</v>
      </c>
      <c r="BB818" s="132">
        <f t="shared" si="2130"/>
        <v>0</v>
      </c>
      <c r="BC818" s="132">
        <f t="shared" si="2130"/>
        <v>0</v>
      </c>
      <c r="BD818" s="132">
        <f t="shared" si="2130"/>
        <v>-349333.69045999995</v>
      </c>
      <c r="BE818" s="132">
        <f t="shared" si="1939"/>
        <v>1616893.9309999999</v>
      </c>
      <c r="BF818" s="132">
        <f>E818</f>
        <v>0</v>
      </c>
      <c r="BG818" s="132">
        <f>G818</f>
        <v>0</v>
      </c>
      <c r="BH818" s="132">
        <f>H818</f>
        <v>1616893.9309999999</v>
      </c>
      <c r="BI818" s="132">
        <f t="shared" si="1979"/>
        <v>1053111.71263</v>
      </c>
      <c r="BJ818" s="132">
        <f>BJ723</f>
        <v>0</v>
      </c>
      <c r="BK818" s="132">
        <f>BK723</f>
        <v>0</v>
      </c>
      <c r="BL818" s="132">
        <f>BL723</f>
        <v>0</v>
      </c>
      <c r="BM818" s="132">
        <f>BM723</f>
        <v>1053111.71263</v>
      </c>
      <c r="BN818" s="132">
        <f>BN723</f>
        <v>0</v>
      </c>
      <c r="BO818" s="132">
        <f t="shared" si="1983"/>
        <v>1053111.71263</v>
      </c>
      <c r="BP818" s="132">
        <f>BP723</f>
        <v>0</v>
      </c>
      <c r="BQ818" s="132">
        <f>BQ723</f>
        <v>0</v>
      </c>
      <c r="BR818" s="132">
        <f>BR723</f>
        <v>0</v>
      </c>
      <c r="BS818" s="132">
        <f>BS723</f>
        <v>1053111.71263</v>
      </c>
      <c r="BT818" s="184">
        <f t="shared" si="1940"/>
        <v>0</v>
      </c>
      <c r="BU818" s="184">
        <f>BU723</f>
        <v>788248.13207000005</v>
      </c>
      <c r="BV818" s="132" t="e">
        <f t="shared" si="1985"/>
        <v>#REF!</v>
      </c>
      <c r="BW818" s="132">
        <f>BW723</f>
        <v>0</v>
      </c>
      <c r="BX818" s="132">
        <f>BX723</f>
        <v>0</v>
      </c>
      <c r="BY818" s="132">
        <f>BY723</f>
        <v>0</v>
      </c>
      <c r="BZ818" s="132" t="e">
        <f>BZ723</f>
        <v>#REF!</v>
      </c>
      <c r="CA818" s="132">
        <f t="shared" si="2126"/>
        <v>944111.71262999997</v>
      </c>
      <c r="CB818" s="184">
        <f>BS818</f>
        <v>1053111.71263</v>
      </c>
      <c r="CC818" s="184">
        <f>CC723</f>
        <v>0</v>
      </c>
      <c r="CD818" s="184">
        <f>CD723</f>
        <v>-109000</v>
      </c>
      <c r="CE818" s="132">
        <f t="shared" si="2063"/>
        <v>1090000</v>
      </c>
      <c r="CF818" s="132">
        <f>CF723</f>
        <v>0</v>
      </c>
      <c r="CG818" s="132">
        <f>CG723</f>
        <v>0</v>
      </c>
      <c r="CH818" s="132">
        <f>CH723</f>
        <v>0</v>
      </c>
      <c r="CI818" s="132">
        <f>CI723</f>
        <v>1090000</v>
      </c>
      <c r="CJ818" s="132">
        <f>CJ723</f>
        <v>0</v>
      </c>
      <c r="CK818" s="132">
        <f t="shared" si="1989"/>
        <v>1090000</v>
      </c>
      <c r="CL818" s="132">
        <f>CL723</f>
        <v>0</v>
      </c>
      <c r="CM818" s="132">
        <f>CM723</f>
        <v>0</v>
      </c>
      <c r="CN818" s="132">
        <f>CN723</f>
        <v>0</v>
      </c>
      <c r="CO818" s="132">
        <f>CO723</f>
        <v>1090000</v>
      </c>
    </row>
    <row r="819" spans="2:93" s="28" customFormat="1" ht="51" customHeight="1" x14ac:dyDescent="0.25">
      <c r="B819" s="865" t="s">
        <v>130</v>
      </c>
      <c r="C819" s="866"/>
      <c r="D819" s="866"/>
      <c r="E819" s="866"/>
      <c r="F819" s="866"/>
      <c r="G819" s="866"/>
      <c r="H819" s="866"/>
      <c r="I819" s="866"/>
      <c r="J819" s="866"/>
      <c r="K819" s="866"/>
      <c r="L819" s="866"/>
      <c r="M819" s="866"/>
      <c r="N819" s="866"/>
      <c r="O819" s="866"/>
      <c r="P819" s="866"/>
      <c r="Q819" s="866"/>
      <c r="R819" s="866"/>
      <c r="S819" s="866"/>
      <c r="T819" s="866"/>
      <c r="U819" s="866"/>
      <c r="V819" s="866"/>
      <c r="W819" s="866"/>
      <c r="X819" s="866"/>
      <c r="Y819" s="866"/>
      <c r="Z819" s="866"/>
      <c r="AA819" s="866"/>
      <c r="AB819" s="866"/>
      <c r="AC819" s="866"/>
      <c r="AD819" s="866"/>
      <c r="AE819" s="866"/>
      <c r="AF819" s="866"/>
      <c r="AG819" s="866"/>
      <c r="AH819" s="866"/>
      <c r="AI819" s="866"/>
      <c r="AJ819" s="866"/>
      <c r="AK819" s="866"/>
      <c r="AL819" s="866"/>
      <c r="AM819" s="866"/>
      <c r="AN819" s="866"/>
      <c r="AO819" s="866"/>
      <c r="AP819" s="866"/>
      <c r="AQ819" s="866"/>
      <c r="AR819" s="866"/>
      <c r="AS819" s="866"/>
      <c r="AT819" s="866"/>
      <c r="AU819" s="866"/>
      <c r="AV819" s="866"/>
      <c r="AW819" s="866"/>
      <c r="AX819" s="866"/>
      <c r="AY819" s="866"/>
      <c r="AZ819" s="866"/>
      <c r="BA819" s="866"/>
      <c r="BB819" s="866"/>
      <c r="BC819" s="866"/>
      <c r="BD819" s="866"/>
      <c r="BE819" s="866"/>
      <c r="BF819" s="866"/>
      <c r="BG819" s="866"/>
      <c r="BH819" s="866"/>
      <c r="BI819" s="866"/>
      <c r="BJ819" s="866"/>
      <c r="BK819" s="866"/>
      <c r="BL819" s="866"/>
      <c r="BM819" s="866"/>
      <c r="BN819" s="866"/>
      <c r="BO819" s="866"/>
      <c r="BP819" s="866"/>
      <c r="BQ819" s="866"/>
      <c r="BR819" s="866"/>
      <c r="BS819" s="866"/>
      <c r="BT819" s="866"/>
      <c r="BU819" s="866"/>
      <c r="BV819" s="866"/>
      <c r="BW819" s="866"/>
      <c r="BX819" s="866"/>
      <c r="BY819" s="866"/>
      <c r="BZ819" s="866"/>
      <c r="CA819" s="866"/>
      <c r="CB819" s="866"/>
      <c r="CC819" s="866"/>
      <c r="CD819" s="866"/>
      <c r="CE819" s="866"/>
      <c r="CF819" s="866"/>
      <c r="CG819" s="866"/>
      <c r="CH819" s="866"/>
      <c r="CI819" s="866"/>
      <c r="CJ819" s="866"/>
      <c r="CK819" s="866"/>
      <c r="CL819" s="27"/>
      <c r="CM819" s="27"/>
      <c r="CN819" s="27"/>
      <c r="CO819" s="27"/>
    </row>
    <row r="820" spans="2:93" s="28" customFormat="1" ht="47.25" hidden="1" customHeight="1" x14ac:dyDescent="0.3">
      <c r="B820" s="861" t="s">
        <v>180</v>
      </c>
      <c r="C820" s="861"/>
      <c r="D820" s="861"/>
      <c r="E820" s="861"/>
      <c r="F820" s="861"/>
      <c r="G820" s="861"/>
      <c r="H820" s="861"/>
      <c r="I820" s="861"/>
      <c r="J820" s="861"/>
      <c r="K820" s="861"/>
      <c r="L820" s="861"/>
      <c r="M820" s="861"/>
      <c r="N820" s="861"/>
      <c r="O820" s="861"/>
      <c r="P820" s="861"/>
      <c r="Q820" s="861"/>
      <c r="R820" s="861"/>
      <c r="S820" s="861"/>
      <c r="T820" s="861"/>
      <c r="U820" s="861"/>
      <c r="V820" s="861"/>
      <c r="W820" s="861"/>
      <c r="X820" s="861"/>
      <c r="Y820" s="861"/>
      <c r="Z820" s="861"/>
      <c r="AA820" s="861"/>
      <c r="AB820" s="861"/>
      <c r="AC820" s="861"/>
      <c r="AD820" s="861"/>
      <c r="AE820" s="861"/>
      <c r="AF820" s="861"/>
      <c r="AG820" s="861"/>
      <c r="AH820" s="861"/>
      <c r="AI820" s="861"/>
      <c r="AJ820" s="861"/>
      <c r="AK820" s="861"/>
      <c r="AL820" s="861"/>
      <c r="AM820" s="861"/>
      <c r="AN820" s="861"/>
      <c r="AO820" s="861"/>
      <c r="AP820" s="861"/>
      <c r="AQ820" s="861"/>
      <c r="AR820" s="861"/>
      <c r="AS820" s="861"/>
      <c r="AT820" s="861"/>
      <c r="AU820" s="861"/>
      <c r="AV820" s="861"/>
      <c r="AW820" s="861"/>
      <c r="AX820" s="861"/>
      <c r="AY820" s="861"/>
      <c r="AZ820" s="861"/>
      <c r="BA820" s="861"/>
      <c r="BB820" s="861"/>
      <c r="BC820" s="861"/>
      <c r="BD820" s="861"/>
      <c r="BE820" s="861"/>
      <c r="BF820" s="861"/>
      <c r="BG820" s="861"/>
      <c r="BH820" s="861"/>
      <c r="BI820" s="861"/>
      <c r="BJ820" s="861"/>
      <c r="BK820" s="861"/>
      <c r="BL820" s="861"/>
      <c r="BM820" s="861"/>
      <c r="BN820" s="861"/>
      <c r="BO820" s="861"/>
      <c r="BP820" s="861"/>
      <c r="BQ820" s="861"/>
      <c r="BR820" s="861"/>
      <c r="BS820" s="861"/>
      <c r="BT820" s="861"/>
      <c r="BU820" s="861"/>
      <c r="BV820" s="861"/>
      <c r="BW820" s="861"/>
      <c r="BX820" s="861"/>
      <c r="BY820" s="861"/>
      <c r="BZ820" s="861"/>
      <c r="CA820" s="861"/>
      <c r="CB820" s="861"/>
      <c r="CC820" s="861"/>
      <c r="CD820" s="861"/>
      <c r="CE820" s="861"/>
      <c r="CF820" s="861"/>
      <c r="CG820" s="861"/>
      <c r="CH820" s="861"/>
      <c r="CI820" s="861"/>
      <c r="CJ820" s="81"/>
      <c r="CK820" s="81"/>
      <c r="CL820" s="27"/>
      <c r="CM820" s="27"/>
      <c r="CN820" s="27"/>
      <c r="CO820" s="27"/>
    </row>
    <row r="821" spans="2:93" s="28" customFormat="1" ht="64.5" hidden="1" customHeight="1" x14ac:dyDescent="0.3">
      <c r="B821" s="851" t="s">
        <v>185</v>
      </c>
      <c r="C821" s="851"/>
      <c r="D821" s="851"/>
      <c r="E821" s="851"/>
      <c r="F821" s="851"/>
      <c r="G821" s="851"/>
      <c r="H821" s="851"/>
      <c r="I821" s="851"/>
      <c r="J821" s="851"/>
      <c r="K821" s="851"/>
      <c r="L821" s="851"/>
      <c r="M821" s="851"/>
      <c r="N821" s="851"/>
      <c r="O821" s="851"/>
      <c r="P821" s="851"/>
      <c r="Q821" s="851"/>
      <c r="R821" s="851"/>
      <c r="S821" s="851"/>
      <c r="T821" s="851"/>
      <c r="U821" s="851"/>
      <c r="V821" s="851"/>
      <c r="W821" s="851"/>
      <c r="X821" s="851"/>
      <c r="Y821" s="851"/>
      <c r="Z821" s="851"/>
      <c r="AA821" s="851"/>
      <c r="AB821" s="851"/>
      <c r="AC821" s="851"/>
      <c r="AD821" s="851"/>
      <c r="AE821" s="851"/>
      <c r="AF821" s="851"/>
      <c r="AG821" s="851"/>
      <c r="AH821" s="851"/>
      <c r="AI821" s="851"/>
      <c r="AJ821" s="851"/>
      <c r="AK821" s="851"/>
      <c r="AL821" s="851"/>
      <c r="AM821" s="851"/>
      <c r="AN821" s="851"/>
      <c r="AO821" s="851"/>
      <c r="AP821" s="851"/>
      <c r="AQ821" s="851"/>
      <c r="AR821" s="851"/>
      <c r="AS821" s="851"/>
      <c r="AT821" s="851"/>
      <c r="AU821" s="851"/>
      <c r="AV821" s="851"/>
      <c r="AW821" s="851"/>
      <c r="AX821" s="851"/>
      <c r="AY821" s="851"/>
      <c r="AZ821" s="851"/>
      <c r="BA821" s="851"/>
      <c r="BB821" s="851"/>
      <c r="BC821" s="851"/>
      <c r="BD821" s="851"/>
      <c r="BE821" s="851"/>
      <c r="BF821" s="851"/>
      <c r="BG821" s="851"/>
      <c r="BH821" s="851"/>
      <c r="BI821" s="851"/>
      <c r="BJ821" s="851"/>
      <c r="BK821" s="851"/>
      <c r="BL821" s="851"/>
      <c r="BM821" s="851"/>
      <c r="BN821" s="851"/>
      <c r="BO821" s="851"/>
      <c r="BP821" s="851"/>
      <c r="BQ821" s="851"/>
      <c r="BR821" s="851"/>
      <c r="BS821" s="851"/>
      <c r="BT821" s="851"/>
      <c r="BU821" s="851"/>
      <c r="BV821" s="851"/>
      <c r="BW821" s="851"/>
      <c r="BX821" s="851"/>
      <c r="BY821" s="851"/>
      <c r="BZ821" s="851"/>
      <c r="CA821" s="851"/>
      <c r="CB821" s="851"/>
      <c r="CC821" s="851"/>
      <c r="CD821" s="851"/>
      <c r="CE821" s="851"/>
      <c r="CF821" s="851"/>
      <c r="CG821" s="851"/>
      <c r="CH821" s="851"/>
      <c r="CI821" s="851"/>
      <c r="CJ821" s="81"/>
      <c r="CK821" s="81"/>
      <c r="CL821" s="27"/>
      <c r="CM821" s="27"/>
      <c r="CN821" s="27"/>
      <c r="CO821" s="27"/>
    </row>
    <row r="822" spans="2:93" s="54" customFormat="1" ht="258" hidden="1" customHeight="1" x14ac:dyDescent="0.25">
      <c r="B822" s="208">
        <v>1</v>
      </c>
      <c r="C822" s="150" t="s">
        <v>197</v>
      </c>
      <c r="D822" s="298">
        <f>D844+D846</f>
        <v>0</v>
      </c>
      <c r="E822" s="298"/>
      <c r="F822" s="353"/>
      <c r="G822" s="102"/>
      <c r="H822" s="298">
        <f>SUM(H842:H852)</f>
        <v>120402.8</v>
      </c>
      <c r="I822" s="554"/>
      <c r="J822" s="554"/>
      <c r="K822" s="554"/>
      <c r="L822" s="554"/>
      <c r="M822" s="554"/>
      <c r="N822" s="554"/>
      <c r="O822" s="554"/>
      <c r="P822" s="554"/>
      <c r="Q822" s="554"/>
      <c r="R822" s="554"/>
      <c r="S822" s="554"/>
      <c r="T822" s="554"/>
      <c r="U822" s="554"/>
      <c r="V822" s="554"/>
      <c r="W822" s="554"/>
      <c r="X822" s="554"/>
      <c r="Y822" s="554"/>
      <c r="Z822" s="554"/>
      <c r="AA822" s="554"/>
      <c r="AB822" s="554"/>
      <c r="AC822" s="577"/>
      <c r="AD822" s="554"/>
      <c r="AE822" s="554"/>
      <c r="AF822" s="554"/>
      <c r="AG822" s="554"/>
      <c r="AH822" s="554"/>
      <c r="AI822" s="554"/>
      <c r="AJ822" s="554"/>
      <c r="AK822" s="554"/>
      <c r="AL822" s="577"/>
      <c r="AM822" s="554"/>
      <c r="AN822" s="554"/>
      <c r="AO822" s="554"/>
      <c r="AP822" s="554"/>
      <c r="AQ822" s="554"/>
      <c r="AR822" s="554"/>
      <c r="AS822" s="554"/>
      <c r="AT822" s="554"/>
      <c r="AU822" s="554">
        <f>AX822</f>
        <v>0</v>
      </c>
      <c r="AV822" s="559">
        <f>AV844+AV846</f>
        <v>0</v>
      </c>
      <c r="AW822" s="486"/>
      <c r="AX822" s="486"/>
      <c r="AY822" s="102"/>
      <c r="AZ822" s="486">
        <f>SUM(AZ842:AZ852)</f>
        <v>120402.8</v>
      </c>
      <c r="BA822" s="102">
        <f>BB822+BC822+BD822</f>
        <v>0</v>
      </c>
      <c r="BB822" s="102"/>
      <c r="BC822" s="102"/>
      <c r="BD822" s="102"/>
      <c r="BE822" s="102">
        <f>BF822+BG822+BH822</f>
        <v>120402.8</v>
      </c>
      <c r="BF822" s="102">
        <f t="shared" ref="BF822:BF846" si="2131">E822</f>
        <v>0</v>
      </c>
      <c r="BG822" s="102">
        <f t="shared" ref="BG822:BG846" si="2132">G822</f>
        <v>0</v>
      </c>
      <c r="BH822" s="102">
        <f t="shared" ref="BH822:BH846" si="2133">H822</f>
        <v>120402.8</v>
      </c>
      <c r="BI822" s="495">
        <f>BI844+BI846</f>
        <v>0</v>
      </c>
      <c r="BJ822" s="185"/>
      <c r="BK822" s="185"/>
      <c r="BL822" s="35"/>
      <c r="BM822" s="185">
        <f>SUM(BM842:BM852)</f>
        <v>36410</v>
      </c>
      <c r="BN822" s="323">
        <f>BO822+BP822+BQ822</f>
        <v>0</v>
      </c>
      <c r="BO822" s="495">
        <f>BO844+BO846</f>
        <v>0</v>
      </c>
      <c r="BP822" s="185"/>
      <c r="BQ822" s="185"/>
      <c r="BR822" s="35"/>
      <c r="BS822" s="185">
        <f>SUM(BS842:BS852)</f>
        <v>36410</v>
      </c>
      <c r="BT822" s="35">
        <f t="shared" ref="BT822:BU822" si="2134">BL822</f>
        <v>0</v>
      </c>
      <c r="BU822" s="185">
        <f t="shared" si="2134"/>
        <v>36410</v>
      </c>
      <c r="BV822" s="495">
        <f>BV844+BV846</f>
        <v>0</v>
      </c>
      <c r="BW822" s="185"/>
      <c r="BX822" s="185"/>
      <c r="BY822" s="35"/>
      <c r="BZ822" s="185">
        <f>SUM(BZ842:BZ852)</f>
        <v>0</v>
      </c>
      <c r="CA822" s="340">
        <f>CB822+CC822+CD822</f>
        <v>0</v>
      </c>
      <c r="CB822" s="185"/>
      <c r="CC822" s="35"/>
      <c r="CD822" s="185"/>
      <c r="CE822" s="340">
        <f>CF822+CH822+CI822</f>
        <v>0</v>
      </c>
      <c r="CF822" s="185">
        <f>BW822</f>
        <v>0</v>
      </c>
      <c r="CG822" s="185"/>
      <c r="CH822" s="35">
        <f t="shared" ref="CH822:CH846" si="2135">BY822</f>
        <v>0</v>
      </c>
      <c r="CI822" s="185">
        <f t="shared" ref="CI822:CI846" si="2136">BZ822</f>
        <v>0</v>
      </c>
      <c r="CJ822" s="486"/>
      <c r="CK822" s="495">
        <f>CK844+CK846</f>
        <v>0</v>
      </c>
      <c r="CL822" s="185"/>
      <c r="CM822" s="185"/>
      <c r="CN822" s="35"/>
      <c r="CO822" s="185">
        <f>SUM(CO842:CO852)</f>
        <v>139002.4</v>
      </c>
    </row>
    <row r="823" spans="2:93" s="27" customFormat="1" ht="15" hidden="1" customHeight="1" x14ac:dyDescent="0.25">
      <c r="B823" s="216"/>
      <c r="C823" s="128" t="s">
        <v>35</v>
      </c>
      <c r="D823" s="130">
        <f>H823</f>
        <v>0</v>
      </c>
      <c r="E823" s="37"/>
      <c r="F823" s="37"/>
      <c r="G823" s="37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30">
        <f>AX823</f>
        <v>0</v>
      </c>
      <c r="AV823" s="130">
        <f>AZ823</f>
        <v>0</v>
      </c>
      <c r="AW823" s="37"/>
      <c r="AX823" s="37"/>
      <c r="AY823" s="37"/>
      <c r="AZ823" s="130"/>
      <c r="BA823" s="102">
        <f t="shared" ref="BA823:BA859" si="2137">BB823+BC823+BD823</f>
        <v>0</v>
      </c>
      <c r="BB823" s="37"/>
      <c r="BC823" s="37"/>
      <c r="BD823" s="37"/>
      <c r="BE823" s="102">
        <f t="shared" ref="BE823:BE859" si="2138">BF823+BG823+BH823</f>
        <v>0</v>
      </c>
      <c r="BF823" s="102">
        <f t="shared" si="2131"/>
        <v>0</v>
      </c>
      <c r="BG823" s="102">
        <f t="shared" si="2132"/>
        <v>0</v>
      </c>
      <c r="BH823" s="102">
        <f t="shared" si="2133"/>
        <v>0</v>
      </c>
      <c r="BI823" s="130">
        <f>BM823</f>
        <v>0</v>
      </c>
      <c r="BJ823" s="189"/>
      <c r="BK823" s="189"/>
      <c r="BL823" s="189"/>
      <c r="BM823" s="188"/>
      <c r="BN823" s="130">
        <f t="shared" ref="BN823:BN859" si="2139">BO823+BP823+BQ823</f>
        <v>0</v>
      </c>
      <c r="BO823" s="130">
        <f>BS823</f>
        <v>0</v>
      </c>
      <c r="BP823" s="189"/>
      <c r="BQ823" s="189"/>
      <c r="BR823" s="189"/>
      <c r="BS823" s="188"/>
      <c r="BT823" s="189">
        <f t="shared" ref="BT823:BT859" si="2140">BL823</f>
        <v>0</v>
      </c>
      <c r="BU823" s="188">
        <f t="shared" ref="BU823:BU859" si="2141">BM823</f>
        <v>0</v>
      </c>
      <c r="BV823" s="130">
        <f>BZ823</f>
        <v>0</v>
      </c>
      <c r="BW823" s="189"/>
      <c r="BX823" s="189"/>
      <c r="BY823" s="189"/>
      <c r="BZ823" s="188"/>
      <c r="CA823" s="130">
        <f t="shared" ref="CA823:CA846" si="2142">CB823+CC823+CD823</f>
        <v>0</v>
      </c>
      <c r="CB823" s="189"/>
      <c r="CC823" s="189"/>
      <c r="CD823" s="188"/>
      <c r="CE823" s="130">
        <f t="shared" ref="CE823:CE846" si="2143">CF823+CH823+CI823</f>
        <v>0</v>
      </c>
      <c r="CF823" s="189">
        <f t="shared" ref="CF823:CF846" si="2144">BW823</f>
        <v>0</v>
      </c>
      <c r="CG823" s="189"/>
      <c r="CH823" s="189">
        <f t="shared" si="2135"/>
        <v>0</v>
      </c>
      <c r="CI823" s="188">
        <f t="shared" si="2136"/>
        <v>0</v>
      </c>
      <c r="CJ823" s="130"/>
      <c r="CK823" s="130">
        <f>CO823</f>
        <v>0</v>
      </c>
      <c r="CL823" s="189"/>
      <c r="CM823" s="189"/>
      <c r="CN823" s="189"/>
      <c r="CO823" s="188"/>
    </row>
    <row r="824" spans="2:93" s="27" customFormat="1" ht="15.75" hidden="1" customHeight="1" x14ac:dyDescent="0.25">
      <c r="B824" s="216"/>
      <c r="C824" s="153" t="s">
        <v>131</v>
      </c>
      <c r="D824" s="154">
        <f>H824</f>
        <v>0</v>
      </c>
      <c r="E824" s="320"/>
      <c r="F824" s="320"/>
      <c r="G824" s="320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>
        <f>AX824</f>
        <v>0</v>
      </c>
      <c r="AV824" s="130">
        <f>AZ824</f>
        <v>0</v>
      </c>
      <c r="AW824" s="320"/>
      <c r="AX824" s="320"/>
      <c r="AY824" s="320"/>
      <c r="AZ824" s="154"/>
      <c r="BA824" s="102">
        <f t="shared" si="2137"/>
        <v>0</v>
      </c>
      <c r="BB824" s="320"/>
      <c r="BC824" s="320"/>
      <c r="BD824" s="320"/>
      <c r="BE824" s="102">
        <f t="shared" si="2138"/>
        <v>0</v>
      </c>
      <c r="BF824" s="102">
        <f t="shared" si="2131"/>
        <v>0</v>
      </c>
      <c r="BG824" s="102">
        <f t="shared" si="2132"/>
        <v>0</v>
      </c>
      <c r="BH824" s="102">
        <f t="shared" si="2133"/>
        <v>0</v>
      </c>
      <c r="BI824" s="154">
        <f>BM824</f>
        <v>0</v>
      </c>
      <c r="BJ824" s="268"/>
      <c r="BK824" s="268"/>
      <c r="BL824" s="268"/>
      <c r="BM824" s="267"/>
      <c r="BN824" s="154">
        <f t="shared" si="2139"/>
        <v>0</v>
      </c>
      <c r="BO824" s="154">
        <f>BS824</f>
        <v>0</v>
      </c>
      <c r="BP824" s="268"/>
      <c r="BQ824" s="268"/>
      <c r="BR824" s="268"/>
      <c r="BS824" s="267"/>
      <c r="BT824" s="268">
        <f t="shared" si="2140"/>
        <v>0</v>
      </c>
      <c r="BU824" s="267">
        <f t="shared" si="2141"/>
        <v>0</v>
      </c>
      <c r="BV824" s="154">
        <f>BZ824</f>
        <v>0</v>
      </c>
      <c r="BW824" s="268"/>
      <c r="BX824" s="268"/>
      <c r="BY824" s="268"/>
      <c r="BZ824" s="267"/>
      <c r="CA824" s="154">
        <f t="shared" si="2142"/>
        <v>0</v>
      </c>
      <c r="CB824" s="268"/>
      <c r="CC824" s="268"/>
      <c r="CD824" s="267"/>
      <c r="CE824" s="154">
        <f t="shared" si="2143"/>
        <v>0</v>
      </c>
      <c r="CF824" s="268">
        <f t="shared" si="2144"/>
        <v>0</v>
      </c>
      <c r="CG824" s="268"/>
      <c r="CH824" s="268">
        <f t="shared" si="2135"/>
        <v>0</v>
      </c>
      <c r="CI824" s="267">
        <f t="shared" si="2136"/>
        <v>0</v>
      </c>
      <c r="CJ824" s="154"/>
      <c r="CK824" s="154">
        <f>CO824</f>
        <v>0</v>
      </c>
      <c r="CL824" s="268"/>
      <c r="CM824" s="268"/>
      <c r="CN824" s="268"/>
      <c r="CO824" s="267"/>
    </row>
    <row r="825" spans="2:93" s="27" customFormat="1" ht="15" hidden="1" customHeight="1" x14ac:dyDescent="0.25">
      <c r="B825" s="233"/>
      <c r="C825" s="148" t="s">
        <v>132</v>
      </c>
      <c r="D825" s="130">
        <f>E825+H825</f>
        <v>0</v>
      </c>
      <c r="E825" s="37">
        <f>E828+E831</f>
        <v>0</v>
      </c>
      <c r="F825" s="37"/>
      <c r="G825" s="37"/>
      <c r="H825" s="130">
        <f>H828+H831</f>
        <v>0</v>
      </c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30">
        <f>AV825+AX825</f>
        <v>0</v>
      </c>
      <c r="AV825" s="130">
        <f>AW825+AZ825</f>
        <v>0</v>
      </c>
      <c r="AW825" s="37">
        <f>AW828+AW831</f>
        <v>0</v>
      </c>
      <c r="AX825" s="37"/>
      <c r="AY825" s="37"/>
      <c r="AZ825" s="130">
        <f>AZ828+AZ831</f>
        <v>0</v>
      </c>
      <c r="BA825" s="102">
        <f t="shared" si="2137"/>
        <v>0</v>
      </c>
      <c r="BB825" s="37"/>
      <c r="BC825" s="37"/>
      <c r="BD825" s="37"/>
      <c r="BE825" s="102">
        <f t="shared" si="2138"/>
        <v>0</v>
      </c>
      <c r="BF825" s="102">
        <f t="shared" si="2131"/>
        <v>0</v>
      </c>
      <c r="BG825" s="102">
        <f t="shared" si="2132"/>
        <v>0</v>
      </c>
      <c r="BH825" s="102">
        <f t="shared" si="2133"/>
        <v>0</v>
      </c>
      <c r="BI825" s="130">
        <f>BJ825+BM825</f>
        <v>0</v>
      </c>
      <c r="BJ825" s="189">
        <f>BJ828+BJ831</f>
        <v>0</v>
      </c>
      <c r="BK825" s="189"/>
      <c r="BL825" s="189"/>
      <c r="BM825" s="188">
        <f>BM828+BM831</f>
        <v>0</v>
      </c>
      <c r="BN825" s="130">
        <f t="shared" si="2139"/>
        <v>0</v>
      </c>
      <c r="BO825" s="130">
        <f>BP825+BS825</f>
        <v>0</v>
      </c>
      <c r="BP825" s="189">
        <f>BP828+BP831</f>
        <v>0</v>
      </c>
      <c r="BQ825" s="189"/>
      <c r="BR825" s="189"/>
      <c r="BS825" s="188">
        <f>BS828+BS831</f>
        <v>0</v>
      </c>
      <c r="BT825" s="189">
        <f t="shared" si="2140"/>
        <v>0</v>
      </c>
      <c r="BU825" s="188">
        <f t="shared" si="2141"/>
        <v>0</v>
      </c>
      <c r="BV825" s="130">
        <f>BW825+BZ825</f>
        <v>0</v>
      </c>
      <c r="BW825" s="189">
        <f>BW828+BW831</f>
        <v>0</v>
      </c>
      <c r="BX825" s="189"/>
      <c r="BY825" s="189"/>
      <c r="BZ825" s="188">
        <f>BZ828+BZ831</f>
        <v>0</v>
      </c>
      <c r="CA825" s="130">
        <f t="shared" si="2142"/>
        <v>0</v>
      </c>
      <c r="CB825" s="189"/>
      <c r="CC825" s="189"/>
      <c r="CD825" s="188"/>
      <c r="CE825" s="130">
        <f t="shared" si="2143"/>
        <v>0</v>
      </c>
      <c r="CF825" s="189">
        <f t="shared" si="2144"/>
        <v>0</v>
      </c>
      <c r="CG825" s="189"/>
      <c r="CH825" s="189">
        <f t="shared" si="2135"/>
        <v>0</v>
      </c>
      <c r="CI825" s="188">
        <f t="shared" si="2136"/>
        <v>0</v>
      </c>
      <c r="CJ825" s="130"/>
      <c r="CK825" s="130">
        <f>CL825+CO825</f>
        <v>0</v>
      </c>
      <c r="CL825" s="189">
        <f>CL828+CL831</f>
        <v>0</v>
      </c>
      <c r="CM825" s="189"/>
      <c r="CN825" s="189"/>
      <c r="CO825" s="188">
        <f>CO828+CO831</f>
        <v>0</v>
      </c>
    </row>
    <row r="826" spans="2:93" s="27" customFormat="1" ht="15" hidden="1" customHeight="1" x14ac:dyDescent="0.25">
      <c r="B826" s="233"/>
      <c r="C826" s="148" t="s">
        <v>133</v>
      </c>
      <c r="D826" s="130">
        <f>E826+H826</f>
        <v>0</v>
      </c>
      <c r="E826" s="37">
        <f>E829+E832</f>
        <v>0</v>
      </c>
      <c r="F826" s="37"/>
      <c r="G826" s="37"/>
      <c r="H826" s="130">
        <f>H829+H832</f>
        <v>0</v>
      </c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30">
        <f>AV826+AX826</f>
        <v>0</v>
      </c>
      <c r="AV826" s="130">
        <f>AW826+AZ826</f>
        <v>0</v>
      </c>
      <c r="AW826" s="37">
        <f>AW829+AW832</f>
        <v>0</v>
      </c>
      <c r="AX826" s="37"/>
      <c r="AY826" s="37"/>
      <c r="AZ826" s="130">
        <f>AZ829+AZ832</f>
        <v>0</v>
      </c>
      <c r="BA826" s="102">
        <f t="shared" si="2137"/>
        <v>0</v>
      </c>
      <c r="BB826" s="37"/>
      <c r="BC826" s="37"/>
      <c r="BD826" s="37"/>
      <c r="BE826" s="102">
        <f t="shared" si="2138"/>
        <v>0</v>
      </c>
      <c r="BF826" s="102">
        <f t="shared" si="2131"/>
        <v>0</v>
      </c>
      <c r="BG826" s="102">
        <f t="shared" si="2132"/>
        <v>0</v>
      </c>
      <c r="BH826" s="102">
        <f t="shared" si="2133"/>
        <v>0</v>
      </c>
      <c r="BI826" s="130">
        <f>BJ826+BM826</f>
        <v>0</v>
      </c>
      <c r="BJ826" s="189">
        <f>BJ829+BJ832</f>
        <v>0</v>
      </c>
      <c r="BK826" s="189"/>
      <c r="BL826" s="189"/>
      <c r="BM826" s="188">
        <f>BM829+BM832</f>
        <v>0</v>
      </c>
      <c r="BN826" s="130">
        <f t="shared" si="2139"/>
        <v>0</v>
      </c>
      <c r="BO826" s="130">
        <f>BP826+BS826</f>
        <v>0</v>
      </c>
      <c r="BP826" s="189">
        <f>BP829+BP832</f>
        <v>0</v>
      </c>
      <c r="BQ826" s="189"/>
      <c r="BR826" s="189"/>
      <c r="BS826" s="188">
        <f>BS829+BS832</f>
        <v>0</v>
      </c>
      <c r="BT826" s="189">
        <f t="shared" si="2140"/>
        <v>0</v>
      </c>
      <c r="BU826" s="188">
        <f t="shared" si="2141"/>
        <v>0</v>
      </c>
      <c r="BV826" s="130">
        <f>BW826+BZ826</f>
        <v>0</v>
      </c>
      <c r="BW826" s="189">
        <f>BW829+BW832</f>
        <v>0</v>
      </c>
      <c r="BX826" s="189"/>
      <c r="BY826" s="189"/>
      <c r="BZ826" s="188">
        <f>BZ829+BZ832</f>
        <v>0</v>
      </c>
      <c r="CA826" s="130">
        <f t="shared" si="2142"/>
        <v>0</v>
      </c>
      <c r="CB826" s="189"/>
      <c r="CC826" s="189"/>
      <c r="CD826" s="188"/>
      <c r="CE826" s="130">
        <f t="shared" si="2143"/>
        <v>0</v>
      </c>
      <c r="CF826" s="189">
        <f t="shared" si="2144"/>
        <v>0</v>
      </c>
      <c r="CG826" s="189"/>
      <c r="CH826" s="189">
        <f t="shared" si="2135"/>
        <v>0</v>
      </c>
      <c r="CI826" s="188">
        <f t="shared" si="2136"/>
        <v>0</v>
      </c>
      <c r="CJ826" s="130"/>
      <c r="CK826" s="130">
        <f>CL826+CO826</f>
        <v>0</v>
      </c>
      <c r="CL826" s="189">
        <f>CL829+CL832</f>
        <v>0</v>
      </c>
      <c r="CM826" s="189"/>
      <c r="CN826" s="189"/>
      <c r="CO826" s="188">
        <f>CO829+CO832</f>
        <v>0</v>
      </c>
    </row>
    <row r="827" spans="2:93" s="27" customFormat="1" ht="33.75" hidden="1" customHeight="1" x14ac:dyDescent="0.25">
      <c r="B827" s="233"/>
      <c r="C827" s="148" t="s">
        <v>134</v>
      </c>
      <c r="D827" s="130">
        <f>E827+H827</f>
        <v>0</v>
      </c>
      <c r="E827" s="37">
        <f>E828+E829</f>
        <v>0</v>
      </c>
      <c r="F827" s="37"/>
      <c r="G827" s="37"/>
      <c r="H827" s="130">
        <f>H828+H829</f>
        <v>0</v>
      </c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30">
        <f>AV827+AX827</f>
        <v>0</v>
      </c>
      <c r="AV827" s="130">
        <f>AW827+AZ827</f>
        <v>0</v>
      </c>
      <c r="AW827" s="37">
        <f>AW828+AW829</f>
        <v>0</v>
      </c>
      <c r="AX827" s="37"/>
      <c r="AY827" s="37"/>
      <c r="AZ827" s="130">
        <f>AZ828+AZ829</f>
        <v>0</v>
      </c>
      <c r="BA827" s="102">
        <f t="shared" si="2137"/>
        <v>0</v>
      </c>
      <c r="BB827" s="37"/>
      <c r="BC827" s="37"/>
      <c r="BD827" s="37"/>
      <c r="BE827" s="102">
        <f t="shared" si="2138"/>
        <v>0</v>
      </c>
      <c r="BF827" s="102">
        <f t="shared" si="2131"/>
        <v>0</v>
      </c>
      <c r="BG827" s="102">
        <f t="shared" si="2132"/>
        <v>0</v>
      </c>
      <c r="BH827" s="102">
        <f t="shared" si="2133"/>
        <v>0</v>
      </c>
      <c r="BI827" s="130">
        <f>BJ827+BM827</f>
        <v>0</v>
      </c>
      <c r="BJ827" s="189">
        <f>BJ828+BJ829</f>
        <v>0</v>
      </c>
      <c r="BK827" s="189"/>
      <c r="BL827" s="189"/>
      <c r="BM827" s="188">
        <f>BM828+BM829</f>
        <v>0</v>
      </c>
      <c r="BN827" s="130">
        <f t="shared" si="2139"/>
        <v>0</v>
      </c>
      <c r="BO827" s="130">
        <f>BP827+BS827</f>
        <v>0</v>
      </c>
      <c r="BP827" s="189">
        <f>BP828+BP829</f>
        <v>0</v>
      </c>
      <c r="BQ827" s="189"/>
      <c r="BR827" s="189"/>
      <c r="BS827" s="188">
        <f>BS828+BS829</f>
        <v>0</v>
      </c>
      <c r="BT827" s="189">
        <f t="shared" si="2140"/>
        <v>0</v>
      </c>
      <c r="BU827" s="188">
        <f t="shared" si="2141"/>
        <v>0</v>
      </c>
      <c r="BV827" s="130">
        <f>BW827+BZ827</f>
        <v>0</v>
      </c>
      <c r="BW827" s="189">
        <f>BW828+BW829</f>
        <v>0</v>
      </c>
      <c r="BX827" s="189"/>
      <c r="BY827" s="189"/>
      <c r="BZ827" s="188">
        <f>BZ828+BZ829</f>
        <v>0</v>
      </c>
      <c r="CA827" s="130">
        <f t="shared" si="2142"/>
        <v>0</v>
      </c>
      <c r="CB827" s="189"/>
      <c r="CC827" s="189"/>
      <c r="CD827" s="188"/>
      <c r="CE827" s="130">
        <f t="shared" si="2143"/>
        <v>0</v>
      </c>
      <c r="CF827" s="189">
        <f t="shared" si="2144"/>
        <v>0</v>
      </c>
      <c r="CG827" s="189"/>
      <c r="CH827" s="189">
        <f t="shared" si="2135"/>
        <v>0</v>
      </c>
      <c r="CI827" s="188">
        <f t="shared" si="2136"/>
        <v>0</v>
      </c>
      <c r="CJ827" s="130"/>
      <c r="CK827" s="130">
        <f>CL827+CO827</f>
        <v>0</v>
      </c>
      <c r="CL827" s="189">
        <f>CL828+CL829</f>
        <v>0</v>
      </c>
      <c r="CM827" s="189"/>
      <c r="CN827" s="189"/>
      <c r="CO827" s="188">
        <f>CO828+CO829</f>
        <v>0</v>
      </c>
    </row>
    <row r="828" spans="2:93" s="27" customFormat="1" ht="17.25" hidden="1" customHeight="1" x14ac:dyDescent="0.25">
      <c r="B828" s="233"/>
      <c r="C828" s="148" t="s">
        <v>132</v>
      </c>
      <c r="D828" s="130">
        <f>E828</f>
        <v>0</v>
      </c>
      <c r="E828" s="37"/>
      <c r="F828" s="37"/>
      <c r="G828" s="37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30">
        <f>AV828</f>
        <v>0</v>
      </c>
      <c r="AV828" s="130">
        <f>AW828</f>
        <v>0</v>
      </c>
      <c r="AW828" s="37"/>
      <c r="AX828" s="37"/>
      <c r="AY828" s="37"/>
      <c r="AZ828" s="130"/>
      <c r="BA828" s="102">
        <f t="shared" si="2137"/>
        <v>0</v>
      </c>
      <c r="BB828" s="37"/>
      <c r="BC828" s="37"/>
      <c r="BD828" s="37"/>
      <c r="BE828" s="102">
        <f t="shared" si="2138"/>
        <v>0</v>
      </c>
      <c r="BF828" s="102">
        <f t="shared" si="2131"/>
        <v>0</v>
      </c>
      <c r="BG828" s="102">
        <f t="shared" si="2132"/>
        <v>0</v>
      </c>
      <c r="BH828" s="102">
        <f t="shared" si="2133"/>
        <v>0</v>
      </c>
      <c r="BI828" s="130">
        <f>BJ828</f>
        <v>0</v>
      </c>
      <c r="BJ828" s="189"/>
      <c r="BK828" s="189"/>
      <c r="BL828" s="189"/>
      <c r="BM828" s="188"/>
      <c r="BN828" s="130">
        <f t="shared" si="2139"/>
        <v>0</v>
      </c>
      <c r="BO828" s="130">
        <f>BP828</f>
        <v>0</v>
      </c>
      <c r="BP828" s="189"/>
      <c r="BQ828" s="189"/>
      <c r="BR828" s="189"/>
      <c r="BS828" s="188"/>
      <c r="BT828" s="189">
        <f t="shared" si="2140"/>
        <v>0</v>
      </c>
      <c r="BU828" s="188">
        <f t="shared" si="2141"/>
        <v>0</v>
      </c>
      <c r="BV828" s="130">
        <f>BW828</f>
        <v>0</v>
      </c>
      <c r="BW828" s="189"/>
      <c r="BX828" s="189"/>
      <c r="BY828" s="189"/>
      <c r="BZ828" s="188"/>
      <c r="CA828" s="130">
        <f t="shared" si="2142"/>
        <v>0</v>
      </c>
      <c r="CB828" s="189"/>
      <c r="CC828" s="189"/>
      <c r="CD828" s="188"/>
      <c r="CE828" s="130">
        <f t="shared" si="2143"/>
        <v>0</v>
      </c>
      <c r="CF828" s="189">
        <f t="shared" si="2144"/>
        <v>0</v>
      </c>
      <c r="CG828" s="189"/>
      <c r="CH828" s="189">
        <f t="shared" si="2135"/>
        <v>0</v>
      </c>
      <c r="CI828" s="188">
        <f t="shared" si="2136"/>
        <v>0</v>
      </c>
      <c r="CJ828" s="130"/>
      <c r="CK828" s="130">
        <f>CL828</f>
        <v>0</v>
      </c>
      <c r="CL828" s="189"/>
      <c r="CM828" s="189"/>
      <c r="CN828" s="189"/>
      <c r="CO828" s="188"/>
    </row>
    <row r="829" spans="2:93" s="27" customFormat="1" ht="29.25" hidden="1" customHeight="1" x14ac:dyDescent="0.25">
      <c r="B829" s="233"/>
      <c r="C829" s="148" t="s">
        <v>133</v>
      </c>
      <c r="D829" s="130">
        <f>E829</f>
        <v>0</v>
      </c>
      <c r="E829" s="37"/>
      <c r="F829" s="37"/>
      <c r="G829" s="37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30"/>
      <c r="AI829" s="130"/>
      <c r="AJ829" s="130"/>
      <c r="AK829" s="130"/>
      <c r="AL829" s="130"/>
      <c r="AM829" s="130"/>
      <c r="AN829" s="130"/>
      <c r="AO829" s="130"/>
      <c r="AP829" s="130"/>
      <c r="AQ829" s="130"/>
      <c r="AR829" s="130"/>
      <c r="AS829" s="130"/>
      <c r="AT829" s="130"/>
      <c r="AU829" s="130">
        <f>AV829</f>
        <v>0</v>
      </c>
      <c r="AV829" s="130">
        <f>AW829</f>
        <v>0</v>
      </c>
      <c r="AW829" s="37"/>
      <c r="AX829" s="37"/>
      <c r="AY829" s="37"/>
      <c r="AZ829" s="130"/>
      <c r="BA829" s="102">
        <f t="shared" si="2137"/>
        <v>0</v>
      </c>
      <c r="BB829" s="37"/>
      <c r="BC829" s="37"/>
      <c r="BD829" s="37"/>
      <c r="BE829" s="102">
        <f t="shared" si="2138"/>
        <v>0</v>
      </c>
      <c r="BF829" s="102">
        <f t="shared" si="2131"/>
        <v>0</v>
      </c>
      <c r="BG829" s="102">
        <f t="shared" si="2132"/>
        <v>0</v>
      </c>
      <c r="BH829" s="102">
        <f t="shared" si="2133"/>
        <v>0</v>
      </c>
      <c r="BI829" s="130">
        <f>BJ829</f>
        <v>0</v>
      </c>
      <c r="BJ829" s="189"/>
      <c r="BK829" s="189"/>
      <c r="BL829" s="189"/>
      <c r="BM829" s="188"/>
      <c r="BN829" s="130">
        <f t="shared" si="2139"/>
        <v>0</v>
      </c>
      <c r="BO829" s="130">
        <f>BP829</f>
        <v>0</v>
      </c>
      <c r="BP829" s="189"/>
      <c r="BQ829" s="189"/>
      <c r="BR829" s="189"/>
      <c r="BS829" s="188"/>
      <c r="BT829" s="189">
        <f t="shared" si="2140"/>
        <v>0</v>
      </c>
      <c r="BU829" s="188">
        <f t="shared" si="2141"/>
        <v>0</v>
      </c>
      <c r="BV829" s="130">
        <f>BW829</f>
        <v>0</v>
      </c>
      <c r="BW829" s="189"/>
      <c r="BX829" s="189"/>
      <c r="BY829" s="189"/>
      <c r="BZ829" s="188"/>
      <c r="CA829" s="130">
        <f t="shared" si="2142"/>
        <v>0</v>
      </c>
      <c r="CB829" s="189"/>
      <c r="CC829" s="189"/>
      <c r="CD829" s="188"/>
      <c r="CE829" s="130">
        <f t="shared" si="2143"/>
        <v>0</v>
      </c>
      <c r="CF829" s="189">
        <f t="shared" si="2144"/>
        <v>0</v>
      </c>
      <c r="CG829" s="189"/>
      <c r="CH829" s="189">
        <f t="shared" si="2135"/>
        <v>0</v>
      </c>
      <c r="CI829" s="188">
        <f t="shared" si="2136"/>
        <v>0</v>
      </c>
      <c r="CJ829" s="130"/>
      <c r="CK829" s="130">
        <f>CL829</f>
        <v>0</v>
      </c>
      <c r="CL829" s="189"/>
      <c r="CM829" s="189"/>
      <c r="CN829" s="189"/>
      <c r="CO829" s="188"/>
    </row>
    <row r="830" spans="2:93" s="27" customFormat="1" ht="32.25" hidden="1" customHeight="1" x14ac:dyDescent="0.25">
      <c r="B830" s="233"/>
      <c r="C830" s="148" t="s">
        <v>135</v>
      </c>
      <c r="D830" s="130">
        <f>E830+H830</f>
        <v>0</v>
      </c>
      <c r="E830" s="37"/>
      <c r="F830" s="37"/>
      <c r="G830" s="37"/>
      <c r="H830" s="130">
        <f>H831+H832</f>
        <v>0</v>
      </c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30">
        <f>AV830+AX830</f>
        <v>0</v>
      </c>
      <c r="AV830" s="130">
        <f>AW830+AZ830</f>
        <v>0</v>
      </c>
      <c r="AW830" s="37"/>
      <c r="AX830" s="37"/>
      <c r="AY830" s="37"/>
      <c r="AZ830" s="130">
        <f>AZ831+AZ832</f>
        <v>0</v>
      </c>
      <c r="BA830" s="102">
        <f t="shared" si="2137"/>
        <v>0</v>
      </c>
      <c r="BB830" s="37"/>
      <c r="BC830" s="37"/>
      <c r="BD830" s="37"/>
      <c r="BE830" s="102">
        <f t="shared" si="2138"/>
        <v>0</v>
      </c>
      <c r="BF830" s="102">
        <f t="shared" si="2131"/>
        <v>0</v>
      </c>
      <c r="BG830" s="102">
        <f t="shared" si="2132"/>
        <v>0</v>
      </c>
      <c r="BH830" s="102">
        <f t="shared" si="2133"/>
        <v>0</v>
      </c>
      <c r="BI830" s="130">
        <f>BJ830+BM830</f>
        <v>0</v>
      </c>
      <c r="BJ830" s="189"/>
      <c r="BK830" s="189"/>
      <c r="BL830" s="189"/>
      <c r="BM830" s="188">
        <f>BM831+BM832</f>
        <v>0</v>
      </c>
      <c r="BN830" s="130">
        <f t="shared" si="2139"/>
        <v>0</v>
      </c>
      <c r="BO830" s="130">
        <f>BP830+BS830</f>
        <v>0</v>
      </c>
      <c r="BP830" s="189"/>
      <c r="BQ830" s="189"/>
      <c r="BR830" s="189"/>
      <c r="BS830" s="188">
        <f>BS831+BS832</f>
        <v>0</v>
      </c>
      <c r="BT830" s="189">
        <f t="shared" si="2140"/>
        <v>0</v>
      </c>
      <c r="BU830" s="188">
        <f t="shared" si="2141"/>
        <v>0</v>
      </c>
      <c r="BV830" s="130">
        <f>BW830+BZ830</f>
        <v>0</v>
      </c>
      <c r="BW830" s="189"/>
      <c r="BX830" s="189"/>
      <c r="BY830" s="189"/>
      <c r="BZ830" s="188">
        <f>BZ831+BZ832</f>
        <v>0</v>
      </c>
      <c r="CA830" s="130">
        <f t="shared" si="2142"/>
        <v>0</v>
      </c>
      <c r="CB830" s="189"/>
      <c r="CC830" s="189"/>
      <c r="CD830" s="188"/>
      <c r="CE830" s="130">
        <f t="shared" si="2143"/>
        <v>0</v>
      </c>
      <c r="CF830" s="189">
        <f t="shared" si="2144"/>
        <v>0</v>
      </c>
      <c r="CG830" s="189"/>
      <c r="CH830" s="189">
        <f t="shared" si="2135"/>
        <v>0</v>
      </c>
      <c r="CI830" s="188">
        <f t="shared" si="2136"/>
        <v>0</v>
      </c>
      <c r="CJ830" s="130"/>
      <c r="CK830" s="130">
        <f>CL830+CO830</f>
        <v>0</v>
      </c>
      <c r="CL830" s="189"/>
      <c r="CM830" s="189"/>
      <c r="CN830" s="189"/>
      <c r="CO830" s="188">
        <f>CO831+CO832</f>
        <v>0</v>
      </c>
    </row>
    <row r="831" spans="2:93" s="27" customFormat="1" ht="15" hidden="1" customHeight="1" x14ac:dyDescent="0.25">
      <c r="B831" s="233"/>
      <c r="C831" s="148" t="s">
        <v>132</v>
      </c>
      <c r="D831" s="130">
        <f>H831</f>
        <v>0</v>
      </c>
      <c r="E831" s="37"/>
      <c r="F831" s="37"/>
      <c r="G831" s="37"/>
      <c r="H831" s="130">
        <f>H834+H837</f>
        <v>0</v>
      </c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30">
        <f>AX831</f>
        <v>0</v>
      </c>
      <c r="AV831" s="130">
        <f>AZ831</f>
        <v>0</v>
      </c>
      <c r="AW831" s="37"/>
      <c r="AX831" s="37"/>
      <c r="AY831" s="37"/>
      <c r="AZ831" s="130">
        <f>AZ834+AZ837</f>
        <v>0</v>
      </c>
      <c r="BA831" s="102">
        <f t="shared" si="2137"/>
        <v>0</v>
      </c>
      <c r="BB831" s="37"/>
      <c r="BC831" s="37"/>
      <c r="BD831" s="37"/>
      <c r="BE831" s="102">
        <f t="shared" si="2138"/>
        <v>0</v>
      </c>
      <c r="BF831" s="102">
        <f t="shared" si="2131"/>
        <v>0</v>
      </c>
      <c r="BG831" s="102">
        <f t="shared" si="2132"/>
        <v>0</v>
      </c>
      <c r="BH831" s="102">
        <f t="shared" si="2133"/>
        <v>0</v>
      </c>
      <c r="BI831" s="130">
        <f>BM831</f>
        <v>0</v>
      </c>
      <c r="BJ831" s="189"/>
      <c r="BK831" s="189"/>
      <c r="BL831" s="189"/>
      <c r="BM831" s="188">
        <f>BM834+BM837</f>
        <v>0</v>
      </c>
      <c r="BN831" s="130">
        <f t="shared" si="2139"/>
        <v>0</v>
      </c>
      <c r="BO831" s="130">
        <f>BS831</f>
        <v>0</v>
      </c>
      <c r="BP831" s="189"/>
      <c r="BQ831" s="189"/>
      <c r="BR831" s="189"/>
      <c r="BS831" s="188">
        <f>BS834+BS837</f>
        <v>0</v>
      </c>
      <c r="BT831" s="189">
        <f t="shared" si="2140"/>
        <v>0</v>
      </c>
      <c r="BU831" s="188">
        <f t="shared" si="2141"/>
        <v>0</v>
      </c>
      <c r="BV831" s="130">
        <f>BZ831</f>
        <v>0</v>
      </c>
      <c r="BW831" s="189"/>
      <c r="BX831" s="189"/>
      <c r="BY831" s="189"/>
      <c r="BZ831" s="188">
        <f>BZ834+BZ837</f>
        <v>0</v>
      </c>
      <c r="CA831" s="130">
        <f t="shared" si="2142"/>
        <v>0</v>
      </c>
      <c r="CB831" s="189"/>
      <c r="CC831" s="189"/>
      <c r="CD831" s="188"/>
      <c r="CE831" s="130">
        <f t="shared" si="2143"/>
        <v>0</v>
      </c>
      <c r="CF831" s="189">
        <f t="shared" si="2144"/>
        <v>0</v>
      </c>
      <c r="CG831" s="189"/>
      <c r="CH831" s="189">
        <f t="shared" si="2135"/>
        <v>0</v>
      </c>
      <c r="CI831" s="188">
        <f t="shared" si="2136"/>
        <v>0</v>
      </c>
      <c r="CJ831" s="130"/>
      <c r="CK831" s="130">
        <f>CO831</f>
        <v>0</v>
      </c>
      <c r="CL831" s="189"/>
      <c r="CM831" s="189"/>
      <c r="CN831" s="189"/>
      <c r="CO831" s="188">
        <f>CO834+CO837</f>
        <v>0</v>
      </c>
    </row>
    <row r="832" spans="2:93" s="27" customFormat="1" ht="15" hidden="1" customHeight="1" x14ac:dyDescent="0.25">
      <c r="B832" s="233"/>
      <c r="C832" s="148" t="s">
        <v>133</v>
      </c>
      <c r="D832" s="130">
        <f>H832</f>
        <v>0</v>
      </c>
      <c r="E832" s="37"/>
      <c r="F832" s="37"/>
      <c r="G832" s="37"/>
      <c r="H832" s="130">
        <f>H835+H838</f>
        <v>0</v>
      </c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30">
        <f>AX832</f>
        <v>0</v>
      </c>
      <c r="AV832" s="130">
        <f>AZ832</f>
        <v>0</v>
      </c>
      <c r="AW832" s="37"/>
      <c r="AX832" s="37"/>
      <c r="AY832" s="37"/>
      <c r="AZ832" s="130">
        <f>AZ835+AZ838</f>
        <v>0</v>
      </c>
      <c r="BA832" s="102">
        <f t="shared" si="2137"/>
        <v>0</v>
      </c>
      <c r="BB832" s="37"/>
      <c r="BC832" s="37"/>
      <c r="BD832" s="37"/>
      <c r="BE832" s="102">
        <f t="shared" si="2138"/>
        <v>0</v>
      </c>
      <c r="BF832" s="102">
        <f t="shared" si="2131"/>
        <v>0</v>
      </c>
      <c r="BG832" s="102">
        <f t="shared" si="2132"/>
        <v>0</v>
      </c>
      <c r="BH832" s="102">
        <f t="shared" si="2133"/>
        <v>0</v>
      </c>
      <c r="BI832" s="130">
        <f>BM832</f>
        <v>0</v>
      </c>
      <c r="BJ832" s="189"/>
      <c r="BK832" s="189"/>
      <c r="BL832" s="189"/>
      <c r="BM832" s="188">
        <f>BM835+BM838</f>
        <v>0</v>
      </c>
      <c r="BN832" s="130">
        <f t="shared" si="2139"/>
        <v>0</v>
      </c>
      <c r="BO832" s="130">
        <f>BS832</f>
        <v>0</v>
      </c>
      <c r="BP832" s="189"/>
      <c r="BQ832" s="189"/>
      <c r="BR832" s="189"/>
      <c r="BS832" s="188">
        <f>BS835+BS838</f>
        <v>0</v>
      </c>
      <c r="BT832" s="189">
        <f t="shared" si="2140"/>
        <v>0</v>
      </c>
      <c r="BU832" s="188">
        <f t="shared" si="2141"/>
        <v>0</v>
      </c>
      <c r="BV832" s="130">
        <f>BZ832</f>
        <v>0</v>
      </c>
      <c r="BW832" s="189"/>
      <c r="BX832" s="189"/>
      <c r="BY832" s="189"/>
      <c r="BZ832" s="188">
        <f>BZ835+BZ838</f>
        <v>0</v>
      </c>
      <c r="CA832" s="130">
        <f t="shared" si="2142"/>
        <v>0</v>
      </c>
      <c r="CB832" s="189"/>
      <c r="CC832" s="189"/>
      <c r="CD832" s="188"/>
      <c r="CE832" s="130">
        <f t="shared" si="2143"/>
        <v>0</v>
      </c>
      <c r="CF832" s="189">
        <f t="shared" si="2144"/>
        <v>0</v>
      </c>
      <c r="CG832" s="189"/>
      <c r="CH832" s="189">
        <f t="shared" si="2135"/>
        <v>0</v>
      </c>
      <c r="CI832" s="188">
        <f t="shared" si="2136"/>
        <v>0</v>
      </c>
      <c r="CJ832" s="130"/>
      <c r="CK832" s="130">
        <f>CO832</f>
        <v>0</v>
      </c>
      <c r="CL832" s="189"/>
      <c r="CM832" s="189"/>
      <c r="CN832" s="189"/>
      <c r="CO832" s="188">
        <f>CO835+CO838</f>
        <v>0</v>
      </c>
    </row>
    <row r="833" spans="1:93" s="27" customFormat="1" ht="33.75" hidden="1" customHeight="1" x14ac:dyDescent="0.25">
      <c r="B833" s="233"/>
      <c r="C833" s="148" t="s">
        <v>136</v>
      </c>
      <c r="D833" s="130">
        <f>E833+H833</f>
        <v>0</v>
      </c>
      <c r="E833" s="37"/>
      <c r="F833" s="37"/>
      <c r="G833" s="37"/>
      <c r="H833" s="130">
        <f>H834+H835</f>
        <v>0</v>
      </c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30">
        <f>AV833+AX833</f>
        <v>0</v>
      </c>
      <c r="AV833" s="130">
        <f>AW833+AZ833</f>
        <v>0</v>
      </c>
      <c r="AW833" s="37"/>
      <c r="AX833" s="37"/>
      <c r="AY833" s="37"/>
      <c r="AZ833" s="130">
        <f>AZ834+AZ835</f>
        <v>0</v>
      </c>
      <c r="BA833" s="102">
        <f t="shared" si="2137"/>
        <v>0</v>
      </c>
      <c r="BB833" s="37"/>
      <c r="BC833" s="37"/>
      <c r="BD833" s="37"/>
      <c r="BE833" s="102">
        <f t="shared" si="2138"/>
        <v>0</v>
      </c>
      <c r="BF833" s="102">
        <f t="shared" si="2131"/>
        <v>0</v>
      </c>
      <c r="BG833" s="102">
        <f t="shared" si="2132"/>
        <v>0</v>
      </c>
      <c r="BH833" s="102">
        <f t="shared" si="2133"/>
        <v>0</v>
      </c>
      <c r="BI833" s="130">
        <f>BJ833+BM833</f>
        <v>0</v>
      </c>
      <c r="BJ833" s="189"/>
      <c r="BK833" s="189"/>
      <c r="BL833" s="189"/>
      <c r="BM833" s="188">
        <f>BM834+BM835</f>
        <v>0</v>
      </c>
      <c r="BN833" s="130">
        <f t="shared" si="2139"/>
        <v>0</v>
      </c>
      <c r="BO833" s="130">
        <f>BP833+BS833</f>
        <v>0</v>
      </c>
      <c r="BP833" s="189"/>
      <c r="BQ833" s="189"/>
      <c r="BR833" s="189"/>
      <c r="BS833" s="188">
        <f>BS834+BS835</f>
        <v>0</v>
      </c>
      <c r="BT833" s="189">
        <f t="shared" si="2140"/>
        <v>0</v>
      </c>
      <c r="BU833" s="188">
        <f t="shared" si="2141"/>
        <v>0</v>
      </c>
      <c r="BV833" s="130">
        <f>BW833+BZ833</f>
        <v>0</v>
      </c>
      <c r="BW833" s="189"/>
      <c r="BX833" s="189"/>
      <c r="BY833" s="189"/>
      <c r="BZ833" s="188">
        <f>BZ834+BZ835</f>
        <v>0</v>
      </c>
      <c r="CA833" s="130">
        <f t="shared" si="2142"/>
        <v>0</v>
      </c>
      <c r="CB833" s="189"/>
      <c r="CC833" s="189"/>
      <c r="CD833" s="188"/>
      <c r="CE833" s="130">
        <f t="shared" si="2143"/>
        <v>0</v>
      </c>
      <c r="CF833" s="189">
        <f t="shared" si="2144"/>
        <v>0</v>
      </c>
      <c r="CG833" s="189"/>
      <c r="CH833" s="189">
        <f t="shared" si="2135"/>
        <v>0</v>
      </c>
      <c r="CI833" s="188">
        <f t="shared" si="2136"/>
        <v>0</v>
      </c>
      <c r="CJ833" s="130"/>
      <c r="CK833" s="130">
        <f>CL833+CO833</f>
        <v>0</v>
      </c>
      <c r="CL833" s="189"/>
      <c r="CM833" s="189"/>
      <c r="CN833" s="189"/>
      <c r="CO833" s="188">
        <f>CO834+CO835</f>
        <v>0</v>
      </c>
    </row>
    <row r="834" spans="1:93" s="27" customFormat="1" ht="15" hidden="1" customHeight="1" x14ac:dyDescent="0.25">
      <c r="B834" s="233"/>
      <c r="C834" s="148" t="s">
        <v>132</v>
      </c>
      <c r="D834" s="130">
        <f>H834</f>
        <v>0</v>
      </c>
      <c r="E834" s="37"/>
      <c r="F834" s="37"/>
      <c r="G834" s="37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30">
        <f>AX834</f>
        <v>0</v>
      </c>
      <c r="AV834" s="130">
        <f>AZ834</f>
        <v>0</v>
      </c>
      <c r="AW834" s="37"/>
      <c r="AX834" s="37"/>
      <c r="AY834" s="37"/>
      <c r="AZ834" s="130"/>
      <c r="BA834" s="102">
        <f t="shared" si="2137"/>
        <v>0</v>
      </c>
      <c r="BB834" s="37"/>
      <c r="BC834" s="37"/>
      <c r="BD834" s="37"/>
      <c r="BE834" s="102">
        <f t="shared" si="2138"/>
        <v>0</v>
      </c>
      <c r="BF834" s="102">
        <f t="shared" si="2131"/>
        <v>0</v>
      </c>
      <c r="BG834" s="102">
        <f t="shared" si="2132"/>
        <v>0</v>
      </c>
      <c r="BH834" s="102">
        <f t="shared" si="2133"/>
        <v>0</v>
      </c>
      <c r="BI834" s="130">
        <f>BM834</f>
        <v>0</v>
      </c>
      <c r="BJ834" s="189"/>
      <c r="BK834" s="189"/>
      <c r="BL834" s="189"/>
      <c r="BM834" s="188"/>
      <c r="BN834" s="130">
        <f t="shared" si="2139"/>
        <v>0</v>
      </c>
      <c r="BO834" s="130">
        <f>BS834</f>
        <v>0</v>
      </c>
      <c r="BP834" s="189"/>
      <c r="BQ834" s="189"/>
      <c r="BR834" s="189"/>
      <c r="BS834" s="188"/>
      <c r="BT834" s="189">
        <f t="shared" si="2140"/>
        <v>0</v>
      </c>
      <c r="BU834" s="188">
        <f t="shared" si="2141"/>
        <v>0</v>
      </c>
      <c r="BV834" s="130">
        <f>BZ834</f>
        <v>0</v>
      </c>
      <c r="BW834" s="189"/>
      <c r="BX834" s="189"/>
      <c r="BY834" s="189"/>
      <c r="BZ834" s="188"/>
      <c r="CA834" s="130">
        <f t="shared" si="2142"/>
        <v>0</v>
      </c>
      <c r="CB834" s="189"/>
      <c r="CC834" s="189"/>
      <c r="CD834" s="188"/>
      <c r="CE834" s="130">
        <f t="shared" si="2143"/>
        <v>0</v>
      </c>
      <c r="CF834" s="189">
        <f t="shared" si="2144"/>
        <v>0</v>
      </c>
      <c r="CG834" s="189"/>
      <c r="CH834" s="189">
        <f t="shared" si="2135"/>
        <v>0</v>
      </c>
      <c r="CI834" s="188">
        <f t="shared" si="2136"/>
        <v>0</v>
      </c>
      <c r="CJ834" s="130"/>
      <c r="CK834" s="130">
        <f>CO834</f>
        <v>0</v>
      </c>
      <c r="CL834" s="189"/>
      <c r="CM834" s="189"/>
      <c r="CN834" s="189"/>
      <c r="CO834" s="188"/>
    </row>
    <row r="835" spans="1:93" s="27" customFormat="1" ht="15" hidden="1" customHeight="1" x14ac:dyDescent="0.25">
      <c r="B835" s="233"/>
      <c r="C835" s="148" t="s">
        <v>133</v>
      </c>
      <c r="D835" s="130">
        <f>H835</f>
        <v>0</v>
      </c>
      <c r="E835" s="37"/>
      <c r="F835" s="37"/>
      <c r="G835" s="37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>
        <f>AX835</f>
        <v>0</v>
      </c>
      <c r="AV835" s="130">
        <f>AZ835</f>
        <v>0</v>
      </c>
      <c r="AW835" s="37"/>
      <c r="AX835" s="37"/>
      <c r="AY835" s="37"/>
      <c r="AZ835" s="130"/>
      <c r="BA835" s="102">
        <f t="shared" si="2137"/>
        <v>0</v>
      </c>
      <c r="BB835" s="37"/>
      <c r="BC835" s="37"/>
      <c r="BD835" s="37"/>
      <c r="BE835" s="102">
        <f t="shared" si="2138"/>
        <v>0</v>
      </c>
      <c r="BF835" s="102">
        <f t="shared" si="2131"/>
        <v>0</v>
      </c>
      <c r="BG835" s="102">
        <f t="shared" si="2132"/>
        <v>0</v>
      </c>
      <c r="BH835" s="102">
        <f t="shared" si="2133"/>
        <v>0</v>
      </c>
      <c r="BI835" s="130">
        <f>BM835</f>
        <v>0</v>
      </c>
      <c r="BJ835" s="189"/>
      <c r="BK835" s="189"/>
      <c r="BL835" s="189"/>
      <c r="BM835" s="188"/>
      <c r="BN835" s="130">
        <f t="shared" si="2139"/>
        <v>0</v>
      </c>
      <c r="BO835" s="130">
        <f>BS835</f>
        <v>0</v>
      </c>
      <c r="BP835" s="189"/>
      <c r="BQ835" s="189"/>
      <c r="BR835" s="189"/>
      <c r="BS835" s="188"/>
      <c r="BT835" s="189">
        <f t="shared" si="2140"/>
        <v>0</v>
      </c>
      <c r="BU835" s="188">
        <f t="shared" si="2141"/>
        <v>0</v>
      </c>
      <c r="BV835" s="130">
        <f>BZ835</f>
        <v>0</v>
      </c>
      <c r="BW835" s="189"/>
      <c r="BX835" s="189"/>
      <c r="BY835" s="189"/>
      <c r="BZ835" s="188"/>
      <c r="CA835" s="130">
        <f t="shared" si="2142"/>
        <v>0</v>
      </c>
      <c r="CB835" s="189"/>
      <c r="CC835" s="189"/>
      <c r="CD835" s="188"/>
      <c r="CE835" s="130">
        <f t="shared" si="2143"/>
        <v>0</v>
      </c>
      <c r="CF835" s="189">
        <f t="shared" si="2144"/>
        <v>0</v>
      </c>
      <c r="CG835" s="189"/>
      <c r="CH835" s="189">
        <f t="shared" si="2135"/>
        <v>0</v>
      </c>
      <c r="CI835" s="188">
        <f t="shared" si="2136"/>
        <v>0</v>
      </c>
      <c r="CJ835" s="130"/>
      <c r="CK835" s="130">
        <f>CO835</f>
        <v>0</v>
      </c>
      <c r="CL835" s="189"/>
      <c r="CM835" s="189"/>
      <c r="CN835" s="189"/>
      <c r="CO835" s="188"/>
    </row>
    <row r="836" spans="1:93" s="27" customFormat="1" ht="31.5" hidden="1" customHeight="1" x14ac:dyDescent="0.25">
      <c r="B836" s="233"/>
      <c r="C836" s="148" t="s">
        <v>137</v>
      </c>
      <c r="D836" s="130">
        <f>E836+H836</f>
        <v>0</v>
      </c>
      <c r="E836" s="37"/>
      <c r="F836" s="37"/>
      <c r="G836" s="37"/>
      <c r="H836" s="130">
        <f>H837+H838</f>
        <v>0</v>
      </c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30">
        <f>AV836+AX836</f>
        <v>0</v>
      </c>
      <c r="AV836" s="130">
        <f>AW836+AZ836</f>
        <v>0</v>
      </c>
      <c r="AW836" s="37"/>
      <c r="AX836" s="37"/>
      <c r="AY836" s="37"/>
      <c r="AZ836" s="130">
        <f>AZ837+AZ838</f>
        <v>0</v>
      </c>
      <c r="BA836" s="102">
        <f t="shared" si="2137"/>
        <v>0</v>
      </c>
      <c r="BB836" s="37"/>
      <c r="BC836" s="37"/>
      <c r="BD836" s="37"/>
      <c r="BE836" s="102">
        <f t="shared" si="2138"/>
        <v>0</v>
      </c>
      <c r="BF836" s="102">
        <f t="shared" si="2131"/>
        <v>0</v>
      </c>
      <c r="BG836" s="102">
        <f t="shared" si="2132"/>
        <v>0</v>
      </c>
      <c r="BH836" s="102">
        <f t="shared" si="2133"/>
        <v>0</v>
      </c>
      <c r="BI836" s="130">
        <f>BJ836+BM836</f>
        <v>0</v>
      </c>
      <c r="BJ836" s="189"/>
      <c r="BK836" s="189"/>
      <c r="BL836" s="189"/>
      <c r="BM836" s="188">
        <f>BM837+BM838</f>
        <v>0</v>
      </c>
      <c r="BN836" s="130">
        <f t="shared" si="2139"/>
        <v>0</v>
      </c>
      <c r="BO836" s="130">
        <f>BP836+BS836</f>
        <v>0</v>
      </c>
      <c r="BP836" s="189"/>
      <c r="BQ836" s="189"/>
      <c r="BR836" s="189"/>
      <c r="BS836" s="188">
        <f>BS837+BS838</f>
        <v>0</v>
      </c>
      <c r="BT836" s="189">
        <f t="shared" si="2140"/>
        <v>0</v>
      </c>
      <c r="BU836" s="188">
        <f t="shared" si="2141"/>
        <v>0</v>
      </c>
      <c r="BV836" s="130">
        <f>BW836+BZ836</f>
        <v>0</v>
      </c>
      <c r="BW836" s="189"/>
      <c r="BX836" s="189"/>
      <c r="BY836" s="189"/>
      <c r="BZ836" s="188">
        <f>BZ837+BZ838</f>
        <v>0</v>
      </c>
      <c r="CA836" s="130">
        <f t="shared" si="2142"/>
        <v>0</v>
      </c>
      <c r="CB836" s="189"/>
      <c r="CC836" s="189"/>
      <c r="CD836" s="188"/>
      <c r="CE836" s="130">
        <f t="shared" si="2143"/>
        <v>0</v>
      </c>
      <c r="CF836" s="189">
        <f t="shared" si="2144"/>
        <v>0</v>
      </c>
      <c r="CG836" s="189"/>
      <c r="CH836" s="189">
        <f t="shared" si="2135"/>
        <v>0</v>
      </c>
      <c r="CI836" s="188">
        <f t="shared" si="2136"/>
        <v>0</v>
      </c>
      <c r="CJ836" s="130"/>
      <c r="CK836" s="130">
        <f>CL836+CO836</f>
        <v>0</v>
      </c>
      <c r="CL836" s="189"/>
      <c r="CM836" s="189"/>
      <c r="CN836" s="189"/>
      <c r="CO836" s="188">
        <f>CO837+CO838</f>
        <v>0</v>
      </c>
    </row>
    <row r="837" spans="1:93" s="27" customFormat="1" ht="20.25" hidden="1" customHeight="1" x14ac:dyDescent="0.25">
      <c r="B837" s="233"/>
      <c r="C837" s="148" t="s">
        <v>132</v>
      </c>
      <c r="D837" s="130">
        <f>H837</f>
        <v>0</v>
      </c>
      <c r="E837" s="37"/>
      <c r="F837" s="37"/>
      <c r="G837" s="37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30">
        <f>AX837</f>
        <v>0</v>
      </c>
      <c r="AV837" s="130">
        <f>AZ837</f>
        <v>0</v>
      </c>
      <c r="AW837" s="37"/>
      <c r="AX837" s="37"/>
      <c r="AY837" s="37"/>
      <c r="AZ837" s="130"/>
      <c r="BA837" s="102">
        <f t="shared" si="2137"/>
        <v>0</v>
      </c>
      <c r="BB837" s="37"/>
      <c r="BC837" s="37"/>
      <c r="BD837" s="37"/>
      <c r="BE837" s="102">
        <f t="shared" si="2138"/>
        <v>0</v>
      </c>
      <c r="BF837" s="102">
        <f t="shared" si="2131"/>
        <v>0</v>
      </c>
      <c r="BG837" s="102">
        <f t="shared" si="2132"/>
        <v>0</v>
      </c>
      <c r="BH837" s="102">
        <f t="shared" si="2133"/>
        <v>0</v>
      </c>
      <c r="BI837" s="130">
        <f>BM837</f>
        <v>0</v>
      </c>
      <c r="BJ837" s="189"/>
      <c r="BK837" s="189"/>
      <c r="BL837" s="189"/>
      <c r="BM837" s="188"/>
      <c r="BN837" s="130">
        <f t="shared" si="2139"/>
        <v>0</v>
      </c>
      <c r="BO837" s="130">
        <f>BS837</f>
        <v>0</v>
      </c>
      <c r="BP837" s="189"/>
      <c r="BQ837" s="189"/>
      <c r="BR837" s="189"/>
      <c r="BS837" s="188"/>
      <c r="BT837" s="189">
        <f t="shared" si="2140"/>
        <v>0</v>
      </c>
      <c r="BU837" s="188">
        <f t="shared" si="2141"/>
        <v>0</v>
      </c>
      <c r="BV837" s="130">
        <f>BZ837</f>
        <v>0</v>
      </c>
      <c r="BW837" s="189"/>
      <c r="BX837" s="189"/>
      <c r="BY837" s="189"/>
      <c r="BZ837" s="188"/>
      <c r="CA837" s="130">
        <f t="shared" si="2142"/>
        <v>0</v>
      </c>
      <c r="CB837" s="189"/>
      <c r="CC837" s="189"/>
      <c r="CD837" s="188"/>
      <c r="CE837" s="130">
        <f t="shared" si="2143"/>
        <v>0</v>
      </c>
      <c r="CF837" s="189">
        <f t="shared" si="2144"/>
        <v>0</v>
      </c>
      <c r="CG837" s="189"/>
      <c r="CH837" s="189">
        <f t="shared" si="2135"/>
        <v>0</v>
      </c>
      <c r="CI837" s="188">
        <f t="shared" si="2136"/>
        <v>0</v>
      </c>
      <c r="CJ837" s="130"/>
      <c r="CK837" s="130">
        <f>CO837</f>
        <v>0</v>
      </c>
      <c r="CL837" s="189"/>
      <c r="CM837" s="189"/>
      <c r="CN837" s="189"/>
      <c r="CO837" s="188"/>
    </row>
    <row r="838" spans="1:93" s="27" customFormat="1" ht="18.75" hidden="1" customHeight="1" x14ac:dyDescent="0.25">
      <c r="B838" s="233"/>
      <c r="C838" s="148" t="s">
        <v>133</v>
      </c>
      <c r="D838" s="130">
        <f>H838</f>
        <v>0</v>
      </c>
      <c r="E838" s="37"/>
      <c r="F838" s="37"/>
      <c r="G838" s="37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30">
        <f>AX838</f>
        <v>0</v>
      </c>
      <c r="AV838" s="130">
        <f>AZ838</f>
        <v>0</v>
      </c>
      <c r="AW838" s="37"/>
      <c r="AX838" s="37"/>
      <c r="AY838" s="37"/>
      <c r="AZ838" s="130"/>
      <c r="BA838" s="102">
        <f t="shared" si="2137"/>
        <v>0</v>
      </c>
      <c r="BB838" s="37"/>
      <c r="BC838" s="37"/>
      <c r="BD838" s="37"/>
      <c r="BE838" s="102">
        <f t="shared" si="2138"/>
        <v>0</v>
      </c>
      <c r="BF838" s="102">
        <f t="shared" si="2131"/>
        <v>0</v>
      </c>
      <c r="BG838" s="102">
        <f t="shared" si="2132"/>
        <v>0</v>
      </c>
      <c r="BH838" s="102">
        <f t="shared" si="2133"/>
        <v>0</v>
      </c>
      <c r="BI838" s="130">
        <f>BM838</f>
        <v>0</v>
      </c>
      <c r="BJ838" s="189"/>
      <c r="BK838" s="189"/>
      <c r="BL838" s="189"/>
      <c r="BM838" s="188"/>
      <c r="BN838" s="130">
        <f t="shared" si="2139"/>
        <v>0</v>
      </c>
      <c r="BO838" s="130">
        <f>BS838</f>
        <v>0</v>
      </c>
      <c r="BP838" s="189"/>
      <c r="BQ838" s="189"/>
      <c r="BR838" s="189"/>
      <c r="BS838" s="188"/>
      <c r="BT838" s="189">
        <f t="shared" si="2140"/>
        <v>0</v>
      </c>
      <c r="BU838" s="188">
        <f t="shared" si="2141"/>
        <v>0</v>
      </c>
      <c r="BV838" s="130">
        <f>BZ838</f>
        <v>0</v>
      </c>
      <c r="BW838" s="189"/>
      <c r="BX838" s="189"/>
      <c r="BY838" s="189"/>
      <c r="BZ838" s="188"/>
      <c r="CA838" s="130">
        <f t="shared" si="2142"/>
        <v>0</v>
      </c>
      <c r="CB838" s="189"/>
      <c r="CC838" s="189"/>
      <c r="CD838" s="188"/>
      <c r="CE838" s="130">
        <f t="shared" si="2143"/>
        <v>0</v>
      </c>
      <c r="CF838" s="189">
        <f t="shared" si="2144"/>
        <v>0</v>
      </c>
      <c r="CG838" s="189"/>
      <c r="CH838" s="189">
        <f t="shared" si="2135"/>
        <v>0</v>
      </c>
      <c r="CI838" s="188">
        <f t="shared" si="2136"/>
        <v>0</v>
      </c>
      <c r="CJ838" s="130"/>
      <c r="CK838" s="130">
        <f>CO838</f>
        <v>0</v>
      </c>
      <c r="CL838" s="189"/>
      <c r="CM838" s="189"/>
      <c r="CN838" s="189"/>
      <c r="CO838" s="188"/>
    </row>
    <row r="839" spans="1:93" s="51" customFormat="1" ht="26.25" hidden="1" customHeight="1" x14ac:dyDescent="0.25">
      <c r="B839" s="233" t="s">
        <v>12</v>
      </c>
      <c r="C839" s="148" t="s">
        <v>138</v>
      </c>
      <c r="D839" s="128">
        <f>D840+D841</f>
        <v>0</v>
      </c>
      <c r="E839" s="43">
        <f>E840</f>
        <v>0</v>
      </c>
      <c r="F839" s="43"/>
      <c r="G839" s="43"/>
      <c r="H839" s="128">
        <f>H840+H841</f>
        <v>0</v>
      </c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>
        <f>AU840+AU841</f>
        <v>0</v>
      </c>
      <c r="AV839" s="128">
        <f>AV840+AV841</f>
        <v>0</v>
      </c>
      <c r="AW839" s="43">
        <f>AW840</f>
        <v>0</v>
      </c>
      <c r="AX839" s="43"/>
      <c r="AY839" s="43"/>
      <c r="AZ839" s="128">
        <f>AZ840+AZ841</f>
        <v>0</v>
      </c>
      <c r="BA839" s="102">
        <f t="shared" si="2137"/>
        <v>0</v>
      </c>
      <c r="BB839" s="43"/>
      <c r="BC839" s="43"/>
      <c r="BD839" s="43"/>
      <c r="BE839" s="102">
        <f t="shared" si="2138"/>
        <v>0</v>
      </c>
      <c r="BF839" s="102">
        <f t="shared" si="2131"/>
        <v>0</v>
      </c>
      <c r="BG839" s="102">
        <f t="shared" si="2132"/>
        <v>0</v>
      </c>
      <c r="BH839" s="102">
        <f t="shared" si="2133"/>
        <v>0</v>
      </c>
      <c r="BI839" s="128">
        <f>BI840+BI841</f>
        <v>0</v>
      </c>
      <c r="BJ839" s="276">
        <f>BJ840</f>
        <v>0</v>
      </c>
      <c r="BK839" s="276"/>
      <c r="BL839" s="276"/>
      <c r="BM839" s="489">
        <f>BM840+BM841</f>
        <v>0</v>
      </c>
      <c r="BN839" s="128">
        <f t="shared" si="2139"/>
        <v>0</v>
      </c>
      <c r="BO839" s="128">
        <f>BO840+BO841</f>
        <v>0</v>
      </c>
      <c r="BP839" s="276">
        <f>BP840</f>
        <v>0</v>
      </c>
      <c r="BQ839" s="276"/>
      <c r="BR839" s="276"/>
      <c r="BS839" s="489">
        <f>BS840+BS841</f>
        <v>0</v>
      </c>
      <c r="BT839" s="276">
        <f t="shared" si="2140"/>
        <v>0</v>
      </c>
      <c r="BU839" s="321">
        <f t="shared" si="2141"/>
        <v>0</v>
      </c>
      <c r="BV839" s="128">
        <f>BV840+BV841</f>
        <v>0</v>
      </c>
      <c r="BW839" s="276">
        <f>BW840</f>
        <v>0</v>
      </c>
      <c r="BX839" s="276"/>
      <c r="BY839" s="276"/>
      <c r="BZ839" s="337">
        <f>BZ840+BZ841</f>
        <v>0</v>
      </c>
      <c r="CA839" s="128">
        <f t="shared" si="2142"/>
        <v>0</v>
      </c>
      <c r="CB839" s="276"/>
      <c r="CC839" s="276"/>
      <c r="CD839" s="337"/>
      <c r="CE839" s="128">
        <f t="shared" si="2143"/>
        <v>0</v>
      </c>
      <c r="CF839" s="276">
        <f t="shared" si="2144"/>
        <v>0</v>
      </c>
      <c r="CG839" s="276"/>
      <c r="CH839" s="276">
        <f t="shared" si="2135"/>
        <v>0</v>
      </c>
      <c r="CI839" s="337">
        <f t="shared" si="2136"/>
        <v>0</v>
      </c>
      <c r="CJ839" s="128"/>
      <c r="CK839" s="128">
        <f>CK840+CK841</f>
        <v>0</v>
      </c>
      <c r="CL839" s="276">
        <f>CL840</f>
        <v>0</v>
      </c>
      <c r="CM839" s="276"/>
      <c r="CN839" s="276"/>
      <c r="CO839" s="489">
        <f>CO840+CO841</f>
        <v>0</v>
      </c>
    </row>
    <row r="840" spans="1:93" s="27" customFormat="1" ht="15" hidden="1" customHeight="1" x14ac:dyDescent="0.25">
      <c r="B840" s="233"/>
      <c r="C840" s="155" t="s">
        <v>139</v>
      </c>
      <c r="D840" s="130">
        <f>E840+H840</f>
        <v>0</v>
      </c>
      <c r="E840" s="37"/>
      <c r="F840" s="37"/>
      <c r="G840" s="37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30">
        <f>AV840+AX840</f>
        <v>0</v>
      </c>
      <c r="AV840" s="130">
        <f>AW840+AZ840</f>
        <v>0</v>
      </c>
      <c r="AW840" s="37"/>
      <c r="AX840" s="37"/>
      <c r="AY840" s="37"/>
      <c r="AZ840" s="130"/>
      <c r="BA840" s="102">
        <f t="shared" si="2137"/>
        <v>0</v>
      </c>
      <c r="BB840" s="37"/>
      <c r="BC840" s="37"/>
      <c r="BD840" s="37"/>
      <c r="BE840" s="102">
        <f t="shared" si="2138"/>
        <v>0</v>
      </c>
      <c r="BF840" s="102">
        <f t="shared" si="2131"/>
        <v>0</v>
      </c>
      <c r="BG840" s="102">
        <f t="shared" si="2132"/>
        <v>0</v>
      </c>
      <c r="BH840" s="102">
        <f t="shared" si="2133"/>
        <v>0</v>
      </c>
      <c r="BI840" s="130">
        <f>BJ840+BM840</f>
        <v>0</v>
      </c>
      <c r="BJ840" s="189"/>
      <c r="BK840" s="189"/>
      <c r="BL840" s="189"/>
      <c r="BM840" s="188"/>
      <c r="BN840" s="130">
        <f t="shared" si="2139"/>
        <v>0</v>
      </c>
      <c r="BO840" s="130">
        <f>BP840+BS840</f>
        <v>0</v>
      </c>
      <c r="BP840" s="189"/>
      <c r="BQ840" s="189"/>
      <c r="BR840" s="189"/>
      <c r="BS840" s="188"/>
      <c r="BT840" s="189">
        <f t="shared" si="2140"/>
        <v>0</v>
      </c>
      <c r="BU840" s="188">
        <f t="shared" si="2141"/>
        <v>0</v>
      </c>
      <c r="BV840" s="130">
        <f>BW840+BZ840</f>
        <v>0</v>
      </c>
      <c r="BW840" s="189"/>
      <c r="BX840" s="189"/>
      <c r="BY840" s="189"/>
      <c r="BZ840" s="188"/>
      <c r="CA840" s="130">
        <f t="shared" si="2142"/>
        <v>0</v>
      </c>
      <c r="CB840" s="189"/>
      <c r="CC840" s="189"/>
      <c r="CD840" s="188"/>
      <c r="CE840" s="130">
        <f t="shared" si="2143"/>
        <v>0</v>
      </c>
      <c r="CF840" s="189">
        <f t="shared" si="2144"/>
        <v>0</v>
      </c>
      <c r="CG840" s="189"/>
      <c r="CH840" s="189">
        <f t="shared" si="2135"/>
        <v>0</v>
      </c>
      <c r="CI840" s="188">
        <f t="shared" si="2136"/>
        <v>0</v>
      </c>
      <c r="CJ840" s="130"/>
      <c r="CK840" s="130">
        <f>CL840+CO840</f>
        <v>0</v>
      </c>
      <c r="CL840" s="189"/>
      <c r="CM840" s="189"/>
      <c r="CN840" s="189"/>
      <c r="CO840" s="188"/>
    </row>
    <row r="841" spans="1:93" s="27" customFormat="1" ht="15" hidden="1" customHeight="1" x14ac:dyDescent="0.25">
      <c r="B841" s="233"/>
      <c r="C841" s="148" t="s">
        <v>140</v>
      </c>
      <c r="D841" s="130">
        <f>H841</f>
        <v>0</v>
      </c>
      <c r="E841" s="37"/>
      <c r="F841" s="37"/>
      <c r="G841" s="37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30">
        <f>AX841</f>
        <v>0</v>
      </c>
      <c r="AV841" s="130">
        <f>AZ841</f>
        <v>0</v>
      </c>
      <c r="AW841" s="37"/>
      <c r="AX841" s="37"/>
      <c r="AY841" s="37"/>
      <c r="AZ841" s="130"/>
      <c r="BA841" s="102">
        <f t="shared" si="2137"/>
        <v>0</v>
      </c>
      <c r="BB841" s="37"/>
      <c r="BC841" s="37"/>
      <c r="BD841" s="37"/>
      <c r="BE841" s="102">
        <f t="shared" si="2138"/>
        <v>0</v>
      </c>
      <c r="BF841" s="102">
        <f t="shared" si="2131"/>
        <v>0</v>
      </c>
      <c r="BG841" s="102">
        <f t="shared" si="2132"/>
        <v>0</v>
      </c>
      <c r="BH841" s="102">
        <f t="shared" si="2133"/>
        <v>0</v>
      </c>
      <c r="BI841" s="130">
        <f>BM841</f>
        <v>0</v>
      </c>
      <c r="BJ841" s="189"/>
      <c r="BK841" s="189"/>
      <c r="BL841" s="189"/>
      <c r="BM841" s="188"/>
      <c r="BN841" s="130">
        <f t="shared" si="2139"/>
        <v>0</v>
      </c>
      <c r="BO841" s="130">
        <f>BS841</f>
        <v>0</v>
      </c>
      <c r="BP841" s="189"/>
      <c r="BQ841" s="189"/>
      <c r="BR841" s="189"/>
      <c r="BS841" s="188"/>
      <c r="BT841" s="189">
        <f t="shared" si="2140"/>
        <v>0</v>
      </c>
      <c r="BU841" s="188">
        <f t="shared" si="2141"/>
        <v>0</v>
      </c>
      <c r="BV841" s="130">
        <f>BZ841</f>
        <v>0</v>
      </c>
      <c r="BW841" s="189"/>
      <c r="BX841" s="189"/>
      <c r="BY841" s="189"/>
      <c r="BZ841" s="188"/>
      <c r="CA841" s="130">
        <f t="shared" si="2142"/>
        <v>0</v>
      </c>
      <c r="CB841" s="189"/>
      <c r="CC841" s="189"/>
      <c r="CD841" s="188"/>
      <c r="CE841" s="130">
        <f t="shared" si="2143"/>
        <v>0</v>
      </c>
      <c r="CF841" s="189">
        <f t="shared" si="2144"/>
        <v>0</v>
      </c>
      <c r="CG841" s="189"/>
      <c r="CH841" s="189">
        <f t="shared" si="2135"/>
        <v>0</v>
      </c>
      <c r="CI841" s="188">
        <f t="shared" si="2136"/>
        <v>0</v>
      </c>
      <c r="CJ841" s="130"/>
      <c r="CK841" s="130">
        <f>CO841</f>
        <v>0</v>
      </c>
      <c r="CL841" s="189"/>
      <c r="CM841" s="189"/>
      <c r="CN841" s="189"/>
      <c r="CO841" s="188"/>
    </row>
    <row r="842" spans="1:93" s="27" customFormat="1" ht="89.25" hidden="1" customHeight="1" x14ac:dyDescent="0.25">
      <c r="B842" s="168" t="s">
        <v>34</v>
      </c>
      <c r="C842" s="127" t="s">
        <v>141</v>
      </c>
      <c r="D842" s="130"/>
      <c r="E842" s="37"/>
      <c r="F842" s="37"/>
      <c r="G842" s="37"/>
      <c r="H842" s="130">
        <v>0</v>
      </c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30"/>
      <c r="AV842" s="130"/>
      <c r="AW842" s="37"/>
      <c r="AX842" s="37"/>
      <c r="AY842" s="37"/>
      <c r="AZ842" s="130">
        <v>0</v>
      </c>
      <c r="BA842" s="102">
        <f t="shared" si="2137"/>
        <v>0</v>
      </c>
      <c r="BB842" s="37"/>
      <c r="BC842" s="37"/>
      <c r="BD842" s="37"/>
      <c r="BE842" s="102">
        <f t="shared" si="2138"/>
        <v>0</v>
      </c>
      <c r="BF842" s="102">
        <f t="shared" si="2131"/>
        <v>0</v>
      </c>
      <c r="BG842" s="102">
        <f t="shared" si="2132"/>
        <v>0</v>
      </c>
      <c r="BH842" s="102">
        <f t="shared" si="2133"/>
        <v>0</v>
      </c>
      <c r="BI842" s="130"/>
      <c r="BJ842" s="189"/>
      <c r="BK842" s="189"/>
      <c r="BL842" s="189"/>
      <c r="BM842" s="188">
        <v>0</v>
      </c>
      <c r="BN842" s="130">
        <f t="shared" si="2139"/>
        <v>0</v>
      </c>
      <c r="BO842" s="130"/>
      <c r="BP842" s="189"/>
      <c r="BQ842" s="189"/>
      <c r="BR842" s="189"/>
      <c r="BS842" s="188">
        <v>0</v>
      </c>
      <c r="BT842" s="189">
        <f t="shared" si="2140"/>
        <v>0</v>
      </c>
      <c r="BU842" s="188">
        <f t="shared" si="2141"/>
        <v>0</v>
      </c>
      <c r="BV842" s="130"/>
      <c r="BW842" s="189"/>
      <c r="BX842" s="189"/>
      <c r="BY842" s="189"/>
      <c r="BZ842" s="188">
        <v>0</v>
      </c>
      <c r="CA842" s="130">
        <f t="shared" si="2142"/>
        <v>0</v>
      </c>
      <c r="CB842" s="189"/>
      <c r="CC842" s="189"/>
      <c r="CD842" s="188"/>
      <c r="CE842" s="130">
        <f t="shared" si="2143"/>
        <v>0</v>
      </c>
      <c r="CF842" s="189">
        <f t="shared" si="2144"/>
        <v>0</v>
      </c>
      <c r="CG842" s="189"/>
      <c r="CH842" s="189">
        <f t="shared" si="2135"/>
        <v>0</v>
      </c>
      <c r="CI842" s="188">
        <f t="shared" si="2136"/>
        <v>0</v>
      </c>
      <c r="CJ842" s="130"/>
      <c r="CK842" s="130"/>
      <c r="CL842" s="189"/>
      <c r="CM842" s="189"/>
      <c r="CN842" s="189"/>
      <c r="CO842" s="188">
        <v>0</v>
      </c>
    </row>
    <row r="843" spans="1:93" s="27" customFormat="1" ht="200.25" hidden="1" customHeight="1" x14ac:dyDescent="0.25">
      <c r="A843" s="27">
        <v>0</v>
      </c>
      <c r="B843" s="168" t="s">
        <v>142</v>
      </c>
      <c r="C843" s="133" t="s">
        <v>143</v>
      </c>
      <c r="D843" s="130">
        <f>E843+H843</f>
        <v>0</v>
      </c>
      <c r="E843" s="37">
        <v>0</v>
      </c>
      <c r="F843" s="37"/>
      <c r="G843" s="37"/>
      <c r="H843" s="130">
        <v>0</v>
      </c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>
        <f>AV843+AX843</f>
        <v>0</v>
      </c>
      <c r="AV843" s="130">
        <f>AW843+AZ843</f>
        <v>0</v>
      </c>
      <c r="AW843" s="37">
        <v>0</v>
      </c>
      <c r="AX843" s="37"/>
      <c r="AY843" s="37"/>
      <c r="AZ843" s="130">
        <v>0</v>
      </c>
      <c r="BA843" s="102">
        <f t="shared" si="2137"/>
        <v>0</v>
      </c>
      <c r="BB843" s="37"/>
      <c r="BC843" s="37"/>
      <c r="BD843" s="37"/>
      <c r="BE843" s="102">
        <f t="shared" si="2138"/>
        <v>0</v>
      </c>
      <c r="BF843" s="102">
        <f t="shared" si="2131"/>
        <v>0</v>
      </c>
      <c r="BG843" s="102">
        <f t="shared" si="2132"/>
        <v>0</v>
      </c>
      <c r="BH843" s="102">
        <f t="shared" si="2133"/>
        <v>0</v>
      </c>
      <c r="BI843" s="130">
        <f>BJ843+BM843</f>
        <v>0</v>
      </c>
      <c r="BJ843" s="189">
        <v>0</v>
      </c>
      <c r="BK843" s="189"/>
      <c r="BL843" s="189"/>
      <c r="BM843" s="188">
        <v>0</v>
      </c>
      <c r="BN843" s="130">
        <f t="shared" si="2139"/>
        <v>0</v>
      </c>
      <c r="BO843" s="130">
        <f>BP843+BS843</f>
        <v>0</v>
      </c>
      <c r="BP843" s="189">
        <v>0</v>
      </c>
      <c r="BQ843" s="189"/>
      <c r="BR843" s="189"/>
      <c r="BS843" s="188">
        <v>0</v>
      </c>
      <c r="BT843" s="189">
        <f t="shared" si="2140"/>
        <v>0</v>
      </c>
      <c r="BU843" s="188">
        <f t="shared" si="2141"/>
        <v>0</v>
      </c>
      <c r="BV843" s="130">
        <f>BW843+BZ843</f>
        <v>0</v>
      </c>
      <c r="BW843" s="189">
        <v>0</v>
      </c>
      <c r="BX843" s="189"/>
      <c r="BY843" s="189"/>
      <c r="BZ843" s="188">
        <v>0</v>
      </c>
      <c r="CA843" s="130">
        <f t="shared" si="2142"/>
        <v>0</v>
      </c>
      <c r="CB843" s="189"/>
      <c r="CC843" s="189"/>
      <c r="CD843" s="188"/>
      <c r="CE843" s="130">
        <f t="shared" si="2143"/>
        <v>0</v>
      </c>
      <c r="CF843" s="189">
        <f t="shared" si="2144"/>
        <v>0</v>
      </c>
      <c r="CG843" s="189"/>
      <c r="CH843" s="189">
        <f t="shared" si="2135"/>
        <v>0</v>
      </c>
      <c r="CI843" s="188">
        <f t="shared" si="2136"/>
        <v>0</v>
      </c>
      <c r="CJ843" s="130"/>
      <c r="CK843" s="130">
        <f>CL843+CO843</f>
        <v>0</v>
      </c>
      <c r="CL843" s="189">
        <v>0</v>
      </c>
      <c r="CM843" s="189"/>
      <c r="CN843" s="189"/>
      <c r="CO843" s="188">
        <v>0</v>
      </c>
    </row>
    <row r="844" spans="1:93" s="27" customFormat="1" ht="102.75" hidden="1" customHeight="1" x14ac:dyDescent="0.25">
      <c r="B844" s="168" t="s">
        <v>62</v>
      </c>
      <c r="C844" s="127" t="s">
        <v>144</v>
      </c>
      <c r="D844" s="130">
        <f>E844+H844</f>
        <v>0</v>
      </c>
      <c r="E844" s="37"/>
      <c r="F844" s="37"/>
      <c r="G844" s="37"/>
      <c r="H844" s="130">
        <v>0</v>
      </c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30">
        <f>AV844+AX844</f>
        <v>0</v>
      </c>
      <c r="AV844" s="130">
        <f>AW844+AZ844</f>
        <v>0</v>
      </c>
      <c r="AW844" s="37"/>
      <c r="AX844" s="37"/>
      <c r="AY844" s="37"/>
      <c r="AZ844" s="130">
        <v>0</v>
      </c>
      <c r="BA844" s="102">
        <f t="shared" si="2137"/>
        <v>0</v>
      </c>
      <c r="BB844" s="37"/>
      <c r="BC844" s="37"/>
      <c r="BD844" s="37"/>
      <c r="BE844" s="102">
        <f t="shared" si="2138"/>
        <v>0</v>
      </c>
      <c r="BF844" s="102">
        <f t="shared" si="2131"/>
        <v>0</v>
      </c>
      <c r="BG844" s="102">
        <f t="shared" si="2132"/>
        <v>0</v>
      </c>
      <c r="BH844" s="102">
        <f t="shared" si="2133"/>
        <v>0</v>
      </c>
      <c r="BI844" s="130">
        <f>BJ844+BM844</f>
        <v>0</v>
      </c>
      <c r="BJ844" s="189"/>
      <c r="BK844" s="189"/>
      <c r="BL844" s="189"/>
      <c r="BM844" s="188">
        <v>0</v>
      </c>
      <c r="BN844" s="130">
        <f t="shared" si="2139"/>
        <v>0</v>
      </c>
      <c r="BO844" s="130">
        <f>BP844+BS844</f>
        <v>0</v>
      </c>
      <c r="BP844" s="189"/>
      <c r="BQ844" s="189"/>
      <c r="BR844" s="189"/>
      <c r="BS844" s="188">
        <v>0</v>
      </c>
      <c r="BT844" s="189">
        <f t="shared" si="2140"/>
        <v>0</v>
      </c>
      <c r="BU844" s="188">
        <f t="shared" si="2141"/>
        <v>0</v>
      </c>
      <c r="BV844" s="130">
        <f>BW844+BZ844</f>
        <v>0</v>
      </c>
      <c r="BW844" s="189"/>
      <c r="BX844" s="189"/>
      <c r="BY844" s="189"/>
      <c r="BZ844" s="188">
        <v>0</v>
      </c>
      <c r="CA844" s="130">
        <f t="shared" si="2142"/>
        <v>0</v>
      </c>
      <c r="CB844" s="189"/>
      <c r="CC844" s="189"/>
      <c r="CD844" s="188"/>
      <c r="CE844" s="130">
        <f t="shared" si="2143"/>
        <v>0</v>
      </c>
      <c r="CF844" s="189">
        <f t="shared" si="2144"/>
        <v>0</v>
      </c>
      <c r="CG844" s="189"/>
      <c r="CH844" s="189">
        <f t="shared" si="2135"/>
        <v>0</v>
      </c>
      <c r="CI844" s="188">
        <f t="shared" si="2136"/>
        <v>0</v>
      </c>
      <c r="CJ844" s="130"/>
      <c r="CK844" s="130">
        <f>CL844+CO844</f>
        <v>0</v>
      </c>
      <c r="CL844" s="189"/>
      <c r="CM844" s="189"/>
      <c r="CN844" s="189"/>
      <c r="CO844" s="188">
        <v>0</v>
      </c>
    </row>
    <row r="845" spans="1:93" s="27" customFormat="1" ht="54" hidden="1" customHeight="1" x14ac:dyDescent="0.25">
      <c r="B845" s="168" t="s">
        <v>145</v>
      </c>
      <c r="C845" s="133" t="s">
        <v>146</v>
      </c>
      <c r="D845" s="130">
        <f>E845+H845</f>
        <v>0</v>
      </c>
      <c r="E845" s="37"/>
      <c r="F845" s="37"/>
      <c r="G845" s="37"/>
      <c r="H845" s="130">
        <v>0</v>
      </c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>
        <f>AV845+AX845</f>
        <v>0</v>
      </c>
      <c r="AV845" s="130">
        <f>AW845+AZ845</f>
        <v>0</v>
      </c>
      <c r="AW845" s="37"/>
      <c r="AX845" s="37"/>
      <c r="AY845" s="37"/>
      <c r="AZ845" s="130">
        <v>0</v>
      </c>
      <c r="BA845" s="102">
        <f t="shared" si="2137"/>
        <v>0</v>
      </c>
      <c r="BB845" s="37"/>
      <c r="BC845" s="37"/>
      <c r="BD845" s="37"/>
      <c r="BE845" s="102">
        <f t="shared" si="2138"/>
        <v>0</v>
      </c>
      <c r="BF845" s="102">
        <f t="shared" si="2131"/>
        <v>0</v>
      </c>
      <c r="BG845" s="102">
        <f t="shared" si="2132"/>
        <v>0</v>
      </c>
      <c r="BH845" s="102">
        <f t="shared" si="2133"/>
        <v>0</v>
      </c>
      <c r="BI845" s="130">
        <f>BJ845+BM845</f>
        <v>0</v>
      </c>
      <c r="BJ845" s="189"/>
      <c r="BK845" s="189"/>
      <c r="BL845" s="189"/>
      <c r="BM845" s="188">
        <v>0</v>
      </c>
      <c r="BN845" s="130">
        <f t="shared" si="2139"/>
        <v>0</v>
      </c>
      <c r="BO845" s="130">
        <f>BP845+BS845</f>
        <v>0</v>
      </c>
      <c r="BP845" s="189"/>
      <c r="BQ845" s="189"/>
      <c r="BR845" s="189"/>
      <c r="BS845" s="188">
        <v>0</v>
      </c>
      <c r="BT845" s="189">
        <f t="shared" si="2140"/>
        <v>0</v>
      </c>
      <c r="BU845" s="188">
        <f t="shared" si="2141"/>
        <v>0</v>
      </c>
      <c r="BV845" s="130">
        <f>BW845+BZ845</f>
        <v>0</v>
      </c>
      <c r="BW845" s="189"/>
      <c r="BX845" s="189"/>
      <c r="BY845" s="189"/>
      <c r="BZ845" s="188">
        <v>0</v>
      </c>
      <c r="CA845" s="130">
        <f t="shared" si="2142"/>
        <v>0</v>
      </c>
      <c r="CB845" s="189"/>
      <c r="CC845" s="189"/>
      <c r="CD845" s="188"/>
      <c r="CE845" s="130">
        <f t="shared" si="2143"/>
        <v>0</v>
      </c>
      <c r="CF845" s="189">
        <f t="shared" si="2144"/>
        <v>0</v>
      </c>
      <c r="CG845" s="189"/>
      <c r="CH845" s="189">
        <f t="shared" si="2135"/>
        <v>0</v>
      </c>
      <c r="CI845" s="188">
        <f t="shared" si="2136"/>
        <v>0</v>
      </c>
      <c r="CJ845" s="130"/>
      <c r="CK845" s="130">
        <f>CL845+CO845</f>
        <v>0</v>
      </c>
      <c r="CL845" s="189"/>
      <c r="CM845" s="189"/>
      <c r="CN845" s="189"/>
      <c r="CO845" s="188">
        <v>0</v>
      </c>
    </row>
    <row r="846" spans="1:93" s="27" customFormat="1" ht="118.5" hidden="1" customHeight="1" x14ac:dyDescent="0.25">
      <c r="B846" s="234"/>
      <c r="C846" s="127" t="s">
        <v>147</v>
      </c>
      <c r="D846" s="130">
        <f>E846+H846</f>
        <v>0</v>
      </c>
      <c r="E846" s="37"/>
      <c r="F846" s="37"/>
      <c r="G846" s="37"/>
      <c r="H846" s="130">
        <v>0</v>
      </c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30">
        <f>AV846+AX846</f>
        <v>0</v>
      </c>
      <c r="AV846" s="130">
        <f>AW846+AZ846</f>
        <v>0</v>
      </c>
      <c r="AW846" s="37"/>
      <c r="AX846" s="37"/>
      <c r="AY846" s="37"/>
      <c r="AZ846" s="130">
        <v>0</v>
      </c>
      <c r="BA846" s="102">
        <f t="shared" si="2137"/>
        <v>0</v>
      </c>
      <c r="BB846" s="37"/>
      <c r="BC846" s="37"/>
      <c r="BD846" s="37"/>
      <c r="BE846" s="102">
        <f t="shared" si="2138"/>
        <v>0</v>
      </c>
      <c r="BF846" s="102">
        <f t="shared" si="2131"/>
        <v>0</v>
      </c>
      <c r="BG846" s="102">
        <f t="shared" si="2132"/>
        <v>0</v>
      </c>
      <c r="BH846" s="102">
        <f t="shared" si="2133"/>
        <v>0</v>
      </c>
      <c r="BI846" s="130">
        <f>BJ846+BM846</f>
        <v>0</v>
      </c>
      <c r="BJ846" s="189"/>
      <c r="BK846" s="189"/>
      <c r="BL846" s="189"/>
      <c r="BM846" s="188">
        <v>0</v>
      </c>
      <c r="BN846" s="130">
        <f t="shared" si="2139"/>
        <v>0</v>
      </c>
      <c r="BO846" s="130">
        <f>BP846+BS846</f>
        <v>0</v>
      </c>
      <c r="BP846" s="189"/>
      <c r="BQ846" s="189"/>
      <c r="BR846" s="189"/>
      <c r="BS846" s="188">
        <v>0</v>
      </c>
      <c r="BT846" s="189">
        <f t="shared" si="2140"/>
        <v>0</v>
      </c>
      <c r="BU846" s="188">
        <f t="shared" si="2141"/>
        <v>0</v>
      </c>
      <c r="BV846" s="130">
        <f>BW846+BZ846</f>
        <v>0</v>
      </c>
      <c r="BW846" s="189"/>
      <c r="BX846" s="189"/>
      <c r="BY846" s="189"/>
      <c r="BZ846" s="188">
        <v>0</v>
      </c>
      <c r="CA846" s="130">
        <f t="shared" si="2142"/>
        <v>0</v>
      </c>
      <c r="CB846" s="189"/>
      <c r="CC846" s="189"/>
      <c r="CD846" s="188"/>
      <c r="CE846" s="130">
        <f t="shared" si="2143"/>
        <v>0</v>
      </c>
      <c r="CF846" s="189">
        <f t="shared" si="2144"/>
        <v>0</v>
      </c>
      <c r="CG846" s="189"/>
      <c r="CH846" s="189">
        <f t="shared" si="2135"/>
        <v>0</v>
      </c>
      <c r="CI846" s="188">
        <f t="shared" si="2136"/>
        <v>0</v>
      </c>
      <c r="CJ846" s="130"/>
      <c r="CK846" s="130">
        <f>CL846+CO846</f>
        <v>0</v>
      </c>
      <c r="CL846" s="189"/>
      <c r="CM846" s="189"/>
      <c r="CN846" s="189"/>
      <c r="CO846" s="188">
        <v>0</v>
      </c>
    </row>
    <row r="847" spans="1:93" s="27" customFormat="1" ht="118.5" hidden="1" customHeight="1" x14ac:dyDescent="0.25">
      <c r="B847" s="234"/>
      <c r="C847" s="127" t="s">
        <v>144</v>
      </c>
      <c r="D847" s="130"/>
      <c r="E847" s="37"/>
      <c r="F847" s="37"/>
      <c r="G847" s="37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0"/>
      <c r="AW847" s="37"/>
      <c r="AX847" s="37"/>
      <c r="AY847" s="37"/>
      <c r="AZ847" s="130"/>
      <c r="BA847" s="102"/>
      <c r="BB847" s="37"/>
      <c r="BC847" s="37"/>
      <c r="BD847" s="37"/>
      <c r="BE847" s="102"/>
      <c r="BF847" s="102"/>
      <c r="BG847" s="102"/>
      <c r="BH847" s="102"/>
      <c r="BI847" s="130"/>
      <c r="BJ847" s="189"/>
      <c r="BK847" s="189"/>
      <c r="BL847" s="189"/>
      <c r="BM847" s="188"/>
      <c r="BN847" s="130"/>
      <c r="BO847" s="130"/>
      <c r="BP847" s="189"/>
      <c r="BQ847" s="189"/>
      <c r="BR847" s="189"/>
      <c r="BS847" s="188"/>
      <c r="BT847" s="189"/>
      <c r="BU847" s="188"/>
      <c r="BV847" s="130"/>
      <c r="BW847" s="189"/>
      <c r="BX847" s="189"/>
      <c r="BY847" s="189"/>
      <c r="BZ847" s="188"/>
      <c r="CA847" s="130"/>
      <c r="CB847" s="189"/>
      <c r="CC847" s="189"/>
      <c r="CD847" s="188"/>
      <c r="CE847" s="130"/>
      <c r="CF847" s="189"/>
      <c r="CG847" s="189"/>
      <c r="CH847" s="189"/>
      <c r="CI847" s="188"/>
      <c r="CJ847" s="130"/>
      <c r="CK847" s="130"/>
      <c r="CL847" s="189"/>
      <c r="CM847" s="189"/>
      <c r="CN847" s="189"/>
      <c r="CO847" s="188"/>
    </row>
    <row r="848" spans="1:93" s="380" customFormat="1" ht="91.5" customHeight="1" x14ac:dyDescent="0.25">
      <c r="B848" s="455" t="s">
        <v>336</v>
      </c>
      <c r="C848" s="456" t="s">
        <v>343</v>
      </c>
      <c r="D848" s="547">
        <f>SUM(E848:H848)</f>
        <v>71613.899999999994</v>
      </c>
      <c r="E848" s="547">
        <f t="shared" ref="E848:G848" si="2145">E849+E850</f>
        <v>0</v>
      </c>
      <c r="F848" s="547">
        <f>F850</f>
        <v>11412.5</v>
      </c>
      <c r="G848" s="547">
        <f t="shared" si="2145"/>
        <v>0</v>
      </c>
      <c r="H848" s="547">
        <f>H849+H850</f>
        <v>60201.4</v>
      </c>
      <c r="I848" s="547">
        <f>Q848</f>
        <v>40835.002189999999</v>
      </c>
      <c r="J848" s="595">
        <f>I848/D848</f>
        <v>0.5702105623349657</v>
      </c>
      <c r="K848" s="547"/>
      <c r="L848" s="547"/>
      <c r="M848" s="547"/>
      <c r="N848" s="547"/>
      <c r="O848" s="547"/>
      <c r="P848" s="547"/>
      <c r="Q848" s="547">
        <f>Q849+Q850</f>
        <v>40835.002189999999</v>
      </c>
      <c r="R848" s="595">
        <f>Q848/H848</f>
        <v>0.67830652094469557</v>
      </c>
      <c r="S848" s="547">
        <f t="shared" ref="S848:S856" si="2146">U848+W848+Y848+AA848</f>
        <v>40835.002189999999</v>
      </c>
      <c r="T848" s="595">
        <f t="shared" ref="T848:T856" si="2147">S848/D848</f>
        <v>0.5702105623349657</v>
      </c>
      <c r="U848" s="410">
        <f t="shared" ref="U848" si="2148">U849+U850</f>
        <v>0</v>
      </c>
      <c r="V848" s="547"/>
      <c r="W848" s="410">
        <f>W850</f>
        <v>0</v>
      </c>
      <c r="X848" s="547"/>
      <c r="Y848" s="547"/>
      <c r="Z848" s="547"/>
      <c r="AA848" s="547">
        <f>AA849+AA850</f>
        <v>40835.002189999999</v>
      </c>
      <c r="AB848" s="595">
        <f>AA848/H848</f>
        <v>0.67830652094469557</v>
      </c>
      <c r="AC848" s="547">
        <f>AE848+AG848+AI848+AK848</f>
        <v>60201.4</v>
      </c>
      <c r="AD848" s="595">
        <f>AC848/D848</f>
        <v>0.8406384794013454</v>
      </c>
      <c r="AE848" s="410"/>
      <c r="AF848" s="595"/>
      <c r="AG848" s="547">
        <f>AG850</f>
        <v>0</v>
      </c>
      <c r="AH848" s="595">
        <f>AG848/F848</f>
        <v>0</v>
      </c>
      <c r="AI848" s="547"/>
      <c r="AJ848" s="547"/>
      <c r="AK848" s="547">
        <f>AK849+AK850</f>
        <v>60201.4</v>
      </c>
      <c r="AL848" s="595">
        <f>AK848/H848</f>
        <v>1</v>
      </c>
      <c r="AM848" s="547"/>
      <c r="AN848" s="547"/>
      <c r="AO848" s="547"/>
      <c r="AP848" s="547"/>
      <c r="AQ848" s="547"/>
      <c r="AR848" s="547"/>
      <c r="AS848" s="547"/>
      <c r="AT848" s="547"/>
      <c r="AU848" s="410">
        <f>AU849+AU850</f>
        <v>0</v>
      </c>
      <c r="AV848" s="410">
        <f>SUM(AW848:AZ848)</f>
        <v>71613.899999999994</v>
      </c>
      <c r="AW848" s="410">
        <f t="shared" ref="AW848" si="2149">AW849+AW850</f>
        <v>0</v>
      </c>
      <c r="AX848" s="410">
        <f>AX850</f>
        <v>11412.5</v>
      </c>
      <c r="AY848" s="410">
        <f t="shared" ref="AY848" si="2150">AY849+AY850</f>
        <v>0</v>
      </c>
      <c r="AZ848" s="410">
        <f>AZ849+AZ850</f>
        <v>60201.4</v>
      </c>
      <c r="BA848" s="410"/>
      <c r="BB848" s="410"/>
      <c r="BC848" s="410"/>
      <c r="BD848" s="410"/>
      <c r="BE848" s="410"/>
      <c r="BF848" s="410"/>
      <c r="BG848" s="410"/>
      <c r="BH848" s="410"/>
      <c r="BI848" s="410">
        <f>BJ848+BL848+BM848</f>
        <v>18205</v>
      </c>
      <c r="BJ848" s="410"/>
      <c r="BK848" s="410"/>
      <c r="BL848" s="410">
        <f t="shared" ref="BL848" si="2151">BL849+BL850</f>
        <v>0</v>
      </c>
      <c r="BM848" s="410">
        <f>BM849+BM850</f>
        <v>18205</v>
      </c>
      <c r="BN848" s="410">
        <f>BN849+BN850</f>
        <v>0</v>
      </c>
      <c r="BO848" s="410">
        <f>BP848+BR848+BS848</f>
        <v>18205</v>
      </c>
      <c r="BP848" s="410">
        <f t="shared" ref="BP848" si="2152">BP849+BP850</f>
        <v>0</v>
      </c>
      <c r="BQ848" s="410"/>
      <c r="BR848" s="410">
        <f t="shared" ref="BR848" si="2153">BR849+BR850</f>
        <v>0</v>
      </c>
      <c r="BS848" s="410">
        <f>BS849+BS850</f>
        <v>18205</v>
      </c>
      <c r="BT848" s="410"/>
      <c r="BU848" s="410"/>
      <c r="BV848" s="410">
        <f>BW848+BY848+BZ848</f>
        <v>0</v>
      </c>
      <c r="BW848" s="410">
        <f t="shared" ref="BW848" si="2154">BW849+BW850</f>
        <v>0</v>
      </c>
      <c r="BX848" s="410"/>
      <c r="BY848" s="410">
        <f t="shared" ref="BY848" si="2155">BY849+BY850</f>
        <v>0</v>
      </c>
      <c r="BZ848" s="410">
        <f>BZ849+BZ850</f>
        <v>0</v>
      </c>
      <c r="CA848" s="410"/>
      <c r="CB848" s="410"/>
      <c r="CC848" s="410"/>
      <c r="CD848" s="410"/>
      <c r="CE848" s="410">
        <f>CI848</f>
        <v>69501.2</v>
      </c>
      <c r="CF848" s="410"/>
      <c r="CG848" s="410"/>
      <c r="CH848" s="410"/>
      <c r="CI848" s="410">
        <f>CI849+CI850</f>
        <v>69501.2</v>
      </c>
      <c r="CJ848" s="410">
        <v>0</v>
      </c>
      <c r="CK848" s="410">
        <f>CL848+CN848+CO848</f>
        <v>69501.2</v>
      </c>
      <c r="CL848" s="128">
        <f t="shared" ref="CL848" si="2156">CL849+CL850</f>
        <v>0</v>
      </c>
      <c r="CM848" s="410"/>
      <c r="CN848" s="410">
        <f t="shared" ref="CN848" si="2157">CN849+CN850</f>
        <v>0</v>
      </c>
      <c r="CO848" s="410">
        <f>CO849+CO850</f>
        <v>69501.2</v>
      </c>
    </row>
    <row r="849" spans="2:93" s="25" customFormat="1" ht="62.25" customHeight="1" x14ac:dyDescent="0.25">
      <c r="B849" s="462"/>
      <c r="C849" s="525" t="s">
        <v>32</v>
      </c>
      <c r="D849" s="192">
        <f t="shared" ref="D849" si="2158">E849+G849+H849</f>
        <v>40334.9</v>
      </c>
      <c r="E849" s="192">
        <f t="shared" ref="E849:G849" si="2159">E865</f>
        <v>0</v>
      </c>
      <c r="F849" s="192">
        <f>F865</f>
        <v>0</v>
      </c>
      <c r="G849" s="192">
        <f t="shared" si="2159"/>
        <v>0</v>
      </c>
      <c r="H849" s="192">
        <f>H879</f>
        <v>40334.9</v>
      </c>
      <c r="I849" s="192">
        <f>Q849</f>
        <v>27359.42569</v>
      </c>
      <c r="J849" s="594">
        <f>I849/D849</f>
        <v>0.67830652090373345</v>
      </c>
      <c r="K849" s="558"/>
      <c r="L849" s="558"/>
      <c r="M849" s="558"/>
      <c r="N849" s="558"/>
      <c r="O849" s="558"/>
      <c r="P849" s="558"/>
      <c r="Q849" s="565">
        <f>Q879</f>
        <v>27359.42569</v>
      </c>
      <c r="R849" s="594">
        <f>Q849/H849</f>
        <v>0.67830652090373345</v>
      </c>
      <c r="S849" s="664">
        <f t="shared" si="2146"/>
        <v>27359.42569</v>
      </c>
      <c r="T849" s="594">
        <f t="shared" si="2147"/>
        <v>0.67830652090373345</v>
      </c>
      <c r="U849" s="580">
        <f t="shared" ref="U849" si="2160">U865</f>
        <v>0</v>
      </c>
      <c r="V849" s="558"/>
      <c r="W849" s="580">
        <f>W865</f>
        <v>0</v>
      </c>
      <c r="X849" s="558"/>
      <c r="Y849" s="558"/>
      <c r="Z849" s="558"/>
      <c r="AA849" s="580">
        <f>AA879</f>
        <v>27359.42569</v>
      </c>
      <c r="AB849" s="594">
        <f>AA849/H849</f>
        <v>0.67830652090373345</v>
      </c>
      <c r="AC849" s="192">
        <f>AK849</f>
        <v>40334.9</v>
      </c>
      <c r="AD849" s="594">
        <f>AC849/D849</f>
        <v>1</v>
      </c>
      <c r="AE849" s="580"/>
      <c r="AF849" s="575"/>
      <c r="AG849" s="811">
        <f>AG879</f>
        <v>0</v>
      </c>
      <c r="AH849" s="594">
        <v>0</v>
      </c>
      <c r="AI849" s="558"/>
      <c r="AJ849" s="558"/>
      <c r="AK849" s="192">
        <f>AK879</f>
        <v>40334.9</v>
      </c>
      <c r="AL849" s="618">
        <f t="shared" ref="AL849:AL850" si="2161">AK849/H849</f>
        <v>1</v>
      </c>
      <c r="AM849" s="558"/>
      <c r="AN849" s="558"/>
      <c r="AO849" s="558"/>
      <c r="AP849" s="558"/>
      <c r="AQ849" s="558"/>
      <c r="AR849" s="558"/>
      <c r="AS849" s="558"/>
      <c r="AT849" s="558"/>
      <c r="AU849" s="558">
        <f>AZ849-H849</f>
        <v>0</v>
      </c>
      <c r="AV849" s="558">
        <f t="shared" ref="AV849" si="2162">AW849+AY849+AZ849</f>
        <v>40334.9</v>
      </c>
      <c r="AW849" s="483">
        <f t="shared" ref="AW849" si="2163">AW865</f>
        <v>0</v>
      </c>
      <c r="AX849" s="539">
        <f>AX865</f>
        <v>0</v>
      </c>
      <c r="AY849" s="483">
        <f t="shared" ref="AY849" si="2164">AY865</f>
        <v>0</v>
      </c>
      <c r="AZ849" s="483">
        <f>AZ879</f>
        <v>40334.9</v>
      </c>
      <c r="BA849" s="483">
        <f t="shared" ref="BA849" si="2165">BB849+BC849+BD849</f>
        <v>0</v>
      </c>
      <c r="BB849" s="525">
        <f>BB852</f>
        <v>0</v>
      </c>
      <c r="BC849" s="525"/>
      <c r="BD849" s="525">
        <f>BD852</f>
        <v>0</v>
      </c>
      <c r="BE849" s="525">
        <f t="shared" ref="BE849" si="2166">BF849+BG849+BH849</f>
        <v>0</v>
      </c>
      <c r="BF849" s="483">
        <f>BF852</f>
        <v>0</v>
      </c>
      <c r="BG849" s="483">
        <f t="shared" ref="BG849:BH849" si="2167">BG852</f>
        <v>0</v>
      </c>
      <c r="BH849" s="483">
        <f t="shared" si="2167"/>
        <v>0</v>
      </c>
      <c r="BI849" s="490">
        <f t="shared" ref="BI849:BI850" si="2168">BJ849+BL849+BM849</f>
        <v>12197.3</v>
      </c>
      <c r="BJ849" s="539"/>
      <c r="BK849" s="483"/>
      <c r="BL849" s="483">
        <f t="shared" ref="BL849" si="2169">BL865</f>
        <v>0</v>
      </c>
      <c r="BM849" s="539">
        <f>BM879</f>
        <v>12197.3</v>
      </c>
      <c r="BN849" s="483">
        <f>BS849-BM849</f>
        <v>0</v>
      </c>
      <c r="BO849" s="490">
        <f t="shared" ref="BO849:BO850" si="2170">BP849+BR849+BS849</f>
        <v>12197.3</v>
      </c>
      <c r="BP849" s="483">
        <f t="shared" ref="BP849" si="2171">BP865</f>
        <v>0</v>
      </c>
      <c r="BQ849" s="483"/>
      <c r="BR849" s="483">
        <f t="shared" ref="BR849" si="2172">BR865</f>
        <v>0</v>
      </c>
      <c r="BS849" s="483">
        <f>BS879</f>
        <v>12197.3</v>
      </c>
      <c r="BT849" s="483"/>
      <c r="BU849" s="483"/>
      <c r="BV849" s="490">
        <f t="shared" ref="BV849:BV850" si="2173">BW849+BY849+BZ849</f>
        <v>0</v>
      </c>
      <c r="BW849" s="483">
        <f t="shared" ref="BW849:BY849" si="2174">BW865</f>
        <v>0</v>
      </c>
      <c r="BX849" s="483"/>
      <c r="BY849" s="483">
        <f t="shared" si="2174"/>
        <v>0</v>
      </c>
      <c r="BZ849" s="483">
        <f>BZ865</f>
        <v>0</v>
      </c>
      <c r="CA849" s="483"/>
      <c r="CB849" s="483"/>
      <c r="CC849" s="483"/>
      <c r="CD849" s="483"/>
      <c r="CE849" s="483">
        <f>CI849</f>
        <v>29885.5</v>
      </c>
      <c r="CF849" s="483"/>
      <c r="CG849" s="525"/>
      <c r="CH849" s="483"/>
      <c r="CI849" s="545">
        <f>CI879</f>
        <v>29885.5</v>
      </c>
      <c r="CJ849" s="483">
        <v>0</v>
      </c>
      <c r="CK849" s="490">
        <f t="shared" ref="CK849:CK850" si="2175">CL849+CN849+CO849</f>
        <v>29885.5</v>
      </c>
      <c r="CL849" s="483">
        <f t="shared" ref="CL849" si="2176">CL865</f>
        <v>0</v>
      </c>
      <c r="CM849" s="483"/>
      <c r="CN849" s="483">
        <f t="shared" ref="CN849" si="2177">CN865</f>
        <v>0</v>
      </c>
      <c r="CO849" s="483">
        <f>CO879</f>
        <v>29885.5</v>
      </c>
    </row>
    <row r="850" spans="2:93" s="163" customFormat="1" ht="67.5" customHeight="1" x14ac:dyDescent="0.25">
      <c r="B850" s="457"/>
      <c r="C850" s="526" t="s">
        <v>282</v>
      </c>
      <c r="D850" s="182">
        <f>SUM(E850:H850)</f>
        <v>31279</v>
      </c>
      <c r="E850" s="182">
        <f>E858+E880</f>
        <v>0</v>
      </c>
      <c r="F850" s="182">
        <f>F856</f>
        <v>11412.5</v>
      </c>
      <c r="G850" s="182">
        <f>G858+G880</f>
        <v>0</v>
      </c>
      <c r="H850" s="182">
        <f>H858+H880</f>
        <v>19866.5</v>
      </c>
      <c r="I850" s="182">
        <f>Q850</f>
        <v>13475.576499999999</v>
      </c>
      <c r="J850" s="569">
        <f>I850/D850</f>
        <v>0.43081864829438277</v>
      </c>
      <c r="K850" s="559"/>
      <c r="L850" s="559"/>
      <c r="M850" s="559"/>
      <c r="N850" s="559"/>
      <c r="O850" s="559"/>
      <c r="P850" s="559"/>
      <c r="Q850" s="564">
        <f>Q858+Q880</f>
        <v>13475.576499999999</v>
      </c>
      <c r="R850" s="569">
        <f>Q850/H850</f>
        <v>0.67830652102786093</v>
      </c>
      <c r="S850" s="663">
        <f t="shared" si="2146"/>
        <v>13475.576499999999</v>
      </c>
      <c r="T850" s="569">
        <f t="shared" si="2147"/>
        <v>0.43081864829438277</v>
      </c>
      <c r="U850" s="581">
        <f>U858+U880</f>
        <v>0</v>
      </c>
      <c r="V850" s="559"/>
      <c r="W850" s="581">
        <f>W859+W873</f>
        <v>0</v>
      </c>
      <c r="X850" s="559"/>
      <c r="Y850" s="559"/>
      <c r="Z850" s="559"/>
      <c r="AA850" s="581">
        <f>AA858+AA880</f>
        <v>13475.576499999999</v>
      </c>
      <c r="AB850" s="569">
        <f t="shared" ref="AB850" si="2178">AA850/H850</f>
        <v>0.67830652102786093</v>
      </c>
      <c r="AC850" s="182">
        <f>AG850+AK850</f>
        <v>19866.5</v>
      </c>
      <c r="AD850" s="569">
        <f>AC850/D850</f>
        <v>0.63513859138719264</v>
      </c>
      <c r="AE850" s="581"/>
      <c r="AF850" s="575"/>
      <c r="AG850" s="810">
        <f>AG858+AG880</f>
        <v>0</v>
      </c>
      <c r="AH850" s="569">
        <f t="shared" ref="AH850:AH855" si="2179">AG850/F850</f>
        <v>0</v>
      </c>
      <c r="AI850" s="559"/>
      <c r="AJ850" s="559"/>
      <c r="AK850" s="182">
        <f>AK858+AK880</f>
        <v>19866.5</v>
      </c>
      <c r="AL850" s="618">
        <f t="shared" si="2161"/>
        <v>1</v>
      </c>
      <c r="AM850" s="559"/>
      <c r="AN850" s="559"/>
      <c r="AO850" s="559"/>
      <c r="AP850" s="559"/>
      <c r="AQ850" s="559"/>
      <c r="AR850" s="559"/>
      <c r="AS850" s="559"/>
      <c r="AT850" s="559"/>
      <c r="AU850" s="559">
        <f>AU858+AU880</f>
        <v>0</v>
      </c>
      <c r="AV850" s="559">
        <f>SUM(AW850:AZ850)</f>
        <v>31279</v>
      </c>
      <c r="AW850" s="482">
        <f>AW858+AW880</f>
        <v>0</v>
      </c>
      <c r="AX850" s="540">
        <f>AX859+AX873</f>
        <v>11412.5</v>
      </c>
      <c r="AY850" s="482">
        <f t="shared" ref="AY850:BH850" si="2180">AY858+AY880</f>
        <v>0</v>
      </c>
      <c r="AZ850" s="482">
        <f t="shared" si="2180"/>
        <v>19866.5</v>
      </c>
      <c r="BA850" s="433">
        <f t="shared" si="2180"/>
        <v>0</v>
      </c>
      <c r="BB850" s="526">
        <f t="shared" si="2180"/>
        <v>0</v>
      </c>
      <c r="BC850" s="526">
        <f t="shared" si="2180"/>
        <v>0</v>
      </c>
      <c r="BD850" s="526">
        <f t="shared" si="2180"/>
        <v>0</v>
      </c>
      <c r="BE850" s="526" t="e">
        <f t="shared" si="2180"/>
        <v>#REF!</v>
      </c>
      <c r="BF850" s="433" t="e">
        <f t="shared" si="2180"/>
        <v>#REF!</v>
      </c>
      <c r="BG850" s="433">
        <f t="shared" si="2180"/>
        <v>0</v>
      </c>
      <c r="BH850" s="433">
        <f t="shared" si="2180"/>
        <v>0</v>
      </c>
      <c r="BI850" s="491">
        <f t="shared" si="2168"/>
        <v>6007.7</v>
      </c>
      <c r="BJ850" s="540"/>
      <c r="BK850" s="482"/>
      <c r="BL850" s="482">
        <f t="shared" ref="BL850" si="2181">BL855+BL866</f>
        <v>0</v>
      </c>
      <c r="BM850" s="540">
        <f>BM858+BM880</f>
        <v>6007.7</v>
      </c>
      <c r="BN850" s="482">
        <f>BN858+BN880</f>
        <v>0</v>
      </c>
      <c r="BO850" s="491">
        <f t="shared" si="2170"/>
        <v>6007.7</v>
      </c>
      <c r="BP850" s="482">
        <f t="shared" ref="BP850" si="2182">BP855+BP866</f>
        <v>0</v>
      </c>
      <c r="BQ850" s="482"/>
      <c r="BR850" s="482">
        <f t="shared" ref="BR850" si="2183">BR855+BR866</f>
        <v>0</v>
      </c>
      <c r="BS850" s="482">
        <f>BS858+BS880</f>
        <v>6007.7</v>
      </c>
      <c r="BT850" s="437"/>
      <c r="BU850" s="437"/>
      <c r="BV850" s="491">
        <f t="shared" si="2173"/>
        <v>0</v>
      </c>
      <c r="BW850" s="433">
        <f t="shared" ref="BW850:BY850" si="2184">BW855+BW866</f>
        <v>0</v>
      </c>
      <c r="BX850" s="433"/>
      <c r="BY850" s="433">
        <f t="shared" si="2184"/>
        <v>0</v>
      </c>
      <c r="BZ850" s="433">
        <f>BZ855+BZ866</f>
        <v>0</v>
      </c>
      <c r="CA850" s="437"/>
      <c r="CB850" s="437"/>
      <c r="CC850" s="437"/>
      <c r="CD850" s="437"/>
      <c r="CE850" s="437">
        <f>CI850</f>
        <v>39615.699999999997</v>
      </c>
      <c r="CF850" s="437"/>
      <c r="CG850" s="533"/>
      <c r="CH850" s="437"/>
      <c r="CI850" s="544">
        <f>CI858+CI880</f>
        <v>39615.699999999997</v>
      </c>
      <c r="CJ850" s="482">
        <f>CJ858+CJ880</f>
        <v>0</v>
      </c>
      <c r="CK850" s="491">
        <f t="shared" si="2175"/>
        <v>39615.699999999997</v>
      </c>
      <c r="CL850" s="482">
        <f t="shared" ref="CL850" si="2185">CL855+CL866</f>
        <v>0</v>
      </c>
      <c r="CM850" s="482"/>
      <c r="CN850" s="482">
        <f t="shared" ref="CN850" si="2186">CN855+CN866</f>
        <v>0</v>
      </c>
      <c r="CO850" s="482">
        <f>CO858+CO880</f>
        <v>39615.699999999997</v>
      </c>
    </row>
    <row r="851" spans="2:93" s="411" customFormat="1" ht="201" hidden="1" customHeight="1" x14ac:dyDescent="0.25">
      <c r="B851" s="454">
        <v>1</v>
      </c>
      <c r="C851" s="459" t="s">
        <v>374</v>
      </c>
      <c r="D851" s="412">
        <f>E851+F851</f>
        <v>4852.5</v>
      </c>
      <c r="E851" s="405">
        <f>E855</f>
        <v>0</v>
      </c>
      <c r="F851" s="405">
        <f>F855</f>
        <v>4852.5</v>
      </c>
      <c r="G851" s="409"/>
      <c r="H851" s="409"/>
      <c r="I851" s="409"/>
      <c r="J851" s="408"/>
      <c r="K851" s="408"/>
      <c r="L851" s="408"/>
      <c r="M851" s="408"/>
      <c r="N851" s="408"/>
      <c r="O851" s="408"/>
      <c r="P851" s="408"/>
      <c r="Q851" s="408"/>
      <c r="R851" s="583"/>
      <c r="S851" s="408">
        <f t="shared" si="2146"/>
        <v>0</v>
      </c>
      <c r="T851" s="583">
        <f t="shared" si="2147"/>
        <v>0</v>
      </c>
      <c r="U851" s="404">
        <f>U855</f>
        <v>0</v>
      </c>
      <c r="V851" s="408"/>
      <c r="W851" s="404">
        <f>W855</f>
        <v>0</v>
      </c>
      <c r="X851" s="408"/>
      <c r="Y851" s="408"/>
      <c r="Z851" s="408"/>
      <c r="AA851" s="408"/>
      <c r="AB851" s="408"/>
      <c r="AC851" s="45"/>
      <c r="AD851" s="408"/>
      <c r="AE851" s="404">
        <f>AE855</f>
        <v>0</v>
      </c>
      <c r="AF851" s="575" t="e">
        <f t="shared" ref="AF851:AF855" si="2187">AE851/E851</f>
        <v>#DIV/0!</v>
      </c>
      <c r="AG851" s="404">
        <f>AG855</f>
        <v>0</v>
      </c>
      <c r="AH851" s="595">
        <f t="shared" si="2179"/>
        <v>0</v>
      </c>
      <c r="AI851" s="408"/>
      <c r="AJ851" s="408"/>
      <c r="AK851" s="408"/>
      <c r="AL851" s="45"/>
      <c r="AM851" s="408"/>
      <c r="AN851" s="408"/>
      <c r="AO851" s="408"/>
      <c r="AP851" s="408"/>
      <c r="AQ851" s="408"/>
      <c r="AR851" s="408"/>
      <c r="AS851" s="408"/>
      <c r="AT851" s="408"/>
      <c r="AU851" s="413">
        <f>AV851</f>
        <v>0</v>
      </c>
      <c r="AV851" s="559">
        <f>AW851+AX851</f>
        <v>0</v>
      </c>
      <c r="AW851" s="404">
        <f>AW855</f>
        <v>0</v>
      </c>
      <c r="AX851" s="404">
        <f>AX855</f>
        <v>0</v>
      </c>
      <c r="AY851" s="408"/>
      <c r="AZ851" s="408"/>
      <c r="BA851" s="404">
        <f t="shared" si="2137"/>
        <v>79865.937000000005</v>
      </c>
      <c r="BB851" s="404">
        <f>BB859</f>
        <v>79865.937000000005</v>
      </c>
      <c r="BC851" s="408"/>
      <c r="BD851" s="408"/>
      <c r="BE851" s="404">
        <f t="shared" si="2138"/>
        <v>79865.937000000005</v>
      </c>
      <c r="BF851" s="404">
        <f>BF859</f>
        <v>79865.937000000005</v>
      </c>
      <c r="BG851" s="404">
        <f>G851</f>
        <v>0</v>
      </c>
      <c r="BH851" s="414">
        <f>H851</f>
        <v>0</v>
      </c>
      <c r="BI851" s="495">
        <f>BJ851</f>
        <v>0</v>
      </c>
      <c r="BJ851" s="404">
        <f>BJ855</f>
        <v>0</v>
      </c>
      <c r="BK851" s="404"/>
      <c r="BL851" s="408"/>
      <c r="BM851" s="408"/>
      <c r="BN851" s="413">
        <f t="shared" si="2139"/>
        <v>0</v>
      </c>
      <c r="BO851" s="495">
        <f>BP851</f>
        <v>0</v>
      </c>
      <c r="BP851" s="125">
        <f>BP855</f>
        <v>0</v>
      </c>
      <c r="BQ851" s="404"/>
      <c r="BR851" s="408"/>
      <c r="BS851" s="408"/>
      <c r="BT851" s="408">
        <f t="shared" si="2140"/>
        <v>0</v>
      </c>
      <c r="BU851" s="408">
        <f t="shared" si="2141"/>
        <v>0</v>
      </c>
      <c r="BV851" s="495">
        <f>BW851</f>
        <v>0</v>
      </c>
      <c r="BW851" s="404">
        <f>BW855</f>
        <v>0</v>
      </c>
      <c r="BX851" s="404"/>
      <c r="BY851" s="408"/>
      <c r="BZ851" s="408"/>
      <c r="CA851" s="413">
        <f t="shared" ref="CA851:CA852" si="2188">CB851+CC851+CD851</f>
        <v>0</v>
      </c>
      <c r="CB851" s="404"/>
      <c r="CC851" s="408"/>
      <c r="CD851" s="408"/>
      <c r="CE851" s="413">
        <f t="shared" ref="CE851:CE852" si="2189">CF851+CH851+CI851</f>
        <v>0</v>
      </c>
      <c r="CF851" s="404">
        <f t="shared" ref="CF851:CF852" si="2190">BW851</f>
        <v>0</v>
      </c>
      <c r="CG851" s="404"/>
      <c r="CH851" s="408">
        <f t="shared" ref="CH851:CH852" si="2191">BY851</f>
        <v>0</v>
      </c>
      <c r="CI851" s="408">
        <f t="shared" ref="CI851:CI852" si="2192">BZ851</f>
        <v>0</v>
      </c>
      <c r="CJ851" s="413"/>
      <c r="CK851" s="495">
        <f>CL851</f>
        <v>0</v>
      </c>
      <c r="CL851" s="404">
        <f>CL855</f>
        <v>0</v>
      </c>
      <c r="CM851" s="404"/>
      <c r="CN851" s="408"/>
      <c r="CO851" s="408"/>
    </row>
    <row r="852" spans="2:93" s="39" customFormat="1" ht="75" hidden="1" customHeight="1" x14ac:dyDescent="0.25">
      <c r="B852" s="168"/>
      <c r="C852" s="133" t="s">
        <v>149</v>
      </c>
      <c r="D852" s="247"/>
      <c r="E852" s="189"/>
      <c r="F852" s="189"/>
      <c r="G852" s="189"/>
      <c r="H852" s="189"/>
      <c r="I852" s="189"/>
      <c r="J852" s="37"/>
      <c r="K852" s="37"/>
      <c r="L852" s="37"/>
      <c r="M852" s="37"/>
      <c r="N852" s="37"/>
      <c r="O852" s="37"/>
      <c r="P852" s="37"/>
      <c r="Q852" s="37"/>
      <c r="R852" s="585"/>
      <c r="S852" s="37">
        <f t="shared" si="2146"/>
        <v>0</v>
      </c>
      <c r="T852" s="585" t="e">
        <f t="shared" si="2147"/>
        <v>#DIV/0!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575" t="e">
        <f t="shared" si="2187"/>
        <v>#DIV/0!</v>
      </c>
      <c r="AG852" s="37"/>
      <c r="AH852" s="595" t="e">
        <f t="shared" si="2179"/>
        <v>#DIV/0!</v>
      </c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120">
        <f>AV852</f>
        <v>0</v>
      </c>
      <c r="AV852" s="33"/>
      <c r="AW852" s="37"/>
      <c r="AX852" s="37"/>
      <c r="AY852" s="37"/>
      <c r="AZ852" s="37"/>
      <c r="BA852" s="102">
        <f t="shared" si="2137"/>
        <v>0</v>
      </c>
      <c r="BB852" s="37"/>
      <c r="BC852" s="37"/>
      <c r="BD852" s="37"/>
      <c r="BE852" s="102">
        <f t="shared" si="2138"/>
        <v>0</v>
      </c>
      <c r="BF852" s="102">
        <f>E852</f>
        <v>0</v>
      </c>
      <c r="BG852" s="102">
        <f>G852</f>
        <v>0</v>
      </c>
      <c r="BH852" s="102">
        <f>H852</f>
        <v>0</v>
      </c>
      <c r="BI852" s="33"/>
      <c r="BJ852" s="37"/>
      <c r="BK852" s="37"/>
      <c r="BL852" s="37"/>
      <c r="BM852" s="37"/>
      <c r="BN852" s="33">
        <f t="shared" si="2139"/>
        <v>0</v>
      </c>
      <c r="BO852" s="33"/>
      <c r="BP852" s="37"/>
      <c r="BQ852" s="37"/>
      <c r="BR852" s="37"/>
      <c r="BS852" s="37"/>
      <c r="BT852" s="37">
        <f t="shared" si="2140"/>
        <v>0</v>
      </c>
      <c r="BU852" s="37">
        <f t="shared" si="2141"/>
        <v>0</v>
      </c>
      <c r="BV852" s="33"/>
      <c r="BW852" s="37"/>
      <c r="BX852" s="37"/>
      <c r="BY852" s="37"/>
      <c r="BZ852" s="37"/>
      <c r="CA852" s="33">
        <f t="shared" si="2188"/>
        <v>0</v>
      </c>
      <c r="CB852" s="37"/>
      <c r="CC852" s="37"/>
      <c r="CD852" s="37"/>
      <c r="CE852" s="33">
        <f t="shared" si="2189"/>
        <v>0</v>
      </c>
      <c r="CF852" s="37">
        <f t="shared" si="2190"/>
        <v>0</v>
      </c>
      <c r="CG852" s="37"/>
      <c r="CH852" s="37">
        <f t="shared" si="2191"/>
        <v>0</v>
      </c>
      <c r="CI852" s="37">
        <f t="shared" si="2192"/>
        <v>0</v>
      </c>
      <c r="CJ852" s="33"/>
      <c r="CK852" s="33"/>
      <c r="CL852" s="37"/>
      <c r="CM852" s="37"/>
      <c r="CN852" s="37"/>
      <c r="CO852" s="37"/>
    </row>
    <row r="853" spans="2:93" s="39" customFormat="1" ht="132.75" hidden="1" customHeight="1" x14ac:dyDescent="0.25">
      <c r="B853" s="168">
        <v>1</v>
      </c>
      <c r="C853" s="133" t="s">
        <v>314</v>
      </c>
      <c r="D853" s="247"/>
      <c r="E853" s="189"/>
      <c r="F853" s="189"/>
      <c r="G853" s="189"/>
      <c r="H853" s="189"/>
      <c r="I853" s="189"/>
      <c r="J853" s="37"/>
      <c r="K853" s="37"/>
      <c r="L853" s="37"/>
      <c r="M853" s="37"/>
      <c r="N853" s="37"/>
      <c r="O853" s="37"/>
      <c r="P853" s="37"/>
      <c r="Q853" s="37"/>
      <c r="R853" s="585"/>
      <c r="S853" s="37">
        <f t="shared" si="2146"/>
        <v>0</v>
      </c>
      <c r="T853" s="585" t="e">
        <f t="shared" si="2147"/>
        <v>#DIV/0!</v>
      </c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575" t="e">
        <f t="shared" si="2187"/>
        <v>#DIV/0!</v>
      </c>
      <c r="AG853" s="37"/>
      <c r="AH853" s="595" t="e">
        <f t="shared" si="2179"/>
        <v>#DIV/0!</v>
      </c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120"/>
      <c r="AV853" s="33"/>
      <c r="AW853" s="37"/>
      <c r="AX853" s="37"/>
      <c r="AY853" s="37"/>
      <c r="AZ853" s="37"/>
      <c r="BA853" s="102"/>
      <c r="BB853" s="37"/>
      <c r="BC853" s="37"/>
      <c r="BD853" s="37"/>
      <c r="BE853" s="102"/>
      <c r="BF853" s="102"/>
      <c r="BG853" s="102"/>
      <c r="BH853" s="102"/>
      <c r="BI853" s="33"/>
      <c r="BJ853" s="37"/>
      <c r="BK853" s="37"/>
      <c r="BL853" s="37"/>
      <c r="BM853" s="37"/>
      <c r="BN853" s="33"/>
      <c r="BO853" s="33"/>
      <c r="BP853" s="37"/>
      <c r="BQ853" s="37"/>
      <c r="BR853" s="37"/>
      <c r="BS853" s="37"/>
      <c r="BT853" s="37"/>
      <c r="BU853" s="37"/>
      <c r="BV853" s="33"/>
      <c r="BW853" s="37"/>
      <c r="BX853" s="37"/>
      <c r="BY853" s="37"/>
      <c r="BZ853" s="37"/>
      <c r="CA853" s="33"/>
      <c r="CB853" s="37"/>
      <c r="CC853" s="37"/>
      <c r="CD853" s="37"/>
      <c r="CE853" s="33"/>
      <c r="CF853" s="37"/>
      <c r="CG853" s="37"/>
      <c r="CH853" s="37"/>
      <c r="CI853" s="37"/>
      <c r="CJ853" s="33"/>
      <c r="CK853" s="33"/>
      <c r="CL853" s="37"/>
      <c r="CM853" s="37"/>
      <c r="CN853" s="37"/>
      <c r="CO853" s="37"/>
    </row>
    <row r="854" spans="2:93" s="39" customFormat="1" ht="133.5" hidden="1" customHeight="1" x14ac:dyDescent="0.25">
      <c r="B854" s="168">
        <v>2</v>
      </c>
      <c r="C854" s="133" t="s">
        <v>313</v>
      </c>
      <c r="D854" s="247"/>
      <c r="E854" s="189"/>
      <c r="F854" s="189"/>
      <c r="G854" s="189"/>
      <c r="H854" s="189"/>
      <c r="I854" s="189"/>
      <c r="J854" s="37"/>
      <c r="K854" s="37"/>
      <c r="L854" s="37"/>
      <c r="M854" s="37"/>
      <c r="N854" s="37"/>
      <c r="O854" s="37"/>
      <c r="P854" s="37"/>
      <c r="Q854" s="37"/>
      <c r="R854" s="585"/>
      <c r="S854" s="37">
        <f t="shared" si="2146"/>
        <v>0</v>
      </c>
      <c r="T854" s="585" t="e">
        <f t="shared" si="2147"/>
        <v>#DIV/0!</v>
      </c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575" t="e">
        <f t="shared" si="2187"/>
        <v>#DIV/0!</v>
      </c>
      <c r="AG854" s="37"/>
      <c r="AH854" s="595" t="e">
        <f t="shared" si="2179"/>
        <v>#DIV/0!</v>
      </c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120"/>
      <c r="AV854" s="33"/>
      <c r="AW854" s="37"/>
      <c r="AX854" s="37"/>
      <c r="AY854" s="37"/>
      <c r="AZ854" s="37"/>
      <c r="BA854" s="102"/>
      <c r="BB854" s="37"/>
      <c r="BC854" s="37"/>
      <c r="BD854" s="37"/>
      <c r="BE854" s="102"/>
      <c r="BF854" s="102"/>
      <c r="BG854" s="102"/>
      <c r="BH854" s="102"/>
      <c r="BI854" s="33"/>
      <c r="BJ854" s="37"/>
      <c r="BK854" s="37"/>
      <c r="BL854" s="37"/>
      <c r="BM854" s="37"/>
      <c r="BN854" s="33"/>
      <c r="BO854" s="33"/>
      <c r="BP854" s="37"/>
      <c r="BQ854" s="37"/>
      <c r="BR854" s="37"/>
      <c r="BS854" s="37"/>
      <c r="BT854" s="37"/>
      <c r="BU854" s="37"/>
      <c r="BV854" s="33"/>
      <c r="BW854" s="37"/>
      <c r="BX854" s="37"/>
      <c r="BY854" s="37"/>
      <c r="BZ854" s="37"/>
      <c r="CA854" s="33"/>
      <c r="CB854" s="37"/>
      <c r="CC854" s="37"/>
      <c r="CD854" s="37"/>
      <c r="CE854" s="33"/>
      <c r="CF854" s="37"/>
      <c r="CG854" s="37"/>
      <c r="CH854" s="37"/>
      <c r="CI854" s="37"/>
      <c r="CJ854" s="33"/>
      <c r="CK854" s="33"/>
      <c r="CL854" s="37"/>
      <c r="CM854" s="37"/>
      <c r="CN854" s="37"/>
      <c r="CO854" s="37"/>
    </row>
    <row r="855" spans="2:93" s="163" customFormat="1" ht="67.5" hidden="1" customHeight="1" x14ac:dyDescent="0.25">
      <c r="B855" s="457"/>
      <c r="C855" s="526" t="s">
        <v>282</v>
      </c>
      <c r="D855" s="182">
        <f>E855+F855</f>
        <v>4852.5</v>
      </c>
      <c r="E855" s="182">
        <f>E859</f>
        <v>0</v>
      </c>
      <c r="F855" s="182">
        <f>F859</f>
        <v>4852.5</v>
      </c>
      <c r="G855" s="182">
        <f t="shared" ref="G855:H855" si="2193">G860</f>
        <v>0</v>
      </c>
      <c r="H855" s="182">
        <f t="shared" si="2193"/>
        <v>0</v>
      </c>
      <c r="I855" s="182"/>
      <c r="J855" s="559"/>
      <c r="K855" s="559"/>
      <c r="L855" s="559"/>
      <c r="M855" s="559"/>
      <c r="N855" s="559"/>
      <c r="O855" s="559"/>
      <c r="P855" s="559"/>
      <c r="Q855" s="559"/>
      <c r="R855" s="569"/>
      <c r="S855" s="663">
        <f t="shared" si="2146"/>
        <v>0</v>
      </c>
      <c r="T855" s="569">
        <f t="shared" si="2147"/>
        <v>0</v>
      </c>
      <c r="U855" s="581">
        <f>U859</f>
        <v>0</v>
      </c>
      <c r="V855" s="559"/>
      <c r="W855" s="581">
        <f>W859</f>
        <v>0</v>
      </c>
      <c r="X855" s="559"/>
      <c r="Y855" s="559"/>
      <c r="Z855" s="559"/>
      <c r="AA855" s="559"/>
      <c r="AB855" s="559"/>
      <c r="AC855" s="581"/>
      <c r="AD855" s="559"/>
      <c r="AE855" s="581">
        <f>AE859</f>
        <v>0</v>
      </c>
      <c r="AF855" s="575" t="e">
        <f t="shared" si="2187"/>
        <v>#DIV/0!</v>
      </c>
      <c r="AG855" s="657">
        <f>AG859</f>
        <v>0</v>
      </c>
      <c r="AH855" s="595">
        <f t="shared" si="2179"/>
        <v>0</v>
      </c>
      <c r="AI855" s="559"/>
      <c r="AJ855" s="559"/>
      <c r="AK855" s="559"/>
      <c r="AL855" s="581"/>
      <c r="AM855" s="559"/>
      <c r="AN855" s="559"/>
      <c r="AO855" s="559"/>
      <c r="AP855" s="559"/>
      <c r="AQ855" s="559"/>
      <c r="AR855" s="559"/>
      <c r="AS855" s="559"/>
      <c r="AT855" s="559"/>
      <c r="AU855" s="557"/>
      <c r="AV855" s="559">
        <f>AW855+AX855</f>
        <v>0</v>
      </c>
      <c r="AW855" s="482">
        <f>AW859</f>
        <v>0</v>
      </c>
      <c r="AX855" s="482">
        <f>AX859</f>
        <v>0</v>
      </c>
      <c r="AY855" s="482">
        <f t="shared" ref="AY855:AZ855" si="2194">AY860</f>
        <v>0</v>
      </c>
      <c r="AZ855" s="482">
        <f t="shared" si="2194"/>
        <v>0</v>
      </c>
      <c r="BA855" s="433">
        <f t="shared" ref="BA855" si="2195">BB855+BC855+BD855</f>
        <v>0</v>
      </c>
      <c r="BB855" s="526">
        <f>BB860</f>
        <v>0</v>
      </c>
      <c r="BC855" s="533"/>
      <c r="BD855" s="526">
        <f>BD860</f>
        <v>0</v>
      </c>
      <c r="BE855" s="526">
        <f t="shared" ref="BE855" si="2196">BF855+BG855+BH855</f>
        <v>0</v>
      </c>
      <c r="BF855" s="433">
        <f>BF860</f>
        <v>0</v>
      </c>
      <c r="BG855" s="433">
        <f t="shared" ref="BG855:BH855" si="2197">BG860</f>
        <v>0</v>
      </c>
      <c r="BH855" s="433">
        <f t="shared" si="2197"/>
        <v>0</v>
      </c>
      <c r="BI855" s="491">
        <f t="shared" ref="BI855" si="2198">BJ855+BL855+BM855</f>
        <v>0</v>
      </c>
      <c r="BJ855" s="482">
        <f>BJ859</f>
        <v>0</v>
      </c>
      <c r="BK855" s="482"/>
      <c r="BL855" s="482">
        <f t="shared" ref="BL855:BM855" si="2199">BL860</f>
        <v>0</v>
      </c>
      <c r="BM855" s="482">
        <f t="shared" si="2199"/>
        <v>0</v>
      </c>
      <c r="BN855" s="437"/>
      <c r="BO855" s="491">
        <f t="shared" ref="BO855" si="2200">BP855+BR855+BS855</f>
        <v>0</v>
      </c>
      <c r="BP855" s="482">
        <f>BP859</f>
        <v>0</v>
      </c>
      <c r="BQ855" s="482"/>
      <c r="BR855" s="482">
        <f t="shared" ref="BR855:BS855" si="2201">BR860</f>
        <v>0</v>
      </c>
      <c r="BS855" s="482">
        <f t="shared" si="2201"/>
        <v>0</v>
      </c>
      <c r="BT855" s="437"/>
      <c r="BU855" s="437"/>
      <c r="BV855" s="491">
        <f t="shared" ref="BV855" si="2202">BW855+BY855+BZ855</f>
        <v>0</v>
      </c>
      <c r="BW855" s="433">
        <f>BW859</f>
        <v>0</v>
      </c>
      <c r="BX855" s="433"/>
      <c r="BY855" s="433">
        <f t="shared" ref="BY855:BZ855" si="2203">BY860</f>
        <v>0</v>
      </c>
      <c r="BZ855" s="433">
        <f t="shared" si="2203"/>
        <v>0</v>
      </c>
      <c r="CA855" s="437"/>
      <c r="CB855" s="437"/>
      <c r="CC855" s="437"/>
      <c r="CD855" s="437"/>
      <c r="CE855" s="437"/>
      <c r="CF855" s="437"/>
      <c r="CG855" s="533"/>
      <c r="CH855" s="437"/>
      <c r="CI855" s="437"/>
      <c r="CJ855" s="485"/>
      <c r="CK855" s="491">
        <f t="shared" ref="CK855" si="2204">CL855+CN855+CO855</f>
        <v>0</v>
      </c>
      <c r="CL855" s="482">
        <f>CL859</f>
        <v>0</v>
      </c>
      <c r="CM855" s="482"/>
      <c r="CN855" s="482">
        <f t="shared" ref="CN855:CO855" si="2205">CN860</f>
        <v>0</v>
      </c>
      <c r="CO855" s="482">
        <f t="shared" si="2205"/>
        <v>0</v>
      </c>
    </row>
    <row r="856" spans="2:93" s="467" customFormat="1" ht="248.25" customHeight="1" x14ac:dyDescent="0.25">
      <c r="B856" s="470">
        <v>1</v>
      </c>
      <c r="C856" s="468" t="s">
        <v>410</v>
      </c>
      <c r="D856" s="451">
        <f>F856</f>
        <v>11412.5</v>
      </c>
      <c r="E856" s="451"/>
      <c r="F856" s="451">
        <f>F858</f>
        <v>11412.5</v>
      </c>
      <c r="G856" s="451"/>
      <c r="H856" s="451"/>
      <c r="I856" s="451"/>
      <c r="J856" s="465"/>
      <c r="K856" s="465"/>
      <c r="L856" s="465"/>
      <c r="M856" s="465"/>
      <c r="N856" s="465"/>
      <c r="O856" s="465"/>
      <c r="P856" s="465"/>
      <c r="Q856" s="465"/>
      <c r="R856" s="593"/>
      <c r="S856" s="465">
        <f t="shared" si="2146"/>
        <v>0</v>
      </c>
      <c r="T856" s="593">
        <f t="shared" si="2147"/>
        <v>0</v>
      </c>
      <c r="U856" s="465"/>
      <c r="V856" s="465"/>
      <c r="W856" s="465">
        <f>W858</f>
        <v>0</v>
      </c>
      <c r="X856" s="465"/>
      <c r="Y856" s="465"/>
      <c r="Z856" s="465"/>
      <c r="AA856" s="465"/>
      <c r="AB856" s="465"/>
      <c r="AC856" s="451">
        <f>AC858</f>
        <v>0</v>
      </c>
      <c r="AD856" s="593">
        <f>AC856/D856</f>
        <v>0</v>
      </c>
      <c r="AE856" s="465"/>
      <c r="AF856" s="570"/>
      <c r="AG856" s="451">
        <f>AG858</f>
        <v>0</v>
      </c>
      <c r="AH856" s="593">
        <f>AG856/D856</f>
        <v>0</v>
      </c>
      <c r="AI856" s="465"/>
      <c r="AJ856" s="465"/>
      <c r="AK856" s="465"/>
      <c r="AL856" s="465"/>
      <c r="AM856" s="465"/>
      <c r="AN856" s="465"/>
      <c r="AO856" s="465"/>
      <c r="AP856" s="465"/>
      <c r="AQ856" s="465"/>
      <c r="AR856" s="465"/>
      <c r="AS856" s="465"/>
      <c r="AT856" s="465"/>
      <c r="AU856" s="465">
        <f>AX856-F856</f>
        <v>0</v>
      </c>
      <c r="AV856" s="465">
        <f>AX856</f>
        <v>11412.5</v>
      </c>
      <c r="AW856" s="469"/>
      <c r="AX856" s="465">
        <f>AX858</f>
        <v>11412.5</v>
      </c>
      <c r="AY856" s="469"/>
      <c r="AZ856" s="469"/>
      <c r="BA856" s="469"/>
      <c r="BB856" s="469"/>
      <c r="BC856" s="469"/>
      <c r="BD856" s="469"/>
      <c r="BE856" s="469"/>
      <c r="BF856" s="469"/>
      <c r="BG856" s="469"/>
      <c r="BH856" s="469"/>
      <c r="BI856" s="469"/>
      <c r="BJ856" s="469"/>
      <c r="BK856" s="469"/>
      <c r="BL856" s="469"/>
      <c r="BM856" s="469"/>
      <c r="BN856" s="469"/>
      <c r="BO856" s="469"/>
      <c r="BP856" s="469"/>
      <c r="BQ856" s="469"/>
      <c r="BR856" s="469"/>
      <c r="BS856" s="469"/>
      <c r="BT856" s="469"/>
      <c r="BU856" s="469"/>
      <c r="BV856" s="469"/>
      <c r="BW856" s="469"/>
      <c r="BX856" s="469"/>
      <c r="BY856" s="469"/>
      <c r="BZ856" s="469"/>
      <c r="CA856" s="469"/>
      <c r="CB856" s="469"/>
      <c r="CC856" s="469"/>
      <c r="CD856" s="469"/>
      <c r="CE856" s="469"/>
      <c r="CF856" s="469"/>
      <c r="CG856" s="469"/>
      <c r="CH856" s="469"/>
      <c r="CI856" s="469"/>
      <c r="CJ856" s="469"/>
      <c r="CK856" s="469"/>
      <c r="CL856" s="465"/>
      <c r="CM856" s="465"/>
      <c r="CN856" s="465"/>
      <c r="CO856" s="465"/>
    </row>
    <row r="857" spans="2:93" s="163" customFormat="1" ht="62.25" hidden="1" customHeight="1" x14ac:dyDescent="0.25">
      <c r="B857" s="457"/>
      <c r="C857" s="525" t="s">
        <v>32</v>
      </c>
      <c r="D857" s="192">
        <f t="shared" ref="D857" si="2206">E857+G857+H857</f>
        <v>0</v>
      </c>
      <c r="E857" s="192">
        <f t="shared" ref="E857" si="2207">E878</f>
        <v>0</v>
      </c>
      <c r="F857" s="192">
        <f>F878</f>
        <v>0</v>
      </c>
      <c r="G857" s="192">
        <f t="shared" ref="G857" si="2208">G878</f>
        <v>0</v>
      </c>
      <c r="H857" s="192">
        <v>0</v>
      </c>
      <c r="I857" s="192"/>
      <c r="J857" s="558"/>
      <c r="K857" s="558"/>
      <c r="L857" s="558"/>
      <c r="M857" s="558"/>
      <c r="N857" s="558"/>
      <c r="O857" s="558"/>
      <c r="P857" s="558"/>
      <c r="Q857" s="558"/>
      <c r="R857" s="558"/>
      <c r="S857" s="558"/>
      <c r="T857" s="558"/>
      <c r="U857" s="580">
        <f t="shared" ref="U857" si="2209">U878</f>
        <v>0</v>
      </c>
      <c r="V857" s="558"/>
      <c r="W857" s="580">
        <f>W878</f>
        <v>0</v>
      </c>
      <c r="X857" s="558"/>
      <c r="Y857" s="558"/>
      <c r="Z857" s="558"/>
      <c r="AA857" s="558"/>
      <c r="AB857" s="558"/>
      <c r="AC857" s="580"/>
      <c r="AD857" s="558"/>
      <c r="AE857" s="580"/>
      <c r="AF857" s="558"/>
      <c r="AG857" s="188"/>
      <c r="AH857" s="558"/>
      <c r="AI857" s="558"/>
      <c r="AJ857" s="558"/>
      <c r="AK857" s="558"/>
      <c r="AL857" s="580"/>
      <c r="AM857" s="558"/>
      <c r="AN857" s="558"/>
      <c r="AO857" s="558"/>
      <c r="AP857" s="558"/>
      <c r="AQ857" s="558"/>
      <c r="AR857" s="558"/>
      <c r="AS857" s="558"/>
      <c r="AT857" s="558"/>
      <c r="AU857" s="557"/>
      <c r="AV857" s="559">
        <f t="shared" ref="AV857" si="2210">AW857+AY857+AZ857</f>
        <v>0</v>
      </c>
      <c r="AW857" s="483">
        <f t="shared" ref="AW857" si="2211">AW878</f>
        <v>0</v>
      </c>
      <c r="AX857" s="483">
        <f>AX878</f>
        <v>0</v>
      </c>
      <c r="AY857" s="483">
        <f t="shared" ref="AY857" si="2212">AY878</f>
        <v>0</v>
      </c>
      <c r="AZ857" s="483">
        <v>0</v>
      </c>
      <c r="BA857" s="434">
        <f t="shared" ref="BA857:BA858" si="2213">BB857+BC857+BD857</f>
        <v>0</v>
      </c>
      <c r="BB857" s="525">
        <f>BB860</f>
        <v>0</v>
      </c>
      <c r="BC857" s="533"/>
      <c r="BD857" s="525">
        <f>BD860</f>
        <v>0</v>
      </c>
      <c r="BE857" s="525">
        <f t="shared" ref="BE857:BE858" si="2214">BF857+BG857+BH857</f>
        <v>0</v>
      </c>
      <c r="BF857" s="434">
        <f>BF860</f>
        <v>0</v>
      </c>
      <c r="BG857" s="434">
        <f t="shared" ref="BG857:BH857" si="2215">BG860</f>
        <v>0</v>
      </c>
      <c r="BH857" s="434">
        <f t="shared" si="2215"/>
        <v>0</v>
      </c>
      <c r="BI857" s="490">
        <f t="shared" ref="BI857:BI858" si="2216">BJ857+BL857+BM857</f>
        <v>18205</v>
      </c>
      <c r="BJ857" s="483">
        <f t="shared" ref="BJ857" si="2217">BJ878</f>
        <v>0</v>
      </c>
      <c r="BK857" s="483"/>
      <c r="BL857" s="483">
        <f t="shared" ref="BL857" si="2218">BL878</f>
        <v>0</v>
      </c>
      <c r="BM857" s="483">
        <f>BM878</f>
        <v>18205</v>
      </c>
      <c r="BN857" s="437"/>
      <c r="BO857" s="490">
        <f t="shared" ref="BO857:BO858" si="2219">BP857+BR857+BS857</f>
        <v>18205</v>
      </c>
      <c r="BP857" s="483">
        <f t="shared" ref="BP857" si="2220">BP878</f>
        <v>0</v>
      </c>
      <c r="BQ857" s="483"/>
      <c r="BR857" s="483">
        <f t="shared" ref="BR857" si="2221">BR878</f>
        <v>0</v>
      </c>
      <c r="BS857" s="483">
        <f>BS878</f>
        <v>18205</v>
      </c>
      <c r="BT857" s="437"/>
      <c r="BU857" s="437"/>
      <c r="BV857" s="490">
        <f t="shared" ref="BV857:BV858" si="2222">BW857+BY857+BZ857</f>
        <v>0</v>
      </c>
      <c r="BW857" s="434">
        <f t="shared" ref="BW857" si="2223">BW878</f>
        <v>0</v>
      </c>
      <c r="BX857" s="434"/>
      <c r="BY857" s="434">
        <f t="shared" ref="BY857" si="2224">BY878</f>
        <v>0</v>
      </c>
      <c r="BZ857" s="434">
        <f>BZ878</f>
        <v>0</v>
      </c>
      <c r="CA857" s="437"/>
      <c r="CB857" s="437"/>
      <c r="CC857" s="437"/>
      <c r="CD857" s="437"/>
      <c r="CE857" s="437"/>
      <c r="CF857" s="437"/>
      <c r="CG857" s="533"/>
      <c r="CH857" s="437"/>
      <c r="CI857" s="437"/>
      <c r="CJ857" s="485"/>
      <c r="CK857" s="490">
        <f t="shared" ref="CK857" si="2225">CL857+CN857+CO857</f>
        <v>69501.2</v>
      </c>
      <c r="CL857" s="483">
        <f t="shared" ref="CL857" si="2226">CL878</f>
        <v>0</v>
      </c>
      <c r="CM857" s="483"/>
      <c r="CN857" s="483">
        <f t="shared" ref="CN857" si="2227">CN878</f>
        <v>0</v>
      </c>
      <c r="CO857" s="483">
        <f>CO878</f>
        <v>69501.2</v>
      </c>
    </row>
    <row r="858" spans="2:93" s="163" customFormat="1" ht="67.5" customHeight="1" x14ac:dyDescent="0.25">
      <c r="B858" s="457"/>
      <c r="C858" s="526" t="s">
        <v>282</v>
      </c>
      <c r="D858" s="182">
        <f>SUM(E858:H858)</f>
        <v>11412.5</v>
      </c>
      <c r="E858" s="182">
        <f>E863+E879</f>
        <v>0</v>
      </c>
      <c r="F858" s="182">
        <f>F859+F874</f>
        <v>11412.5</v>
      </c>
      <c r="G858" s="182">
        <f>G863+G879</f>
        <v>0</v>
      </c>
      <c r="H858" s="182">
        <v>0</v>
      </c>
      <c r="I858" s="182"/>
      <c r="J858" s="559"/>
      <c r="K858" s="559"/>
      <c r="L858" s="559"/>
      <c r="M858" s="559"/>
      <c r="N858" s="559"/>
      <c r="O858" s="559"/>
      <c r="P858" s="559"/>
      <c r="Q858" s="559"/>
      <c r="R858" s="559"/>
      <c r="S858" s="182">
        <f t="shared" ref="S858:S859" si="2228">U858+W858+Y858+AA858</f>
        <v>0</v>
      </c>
      <c r="T858" s="569">
        <f t="shared" ref="T858:T859" si="2229">S858/D858</f>
        <v>0</v>
      </c>
      <c r="U858" s="581">
        <f>U863+U879</f>
        <v>0</v>
      </c>
      <c r="V858" s="559"/>
      <c r="W858" s="581">
        <f>W850</f>
        <v>0</v>
      </c>
      <c r="X858" s="559"/>
      <c r="Y858" s="559"/>
      <c r="Z858" s="559"/>
      <c r="AA858" s="559"/>
      <c r="AB858" s="559"/>
      <c r="AC858" s="182">
        <f>AC859+AC874</f>
        <v>0</v>
      </c>
      <c r="AD858" s="569">
        <f>AC858/D858</f>
        <v>0</v>
      </c>
      <c r="AE858" s="657"/>
      <c r="AF858" s="575"/>
      <c r="AG858" s="182">
        <f>AG859+AG874</f>
        <v>0</v>
      </c>
      <c r="AH858" s="569">
        <f>AG858/F858</f>
        <v>0</v>
      </c>
      <c r="AI858" s="559"/>
      <c r="AJ858" s="559"/>
      <c r="AK858" s="559"/>
      <c r="AL858" s="581"/>
      <c r="AM858" s="559"/>
      <c r="AN858" s="559"/>
      <c r="AO858" s="559"/>
      <c r="AP858" s="559"/>
      <c r="AQ858" s="559"/>
      <c r="AR858" s="559"/>
      <c r="AS858" s="559"/>
      <c r="AT858" s="559"/>
      <c r="AU858" s="559">
        <f>AX858-F858</f>
        <v>0</v>
      </c>
      <c r="AV858" s="559">
        <f>SUM(AW858:AZ858)</f>
        <v>11412.5</v>
      </c>
      <c r="AW858" s="482">
        <f>AW863+AW879</f>
        <v>0</v>
      </c>
      <c r="AX858" s="482">
        <f>AX859+AX873</f>
        <v>11412.5</v>
      </c>
      <c r="AY858" s="482">
        <f>AY863+AY879</f>
        <v>0</v>
      </c>
      <c r="AZ858" s="482">
        <v>0</v>
      </c>
      <c r="BA858" s="433">
        <f t="shared" si="2213"/>
        <v>0</v>
      </c>
      <c r="BB858" s="526">
        <f>BB861</f>
        <v>0</v>
      </c>
      <c r="BC858" s="533"/>
      <c r="BD858" s="526">
        <f>BD861</f>
        <v>0</v>
      </c>
      <c r="BE858" s="526">
        <f t="shared" si="2214"/>
        <v>0</v>
      </c>
      <c r="BF858" s="433">
        <f>BF861</f>
        <v>0</v>
      </c>
      <c r="BG858" s="433">
        <f t="shared" ref="BG858:BH858" si="2230">BG861</f>
        <v>0</v>
      </c>
      <c r="BH858" s="433">
        <f t="shared" si="2230"/>
        <v>0</v>
      </c>
      <c r="BI858" s="491">
        <f t="shared" si="2216"/>
        <v>0</v>
      </c>
      <c r="BJ858" s="482">
        <f>BJ863+BJ879</f>
        <v>0</v>
      </c>
      <c r="BK858" s="482"/>
      <c r="BL858" s="482">
        <f>BL863+BL879</f>
        <v>0</v>
      </c>
      <c r="BM858" s="482">
        <v>0</v>
      </c>
      <c r="BN858" s="437"/>
      <c r="BO858" s="491">
        <f t="shared" si="2219"/>
        <v>0</v>
      </c>
      <c r="BP858" s="482">
        <f>BP863+BP879</f>
        <v>0</v>
      </c>
      <c r="BQ858" s="482"/>
      <c r="BR858" s="482">
        <f>BR863+BR879</f>
        <v>0</v>
      </c>
      <c r="BS858" s="482"/>
      <c r="BT858" s="437"/>
      <c r="BU858" s="437"/>
      <c r="BV858" s="491">
        <f t="shared" si="2222"/>
        <v>0</v>
      </c>
      <c r="BW858" s="433">
        <f>BW863+BW879</f>
        <v>0</v>
      </c>
      <c r="BX858" s="433"/>
      <c r="BY858" s="433">
        <f>BY863+BY879</f>
        <v>0</v>
      </c>
      <c r="BZ858" s="433">
        <f>BZ863+BZ879</f>
        <v>0</v>
      </c>
      <c r="CA858" s="437"/>
      <c r="CB858" s="437"/>
      <c r="CC858" s="437"/>
      <c r="CD858" s="437"/>
      <c r="CE858" s="437"/>
      <c r="CF858" s="437"/>
      <c r="CG858" s="533"/>
      <c r="CH858" s="437"/>
      <c r="CI858" s="437"/>
      <c r="CJ858" s="485"/>
      <c r="CK858" s="491"/>
      <c r="CL858" s="482"/>
      <c r="CM858" s="482"/>
      <c r="CN858" s="482"/>
      <c r="CO858" s="482"/>
    </row>
    <row r="859" spans="2:93" s="39" customFormat="1" ht="81.75" hidden="1" customHeight="1" x14ac:dyDescent="0.25">
      <c r="B859" s="471">
        <v>1</v>
      </c>
      <c r="C859" s="133" t="s">
        <v>463</v>
      </c>
      <c r="D859" s="188">
        <f>E859+F859</f>
        <v>4852.5</v>
      </c>
      <c r="E859" s="123">
        <v>0</v>
      </c>
      <c r="F859" s="123">
        <v>4852.5</v>
      </c>
      <c r="G859" s="189"/>
      <c r="H859" s="189"/>
      <c r="I859" s="189"/>
      <c r="J859" s="37"/>
      <c r="K859" s="37"/>
      <c r="L859" s="37"/>
      <c r="M859" s="37"/>
      <c r="N859" s="37"/>
      <c r="O859" s="37"/>
      <c r="P859" s="37"/>
      <c r="Q859" s="37"/>
      <c r="R859" s="37"/>
      <c r="S859" s="188">
        <f t="shared" si="2228"/>
        <v>0</v>
      </c>
      <c r="T859" s="569">
        <f t="shared" si="2229"/>
        <v>0</v>
      </c>
      <c r="U859" s="120">
        <v>0</v>
      </c>
      <c r="V859" s="37"/>
      <c r="W859" s="120"/>
      <c r="X859" s="37"/>
      <c r="Y859" s="37"/>
      <c r="Z859" s="37"/>
      <c r="AA859" s="37"/>
      <c r="AB859" s="37"/>
      <c r="AC859" s="188">
        <f>AG859</f>
        <v>0</v>
      </c>
      <c r="AD859" s="586">
        <f>AC859/D859</f>
        <v>0</v>
      </c>
      <c r="AE859" s="120"/>
      <c r="AF859" s="575"/>
      <c r="AG859" s="188">
        <v>0</v>
      </c>
      <c r="AH859" s="586">
        <f>AG859/F859</f>
        <v>0</v>
      </c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120">
        <f>AX859-F859</f>
        <v>-4852.5</v>
      </c>
      <c r="AV859" s="130">
        <f>AW859+AX859</f>
        <v>0</v>
      </c>
      <c r="AW859" s="120">
        <v>0</v>
      </c>
      <c r="AX859" s="120">
        <v>0</v>
      </c>
      <c r="AY859" s="37"/>
      <c r="AZ859" s="37"/>
      <c r="BA859" s="120">
        <f t="shared" si="2137"/>
        <v>79865.937000000005</v>
      </c>
      <c r="BB859" s="120">
        <f>BF859-E859</f>
        <v>79865.937000000005</v>
      </c>
      <c r="BC859" s="37"/>
      <c r="BD859" s="37"/>
      <c r="BE859" s="120">
        <f t="shared" si="2138"/>
        <v>79865.937000000005</v>
      </c>
      <c r="BF859" s="120">
        <v>79865.937000000005</v>
      </c>
      <c r="BG859" s="33">
        <f>G859</f>
        <v>0</v>
      </c>
      <c r="BH859" s="33">
        <f>H859</f>
        <v>0</v>
      </c>
      <c r="BI859" s="33"/>
      <c r="BJ859" s="37"/>
      <c r="BK859" s="37"/>
      <c r="BL859" s="37"/>
      <c r="BM859" s="37"/>
      <c r="BN859" s="33">
        <f t="shared" si="2139"/>
        <v>0</v>
      </c>
      <c r="BO859" s="33"/>
      <c r="BP859" s="37"/>
      <c r="BQ859" s="37"/>
      <c r="BR859" s="37"/>
      <c r="BS859" s="37"/>
      <c r="BT859" s="37">
        <f t="shared" si="2140"/>
        <v>0</v>
      </c>
      <c r="BU859" s="37">
        <f t="shared" si="2141"/>
        <v>0</v>
      </c>
      <c r="BV859" s="33"/>
      <c r="BW859" s="37"/>
      <c r="BX859" s="37"/>
      <c r="BY859" s="37"/>
      <c r="BZ859" s="37"/>
      <c r="CA859" s="33">
        <f t="shared" ref="CA859" si="2231">CB859+CC859+CD859</f>
        <v>0</v>
      </c>
      <c r="CB859" s="37"/>
      <c r="CC859" s="37"/>
      <c r="CD859" s="37"/>
      <c r="CE859" s="33">
        <f t="shared" ref="CE859" si="2232">CF859+CH859+CI859</f>
        <v>0</v>
      </c>
      <c r="CF859" s="37">
        <f t="shared" ref="CF859" si="2233">BW859</f>
        <v>0</v>
      </c>
      <c r="CG859" s="37"/>
      <c r="CH859" s="37">
        <f t="shared" ref="CH859" si="2234">BY859</f>
        <v>0</v>
      </c>
      <c r="CI859" s="37">
        <f t="shared" ref="CI859" si="2235">BZ859</f>
        <v>0</v>
      </c>
      <c r="CJ859" s="33"/>
      <c r="CK859" s="33"/>
      <c r="CL859" s="37"/>
      <c r="CM859" s="37"/>
      <c r="CN859" s="37"/>
      <c r="CO859" s="37"/>
    </row>
    <row r="860" spans="2:93" s="27" customFormat="1" ht="46.5" hidden="1" customHeight="1" x14ac:dyDescent="0.25">
      <c r="B860" s="851" t="s">
        <v>186</v>
      </c>
      <c r="C860" s="851"/>
      <c r="D860" s="851"/>
      <c r="E860" s="851"/>
      <c r="F860" s="851"/>
      <c r="G860" s="851"/>
      <c r="H860" s="851"/>
      <c r="I860" s="851"/>
      <c r="J860" s="851"/>
      <c r="K860" s="851"/>
      <c r="L860" s="851"/>
      <c r="M860" s="851"/>
      <c r="N860" s="851"/>
      <c r="O860" s="851"/>
      <c r="P860" s="851"/>
      <c r="Q860" s="851"/>
      <c r="R860" s="851"/>
      <c r="S860" s="851"/>
      <c r="T860" s="851"/>
      <c r="U860" s="851"/>
      <c r="V860" s="851"/>
      <c r="W860" s="851"/>
      <c r="X860" s="851"/>
      <c r="Y860" s="851"/>
      <c r="Z860" s="851"/>
      <c r="AA860" s="851"/>
      <c r="AB860" s="851"/>
      <c r="AC860" s="851"/>
      <c r="AD860" s="851"/>
      <c r="AE860" s="851"/>
      <c r="AF860" s="851"/>
      <c r="AG860" s="851"/>
      <c r="AH860" s="851"/>
      <c r="AI860" s="851"/>
      <c r="AJ860" s="851"/>
      <c r="AK860" s="851"/>
      <c r="AL860" s="851"/>
      <c r="AM860" s="851"/>
      <c r="AN860" s="851"/>
      <c r="AO860" s="851"/>
      <c r="AP860" s="851"/>
      <c r="AQ860" s="851"/>
      <c r="AR860" s="851"/>
      <c r="AS860" s="851"/>
      <c r="AT860" s="851"/>
      <c r="AU860" s="851"/>
      <c r="AV860" s="851"/>
      <c r="AW860" s="851"/>
      <c r="AX860" s="851"/>
      <c r="AY860" s="851"/>
      <c r="AZ860" s="851"/>
      <c r="BA860" s="851"/>
      <c r="BB860" s="851"/>
      <c r="BC860" s="851"/>
      <c r="BD860" s="851"/>
      <c r="BE860" s="851"/>
      <c r="BF860" s="851"/>
      <c r="BG860" s="851"/>
      <c r="BH860" s="851"/>
      <c r="BI860" s="851"/>
      <c r="BJ860" s="851"/>
      <c r="BK860" s="851"/>
      <c r="BL860" s="851"/>
      <c r="BM860" s="851"/>
      <c r="BN860" s="851"/>
      <c r="BO860" s="851"/>
      <c r="BP860" s="851"/>
      <c r="BQ860" s="851"/>
      <c r="BR860" s="851"/>
      <c r="BS860" s="851"/>
      <c r="BT860" s="851"/>
      <c r="BU860" s="851"/>
      <c r="BV860" s="851"/>
      <c r="BW860" s="851"/>
      <c r="BX860" s="851"/>
      <c r="BY860" s="851"/>
      <c r="BZ860" s="851"/>
      <c r="CA860" s="851"/>
      <c r="CB860" s="851"/>
      <c r="CC860" s="851"/>
      <c r="CD860" s="851"/>
      <c r="CE860" s="851"/>
      <c r="CF860" s="851"/>
      <c r="CG860" s="851"/>
      <c r="CH860" s="851"/>
      <c r="CI860" s="851"/>
      <c r="CJ860" s="38"/>
      <c r="CK860" s="38"/>
    </row>
    <row r="861" spans="2:93" s="67" customFormat="1" ht="160.5" hidden="1" customHeight="1" x14ac:dyDescent="0.25">
      <c r="B861" s="232">
        <v>1</v>
      </c>
      <c r="C861" s="150" t="s">
        <v>198</v>
      </c>
      <c r="D861" s="436">
        <f>E861+G861+H861</f>
        <v>0</v>
      </c>
      <c r="E861" s="436">
        <f>E862+E863</f>
        <v>0</v>
      </c>
      <c r="F861" s="436"/>
      <c r="G861" s="125">
        <f>G862</f>
        <v>0</v>
      </c>
      <c r="H861" s="102">
        <f>H862+H863</f>
        <v>0</v>
      </c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554">
        <f>AV861+AW861+AX861</f>
        <v>0</v>
      </c>
      <c r="AV861" s="559">
        <f>AW861+AY861+AZ861</f>
        <v>0</v>
      </c>
      <c r="AW861" s="486">
        <f>AW862+AW863</f>
        <v>0</v>
      </c>
      <c r="AX861" s="486"/>
      <c r="AY861" s="125">
        <f>AY862</f>
        <v>0</v>
      </c>
      <c r="AZ861" s="102">
        <f>AZ862+AZ863</f>
        <v>0</v>
      </c>
      <c r="BA861" s="102"/>
      <c r="BB861" s="102"/>
      <c r="BC861" s="102"/>
      <c r="BD861" s="102"/>
      <c r="BE861" s="102"/>
      <c r="BF861" s="102"/>
      <c r="BG861" s="102"/>
      <c r="BH861" s="102"/>
      <c r="BI861" s="495">
        <f>BJ861+BL861+BM861</f>
        <v>0</v>
      </c>
      <c r="BJ861" s="486">
        <f>BJ862+BJ863</f>
        <v>0</v>
      </c>
      <c r="BK861" s="486"/>
      <c r="BL861" s="125">
        <f>BL862</f>
        <v>0</v>
      </c>
      <c r="BM861" s="102">
        <f>BM862+BM863</f>
        <v>0</v>
      </c>
      <c r="BN861" s="102"/>
      <c r="BO861" s="495">
        <f>BP861+BR861+BS861</f>
        <v>0</v>
      </c>
      <c r="BP861" s="486">
        <f>BP862+BP863</f>
        <v>0</v>
      </c>
      <c r="BQ861" s="486"/>
      <c r="BR861" s="125">
        <f>BR862</f>
        <v>0</v>
      </c>
      <c r="BS861" s="102">
        <f>BS862+BS863</f>
        <v>0</v>
      </c>
      <c r="BT861" s="102"/>
      <c r="BU861" s="102"/>
      <c r="BV861" s="495">
        <f>BW861+BY861+BZ861</f>
        <v>0</v>
      </c>
      <c r="BW861" s="436">
        <f>BW862+BW863</f>
        <v>0</v>
      </c>
      <c r="BX861" s="436"/>
      <c r="BY861" s="125">
        <f>BY862</f>
        <v>0</v>
      </c>
      <c r="BZ861" s="102">
        <f>BZ862+BZ863</f>
        <v>0</v>
      </c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495">
        <f>CL861+CN861+CO861</f>
        <v>0</v>
      </c>
      <c r="CL861" s="486">
        <f>CL862+CL863</f>
        <v>0</v>
      </c>
      <c r="CM861" s="486"/>
      <c r="CN861" s="125">
        <f>CN862</f>
        <v>0</v>
      </c>
      <c r="CO861" s="102">
        <f>CO862+CO863</f>
        <v>0</v>
      </c>
    </row>
    <row r="862" spans="2:93" s="67" customFormat="1" ht="69.75" hidden="1" customHeight="1" x14ac:dyDescent="0.25">
      <c r="B862" s="232"/>
      <c r="C862" s="156" t="s">
        <v>164</v>
      </c>
      <c r="D862" s="157">
        <f>E862+G862+H862</f>
        <v>0</v>
      </c>
      <c r="E862" s="157">
        <v>0</v>
      </c>
      <c r="F862" s="157"/>
      <c r="G862" s="157">
        <v>0</v>
      </c>
      <c r="H862" s="82">
        <v>0</v>
      </c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157">
        <f>AV862</f>
        <v>0</v>
      </c>
      <c r="AV862" s="120">
        <f>AW862+AY862+AZ862</f>
        <v>0</v>
      </c>
      <c r="AW862" s="157">
        <v>0</v>
      </c>
      <c r="AX862" s="157"/>
      <c r="AY862" s="157">
        <v>0</v>
      </c>
      <c r="AZ862" s="82">
        <v>0</v>
      </c>
      <c r="BA862" s="82"/>
      <c r="BB862" s="82"/>
      <c r="BC862" s="82"/>
      <c r="BD862" s="82"/>
      <c r="BE862" s="82"/>
      <c r="BF862" s="82"/>
      <c r="BG862" s="82"/>
      <c r="BH862" s="82"/>
      <c r="BI862" s="157">
        <f>BJ862+BL862+BM862</f>
        <v>0</v>
      </c>
      <c r="BJ862" s="157">
        <v>0</v>
      </c>
      <c r="BK862" s="157"/>
      <c r="BL862" s="157">
        <v>0</v>
      </c>
      <c r="BM862" s="82">
        <v>0</v>
      </c>
      <c r="BN862" s="82"/>
      <c r="BO862" s="157">
        <f>BP862+BR862+BS862</f>
        <v>0</v>
      </c>
      <c r="BP862" s="157">
        <v>0</v>
      </c>
      <c r="BQ862" s="157"/>
      <c r="BR862" s="157">
        <v>0</v>
      </c>
      <c r="BS862" s="82">
        <v>0</v>
      </c>
      <c r="BT862" s="82"/>
      <c r="BU862" s="82"/>
      <c r="BV862" s="157">
        <f>BW862+BY862+BZ862</f>
        <v>0</v>
      </c>
      <c r="BW862" s="157">
        <v>0</v>
      </c>
      <c r="BX862" s="157"/>
      <c r="BY862" s="157">
        <v>0</v>
      </c>
      <c r="BZ862" s="82">
        <v>0</v>
      </c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157">
        <f>CL862+CN862+CO862</f>
        <v>0</v>
      </c>
      <c r="CL862" s="157">
        <v>0</v>
      </c>
      <c r="CM862" s="157"/>
      <c r="CN862" s="157">
        <v>0</v>
      </c>
      <c r="CO862" s="82">
        <v>0</v>
      </c>
    </row>
    <row r="863" spans="2:93" s="44" customFormat="1" ht="69.75" hidden="1" customHeight="1" x14ac:dyDescent="0.25">
      <c r="B863" s="232"/>
      <c r="C863" s="133" t="s">
        <v>165</v>
      </c>
      <c r="D863" s="120">
        <f>E863+G863+H863</f>
        <v>0</v>
      </c>
      <c r="E863" s="120">
        <v>0</v>
      </c>
      <c r="F863" s="120"/>
      <c r="G863" s="120">
        <v>0</v>
      </c>
      <c r="H863" s="33">
        <v>0</v>
      </c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120">
        <f>AV863</f>
        <v>0</v>
      </c>
      <c r="AV863" s="120">
        <f>AW863+AY863+AZ863</f>
        <v>0</v>
      </c>
      <c r="AW863" s="120">
        <v>0</v>
      </c>
      <c r="AX863" s="120"/>
      <c r="AY863" s="120">
        <v>0</v>
      </c>
      <c r="AZ863" s="33">
        <v>0</v>
      </c>
      <c r="BA863" s="33"/>
      <c r="BB863" s="33"/>
      <c r="BC863" s="33"/>
      <c r="BD863" s="33"/>
      <c r="BE863" s="33"/>
      <c r="BF863" s="33"/>
      <c r="BG863" s="33"/>
      <c r="BH863" s="33"/>
      <c r="BI863" s="120">
        <f>BJ863+BL863+BM863</f>
        <v>0</v>
      </c>
      <c r="BJ863" s="120">
        <v>0</v>
      </c>
      <c r="BK863" s="120"/>
      <c r="BL863" s="120">
        <v>0</v>
      </c>
      <c r="BM863" s="33">
        <v>0</v>
      </c>
      <c r="BN863" s="33"/>
      <c r="BO863" s="120">
        <f>BP863+BR863+BS863</f>
        <v>0</v>
      </c>
      <c r="BP863" s="120">
        <v>0</v>
      </c>
      <c r="BQ863" s="120"/>
      <c r="BR863" s="120">
        <v>0</v>
      </c>
      <c r="BS863" s="33">
        <v>0</v>
      </c>
      <c r="BT863" s="33"/>
      <c r="BU863" s="33"/>
      <c r="BV863" s="120">
        <f>BW863+BY863+BZ863</f>
        <v>0</v>
      </c>
      <c r="BW863" s="120">
        <v>0</v>
      </c>
      <c r="BX863" s="120"/>
      <c r="BY863" s="120">
        <v>0</v>
      </c>
      <c r="BZ863" s="33">
        <v>0</v>
      </c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120">
        <f>CL863+CN863+CO863</f>
        <v>0</v>
      </c>
      <c r="CL863" s="120">
        <v>0</v>
      </c>
      <c r="CM863" s="120"/>
      <c r="CN863" s="120">
        <v>0</v>
      </c>
      <c r="CO863" s="33">
        <v>0</v>
      </c>
    </row>
    <row r="864" spans="2:93" s="411" customFormat="1" ht="90.75" hidden="1" customHeight="1" x14ac:dyDescent="0.25">
      <c r="B864" s="454" t="s">
        <v>62</v>
      </c>
      <c r="C864" s="459" t="s">
        <v>344</v>
      </c>
      <c r="D864" s="413">
        <f t="shared" ref="D864:D866" si="2236">E864+G864+H864</f>
        <v>71478.675000000003</v>
      </c>
      <c r="E864" s="413">
        <f>E902+E903</f>
        <v>0</v>
      </c>
      <c r="F864" s="413"/>
      <c r="G864" s="413">
        <f t="shared" ref="G864" si="2237">G902+G903</f>
        <v>0</v>
      </c>
      <c r="H864" s="413">
        <f>H865+H866</f>
        <v>71478.675000000003</v>
      </c>
      <c r="I864" s="413"/>
      <c r="J864" s="413"/>
      <c r="K864" s="413"/>
      <c r="L864" s="413"/>
      <c r="M864" s="413"/>
      <c r="N864" s="413"/>
      <c r="O864" s="413"/>
      <c r="P864" s="413"/>
      <c r="Q864" s="413"/>
      <c r="R864" s="413"/>
      <c r="S864" s="413"/>
      <c r="T864" s="413"/>
      <c r="U864" s="413"/>
      <c r="V864" s="413"/>
      <c r="W864" s="413"/>
      <c r="X864" s="413"/>
      <c r="Y864" s="413"/>
      <c r="Z864" s="413"/>
      <c r="AA864" s="413"/>
      <c r="AB864" s="413"/>
      <c r="AC864" s="577"/>
      <c r="AD864" s="413"/>
      <c r="AE864" s="413"/>
      <c r="AF864" s="413"/>
      <c r="AG864" s="413"/>
      <c r="AH864" s="413"/>
      <c r="AI864" s="413"/>
      <c r="AJ864" s="413"/>
      <c r="AK864" s="413"/>
      <c r="AL864" s="577"/>
      <c r="AM864" s="413"/>
      <c r="AN864" s="413"/>
      <c r="AO864" s="413"/>
      <c r="AP864" s="413"/>
      <c r="AQ864" s="413"/>
      <c r="AR864" s="413"/>
      <c r="AS864" s="413"/>
      <c r="AT864" s="413"/>
      <c r="AU864" s="413">
        <f>AV864</f>
        <v>60201.4</v>
      </c>
      <c r="AV864" s="559">
        <f t="shared" ref="AV864:AV866" si="2238">AW864+AY864+AZ864</f>
        <v>60201.4</v>
      </c>
      <c r="AW864" s="413">
        <f>AW902+AW903</f>
        <v>0</v>
      </c>
      <c r="AX864" s="413"/>
      <c r="AY864" s="413">
        <f t="shared" ref="AY864" si="2239">AY902+AY903</f>
        <v>0</v>
      </c>
      <c r="AZ864" s="413">
        <f>AZ865+AZ866</f>
        <v>60201.4</v>
      </c>
      <c r="BA864" s="413">
        <f t="shared" ref="BA864:BA866" si="2240">BB864+BC864+BD864</f>
        <v>0</v>
      </c>
      <c r="BB864" s="413">
        <f>BB902+BB903</f>
        <v>0</v>
      </c>
      <c r="BC864" s="413"/>
      <c r="BD864" s="413">
        <f>BD865+BD866</f>
        <v>0</v>
      </c>
      <c r="BE864" s="413">
        <f t="shared" ref="BE864:BE866" si="2241">BF864+BG864+BH864</f>
        <v>71478.635000000009</v>
      </c>
      <c r="BF864" s="413">
        <f>BF902+BF903</f>
        <v>0</v>
      </c>
      <c r="BG864" s="413">
        <f t="shared" ref="BG864" si="2242">BG902+BG903</f>
        <v>0</v>
      </c>
      <c r="BH864" s="413">
        <f>BH865+BH866</f>
        <v>71478.635000000009</v>
      </c>
      <c r="BI864" s="495">
        <f>BJ864</f>
        <v>0</v>
      </c>
      <c r="BJ864" s="413">
        <f>BJ902+BJ903</f>
        <v>0</v>
      </c>
      <c r="BK864" s="413"/>
      <c r="BL864" s="413"/>
      <c r="BM864" s="414"/>
      <c r="BN864" s="413">
        <f t="shared" ref="BN864:BN917" si="2243">BO864+BP864+BQ864</f>
        <v>0</v>
      </c>
      <c r="BO864" s="495">
        <f>BP864</f>
        <v>0</v>
      </c>
      <c r="BP864" s="486">
        <f>BP902+BP903</f>
        <v>0</v>
      </c>
      <c r="BQ864" s="413"/>
      <c r="BR864" s="413"/>
      <c r="BS864" s="414"/>
      <c r="BT864" s="413">
        <f t="shared" ref="BT864:BT924" si="2244">BL864</f>
        <v>0</v>
      </c>
      <c r="BU864" s="414">
        <f t="shared" ref="BU864:BU924" si="2245">BM864</f>
        <v>0</v>
      </c>
      <c r="BV864" s="495">
        <f>BW864</f>
        <v>0</v>
      </c>
      <c r="BW864" s="413">
        <f>BW902+BW903</f>
        <v>0</v>
      </c>
      <c r="BX864" s="413"/>
      <c r="BY864" s="413"/>
      <c r="BZ864" s="414"/>
      <c r="CA864" s="413">
        <f t="shared" ref="CA864" si="2246">CB864+CC864+CD864</f>
        <v>0</v>
      </c>
      <c r="CB864" s="413"/>
      <c r="CC864" s="413"/>
      <c r="CD864" s="414"/>
      <c r="CE864" s="413">
        <f t="shared" ref="CE864" si="2247">CF864+CH864+CI864</f>
        <v>0</v>
      </c>
      <c r="CF864" s="413">
        <f t="shared" ref="CF864" si="2248">BW864</f>
        <v>0</v>
      </c>
      <c r="CG864" s="413"/>
      <c r="CH864" s="413">
        <f t="shared" ref="CH864" si="2249">BY864</f>
        <v>0</v>
      </c>
      <c r="CI864" s="414">
        <f t="shared" ref="CI864" si="2250">BZ864</f>
        <v>0</v>
      </c>
      <c r="CJ864" s="413"/>
      <c r="CK864" s="495">
        <f>CL864</f>
        <v>0</v>
      </c>
      <c r="CL864" s="413">
        <f>CL902+CL903</f>
        <v>0</v>
      </c>
      <c r="CM864" s="413"/>
      <c r="CN864" s="413"/>
      <c r="CO864" s="414"/>
    </row>
    <row r="865" spans="2:93" s="67" customFormat="1" ht="57" hidden="1" customHeight="1" x14ac:dyDescent="0.25">
      <c r="B865" s="460"/>
      <c r="C865" s="525" t="s">
        <v>32</v>
      </c>
      <c r="D865" s="434">
        <f t="shared" si="2236"/>
        <v>47890.600000000006</v>
      </c>
      <c r="E865" s="434">
        <f>E902</f>
        <v>0</v>
      </c>
      <c r="F865" s="434"/>
      <c r="G865" s="437"/>
      <c r="H865" s="434">
        <f>H882+H894+H897+H900</f>
        <v>47890.600000000006</v>
      </c>
      <c r="I865" s="558"/>
      <c r="J865" s="558"/>
      <c r="K865" s="558"/>
      <c r="L865" s="558"/>
      <c r="M865" s="558"/>
      <c r="N865" s="558"/>
      <c r="O865" s="558"/>
      <c r="P865" s="558"/>
      <c r="Q865" s="558"/>
      <c r="R865" s="558"/>
      <c r="S865" s="558"/>
      <c r="T865" s="558"/>
      <c r="U865" s="558"/>
      <c r="V865" s="558"/>
      <c r="W865" s="558"/>
      <c r="X865" s="558"/>
      <c r="Y865" s="558"/>
      <c r="Z865" s="558"/>
      <c r="AA865" s="558"/>
      <c r="AB865" s="558"/>
      <c r="AC865" s="580"/>
      <c r="AD865" s="558"/>
      <c r="AE865" s="558"/>
      <c r="AF865" s="558"/>
      <c r="AG865" s="558"/>
      <c r="AH865" s="558"/>
      <c r="AI865" s="558"/>
      <c r="AJ865" s="558"/>
      <c r="AK865" s="558"/>
      <c r="AL865" s="580"/>
      <c r="AM865" s="558"/>
      <c r="AN865" s="558"/>
      <c r="AO865" s="558"/>
      <c r="AP865" s="558"/>
      <c r="AQ865" s="558"/>
      <c r="AR865" s="558"/>
      <c r="AS865" s="558"/>
      <c r="AT865" s="558"/>
      <c r="AU865" s="554"/>
      <c r="AV865" s="559">
        <f t="shared" si="2238"/>
        <v>40334.9</v>
      </c>
      <c r="AW865" s="483">
        <f>AW902</f>
        <v>0</v>
      </c>
      <c r="AX865" s="483"/>
      <c r="AY865" s="485"/>
      <c r="AZ865" s="483">
        <f>AZ882+AZ894+AZ897+AZ900</f>
        <v>40334.9</v>
      </c>
      <c r="BA865" s="434">
        <f t="shared" si="2240"/>
        <v>0</v>
      </c>
      <c r="BB865" s="525">
        <f>BB882+BB902</f>
        <v>0</v>
      </c>
      <c r="BC865" s="525">
        <f t="shared" ref="BC865" si="2251">BC882+BC902</f>
        <v>0</v>
      </c>
      <c r="BD865" s="525">
        <f>BD882+BD894+BD897+BD900</f>
        <v>0</v>
      </c>
      <c r="BE865" s="525">
        <f t="shared" si="2241"/>
        <v>47890.600000000006</v>
      </c>
      <c r="BF865" s="434">
        <f>BF902</f>
        <v>0</v>
      </c>
      <c r="BG865" s="437"/>
      <c r="BH865" s="434">
        <f>BH882+BH894+BH897+BH900</f>
        <v>47890.600000000006</v>
      </c>
      <c r="BI865" s="495"/>
      <c r="BJ865" s="486"/>
      <c r="BK865" s="486"/>
      <c r="BL865" s="486"/>
      <c r="BM865" s="102"/>
      <c r="BN865" s="436"/>
      <c r="BO865" s="495"/>
      <c r="BP865" s="486"/>
      <c r="BQ865" s="486"/>
      <c r="BR865" s="486"/>
      <c r="BS865" s="102"/>
      <c r="BT865" s="436"/>
      <c r="BU865" s="102"/>
      <c r="BV865" s="495"/>
      <c r="BW865" s="436"/>
      <c r="BX865" s="436"/>
      <c r="BY865" s="436"/>
      <c r="BZ865" s="102"/>
      <c r="CA865" s="436"/>
      <c r="CB865" s="436"/>
      <c r="CC865" s="436"/>
      <c r="CD865" s="102"/>
      <c r="CE865" s="436"/>
      <c r="CF865" s="436"/>
      <c r="CG865" s="535"/>
      <c r="CH865" s="436"/>
      <c r="CI865" s="102"/>
      <c r="CJ865" s="486"/>
      <c r="CK865" s="495"/>
      <c r="CL865" s="486"/>
      <c r="CM865" s="486"/>
      <c r="CN865" s="486"/>
      <c r="CO865" s="102"/>
    </row>
    <row r="866" spans="2:93" s="67" customFormat="1" ht="52.5" hidden="1" customHeight="1" x14ac:dyDescent="0.25">
      <c r="B866" s="460"/>
      <c r="C866" s="526" t="s">
        <v>282</v>
      </c>
      <c r="D866" s="433">
        <f t="shared" si="2236"/>
        <v>23588.075000000001</v>
      </c>
      <c r="E866" s="433">
        <f>E903</f>
        <v>0</v>
      </c>
      <c r="F866" s="433"/>
      <c r="G866" s="437"/>
      <c r="H866" s="433">
        <f>H883+H895+H898+H901</f>
        <v>23588.075000000001</v>
      </c>
      <c r="I866" s="559"/>
      <c r="J866" s="559"/>
      <c r="K866" s="559"/>
      <c r="L866" s="559"/>
      <c r="M866" s="559"/>
      <c r="N866" s="559"/>
      <c r="O866" s="559"/>
      <c r="P866" s="559"/>
      <c r="Q866" s="559"/>
      <c r="R866" s="559"/>
      <c r="S866" s="559"/>
      <c r="T866" s="559"/>
      <c r="U866" s="559"/>
      <c r="V866" s="559"/>
      <c r="W866" s="559"/>
      <c r="X866" s="559"/>
      <c r="Y866" s="559"/>
      <c r="Z866" s="559"/>
      <c r="AA866" s="559"/>
      <c r="AB866" s="559"/>
      <c r="AC866" s="581"/>
      <c r="AD866" s="559"/>
      <c r="AE866" s="559"/>
      <c r="AF866" s="559"/>
      <c r="AG866" s="559"/>
      <c r="AH866" s="559"/>
      <c r="AI866" s="559"/>
      <c r="AJ866" s="559"/>
      <c r="AK866" s="559"/>
      <c r="AL866" s="581"/>
      <c r="AM866" s="559"/>
      <c r="AN866" s="559"/>
      <c r="AO866" s="559"/>
      <c r="AP866" s="559"/>
      <c r="AQ866" s="559"/>
      <c r="AR866" s="559"/>
      <c r="AS866" s="559"/>
      <c r="AT866" s="559"/>
      <c r="AU866" s="554"/>
      <c r="AV866" s="559">
        <f t="shared" si="2238"/>
        <v>19866.5</v>
      </c>
      <c r="AW866" s="482">
        <f>AW903</f>
        <v>0</v>
      </c>
      <c r="AX866" s="482"/>
      <c r="AY866" s="485"/>
      <c r="AZ866" s="482">
        <f>AZ883+AZ895+AZ898+AZ901</f>
        <v>19866.5</v>
      </c>
      <c r="BA866" s="433">
        <f t="shared" si="2240"/>
        <v>0</v>
      </c>
      <c r="BB866" s="526">
        <f>BB903</f>
        <v>0</v>
      </c>
      <c r="BC866" s="526">
        <f t="shared" ref="BC866" si="2252">BC903</f>
        <v>0</v>
      </c>
      <c r="BD866" s="526">
        <f>BD883+BD895+BD898+BD901</f>
        <v>0</v>
      </c>
      <c r="BE866" s="526">
        <f t="shared" si="2241"/>
        <v>23588.035</v>
      </c>
      <c r="BF866" s="433">
        <f>BF903</f>
        <v>0</v>
      </c>
      <c r="BG866" s="437"/>
      <c r="BH866" s="433">
        <f>BH883+BH895+BH898+BH901</f>
        <v>23588.035</v>
      </c>
      <c r="BI866" s="495"/>
      <c r="BJ866" s="486"/>
      <c r="BK866" s="486"/>
      <c r="BL866" s="486"/>
      <c r="BM866" s="102"/>
      <c r="BN866" s="436"/>
      <c r="BO866" s="495"/>
      <c r="BP866" s="486"/>
      <c r="BQ866" s="486"/>
      <c r="BR866" s="486"/>
      <c r="BS866" s="102"/>
      <c r="BT866" s="436"/>
      <c r="BU866" s="102"/>
      <c r="BV866" s="495"/>
      <c r="BW866" s="436"/>
      <c r="BX866" s="436"/>
      <c r="BY866" s="436"/>
      <c r="BZ866" s="102"/>
      <c r="CA866" s="436"/>
      <c r="CB866" s="436"/>
      <c r="CC866" s="436"/>
      <c r="CD866" s="102"/>
      <c r="CE866" s="436"/>
      <c r="CF866" s="436"/>
      <c r="CG866" s="535"/>
      <c r="CH866" s="436"/>
      <c r="CI866" s="102"/>
      <c r="CJ866" s="486"/>
      <c r="CK866" s="495"/>
      <c r="CL866" s="486"/>
      <c r="CM866" s="486"/>
      <c r="CN866" s="486"/>
      <c r="CO866" s="102"/>
    </row>
    <row r="867" spans="2:93" s="67" customFormat="1" ht="143.25" hidden="1" customHeight="1" x14ac:dyDescent="0.25">
      <c r="B867" s="460">
        <v>1</v>
      </c>
      <c r="C867" s="133" t="s">
        <v>280</v>
      </c>
      <c r="D867" s="436"/>
      <c r="E867" s="436"/>
      <c r="F867" s="436"/>
      <c r="G867" s="436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554"/>
      <c r="AV867" s="559"/>
      <c r="AW867" s="486"/>
      <c r="AX867" s="486"/>
      <c r="AY867" s="486"/>
      <c r="AZ867" s="102"/>
      <c r="BA867" s="437"/>
      <c r="BB867" s="102"/>
      <c r="BC867" s="102"/>
      <c r="BD867" s="102"/>
      <c r="BE867" s="533"/>
      <c r="BF867" s="437"/>
      <c r="BG867" s="437"/>
      <c r="BH867" s="437"/>
      <c r="BI867" s="495"/>
      <c r="BJ867" s="486"/>
      <c r="BK867" s="486"/>
      <c r="BL867" s="486"/>
      <c r="BM867" s="102"/>
      <c r="BN867" s="436"/>
      <c r="BO867" s="495"/>
      <c r="BP867" s="486"/>
      <c r="BQ867" s="486"/>
      <c r="BR867" s="486"/>
      <c r="BS867" s="102"/>
      <c r="BT867" s="436"/>
      <c r="BU867" s="102"/>
      <c r="BV867" s="495"/>
      <c r="BW867" s="436"/>
      <c r="BX867" s="436"/>
      <c r="BY867" s="436"/>
      <c r="BZ867" s="102"/>
      <c r="CA867" s="436"/>
      <c r="CB867" s="436"/>
      <c r="CC867" s="436"/>
      <c r="CD867" s="102"/>
      <c r="CE867" s="436"/>
      <c r="CF867" s="436"/>
      <c r="CG867" s="535"/>
      <c r="CH867" s="436"/>
      <c r="CI867" s="102"/>
      <c r="CJ867" s="486"/>
      <c r="CK867" s="495"/>
      <c r="CL867" s="486"/>
      <c r="CM867" s="486"/>
      <c r="CN867" s="486"/>
      <c r="CO867" s="102"/>
    </row>
    <row r="868" spans="2:93" s="25" customFormat="1" ht="46.5" hidden="1" customHeight="1" x14ac:dyDescent="0.25">
      <c r="B868" s="461"/>
      <c r="C868" s="525" t="s">
        <v>32</v>
      </c>
      <c r="D868" s="434"/>
      <c r="E868" s="434"/>
      <c r="F868" s="434"/>
      <c r="G868" s="434"/>
      <c r="H868" s="300"/>
      <c r="I868" s="300"/>
      <c r="J868" s="300"/>
      <c r="K868" s="300"/>
      <c r="L868" s="300"/>
      <c r="M868" s="300"/>
      <c r="N868" s="300"/>
      <c r="O868" s="300"/>
      <c r="P868" s="300"/>
      <c r="Q868" s="300"/>
      <c r="R868" s="300"/>
      <c r="S868" s="300"/>
      <c r="T868" s="300"/>
      <c r="U868" s="300"/>
      <c r="V868" s="300"/>
      <c r="W868" s="300"/>
      <c r="X868" s="300"/>
      <c r="Y868" s="300"/>
      <c r="Z868" s="300"/>
      <c r="AA868" s="300"/>
      <c r="AB868" s="300"/>
      <c r="AC868" s="300"/>
      <c r="AD868" s="300"/>
      <c r="AE868" s="300"/>
      <c r="AF868" s="300"/>
      <c r="AG868" s="300"/>
      <c r="AH868" s="300"/>
      <c r="AI868" s="300"/>
      <c r="AJ868" s="300"/>
      <c r="AK868" s="300"/>
      <c r="AL868" s="300"/>
      <c r="AM868" s="300"/>
      <c r="AN868" s="300"/>
      <c r="AO868" s="300"/>
      <c r="AP868" s="300"/>
      <c r="AQ868" s="300"/>
      <c r="AR868" s="300"/>
      <c r="AS868" s="300"/>
      <c r="AT868" s="300"/>
      <c r="AU868" s="558"/>
      <c r="AV868" s="559"/>
      <c r="AW868" s="483"/>
      <c r="AX868" s="483"/>
      <c r="AY868" s="483"/>
      <c r="AZ868" s="300"/>
      <c r="BA868" s="434"/>
      <c r="BB868" s="300"/>
      <c r="BC868" s="300"/>
      <c r="BD868" s="300"/>
      <c r="BE868" s="525">
        <f>BH868</f>
        <v>0</v>
      </c>
      <c r="BF868" s="434"/>
      <c r="BG868" s="434"/>
      <c r="BH868" s="434">
        <f>'[22]Свод (краткий)'!$W$13</f>
        <v>0</v>
      </c>
      <c r="BI868" s="490"/>
      <c r="BJ868" s="483"/>
      <c r="BK868" s="483"/>
      <c r="BL868" s="483"/>
      <c r="BM868" s="300"/>
      <c r="BN868" s="434"/>
      <c r="BO868" s="490"/>
      <c r="BP868" s="483"/>
      <c r="BQ868" s="483"/>
      <c r="BR868" s="483"/>
      <c r="BS868" s="300"/>
      <c r="BT868" s="434"/>
      <c r="BU868" s="300"/>
      <c r="BV868" s="490"/>
      <c r="BW868" s="434"/>
      <c r="BX868" s="434"/>
      <c r="BY868" s="434"/>
      <c r="BZ868" s="300"/>
      <c r="CA868" s="434"/>
      <c r="CB868" s="434"/>
      <c r="CC868" s="434"/>
      <c r="CD868" s="300"/>
      <c r="CE868" s="434"/>
      <c r="CF868" s="434"/>
      <c r="CG868" s="525"/>
      <c r="CH868" s="434"/>
      <c r="CI868" s="300"/>
      <c r="CJ868" s="483"/>
      <c r="CK868" s="490"/>
      <c r="CL868" s="483"/>
      <c r="CM868" s="483"/>
      <c r="CN868" s="483"/>
      <c r="CO868" s="300"/>
    </row>
    <row r="869" spans="2:93" s="44" customFormat="1" ht="48" hidden="1" customHeight="1" x14ac:dyDescent="0.25">
      <c r="B869" s="151"/>
      <c r="C869" s="526" t="s">
        <v>282</v>
      </c>
      <c r="D869" s="433"/>
      <c r="E869" s="433"/>
      <c r="F869" s="433"/>
      <c r="G869" s="43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559"/>
      <c r="AV869" s="559"/>
      <c r="AW869" s="482"/>
      <c r="AX869" s="482"/>
      <c r="AY869" s="482"/>
      <c r="AZ869" s="21"/>
      <c r="BA869" s="433"/>
      <c r="BB869" s="21"/>
      <c r="BC869" s="21"/>
      <c r="BD869" s="21"/>
      <c r="BE869" s="526"/>
      <c r="BF869" s="433"/>
      <c r="BG869" s="433"/>
      <c r="BH869" s="433"/>
      <c r="BI869" s="491"/>
      <c r="BJ869" s="482"/>
      <c r="BK869" s="482"/>
      <c r="BL869" s="482"/>
      <c r="BM869" s="21"/>
      <c r="BN869" s="433"/>
      <c r="BO869" s="491"/>
      <c r="BP869" s="482"/>
      <c r="BQ869" s="482"/>
      <c r="BR869" s="482"/>
      <c r="BS869" s="21"/>
      <c r="BT869" s="433"/>
      <c r="BU869" s="21"/>
      <c r="BV869" s="491"/>
      <c r="BW869" s="433"/>
      <c r="BX869" s="433"/>
      <c r="BY869" s="433"/>
      <c r="BZ869" s="21"/>
      <c r="CA869" s="433"/>
      <c r="CB869" s="433"/>
      <c r="CC869" s="433"/>
      <c r="CD869" s="21"/>
      <c r="CE869" s="433"/>
      <c r="CF869" s="433"/>
      <c r="CG869" s="526"/>
      <c r="CH869" s="433"/>
      <c r="CI869" s="21"/>
      <c r="CJ869" s="482"/>
      <c r="CK869" s="491"/>
      <c r="CL869" s="482"/>
      <c r="CM869" s="482"/>
      <c r="CN869" s="482"/>
      <c r="CO869" s="21"/>
    </row>
    <row r="870" spans="2:93" s="67" customFormat="1" ht="165.75" hidden="1" customHeight="1" x14ac:dyDescent="0.25">
      <c r="B870" s="460">
        <v>2</v>
      </c>
      <c r="C870" s="133" t="s">
        <v>281</v>
      </c>
      <c r="D870" s="436"/>
      <c r="E870" s="436"/>
      <c r="F870" s="436"/>
      <c r="G870" s="436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554"/>
      <c r="AV870" s="559"/>
      <c r="AW870" s="486"/>
      <c r="AX870" s="486"/>
      <c r="AY870" s="486"/>
      <c r="AZ870" s="102"/>
      <c r="BA870" s="437"/>
      <c r="BB870" s="102"/>
      <c r="BC870" s="102"/>
      <c r="BD870" s="102"/>
      <c r="BE870" s="533"/>
      <c r="BF870" s="437"/>
      <c r="BG870" s="437"/>
      <c r="BH870" s="437"/>
      <c r="BI870" s="495"/>
      <c r="BJ870" s="486"/>
      <c r="BK870" s="486"/>
      <c r="BL870" s="486"/>
      <c r="BM870" s="102"/>
      <c r="BN870" s="436"/>
      <c r="BO870" s="495"/>
      <c r="BP870" s="486"/>
      <c r="BQ870" s="486"/>
      <c r="BR870" s="486"/>
      <c r="BS870" s="102"/>
      <c r="BT870" s="436"/>
      <c r="BU870" s="102"/>
      <c r="BV870" s="495"/>
      <c r="BW870" s="436"/>
      <c r="BX870" s="436"/>
      <c r="BY870" s="436"/>
      <c r="BZ870" s="102"/>
      <c r="CA870" s="436"/>
      <c r="CB870" s="436"/>
      <c r="CC870" s="436"/>
      <c r="CD870" s="102"/>
      <c r="CE870" s="436"/>
      <c r="CF870" s="436"/>
      <c r="CG870" s="535"/>
      <c r="CH870" s="436"/>
      <c r="CI870" s="102"/>
      <c r="CJ870" s="486"/>
      <c r="CK870" s="495"/>
      <c r="CL870" s="486"/>
      <c r="CM870" s="486"/>
      <c r="CN870" s="486"/>
      <c r="CO870" s="102"/>
    </row>
    <row r="871" spans="2:93" s="67" customFormat="1" ht="49.5" hidden="1" customHeight="1" x14ac:dyDescent="0.25">
      <c r="B871" s="460"/>
      <c r="C871" s="525" t="s">
        <v>32</v>
      </c>
      <c r="D871" s="436"/>
      <c r="E871" s="436"/>
      <c r="F871" s="436"/>
      <c r="G871" s="436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554"/>
      <c r="AV871" s="559"/>
      <c r="AW871" s="486"/>
      <c r="AX871" s="486"/>
      <c r="AY871" s="486"/>
      <c r="AZ871" s="102"/>
      <c r="BA871" s="437"/>
      <c r="BB871" s="102"/>
      <c r="BC871" s="102"/>
      <c r="BD871" s="102"/>
      <c r="BE871" s="533"/>
      <c r="BF871" s="437"/>
      <c r="BG871" s="437"/>
      <c r="BH871" s="437"/>
      <c r="BI871" s="495"/>
      <c r="BJ871" s="486"/>
      <c r="BK871" s="486"/>
      <c r="BL871" s="486"/>
      <c r="BM871" s="102"/>
      <c r="BN871" s="436"/>
      <c r="BO871" s="495"/>
      <c r="BP871" s="486"/>
      <c r="BQ871" s="486"/>
      <c r="BR871" s="486"/>
      <c r="BS871" s="102"/>
      <c r="BT871" s="436"/>
      <c r="BU871" s="102"/>
      <c r="BV871" s="495"/>
      <c r="BW871" s="436"/>
      <c r="BX871" s="436"/>
      <c r="BY871" s="436"/>
      <c r="BZ871" s="102"/>
      <c r="CA871" s="436"/>
      <c r="CB871" s="436"/>
      <c r="CC871" s="436"/>
      <c r="CD871" s="102"/>
      <c r="CE871" s="436"/>
      <c r="CF871" s="436"/>
      <c r="CG871" s="535"/>
      <c r="CH871" s="436"/>
      <c r="CI871" s="102"/>
      <c r="CJ871" s="486"/>
      <c r="CK871" s="495"/>
      <c r="CL871" s="486"/>
      <c r="CM871" s="486"/>
      <c r="CN871" s="486"/>
      <c r="CO871" s="102"/>
    </row>
    <row r="872" spans="2:93" s="67" customFormat="1" ht="39" hidden="1" customHeight="1" x14ac:dyDescent="0.25">
      <c r="B872" s="460"/>
      <c r="C872" s="526" t="s">
        <v>282</v>
      </c>
      <c r="D872" s="436"/>
      <c r="E872" s="436"/>
      <c r="F872" s="436"/>
      <c r="G872" s="436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554"/>
      <c r="AV872" s="559"/>
      <c r="AW872" s="486"/>
      <c r="AX872" s="486"/>
      <c r="AY872" s="486"/>
      <c r="AZ872" s="102"/>
      <c r="BA872" s="437"/>
      <c r="BB872" s="102"/>
      <c r="BC872" s="102"/>
      <c r="BD872" s="102"/>
      <c r="BE872" s="533"/>
      <c r="BF872" s="437"/>
      <c r="BG872" s="437"/>
      <c r="BH872" s="437"/>
      <c r="BI872" s="495"/>
      <c r="BJ872" s="486"/>
      <c r="BK872" s="486"/>
      <c r="BL872" s="486"/>
      <c r="BM872" s="102"/>
      <c r="BN872" s="436"/>
      <c r="BO872" s="495"/>
      <c r="BP872" s="486"/>
      <c r="BQ872" s="486"/>
      <c r="BR872" s="486"/>
      <c r="BS872" s="102"/>
      <c r="BT872" s="436"/>
      <c r="BU872" s="102"/>
      <c r="BV872" s="495"/>
      <c r="BW872" s="436"/>
      <c r="BX872" s="436"/>
      <c r="BY872" s="436"/>
      <c r="BZ872" s="102"/>
      <c r="CA872" s="436"/>
      <c r="CB872" s="436"/>
      <c r="CC872" s="436"/>
      <c r="CD872" s="102"/>
      <c r="CE872" s="436"/>
      <c r="CF872" s="436"/>
      <c r="CG872" s="535"/>
      <c r="CH872" s="436"/>
      <c r="CI872" s="102"/>
      <c r="CJ872" s="486"/>
      <c r="CK872" s="495"/>
      <c r="CL872" s="486"/>
      <c r="CM872" s="486"/>
      <c r="CN872" s="486"/>
      <c r="CO872" s="102"/>
    </row>
    <row r="873" spans="2:93" s="67" customFormat="1" ht="39" hidden="1" customHeight="1" x14ac:dyDescent="0.25">
      <c r="B873" s="211">
        <v>2</v>
      </c>
      <c r="C873" s="133" t="s">
        <v>464</v>
      </c>
      <c r="D873" s="188">
        <f>F873</f>
        <v>0</v>
      </c>
      <c r="E873" s="120">
        <v>0</v>
      </c>
      <c r="F873" s="120">
        <v>0</v>
      </c>
      <c r="G873" s="538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88">
        <f t="shared" ref="S873:S920" si="2253">U873+W873+Y873+AA873</f>
        <v>0</v>
      </c>
      <c r="T873" s="569" t="e">
        <f t="shared" ref="T873:T920" si="2254">S873/D873</f>
        <v>#DIV/0!</v>
      </c>
      <c r="U873" s="102"/>
      <c r="V873" s="102"/>
      <c r="W873" s="120"/>
      <c r="X873" s="102"/>
      <c r="Y873" s="102"/>
      <c r="Z873" s="102"/>
      <c r="AA873" s="102"/>
      <c r="AB873" s="102"/>
      <c r="AC873" s="102"/>
      <c r="AD873" s="102"/>
      <c r="AE873" s="102"/>
      <c r="AF873" s="575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20">
        <f>AX873-F873</f>
        <v>11412.5</v>
      </c>
      <c r="AV873" s="120">
        <f>AX873</f>
        <v>11412.5</v>
      </c>
      <c r="AW873" s="120"/>
      <c r="AX873" s="120">
        <f>AX874+AX875+AX876+AX877</f>
        <v>11412.5</v>
      </c>
      <c r="AY873" s="538"/>
      <c r="AZ873" s="102"/>
      <c r="BA873" s="541"/>
      <c r="BB873" s="102"/>
      <c r="BC873" s="102"/>
      <c r="BD873" s="102"/>
      <c r="BE873" s="541"/>
      <c r="BF873" s="541"/>
      <c r="BG873" s="541"/>
      <c r="BH873" s="541"/>
      <c r="BI873" s="538"/>
      <c r="BJ873" s="538"/>
      <c r="BK873" s="538"/>
      <c r="BL873" s="538"/>
      <c r="BM873" s="102"/>
      <c r="BN873" s="538"/>
      <c r="BO873" s="538"/>
      <c r="BP873" s="538"/>
      <c r="BQ873" s="538"/>
      <c r="BR873" s="538"/>
      <c r="BS873" s="102"/>
      <c r="BT873" s="538"/>
      <c r="BU873" s="102"/>
      <c r="BV873" s="538"/>
      <c r="BW873" s="538"/>
      <c r="BX873" s="538"/>
      <c r="BY873" s="538"/>
      <c r="BZ873" s="102"/>
      <c r="CA873" s="538"/>
      <c r="CB873" s="538"/>
      <c r="CC873" s="538"/>
      <c r="CD873" s="102"/>
      <c r="CE873" s="538"/>
      <c r="CF873" s="538"/>
      <c r="CG873" s="538"/>
      <c r="CH873" s="538"/>
      <c r="CI873" s="102"/>
      <c r="CJ873" s="538"/>
      <c r="CK873" s="538"/>
      <c r="CL873" s="538"/>
      <c r="CM873" s="538"/>
      <c r="CN873" s="538"/>
      <c r="CO873" s="102"/>
    </row>
    <row r="874" spans="2:93" s="67" customFormat="1" ht="105" hidden="1" customHeight="1" x14ac:dyDescent="0.25">
      <c r="B874" s="471">
        <v>2</v>
      </c>
      <c r="C874" s="133" t="s">
        <v>431</v>
      </c>
      <c r="D874" s="123">
        <f>F874</f>
        <v>6560</v>
      </c>
      <c r="E874" s="123">
        <v>0</v>
      </c>
      <c r="F874" s="120">
        <v>6560</v>
      </c>
      <c r="G874" s="538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88">
        <f t="shared" si="2253"/>
        <v>0</v>
      </c>
      <c r="T874" s="569">
        <f t="shared" si="2254"/>
        <v>0</v>
      </c>
      <c r="U874" s="102"/>
      <c r="V874" s="102"/>
      <c r="W874" s="102"/>
      <c r="X874" s="102"/>
      <c r="Y874" s="102"/>
      <c r="Z874" s="102"/>
      <c r="AA874" s="102"/>
      <c r="AB874" s="102"/>
      <c r="AC874" s="188">
        <f>AG874</f>
        <v>0</v>
      </c>
      <c r="AD874" s="586">
        <f>AC874/D874</f>
        <v>0</v>
      </c>
      <c r="AE874" s="120"/>
      <c r="AF874" s="575"/>
      <c r="AG874" s="188">
        <v>0</v>
      </c>
      <c r="AH874" s="586">
        <f>AG874/D874</f>
        <v>0</v>
      </c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20">
        <f>AX874-F874</f>
        <v>-1400</v>
      </c>
      <c r="AV874" s="120">
        <f>AX874</f>
        <v>5160</v>
      </c>
      <c r="AW874" s="538"/>
      <c r="AX874" s="120">
        <f>'[15]2 вариант (2)'!$L$812</f>
        <v>5160</v>
      </c>
      <c r="AY874" s="538"/>
      <c r="AZ874" s="102"/>
      <c r="BA874" s="541"/>
      <c r="BB874" s="102"/>
      <c r="BC874" s="102"/>
      <c r="BD874" s="102"/>
      <c r="BE874" s="541"/>
      <c r="BF874" s="541"/>
      <c r="BG874" s="541"/>
      <c r="BH874" s="541"/>
      <c r="BI874" s="538"/>
      <c r="BJ874" s="538"/>
      <c r="BK874" s="538"/>
      <c r="BL874" s="538"/>
      <c r="BM874" s="102"/>
      <c r="BN874" s="538"/>
      <c r="BO874" s="538"/>
      <c r="BP874" s="538"/>
      <c r="BQ874" s="538"/>
      <c r="BR874" s="538"/>
      <c r="BS874" s="102"/>
      <c r="BT874" s="538"/>
      <c r="BU874" s="102"/>
      <c r="BV874" s="538"/>
      <c r="BW874" s="538"/>
      <c r="BX874" s="538"/>
      <c r="BY874" s="538"/>
      <c r="BZ874" s="102"/>
      <c r="CA874" s="538"/>
      <c r="CB874" s="538"/>
      <c r="CC874" s="538"/>
      <c r="CD874" s="102"/>
      <c r="CE874" s="538"/>
      <c r="CF874" s="538"/>
      <c r="CG874" s="538"/>
      <c r="CH874" s="538"/>
      <c r="CI874" s="102"/>
      <c r="CJ874" s="538"/>
      <c r="CK874" s="538"/>
      <c r="CL874" s="538"/>
      <c r="CM874" s="538"/>
      <c r="CN874" s="538"/>
      <c r="CO874" s="102"/>
    </row>
    <row r="875" spans="2:93" s="67" customFormat="1" ht="102.75" hidden="1" customHeight="1" x14ac:dyDescent="0.25">
      <c r="B875" s="460"/>
      <c r="C875" s="133" t="s">
        <v>432</v>
      </c>
      <c r="D875" s="185"/>
      <c r="E875" s="538"/>
      <c r="F875" s="120">
        <v>0</v>
      </c>
      <c r="G875" s="538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579">
        <f t="shared" si="2253"/>
        <v>0</v>
      </c>
      <c r="T875" s="572" t="e">
        <f t="shared" si="2254"/>
        <v>#DIV/0!</v>
      </c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575" t="e">
        <f t="shared" ref="AF875:AF877" si="2255">AE875/E875</f>
        <v>#DIV/0!</v>
      </c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20">
        <f t="shared" ref="AU875:AU877" si="2256">AX875-F875</f>
        <v>1400</v>
      </c>
      <c r="AV875" s="120">
        <f t="shared" ref="AV875:AV877" si="2257">AX875</f>
        <v>1400</v>
      </c>
      <c r="AW875" s="538"/>
      <c r="AX875" s="120">
        <f>'[15]2 вариант (2)'!$L$813</f>
        <v>1400</v>
      </c>
      <c r="AY875" s="538"/>
      <c r="AZ875" s="102"/>
      <c r="BA875" s="541"/>
      <c r="BB875" s="102"/>
      <c r="BC875" s="102"/>
      <c r="BD875" s="102"/>
      <c r="BE875" s="541"/>
      <c r="BF875" s="541"/>
      <c r="BG875" s="541"/>
      <c r="BH875" s="541"/>
      <c r="BI875" s="538"/>
      <c r="BJ875" s="538"/>
      <c r="BK875" s="538"/>
      <c r="BL875" s="538"/>
      <c r="BM875" s="102"/>
      <c r="BN875" s="538"/>
      <c r="BO875" s="538"/>
      <c r="BP875" s="538"/>
      <c r="BQ875" s="538"/>
      <c r="BR875" s="538"/>
      <c r="BS875" s="102"/>
      <c r="BT875" s="538"/>
      <c r="BU875" s="102"/>
      <c r="BV875" s="538"/>
      <c r="BW875" s="538"/>
      <c r="BX875" s="538"/>
      <c r="BY875" s="538"/>
      <c r="BZ875" s="102"/>
      <c r="CA875" s="538"/>
      <c r="CB875" s="538"/>
      <c r="CC875" s="538"/>
      <c r="CD875" s="102"/>
      <c r="CE875" s="538"/>
      <c r="CF875" s="538"/>
      <c r="CG875" s="538"/>
      <c r="CH875" s="538"/>
      <c r="CI875" s="102"/>
      <c r="CJ875" s="538"/>
      <c r="CK875" s="538"/>
      <c r="CL875" s="538"/>
      <c r="CM875" s="538"/>
      <c r="CN875" s="538"/>
      <c r="CO875" s="102"/>
    </row>
    <row r="876" spans="2:93" s="67" customFormat="1" ht="100.5" hidden="1" customHeight="1" x14ac:dyDescent="0.25">
      <c r="B876" s="460"/>
      <c r="C876" s="133" t="s">
        <v>433</v>
      </c>
      <c r="D876" s="185"/>
      <c r="E876" s="538"/>
      <c r="F876" s="120">
        <v>0</v>
      </c>
      <c r="G876" s="538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579">
        <f t="shared" si="2253"/>
        <v>0</v>
      </c>
      <c r="T876" s="572" t="e">
        <f t="shared" si="2254"/>
        <v>#DIV/0!</v>
      </c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575" t="e">
        <f t="shared" si="2255"/>
        <v>#DIV/0!</v>
      </c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20">
        <f t="shared" si="2256"/>
        <v>3752.5</v>
      </c>
      <c r="AV876" s="120">
        <f t="shared" si="2257"/>
        <v>3752.5</v>
      </c>
      <c r="AW876" s="538"/>
      <c r="AX876" s="120">
        <f>'[15]2 вариант (2)'!$L$814</f>
        <v>3752.5</v>
      </c>
      <c r="AY876" s="538"/>
      <c r="AZ876" s="102"/>
      <c r="BA876" s="541"/>
      <c r="BB876" s="102"/>
      <c r="BC876" s="102"/>
      <c r="BD876" s="102"/>
      <c r="BE876" s="541"/>
      <c r="BF876" s="541"/>
      <c r="BG876" s="541"/>
      <c r="BH876" s="541"/>
      <c r="BI876" s="538"/>
      <c r="BJ876" s="538"/>
      <c r="BK876" s="538"/>
      <c r="BL876" s="538"/>
      <c r="BM876" s="102"/>
      <c r="BN876" s="538"/>
      <c r="BO876" s="538"/>
      <c r="BP876" s="538"/>
      <c r="BQ876" s="538"/>
      <c r="BR876" s="538"/>
      <c r="BS876" s="102"/>
      <c r="BT876" s="538"/>
      <c r="BU876" s="102"/>
      <c r="BV876" s="538"/>
      <c r="BW876" s="538"/>
      <c r="BX876" s="538"/>
      <c r="BY876" s="538"/>
      <c r="BZ876" s="102"/>
      <c r="CA876" s="538"/>
      <c r="CB876" s="538"/>
      <c r="CC876" s="538"/>
      <c r="CD876" s="102"/>
      <c r="CE876" s="538"/>
      <c r="CF876" s="538"/>
      <c r="CG876" s="538"/>
      <c r="CH876" s="538"/>
      <c r="CI876" s="102"/>
      <c r="CJ876" s="538"/>
      <c r="CK876" s="538"/>
      <c r="CL876" s="538"/>
      <c r="CM876" s="538"/>
      <c r="CN876" s="538"/>
      <c r="CO876" s="102"/>
    </row>
    <row r="877" spans="2:93" s="67" customFormat="1" ht="114" hidden="1" customHeight="1" x14ac:dyDescent="0.25">
      <c r="B877" s="460"/>
      <c r="C877" s="133" t="s">
        <v>434</v>
      </c>
      <c r="D877" s="185"/>
      <c r="E877" s="538"/>
      <c r="F877" s="120">
        <v>0</v>
      </c>
      <c r="G877" s="538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579">
        <f t="shared" si="2253"/>
        <v>0</v>
      </c>
      <c r="T877" s="572" t="e">
        <f t="shared" si="2254"/>
        <v>#DIV/0!</v>
      </c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575" t="e">
        <f t="shared" si="2255"/>
        <v>#DIV/0!</v>
      </c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20">
        <f t="shared" si="2256"/>
        <v>1100</v>
      </c>
      <c r="AV877" s="120">
        <f t="shared" si="2257"/>
        <v>1100</v>
      </c>
      <c r="AW877" s="538"/>
      <c r="AX877" s="120">
        <f>'[15]2 вариант (2)'!$L$815</f>
        <v>1100</v>
      </c>
      <c r="AY877" s="538"/>
      <c r="AZ877" s="102"/>
      <c r="BA877" s="541"/>
      <c r="BB877" s="102"/>
      <c r="BC877" s="102"/>
      <c r="BD877" s="102"/>
      <c r="BE877" s="541"/>
      <c r="BF877" s="541"/>
      <c r="BG877" s="541"/>
      <c r="BH877" s="541"/>
      <c r="BI877" s="538"/>
      <c r="BJ877" s="538"/>
      <c r="BK877" s="538"/>
      <c r="BL877" s="538"/>
      <c r="BM877" s="102"/>
      <c r="BN877" s="538"/>
      <c r="BO877" s="538"/>
      <c r="BP877" s="538"/>
      <c r="BQ877" s="538"/>
      <c r="BR877" s="538"/>
      <c r="BS877" s="102"/>
      <c r="BT877" s="538"/>
      <c r="BU877" s="102"/>
      <c r="BV877" s="538"/>
      <c r="BW877" s="538"/>
      <c r="BX877" s="538"/>
      <c r="BY877" s="538"/>
      <c r="BZ877" s="102"/>
      <c r="CA877" s="538"/>
      <c r="CB877" s="538"/>
      <c r="CC877" s="538"/>
      <c r="CD877" s="102"/>
      <c r="CE877" s="538"/>
      <c r="CF877" s="538"/>
      <c r="CG877" s="538"/>
      <c r="CH877" s="538"/>
      <c r="CI877" s="102"/>
      <c r="CJ877" s="538"/>
      <c r="CK877" s="538"/>
      <c r="CL877" s="538"/>
      <c r="CM877" s="538"/>
      <c r="CN877" s="538"/>
      <c r="CO877" s="102"/>
    </row>
    <row r="878" spans="2:93" s="467" customFormat="1" ht="81" customHeight="1" x14ac:dyDescent="0.25">
      <c r="B878" s="470">
        <v>2</v>
      </c>
      <c r="C878" s="468" t="s">
        <v>411</v>
      </c>
      <c r="D878" s="451">
        <f>H878</f>
        <v>60201.4</v>
      </c>
      <c r="E878" s="465">
        <v>0</v>
      </c>
      <c r="F878" s="465"/>
      <c r="G878" s="465"/>
      <c r="H878" s="451">
        <f>H879+H880</f>
        <v>60201.4</v>
      </c>
      <c r="I878" s="451">
        <f t="shared" ref="I878:I883" si="2258">Q878</f>
        <v>40835.002189999999</v>
      </c>
      <c r="J878" s="570">
        <f t="shared" ref="J878:J883" si="2259">I878/D878</f>
        <v>0.67830652094469557</v>
      </c>
      <c r="K878" s="465"/>
      <c r="L878" s="465"/>
      <c r="M878" s="465"/>
      <c r="N878" s="465"/>
      <c r="O878" s="465"/>
      <c r="P878" s="465"/>
      <c r="Q878" s="451">
        <f>Q879+Q880</f>
        <v>40835.002189999999</v>
      </c>
      <c r="R878" s="570">
        <f t="shared" ref="R878:R883" si="2260">Q878/H878</f>
        <v>0.67830652094469557</v>
      </c>
      <c r="S878" s="451">
        <f t="shared" si="2253"/>
        <v>40835.002189999999</v>
      </c>
      <c r="T878" s="782">
        <f t="shared" si="2254"/>
        <v>0.67830652094469557</v>
      </c>
      <c r="U878" s="465"/>
      <c r="V878" s="465"/>
      <c r="W878" s="465"/>
      <c r="X878" s="465"/>
      <c r="Y878" s="465"/>
      <c r="Z878" s="465"/>
      <c r="AA878" s="451">
        <f>AA879+AA880</f>
        <v>40835.002189999999</v>
      </c>
      <c r="AB878" s="570">
        <f t="shared" ref="AB878:AB883" si="2261">AA878/D878</f>
        <v>0.67830652094469557</v>
      </c>
      <c r="AC878" s="451">
        <f>AE878+AG878+AI878+AK878</f>
        <v>60201.4</v>
      </c>
      <c r="AD878" s="620">
        <f t="shared" ref="AD878:AD883" si="2262">AC878/D878</f>
        <v>1</v>
      </c>
      <c r="AE878" s="465"/>
      <c r="AF878" s="465"/>
      <c r="AG878" s="465"/>
      <c r="AH878" s="465"/>
      <c r="AI878" s="465"/>
      <c r="AJ878" s="465"/>
      <c r="AK878" s="451">
        <f>AK879+AK880</f>
        <v>60201.4</v>
      </c>
      <c r="AL878" s="465"/>
      <c r="AM878" s="465"/>
      <c r="AN878" s="465"/>
      <c r="AO878" s="465"/>
      <c r="AP878" s="465"/>
      <c r="AQ878" s="465"/>
      <c r="AR878" s="465"/>
      <c r="AS878" s="465"/>
      <c r="AT878" s="465"/>
      <c r="AU878" s="465">
        <f>AU879+AU880</f>
        <v>0</v>
      </c>
      <c r="AV878" s="465">
        <f>AZ878</f>
        <v>60201.4</v>
      </c>
      <c r="AW878" s="465">
        <v>0</v>
      </c>
      <c r="AX878" s="465"/>
      <c r="AY878" s="465"/>
      <c r="AZ878" s="465">
        <f>AZ879+AZ880</f>
        <v>60201.4</v>
      </c>
      <c r="BA878" s="465"/>
      <c r="BB878" s="465"/>
      <c r="BC878" s="465"/>
      <c r="BD878" s="465"/>
      <c r="BE878" s="465"/>
      <c r="BF878" s="465"/>
      <c r="BG878" s="465"/>
      <c r="BH878" s="465"/>
      <c r="BI878" s="465">
        <f>BM878</f>
        <v>18205</v>
      </c>
      <c r="BJ878" s="465"/>
      <c r="BK878" s="465"/>
      <c r="BL878" s="465"/>
      <c r="BM878" s="465">
        <f>BM879+BM880</f>
        <v>18205</v>
      </c>
      <c r="BN878" s="465">
        <f>BN879+BN880</f>
        <v>0</v>
      </c>
      <c r="BO878" s="465">
        <f>BS878</f>
        <v>18205</v>
      </c>
      <c r="BP878" s="465"/>
      <c r="BQ878" s="465"/>
      <c r="BR878" s="465"/>
      <c r="BS878" s="465">
        <f>BS879+BS880</f>
        <v>18205</v>
      </c>
      <c r="BT878" s="465"/>
      <c r="BU878" s="465"/>
      <c r="BV878" s="465"/>
      <c r="BW878" s="465"/>
      <c r="BX878" s="465"/>
      <c r="BY878" s="465"/>
      <c r="BZ878" s="465"/>
      <c r="CA878" s="465"/>
      <c r="CB878" s="465"/>
      <c r="CC878" s="465"/>
      <c r="CD878" s="465"/>
      <c r="CE878" s="465">
        <f>CI878</f>
        <v>69501.2</v>
      </c>
      <c r="CF878" s="465"/>
      <c r="CG878" s="465"/>
      <c r="CH878" s="465"/>
      <c r="CI878" s="465">
        <f>CI879+CI880</f>
        <v>69501.2</v>
      </c>
      <c r="CJ878" s="465">
        <f>CJ879+CJ880</f>
        <v>0</v>
      </c>
      <c r="CK878" s="465">
        <f>CO878</f>
        <v>69501.2</v>
      </c>
      <c r="CL878" s="482"/>
      <c r="CM878" s="465"/>
      <c r="CN878" s="465"/>
      <c r="CO878" s="465">
        <f>CO879+CO880</f>
        <v>69501.2</v>
      </c>
    </row>
    <row r="879" spans="2:93" s="67" customFormat="1" ht="57" customHeight="1" x14ac:dyDescent="0.25">
      <c r="B879" s="460"/>
      <c r="C879" s="525" t="s">
        <v>32</v>
      </c>
      <c r="D879" s="192">
        <f t="shared" ref="D879:D880" si="2263">E879+G879+H879</f>
        <v>40334.9</v>
      </c>
      <c r="E879" s="434">
        <f>E911</f>
        <v>0</v>
      </c>
      <c r="F879" s="434"/>
      <c r="G879" s="437"/>
      <c r="H879" s="192">
        <f>H882</f>
        <v>40334.9</v>
      </c>
      <c r="I879" s="192">
        <f t="shared" si="2258"/>
        <v>27359.42569</v>
      </c>
      <c r="J879" s="594">
        <f t="shared" si="2259"/>
        <v>0.67830652090373345</v>
      </c>
      <c r="K879" s="558"/>
      <c r="L879" s="558"/>
      <c r="M879" s="558"/>
      <c r="N879" s="558"/>
      <c r="O879" s="558"/>
      <c r="P879" s="558"/>
      <c r="Q879" s="192">
        <f>Q882</f>
        <v>27359.42569</v>
      </c>
      <c r="R879" s="594">
        <f t="shared" si="2260"/>
        <v>0.67830652090373345</v>
      </c>
      <c r="S879" s="192">
        <f t="shared" si="2253"/>
        <v>27359.42569</v>
      </c>
      <c r="T879" s="594">
        <f t="shared" si="2254"/>
        <v>0.67830652090373345</v>
      </c>
      <c r="U879" s="558"/>
      <c r="V879" s="558"/>
      <c r="W879" s="558"/>
      <c r="X879" s="558"/>
      <c r="Y879" s="558"/>
      <c r="Z879" s="558"/>
      <c r="AA879" s="192">
        <f>AA882</f>
        <v>27359.42569</v>
      </c>
      <c r="AB879" s="594">
        <f t="shared" si="2261"/>
        <v>0.67830652090373345</v>
      </c>
      <c r="AC879" s="192">
        <f>AK879</f>
        <v>40334.9</v>
      </c>
      <c r="AD879" s="594">
        <f t="shared" si="2262"/>
        <v>1</v>
      </c>
      <c r="AE879" s="558"/>
      <c r="AF879" s="575"/>
      <c r="AG879" s="558"/>
      <c r="AH879" s="558"/>
      <c r="AI879" s="558"/>
      <c r="AJ879" s="558"/>
      <c r="AK879" s="192">
        <f>AK882</f>
        <v>40334.9</v>
      </c>
      <c r="AL879" s="580"/>
      <c r="AM879" s="558"/>
      <c r="AN879" s="558"/>
      <c r="AO879" s="558"/>
      <c r="AP879" s="558"/>
      <c r="AQ879" s="558"/>
      <c r="AR879" s="558"/>
      <c r="AS879" s="558"/>
      <c r="AT879" s="558"/>
      <c r="AU879" s="558">
        <f>AZ879-H879</f>
        <v>0</v>
      </c>
      <c r="AV879" s="558">
        <f t="shared" ref="AV879:AV880" si="2264">AW879+AY879+AZ879</f>
        <v>40334.9</v>
      </c>
      <c r="AW879" s="490">
        <f>AW911</f>
        <v>0</v>
      </c>
      <c r="AX879" s="490"/>
      <c r="AY879" s="490"/>
      <c r="AZ879" s="490">
        <f>AZ865</f>
        <v>40334.9</v>
      </c>
      <c r="BA879" s="490">
        <f t="shared" ref="BA879:BA880" si="2265">BB879+BC879+BD879</f>
        <v>0</v>
      </c>
      <c r="BB879" s="525">
        <f>BB891+BB911</f>
        <v>0</v>
      </c>
      <c r="BC879" s="525">
        <f t="shared" ref="BC879" si="2266">BC891+BC911</f>
        <v>0</v>
      </c>
      <c r="BD879" s="525">
        <f>BD891+BD903+BD906+BD909</f>
        <v>0</v>
      </c>
      <c r="BE879" s="525">
        <f t="shared" ref="BE879:BE880" si="2267">BF879+BG879+BH879</f>
        <v>0</v>
      </c>
      <c r="BF879" s="490">
        <f>BF911</f>
        <v>0</v>
      </c>
      <c r="BG879" s="490"/>
      <c r="BH879" s="490">
        <f>BH891+BH903+BH906+BH909</f>
        <v>0</v>
      </c>
      <c r="BI879" s="539">
        <f>BM879</f>
        <v>12197.3</v>
      </c>
      <c r="BJ879" s="486"/>
      <c r="BK879" s="486"/>
      <c r="BL879" s="486"/>
      <c r="BM879" s="539">
        <f>BM919</f>
        <v>12197.3</v>
      </c>
      <c r="BN879" s="483">
        <f>BS879-BM879</f>
        <v>0</v>
      </c>
      <c r="BO879" s="490">
        <f>BS879</f>
        <v>12197.3</v>
      </c>
      <c r="BP879" s="483"/>
      <c r="BQ879" s="483"/>
      <c r="BR879" s="483"/>
      <c r="BS879" s="483">
        <f>BS919</f>
        <v>12197.3</v>
      </c>
      <c r="BT879" s="436"/>
      <c r="BU879" s="102"/>
      <c r="BV879" s="495"/>
      <c r="BW879" s="436"/>
      <c r="BX879" s="436"/>
      <c r="BY879" s="436"/>
      <c r="BZ879" s="102"/>
      <c r="CA879" s="436"/>
      <c r="CB879" s="436"/>
      <c r="CC879" s="436"/>
      <c r="CD879" s="102"/>
      <c r="CE879" s="539">
        <f>CI879</f>
        <v>29885.5</v>
      </c>
      <c r="CF879" s="436"/>
      <c r="CG879" s="535"/>
      <c r="CH879" s="436"/>
      <c r="CI879" s="539">
        <f>CI919</f>
        <v>29885.5</v>
      </c>
      <c r="CJ879" s="483">
        <v>0</v>
      </c>
      <c r="CK879" s="490">
        <f>CO879</f>
        <v>29885.5</v>
      </c>
      <c r="CL879" s="483"/>
      <c r="CM879" s="483"/>
      <c r="CN879" s="483"/>
      <c r="CO879" s="483">
        <f>CO919</f>
        <v>29885.5</v>
      </c>
    </row>
    <row r="880" spans="2:93" s="67" customFormat="1" ht="52.5" customHeight="1" x14ac:dyDescent="0.25">
      <c r="B880" s="460"/>
      <c r="C880" s="526" t="s">
        <v>282</v>
      </c>
      <c r="D880" s="182">
        <f t="shared" si="2263"/>
        <v>19866.5</v>
      </c>
      <c r="E880" s="433">
        <v>0</v>
      </c>
      <c r="F880" s="433"/>
      <c r="G880" s="437"/>
      <c r="H880" s="182">
        <f>H883</f>
        <v>19866.5</v>
      </c>
      <c r="I880" s="182">
        <f t="shared" si="2258"/>
        <v>13475.576499999999</v>
      </c>
      <c r="J880" s="569">
        <f t="shared" si="2259"/>
        <v>0.67830652102786093</v>
      </c>
      <c r="K880" s="559"/>
      <c r="L880" s="559"/>
      <c r="M880" s="559"/>
      <c r="N880" s="559"/>
      <c r="O880" s="559"/>
      <c r="P880" s="559"/>
      <c r="Q880" s="182">
        <f>Q883</f>
        <v>13475.576499999999</v>
      </c>
      <c r="R880" s="569">
        <f t="shared" si="2260"/>
        <v>0.67830652102786093</v>
      </c>
      <c r="S880" s="182">
        <f t="shared" si="2253"/>
        <v>13475.576499999999</v>
      </c>
      <c r="T880" s="569">
        <f t="shared" si="2254"/>
        <v>0.67830652102786093</v>
      </c>
      <c r="U880" s="559"/>
      <c r="V880" s="559"/>
      <c r="W880" s="559"/>
      <c r="X880" s="559"/>
      <c r="Y880" s="559"/>
      <c r="Z880" s="559"/>
      <c r="AA880" s="182">
        <f>AA883</f>
        <v>13475.576499999999</v>
      </c>
      <c r="AB880" s="569">
        <f t="shared" si="2261"/>
        <v>0.67830652102786093</v>
      </c>
      <c r="AC880" s="182">
        <f>AK880</f>
        <v>19866.5</v>
      </c>
      <c r="AD880" s="569">
        <f t="shared" si="2262"/>
        <v>1</v>
      </c>
      <c r="AE880" s="559"/>
      <c r="AF880" s="575"/>
      <c r="AG880" s="559"/>
      <c r="AH880" s="559"/>
      <c r="AI880" s="559"/>
      <c r="AJ880" s="559"/>
      <c r="AK880" s="182">
        <f>AK883</f>
        <v>19866.5</v>
      </c>
      <c r="AL880" s="581"/>
      <c r="AM880" s="559"/>
      <c r="AN880" s="559"/>
      <c r="AO880" s="559"/>
      <c r="AP880" s="559"/>
      <c r="AQ880" s="559"/>
      <c r="AR880" s="559"/>
      <c r="AS880" s="559"/>
      <c r="AT880" s="559"/>
      <c r="AU880" s="559">
        <f>AZ880-H880</f>
        <v>0</v>
      </c>
      <c r="AV880" s="559">
        <f t="shared" si="2264"/>
        <v>19866.5</v>
      </c>
      <c r="AW880" s="482">
        <v>0</v>
      </c>
      <c r="AX880" s="482"/>
      <c r="AY880" s="485"/>
      <c r="AZ880" s="482">
        <f>AZ866</f>
        <v>19866.5</v>
      </c>
      <c r="BA880" s="433">
        <f t="shared" si="2265"/>
        <v>0</v>
      </c>
      <c r="BB880" s="526">
        <f>BB912</f>
        <v>0</v>
      </c>
      <c r="BC880" s="526">
        <f t="shared" ref="BC880" si="2268">BC912</f>
        <v>0</v>
      </c>
      <c r="BD880" s="526">
        <f>BD892+BD904+BD907+BD910</f>
        <v>0</v>
      </c>
      <c r="BE880" s="526" t="e">
        <f t="shared" si="2267"/>
        <v>#REF!</v>
      </c>
      <c r="BF880" s="433" t="e">
        <f>BF912</f>
        <v>#REF!</v>
      </c>
      <c r="BG880" s="437"/>
      <c r="BH880" s="433">
        <f>BH892+BH904+BH907+BH910</f>
        <v>0</v>
      </c>
      <c r="BI880" s="540">
        <f>BM880</f>
        <v>6007.7</v>
      </c>
      <c r="BJ880" s="486"/>
      <c r="BK880" s="486"/>
      <c r="BL880" s="486"/>
      <c r="BM880" s="540">
        <f>BM920</f>
        <v>6007.7</v>
      </c>
      <c r="BN880" s="482">
        <f>BS880-BM880</f>
        <v>0</v>
      </c>
      <c r="BO880" s="491">
        <f>BS880</f>
        <v>6007.7</v>
      </c>
      <c r="BP880" s="482"/>
      <c r="BQ880" s="482"/>
      <c r="BR880" s="482"/>
      <c r="BS880" s="482">
        <f>BS920</f>
        <v>6007.7</v>
      </c>
      <c r="BT880" s="436"/>
      <c r="BU880" s="102"/>
      <c r="BV880" s="495"/>
      <c r="BW880" s="436"/>
      <c r="BX880" s="436"/>
      <c r="BY880" s="436"/>
      <c r="BZ880" s="102"/>
      <c r="CA880" s="436"/>
      <c r="CB880" s="436"/>
      <c r="CC880" s="436"/>
      <c r="CD880" s="102"/>
      <c r="CE880" s="436">
        <f>CI880</f>
        <v>39615.699999999997</v>
      </c>
      <c r="CF880" s="436"/>
      <c r="CG880" s="535"/>
      <c r="CH880" s="436"/>
      <c r="CI880" s="540">
        <f>CI920</f>
        <v>39615.699999999997</v>
      </c>
      <c r="CJ880" s="482">
        <v>0</v>
      </c>
      <c r="CK880" s="491">
        <f>CO880</f>
        <v>39615.699999999997</v>
      </c>
      <c r="CL880" s="482"/>
      <c r="CM880" s="482"/>
      <c r="CN880" s="482"/>
      <c r="CO880" s="482">
        <f>CO920</f>
        <v>39615.699999999997</v>
      </c>
    </row>
    <row r="881" spans="2:93" s="67" customFormat="1" ht="138.75" customHeight="1" x14ac:dyDescent="0.25">
      <c r="B881" s="460" t="s">
        <v>34</v>
      </c>
      <c r="C881" s="133" t="s">
        <v>372</v>
      </c>
      <c r="D881" s="185">
        <f>E881+G881+H881</f>
        <v>60201.4</v>
      </c>
      <c r="E881" s="436">
        <f>E882+E883</f>
        <v>0</v>
      </c>
      <c r="F881" s="436"/>
      <c r="G881" s="436"/>
      <c r="H881" s="185">
        <f>H882+H883</f>
        <v>60201.4</v>
      </c>
      <c r="I881" s="185">
        <f t="shared" si="2258"/>
        <v>40835.002189999999</v>
      </c>
      <c r="J881" s="575">
        <f t="shared" si="2259"/>
        <v>0.67830652094469557</v>
      </c>
      <c r="K881" s="554"/>
      <c r="L881" s="554"/>
      <c r="M881" s="554"/>
      <c r="N881" s="554"/>
      <c r="O881" s="554"/>
      <c r="P881" s="554"/>
      <c r="Q881" s="185">
        <f>Q882+Q883</f>
        <v>40835.002189999999</v>
      </c>
      <c r="R881" s="575">
        <f t="shared" si="2260"/>
        <v>0.67830652094469557</v>
      </c>
      <c r="S881" s="185">
        <f t="shared" si="2253"/>
        <v>40835.002189999999</v>
      </c>
      <c r="T881" s="575">
        <f t="shared" si="2254"/>
        <v>0.67830652094469557</v>
      </c>
      <c r="U881" s="554"/>
      <c r="V881" s="554"/>
      <c r="W881" s="554"/>
      <c r="X881" s="554"/>
      <c r="Y881" s="554"/>
      <c r="Z881" s="554"/>
      <c r="AA881" s="185">
        <f>AA882+AA883</f>
        <v>40835.002189999999</v>
      </c>
      <c r="AB881" s="575">
        <f t="shared" si="2261"/>
        <v>0.67830652094469557</v>
      </c>
      <c r="AC881" s="185">
        <f>AE881+AG881+AI881+AK881</f>
        <v>60201.4</v>
      </c>
      <c r="AD881" s="621">
        <f t="shared" si="2262"/>
        <v>1</v>
      </c>
      <c r="AE881" s="554"/>
      <c r="AF881" s="575"/>
      <c r="AG881" s="554"/>
      <c r="AH881" s="554"/>
      <c r="AI881" s="554"/>
      <c r="AJ881" s="554"/>
      <c r="AK881" s="185">
        <f>AK882+AK883</f>
        <v>60201.4</v>
      </c>
      <c r="AL881" s="577"/>
      <c r="AM881" s="554"/>
      <c r="AN881" s="554"/>
      <c r="AO881" s="554"/>
      <c r="AP881" s="554"/>
      <c r="AQ881" s="554"/>
      <c r="AR881" s="554"/>
      <c r="AS881" s="554"/>
      <c r="AT881" s="554"/>
      <c r="AU881" s="554"/>
      <c r="AV881" s="559">
        <f>AW881+AY881+AZ881</f>
        <v>60201.4</v>
      </c>
      <c r="AW881" s="486">
        <f>AW882+AW883</f>
        <v>0</v>
      </c>
      <c r="AX881" s="486"/>
      <c r="AY881" s="486"/>
      <c r="AZ881" s="486">
        <f>AZ882+AZ883</f>
        <v>60201.4</v>
      </c>
      <c r="BA881" s="436">
        <f>BB881+BC881+BD881</f>
        <v>0</v>
      </c>
      <c r="BB881" s="535"/>
      <c r="BC881" s="535"/>
      <c r="BD881" s="535">
        <f>BD882+BD883</f>
        <v>0</v>
      </c>
      <c r="BE881" s="535">
        <f>BH881</f>
        <v>60201.36</v>
      </c>
      <c r="BF881" s="436"/>
      <c r="BG881" s="436"/>
      <c r="BH881" s="436">
        <f>BH882+BH883</f>
        <v>60201.36</v>
      </c>
      <c r="BI881" s="538"/>
      <c r="BJ881" s="486"/>
      <c r="BK881" s="486"/>
      <c r="BL881" s="486"/>
      <c r="BM881" s="538"/>
      <c r="BN881" s="436"/>
      <c r="BO881" s="495"/>
      <c r="BP881" s="486"/>
      <c r="BQ881" s="486"/>
      <c r="BR881" s="486"/>
      <c r="BS881" s="486"/>
      <c r="BT881" s="102"/>
      <c r="BU881" s="436"/>
      <c r="BV881" s="495"/>
      <c r="BW881" s="436"/>
      <c r="BX881" s="436"/>
      <c r="BY881" s="436"/>
      <c r="BZ881" s="436"/>
      <c r="CA881" s="436"/>
      <c r="CB881" s="436"/>
      <c r="CC881" s="436"/>
      <c r="CD881" s="102"/>
      <c r="CE881" s="102"/>
      <c r="CF881" s="102"/>
      <c r="CG881" s="102"/>
      <c r="CH881" s="102"/>
      <c r="CI881" s="436"/>
      <c r="CJ881" s="486"/>
      <c r="CK881" s="495"/>
      <c r="CL881" s="486"/>
      <c r="CM881" s="486"/>
      <c r="CN881" s="486"/>
      <c r="CO881" s="486"/>
    </row>
    <row r="882" spans="2:93" s="67" customFormat="1" ht="52.5" customHeight="1" x14ac:dyDescent="0.25">
      <c r="B882" s="460"/>
      <c r="C882" s="525" t="s">
        <v>32</v>
      </c>
      <c r="D882" s="192">
        <f>E882+G882+H882</f>
        <v>40334.9</v>
      </c>
      <c r="E882" s="434"/>
      <c r="F882" s="434"/>
      <c r="G882" s="434"/>
      <c r="H882" s="192">
        <v>40334.9</v>
      </c>
      <c r="I882" s="192">
        <f t="shared" si="2258"/>
        <v>27359.42569</v>
      </c>
      <c r="J882" s="594">
        <f t="shared" si="2259"/>
        <v>0.67830652090373345</v>
      </c>
      <c r="K882" s="558"/>
      <c r="L882" s="558"/>
      <c r="M882" s="558"/>
      <c r="N882" s="558"/>
      <c r="O882" s="558"/>
      <c r="P882" s="558"/>
      <c r="Q882" s="192">
        <v>27359.42569</v>
      </c>
      <c r="R882" s="594">
        <f t="shared" si="2260"/>
        <v>0.67830652090373345</v>
      </c>
      <c r="S882" s="192">
        <f t="shared" si="2253"/>
        <v>27359.42569</v>
      </c>
      <c r="T882" s="594">
        <f t="shared" si="2254"/>
        <v>0.67830652090373345</v>
      </c>
      <c r="U882" s="558"/>
      <c r="V882" s="558"/>
      <c r="W882" s="558"/>
      <c r="X882" s="558"/>
      <c r="Y882" s="558"/>
      <c r="Z882" s="558"/>
      <c r="AA882" s="192">
        <f>Q882</f>
        <v>27359.42569</v>
      </c>
      <c r="AB882" s="594">
        <f t="shared" si="2261"/>
        <v>0.67830652090373345</v>
      </c>
      <c r="AC882" s="192">
        <f>AK882</f>
        <v>40334.9</v>
      </c>
      <c r="AD882" s="594">
        <f t="shared" si="2262"/>
        <v>1</v>
      </c>
      <c r="AE882" s="558"/>
      <c r="AF882" s="575"/>
      <c r="AG882" s="558"/>
      <c r="AH882" s="558"/>
      <c r="AI882" s="558"/>
      <c r="AJ882" s="558"/>
      <c r="AK882" s="192">
        <v>40334.9</v>
      </c>
      <c r="AL882" s="580"/>
      <c r="AM882" s="558"/>
      <c r="AN882" s="558"/>
      <c r="AO882" s="558"/>
      <c r="AP882" s="558"/>
      <c r="AQ882" s="558"/>
      <c r="AR882" s="558"/>
      <c r="AS882" s="558"/>
      <c r="AT882" s="558"/>
      <c r="AU882" s="554"/>
      <c r="AV882" s="558">
        <f>AW882+AY882+AZ882</f>
        <v>40334.9</v>
      </c>
      <c r="AW882" s="483"/>
      <c r="AX882" s="483"/>
      <c r="AY882" s="483"/>
      <c r="AZ882" s="483">
        <f>[6]Лист1!$B$49</f>
        <v>40334.9</v>
      </c>
      <c r="BA882" s="434">
        <f>BB882+BC882+BD882</f>
        <v>0</v>
      </c>
      <c r="BB882" s="525"/>
      <c r="BC882" s="525"/>
      <c r="BD882" s="525"/>
      <c r="BE882" s="525">
        <f>BH882</f>
        <v>40334.9</v>
      </c>
      <c r="BF882" s="434"/>
      <c r="BG882" s="434"/>
      <c r="BH882" s="434">
        <v>40334.9</v>
      </c>
      <c r="BI882" s="538"/>
      <c r="BJ882" s="486"/>
      <c r="BK882" s="486"/>
      <c r="BL882" s="486"/>
      <c r="BM882" s="538"/>
      <c r="BN882" s="436"/>
      <c r="BO882" s="495"/>
      <c r="BP882" s="486"/>
      <c r="BQ882" s="486"/>
      <c r="BR882" s="486"/>
      <c r="BS882" s="486"/>
      <c r="BT882" s="102"/>
      <c r="BU882" s="434"/>
      <c r="BV882" s="495"/>
      <c r="BW882" s="436"/>
      <c r="BX882" s="436"/>
      <c r="BY882" s="436"/>
      <c r="BZ882" s="436"/>
      <c r="CA882" s="436"/>
      <c r="CB882" s="436"/>
      <c r="CC882" s="436"/>
      <c r="CD882" s="102"/>
      <c r="CE882" s="102"/>
      <c r="CF882" s="102"/>
      <c r="CG882" s="102"/>
      <c r="CH882" s="102"/>
      <c r="CI882" s="434"/>
      <c r="CJ882" s="486"/>
      <c r="CK882" s="495"/>
      <c r="CL882" s="486"/>
      <c r="CM882" s="486"/>
      <c r="CN882" s="486"/>
      <c r="CO882" s="486"/>
    </row>
    <row r="883" spans="2:93" s="67" customFormat="1" ht="55.5" customHeight="1" x14ac:dyDescent="0.25">
      <c r="B883" s="460"/>
      <c r="C883" s="526" t="s">
        <v>282</v>
      </c>
      <c r="D883" s="182">
        <f>H883</f>
        <v>19866.5</v>
      </c>
      <c r="E883" s="433"/>
      <c r="F883" s="433"/>
      <c r="G883" s="433"/>
      <c r="H883" s="182">
        <v>19866.5</v>
      </c>
      <c r="I883" s="182">
        <f t="shared" si="2258"/>
        <v>13475.576499999999</v>
      </c>
      <c r="J883" s="569">
        <f t="shared" si="2259"/>
        <v>0.67830652102786093</v>
      </c>
      <c r="K883" s="559"/>
      <c r="L883" s="559"/>
      <c r="M883" s="559"/>
      <c r="N883" s="559"/>
      <c r="O883" s="559"/>
      <c r="P883" s="559"/>
      <c r="Q883" s="182">
        <v>13475.576499999999</v>
      </c>
      <c r="R883" s="569">
        <f t="shared" si="2260"/>
        <v>0.67830652102786093</v>
      </c>
      <c r="S883" s="182">
        <f t="shared" si="2253"/>
        <v>13475.576499999999</v>
      </c>
      <c r="T883" s="569">
        <f t="shared" si="2254"/>
        <v>0.67830652102786093</v>
      </c>
      <c r="U883" s="559"/>
      <c r="V883" s="559"/>
      <c r="W883" s="559"/>
      <c r="X883" s="559"/>
      <c r="Y883" s="559"/>
      <c r="Z883" s="559"/>
      <c r="AA883" s="182">
        <f>Q883</f>
        <v>13475.576499999999</v>
      </c>
      <c r="AB883" s="569">
        <f t="shared" si="2261"/>
        <v>0.67830652102786093</v>
      </c>
      <c r="AC883" s="182">
        <f>AK883</f>
        <v>19866.5</v>
      </c>
      <c r="AD883" s="569">
        <f t="shared" si="2262"/>
        <v>1</v>
      </c>
      <c r="AE883" s="559"/>
      <c r="AF883" s="575"/>
      <c r="AG883" s="559"/>
      <c r="AH883" s="559"/>
      <c r="AI883" s="559"/>
      <c r="AJ883" s="559"/>
      <c r="AK883" s="182">
        <v>19866.5</v>
      </c>
      <c r="AL883" s="581"/>
      <c r="AM883" s="559"/>
      <c r="AN883" s="559"/>
      <c r="AO883" s="559"/>
      <c r="AP883" s="559"/>
      <c r="AQ883" s="559"/>
      <c r="AR883" s="559"/>
      <c r="AS883" s="559"/>
      <c r="AT883" s="559"/>
      <c r="AU883" s="554"/>
      <c r="AV883" s="559">
        <f>AZ883</f>
        <v>19866.5</v>
      </c>
      <c r="AW883" s="482"/>
      <c r="AX883" s="482"/>
      <c r="AY883" s="482"/>
      <c r="AZ883" s="482">
        <f>[6]Лист1!$B$50</f>
        <v>19866.5</v>
      </c>
      <c r="BA883" s="433">
        <f>BD883</f>
        <v>0</v>
      </c>
      <c r="BB883" s="526"/>
      <c r="BC883" s="526"/>
      <c r="BD883" s="526"/>
      <c r="BE883" s="526">
        <f>BH883</f>
        <v>19866.46</v>
      </c>
      <c r="BF883" s="433"/>
      <c r="BG883" s="433"/>
      <c r="BH883" s="433">
        <v>19866.46</v>
      </c>
      <c r="BI883" s="538"/>
      <c r="BJ883" s="486"/>
      <c r="BK883" s="486"/>
      <c r="BL883" s="486"/>
      <c r="BM883" s="538"/>
      <c r="BN883" s="436"/>
      <c r="BO883" s="495"/>
      <c r="BP883" s="486"/>
      <c r="BQ883" s="486"/>
      <c r="BR883" s="486"/>
      <c r="BS883" s="486"/>
      <c r="BT883" s="102"/>
      <c r="BU883" s="433"/>
      <c r="BV883" s="495"/>
      <c r="BW883" s="436"/>
      <c r="BX883" s="436"/>
      <c r="BY883" s="436"/>
      <c r="BZ883" s="436"/>
      <c r="CA883" s="436"/>
      <c r="CB883" s="436"/>
      <c r="CC883" s="436"/>
      <c r="CD883" s="102"/>
      <c r="CE883" s="102"/>
      <c r="CF883" s="102"/>
      <c r="CG883" s="102"/>
      <c r="CH883" s="102"/>
      <c r="CI883" s="433"/>
      <c r="CJ883" s="486"/>
      <c r="CK883" s="495"/>
      <c r="CL883" s="486"/>
      <c r="CM883" s="486"/>
      <c r="CN883" s="486"/>
      <c r="CO883" s="486"/>
    </row>
    <row r="884" spans="2:93" s="67" customFormat="1" ht="138.75" hidden="1" customHeight="1" x14ac:dyDescent="0.25">
      <c r="B884" s="460">
        <v>4</v>
      </c>
      <c r="C884" s="133" t="s">
        <v>285</v>
      </c>
      <c r="D884" s="436"/>
      <c r="E884" s="436"/>
      <c r="F884" s="436"/>
      <c r="G884" s="436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579">
        <f t="shared" si="2253"/>
        <v>0</v>
      </c>
      <c r="T884" s="572" t="e">
        <f t="shared" si="2254"/>
        <v>#DIV/0!</v>
      </c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575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554"/>
      <c r="AV884" s="559"/>
      <c r="AW884" s="486"/>
      <c r="AX884" s="486"/>
      <c r="AY884" s="486"/>
      <c r="AZ884" s="102"/>
      <c r="BA884" s="437"/>
      <c r="BB884" s="102"/>
      <c r="BC884" s="102"/>
      <c r="BD884" s="102"/>
      <c r="BE884" s="533"/>
      <c r="BF884" s="437"/>
      <c r="BG884" s="437"/>
      <c r="BH884" s="437"/>
      <c r="BI884" s="538"/>
      <c r="BJ884" s="486"/>
      <c r="BK884" s="486"/>
      <c r="BL884" s="486"/>
      <c r="BM884" s="102"/>
      <c r="BN884" s="436"/>
      <c r="BO884" s="495"/>
      <c r="BP884" s="486"/>
      <c r="BQ884" s="486"/>
      <c r="BR884" s="486"/>
      <c r="BS884" s="102"/>
      <c r="BT884" s="436"/>
      <c r="BU884" s="102"/>
      <c r="BV884" s="495"/>
      <c r="BW884" s="436"/>
      <c r="BX884" s="436"/>
      <c r="BY884" s="436"/>
      <c r="BZ884" s="102"/>
      <c r="CA884" s="436"/>
      <c r="CB884" s="436"/>
      <c r="CC884" s="436"/>
      <c r="CD884" s="102"/>
      <c r="CE884" s="436"/>
      <c r="CF884" s="436"/>
      <c r="CG884" s="535"/>
      <c r="CH884" s="436"/>
      <c r="CI884" s="102"/>
      <c r="CJ884" s="486"/>
      <c r="CK884" s="495"/>
      <c r="CL884" s="486"/>
      <c r="CM884" s="486"/>
      <c r="CN884" s="486"/>
      <c r="CO884" s="102"/>
    </row>
    <row r="885" spans="2:93" s="67" customFormat="1" ht="42" hidden="1" customHeight="1" x14ac:dyDescent="0.25">
      <c r="B885" s="460"/>
      <c r="C885" s="525" t="s">
        <v>32</v>
      </c>
      <c r="D885" s="436"/>
      <c r="E885" s="436"/>
      <c r="F885" s="436"/>
      <c r="G885" s="436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579">
        <f t="shared" si="2253"/>
        <v>0</v>
      </c>
      <c r="T885" s="572" t="e">
        <f t="shared" si="2254"/>
        <v>#DIV/0!</v>
      </c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575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554"/>
      <c r="AV885" s="559"/>
      <c r="AW885" s="486"/>
      <c r="AX885" s="486"/>
      <c r="AY885" s="486"/>
      <c r="AZ885" s="102"/>
      <c r="BA885" s="437"/>
      <c r="BB885" s="102"/>
      <c r="BC885" s="102"/>
      <c r="BD885" s="102"/>
      <c r="BE885" s="533"/>
      <c r="BF885" s="437"/>
      <c r="BG885" s="437"/>
      <c r="BH885" s="437"/>
      <c r="BI885" s="538"/>
      <c r="BJ885" s="486"/>
      <c r="BK885" s="486"/>
      <c r="BL885" s="486"/>
      <c r="BM885" s="102"/>
      <c r="BN885" s="436"/>
      <c r="BO885" s="495"/>
      <c r="BP885" s="486"/>
      <c r="BQ885" s="486"/>
      <c r="BR885" s="486"/>
      <c r="BS885" s="102"/>
      <c r="BT885" s="436"/>
      <c r="BU885" s="102"/>
      <c r="BV885" s="495"/>
      <c r="BW885" s="436"/>
      <c r="BX885" s="436"/>
      <c r="BY885" s="436"/>
      <c r="BZ885" s="102"/>
      <c r="CA885" s="436"/>
      <c r="CB885" s="436"/>
      <c r="CC885" s="436"/>
      <c r="CD885" s="102"/>
      <c r="CE885" s="436"/>
      <c r="CF885" s="436"/>
      <c r="CG885" s="535"/>
      <c r="CH885" s="436"/>
      <c r="CI885" s="102"/>
      <c r="CJ885" s="486"/>
      <c r="CK885" s="495"/>
      <c r="CL885" s="486"/>
      <c r="CM885" s="486"/>
      <c r="CN885" s="486"/>
      <c r="CO885" s="102"/>
    </row>
    <row r="886" spans="2:93" s="67" customFormat="1" ht="43.5" hidden="1" customHeight="1" x14ac:dyDescent="0.25">
      <c r="B886" s="460"/>
      <c r="C886" s="526" t="s">
        <v>282</v>
      </c>
      <c r="D886" s="436"/>
      <c r="E886" s="436"/>
      <c r="F886" s="436"/>
      <c r="G886" s="436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579">
        <f t="shared" si="2253"/>
        <v>0</v>
      </c>
      <c r="T886" s="572" t="e">
        <f t="shared" si="2254"/>
        <v>#DIV/0!</v>
      </c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575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554"/>
      <c r="AV886" s="559"/>
      <c r="AW886" s="486"/>
      <c r="AX886" s="486"/>
      <c r="AY886" s="486"/>
      <c r="AZ886" s="102"/>
      <c r="BA886" s="437"/>
      <c r="BB886" s="102"/>
      <c r="BC886" s="102"/>
      <c r="BD886" s="102"/>
      <c r="BE886" s="533"/>
      <c r="BF886" s="437"/>
      <c r="BG886" s="437"/>
      <c r="BH886" s="437"/>
      <c r="BI886" s="538"/>
      <c r="BJ886" s="486"/>
      <c r="BK886" s="486"/>
      <c r="BL886" s="486"/>
      <c r="BM886" s="102"/>
      <c r="BN886" s="436"/>
      <c r="BO886" s="495"/>
      <c r="BP886" s="486"/>
      <c r="BQ886" s="486"/>
      <c r="BR886" s="486"/>
      <c r="BS886" s="102"/>
      <c r="BT886" s="436"/>
      <c r="BU886" s="102"/>
      <c r="BV886" s="495"/>
      <c r="BW886" s="436"/>
      <c r="BX886" s="436"/>
      <c r="BY886" s="436"/>
      <c r="BZ886" s="102"/>
      <c r="CA886" s="436"/>
      <c r="CB886" s="436"/>
      <c r="CC886" s="436"/>
      <c r="CD886" s="102"/>
      <c r="CE886" s="436"/>
      <c r="CF886" s="436"/>
      <c r="CG886" s="535"/>
      <c r="CH886" s="436"/>
      <c r="CI886" s="102"/>
      <c r="CJ886" s="486"/>
      <c r="CK886" s="495"/>
      <c r="CL886" s="486"/>
      <c r="CM886" s="486"/>
      <c r="CN886" s="486"/>
      <c r="CO886" s="102"/>
    </row>
    <row r="887" spans="2:93" s="67" customFormat="1" ht="107.25" hidden="1" customHeight="1" x14ac:dyDescent="0.25">
      <c r="B887" s="460">
        <v>5</v>
      </c>
      <c r="C887" s="133" t="s">
        <v>286</v>
      </c>
      <c r="D887" s="436"/>
      <c r="E887" s="436"/>
      <c r="F887" s="436"/>
      <c r="G887" s="436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579">
        <f t="shared" si="2253"/>
        <v>0</v>
      </c>
      <c r="T887" s="572" t="e">
        <f t="shared" si="2254"/>
        <v>#DIV/0!</v>
      </c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575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554"/>
      <c r="AV887" s="559"/>
      <c r="AW887" s="486"/>
      <c r="AX887" s="486"/>
      <c r="AY887" s="486"/>
      <c r="AZ887" s="102"/>
      <c r="BA887" s="437"/>
      <c r="BB887" s="102"/>
      <c r="BC887" s="102"/>
      <c r="BD887" s="102"/>
      <c r="BE887" s="533"/>
      <c r="BF887" s="437"/>
      <c r="BG887" s="437"/>
      <c r="BH887" s="437"/>
      <c r="BI887" s="538"/>
      <c r="BJ887" s="486"/>
      <c r="BK887" s="486"/>
      <c r="BL887" s="486"/>
      <c r="BM887" s="102"/>
      <c r="BN887" s="436"/>
      <c r="BO887" s="495"/>
      <c r="BP887" s="486"/>
      <c r="BQ887" s="486"/>
      <c r="BR887" s="486"/>
      <c r="BS887" s="102"/>
      <c r="BT887" s="436"/>
      <c r="BU887" s="102"/>
      <c r="BV887" s="495"/>
      <c r="BW887" s="436"/>
      <c r="BX887" s="436"/>
      <c r="BY887" s="436"/>
      <c r="BZ887" s="102"/>
      <c r="CA887" s="436"/>
      <c r="CB887" s="436"/>
      <c r="CC887" s="436"/>
      <c r="CD887" s="102"/>
      <c r="CE887" s="436"/>
      <c r="CF887" s="436"/>
      <c r="CG887" s="535"/>
      <c r="CH887" s="436"/>
      <c r="CI887" s="102"/>
      <c r="CJ887" s="486"/>
      <c r="CK887" s="495"/>
      <c r="CL887" s="486"/>
      <c r="CM887" s="486"/>
      <c r="CN887" s="486"/>
      <c r="CO887" s="102"/>
    </row>
    <row r="888" spans="2:93" s="67" customFormat="1" ht="51.75" hidden="1" customHeight="1" x14ac:dyDescent="0.25">
      <c r="B888" s="460"/>
      <c r="C888" s="525" t="s">
        <v>32</v>
      </c>
      <c r="D888" s="436"/>
      <c r="E888" s="436"/>
      <c r="F888" s="436"/>
      <c r="G888" s="436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579">
        <f t="shared" si="2253"/>
        <v>0</v>
      </c>
      <c r="T888" s="572" t="e">
        <f t="shared" si="2254"/>
        <v>#DIV/0!</v>
      </c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575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554"/>
      <c r="AV888" s="559"/>
      <c r="AW888" s="486"/>
      <c r="AX888" s="486"/>
      <c r="AY888" s="486"/>
      <c r="AZ888" s="102"/>
      <c r="BA888" s="437"/>
      <c r="BB888" s="102"/>
      <c r="BC888" s="102"/>
      <c r="BD888" s="102"/>
      <c r="BE888" s="533"/>
      <c r="BF888" s="437"/>
      <c r="BG888" s="437"/>
      <c r="BH888" s="437"/>
      <c r="BI888" s="538"/>
      <c r="BJ888" s="486"/>
      <c r="BK888" s="486"/>
      <c r="BL888" s="486"/>
      <c r="BM888" s="102"/>
      <c r="BN888" s="436"/>
      <c r="BO888" s="495"/>
      <c r="BP888" s="486"/>
      <c r="BQ888" s="486"/>
      <c r="BR888" s="486"/>
      <c r="BS888" s="102"/>
      <c r="BT888" s="436"/>
      <c r="BU888" s="102"/>
      <c r="BV888" s="495"/>
      <c r="BW888" s="436"/>
      <c r="BX888" s="436"/>
      <c r="BY888" s="436"/>
      <c r="BZ888" s="102"/>
      <c r="CA888" s="436"/>
      <c r="CB888" s="436"/>
      <c r="CC888" s="436"/>
      <c r="CD888" s="102"/>
      <c r="CE888" s="436"/>
      <c r="CF888" s="436"/>
      <c r="CG888" s="535"/>
      <c r="CH888" s="436"/>
      <c r="CI888" s="102"/>
      <c r="CJ888" s="486"/>
      <c r="CK888" s="495"/>
      <c r="CL888" s="486"/>
      <c r="CM888" s="486"/>
      <c r="CN888" s="486"/>
      <c r="CO888" s="102"/>
    </row>
    <row r="889" spans="2:93" s="67" customFormat="1" ht="47.25" hidden="1" customHeight="1" x14ac:dyDescent="0.25">
      <c r="B889" s="460"/>
      <c r="C889" s="526" t="s">
        <v>282</v>
      </c>
      <c r="D889" s="436"/>
      <c r="E889" s="436"/>
      <c r="F889" s="436"/>
      <c r="G889" s="436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579">
        <f t="shared" si="2253"/>
        <v>0</v>
      </c>
      <c r="T889" s="572" t="e">
        <f t="shared" si="2254"/>
        <v>#DIV/0!</v>
      </c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575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554"/>
      <c r="AV889" s="559"/>
      <c r="AW889" s="486"/>
      <c r="AX889" s="486"/>
      <c r="AY889" s="486"/>
      <c r="AZ889" s="102"/>
      <c r="BA889" s="437"/>
      <c r="BB889" s="102"/>
      <c r="BC889" s="102"/>
      <c r="BD889" s="102"/>
      <c r="BE889" s="533"/>
      <c r="BF889" s="437"/>
      <c r="BG889" s="437"/>
      <c r="BH889" s="437"/>
      <c r="BI889" s="538"/>
      <c r="BJ889" s="486"/>
      <c r="BK889" s="486"/>
      <c r="BL889" s="486"/>
      <c r="BM889" s="102"/>
      <c r="BN889" s="436"/>
      <c r="BO889" s="495"/>
      <c r="BP889" s="486"/>
      <c r="BQ889" s="486"/>
      <c r="BR889" s="486"/>
      <c r="BS889" s="102"/>
      <c r="BT889" s="436"/>
      <c r="BU889" s="102"/>
      <c r="BV889" s="495"/>
      <c r="BW889" s="436"/>
      <c r="BX889" s="436"/>
      <c r="BY889" s="436"/>
      <c r="BZ889" s="102"/>
      <c r="CA889" s="436"/>
      <c r="CB889" s="436"/>
      <c r="CC889" s="436"/>
      <c r="CD889" s="102"/>
      <c r="CE889" s="436"/>
      <c r="CF889" s="436"/>
      <c r="CG889" s="535"/>
      <c r="CH889" s="436"/>
      <c r="CI889" s="102"/>
      <c r="CJ889" s="486"/>
      <c r="CK889" s="495"/>
      <c r="CL889" s="486"/>
      <c r="CM889" s="486"/>
      <c r="CN889" s="486"/>
      <c r="CO889" s="102"/>
    </row>
    <row r="890" spans="2:93" s="67" customFormat="1" ht="138.75" hidden="1" customHeight="1" x14ac:dyDescent="0.25">
      <c r="B890" s="460">
        <v>6</v>
      </c>
      <c r="C890" s="133" t="s">
        <v>287</v>
      </c>
      <c r="D890" s="436"/>
      <c r="E890" s="436"/>
      <c r="F890" s="436"/>
      <c r="G890" s="436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579">
        <f t="shared" si="2253"/>
        <v>0</v>
      </c>
      <c r="T890" s="572" t="e">
        <f t="shared" si="2254"/>
        <v>#DIV/0!</v>
      </c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575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554"/>
      <c r="AV890" s="559"/>
      <c r="AW890" s="486"/>
      <c r="AX890" s="486"/>
      <c r="AY890" s="486"/>
      <c r="AZ890" s="102"/>
      <c r="BA890" s="437"/>
      <c r="BB890" s="102"/>
      <c r="BC890" s="102"/>
      <c r="BD890" s="102"/>
      <c r="BE890" s="533"/>
      <c r="BF890" s="437"/>
      <c r="BG890" s="437"/>
      <c r="BH890" s="437"/>
      <c r="BI890" s="538"/>
      <c r="BJ890" s="486"/>
      <c r="BK890" s="486"/>
      <c r="BL890" s="486"/>
      <c r="BM890" s="102"/>
      <c r="BN890" s="436"/>
      <c r="BO890" s="495"/>
      <c r="BP890" s="486"/>
      <c r="BQ890" s="486"/>
      <c r="BR890" s="486"/>
      <c r="BS890" s="102"/>
      <c r="BT890" s="436"/>
      <c r="BU890" s="102"/>
      <c r="BV890" s="495"/>
      <c r="BW890" s="436"/>
      <c r="BX890" s="436"/>
      <c r="BY890" s="436"/>
      <c r="BZ890" s="102"/>
      <c r="CA890" s="436"/>
      <c r="CB890" s="436"/>
      <c r="CC890" s="436"/>
      <c r="CD890" s="102"/>
      <c r="CE890" s="436"/>
      <c r="CF890" s="436"/>
      <c r="CG890" s="535"/>
      <c r="CH890" s="436"/>
      <c r="CI890" s="102"/>
      <c r="CJ890" s="486"/>
      <c r="CK890" s="495"/>
      <c r="CL890" s="486"/>
      <c r="CM890" s="486"/>
      <c r="CN890" s="486"/>
      <c r="CO890" s="102"/>
    </row>
    <row r="891" spans="2:93" s="67" customFormat="1" ht="48.75" hidden="1" customHeight="1" x14ac:dyDescent="0.25">
      <c r="B891" s="460"/>
      <c r="C891" s="525" t="s">
        <v>32</v>
      </c>
      <c r="D891" s="436"/>
      <c r="E891" s="436"/>
      <c r="F891" s="436"/>
      <c r="G891" s="436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579">
        <f t="shared" si="2253"/>
        <v>0</v>
      </c>
      <c r="T891" s="572" t="e">
        <f t="shared" si="2254"/>
        <v>#DIV/0!</v>
      </c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575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554"/>
      <c r="AV891" s="559"/>
      <c r="AW891" s="486"/>
      <c r="AX891" s="486"/>
      <c r="AY891" s="486"/>
      <c r="AZ891" s="102"/>
      <c r="BA891" s="437"/>
      <c r="BB891" s="102"/>
      <c r="BC891" s="102"/>
      <c r="BD891" s="102"/>
      <c r="BE891" s="533"/>
      <c r="BF891" s="437"/>
      <c r="BG891" s="437"/>
      <c r="BH891" s="437"/>
      <c r="BI891" s="538"/>
      <c r="BJ891" s="486"/>
      <c r="BK891" s="486"/>
      <c r="BL891" s="486"/>
      <c r="BM891" s="102"/>
      <c r="BN891" s="436"/>
      <c r="BO891" s="495"/>
      <c r="BP891" s="486"/>
      <c r="BQ891" s="486"/>
      <c r="BR891" s="486"/>
      <c r="BS891" s="102"/>
      <c r="BT891" s="436"/>
      <c r="BU891" s="102"/>
      <c r="BV891" s="495"/>
      <c r="BW891" s="436"/>
      <c r="BX891" s="436"/>
      <c r="BY891" s="436"/>
      <c r="BZ891" s="102"/>
      <c r="CA891" s="436"/>
      <c r="CB891" s="436"/>
      <c r="CC891" s="436"/>
      <c r="CD891" s="102"/>
      <c r="CE891" s="436"/>
      <c r="CF891" s="436"/>
      <c r="CG891" s="535"/>
      <c r="CH891" s="436"/>
      <c r="CI891" s="102"/>
      <c r="CJ891" s="486"/>
      <c r="CK891" s="495"/>
      <c r="CL891" s="486"/>
      <c r="CM891" s="486"/>
      <c r="CN891" s="486"/>
      <c r="CO891" s="102"/>
    </row>
    <row r="892" spans="2:93" s="67" customFormat="1" ht="47.25" hidden="1" customHeight="1" x14ac:dyDescent="0.25">
      <c r="B892" s="460"/>
      <c r="C892" s="526" t="s">
        <v>282</v>
      </c>
      <c r="D892" s="436"/>
      <c r="E892" s="436"/>
      <c r="F892" s="436"/>
      <c r="G892" s="436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579">
        <f t="shared" si="2253"/>
        <v>0</v>
      </c>
      <c r="T892" s="572" t="e">
        <f t="shared" si="2254"/>
        <v>#DIV/0!</v>
      </c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575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554"/>
      <c r="AV892" s="559"/>
      <c r="AW892" s="486"/>
      <c r="AX892" s="486"/>
      <c r="AY892" s="486"/>
      <c r="AZ892" s="102"/>
      <c r="BA892" s="437"/>
      <c r="BB892" s="102"/>
      <c r="BC892" s="102"/>
      <c r="BD892" s="102"/>
      <c r="BE892" s="533"/>
      <c r="BF892" s="437"/>
      <c r="BG892" s="437"/>
      <c r="BH892" s="437"/>
      <c r="BI892" s="538"/>
      <c r="BJ892" s="486"/>
      <c r="BK892" s="486"/>
      <c r="BL892" s="486"/>
      <c r="BM892" s="102"/>
      <c r="BN892" s="436"/>
      <c r="BO892" s="495"/>
      <c r="BP892" s="486"/>
      <c r="BQ892" s="486"/>
      <c r="BR892" s="486"/>
      <c r="BS892" s="102"/>
      <c r="BT892" s="436"/>
      <c r="BU892" s="102"/>
      <c r="BV892" s="495"/>
      <c r="BW892" s="436"/>
      <c r="BX892" s="436"/>
      <c r="BY892" s="436"/>
      <c r="BZ892" s="102"/>
      <c r="CA892" s="436"/>
      <c r="CB892" s="436"/>
      <c r="CC892" s="436"/>
      <c r="CD892" s="102"/>
      <c r="CE892" s="436"/>
      <c r="CF892" s="436"/>
      <c r="CG892" s="535"/>
      <c r="CH892" s="436"/>
      <c r="CI892" s="102"/>
      <c r="CJ892" s="486"/>
      <c r="CK892" s="495"/>
      <c r="CL892" s="486"/>
      <c r="CM892" s="486"/>
      <c r="CN892" s="486"/>
      <c r="CO892" s="102"/>
    </row>
    <row r="893" spans="2:93" s="67" customFormat="1" ht="70.5" hidden="1" customHeight="1" x14ac:dyDescent="0.25">
      <c r="B893" s="460" t="s">
        <v>62</v>
      </c>
      <c r="C893" s="133" t="s">
        <v>292</v>
      </c>
      <c r="D893" s="436">
        <f>H893</f>
        <v>4299.8850000000002</v>
      </c>
      <c r="E893" s="436"/>
      <c r="F893" s="436"/>
      <c r="G893" s="436"/>
      <c r="H893" s="436">
        <f>H894+H895</f>
        <v>4299.8850000000002</v>
      </c>
      <c r="I893" s="554"/>
      <c r="J893" s="554"/>
      <c r="K893" s="554"/>
      <c r="L893" s="554"/>
      <c r="M893" s="554"/>
      <c r="N893" s="554"/>
      <c r="O893" s="554"/>
      <c r="P893" s="554"/>
      <c r="Q893" s="554"/>
      <c r="R893" s="554"/>
      <c r="S893" s="579">
        <f t="shared" si="2253"/>
        <v>0</v>
      </c>
      <c r="T893" s="572">
        <f t="shared" si="2254"/>
        <v>0</v>
      </c>
      <c r="U893" s="554"/>
      <c r="V893" s="554"/>
      <c r="W893" s="554"/>
      <c r="X893" s="554"/>
      <c r="Y893" s="554"/>
      <c r="Z893" s="554"/>
      <c r="AA893" s="554"/>
      <c r="AB893" s="554"/>
      <c r="AC893" s="577"/>
      <c r="AD893" s="554"/>
      <c r="AE893" s="554"/>
      <c r="AF893" s="575"/>
      <c r="AG893" s="554"/>
      <c r="AH893" s="554"/>
      <c r="AI893" s="554"/>
      <c r="AJ893" s="554"/>
      <c r="AK893" s="554"/>
      <c r="AL893" s="577"/>
      <c r="AM893" s="554"/>
      <c r="AN893" s="554"/>
      <c r="AO893" s="554"/>
      <c r="AP893" s="554"/>
      <c r="AQ893" s="554"/>
      <c r="AR893" s="554"/>
      <c r="AS893" s="554"/>
      <c r="AT893" s="554"/>
      <c r="AU893" s="554">
        <f>AU894+AU895</f>
        <v>-4299.8850000000002</v>
      </c>
      <c r="AV893" s="559">
        <f>AZ893</f>
        <v>0</v>
      </c>
      <c r="AW893" s="486"/>
      <c r="AX893" s="486"/>
      <c r="AY893" s="486"/>
      <c r="AZ893" s="486">
        <f>AZ894+AZ895</f>
        <v>0</v>
      </c>
      <c r="BA893" s="436">
        <f>BB893+BC893+BD893</f>
        <v>0</v>
      </c>
      <c r="BB893" s="535"/>
      <c r="BC893" s="535"/>
      <c r="BD893" s="535">
        <f>BD894+BD895</f>
        <v>0</v>
      </c>
      <c r="BE893" s="535">
        <f t="shared" ref="BE893:BE901" si="2269">BH893</f>
        <v>4299.8850000000002</v>
      </c>
      <c r="BF893" s="436"/>
      <c r="BG893" s="436"/>
      <c r="BH893" s="436">
        <f>BH894+BH895</f>
        <v>4299.8850000000002</v>
      </c>
      <c r="BI893" s="538"/>
      <c r="BJ893" s="486"/>
      <c r="BK893" s="486"/>
      <c r="BL893" s="486"/>
      <c r="BM893" s="102"/>
      <c r="BN893" s="436"/>
      <c r="BO893" s="495"/>
      <c r="BP893" s="486"/>
      <c r="BQ893" s="486"/>
      <c r="BR893" s="486"/>
      <c r="BS893" s="102"/>
      <c r="BT893" s="436"/>
      <c r="BU893" s="102"/>
      <c r="BV893" s="495"/>
      <c r="BW893" s="436"/>
      <c r="BX893" s="436"/>
      <c r="BY893" s="436"/>
      <c r="BZ893" s="102"/>
      <c r="CA893" s="436"/>
      <c r="CB893" s="436"/>
      <c r="CC893" s="436"/>
      <c r="CD893" s="102"/>
      <c r="CE893" s="436"/>
      <c r="CF893" s="436"/>
      <c r="CG893" s="535"/>
      <c r="CH893" s="436"/>
      <c r="CI893" s="102"/>
      <c r="CJ893" s="486"/>
      <c r="CK893" s="495"/>
      <c r="CL893" s="486"/>
      <c r="CM893" s="486"/>
      <c r="CN893" s="486"/>
      <c r="CO893" s="102"/>
    </row>
    <row r="894" spans="2:93" s="67" customFormat="1" ht="48.75" hidden="1" customHeight="1" x14ac:dyDescent="0.25">
      <c r="B894" s="460"/>
      <c r="C894" s="525" t="s">
        <v>32</v>
      </c>
      <c r="D894" s="434">
        <f>H894</f>
        <v>2880.9</v>
      </c>
      <c r="E894" s="436"/>
      <c r="F894" s="436"/>
      <c r="G894" s="436"/>
      <c r="H894" s="434">
        <v>2880.9</v>
      </c>
      <c r="I894" s="558"/>
      <c r="J894" s="558"/>
      <c r="K894" s="558"/>
      <c r="L894" s="558"/>
      <c r="M894" s="558"/>
      <c r="N894" s="558"/>
      <c r="O894" s="558"/>
      <c r="P894" s="558"/>
      <c r="Q894" s="558"/>
      <c r="R894" s="558"/>
      <c r="S894" s="579">
        <f t="shared" si="2253"/>
        <v>0</v>
      </c>
      <c r="T894" s="572">
        <f t="shared" si="2254"/>
        <v>0</v>
      </c>
      <c r="U894" s="558"/>
      <c r="V894" s="558"/>
      <c r="W894" s="558"/>
      <c r="X894" s="558"/>
      <c r="Y894" s="558"/>
      <c r="Z894" s="558"/>
      <c r="AA894" s="558"/>
      <c r="AB894" s="558"/>
      <c r="AC894" s="580"/>
      <c r="AD894" s="558"/>
      <c r="AE894" s="558"/>
      <c r="AF894" s="575"/>
      <c r="AG894" s="558"/>
      <c r="AH894" s="558"/>
      <c r="AI894" s="558"/>
      <c r="AJ894" s="558"/>
      <c r="AK894" s="558"/>
      <c r="AL894" s="580"/>
      <c r="AM894" s="558"/>
      <c r="AN894" s="558"/>
      <c r="AO894" s="558"/>
      <c r="AP894" s="558"/>
      <c r="AQ894" s="558"/>
      <c r="AR894" s="558"/>
      <c r="AS894" s="558"/>
      <c r="AT894" s="558"/>
      <c r="AU894" s="558">
        <f>AZ894-H894</f>
        <v>-2880.9</v>
      </c>
      <c r="AV894" s="559">
        <f>AZ894</f>
        <v>0</v>
      </c>
      <c r="AW894" s="486"/>
      <c r="AX894" s="486"/>
      <c r="AY894" s="486"/>
      <c r="AZ894" s="483">
        <v>0</v>
      </c>
      <c r="BA894" s="434">
        <f>BB894+BC894+BD894</f>
        <v>0</v>
      </c>
      <c r="BB894" s="525"/>
      <c r="BC894" s="525"/>
      <c r="BD894" s="525"/>
      <c r="BE894" s="525">
        <f t="shared" si="2269"/>
        <v>2880.9</v>
      </c>
      <c r="BF894" s="434"/>
      <c r="BG894" s="434"/>
      <c r="BH894" s="434">
        <v>2880.9</v>
      </c>
      <c r="BI894" s="538"/>
      <c r="BJ894" s="486"/>
      <c r="BK894" s="486"/>
      <c r="BL894" s="486"/>
      <c r="BM894" s="102"/>
      <c r="BN894" s="436"/>
      <c r="BO894" s="495"/>
      <c r="BP894" s="486"/>
      <c r="BQ894" s="486"/>
      <c r="BR894" s="486"/>
      <c r="BS894" s="102"/>
      <c r="BT894" s="436"/>
      <c r="BU894" s="102"/>
      <c r="BV894" s="495"/>
      <c r="BW894" s="436"/>
      <c r="BX894" s="436"/>
      <c r="BY894" s="436"/>
      <c r="BZ894" s="102"/>
      <c r="CA894" s="436"/>
      <c r="CB894" s="436"/>
      <c r="CC894" s="436"/>
      <c r="CD894" s="102"/>
      <c r="CE894" s="436"/>
      <c r="CF894" s="436"/>
      <c r="CG894" s="535"/>
      <c r="CH894" s="436"/>
      <c r="CI894" s="102"/>
      <c r="CJ894" s="486"/>
      <c r="CK894" s="495"/>
      <c r="CL894" s="486"/>
      <c r="CM894" s="486"/>
      <c r="CN894" s="486"/>
      <c r="CO894" s="102"/>
    </row>
    <row r="895" spans="2:93" s="67" customFormat="1" ht="47.25" hidden="1" customHeight="1" x14ac:dyDescent="0.25">
      <c r="B895" s="460"/>
      <c r="C895" s="526" t="s">
        <v>282</v>
      </c>
      <c r="D895" s="433">
        <f>H895</f>
        <v>1418.9849999999999</v>
      </c>
      <c r="E895" s="436"/>
      <c r="F895" s="436"/>
      <c r="G895" s="436"/>
      <c r="H895" s="433">
        <v>1418.9849999999999</v>
      </c>
      <c r="I895" s="559"/>
      <c r="J895" s="559"/>
      <c r="K895" s="559"/>
      <c r="L895" s="559"/>
      <c r="M895" s="559"/>
      <c r="N895" s="559"/>
      <c r="O895" s="559"/>
      <c r="P895" s="559"/>
      <c r="Q895" s="559"/>
      <c r="R895" s="559"/>
      <c r="S895" s="579">
        <f t="shared" si="2253"/>
        <v>0</v>
      </c>
      <c r="T895" s="572">
        <f t="shared" si="2254"/>
        <v>0</v>
      </c>
      <c r="U895" s="559"/>
      <c r="V895" s="559"/>
      <c r="W895" s="559"/>
      <c r="X895" s="559"/>
      <c r="Y895" s="559"/>
      <c r="Z895" s="559"/>
      <c r="AA895" s="559"/>
      <c r="AB895" s="559"/>
      <c r="AC895" s="581"/>
      <c r="AD895" s="559"/>
      <c r="AE895" s="559"/>
      <c r="AF895" s="575"/>
      <c r="AG895" s="559"/>
      <c r="AH895" s="559"/>
      <c r="AI895" s="559"/>
      <c r="AJ895" s="559"/>
      <c r="AK895" s="559"/>
      <c r="AL895" s="581"/>
      <c r="AM895" s="559"/>
      <c r="AN895" s="559"/>
      <c r="AO895" s="559"/>
      <c r="AP895" s="559"/>
      <c r="AQ895" s="559"/>
      <c r="AR895" s="559"/>
      <c r="AS895" s="559"/>
      <c r="AT895" s="559"/>
      <c r="AU895" s="559">
        <f>AZ895-H895</f>
        <v>-1418.9849999999999</v>
      </c>
      <c r="AV895" s="559">
        <f>AZ895</f>
        <v>0</v>
      </c>
      <c r="AW895" s="486"/>
      <c r="AX895" s="486"/>
      <c r="AY895" s="486"/>
      <c r="AZ895" s="482">
        <v>0</v>
      </c>
      <c r="BA895" s="433">
        <f>BD895</f>
        <v>0</v>
      </c>
      <c r="BB895" s="526"/>
      <c r="BC895" s="526"/>
      <c r="BD895" s="526"/>
      <c r="BE895" s="526">
        <f t="shared" si="2269"/>
        <v>1418.9849999999999</v>
      </c>
      <c r="BF895" s="433"/>
      <c r="BG895" s="433"/>
      <c r="BH895" s="433">
        <v>1418.9849999999999</v>
      </c>
      <c r="BI895" s="538"/>
      <c r="BJ895" s="486"/>
      <c r="BK895" s="486"/>
      <c r="BL895" s="486"/>
      <c r="BM895" s="102"/>
      <c r="BN895" s="436"/>
      <c r="BO895" s="495"/>
      <c r="BP895" s="486"/>
      <c r="BQ895" s="486"/>
      <c r="BR895" s="486"/>
      <c r="BS895" s="102"/>
      <c r="BT895" s="436"/>
      <c r="BU895" s="102"/>
      <c r="BV895" s="495"/>
      <c r="BW895" s="436"/>
      <c r="BX895" s="436"/>
      <c r="BY895" s="436"/>
      <c r="BZ895" s="102"/>
      <c r="CA895" s="436"/>
      <c r="CB895" s="436"/>
      <c r="CC895" s="436"/>
      <c r="CD895" s="102"/>
      <c r="CE895" s="436"/>
      <c r="CF895" s="436"/>
      <c r="CG895" s="535"/>
      <c r="CH895" s="436"/>
      <c r="CI895" s="102"/>
      <c r="CJ895" s="486"/>
      <c r="CK895" s="495"/>
      <c r="CL895" s="486"/>
      <c r="CM895" s="486"/>
      <c r="CN895" s="486"/>
      <c r="CO895" s="102"/>
    </row>
    <row r="896" spans="2:93" s="67" customFormat="1" ht="138.75" hidden="1" customHeight="1" x14ac:dyDescent="0.25">
      <c r="B896" s="460" t="s">
        <v>7</v>
      </c>
      <c r="C896" s="133" t="s">
        <v>294</v>
      </c>
      <c r="D896" s="436">
        <f t="shared" ref="D896:D901" si="2270">H896</f>
        <v>4344.6620000000003</v>
      </c>
      <c r="E896" s="436"/>
      <c r="F896" s="436"/>
      <c r="G896" s="436"/>
      <c r="H896" s="436">
        <f>H897+H898</f>
        <v>4344.6620000000003</v>
      </c>
      <c r="I896" s="554"/>
      <c r="J896" s="554"/>
      <c r="K896" s="554"/>
      <c r="L896" s="554"/>
      <c r="M896" s="554"/>
      <c r="N896" s="554"/>
      <c r="O896" s="554"/>
      <c r="P896" s="554"/>
      <c r="Q896" s="554"/>
      <c r="R896" s="554"/>
      <c r="S896" s="579">
        <f t="shared" si="2253"/>
        <v>0</v>
      </c>
      <c r="T896" s="572">
        <f t="shared" si="2254"/>
        <v>0</v>
      </c>
      <c r="U896" s="554"/>
      <c r="V896" s="554"/>
      <c r="W896" s="554"/>
      <c r="X896" s="554"/>
      <c r="Y896" s="554"/>
      <c r="Z896" s="554"/>
      <c r="AA896" s="554"/>
      <c r="AB896" s="554"/>
      <c r="AC896" s="577"/>
      <c r="AD896" s="554"/>
      <c r="AE896" s="554"/>
      <c r="AF896" s="575"/>
      <c r="AG896" s="554"/>
      <c r="AH896" s="554"/>
      <c r="AI896" s="554"/>
      <c r="AJ896" s="554"/>
      <c r="AK896" s="554"/>
      <c r="AL896" s="577"/>
      <c r="AM896" s="554"/>
      <c r="AN896" s="554"/>
      <c r="AO896" s="554"/>
      <c r="AP896" s="554"/>
      <c r="AQ896" s="554"/>
      <c r="AR896" s="554"/>
      <c r="AS896" s="554"/>
      <c r="AT896" s="554"/>
      <c r="AU896" s="554">
        <f>AU897+AU898</f>
        <v>-4344.6620000000003</v>
      </c>
      <c r="AV896" s="559">
        <f t="shared" ref="AV896:AV901" si="2271">AZ896</f>
        <v>0</v>
      </c>
      <c r="AW896" s="486"/>
      <c r="AX896" s="486"/>
      <c r="AY896" s="486"/>
      <c r="AZ896" s="486">
        <f>AZ897+AZ898</f>
        <v>0</v>
      </c>
      <c r="BA896" s="436">
        <f>BB896+BC896+BD896</f>
        <v>0</v>
      </c>
      <c r="BB896" s="535"/>
      <c r="BC896" s="535"/>
      <c r="BD896" s="535">
        <f>BD897+BD898</f>
        <v>0</v>
      </c>
      <c r="BE896" s="535">
        <f t="shared" si="2269"/>
        <v>4344.6620000000003</v>
      </c>
      <c r="BF896" s="436"/>
      <c r="BG896" s="436"/>
      <c r="BH896" s="436">
        <f>BH897+BH898</f>
        <v>4344.6620000000003</v>
      </c>
      <c r="BI896" s="538"/>
      <c r="BJ896" s="486"/>
      <c r="BK896" s="486"/>
      <c r="BL896" s="486"/>
      <c r="BM896" s="102"/>
      <c r="BN896" s="436"/>
      <c r="BO896" s="495"/>
      <c r="BP896" s="486"/>
      <c r="BQ896" s="486"/>
      <c r="BR896" s="486"/>
      <c r="BS896" s="102"/>
      <c r="BT896" s="436"/>
      <c r="BU896" s="102"/>
      <c r="BV896" s="495"/>
      <c r="BW896" s="436"/>
      <c r="BX896" s="436"/>
      <c r="BY896" s="436"/>
      <c r="BZ896" s="102"/>
      <c r="CA896" s="436"/>
      <c r="CB896" s="436"/>
      <c r="CC896" s="436"/>
      <c r="CD896" s="102"/>
      <c r="CE896" s="436"/>
      <c r="CF896" s="436"/>
      <c r="CG896" s="535"/>
      <c r="CH896" s="436"/>
      <c r="CI896" s="102"/>
      <c r="CJ896" s="486"/>
      <c r="CK896" s="495"/>
      <c r="CL896" s="486"/>
      <c r="CM896" s="486"/>
      <c r="CN896" s="486"/>
      <c r="CO896" s="102"/>
    </row>
    <row r="897" spans="2:93" s="67" customFormat="1" ht="48.75" hidden="1" customHeight="1" x14ac:dyDescent="0.25">
      <c r="B897" s="460"/>
      <c r="C897" s="525" t="s">
        <v>32</v>
      </c>
      <c r="D897" s="434">
        <f t="shared" si="2270"/>
        <v>2910.9</v>
      </c>
      <c r="E897" s="436"/>
      <c r="F897" s="436"/>
      <c r="G897" s="436"/>
      <c r="H897" s="434">
        <v>2910.9</v>
      </c>
      <c r="I897" s="558"/>
      <c r="J897" s="558"/>
      <c r="K897" s="558"/>
      <c r="L897" s="558"/>
      <c r="M897" s="558"/>
      <c r="N897" s="558"/>
      <c r="O897" s="558"/>
      <c r="P897" s="558"/>
      <c r="Q897" s="558"/>
      <c r="R897" s="558"/>
      <c r="S897" s="579">
        <f t="shared" si="2253"/>
        <v>0</v>
      </c>
      <c r="T897" s="572">
        <f t="shared" si="2254"/>
        <v>0</v>
      </c>
      <c r="U897" s="558"/>
      <c r="V897" s="558"/>
      <c r="W897" s="558"/>
      <c r="X897" s="558"/>
      <c r="Y897" s="558"/>
      <c r="Z897" s="558"/>
      <c r="AA897" s="558"/>
      <c r="AB897" s="558"/>
      <c r="AC897" s="580"/>
      <c r="AD897" s="558"/>
      <c r="AE897" s="558"/>
      <c r="AF897" s="575"/>
      <c r="AG897" s="558"/>
      <c r="AH897" s="558"/>
      <c r="AI897" s="558"/>
      <c r="AJ897" s="558"/>
      <c r="AK897" s="558"/>
      <c r="AL897" s="580"/>
      <c r="AM897" s="558"/>
      <c r="AN897" s="558"/>
      <c r="AO897" s="558"/>
      <c r="AP897" s="558"/>
      <c r="AQ897" s="558"/>
      <c r="AR897" s="558"/>
      <c r="AS897" s="558"/>
      <c r="AT897" s="558"/>
      <c r="AU897" s="558">
        <f>AZ897-H897</f>
        <v>-2910.9</v>
      </c>
      <c r="AV897" s="559">
        <f t="shared" si="2271"/>
        <v>0</v>
      </c>
      <c r="AW897" s="486"/>
      <c r="AX897" s="486"/>
      <c r="AY897" s="486"/>
      <c r="AZ897" s="483">
        <v>0</v>
      </c>
      <c r="BA897" s="434">
        <f>BB897+BC897+BD897</f>
        <v>0</v>
      </c>
      <c r="BB897" s="525"/>
      <c r="BC897" s="525"/>
      <c r="BD897" s="525"/>
      <c r="BE897" s="525">
        <f t="shared" si="2269"/>
        <v>2910.9</v>
      </c>
      <c r="BF897" s="434"/>
      <c r="BG897" s="434"/>
      <c r="BH897" s="434">
        <v>2910.9</v>
      </c>
      <c r="BI897" s="538"/>
      <c r="BJ897" s="486"/>
      <c r="BK897" s="486"/>
      <c r="BL897" s="486"/>
      <c r="BM897" s="102"/>
      <c r="BN897" s="436"/>
      <c r="BO897" s="495"/>
      <c r="BP897" s="486"/>
      <c r="BQ897" s="486"/>
      <c r="BR897" s="486"/>
      <c r="BS897" s="102"/>
      <c r="BT897" s="436"/>
      <c r="BU897" s="102"/>
      <c r="BV897" s="495"/>
      <c r="BW897" s="436"/>
      <c r="BX897" s="436"/>
      <c r="BY897" s="436"/>
      <c r="BZ897" s="102"/>
      <c r="CA897" s="436"/>
      <c r="CB897" s="436"/>
      <c r="CC897" s="436"/>
      <c r="CD897" s="102"/>
      <c r="CE897" s="436"/>
      <c r="CF897" s="436"/>
      <c r="CG897" s="535"/>
      <c r="CH897" s="436"/>
      <c r="CI897" s="102"/>
      <c r="CJ897" s="486"/>
      <c r="CK897" s="495"/>
      <c r="CL897" s="486"/>
      <c r="CM897" s="486"/>
      <c r="CN897" s="486"/>
      <c r="CO897" s="102"/>
    </row>
    <row r="898" spans="2:93" s="67" customFormat="1" ht="47.25" hidden="1" customHeight="1" x14ac:dyDescent="0.25">
      <c r="B898" s="460"/>
      <c r="C898" s="526" t="s">
        <v>282</v>
      </c>
      <c r="D898" s="433">
        <f t="shared" si="2270"/>
        <v>1433.7619999999999</v>
      </c>
      <c r="E898" s="436"/>
      <c r="F898" s="436"/>
      <c r="G898" s="436"/>
      <c r="H898" s="433">
        <v>1433.7619999999999</v>
      </c>
      <c r="I898" s="559"/>
      <c r="J898" s="559"/>
      <c r="K898" s="559"/>
      <c r="L898" s="559"/>
      <c r="M898" s="559"/>
      <c r="N898" s="559"/>
      <c r="O898" s="559"/>
      <c r="P898" s="559"/>
      <c r="Q898" s="559"/>
      <c r="R898" s="559"/>
      <c r="S898" s="579">
        <f t="shared" si="2253"/>
        <v>0</v>
      </c>
      <c r="T898" s="572">
        <f t="shared" si="2254"/>
        <v>0</v>
      </c>
      <c r="U898" s="559"/>
      <c r="V898" s="559"/>
      <c r="W898" s="559"/>
      <c r="X898" s="559"/>
      <c r="Y898" s="559"/>
      <c r="Z898" s="559"/>
      <c r="AA898" s="559"/>
      <c r="AB898" s="559"/>
      <c r="AC898" s="581"/>
      <c r="AD898" s="559"/>
      <c r="AE898" s="559"/>
      <c r="AF898" s="575"/>
      <c r="AG898" s="559"/>
      <c r="AH898" s="559"/>
      <c r="AI898" s="559"/>
      <c r="AJ898" s="559"/>
      <c r="AK898" s="559"/>
      <c r="AL898" s="581"/>
      <c r="AM898" s="559"/>
      <c r="AN898" s="559"/>
      <c r="AO898" s="559"/>
      <c r="AP898" s="559"/>
      <c r="AQ898" s="559"/>
      <c r="AR898" s="559"/>
      <c r="AS898" s="559"/>
      <c r="AT898" s="559"/>
      <c r="AU898" s="559">
        <f>AZ898-H898</f>
        <v>-1433.7619999999999</v>
      </c>
      <c r="AV898" s="559">
        <f t="shared" si="2271"/>
        <v>0</v>
      </c>
      <c r="AW898" s="486"/>
      <c r="AX898" s="486"/>
      <c r="AY898" s="486"/>
      <c r="AZ898" s="482">
        <v>0</v>
      </c>
      <c r="BA898" s="433">
        <f>BD898</f>
        <v>0</v>
      </c>
      <c r="BB898" s="526"/>
      <c r="BC898" s="526"/>
      <c r="BD898" s="526"/>
      <c r="BE898" s="526">
        <f t="shared" si="2269"/>
        <v>1433.7619999999999</v>
      </c>
      <c r="BF898" s="433"/>
      <c r="BG898" s="433"/>
      <c r="BH898" s="433">
        <v>1433.7619999999999</v>
      </c>
      <c r="BI898" s="538"/>
      <c r="BJ898" s="486"/>
      <c r="BK898" s="486"/>
      <c r="BL898" s="486"/>
      <c r="BM898" s="102"/>
      <c r="BN898" s="436"/>
      <c r="BO898" s="495"/>
      <c r="BP898" s="486"/>
      <c r="BQ898" s="486"/>
      <c r="BR898" s="486"/>
      <c r="BS898" s="102"/>
      <c r="BT898" s="436"/>
      <c r="BU898" s="102"/>
      <c r="BV898" s="495"/>
      <c r="BW898" s="436"/>
      <c r="BX898" s="436"/>
      <c r="BY898" s="436"/>
      <c r="BZ898" s="102"/>
      <c r="CA898" s="436"/>
      <c r="CB898" s="436"/>
      <c r="CC898" s="436"/>
      <c r="CD898" s="102"/>
      <c r="CE898" s="436"/>
      <c r="CF898" s="436"/>
      <c r="CG898" s="535"/>
      <c r="CH898" s="436"/>
      <c r="CI898" s="102"/>
      <c r="CJ898" s="486"/>
      <c r="CK898" s="495"/>
      <c r="CL898" s="486"/>
      <c r="CM898" s="486"/>
      <c r="CN898" s="486"/>
      <c r="CO898" s="102"/>
    </row>
    <row r="899" spans="2:93" s="67" customFormat="1" ht="138.75" hidden="1" customHeight="1" x14ac:dyDescent="0.25">
      <c r="B899" s="460" t="s">
        <v>8</v>
      </c>
      <c r="C899" s="133" t="s">
        <v>293</v>
      </c>
      <c r="D899" s="436">
        <f t="shared" si="2270"/>
        <v>2632.7280000000001</v>
      </c>
      <c r="E899" s="436"/>
      <c r="F899" s="436"/>
      <c r="G899" s="436"/>
      <c r="H899" s="436">
        <f>H900+H901</f>
        <v>2632.7280000000001</v>
      </c>
      <c r="I899" s="554"/>
      <c r="J899" s="554"/>
      <c r="K899" s="554"/>
      <c r="L899" s="554"/>
      <c r="M899" s="554"/>
      <c r="N899" s="554"/>
      <c r="O899" s="554"/>
      <c r="P899" s="554"/>
      <c r="Q899" s="554"/>
      <c r="R899" s="554"/>
      <c r="S899" s="579">
        <f t="shared" si="2253"/>
        <v>0</v>
      </c>
      <c r="T899" s="572">
        <f t="shared" si="2254"/>
        <v>0</v>
      </c>
      <c r="U899" s="554"/>
      <c r="V899" s="554"/>
      <c r="W899" s="554"/>
      <c r="X899" s="554"/>
      <c r="Y899" s="554"/>
      <c r="Z899" s="554"/>
      <c r="AA899" s="554"/>
      <c r="AB899" s="554"/>
      <c r="AC899" s="577"/>
      <c r="AD899" s="554"/>
      <c r="AE899" s="554"/>
      <c r="AF899" s="575"/>
      <c r="AG899" s="554"/>
      <c r="AH899" s="554"/>
      <c r="AI899" s="554"/>
      <c r="AJ899" s="554"/>
      <c r="AK899" s="554"/>
      <c r="AL899" s="577"/>
      <c r="AM899" s="554"/>
      <c r="AN899" s="554"/>
      <c r="AO899" s="554"/>
      <c r="AP899" s="554"/>
      <c r="AQ899" s="554"/>
      <c r="AR899" s="554"/>
      <c r="AS899" s="554"/>
      <c r="AT899" s="554"/>
      <c r="AU899" s="554">
        <f>AU900+AU901</f>
        <v>-2632.7280000000001</v>
      </c>
      <c r="AV899" s="559">
        <f t="shared" si="2271"/>
        <v>0</v>
      </c>
      <c r="AW899" s="486"/>
      <c r="AX899" s="486"/>
      <c r="AY899" s="486"/>
      <c r="AZ899" s="486">
        <f>AZ900+AZ901</f>
        <v>0</v>
      </c>
      <c r="BA899" s="436">
        <f>BB899+BC899+BD899</f>
        <v>0</v>
      </c>
      <c r="BB899" s="535"/>
      <c r="BC899" s="535"/>
      <c r="BD899" s="535">
        <f>BD900+BD901</f>
        <v>0</v>
      </c>
      <c r="BE899" s="535">
        <f t="shared" si="2269"/>
        <v>2632.7280000000001</v>
      </c>
      <c r="BF899" s="436"/>
      <c r="BG899" s="436"/>
      <c r="BH899" s="436">
        <f>BH900+BH901</f>
        <v>2632.7280000000001</v>
      </c>
      <c r="BI899" s="538"/>
      <c r="BJ899" s="486"/>
      <c r="BK899" s="486"/>
      <c r="BL899" s="486"/>
      <c r="BM899" s="102"/>
      <c r="BN899" s="436"/>
      <c r="BO899" s="495"/>
      <c r="BP899" s="486"/>
      <c r="BQ899" s="486"/>
      <c r="BR899" s="486"/>
      <c r="BS899" s="102"/>
      <c r="BT899" s="436"/>
      <c r="BU899" s="102"/>
      <c r="BV899" s="495"/>
      <c r="BW899" s="436"/>
      <c r="BX899" s="436"/>
      <c r="BY899" s="436"/>
      <c r="BZ899" s="102"/>
      <c r="CA899" s="436"/>
      <c r="CB899" s="436"/>
      <c r="CC899" s="436"/>
      <c r="CD899" s="102"/>
      <c r="CE899" s="436"/>
      <c r="CF899" s="436"/>
      <c r="CG899" s="535"/>
      <c r="CH899" s="436"/>
      <c r="CI899" s="102"/>
      <c r="CJ899" s="486"/>
      <c r="CK899" s="495"/>
      <c r="CL899" s="486"/>
      <c r="CM899" s="486"/>
      <c r="CN899" s="486"/>
      <c r="CO899" s="102"/>
    </row>
    <row r="900" spans="2:93" s="67" customFormat="1" ht="64.5" hidden="1" customHeight="1" x14ac:dyDescent="0.25">
      <c r="B900" s="460"/>
      <c r="C900" s="525" t="s">
        <v>32</v>
      </c>
      <c r="D900" s="434">
        <f t="shared" si="2270"/>
        <v>1763.9</v>
      </c>
      <c r="E900" s="436"/>
      <c r="F900" s="436"/>
      <c r="G900" s="436"/>
      <c r="H900" s="434">
        <v>1763.9</v>
      </c>
      <c r="I900" s="558"/>
      <c r="J900" s="558"/>
      <c r="K900" s="558"/>
      <c r="L900" s="558"/>
      <c r="M900" s="558"/>
      <c r="N900" s="558"/>
      <c r="O900" s="558"/>
      <c r="P900" s="558"/>
      <c r="Q900" s="558"/>
      <c r="R900" s="558"/>
      <c r="S900" s="579">
        <f t="shared" si="2253"/>
        <v>0</v>
      </c>
      <c r="T900" s="572">
        <f t="shared" si="2254"/>
        <v>0</v>
      </c>
      <c r="U900" s="558"/>
      <c r="V900" s="558"/>
      <c r="W900" s="558"/>
      <c r="X900" s="558"/>
      <c r="Y900" s="558"/>
      <c r="Z900" s="558"/>
      <c r="AA900" s="558"/>
      <c r="AB900" s="558"/>
      <c r="AC900" s="580"/>
      <c r="AD900" s="558"/>
      <c r="AE900" s="558"/>
      <c r="AF900" s="575"/>
      <c r="AG900" s="558"/>
      <c r="AH900" s="558"/>
      <c r="AI900" s="558"/>
      <c r="AJ900" s="558"/>
      <c r="AK900" s="558"/>
      <c r="AL900" s="580"/>
      <c r="AM900" s="558"/>
      <c r="AN900" s="558"/>
      <c r="AO900" s="558"/>
      <c r="AP900" s="558"/>
      <c r="AQ900" s="558"/>
      <c r="AR900" s="558"/>
      <c r="AS900" s="558"/>
      <c r="AT900" s="558"/>
      <c r="AU900" s="558">
        <f>AZ900-H900</f>
        <v>-1763.9</v>
      </c>
      <c r="AV900" s="559">
        <f t="shared" si="2271"/>
        <v>0</v>
      </c>
      <c r="AW900" s="486"/>
      <c r="AX900" s="486"/>
      <c r="AY900" s="486"/>
      <c r="AZ900" s="483">
        <v>0</v>
      </c>
      <c r="BA900" s="434">
        <f>BB900+BC900+BD900</f>
        <v>0</v>
      </c>
      <c r="BB900" s="525"/>
      <c r="BC900" s="525"/>
      <c r="BD900" s="525"/>
      <c r="BE900" s="525">
        <f t="shared" si="2269"/>
        <v>1763.9</v>
      </c>
      <c r="BF900" s="434"/>
      <c r="BG900" s="434"/>
      <c r="BH900" s="434">
        <v>1763.9</v>
      </c>
      <c r="BI900" s="538"/>
      <c r="BJ900" s="486"/>
      <c r="BK900" s="486"/>
      <c r="BL900" s="486"/>
      <c r="BM900" s="102"/>
      <c r="BN900" s="436"/>
      <c r="BO900" s="495"/>
      <c r="BP900" s="486"/>
      <c r="BQ900" s="486"/>
      <c r="BR900" s="486"/>
      <c r="BS900" s="102"/>
      <c r="BT900" s="436"/>
      <c r="BU900" s="102"/>
      <c r="BV900" s="495"/>
      <c r="BW900" s="436"/>
      <c r="BX900" s="436"/>
      <c r="BY900" s="436"/>
      <c r="BZ900" s="102"/>
      <c r="CA900" s="436"/>
      <c r="CB900" s="436"/>
      <c r="CC900" s="436"/>
      <c r="CD900" s="102"/>
      <c r="CE900" s="436"/>
      <c r="CF900" s="436"/>
      <c r="CG900" s="535"/>
      <c r="CH900" s="436"/>
      <c r="CI900" s="102"/>
      <c r="CJ900" s="486"/>
      <c r="CK900" s="495"/>
      <c r="CL900" s="486"/>
      <c r="CM900" s="486"/>
      <c r="CN900" s="486"/>
      <c r="CO900" s="102"/>
    </row>
    <row r="901" spans="2:93" s="67" customFormat="1" ht="56.25" hidden="1" customHeight="1" x14ac:dyDescent="0.25">
      <c r="B901" s="460"/>
      <c r="C901" s="526" t="s">
        <v>282</v>
      </c>
      <c r="D901" s="433">
        <f t="shared" si="2270"/>
        <v>868.82799999999997</v>
      </c>
      <c r="E901" s="436"/>
      <c r="F901" s="436"/>
      <c r="G901" s="436"/>
      <c r="H901" s="433">
        <v>868.82799999999997</v>
      </c>
      <c r="I901" s="559"/>
      <c r="J901" s="559"/>
      <c r="K901" s="559"/>
      <c r="L901" s="559"/>
      <c r="M901" s="559"/>
      <c r="N901" s="559"/>
      <c r="O901" s="559"/>
      <c r="P901" s="559"/>
      <c r="Q901" s="559"/>
      <c r="R901" s="559"/>
      <c r="S901" s="579">
        <f t="shared" si="2253"/>
        <v>0</v>
      </c>
      <c r="T901" s="572">
        <f t="shared" si="2254"/>
        <v>0</v>
      </c>
      <c r="U901" s="559"/>
      <c r="V901" s="559"/>
      <c r="W901" s="559"/>
      <c r="X901" s="559"/>
      <c r="Y901" s="559"/>
      <c r="Z901" s="559"/>
      <c r="AA901" s="559"/>
      <c r="AB901" s="559"/>
      <c r="AC901" s="581"/>
      <c r="AD901" s="559"/>
      <c r="AE901" s="559"/>
      <c r="AF901" s="575"/>
      <c r="AG901" s="559"/>
      <c r="AH901" s="559"/>
      <c r="AI901" s="559"/>
      <c r="AJ901" s="559"/>
      <c r="AK901" s="559"/>
      <c r="AL901" s="581"/>
      <c r="AM901" s="559"/>
      <c r="AN901" s="559"/>
      <c r="AO901" s="559"/>
      <c r="AP901" s="559"/>
      <c r="AQ901" s="559"/>
      <c r="AR901" s="559"/>
      <c r="AS901" s="559"/>
      <c r="AT901" s="559"/>
      <c r="AU901" s="559">
        <f>AZ901-H901</f>
        <v>-868.82799999999997</v>
      </c>
      <c r="AV901" s="559">
        <f t="shared" si="2271"/>
        <v>0</v>
      </c>
      <c r="AW901" s="486"/>
      <c r="AX901" s="486"/>
      <c r="AY901" s="486"/>
      <c r="AZ901" s="482">
        <v>0</v>
      </c>
      <c r="BA901" s="433">
        <f>BD901</f>
        <v>0</v>
      </c>
      <c r="BB901" s="526"/>
      <c r="BC901" s="526"/>
      <c r="BD901" s="526"/>
      <c r="BE901" s="526">
        <f t="shared" si="2269"/>
        <v>868.82799999999997</v>
      </c>
      <c r="BF901" s="433"/>
      <c r="BG901" s="433"/>
      <c r="BH901" s="433">
        <v>868.82799999999997</v>
      </c>
      <c r="BI901" s="538"/>
      <c r="BJ901" s="486"/>
      <c r="BK901" s="486"/>
      <c r="BL901" s="486"/>
      <c r="BM901" s="102"/>
      <c r="BN901" s="436"/>
      <c r="BO901" s="495"/>
      <c r="BP901" s="486"/>
      <c r="BQ901" s="486"/>
      <c r="BR901" s="486"/>
      <c r="BS901" s="102"/>
      <c r="BT901" s="436"/>
      <c r="BU901" s="102"/>
      <c r="BV901" s="495"/>
      <c r="BW901" s="436"/>
      <c r="BX901" s="436"/>
      <c r="BY901" s="436"/>
      <c r="BZ901" s="102"/>
      <c r="CA901" s="436"/>
      <c r="CB901" s="436"/>
      <c r="CC901" s="436"/>
      <c r="CD901" s="102"/>
      <c r="CE901" s="436"/>
      <c r="CF901" s="436"/>
      <c r="CG901" s="535"/>
      <c r="CH901" s="436"/>
      <c r="CI901" s="102"/>
      <c r="CJ901" s="486"/>
      <c r="CK901" s="495"/>
      <c r="CL901" s="486"/>
      <c r="CM901" s="486"/>
      <c r="CN901" s="486"/>
      <c r="CO901" s="102"/>
    </row>
    <row r="902" spans="2:93" s="44" customFormat="1" ht="69.75" hidden="1" customHeight="1" x14ac:dyDescent="0.25">
      <c r="B902" s="460" t="s">
        <v>14</v>
      </c>
      <c r="C902" s="156" t="s">
        <v>164</v>
      </c>
      <c r="D902" s="157">
        <f>E902+G902+H902</f>
        <v>0</v>
      </c>
      <c r="E902" s="157">
        <v>0</v>
      </c>
      <c r="F902" s="157"/>
      <c r="G902" s="157">
        <v>0</v>
      </c>
      <c r="H902" s="157">
        <v>0</v>
      </c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579">
        <f t="shared" si="2253"/>
        <v>0</v>
      </c>
      <c r="T902" s="572" t="e">
        <f t="shared" si="2254"/>
        <v>#DIV/0!</v>
      </c>
      <c r="U902" s="157"/>
      <c r="V902" s="157"/>
      <c r="W902" s="157"/>
      <c r="X902" s="157"/>
      <c r="Y902" s="157"/>
      <c r="Z902" s="157"/>
      <c r="AA902" s="157"/>
      <c r="AB902" s="157"/>
      <c r="AC902" s="157"/>
      <c r="AD902" s="157"/>
      <c r="AE902" s="157"/>
      <c r="AF902" s="575"/>
      <c r="AG902" s="157"/>
      <c r="AH902" s="157"/>
      <c r="AI902" s="157"/>
      <c r="AJ902" s="157"/>
      <c r="AK902" s="157"/>
      <c r="AL902" s="157"/>
      <c r="AM902" s="157"/>
      <c r="AN902" s="157"/>
      <c r="AO902" s="157"/>
      <c r="AP902" s="157"/>
      <c r="AQ902" s="157"/>
      <c r="AR902" s="157"/>
      <c r="AS902" s="157"/>
      <c r="AT902" s="157"/>
      <c r="AU902" s="157">
        <f>AV902</f>
        <v>0</v>
      </c>
      <c r="AV902" s="120">
        <f>AW902+AY902+AZ902</f>
        <v>0</v>
      </c>
      <c r="AW902" s="157">
        <v>0</v>
      </c>
      <c r="AX902" s="157"/>
      <c r="AY902" s="157">
        <v>0</v>
      </c>
      <c r="AZ902" s="157">
        <v>0</v>
      </c>
      <c r="BA902" s="157">
        <f t="shared" ref="BA902:BA917" si="2272">BB902+BC902+BD902</f>
        <v>0</v>
      </c>
      <c r="BB902" s="157">
        <f>BF902-E902</f>
        <v>0</v>
      </c>
      <c r="BC902" s="157"/>
      <c r="BD902" s="157"/>
      <c r="BE902" s="157">
        <f t="shared" ref="BE902:BE926" si="2273">BF902+BG902+BH902</f>
        <v>0</v>
      </c>
      <c r="BF902" s="157">
        <v>0</v>
      </c>
      <c r="BG902" s="437">
        <f t="shared" ref="BG902:BG917" si="2274">G902</f>
        <v>0</v>
      </c>
      <c r="BH902" s="437">
        <f t="shared" ref="BH902:BH917" si="2275">H902</f>
        <v>0</v>
      </c>
      <c r="BI902" s="157">
        <f>BJ902+BL902+BM902</f>
        <v>0</v>
      </c>
      <c r="BJ902" s="157">
        <v>0</v>
      </c>
      <c r="BK902" s="157"/>
      <c r="BL902" s="157">
        <v>0</v>
      </c>
      <c r="BM902" s="157">
        <v>0</v>
      </c>
      <c r="BN902" s="157">
        <f t="shared" si="2243"/>
        <v>0</v>
      </c>
      <c r="BO902" s="157">
        <f>BP902+BR902+BS902</f>
        <v>0</v>
      </c>
      <c r="BP902" s="157">
        <v>0</v>
      </c>
      <c r="BQ902" s="157"/>
      <c r="BR902" s="157">
        <v>0</v>
      </c>
      <c r="BS902" s="157">
        <v>0</v>
      </c>
      <c r="BT902" s="157">
        <f t="shared" si="2244"/>
        <v>0</v>
      </c>
      <c r="BU902" s="157">
        <f t="shared" si="2245"/>
        <v>0</v>
      </c>
      <c r="BV902" s="157">
        <f>BW902+BY902+BZ902</f>
        <v>0</v>
      </c>
      <c r="BW902" s="157">
        <v>0</v>
      </c>
      <c r="BX902" s="157"/>
      <c r="BY902" s="157">
        <v>0</v>
      </c>
      <c r="BZ902" s="157">
        <v>0</v>
      </c>
      <c r="CA902" s="157">
        <f t="shared" ref="CA902:CA924" si="2276">CB902+CC902+CD902</f>
        <v>0</v>
      </c>
      <c r="CB902" s="157"/>
      <c r="CC902" s="157"/>
      <c r="CD902" s="157"/>
      <c r="CE902" s="157">
        <f t="shared" ref="CE902:CE917" si="2277">CF902+CH902+CI902</f>
        <v>0</v>
      </c>
      <c r="CF902" s="157">
        <f t="shared" ref="CF902:CF917" si="2278">BW902</f>
        <v>0</v>
      </c>
      <c r="CG902" s="157"/>
      <c r="CH902" s="157">
        <f t="shared" ref="CH902:CH917" si="2279">BY902</f>
        <v>0</v>
      </c>
      <c r="CI902" s="157">
        <f t="shared" ref="CI902:CI917" si="2280">BZ902</f>
        <v>0</v>
      </c>
      <c r="CJ902" s="157"/>
      <c r="CK902" s="157">
        <f>CL902+CN902+CO902</f>
        <v>0</v>
      </c>
      <c r="CL902" s="157">
        <v>0</v>
      </c>
      <c r="CM902" s="157"/>
      <c r="CN902" s="157">
        <v>0</v>
      </c>
      <c r="CO902" s="157">
        <v>0</v>
      </c>
    </row>
    <row r="903" spans="2:93" s="44" customFormat="1" ht="66" hidden="1" customHeight="1" x14ac:dyDescent="0.25">
      <c r="B903" s="460" t="s">
        <v>279</v>
      </c>
      <c r="C903" s="133" t="s">
        <v>165</v>
      </c>
      <c r="D903" s="120">
        <f>E903+G903+H903</f>
        <v>0</v>
      </c>
      <c r="E903" s="120">
        <v>0</v>
      </c>
      <c r="F903" s="120"/>
      <c r="G903" s="120"/>
      <c r="H903" s="120">
        <v>0</v>
      </c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579">
        <f t="shared" si="2253"/>
        <v>0</v>
      </c>
      <c r="T903" s="572" t="e">
        <f t="shared" si="2254"/>
        <v>#DIV/0!</v>
      </c>
      <c r="U903" s="120"/>
      <c r="V903" s="120"/>
      <c r="W903" s="120"/>
      <c r="X903" s="120"/>
      <c r="Y903" s="120"/>
      <c r="Z903" s="120"/>
      <c r="AA903" s="120"/>
      <c r="AB903" s="120"/>
      <c r="AC903" s="120"/>
      <c r="AD903" s="120"/>
      <c r="AE903" s="120"/>
      <c r="AF903" s="575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>
        <f>AV903</f>
        <v>0</v>
      </c>
      <c r="AV903" s="120">
        <f>AW903+AY903+AZ903</f>
        <v>0</v>
      </c>
      <c r="AW903" s="120">
        <v>0</v>
      </c>
      <c r="AX903" s="120"/>
      <c r="AY903" s="120"/>
      <c r="AZ903" s="120">
        <v>0</v>
      </c>
      <c r="BA903" s="120">
        <f t="shared" si="2272"/>
        <v>0</v>
      </c>
      <c r="BB903" s="120">
        <f>BF903-E903</f>
        <v>0</v>
      </c>
      <c r="BC903" s="120"/>
      <c r="BD903" s="120"/>
      <c r="BE903" s="120">
        <f t="shared" si="2273"/>
        <v>0</v>
      </c>
      <c r="BF903" s="120">
        <v>0</v>
      </c>
      <c r="BG903" s="437">
        <f t="shared" si="2274"/>
        <v>0</v>
      </c>
      <c r="BH903" s="437">
        <f t="shared" si="2275"/>
        <v>0</v>
      </c>
      <c r="BI903" s="120">
        <f>BJ903+BL903+BM903</f>
        <v>0</v>
      </c>
      <c r="BJ903" s="120">
        <v>0</v>
      </c>
      <c r="BK903" s="120"/>
      <c r="BL903" s="120"/>
      <c r="BM903" s="120">
        <v>0</v>
      </c>
      <c r="BN903" s="120">
        <f t="shared" si="2243"/>
        <v>0</v>
      </c>
      <c r="BO903" s="120">
        <f>BP903+BR903+BS903</f>
        <v>0</v>
      </c>
      <c r="BP903" s="120">
        <v>0</v>
      </c>
      <c r="BQ903" s="120"/>
      <c r="BR903" s="120"/>
      <c r="BS903" s="120">
        <v>0</v>
      </c>
      <c r="BT903" s="120">
        <f t="shared" si="2244"/>
        <v>0</v>
      </c>
      <c r="BU903" s="120">
        <f t="shared" si="2245"/>
        <v>0</v>
      </c>
      <c r="BV903" s="120">
        <f>BW903+BY903+BZ903</f>
        <v>0</v>
      </c>
      <c r="BW903" s="120">
        <v>0</v>
      </c>
      <c r="BX903" s="120"/>
      <c r="BY903" s="120"/>
      <c r="BZ903" s="120">
        <v>0</v>
      </c>
      <c r="CA903" s="120">
        <f t="shared" si="2276"/>
        <v>0</v>
      </c>
      <c r="CB903" s="120"/>
      <c r="CC903" s="120"/>
      <c r="CD903" s="120"/>
      <c r="CE903" s="120">
        <f t="shared" si="2277"/>
        <v>0</v>
      </c>
      <c r="CF903" s="120">
        <f t="shared" si="2278"/>
        <v>0</v>
      </c>
      <c r="CG903" s="120"/>
      <c r="CH903" s="120">
        <f t="shared" si="2279"/>
        <v>0</v>
      </c>
      <c r="CI903" s="120">
        <f t="shared" si="2280"/>
        <v>0</v>
      </c>
      <c r="CJ903" s="120"/>
      <c r="CK903" s="120">
        <f>CL903+CN903+CO903</f>
        <v>0</v>
      </c>
      <c r="CL903" s="120">
        <v>0</v>
      </c>
      <c r="CM903" s="120"/>
      <c r="CN903" s="120"/>
      <c r="CO903" s="120">
        <v>0</v>
      </c>
    </row>
    <row r="904" spans="2:93" s="67" customFormat="1" ht="105" hidden="1" customHeight="1" x14ac:dyDescent="0.25">
      <c r="B904" s="232" t="s">
        <v>62</v>
      </c>
      <c r="C904" s="127" t="s">
        <v>144</v>
      </c>
      <c r="D904" s="102"/>
      <c r="E904" s="45"/>
      <c r="F904" s="45"/>
      <c r="G904" s="45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579">
        <f t="shared" si="2253"/>
        <v>0</v>
      </c>
      <c r="T904" s="572" t="e">
        <f t="shared" si="2254"/>
        <v>#DIV/0!</v>
      </c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575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554"/>
      <c r="AV904" s="21"/>
      <c r="AW904" s="45"/>
      <c r="AX904" s="45"/>
      <c r="AY904" s="45"/>
      <c r="AZ904" s="102"/>
      <c r="BA904" s="437">
        <f t="shared" si="2272"/>
        <v>0</v>
      </c>
      <c r="BB904" s="33"/>
      <c r="BC904" s="33"/>
      <c r="BD904" s="33"/>
      <c r="BE904" s="533">
        <f t="shared" si="2273"/>
        <v>0</v>
      </c>
      <c r="BF904" s="437">
        <f t="shared" ref="BF904:BF917" si="2281">E904</f>
        <v>0</v>
      </c>
      <c r="BG904" s="437">
        <f t="shared" si="2274"/>
        <v>0</v>
      </c>
      <c r="BH904" s="437">
        <f t="shared" si="2275"/>
        <v>0</v>
      </c>
      <c r="BI904" s="102"/>
      <c r="BJ904" s="45"/>
      <c r="BK904" s="45"/>
      <c r="BL904" s="45"/>
      <c r="BM904" s="102"/>
      <c r="BN904" s="102">
        <f t="shared" si="2243"/>
        <v>0</v>
      </c>
      <c r="BO904" s="102"/>
      <c r="BP904" s="45"/>
      <c r="BQ904" s="45"/>
      <c r="BR904" s="45"/>
      <c r="BS904" s="102"/>
      <c r="BT904" s="45">
        <f t="shared" si="2244"/>
        <v>0</v>
      </c>
      <c r="BU904" s="102">
        <f t="shared" si="2245"/>
        <v>0</v>
      </c>
      <c r="BV904" s="102"/>
      <c r="BW904" s="45"/>
      <c r="BX904" s="45"/>
      <c r="BY904" s="45"/>
      <c r="BZ904" s="102"/>
      <c r="CA904" s="102">
        <f t="shared" si="2276"/>
        <v>0</v>
      </c>
      <c r="CB904" s="45"/>
      <c r="CC904" s="45"/>
      <c r="CD904" s="102"/>
      <c r="CE904" s="102">
        <f t="shared" si="2277"/>
        <v>0</v>
      </c>
      <c r="CF904" s="45">
        <f t="shared" si="2278"/>
        <v>0</v>
      </c>
      <c r="CG904" s="45"/>
      <c r="CH904" s="45">
        <f t="shared" si="2279"/>
        <v>0</v>
      </c>
      <c r="CI904" s="102">
        <f t="shared" si="2280"/>
        <v>0</v>
      </c>
      <c r="CJ904" s="102"/>
      <c r="CK904" s="102"/>
      <c r="CL904" s="45"/>
      <c r="CM904" s="45"/>
      <c r="CN904" s="45"/>
      <c r="CO904" s="102"/>
    </row>
    <row r="905" spans="2:93" s="83" customFormat="1" ht="46.5" hidden="1" customHeight="1" x14ac:dyDescent="0.25">
      <c r="B905" s="462"/>
      <c r="C905" s="156" t="s">
        <v>32</v>
      </c>
      <c r="D905" s="157">
        <f>E905+G905+H905</f>
        <v>0</v>
      </c>
      <c r="E905" s="157">
        <v>0</v>
      </c>
      <c r="F905" s="157"/>
      <c r="G905" s="157"/>
      <c r="H905" s="157">
        <v>0</v>
      </c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579">
        <f t="shared" si="2253"/>
        <v>0</v>
      </c>
      <c r="T905" s="572" t="e">
        <f t="shared" si="2254"/>
        <v>#DIV/0!</v>
      </c>
      <c r="U905" s="157"/>
      <c r="V905" s="157"/>
      <c r="W905" s="157"/>
      <c r="X905" s="157"/>
      <c r="Y905" s="157"/>
      <c r="Z905" s="157"/>
      <c r="AA905" s="157"/>
      <c r="AB905" s="157"/>
      <c r="AC905" s="157"/>
      <c r="AD905" s="157"/>
      <c r="AE905" s="157"/>
      <c r="AF905" s="575"/>
      <c r="AG905" s="157"/>
      <c r="AH905" s="157"/>
      <c r="AI905" s="157"/>
      <c r="AJ905" s="157"/>
      <c r="AK905" s="157"/>
      <c r="AL905" s="157"/>
      <c r="AM905" s="157"/>
      <c r="AN905" s="157"/>
      <c r="AO905" s="157"/>
      <c r="AP905" s="157"/>
      <c r="AQ905" s="157"/>
      <c r="AR905" s="157"/>
      <c r="AS905" s="157"/>
      <c r="AT905" s="157"/>
      <c r="AU905" s="157">
        <f>AV905+AW905+AX905</f>
        <v>0</v>
      </c>
      <c r="AV905" s="120">
        <f>AW905+AY905+AZ905</f>
        <v>0</v>
      </c>
      <c r="AW905" s="157">
        <v>0</v>
      </c>
      <c r="AX905" s="157"/>
      <c r="AY905" s="157"/>
      <c r="AZ905" s="157">
        <v>0</v>
      </c>
      <c r="BA905" s="437">
        <f t="shared" si="2272"/>
        <v>0</v>
      </c>
      <c r="BB905" s="157"/>
      <c r="BC905" s="157"/>
      <c r="BD905" s="157"/>
      <c r="BE905" s="533">
        <f t="shared" si="2273"/>
        <v>0</v>
      </c>
      <c r="BF905" s="437">
        <f t="shared" si="2281"/>
        <v>0</v>
      </c>
      <c r="BG905" s="437">
        <f t="shared" si="2274"/>
        <v>0</v>
      </c>
      <c r="BH905" s="437">
        <f t="shared" si="2275"/>
        <v>0</v>
      </c>
      <c r="BI905" s="157">
        <f>BJ905+BL905+BM905</f>
        <v>0</v>
      </c>
      <c r="BJ905" s="157">
        <v>0</v>
      </c>
      <c r="BK905" s="157"/>
      <c r="BL905" s="157"/>
      <c r="BM905" s="157">
        <v>0</v>
      </c>
      <c r="BN905" s="157">
        <f t="shared" si="2243"/>
        <v>0</v>
      </c>
      <c r="BO905" s="157">
        <f>BP905+BR905+BS905</f>
        <v>0</v>
      </c>
      <c r="BP905" s="157">
        <v>0</v>
      </c>
      <c r="BQ905" s="157"/>
      <c r="BR905" s="157"/>
      <c r="BS905" s="157">
        <v>0</v>
      </c>
      <c r="BT905" s="157">
        <f t="shared" si="2244"/>
        <v>0</v>
      </c>
      <c r="BU905" s="157">
        <f t="shared" si="2245"/>
        <v>0</v>
      </c>
      <c r="BV905" s="157">
        <f>BW905+BY905+BZ905</f>
        <v>0</v>
      </c>
      <c r="BW905" s="157">
        <v>0</v>
      </c>
      <c r="BX905" s="157"/>
      <c r="BY905" s="157"/>
      <c r="BZ905" s="157">
        <v>0</v>
      </c>
      <c r="CA905" s="157">
        <f t="shared" si="2276"/>
        <v>0</v>
      </c>
      <c r="CB905" s="157"/>
      <c r="CC905" s="157"/>
      <c r="CD905" s="157"/>
      <c r="CE905" s="157">
        <f t="shared" si="2277"/>
        <v>0</v>
      </c>
      <c r="CF905" s="157">
        <f t="shared" si="2278"/>
        <v>0</v>
      </c>
      <c r="CG905" s="157"/>
      <c r="CH905" s="157">
        <f t="shared" si="2279"/>
        <v>0</v>
      </c>
      <c r="CI905" s="157">
        <f t="shared" si="2280"/>
        <v>0</v>
      </c>
      <c r="CJ905" s="157"/>
      <c r="CK905" s="157">
        <f>CL905+CN905+CO905</f>
        <v>0</v>
      </c>
      <c r="CL905" s="157">
        <v>0</v>
      </c>
      <c r="CM905" s="157"/>
      <c r="CN905" s="157"/>
      <c r="CO905" s="157">
        <v>0</v>
      </c>
    </row>
    <row r="906" spans="2:93" s="27" customFormat="1" ht="52.5" hidden="1" customHeight="1" x14ac:dyDescent="0.25">
      <c r="B906" s="168"/>
      <c r="C906" s="133" t="s">
        <v>31</v>
      </c>
      <c r="D906" s="120">
        <f>E906+G906+H906</f>
        <v>0</v>
      </c>
      <c r="E906" s="120">
        <v>0</v>
      </c>
      <c r="F906" s="120"/>
      <c r="G906" s="120"/>
      <c r="H906" s="120">
        <v>0</v>
      </c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579">
        <f t="shared" si="2253"/>
        <v>0</v>
      </c>
      <c r="T906" s="572" t="e">
        <f t="shared" si="2254"/>
        <v>#DIV/0!</v>
      </c>
      <c r="U906" s="120"/>
      <c r="V906" s="120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575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>
        <f>AV906+AW906+AX906</f>
        <v>0</v>
      </c>
      <c r="AV906" s="120">
        <f>AW906+AY906+AZ906</f>
        <v>0</v>
      </c>
      <c r="AW906" s="120">
        <v>0</v>
      </c>
      <c r="AX906" s="120"/>
      <c r="AY906" s="120"/>
      <c r="AZ906" s="120">
        <v>0</v>
      </c>
      <c r="BA906" s="437">
        <f t="shared" si="2272"/>
        <v>0</v>
      </c>
      <c r="BB906" s="120"/>
      <c r="BC906" s="120"/>
      <c r="BD906" s="120"/>
      <c r="BE906" s="533">
        <f t="shared" si="2273"/>
        <v>0</v>
      </c>
      <c r="BF906" s="437">
        <f t="shared" si="2281"/>
        <v>0</v>
      </c>
      <c r="BG906" s="437">
        <f t="shared" si="2274"/>
        <v>0</v>
      </c>
      <c r="BH906" s="437">
        <f t="shared" si="2275"/>
        <v>0</v>
      </c>
      <c r="BI906" s="120">
        <f>BJ906+BL906+BM906</f>
        <v>0</v>
      </c>
      <c r="BJ906" s="120">
        <v>0</v>
      </c>
      <c r="BK906" s="120"/>
      <c r="BL906" s="120"/>
      <c r="BM906" s="120">
        <v>0</v>
      </c>
      <c r="BN906" s="120">
        <f t="shared" si="2243"/>
        <v>0</v>
      </c>
      <c r="BO906" s="120">
        <f>BP906+BR906+BS906</f>
        <v>0</v>
      </c>
      <c r="BP906" s="120">
        <v>0</v>
      </c>
      <c r="BQ906" s="120"/>
      <c r="BR906" s="120"/>
      <c r="BS906" s="120">
        <v>0</v>
      </c>
      <c r="BT906" s="120">
        <f t="shared" si="2244"/>
        <v>0</v>
      </c>
      <c r="BU906" s="120">
        <f t="shared" si="2245"/>
        <v>0</v>
      </c>
      <c r="BV906" s="120">
        <f>BW906+BY906+BZ906</f>
        <v>0</v>
      </c>
      <c r="BW906" s="120">
        <v>0</v>
      </c>
      <c r="BX906" s="120"/>
      <c r="BY906" s="120"/>
      <c r="BZ906" s="120">
        <v>0</v>
      </c>
      <c r="CA906" s="120">
        <f t="shared" si="2276"/>
        <v>0</v>
      </c>
      <c r="CB906" s="120"/>
      <c r="CC906" s="120"/>
      <c r="CD906" s="120"/>
      <c r="CE906" s="120">
        <f t="shared" si="2277"/>
        <v>0</v>
      </c>
      <c r="CF906" s="120">
        <f t="shared" si="2278"/>
        <v>0</v>
      </c>
      <c r="CG906" s="120"/>
      <c r="CH906" s="120">
        <f t="shared" si="2279"/>
        <v>0</v>
      </c>
      <c r="CI906" s="120">
        <f t="shared" si="2280"/>
        <v>0</v>
      </c>
      <c r="CJ906" s="120"/>
      <c r="CK906" s="120">
        <f>CL906+CN906+CO906</f>
        <v>0</v>
      </c>
      <c r="CL906" s="120">
        <v>0</v>
      </c>
      <c r="CM906" s="120"/>
      <c r="CN906" s="120"/>
      <c r="CO906" s="120">
        <v>0</v>
      </c>
    </row>
    <row r="907" spans="2:93" s="27" customFormat="1" ht="106.5" hidden="1" customHeight="1" x14ac:dyDescent="0.25">
      <c r="B907" s="168"/>
      <c r="C907" s="133"/>
      <c r="D907" s="33"/>
      <c r="E907" s="33"/>
      <c r="F907" s="33"/>
      <c r="G907" s="37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579">
        <f t="shared" si="2253"/>
        <v>0</v>
      </c>
      <c r="T907" s="572" t="e">
        <f t="shared" si="2254"/>
        <v>#DIV/0!</v>
      </c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575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120"/>
      <c r="AV907" s="33"/>
      <c r="AW907" s="33"/>
      <c r="AX907" s="33"/>
      <c r="AY907" s="37"/>
      <c r="AZ907" s="33"/>
      <c r="BA907" s="437">
        <f t="shared" si="2272"/>
        <v>0</v>
      </c>
      <c r="BB907" s="33"/>
      <c r="BC907" s="33"/>
      <c r="BD907" s="33"/>
      <c r="BE907" s="533">
        <f t="shared" si="2273"/>
        <v>0</v>
      </c>
      <c r="BF907" s="437">
        <f t="shared" si="2281"/>
        <v>0</v>
      </c>
      <c r="BG907" s="437">
        <f t="shared" si="2274"/>
        <v>0</v>
      </c>
      <c r="BH907" s="437">
        <f t="shared" si="2275"/>
        <v>0</v>
      </c>
      <c r="BI907" s="33"/>
      <c r="BJ907" s="33"/>
      <c r="BK907" s="33"/>
      <c r="BL907" s="37"/>
      <c r="BM907" s="33"/>
      <c r="BN907" s="33">
        <f t="shared" si="2243"/>
        <v>0</v>
      </c>
      <c r="BO907" s="33"/>
      <c r="BP907" s="33"/>
      <c r="BQ907" s="33"/>
      <c r="BR907" s="37"/>
      <c r="BS907" s="33"/>
      <c r="BT907" s="37">
        <f t="shared" si="2244"/>
        <v>0</v>
      </c>
      <c r="BU907" s="33">
        <f t="shared" si="2245"/>
        <v>0</v>
      </c>
      <c r="BV907" s="33"/>
      <c r="BW907" s="33"/>
      <c r="BX907" s="33"/>
      <c r="BY907" s="37"/>
      <c r="BZ907" s="33"/>
      <c r="CA907" s="33">
        <f t="shared" si="2276"/>
        <v>0</v>
      </c>
      <c r="CB907" s="33"/>
      <c r="CC907" s="37"/>
      <c r="CD907" s="33"/>
      <c r="CE907" s="33">
        <f t="shared" si="2277"/>
        <v>0</v>
      </c>
      <c r="CF907" s="33">
        <f t="shared" si="2278"/>
        <v>0</v>
      </c>
      <c r="CG907" s="33"/>
      <c r="CH907" s="37">
        <f t="shared" si="2279"/>
        <v>0</v>
      </c>
      <c r="CI907" s="33">
        <f t="shared" si="2280"/>
        <v>0</v>
      </c>
      <c r="CJ907" s="33"/>
      <c r="CK907" s="33"/>
      <c r="CL907" s="33"/>
      <c r="CM907" s="33"/>
      <c r="CN907" s="37"/>
      <c r="CO907" s="33"/>
    </row>
    <row r="908" spans="2:93" s="27" customFormat="1" ht="51.75" hidden="1" customHeight="1" x14ac:dyDescent="0.25">
      <c r="B908" s="851" t="s">
        <v>193</v>
      </c>
      <c r="C908" s="851"/>
      <c r="D908" s="851"/>
      <c r="E908" s="851"/>
      <c r="F908" s="851"/>
      <c r="G908" s="851"/>
      <c r="H908" s="851"/>
      <c r="I908" s="553"/>
      <c r="J908" s="553"/>
      <c r="K908" s="553"/>
      <c r="L908" s="553"/>
      <c r="M908" s="553"/>
      <c r="N908" s="553"/>
      <c r="O908" s="553"/>
      <c r="P908" s="553"/>
      <c r="Q908" s="553"/>
      <c r="R908" s="553"/>
      <c r="S908" s="579">
        <f t="shared" si="2253"/>
        <v>0</v>
      </c>
      <c r="T908" s="572" t="e">
        <f t="shared" si="2254"/>
        <v>#DIV/0!</v>
      </c>
      <c r="U908" s="553"/>
      <c r="V908" s="553"/>
      <c r="W908" s="553"/>
      <c r="X908" s="553"/>
      <c r="Y908" s="553"/>
      <c r="Z908" s="553"/>
      <c r="AA908" s="553"/>
      <c r="AB908" s="553"/>
      <c r="AC908" s="582"/>
      <c r="AD908" s="553"/>
      <c r="AE908" s="553"/>
      <c r="AF908" s="575"/>
      <c r="AG908" s="553"/>
      <c r="AH908" s="553"/>
      <c r="AI908" s="553"/>
      <c r="AJ908" s="553"/>
      <c r="AK908" s="553"/>
      <c r="AL908" s="582"/>
      <c r="AM908" s="553"/>
      <c r="AN908" s="553"/>
      <c r="AO908" s="553"/>
      <c r="AP908" s="553"/>
      <c r="AQ908" s="553"/>
      <c r="AR908" s="553"/>
      <c r="AS908" s="553"/>
      <c r="AT908" s="553"/>
      <c r="AU908" s="553"/>
      <c r="AV908" s="509"/>
      <c r="AW908" s="487"/>
      <c r="AX908" s="487"/>
      <c r="AY908" s="487"/>
      <c r="AZ908" s="487"/>
      <c r="BA908" s="437">
        <f t="shared" si="2272"/>
        <v>0</v>
      </c>
      <c r="BB908" s="530"/>
      <c r="BC908" s="530"/>
      <c r="BD908" s="530"/>
      <c r="BE908" s="533">
        <f t="shared" si="2273"/>
        <v>0</v>
      </c>
      <c r="BF908" s="437">
        <f t="shared" si="2281"/>
        <v>0</v>
      </c>
      <c r="BG908" s="437">
        <f t="shared" si="2274"/>
        <v>0</v>
      </c>
      <c r="BH908" s="437">
        <f t="shared" si="2275"/>
        <v>0</v>
      </c>
      <c r="BI908" s="542"/>
      <c r="BJ908" s="487"/>
      <c r="BK908" s="487"/>
      <c r="BL908" s="487"/>
      <c r="BM908" s="537"/>
      <c r="BN908" s="435">
        <f t="shared" si="2243"/>
        <v>0</v>
      </c>
      <c r="BO908" s="492"/>
      <c r="BP908" s="481"/>
      <c r="BQ908" s="487"/>
      <c r="BR908" s="487"/>
      <c r="BS908" s="487"/>
      <c r="BT908" s="435">
        <f t="shared" si="2244"/>
        <v>0</v>
      </c>
      <c r="BU908" s="435">
        <f t="shared" si="2245"/>
        <v>0</v>
      </c>
      <c r="BV908" s="492"/>
      <c r="BW908" s="435"/>
      <c r="BX908" s="435"/>
      <c r="BY908" s="435"/>
      <c r="BZ908" s="435"/>
      <c r="CA908" s="435">
        <f t="shared" si="2276"/>
        <v>0</v>
      </c>
      <c r="CB908" s="435"/>
      <c r="CC908" s="435"/>
      <c r="CD908" s="435"/>
      <c r="CE908" s="435">
        <f t="shared" si="2277"/>
        <v>0</v>
      </c>
      <c r="CF908" s="435">
        <f t="shared" si="2278"/>
        <v>0</v>
      </c>
      <c r="CG908" s="530"/>
      <c r="CH908" s="435">
        <f t="shared" si="2279"/>
        <v>0</v>
      </c>
      <c r="CI908" s="435">
        <f t="shared" si="2280"/>
        <v>0</v>
      </c>
      <c r="CJ908" s="487"/>
      <c r="CK908" s="492"/>
      <c r="CL908" s="487"/>
      <c r="CM908" s="487"/>
      <c r="CN908" s="487"/>
      <c r="CO908" s="487"/>
    </row>
    <row r="909" spans="2:93" s="67" customFormat="1" ht="198" hidden="1" customHeight="1" x14ac:dyDescent="0.25">
      <c r="B909" s="232">
        <v>1</v>
      </c>
      <c r="C909" s="158" t="s">
        <v>148</v>
      </c>
      <c r="D909" s="102" t="e">
        <f>E909</f>
        <v>#REF!</v>
      </c>
      <c r="E909" s="45" t="e">
        <f>SUM(E910:E915)</f>
        <v>#REF!</v>
      </c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579">
        <f t="shared" si="2253"/>
        <v>0</v>
      </c>
      <c r="T909" s="572" t="e">
        <f t="shared" si="2254"/>
        <v>#REF!</v>
      </c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57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554" t="e">
        <f>AV909</f>
        <v>#REF!</v>
      </c>
      <c r="AV909" s="21" t="e">
        <f>AW909</f>
        <v>#REF!</v>
      </c>
      <c r="AW909" s="45" t="e">
        <f>SUM(AW910:AW915)</f>
        <v>#REF!</v>
      </c>
      <c r="AX909" s="45"/>
      <c r="AY909" s="45"/>
      <c r="AZ909" s="45"/>
      <c r="BA909" s="437">
        <f t="shared" si="2272"/>
        <v>0</v>
      </c>
      <c r="BB909" s="45"/>
      <c r="BC909" s="45"/>
      <c r="BD909" s="45"/>
      <c r="BE909" s="533" t="e">
        <f t="shared" si="2273"/>
        <v>#REF!</v>
      </c>
      <c r="BF909" s="437" t="e">
        <f t="shared" si="2281"/>
        <v>#REF!</v>
      </c>
      <c r="BG909" s="437">
        <f t="shared" si="2274"/>
        <v>0</v>
      </c>
      <c r="BH909" s="437">
        <f t="shared" si="2275"/>
        <v>0</v>
      </c>
      <c r="BI909" s="102" t="e">
        <f>BJ909</f>
        <v>#REF!</v>
      </c>
      <c r="BJ909" s="45" t="e">
        <f>SUM(BJ910:BJ915)</f>
        <v>#REF!</v>
      </c>
      <c r="BK909" s="45"/>
      <c r="BL909" s="45"/>
      <c r="BM909" s="45"/>
      <c r="BN909" s="102" t="e">
        <f t="shared" si="2243"/>
        <v>#REF!</v>
      </c>
      <c r="BO909" s="102" t="e">
        <f>BP909</f>
        <v>#REF!</v>
      </c>
      <c r="BP909" s="45" t="e">
        <f>SUM(BP910:BP915)</f>
        <v>#REF!</v>
      </c>
      <c r="BQ909" s="45"/>
      <c r="BR909" s="45"/>
      <c r="BS909" s="45"/>
      <c r="BT909" s="45">
        <f t="shared" si="2244"/>
        <v>0</v>
      </c>
      <c r="BU909" s="45">
        <f t="shared" si="2245"/>
        <v>0</v>
      </c>
      <c r="BV909" s="102">
        <f>BW909</f>
        <v>0</v>
      </c>
      <c r="BW909" s="45">
        <f>SUM(BW910:BW915)</f>
        <v>0</v>
      </c>
      <c r="BX909" s="45"/>
      <c r="BY909" s="45"/>
      <c r="BZ909" s="45"/>
      <c r="CA909" s="102">
        <f t="shared" si="2276"/>
        <v>0</v>
      </c>
      <c r="CB909" s="45"/>
      <c r="CC909" s="45"/>
      <c r="CD909" s="45"/>
      <c r="CE909" s="102">
        <f t="shared" si="2277"/>
        <v>0</v>
      </c>
      <c r="CF909" s="45">
        <f t="shared" si="2278"/>
        <v>0</v>
      </c>
      <c r="CG909" s="45"/>
      <c r="CH909" s="45">
        <f t="shared" si="2279"/>
        <v>0</v>
      </c>
      <c r="CI909" s="45">
        <f t="shared" si="2280"/>
        <v>0</v>
      </c>
      <c r="CJ909" s="102"/>
      <c r="CK909" s="102">
        <f>CL909</f>
        <v>0</v>
      </c>
      <c r="CL909" s="45">
        <f>SUM(CL910:CL915)</f>
        <v>0</v>
      </c>
      <c r="CM909" s="45"/>
      <c r="CN909" s="45"/>
      <c r="CO909" s="45"/>
    </row>
    <row r="910" spans="2:93" s="39" customFormat="1" ht="75" hidden="1" customHeight="1" x14ac:dyDescent="0.25">
      <c r="B910" s="168"/>
      <c r="C910" s="133" t="s">
        <v>149</v>
      </c>
      <c r="D910" s="33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579">
        <f t="shared" si="2253"/>
        <v>0</v>
      </c>
      <c r="T910" s="572" t="e">
        <f t="shared" si="2254"/>
        <v>#DIV/0!</v>
      </c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575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120"/>
      <c r="AV910" s="33"/>
      <c r="AW910" s="37"/>
      <c r="AX910" s="37"/>
      <c r="AY910" s="37"/>
      <c r="AZ910" s="37"/>
      <c r="BA910" s="437">
        <f t="shared" si="2272"/>
        <v>0</v>
      </c>
      <c r="BB910" s="37"/>
      <c r="BC910" s="37"/>
      <c r="BD910" s="37"/>
      <c r="BE910" s="533">
        <f t="shared" si="2273"/>
        <v>0</v>
      </c>
      <c r="BF910" s="437">
        <f t="shared" si="2281"/>
        <v>0</v>
      </c>
      <c r="BG910" s="437">
        <f t="shared" si="2274"/>
        <v>0</v>
      </c>
      <c r="BH910" s="437">
        <f t="shared" si="2275"/>
        <v>0</v>
      </c>
      <c r="BI910" s="33"/>
      <c r="BJ910" s="37"/>
      <c r="BK910" s="37"/>
      <c r="BL910" s="37"/>
      <c r="BM910" s="37"/>
      <c r="BN910" s="33">
        <f t="shared" si="2243"/>
        <v>0</v>
      </c>
      <c r="BO910" s="33"/>
      <c r="BP910" s="37"/>
      <c r="BQ910" s="37"/>
      <c r="BR910" s="37"/>
      <c r="BS910" s="37"/>
      <c r="BT910" s="37">
        <f t="shared" si="2244"/>
        <v>0</v>
      </c>
      <c r="BU910" s="37">
        <f t="shared" si="2245"/>
        <v>0</v>
      </c>
      <c r="BV910" s="33"/>
      <c r="BW910" s="37"/>
      <c r="BX910" s="37"/>
      <c r="BY910" s="37"/>
      <c r="BZ910" s="37"/>
      <c r="CA910" s="33">
        <f t="shared" si="2276"/>
        <v>0</v>
      </c>
      <c r="CB910" s="37"/>
      <c r="CC910" s="37"/>
      <c r="CD910" s="37"/>
      <c r="CE910" s="33">
        <f t="shared" si="2277"/>
        <v>0</v>
      </c>
      <c r="CF910" s="37">
        <f t="shared" si="2278"/>
        <v>0</v>
      </c>
      <c r="CG910" s="37"/>
      <c r="CH910" s="37">
        <f t="shared" si="2279"/>
        <v>0</v>
      </c>
      <c r="CI910" s="37">
        <f t="shared" si="2280"/>
        <v>0</v>
      </c>
      <c r="CJ910" s="33"/>
      <c r="CK910" s="33"/>
      <c r="CL910" s="37"/>
      <c r="CM910" s="37"/>
      <c r="CN910" s="37"/>
      <c r="CO910" s="37"/>
    </row>
    <row r="911" spans="2:93" s="51" customFormat="1" ht="102.75" hidden="1" customHeight="1" x14ac:dyDescent="0.25">
      <c r="B911" s="233" t="s">
        <v>34</v>
      </c>
      <c r="C911" s="133" t="s">
        <v>150</v>
      </c>
      <c r="D911" s="37">
        <f>E911</f>
        <v>0</v>
      </c>
      <c r="E911" s="37">
        <v>0</v>
      </c>
      <c r="F911" s="37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579">
        <f t="shared" si="2253"/>
        <v>0</v>
      </c>
      <c r="T911" s="572" t="e">
        <f t="shared" si="2254"/>
        <v>#DIV/0!</v>
      </c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575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130">
        <f t="shared" ref="AU911:AV915" si="2282">AV911</f>
        <v>0</v>
      </c>
      <c r="AV911" s="37">
        <f t="shared" si="2282"/>
        <v>0</v>
      </c>
      <c r="AW911" s="37">
        <v>0</v>
      </c>
      <c r="AX911" s="37"/>
      <c r="AY911" s="43"/>
      <c r="AZ911" s="43"/>
      <c r="BA911" s="437">
        <f t="shared" si="2272"/>
        <v>0</v>
      </c>
      <c r="BB911" s="37"/>
      <c r="BC911" s="37"/>
      <c r="BD911" s="37"/>
      <c r="BE911" s="533">
        <f t="shared" si="2273"/>
        <v>0</v>
      </c>
      <c r="BF911" s="437">
        <f t="shared" si="2281"/>
        <v>0</v>
      </c>
      <c r="BG911" s="437">
        <f t="shared" si="2274"/>
        <v>0</v>
      </c>
      <c r="BH911" s="437">
        <f t="shared" si="2275"/>
        <v>0</v>
      </c>
      <c r="BI911" s="37">
        <f>BJ911</f>
        <v>0</v>
      </c>
      <c r="BJ911" s="37">
        <v>0</v>
      </c>
      <c r="BK911" s="37"/>
      <c r="BL911" s="43"/>
      <c r="BM911" s="43"/>
      <c r="BN911" s="37">
        <f t="shared" si="2243"/>
        <v>0</v>
      </c>
      <c r="BO911" s="37">
        <f>BP911</f>
        <v>0</v>
      </c>
      <c r="BP911" s="37">
        <v>0</v>
      </c>
      <c r="BQ911" s="37"/>
      <c r="BR911" s="43"/>
      <c r="BS911" s="43"/>
      <c r="BT911" s="43">
        <f t="shared" si="2244"/>
        <v>0</v>
      </c>
      <c r="BU911" s="43">
        <f t="shared" si="2245"/>
        <v>0</v>
      </c>
      <c r="BV911" s="37">
        <f>BW911</f>
        <v>0</v>
      </c>
      <c r="BW911" s="37">
        <v>0</v>
      </c>
      <c r="BX911" s="37"/>
      <c r="BY911" s="43"/>
      <c r="BZ911" s="43"/>
      <c r="CA911" s="37">
        <f t="shared" si="2276"/>
        <v>0</v>
      </c>
      <c r="CB911" s="37"/>
      <c r="CC911" s="43"/>
      <c r="CD911" s="43"/>
      <c r="CE911" s="37">
        <f t="shared" si="2277"/>
        <v>0</v>
      </c>
      <c r="CF911" s="37">
        <f t="shared" si="2278"/>
        <v>0</v>
      </c>
      <c r="CG911" s="37"/>
      <c r="CH911" s="43">
        <f t="shared" si="2279"/>
        <v>0</v>
      </c>
      <c r="CI911" s="43">
        <f t="shared" si="2280"/>
        <v>0</v>
      </c>
      <c r="CJ911" s="37"/>
      <c r="CK911" s="37">
        <f>CL911</f>
        <v>0</v>
      </c>
      <c r="CL911" s="37">
        <v>0</v>
      </c>
      <c r="CM911" s="37"/>
      <c r="CN911" s="43"/>
      <c r="CO911" s="43"/>
    </row>
    <row r="912" spans="2:93" s="51" customFormat="1" ht="98.25" hidden="1" customHeight="1" x14ac:dyDescent="0.25">
      <c r="B912" s="233" t="s">
        <v>62</v>
      </c>
      <c r="C912" s="133" t="s">
        <v>151</v>
      </c>
      <c r="D912" s="37" t="e">
        <f>E912</f>
        <v>#REF!</v>
      </c>
      <c r="E912" s="43" t="e">
        <f>#REF!</f>
        <v>#REF!</v>
      </c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579">
        <f t="shared" si="2253"/>
        <v>0</v>
      </c>
      <c r="T912" s="572" t="e">
        <f t="shared" si="2254"/>
        <v>#REF!</v>
      </c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575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130" t="e">
        <f t="shared" si="2282"/>
        <v>#REF!</v>
      </c>
      <c r="AV912" s="37" t="e">
        <f t="shared" si="2282"/>
        <v>#REF!</v>
      </c>
      <c r="AW912" s="43" t="e">
        <f>#REF!</f>
        <v>#REF!</v>
      </c>
      <c r="AX912" s="43"/>
      <c r="AY912" s="43"/>
      <c r="AZ912" s="43"/>
      <c r="BA912" s="437">
        <f t="shared" si="2272"/>
        <v>0</v>
      </c>
      <c r="BB912" s="37"/>
      <c r="BC912" s="37"/>
      <c r="BD912" s="37"/>
      <c r="BE912" s="533" t="e">
        <f t="shared" si="2273"/>
        <v>#REF!</v>
      </c>
      <c r="BF912" s="437" t="e">
        <f t="shared" si="2281"/>
        <v>#REF!</v>
      </c>
      <c r="BG912" s="437">
        <f t="shared" si="2274"/>
        <v>0</v>
      </c>
      <c r="BH912" s="437">
        <f t="shared" si="2275"/>
        <v>0</v>
      </c>
      <c r="BI912" s="37" t="e">
        <f>BJ912</f>
        <v>#REF!</v>
      </c>
      <c r="BJ912" s="43" t="e">
        <f>AV912</f>
        <v>#REF!</v>
      </c>
      <c r="BK912" s="43"/>
      <c r="BL912" s="43"/>
      <c r="BM912" s="43"/>
      <c r="BN912" s="37" t="e">
        <f t="shared" si="2243"/>
        <v>#REF!</v>
      </c>
      <c r="BO912" s="37" t="e">
        <f>BP912</f>
        <v>#REF!</v>
      </c>
      <c r="BP912" s="43" t="e">
        <f>#REF!</f>
        <v>#REF!</v>
      </c>
      <c r="BQ912" s="43"/>
      <c r="BR912" s="43"/>
      <c r="BS912" s="43"/>
      <c r="BT912" s="43">
        <f t="shared" si="2244"/>
        <v>0</v>
      </c>
      <c r="BU912" s="43">
        <f t="shared" si="2245"/>
        <v>0</v>
      </c>
      <c r="BV912" s="37">
        <f>BW912</f>
        <v>0</v>
      </c>
      <c r="BW912" s="43">
        <f>BC912</f>
        <v>0</v>
      </c>
      <c r="BX912" s="43"/>
      <c r="BY912" s="43"/>
      <c r="BZ912" s="43"/>
      <c r="CA912" s="37">
        <f t="shared" si="2276"/>
        <v>0</v>
      </c>
      <c r="CB912" s="43"/>
      <c r="CC912" s="43"/>
      <c r="CD912" s="43"/>
      <c r="CE912" s="37">
        <f t="shared" si="2277"/>
        <v>0</v>
      </c>
      <c r="CF912" s="43">
        <f t="shared" si="2278"/>
        <v>0</v>
      </c>
      <c r="CG912" s="43"/>
      <c r="CH912" s="43">
        <f t="shared" si="2279"/>
        <v>0</v>
      </c>
      <c r="CI912" s="43">
        <f t="shared" si="2280"/>
        <v>0</v>
      </c>
      <c r="CJ912" s="37"/>
      <c r="CK912" s="37">
        <f>CL912</f>
        <v>0</v>
      </c>
      <c r="CL912" s="43">
        <f>BY912</f>
        <v>0</v>
      </c>
      <c r="CM912" s="43"/>
      <c r="CN912" s="43"/>
      <c r="CO912" s="43"/>
    </row>
    <row r="913" spans="2:93" s="51" customFormat="1" ht="100.5" hidden="1" customHeight="1" x14ac:dyDescent="0.25">
      <c r="B913" s="233" t="s">
        <v>7</v>
      </c>
      <c r="C913" s="133" t="s">
        <v>152</v>
      </c>
      <c r="D913" s="37" t="e">
        <f>E913</f>
        <v>#REF!</v>
      </c>
      <c r="E913" s="43" t="e">
        <f>#REF!</f>
        <v>#REF!</v>
      </c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579">
        <f t="shared" si="2253"/>
        <v>0</v>
      </c>
      <c r="T913" s="572" t="e">
        <f t="shared" si="2254"/>
        <v>#REF!</v>
      </c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575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130" t="e">
        <f t="shared" si="2282"/>
        <v>#REF!</v>
      </c>
      <c r="AV913" s="37" t="e">
        <f t="shared" si="2282"/>
        <v>#REF!</v>
      </c>
      <c r="AW913" s="43" t="e">
        <f>#REF!</f>
        <v>#REF!</v>
      </c>
      <c r="AX913" s="43"/>
      <c r="AY913" s="43"/>
      <c r="AZ913" s="43"/>
      <c r="BA913" s="437">
        <f t="shared" si="2272"/>
        <v>0</v>
      </c>
      <c r="BB913" s="37"/>
      <c r="BC913" s="37"/>
      <c r="BD913" s="37"/>
      <c r="BE913" s="533" t="e">
        <f t="shared" si="2273"/>
        <v>#REF!</v>
      </c>
      <c r="BF913" s="437" t="e">
        <f t="shared" si="2281"/>
        <v>#REF!</v>
      </c>
      <c r="BG913" s="437">
        <f t="shared" si="2274"/>
        <v>0</v>
      </c>
      <c r="BH913" s="437">
        <f t="shared" si="2275"/>
        <v>0</v>
      </c>
      <c r="BI913" s="37" t="e">
        <f>BJ913</f>
        <v>#REF!</v>
      </c>
      <c r="BJ913" s="43" t="e">
        <f>AV913</f>
        <v>#REF!</v>
      </c>
      <c r="BK913" s="43"/>
      <c r="BL913" s="43"/>
      <c r="BM913" s="43"/>
      <c r="BN913" s="37" t="e">
        <f t="shared" si="2243"/>
        <v>#REF!</v>
      </c>
      <c r="BO913" s="37" t="e">
        <f>BP913</f>
        <v>#REF!</v>
      </c>
      <c r="BP913" s="43" t="e">
        <f>#REF!</f>
        <v>#REF!</v>
      </c>
      <c r="BQ913" s="43"/>
      <c r="BR913" s="43"/>
      <c r="BS913" s="43"/>
      <c r="BT913" s="43">
        <f t="shared" si="2244"/>
        <v>0</v>
      </c>
      <c r="BU913" s="43">
        <f t="shared" si="2245"/>
        <v>0</v>
      </c>
      <c r="BV913" s="37">
        <f>BW913</f>
        <v>0</v>
      </c>
      <c r="BW913" s="43">
        <f>BC913</f>
        <v>0</v>
      </c>
      <c r="BX913" s="43"/>
      <c r="BY913" s="43"/>
      <c r="BZ913" s="43"/>
      <c r="CA913" s="37">
        <f t="shared" si="2276"/>
        <v>0</v>
      </c>
      <c r="CB913" s="43"/>
      <c r="CC913" s="43"/>
      <c r="CD913" s="43"/>
      <c r="CE913" s="37">
        <f t="shared" si="2277"/>
        <v>0</v>
      </c>
      <c r="CF913" s="43">
        <f t="shared" si="2278"/>
        <v>0</v>
      </c>
      <c r="CG913" s="43"/>
      <c r="CH913" s="43">
        <f t="shared" si="2279"/>
        <v>0</v>
      </c>
      <c r="CI913" s="43">
        <f t="shared" si="2280"/>
        <v>0</v>
      </c>
      <c r="CJ913" s="37"/>
      <c r="CK913" s="37">
        <f>CL913</f>
        <v>0</v>
      </c>
      <c r="CL913" s="43">
        <f>BY913</f>
        <v>0</v>
      </c>
      <c r="CM913" s="43"/>
      <c r="CN913" s="43"/>
      <c r="CO913" s="43"/>
    </row>
    <row r="914" spans="2:93" s="51" customFormat="1" ht="99" hidden="1" customHeight="1" x14ac:dyDescent="0.25">
      <c r="B914" s="233" t="s">
        <v>8</v>
      </c>
      <c r="C914" s="133" t="s">
        <v>153</v>
      </c>
      <c r="D914" s="37" t="e">
        <f>E914</f>
        <v>#REF!</v>
      </c>
      <c r="E914" s="43" t="e">
        <f>#REF!</f>
        <v>#REF!</v>
      </c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579">
        <f t="shared" si="2253"/>
        <v>0</v>
      </c>
      <c r="T914" s="572" t="e">
        <f t="shared" si="2254"/>
        <v>#REF!</v>
      </c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575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130" t="e">
        <f t="shared" si="2282"/>
        <v>#REF!</v>
      </c>
      <c r="AV914" s="37" t="e">
        <f t="shared" si="2282"/>
        <v>#REF!</v>
      </c>
      <c r="AW914" s="43" t="e">
        <f>#REF!</f>
        <v>#REF!</v>
      </c>
      <c r="AX914" s="43"/>
      <c r="AY914" s="43"/>
      <c r="AZ914" s="43"/>
      <c r="BA914" s="437">
        <f t="shared" si="2272"/>
        <v>0</v>
      </c>
      <c r="BB914" s="37"/>
      <c r="BC914" s="37"/>
      <c r="BD914" s="37"/>
      <c r="BE914" s="533" t="e">
        <f t="shared" si="2273"/>
        <v>#REF!</v>
      </c>
      <c r="BF914" s="437" t="e">
        <f t="shared" si="2281"/>
        <v>#REF!</v>
      </c>
      <c r="BG914" s="437">
        <f t="shared" si="2274"/>
        <v>0</v>
      </c>
      <c r="BH914" s="437">
        <f t="shared" si="2275"/>
        <v>0</v>
      </c>
      <c r="BI914" s="37" t="e">
        <f>BJ914</f>
        <v>#REF!</v>
      </c>
      <c r="BJ914" s="43" t="e">
        <f>AV914</f>
        <v>#REF!</v>
      </c>
      <c r="BK914" s="43"/>
      <c r="BL914" s="43"/>
      <c r="BM914" s="43"/>
      <c r="BN914" s="37" t="e">
        <f t="shared" si="2243"/>
        <v>#REF!</v>
      </c>
      <c r="BO914" s="37" t="e">
        <f>BP914</f>
        <v>#REF!</v>
      </c>
      <c r="BP914" s="43" t="e">
        <f>#REF!</f>
        <v>#REF!</v>
      </c>
      <c r="BQ914" s="43"/>
      <c r="BR914" s="43"/>
      <c r="BS914" s="43"/>
      <c r="BT914" s="43">
        <f t="shared" si="2244"/>
        <v>0</v>
      </c>
      <c r="BU914" s="43">
        <f t="shared" si="2245"/>
        <v>0</v>
      </c>
      <c r="BV914" s="37">
        <f>BW914</f>
        <v>0</v>
      </c>
      <c r="BW914" s="43">
        <f>BC914</f>
        <v>0</v>
      </c>
      <c r="BX914" s="43"/>
      <c r="BY914" s="43"/>
      <c r="BZ914" s="43"/>
      <c r="CA914" s="37">
        <f t="shared" si="2276"/>
        <v>0</v>
      </c>
      <c r="CB914" s="43"/>
      <c r="CC914" s="43"/>
      <c r="CD914" s="43"/>
      <c r="CE914" s="37">
        <f t="shared" si="2277"/>
        <v>0</v>
      </c>
      <c r="CF914" s="43">
        <f t="shared" si="2278"/>
        <v>0</v>
      </c>
      <c r="CG914" s="43"/>
      <c r="CH914" s="43">
        <f t="shared" si="2279"/>
        <v>0</v>
      </c>
      <c r="CI914" s="43">
        <f t="shared" si="2280"/>
        <v>0</v>
      </c>
      <c r="CJ914" s="37"/>
      <c r="CK914" s="37">
        <f>CL914</f>
        <v>0</v>
      </c>
      <c r="CL914" s="43">
        <f>BY914</f>
        <v>0</v>
      </c>
      <c r="CM914" s="43"/>
      <c r="CN914" s="43"/>
      <c r="CO914" s="43"/>
    </row>
    <row r="915" spans="2:93" s="51" customFormat="1" ht="125.25" hidden="1" customHeight="1" x14ac:dyDescent="0.25">
      <c r="B915" s="233" t="s">
        <v>10</v>
      </c>
      <c r="C915" s="133" t="s">
        <v>154</v>
      </c>
      <c r="D915" s="37" t="e">
        <f>E915</f>
        <v>#REF!</v>
      </c>
      <c r="E915" s="43" t="e">
        <f>#REF!</f>
        <v>#REF!</v>
      </c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579">
        <f t="shared" si="2253"/>
        <v>0</v>
      </c>
      <c r="T915" s="572" t="e">
        <f t="shared" si="2254"/>
        <v>#REF!</v>
      </c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575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130" t="e">
        <f t="shared" si="2282"/>
        <v>#REF!</v>
      </c>
      <c r="AV915" s="37" t="e">
        <f t="shared" si="2282"/>
        <v>#REF!</v>
      </c>
      <c r="AW915" s="43" t="e">
        <f>#REF!</f>
        <v>#REF!</v>
      </c>
      <c r="AX915" s="43"/>
      <c r="AY915" s="43"/>
      <c r="AZ915" s="43"/>
      <c r="BA915" s="437">
        <f t="shared" si="2272"/>
        <v>0</v>
      </c>
      <c r="BB915" s="37"/>
      <c r="BC915" s="37"/>
      <c r="BD915" s="37"/>
      <c r="BE915" s="533" t="e">
        <f t="shared" si="2273"/>
        <v>#REF!</v>
      </c>
      <c r="BF915" s="437" t="e">
        <f t="shared" si="2281"/>
        <v>#REF!</v>
      </c>
      <c r="BG915" s="437">
        <f t="shared" si="2274"/>
        <v>0</v>
      </c>
      <c r="BH915" s="437">
        <f t="shared" si="2275"/>
        <v>0</v>
      </c>
      <c r="BI915" s="37" t="e">
        <f>BJ915</f>
        <v>#REF!</v>
      </c>
      <c r="BJ915" s="43" t="e">
        <f>AV915</f>
        <v>#REF!</v>
      </c>
      <c r="BK915" s="43"/>
      <c r="BL915" s="43"/>
      <c r="BM915" s="43"/>
      <c r="BN915" s="37" t="e">
        <f t="shared" si="2243"/>
        <v>#REF!</v>
      </c>
      <c r="BO915" s="37" t="e">
        <f>BP915</f>
        <v>#REF!</v>
      </c>
      <c r="BP915" s="43" t="e">
        <f>#REF!</f>
        <v>#REF!</v>
      </c>
      <c r="BQ915" s="43"/>
      <c r="BR915" s="43"/>
      <c r="BS915" s="43"/>
      <c r="BT915" s="43">
        <f t="shared" si="2244"/>
        <v>0</v>
      </c>
      <c r="BU915" s="43">
        <f t="shared" si="2245"/>
        <v>0</v>
      </c>
      <c r="BV915" s="37">
        <f>BW915</f>
        <v>0</v>
      </c>
      <c r="BW915" s="43">
        <f>BC915</f>
        <v>0</v>
      </c>
      <c r="BX915" s="43"/>
      <c r="BY915" s="43"/>
      <c r="BZ915" s="43"/>
      <c r="CA915" s="37">
        <f t="shared" si="2276"/>
        <v>0</v>
      </c>
      <c r="CB915" s="43"/>
      <c r="CC915" s="43"/>
      <c r="CD915" s="43"/>
      <c r="CE915" s="37">
        <f t="shared" si="2277"/>
        <v>0</v>
      </c>
      <c r="CF915" s="43">
        <f t="shared" si="2278"/>
        <v>0</v>
      </c>
      <c r="CG915" s="43"/>
      <c r="CH915" s="43">
        <f t="shared" si="2279"/>
        <v>0</v>
      </c>
      <c r="CI915" s="43">
        <f t="shared" si="2280"/>
        <v>0</v>
      </c>
      <c r="CJ915" s="37"/>
      <c r="CK915" s="37">
        <f>CL915</f>
        <v>0</v>
      </c>
      <c r="CL915" s="43">
        <f>BY915</f>
        <v>0</v>
      </c>
      <c r="CM915" s="43"/>
      <c r="CN915" s="43"/>
      <c r="CO915" s="43"/>
    </row>
    <row r="916" spans="2:93" s="51" customFormat="1" ht="61.5" hidden="1" customHeight="1" x14ac:dyDescent="0.25">
      <c r="B916" s="873" t="s">
        <v>155</v>
      </c>
      <c r="C916" s="873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579">
        <f t="shared" si="2253"/>
        <v>0</v>
      </c>
      <c r="T916" s="572" t="e">
        <f t="shared" si="2254"/>
        <v>#DIV/0!</v>
      </c>
      <c r="U916" s="312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575"/>
      <c r="AG916" s="312"/>
      <c r="AH916" s="312"/>
      <c r="AI916" s="312"/>
      <c r="AJ916" s="312"/>
      <c r="AK916" s="312"/>
      <c r="AL916" s="312"/>
      <c r="AM916" s="312"/>
      <c r="AN916" s="312"/>
      <c r="AO916" s="312"/>
      <c r="AP916" s="312"/>
      <c r="AQ916" s="312"/>
      <c r="AR916" s="312"/>
      <c r="AS916" s="312"/>
      <c r="AT916" s="312"/>
      <c r="AU916" s="560"/>
      <c r="AV916" s="508"/>
      <c r="AW916" s="312"/>
      <c r="AX916" s="312"/>
      <c r="AY916" s="312"/>
      <c r="AZ916" s="312"/>
      <c r="BA916" s="437">
        <f t="shared" si="2272"/>
        <v>0</v>
      </c>
      <c r="BB916" s="312"/>
      <c r="BC916" s="312"/>
      <c r="BD916" s="312"/>
      <c r="BE916" s="533">
        <f t="shared" si="2273"/>
        <v>0</v>
      </c>
      <c r="BF916" s="437">
        <f t="shared" si="2281"/>
        <v>0</v>
      </c>
      <c r="BG916" s="437">
        <f t="shared" si="2274"/>
        <v>0</v>
      </c>
      <c r="BH916" s="437">
        <f t="shared" si="2275"/>
        <v>0</v>
      </c>
      <c r="BI916" s="312"/>
      <c r="BJ916" s="312"/>
      <c r="BK916" s="312"/>
      <c r="BL916" s="312"/>
      <c r="BM916" s="312"/>
      <c r="BN916" s="312">
        <f t="shared" si="2243"/>
        <v>0</v>
      </c>
      <c r="BO916" s="312"/>
      <c r="BP916" s="312"/>
      <c r="BQ916" s="312"/>
      <c r="BR916" s="312"/>
      <c r="BS916" s="312"/>
      <c r="BT916" s="312">
        <f t="shared" si="2244"/>
        <v>0</v>
      </c>
      <c r="BU916" s="312">
        <f t="shared" si="2245"/>
        <v>0</v>
      </c>
      <c r="BV916" s="312"/>
      <c r="BW916" s="312"/>
      <c r="BX916" s="312"/>
      <c r="BY916" s="312"/>
      <c r="BZ916" s="312"/>
      <c r="CA916" s="312">
        <f t="shared" si="2276"/>
        <v>0</v>
      </c>
      <c r="CB916" s="312"/>
      <c r="CC916" s="312"/>
      <c r="CD916" s="312"/>
      <c r="CE916" s="312">
        <f t="shared" si="2277"/>
        <v>0</v>
      </c>
      <c r="CF916" s="312">
        <f t="shared" si="2278"/>
        <v>0</v>
      </c>
      <c r="CG916" s="312"/>
      <c r="CH916" s="312">
        <f t="shared" si="2279"/>
        <v>0</v>
      </c>
      <c r="CI916" s="312">
        <f t="shared" si="2280"/>
        <v>0</v>
      </c>
      <c r="CJ916" s="312"/>
      <c r="CK916" s="312"/>
      <c r="CL916" s="312"/>
      <c r="CM916" s="312"/>
      <c r="CN916" s="312"/>
      <c r="CO916" s="312"/>
    </row>
    <row r="917" spans="2:93" s="85" customFormat="1" ht="86.25" hidden="1" customHeight="1" x14ac:dyDescent="0.25">
      <c r="B917" s="463" t="s">
        <v>34</v>
      </c>
      <c r="C917" s="464" t="s">
        <v>156</v>
      </c>
      <c r="D917" s="68">
        <v>0</v>
      </c>
      <c r="E917" s="68">
        <v>0</v>
      </c>
      <c r="F917" s="68"/>
      <c r="G917" s="68">
        <v>0</v>
      </c>
      <c r="H917" s="68">
        <v>0</v>
      </c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579">
        <f t="shared" si="2253"/>
        <v>0</v>
      </c>
      <c r="T917" s="572" t="e">
        <f t="shared" si="2254"/>
        <v>#DIV/0!</v>
      </c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575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308">
        <v>0</v>
      </c>
      <c r="AV917" s="43">
        <v>0</v>
      </c>
      <c r="AW917" s="68">
        <v>0</v>
      </c>
      <c r="AX917" s="68"/>
      <c r="AY917" s="68">
        <v>0</v>
      </c>
      <c r="AZ917" s="68">
        <v>0</v>
      </c>
      <c r="BA917" s="437">
        <f t="shared" si="2272"/>
        <v>0</v>
      </c>
      <c r="BB917" s="68"/>
      <c r="BC917" s="68"/>
      <c r="BD917" s="68"/>
      <c r="BE917" s="533">
        <f t="shared" si="2273"/>
        <v>0</v>
      </c>
      <c r="BF917" s="437">
        <f t="shared" si="2281"/>
        <v>0</v>
      </c>
      <c r="BG917" s="437">
        <f t="shared" si="2274"/>
        <v>0</v>
      </c>
      <c r="BH917" s="437">
        <f t="shared" si="2275"/>
        <v>0</v>
      </c>
      <c r="BI917" s="68">
        <v>0</v>
      </c>
      <c r="BJ917" s="68">
        <v>0</v>
      </c>
      <c r="BK917" s="68"/>
      <c r="BL917" s="68">
        <v>0</v>
      </c>
      <c r="BM917" s="68">
        <v>0</v>
      </c>
      <c r="BN917" s="68">
        <f t="shared" si="2243"/>
        <v>0</v>
      </c>
      <c r="BO917" s="68">
        <v>0</v>
      </c>
      <c r="BP917" s="68">
        <v>0</v>
      </c>
      <c r="BQ917" s="68"/>
      <c r="BR917" s="68">
        <v>0</v>
      </c>
      <c r="BS917" s="68">
        <v>0</v>
      </c>
      <c r="BT917" s="68">
        <f t="shared" si="2244"/>
        <v>0</v>
      </c>
      <c r="BU917" s="68">
        <f t="shared" si="2245"/>
        <v>0</v>
      </c>
      <c r="BV917" s="68">
        <v>0</v>
      </c>
      <c r="BW917" s="68">
        <v>0</v>
      </c>
      <c r="BX917" s="68"/>
      <c r="BY917" s="68">
        <v>0</v>
      </c>
      <c r="BZ917" s="68">
        <v>0</v>
      </c>
      <c r="CA917" s="68">
        <f t="shared" si="2276"/>
        <v>0</v>
      </c>
      <c r="CB917" s="68"/>
      <c r="CC917" s="68"/>
      <c r="CD917" s="68"/>
      <c r="CE917" s="68">
        <f t="shared" si="2277"/>
        <v>0</v>
      </c>
      <c r="CF917" s="68">
        <f t="shared" si="2278"/>
        <v>0</v>
      </c>
      <c r="CG917" s="68"/>
      <c r="CH917" s="68">
        <f t="shared" si="2279"/>
        <v>0</v>
      </c>
      <c r="CI917" s="68">
        <f t="shared" si="2280"/>
        <v>0</v>
      </c>
      <c r="CJ917" s="68"/>
      <c r="CK917" s="68">
        <v>0</v>
      </c>
      <c r="CL917" s="68">
        <v>0</v>
      </c>
      <c r="CM917" s="68"/>
      <c r="CN917" s="68">
        <v>0</v>
      </c>
      <c r="CO917" s="68">
        <v>0</v>
      </c>
    </row>
    <row r="918" spans="2:93" s="502" customFormat="1" ht="92.25" hidden="1" customHeight="1" x14ac:dyDescent="0.35">
      <c r="B918" s="500" t="s">
        <v>7</v>
      </c>
      <c r="C918" s="501" t="s">
        <v>451</v>
      </c>
      <c r="D918" s="458">
        <v>0</v>
      </c>
      <c r="E918" s="458"/>
      <c r="F918" s="458"/>
      <c r="G918" s="458"/>
      <c r="H918" s="458">
        <v>0</v>
      </c>
      <c r="I918" s="458"/>
      <c r="J918" s="458"/>
      <c r="K918" s="458"/>
      <c r="L918" s="458"/>
      <c r="M918" s="458"/>
      <c r="N918" s="458"/>
      <c r="O918" s="458"/>
      <c r="P918" s="458"/>
      <c r="Q918" s="458"/>
      <c r="R918" s="458"/>
      <c r="S918" s="579">
        <f t="shared" si="2253"/>
        <v>0</v>
      </c>
      <c r="T918" s="572" t="e">
        <f t="shared" si="2254"/>
        <v>#DIV/0!</v>
      </c>
      <c r="U918" s="458"/>
      <c r="V918" s="458"/>
      <c r="W918" s="458"/>
      <c r="X918" s="458"/>
      <c r="Y918" s="458"/>
      <c r="Z918" s="458"/>
      <c r="AA918" s="458"/>
      <c r="AB918" s="458"/>
      <c r="AC918" s="458"/>
      <c r="AD918" s="458"/>
      <c r="AE918" s="458"/>
      <c r="AF918" s="575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458"/>
      <c r="AU918" s="458">
        <v>0</v>
      </c>
      <c r="AV918" s="128">
        <v>0</v>
      </c>
      <c r="AW918" s="458"/>
      <c r="AX918" s="458"/>
      <c r="AY918" s="458"/>
      <c r="AZ918" s="458"/>
      <c r="BA918" s="485"/>
      <c r="BB918" s="458"/>
      <c r="BC918" s="458"/>
      <c r="BD918" s="458"/>
      <c r="BE918" s="533"/>
      <c r="BF918" s="485"/>
      <c r="BG918" s="485"/>
      <c r="BH918" s="485"/>
      <c r="BI918" s="458">
        <f>BM918</f>
        <v>18205</v>
      </c>
      <c r="BJ918" s="458"/>
      <c r="BK918" s="458"/>
      <c r="BL918" s="458"/>
      <c r="BM918" s="458">
        <f>BM919+BM920</f>
        <v>18205</v>
      </c>
      <c r="BN918" s="458">
        <f>BN919+BN920</f>
        <v>0</v>
      </c>
      <c r="BO918" s="458">
        <f>BS918</f>
        <v>18205</v>
      </c>
      <c r="BP918" s="458"/>
      <c r="BQ918" s="458"/>
      <c r="BR918" s="458"/>
      <c r="BS918" s="458">
        <f>BS919+BS920</f>
        <v>18205</v>
      </c>
      <c r="BT918" s="458"/>
      <c r="BU918" s="458"/>
      <c r="BV918" s="458">
        <v>0</v>
      </c>
      <c r="BW918" s="458"/>
      <c r="BX918" s="458"/>
      <c r="BY918" s="458"/>
      <c r="BZ918" s="458"/>
      <c r="CA918" s="458"/>
      <c r="CB918" s="458"/>
      <c r="CC918" s="458"/>
      <c r="CD918" s="458"/>
      <c r="CE918" s="458">
        <f>CI918</f>
        <v>69501.2</v>
      </c>
      <c r="CF918" s="458"/>
      <c r="CG918" s="458"/>
      <c r="CH918" s="458"/>
      <c r="CI918" s="458">
        <f>CI919+CI920</f>
        <v>69501.2</v>
      </c>
      <c r="CJ918" s="458">
        <v>0</v>
      </c>
      <c r="CK918" s="458">
        <f>CO918</f>
        <v>69501.2</v>
      </c>
      <c r="CL918" s="458"/>
      <c r="CM918" s="458"/>
      <c r="CN918" s="458"/>
      <c r="CO918" s="458">
        <f>CO919+CO920</f>
        <v>69501.2</v>
      </c>
    </row>
    <row r="919" spans="2:93" s="503" customFormat="1" ht="64.5" hidden="1" customHeight="1" x14ac:dyDescent="0.35">
      <c r="B919" s="461"/>
      <c r="C919" s="525" t="s">
        <v>32</v>
      </c>
      <c r="D919" s="483">
        <f t="shared" ref="D919:D920" si="2283">H919</f>
        <v>0</v>
      </c>
      <c r="E919" s="483"/>
      <c r="F919" s="483"/>
      <c r="G919" s="483"/>
      <c r="H919" s="483">
        <v>0</v>
      </c>
      <c r="I919" s="558"/>
      <c r="J919" s="558"/>
      <c r="K919" s="558"/>
      <c r="L919" s="558"/>
      <c r="M919" s="558"/>
      <c r="N919" s="558"/>
      <c r="O919" s="558"/>
      <c r="P919" s="558"/>
      <c r="Q919" s="558"/>
      <c r="R919" s="558"/>
      <c r="S919" s="579">
        <f t="shared" si="2253"/>
        <v>0</v>
      </c>
      <c r="T919" s="572" t="e">
        <f t="shared" si="2254"/>
        <v>#DIV/0!</v>
      </c>
      <c r="U919" s="558"/>
      <c r="V919" s="558"/>
      <c r="W919" s="558"/>
      <c r="X919" s="558"/>
      <c r="Y919" s="558"/>
      <c r="Z919" s="558"/>
      <c r="AA919" s="558"/>
      <c r="AB919" s="558"/>
      <c r="AC919" s="580"/>
      <c r="AD919" s="558"/>
      <c r="AE919" s="558"/>
      <c r="AF919" s="575"/>
      <c r="AG919" s="558"/>
      <c r="AH919" s="558"/>
      <c r="AI919" s="558"/>
      <c r="AJ919" s="558"/>
      <c r="AK919" s="558"/>
      <c r="AL919" s="580"/>
      <c r="AM919" s="558"/>
      <c r="AN919" s="558"/>
      <c r="AO919" s="558"/>
      <c r="AP919" s="558"/>
      <c r="AQ919" s="558"/>
      <c r="AR919" s="558"/>
      <c r="AS919" s="558"/>
      <c r="AT919" s="558"/>
      <c r="AU919" s="558">
        <f>AZ919-H919</f>
        <v>0</v>
      </c>
      <c r="AV919" s="559">
        <f t="shared" ref="AV919:AV920" si="2284">AZ919</f>
        <v>0</v>
      </c>
      <c r="AW919" s="483"/>
      <c r="AX919" s="483"/>
      <c r="AY919" s="483"/>
      <c r="AZ919" s="483">
        <v>0</v>
      </c>
      <c r="BA919" s="483">
        <f>BB919+BC919+BD919</f>
        <v>0</v>
      </c>
      <c r="BB919" s="525"/>
      <c r="BC919" s="525"/>
      <c r="BD919" s="525"/>
      <c r="BE919" s="525">
        <f t="shared" ref="BE919:BE920" si="2285">BH919</f>
        <v>1763.9</v>
      </c>
      <c r="BF919" s="483"/>
      <c r="BG919" s="483"/>
      <c r="BH919" s="483">
        <v>1763.9</v>
      </c>
      <c r="BI919" s="539">
        <f>BM919</f>
        <v>12197.3</v>
      </c>
      <c r="BJ919" s="483"/>
      <c r="BK919" s="483"/>
      <c r="BL919" s="483"/>
      <c r="BM919" s="539">
        <f>[6]Лист1!$C$49</f>
        <v>12197.3</v>
      </c>
      <c r="BN919" s="483">
        <f>BS919-BM919</f>
        <v>0</v>
      </c>
      <c r="BO919" s="490">
        <f>BS919</f>
        <v>12197.3</v>
      </c>
      <c r="BP919" s="483"/>
      <c r="BQ919" s="483"/>
      <c r="BR919" s="483"/>
      <c r="BS919" s="483">
        <f>[6]Лист1!$C$49</f>
        <v>12197.3</v>
      </c>
      <c r="BT919" s="483"/>
      <c r="BU919" s="483"/>
      <c r="BV919" s="490"/>
      <c r="BW919" s="483"/>
      <c r="BX919" s="483"/>
      <c r="BY919" s="483"/>
      <c r="BZ919" s="483"/>
      <c r="CA919" s="483"/>
      <c r="CB919" s="483"/>
      <c r="CC919" s="483"/>
      <c r="CD919" s="483"/>
      <c r="CE919" s="483">
        <f>CI919</f>
        <v>29885.5</v>
      </c>
      <c r="CF919" s="483"/>
      <c r="CG919" s="525"/>
      <c r="CH919" s="483"/>
      <c r="CI919" s="539">
        <f>[6]Лист1!$D$49</f>
        <v>29885.5</v>
      </c>
      <c r="CJ919" s="483">
        <v>0</v>
      </c>
      <c r="CK919" s="490">
        <f>CO919</f>
        <v>29885.5</v>
      </c>
      <c r="CL919" s="483"/>
      <c r="CM919" s="483"/>
      <c r="CN919" s="483"/>
      <c r="CO919" s="483">
        <f>[6]Лист1!$D$49</f>
        <v>29885.5</v>
      </c>
    </row>
    <row r="920" spans="2:93" s="504" customFormat="1" ht="63" hidden="1" customHeight="1" x14ac:dyDescent="0.35">
      <c r="B920" s="460"/>
      <c r="C920" s="526" t="s">
        <v>282</v>
      </c>
      <c r="D920" s="482">
        <f t="shared" si="2283"/>
        <v>0</v>
      </c>
      <c r="E920" s="482"/>
      <c r="F920" s="482"/>
      <c r="G920" s="482"/>
      <c r="H920" s="482">
        <v>0</v>
      </c>
      <c r="I920" s="559"/>
      <c r="J920" s="559"/>
      <c r="K920" s="559"/>
      <c r="L920" s="559"/>
      <c r="M920" s="559"/>
      <c r="N920" s="559"/>
      <c r="O920" s="559"/>
      <c r="P920" s="559"/>
      <c r="Q920" s="559"/>
      <c r="R920" s="559"/>
      <c r="S920" s="579">
        <f t="shared" si="2253"/>
        <v>0</v>
      </c>
      <c r="T920" s="572" t="e">
        <f t="shared" si="2254"/>
        <v>#DIV/0!</v>
      </c>
      <c r="U920" s="559"/>
      <c r="V920" s="559"/>
      <c r="W920" s="559"/>
      <c r="X920" s="559"/>
      <c r="Y920" s="559"/>
      <c r="Z920" s="559"/>
      <c r="AA920" s="559"/>
      <c r="AB920" s="559"/>
      <c r="AC920" s="581"/>
      <c r="AD920" s="559"/>
      <c r="AE920" s="559"/>
      <c r="AF920" s="575"/>
      <c r="AG920" s="559"/>
      <c r="AH920" s="559"/>
      <c r="AI920" s="559"/>
      <c r="AJ920" s="559"/>
      <c r="AK920" s="559"/>
      <c r="AL920" s="581"/>
      <c r="AM920" s="559"/>
      <c r="AN920" s="559"/>
      <c r="AO920" s="559"/>
      <c r="AP920" s="559"/>
      <c r="AQ920" s="559"/>
      <c r="AR920" s="559"/>
      <c r="AS920" s="559"/>
      <c r="AT920" s="559"/>
      <c r="AU920" s="559">
        <f>AZ920-H920</f>
        <v>0</v>
      </c>
      <c r="AV920" s="559">
        <f t="shared" si="2284"/>
        <v>0</v>
      </c>
      <c r="AW920" s="482"/>
      <c r="AX920" s="482"/>
      <c r="AY920" s="482"/>
      <c r="AZ920" s="482">
        <v>0</v>
      </c>
      <c r="BA920" s="482">
        <f>BD920</f>
        <v>0</v>
      </c>
      <c r="BB920" s="526"/>
      <c r="BC920" s="526"/>
      <c r="BD920" s="526"/>
      <c r="BE920" s="526">
        <f t="shared" si="2285"/>
        <v>868.82799999999997</v>
      </c>
      <c r="BF920" s="482"/>
      <c r="BG920" s="482"/>
      <c r="BH920" s="482">
        <v>868.82799999999997</v>
      </c>
      <c r="BI920" s="540">
        <f>BM920</f>
        <v>6007.7</v>
      </c>
      <c r="BJ920" s="482"/>
      <c r="BK920" s="482"/>
      <c r="BL920" s="482"/>
      <c r="BM920" s="540">
        <f>[6]Лист1!$C$50</f>
        <v>6007.7</v>
      </c>
      <c r="BN920" s="482">
        <f>BS920-BM920</f>
        <v>0</v>
      </c>
      <c r="BO920" s="491">
        <f>BS920</f>
        <v>6007.7</v>
      </c>
      <c r="BP920" s="482"/>
      <c r="BQ920" s="482"/>
      <c r="BR920" s="482"/>
      <c r="BS920" s="482">
        <f>[6]Лист1!$C$50</f>
        <v>6007.7</v>
      </c>
      <c r="BT920" s="482"/>
      <c r="BU920" s="482"/>
      <c r="BV920" s="491"/>
      <c r="BW920" s="482"/>
      <c r="BX920" s="482"/>
      <c r="BY920" s="482"/>
      <c r="BZ920" s="482"/>
      <c r="CA920" s="482"/>
      <c r="CB920" s="482"/>
      <c r="CC920" s="482"/>
      <c r="CD920" s="482"/>
      <c r="CE920" s="482">
        <f>CI920</f>
        <v>39615.699999999997</v>
      </c>
      <c r="CF920" s="482"/>
      <c r="CG920" s="526"/>
      <c r="CH920" s="482"/>
      <c r="CI920" s="540">
        <f>[6]Лист1!$D$50</f>
        <v>39615.699999999997</v>
      </c>
      <c r="CJ920" s="482">
        <v>0</v>
      </c>
      <c r="CK920" s="491">
        <f>CO920</f>
        <v>39615.699999999997</v>
      </c>
      <c r="CL920" s="482"/>
      <c r="CM920" s="482"/>
      <c r="CN920" s="482"/>
      <c r="CO920" s="482">
        <f>[6]Лист1!$D$50</f>
        <v>39615.699999999997</v>
      </c>
    </row>
    <row r="921" spans="2:93" s="416" customFormat="1" ht="90" customHeight="1" x14ac:dyDescent="0.25">
      <c r="B921" s="881" t="s">
        <v>188</v>
      </c>
      <c r="C921" s="881"/>
      <c r="D921" s="789">
        <f>SUM(E921:H921)</f>
        <v>71613.899999999994</v>
      </c>
      <c r="E921" s="415">
        <f>E922+E923</f>
        <v>0</v>
      </c>
      <c r="F921" s="415">
        <f>F922+F923</f>
        <v>11412.5</v>
      </c>
      <c r="G921" s="415">
        <f t="shared" ref="G921" si="2286">G922+G923</f>
        <v>0</v>
      </c>
      <c r="H921" s="415">
        <f>H922+H923</f>
        <v>60201.4</v>
      </c>
      <c r="I921" s="415">
        <f>Q921</f>
        <v>40835.002189999999</v>
      </c>
      <c r="J921" s="596">
        <f>I921/D921</f>
        <v>0.5702105623349657</v>
      </c>
      <c r="K921" s="415"/>
      <c r="L921" s="415"/>
      <c r="M921" s="415"/>
      <c r="N921" s="415"/>
      <c r="O921" s="415"/>
      <c r="P921" s="415"/>
      <c r="Q921" s="789">
        <f>Q922+Q923</f>
        <v>40835.002189999999</v>
      </c>
      <c r="R921" s="596">
        <f>Q921/H921</f>
        <v>0.67830652094469557</v>
      </c>
      <c r="S921" s="789">
        <f>U921+W921+Y921+AA921</f>
        <v>40835.002189999999</v>
      </c>
      <c r="T921" s="596">
        <f>S921/D921</f>
        <v>0.5702105623349657</v>
      </c>
      <c r="U921" s="415">
        <f>U922+U923</f>
        <v>0</v>
      </c>
      <c r="V921" s="415"/>
      <c r="W921" s="415">
        <f>W922+W923</f>
        <v>0</v>
      </c>
      <c r="X921" s="415"/>
      <c r="Y921" s="415"/>
      <c r="Z921" s="415"/>
      <c r="AA921" s="789">
        <f>AA922+AA923</f>
        <v>40835.002189999999</v>
      </c>
      <c r="AB921" s="596">
        <f>AA921/H921</f>
        <v>0.67830652094469557</v>
      </c>
      <c r="AC921" s="789">
        <f>AE921+AG921+AI921+AK921</f>
        <v>60201.4</v>
      </c>
      <c r="AD921" s="596">
        <f>AC921/D921</f>
        <v>0.8406384794013454</v>
      </c>
      <c r="AE921" s="415">
        <f>AE922+AE923</f>
        <v>0</v>
      </c>
      <c r="AF921" s="596">
        <v>0</v>
      </c>
      <c r="AG921" s="789">
        <f>AG922+AG923</f>
        <v>0</v>
      </c>
      <c r="AH921" s="415"/>
      <c r="AI921" s="415"/>
      <c r="AJ921" s="415"/>
      <c r="AK921" s="789">
        <f>AK922+AK923</f>
        <v>60201.4</v>
      </c>
      <c r="AL921" s="596">
        <f>AK921/H921</f>
        <v>1</v>
      </c>
      <c r="AM921" s="415"/>
      <c r="AN921" s="415"/>
      <c r="AO921" s="415"/>
      <c r="AP921" s="415"/>
      <c r="AQ921" s="415"/>
      <c r="AR921" s="415"/>
      <c r="AS921" s="415"/>
      <c r="AT921" s="415"/>
      <c r="AU921" s="415">
        <f>AV921-D921</f>
        <v>0</v>
      </c>
      <c r="AV921" s="415">
        <f>SUM(AW921:AZ921)</f>
        <v>71613.899999999994</v>
      </c>
      <c r="AW921" s="415">
        <f>AW922+AW923</f>
        <v>0</v>
      </c>
      <c r="AX921" s="415">
        <f>AX922+AX923</f>
        <v>11412.5</v>
      </c>
      <c r="AY921" s="415">
        <f t="shared" ref="AY921" si="2287">AY922+AY923</f>
        <v>0</v>
      </c>
      <c r="AZ921" s="415">
        <f>AZ922+AZ923</f>
        <v>60201.4</v>
      </c>
      <c r="BA921" s="415">
        <f>BB921+BC921+BD921</f>
        <v>0</v>
      </c>
      <c r="BB921" s="415">
        <f>BB922+BB923</f>
        <v>0</v>
      </c>
      <c r="BC921" s="415">
        <f t="shared" ref="BC921" si="2288">BC922+BC923</f>
        <v>0</v>
      </c>
      <c r="BD921" s="415">
        <f>BD922+BD923</f>
        <v>0</v>
      </c>
      <c r="BE921" s="415" t="e">
        <f>BF921+BG921+BH921</f>
        <v>#REF!</v>
      </c>
      <c r="BF921" s="415" t="e">
        <f>BF922+BF923</f>
        <v>#REF!</v>
      </c>
      <c r="BG921" s="415">
        <f>G921</f>
        <v>0</v>
      </c>
      <c r="BH921" s="415">
        <f>BH922+BH923</f>
        <v>0</v>
      </c>
      <c r="BI921" s="415">
        <f>SUM(BJ921:BM921)</f>
        <v>18205</v>
      </c>
      <c r="BJ921" s="415">
        <f>BJ922+BJ923</f>
        <v>0</v>
      </c>
      <c r="BK921" s="415">
        <f>BK922+BK923</f>
        <v>0</v>
      </c>
      <c r="BL921" s="415">
        <f t="shared" ref="BL921" si="2289">BL922+BL923</f>
        <v>0</v>
      </c>
      <c r="BM921" s="415">
        <f>BM922+BM923</f>
        <v>18205</v>
      </c>
      <c r="BN921" s="415">
        <f>BN922+BN923</f>
        <v>0</v>
      </c>
      <c r="BO921" s="415">
        <f>SUM(BP921:BS921)</f>
        <v>18205</v>
      </c>
      <c r="BP921" s="415">
        <f>BP922+BP923</f>
        <v>0</v>
      </c>
      <c r="BQ921" s="415">
        <f>BQ922+BQ923</f>
        <v>0</v>
      </c>
      <c r="BR921" s="415">
        <f t="shared" ref="BR921" si="2290">BR922+BR923</f>
        <v>0</v>
      </c>
      <c r="BS921" s="415">
        <f>BS922+BS923</f>
        <v>18205</v>
      </c>
      <c r="BT921" s="415">
        <f t="shared" si="2244"/>
        <v>0</v>
      </c>
      <c r="BU921" s="415">
        <f t="shared" si="2245"/>
        <v>18205</v>
      </c>
      <c r="BV921" s="415">
        <f>SUM(BW921:BZ921)</f>
        <v>0</v>
      </c>
      <c r="BW921" s="415">
        <f>BW922+BW923</f>
        <v>0</v>
      </c>
      <c r="BX921" s="415">
        <f>BX922+BX923</f>
        <v>0</v>
      </c>
      <c r="BY921" s="415">
        <f t="shared" ref="BY921" si="2291">BY922+BY923</f>
        <v>0</v>
      </c>
      <c r="BZ921" s="415">
        <f>BZ922+BZ923</f>
        <v>0</v>
      </c>
      <c r="CA921" s="415">
        <f t="shared" si="2276"/>
        <v>0</v>
      </c>
      <c r="CB921" s="415"/>
      <c r="CC921" s="415"/>
      <c r="CD921" s="415"/>
      <c r="CE921" s="415">
        <f>SUM(CF921:CI921)</f>
        <v>69501.2</v>
      </c>
      <c r="CF921" s="415">
        <f>CF922+CF923</f>
        <v>0</v>
      </c>
      <c r="CG921" s="415">
        <f>CG922+CG923</f>
        <v>0</v>
      </c>
      <c r="CH921" s="415">
        <f t="shared" ref="CH921" si="2292">CH922+CH923</f>
        <v>0</v>
      </c>
      <c r="CI921" s="415">
        <f>CI922+CI923</f>
        <v>69501.2</v>
      </c>
      <c r="CJ921" s="415">
        <f>CJ922+CJ923</f>
        <v>0</v>
      </c>
      <c r="CK921" s="415">
        <f>SUM(CL921:CO921)</f>
        <v>69501.2</v>
      </c>
      <c r="CL921" s="415">
        <f>CL922+CL923</f>
        <v>0</v>
      </c>
      <c r="CM921" s="415">
        <f>CM922+CM923</f>
        <v>0</v>
      </c>
      <c r="CN921" s="415">
        <f t="shared" ref="CN921" si="2293">CN922+CN923</f>
        <v>0</v>
      </c>
      <c r="CO921" s="415">
        <f>CO922+CO923</f>
        <v>69501.2</v>
      </c>
    </row>
    <row r="922" spans="2:93" s="47" customFormat="1" ht="52.5" customHeight="1" x14ac:dyDescent="0.25">
      <c r="B922" s="151"/>
      <c r="C922" s="127" t="s">
        <v>31</v>
      </c>
      <c r="D922" s="182">
        <f>E922+F922+G922+H922</f>
        <v>31279</v>
      </c>
      <c r="E922" s="663">
        <v>0</v>
      </c>
      <c r="F922" s="663">
        <f>F850</f>
        <v>11412.5</v>
      </c>
      <c r="G922" s="663">
        <f>G850</f>
        <v>0</v>
      </c>
      <c r="H922" s="663">
        <f>H850</f>
        <v>19866.5</v>
      </c>
      <c r="I922" s="663">
        <f>Q922</f>
        <v>13475.576499999999</v>
      </c>
      <c r="J922" s="569">
        <f>I922/D922</f>
        <v>0.43081864829438277</v>
      </c>
      <c r="K922" s="663"/>
      <c r="L922" s="663"/>
      <c r="M922" s="663"/>
      <c r="N922" s="663"/>
      <c r="O922" s="663"/>
      <c r="P922" s="663"/>
      <c r="Q922" s="182">
        <f>Q850</f>
        <v>13475.576499999999</v>
      </c>
      <c r="R922" s="569">
        <f>Q922/D922</f>
        <v>0.43081864829438277</v>
      </c>
      <c r="S922" s="182">
        <f t="shared" ref="S922:S924" si="2294">U922+W922+Y922+AA922</f>
        <v>13475.576499999999</v>
      </c>
      <c r="T922" s="569">
        <f t="shared" ref="T922:T924" si="2295">S922/D922</f>
        <v>0.43081864829438277</v>
      </c>
      <c r="U922" s="663">
        <v>0</v>
      </c>
      <c r="V922" s="663"/>
      <c r="W922" s="663">
        <f>W850</f>
        <v>0</v>
      </c>
      <c r="X922" s="663"/>
      <c r="Y922" s="663"/>
      <c r="Z922" s="663"/>
      <c r="AA922" s="182">
        <f>AA850</f>
        <v>13475.576499999999</v>
      </c>
      <c r="AB922" s="569">
        <f t="shared" ref="AB922:AB924" si="2296">AA922/H922</f>
        <v>0.67830652102786093</v>
      </c>
      <c r="AC922" s="182">
        <f>AE922+AG922+AI922+AK922</f>
        <v>19866.5</v>
      </c>
      <c r="AD922" s="569">
        <f>AC922/D922</f>
        <v>0.63513859138719264</v>
      </c>
      <c r="AE922" s="663">
        <v>0</v>
      </c>
      <c r="AF922" s="569">
        <v>0</v>
      </c>
      <c r="AG922" s="182">
        <f>AG850</f>
        <v>0</v>
      </c>
      <c r="AH922" s="663"/>
      <c r="AI922" s="663"/>
      <c r="AJ922" s="663"/>
      <c r="AK922" s="182">
        <f>AK850</f>
        <v>19866.5</v>
      </c>
      <c r="AL922" s="569">
        <f t="shared" ref="AL922:AL924" si="2297">AK922/H922</f>
        <v>1</v>
      </c>
      <c r="AM922" s="663"/>
      <c r="AN922" s="663"/>
      <c r="AO922" s="663"/>
      <c r="AP922" s="663"/>
      <c r="AQ922" s="663"/>
      <c r="AR922" s="663"/>
      <c r="AS922" s="663"/>
      <c r="AT922" s="663"/>
      <c r="AU922" s="663">
        <f>AV922-D922</f>
        <v>0</v>
      </c>
      <c r="AV922" s="663">
        <f>AW922+AX922+AY922+AZ922</f>
        <v>31279</v>
      </c>
      <c r="AW922" s="663">
        <f>AW850</f>
        <v>0</v>
      </c>
      <c r="AX922" s="663">
        <f>AX850</f>
        <v>11412.5</v>
      </c>
      <c r="AY922" s="663">
        <f>AY850</f>
        <v>0</v>
      </c>
      <c r="AZ922" s="663">
        <f>AZ850</f>
        <v>19866.5</v>
      </c>
      <c r="BA922" s="663">
        <f t="shared" ref="BA922:BH922" si="2298">BA850+BA880</f>
        <v>0</v>
      </c>
      <c r="BB922" s="663">
        <f t="shared" si="2298"/>
        <v>0</v>
      </c>
      <c r="BC922" s="663">
        <f t="shared" si="2298"/>
        <v>0</v>
      </c>
      <c r="BD922" s="663">
        <f t="shared" si="2298"/>
        <v>0</v>
      </c>
      <c r="BE922" s="663" t="e">
        <f t="shared" si="2298"/>
        <v>#REF!</v>
      </c>
      <c r="BF922" s="663" t="e">
        <f t="shared" si="2298"/>
        <v>#REF!</v>
      </c>
      <c r="BG922" s="663">
        <f t="shared" si="2298"/>
        <v>0</v>
      </c>
      <c r="BH922" s="663">
        <f t="shared" si="2298"/>
        <v>0</v>
      </c>
      <c r="BI922" s="663">
        <f>BJ922+BK922+BL922+BM922</f>
        <v>6007.7</v>
      </c>
      <c r="BJ922" s="663">
        <f>BJ850</f>
        <v>0</v>
      </c>
      <c r="BK922" s="663">
        <f>BK850</f>
        <v>0</v>
      </c>
      <c r="BL922" s="663">
        <f>BL850</f>
        <v>0</v>
      </c>
      <c r="BM922" s="663">
        <f>BM920</f>
        <v>6007.7</v>
      </c>
      <c r="BN922" s="663">
        <f>BN880</f>
        <v>0</v>
      </c>
      <c r="BO922" s="663">
        <f>BP922+BQ922+BR922+BS922</f>
        <v>6007.7</v>
      </c>
      <c r="BP922" s="663">
        <f>BP850</f>
        <v>0</v>
      </c>
      <c r="BQ922" s="663">
        <f>BQ850</f>
        <v>0</v>
      </c>
      <c r="BR922" s="663">
        <f>BR850</f>
        <v>0</v>
      </c>
      <c r="BS922" s="663">
        <f>BS920</f>
        <v>6007.7</v>
      </c>
      <c r="BT922" s="663">
        <f t="shared" si="2244"/>
        <v>0</v>
      </c>
      <c r="BU922" s="663">
        <f t="shared" si="2245"/>
        <v>6007.7</v>
      </c>
      <c r="BV922" s="663">
        <f>BW922+BX922+BY922+BZ922</f>
        <v>0</v>
      </c>
      <c r="BW922" s="663">
        <f>BW850</f>
        <v>0</v>
      </c>
      <c r="BX922" s="663">
        <f>BX850</f>
        <v>0</v>
      </c>
      <c r="BY922" s="663">
        <f>BY850</f>
        <v>0</v>
      </c>
      <c r="BZ922" s="663">
        <f>BZ883+BZ895+BZ898+BZ901</f>
        <v>0</v>
      </c>
      <c r="CA922" s="663">
        <f t="shared" si="2276"/>
        <v>0</v>
      </c>
      <c r="CB922" s="663"/>
      <c r="CC922" s="663"/>
      <c r="CD922" s="663"/>
      <c r="CE922" s="663">
        <f>CF922+CG922+CH922+CI922</f>
        <v>39615.699999999997</v>
      </c>
      <c r="CF922" s="663">
        <f>CF850</f>
        <v>0</v>
      </c>
      <c r="CG922" s="663">
        <f>CG850</f>
        <v>0</v>
      </c>
      <c r="CH922" s="663">
        <f>CH850</f>
        <v>0</v>
      </c>
      <c r="CI922" s="663">
        <f>CI920</f>
        <v>39615.699999999997</v>
      </c>
      <c r="CJ922" s="663">
        <f>CJ880</f>
        <v>0</v>
      </c>
      <c r="CK922" s="663">
        <f>CL922+CM922+CN922+CO922</f>
        <v>39615.699999999997</v>
      </c>
      <c r="CL922" s="663">
        <f>CL850</f>
        <v>0</v>
      </c>
      <c r="CM922" s="663">
        <f>CM850</f>
        <v>0</v>
      </c>
      <c r="CN922" s="663">
        <f>CN850</f>
        <v>0</v>
      </c>
      <c r="CO922" s="663">
        <f>CO920</f>
        <v>39615.699999999997</v>
      </c>
    </row>
    <row r="923" spans="2:93" s="25" customFormat="1" ht="60" customHeight="1" x14ac:dyDescent="0.25">
      <c r="B923" s="152"/>
      <c r="C923" s="126" t="s">
        <v>32</v>
      </c>
      <c r="D923" s="183">
        <f t="shared" ref="D923:D924" si="2299">E923+F923+G923+H923</f>
        <v>40334.9</v>
      </c>
      <c r="E923" s="116">
        <f>E849</f>
        <v>0</v>
      </c>
      <c r="F923" s="116">
        <f>F849</f>
        <v>0</v>
      </c>
      <c r="G923" s="116">
        <f>G849</f>
        <v>0</v>
      </c>
      <c r="H923" s="116">
        <f>H849</f>
        <v>40334.9</v>
      </c>
      <c r="I923" s="116">
        <f>Q923</f>
        <v>27359.42569</v>
      </c>
      <c r="J923" s="597">
        <f>I923/D923</f>
        <v>0.67830652090373345</v>
      </c>
      <c r="K923" s="116"/>
      <c r="L923" s="116"/>
      <c r="M923" s="116"/>
      <c r="N923" s="116"/>
      <c r="O923" s="116"/>
      <c r="P923" s="116"/>
      <c r="Q923" s="183">
        <f>Q849</f>
        <v>27359.42569</v>
      </c>
      <c r="R923" s="597">
        <f>Q923/D923</f>
        <v>0.67830652090373345</v>
      </c>
      <c r="S923" s="183">
        <f t="shared" si="2294"/>
        <v>27359.42569</v>
      </c>
      <c r="T923" s="594">
        <f t="shared" si="2295"/>
        <v>0.67830652090373345</v>
      </c>
      <c r="U923" s="116">
        <f>U849</f>
        <v>0</v>
      </c>
      <c r="V923" s="116"/>
      <c r="W923" s="116">
        <f>W849</f>
        <v>0</v>
      </c>
      <c r="X923" s="116"/>
      <c r="Y923" s="116"/>
      <c r="Z923" s="116"/>
      <c r="AA923" s="183">
        <f>AA849</f>
        <v>27359.42569</v>
      </c>
      <c r="AB923" s="597">
        <f t="shared" si="2296"/>
        <v>0.67830652090373345</v>
      </c>
      <c r="AC923" s="183">
        <f t="shared" ref="AC923:AC924" si="2300">AE923+AG923+AI923+AK923</f>
        <v>40334.9</v>
      </c>
      <c r="AD923" s="594">
        <f t="shared" ref="AD923:AD924" si="2301">AC923/D923</f>
        <v>1</v>
      </c>
      <c r="AE923" s="116">
        <f>AE849</f>
        <v>0</v>
      </c>
      <c r="AF923" s="594">
        <v>0</v>
      </c>
      <c r="AG923" s="183">
        <f>AG849</f>
        <v>0</v>
      </c>
      <c r="AH923" s="116"/>
      <c r="AI923" s="116"/>
      <c r="AJ923" s="116"/>
      <c r="AK923" s="183">
        <f>AK849</f>
        <v>40334.9</v>
      </c>
      <c r="AL923" s="594">
        <f t="shared" si="2297"/>
        <v>1</v>
      </c>
      <c r="AM923" s="116"/>
      <c r="AN923" s="116"/>
      <c r="AO923" s="116"/>
      <c r="AP923" s="116"/>
      <c r="AQ923" s="116"/>
      <c r="AR923" s="116"/>
      <c r="AS923" s="116"/>
      <c r="AT923" s="116"/>
      <c r="AU923" s="116">
        <f>AU879</f>
        <v>0</v>
      </c>
      <c r="AV923" s="116">
        <f t="shared" ref="AV923:AV924" si="2302">AW923+AX923+AY923+AZ923</f>
        <v>40334.9</v>
      </c>
      <c r="AW923" s="116">
        <f>AW849</f>
        <v>0</v>
      </c>
      <c r="AX923" s="116">
        <f>AX849</f>
        <v>0</v>
      </c>
      <c r="AY923" s="116">
        <f>AY849</f>
        <v>0</v>
      </c>
      <c r="AZ923" s="116">
        <f>AZ849</f>
        <v>40334.9</v>
      </c>
      <c r="BA923" s="116">
        <f t="shared" ref="BA923:BH923" si="2303">BA849+BA879</f>
        <v>0</v>
      </c>
      <c r="BB923" s="116">
        <f t="shared" si="2303"/>
        <v>0</v>
      </c>
      <c r="BC923" s="116">
        <f t="shared" si="2303"/>
        <v>0</v>
      </c>
      <c r="BD923" s="116">
        <f t="shared" si="2303"/>
        <v>0</v>
      </c>
      <c r="BE923" s="116">
        <f t="shared" si="2303"/>
        <v>0</v>
      </c>
      <c r="BF923" s="116">
        <f t="shared" si="2303"/>
        <v>0</v>
      </c>
      <c r="BG923" s="116">
        <f t="shared" si="2303"/>
        <v>0</v>
      </c>
      <c r="BH923" s="116">
        <f t="shared" si="2303"/>
        <v>0</v>
      </c>
      <c r="BI923" s="116">
        <f t="shared" ref="BI923:BI924" si="2304">BJ923+BK923+BL923+BM923</f>
        <v>12197.3</v>
      </c>
      <c r="BJ923" s="116">
        <f>BJ882+BJ894+BJ897+BJ900</f>
        <v>0</v>
      </c>
      <c r="BK923" s="116">
        <f>BK882+BK894+BK897+BK900</f>
        <v>0</v>
      </c>
      <c r="BL923" s="664">
        <v>0</v>
      </c>
      <c r="BM923" s="116">
        <f>BM919</f>
        <v>12197.3</v>
      </c>
      <c r="BN923" s="116">
        <f>BN879</f>
        <v>0</v>
      </c>
      <c r="BO923" s="116">
        <f t="shared" ref="BO923:BO924" si="2305">BP923+BQ923+BR923+BS923</f>
        <v>12197.3</v>
      </c>
      <c r="BP923" s="116">
        <f>BP882+BP894+BP897+BP900</f>
        <v>0</v>
      </c>
      <c r="BQ923" s="116">
        <f>BQ882+BQ894+BQ897+BQ900</f>
        <v>0</v>
      </c>
      <c r="BR923" s="664">
        <v>0</v>
      </c>
      <c r="BS923" s="116">
        <f>BS919</f>
        <v>12197.3</v>
      </c>
      <c r="BT923" s="116">
        <f t="shared" si="2244"/>
        <v>0</v>
      </c>
      <c r="BU923" s="116">
        <f t="shared" si="2245"/>
        <v>12197.3</v>
      </c>
      <c r="BV923" s="116">
        <f t="shared" ref="BV923:BV924" si="2306">BW923+BX923+BY923+BZ923</f>
        <v>0</v>
      </c>
      <c r="BW923" s="116">
        <f>BW882+BW894+BW897+BW900</f>
        <v>0</v>
      </c>
      <c r="BX923" s="116">
        <f>BX882+BX894+BX897+BX900</f>
        <v>0</v>
      </c>
      <c r="BY923" s="664">
        <v>0</v>
      </c>
      <c r="BZ923" s="116">
        <f>BZ882+BZ894+BZ897+BZ900</f>
        <v>0</v>
      </c>
      <c r="CA923" s="116">
        <f t="shared" si="2276"/>
        <v>0</v>
      </c>
      <c r="CB923" s="116"/>
      <c r="CC923" s="116"/>
      <c r="CD923" s="116"/>
      <c r="CE923" s="116">
        <f t="shared" ref="CE923:CE924" si="2307">CF923+CG923+CH923+CI923</f>
        <v>29885.5</v>
      </c>
      <c r="CF923" s="116">
        <f>CF882+CF894+CF897+CF900</f>
        <v>0</v>
      </c>
      <c r="CG923" s="116">
        <f>CG882+CG894+CG897+CG900</f>
        <v>0</v>
      </c>
      <c r="CH923" s="116">
        <f>CH882+CH894+CH897+CH900</f>
        <v>0</v>
      </c>
      <c r="CI923" s="116">
        <f>CI919</f>
        <v>29885.5</v>
      </c>
      <c r="CJ923" s="116">
        <f>CJ879</f>
        <v>0</v>
      </c>
      <c r="CK923" s="116">
        <f t="shared" ref="CK923:CK924" si="2308">CL923+CM923+CN923+CO923</f>
        <v>29885.5</v>
      </c>
      <c r="CL923" s="116">
        <f>CL882+CL894+CL897+CL900</f>
        <v>0</v>
      </c>
      <c r="CM923" s="116">
        <f>CM882+CM894+CM897+CM900</f>
        <v>0</v>
      </c>
      <c r="CN923" s="664">
        <f>CA923</f>
        <v>0</v>
      </c>
      <c r="CO923" s="116">
        <f>CO919</f>
        <v>29885.5</v>
      </c>
    </row>
    <row r="924" spans="2:93" s="631" customFormat="1" ht="62.25" customHeight="1" x14ac:dyDescent="0.25">
      <c r="B924" s="850" t="s">
        <v>194</v>
      </c>
      <c r="C924" s="850"/>
      <c r="D924" s="184">
        <f t="shared" si="2299"/>
        <v>60201.4</v>
      </c>
      <c r="E924" s="132">
        <f>E864</f>
        <v>0</v>
      </c>
      <c r="F924" s="132">
        <f>F864</f>
        <v>0</v>
      </c>
      <c r="G924" s="132">
        <v>0</v>
      </c>
      <c r="H924" s="132">
        <f>H921</f>
        <v>60201.4</v>
      </c>
      <c r="I924" s="132">
        <f>Q924</f>
        <v>40835.002189999999</v>
      </c>
      <c r="J924" s="598">
        <f>I924/D924</f>
        <v>0.67830652094469557</v>
      </c>
      <c r="K924" s="132"/>
      <c r="L924" s="132"/>
      <c r="M924" s="132"/>
      <c r="N924" s="132"/>
      <c r="O924" s="132"/>
      <c r="P924" s="132"/>
      <c r="Q924" s="184">
        <f>Q921</f>
        <v>40835.002189999999</v>
      </c>
      <c r="R924" s="598">
        <f>Q924/D924</f>
        <v>0.67830652094469557</v>
      </c>
      <c r="S924" s="184">
        <f t="shared" si="2294"/>
        <v>40835.002189999999</v>
      </c>
      <c r="T924" s="600">
        <f t="shared" si="2295"/>
        <v>0.67830652094469557</v>
      </c>
      <c r="U924" s="132">
        <f>U864</f>
        <v>0</v>
      </c>
      <c r="V924" s="132"/>
      <c r="W924" s="132">
        <f>W864</f>
        <v>0</v>
      </c>
      <c r="X924" s="132"/>
      <c r="Y924" s="132"/>
      <c r="Z924" s="132"/>
      <c r="AA924" s="184">
        <f>AA921</f>
        <v>40835.002189999999</v>
      </c>
      <c r="AB924" s="598">
        <f t="shared" si="2296"/>
        <v>0.67830652094469557</v>
      </c>
      <c r="AC924" s="184">
        <f t="shared" si="2300"/>
        <v>60201.4</v>
      </c>
      <c r="AD924" s="600">
        <f t="shared" si="2301"/>
        <v>1</v>
      </c>
      <c r="AE924" s="132">
        <f>AE864</f>
        <v>0</v>
      </c>
      <c r="AF924" s="600">
        <v>0</v>
      </c>
      <c r="AG924" s="184">
        <f>AG864</f>
        <v>0</v>
      </c>
      <c r="AH924" s="132"/>
      <c r="AI924" s="132"/>
      <c r="AJ924" s="132"/>
      <c r="AK924" s="184">
        <f>AK921</f>
        <v>60201.4</v>
      </c>
      <c r="AL924" s="600">
        <f t="shared" si="2297"/>
        <v>1</v>
      </c>
      <c r="AM924" s="132"/>
      <c r="AN924" s="132"/>
      <c r="AO924" s="132"/>
      <c r="AP924" s="132"/>
      <c r="AQ924" s="132"/>
      <c r="AR924" s="132"/>
      <c r="AS924" s="132"/>
      <c r="AT924" s="132"/>
      <c r="AU924" s="132">
        <f>AZ924-H924</f>
        <v>0</v>
      </c>
      <c r="AV924" s="132">
        <f t="shared" si="2302"/>
        <v>60201.4</v>
      </c>
      <c r="AW924" s="132">
        <f>AW864</f>
        <v>0</v>
      </c>
      <c r="AX924" s="132">
        <f>AX864</f>
        <v>0</v>
      </c>
      <c r="AY924" s="132">
        <v>0</v>
      </c>
      <c r="AZ924" s="132">
        <f>AZ921</f>
        <v>60201.4</v>
      </c>
      <c r="BA924" s="132" t="e">
        <f>BB924+BC924+BD924</f>
        <v>#REF!</v>
      </c>
      <c r="BB924" s="132">
        <v>0</v>
      </c>
      <c r="BC924" s="132"/>
      <c r="BD924" s="132" t="e">
        <f>#REF!+#REF!</f>
        <v>#REF!</v>
      </c>
      <c r="BE924" s="132" t="e">
        <f t="shared" si="2273"/>
        <v>#REF!</v>
      </c>
      <c r="BF924" s="132">
        <v>0</v>
      </c>
      <c r="BG924" s="132">
        <v>0</v>
      </c>
      <c r="BH924" s="132" t="e">
        <f>#REF!+#REF!</f>
        <v>#REF!</v>
      </c>
      <c r="BI924" s="132">
        <f t="shared" si="2304"/>
        <v>18205</v>
      </c>
      <c r="BJ924" s="132">
        <f>BJ864</f>
        <v>0</v>
      </c>
      <c r="BK924" s="132">
        <f>BK864</f>
        <v>0</v>
      </c>
      <c r="BL924" s="132">
        <v>0</v>
      </c>
      <c r="BM924" s="132">
        <f>BM918</f>
        <v>18205</v>
      </c>
      <c r="BN924" s="132">
        <f>BS924-BM924</f>
        <v>0</v>
      </c>
      <c r="BO924" s="132">
        <f t="shared" si="2305"/>
        <v>18205</v>
      </c>
      <c r="BP924" s="132">
        <f>BP864</f>
        <v>0</v>
      </c>
      <c r="BQ924" s="132">
        <f>BQ864</f>
        <v>0</v>
      </c>
      <c r="BR924" s="132">
        <v>0</v>
      </c>
      <c r="BS924" s="132">
        <f>BS918</f>
        <v>18205</v>
      </c>
      <c r="BT924" s="132">
        <f t="shared" si="2244"/>
        <v>0</v>
      </c>
      <c r="BU924" s="132">
        <f t="shared" si="2245"/>
        <v>18205</v>
      </c>
      <c r="BV924" s="132">
        <f t="shared" si="2306"/>
        <v>0</v>
      </c>
      <c r="BW924" s="132">
        <f>BW864</f>
        <v>0</v>
      </c>
      <c r="BX924" s="132">
        <f>BX864</f>
        <v>0</v>
      </c>
      <c r="BY924" s="132">
        <v>0</v>
      </c>
      <c r="BZ924" s="132">
        <f>BZ864</f>
        <v>0</v>
      </c>
      <c r="CA924" s="132">
        <f t="shared" si="2276"/>
        <v>0</v>
      </c>
      <c r="CB924" s="132"/>
      <c r="CC924" s="132"/>
      <c r="CD924" s="132"/>
      <c r="CE924" s="132">
        <f t="shared" si="2307"/>
        <v>69501.2</v>
      </c>
      <c r="CF924" s="132">
        <f>CF864</f>
        <v>0</v>
      </c>
      <c r="CG924" s="132">
        <f>CG864</f>
        <v>0</v>
      </c>
      <c r="CH924" s="132">
        <v>0</v>
      </c>
      <c r="CI924" s="132">
        <f>CI918</f>
        <v>69501.2</v>
      </c>
      <c r="CJ924" s="132">
        <v>0</v>
      </c>
      <c r="CK924" s="132">
        <f t="shared" si="2308"/>
        <v>69501.2</v>
      </c>
      <c r="CL924" s="132">
        <f>CL864</f>
        <v>0</v>
      </c>
      <c r="CM924" s="132">
        <f>CM864</f>
        <v>0</v>
      </c>
      <c r="CN924" s="132">
        <v>0</v>
      </c>
      <c r="CO924" s="132">
        <f>CO918</f>
        <v>69501.2</v>
      </c>
    </row>
    <row r="925" spans="2:93" s="85" customFormat="1" ht="86.25" hidden="1" customHeight="1" x14ac:dyDescent="0.25">
      <c r="B925" s="175"/>
      <c r="C925" s="176"/>
      <c r="D925" s="177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596" t="e">
        <f t="shared" ref="AF925:AF926" si="2309">AE925/E925</f>
        <v>#DIV/0!</v>
      </c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177"/>
      <c r="AV925" s="512"/>
      <c r="AW925" s="68"/>
      <c r="AX925" s="68"/>
      <c r="AY925" s="68"/>
      <c r="AZ925" s="68"/>
      <c r="BA925" s="177"/>
      <c r="BB925" s="177"/>
      <c r="BC925" s="177"/>
      <c r="BD925" s="177"/>
      <c r="BE925" s="533">
        <f t="shared" si="2273"/>
        <v>0</v>
      </c>
      <c r="BF925" s="177"/>
      <c r="BG925" s="177"/>
      <c r="BH925" s="177"/>
      <c r="BI925" s="177"/>
      <c r="BJ925" s="68"/>
      <c r="BK925" s="68"/>
      <c r="BL925" s="68"/>
      <c r="BM925" s="68"/>
      <c r="BN925" s="177"/>
      <c r="BO925" s="177"/>
      <c r="BP925" s="68"/>
      <c r="BQ925" s="68"/>
      <c r="BR925" s="68"/>
      <c r="BS925" s="68"/>
      <c r="BT925" s="177"/>
      <c r="BU925" s="177"/>
      <c r="BV925" s="177"/>
      <c r="BW925" s="68"/>
      <c r="BX925" s="68"/>
      <c r="BY925" s="68"/>
      <c r="BZ925" s="68"/>
      <c r="CA925" s="177"/>
      <c r="CB925" s="177"/>
      <c r="CC925" s="177"/>
      <c r="CD925" s="177"/>
      <c r="CE925" s="177"/>
      <c r="CF925" s="177"/>
      <c r="CG925" s="177"/>
      <c r="CH925" s="177"/>
      <c r="CI925" s="177"/>
      <c r="CJ925" s="177"/>
      <c r="CK925" s="177"/>
      <c r="CL925" s="68"/>
      <c r="CM925" s="68"/>
      <c r="CN925" s="68"/>
      <c r="CO925" s="68"/>
    </row>
    <row r="926" spans="2:93" s="85" customFormat="1" ht="86.25" hidden="1" customHeight="1" x14ac:dyDescent="0.25">
      <c r="B926" s="175"/>
      <c r="C926" s="176"/>
      <c r="D926" s="177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596" t="e">
        <f t="shared" si="2309"/>
        <v>#DIV/0!</v>
      </c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177"/>
      <c r="AV926" s="512"/>
      <c r="AW926" s="68"/>
      <c r="AX926" s="68"/>
      <c r="AY926" s="68"/>
      <c r="AZ926" s="68"/>
      <c r="BA926" s="177"/>
      <c r="BB926" s="177"/>
      <c r="BC926" s="177"/>
      <c r="BD926" s="177"/>
      <c r="BE926" s="533">
        <f t="shared" si="2273"/>
        <v>0</v>
      </c>
      <c r="BF926" s="177"/>
      <c r="BG926" s="177"/>
      <c r="BH926" s="177"/>
      <c r="BI926" s="177"/>
      <c r="BJ926" s="68"/>
      <c r="BK926" s="68"/>
      <c r="BL926" s="68"/>
      <c r="BM926" s="68"/>
      <c r="BN926" s="177"/>
      <c r="BO926" s="177"/>
      <c r="BP926" s="68"/>
      <c r="BQ926" s="68"/>
      <c r="BR926" s="68"/>
      <c r="BS926" s="68"/>
      <c r="BT926" s="177"/>
      <c r="BU926" s="177"/>
      <c r="BV926" s="177"/>
      <c r="BW926" s="68"/>
      <c r="BX926" s="68"/>
      <c r="BY926" s="68"/>
      <c r="BZ926" s="68"/>
      <c r="CA926" s="177"/>
      <c r="CB926" s="177"/>
      <c r="CC926" s="177"/>
      <c r="CD926" s="177"/>
      <c r="CE926" s="177"/>
      <c r="CF926" s="177"/>
      <c r="CG926" s="177"/>
      <c r="CH926" s="177"/>
      <c r="CI926" s="177"/>
      <c r="CJ926" s="177"/>
      <c r="CK926" s="177"/>
      <c r="CL926" s="68"/>
      <c r="CM926" s="68"/>
      <c r="CN926" s="68"/>
      <c r="CO926" s="68"/>
    </row>
    <row r="927" spans="2:93" s="85" customFormat="1" ht="53.25" customHeight="1" x14ac:dyDescent="0.25">
      <c r="B927" s="886" t="s">
        <v>206</v>
      </c>
      <c r="C927" s="887"/>
      <c r="D927" s="887"/>
      <c r="E927" s="887"/>
      <c r="F927" s="887"/>
      <c r="G927" s="887"/>
      <c r="H927" s="887"/>
      <c r="I927" s="887"/>
      <c r="J927" s="887"/>
      <c r="K927" s="887"/>
      <c r="L927" s="887"/>
      <c r="M927" s="887"/>
      <c r="N927" s="887"/>
      <c r="O927" s="887"/>
      <c r="P927" s="887"/>
      <c r="Q927" s="887"/>
      <c r="R927" s="887"/>
      <c r="S927" s="887"/>
      <c r="T927" s="887"/>
      <c r="U927" s="887"/>
      <c r="V927" s="887"/>
      <c r="W927" s="887"/>
      <c r="X927" s="887"/>
      <c r="Y927" s="887"/>
      <c r="Z927" s="887"/>
      <c r="AA927" s="887"/>
      <c r="AB927" s="887"/>
      <c r="AC927" s="887"/>
      <c r="AD927" s="887"/>
      <c r="AE927" s="887"/>
      <c r="AF927" s="887"/>
      <c r="AG927" s="887"/>
      <c r="AH927" s="887"/>
      <c r="AI927" s="887"/>
      <c r="AJ927" s="887"/>
      <c r="AK927" s="887"/>
      <c r="AL927" s="887"/>
      <c r="AM927" s="887"/>
      <c r="AN927" s="887"/>
      <c r="AO927" s="887"/>
      <c r="AP927" s="887"/>
      <c r="AQ927" s="887"/>
      <c r="AR927" s="887"/>
      <c r="AS927" s="887"/>
      <c r="AT927" s="887"/>
      <c r="AU927" s="887"/>
      <c r="AV927" s="887"/>
      <c r="AW927" s="887"/>
      <c r="AX927" s="887"/>
      <c r="AY927" s="887"/>
      <c r="AZ927" s="887"/>
      <c r="BA927" s="887"/>
      <c r="BB927" s="887"/>
      <c r="BC927" s="887"/>
      <c r="BD927" s="887"/>
      <c r="BE927" s="887"/>
      <c r="BF927" s="887"/>
      <c r="BG927" s="887"/>
      <c r="BH927" s="887"/>
      <c r="BI927" s="887"/>
      <c r="BJ927" s="887"/>
      <c r="BK927" s="887"/>
      <c r="BL927" s="887"/>
      <c r="BM927" s="887"/>
      <c r="BN927" s="887"/>
      <c r="BO927" s="887"/>
      <c r="BP927" s="887"/>
      <c r="BQ927" s="887"/>
      <c r="BR927" s="887"/>
      <c r="BS927" s="887"/>
      <c r="BT927" s="887"/>
      <c r="BU927" s="887"/>
      <c r="BV927" s="887"/>
      <c r="BW927" s="887"/>
      <c r="BX927" s="887"/>
      <c r="BY927" s="887"/>
      <c r="BZ927" s="887"/>
      <c r="CA927" s="887"/>
      <c r="CB927" s="887"/>
      <c r="CC927" s="887"/>
      <c r="CD927" s="887"/>
      <c r="CE927" s="887"/>
      <c r="CF927" s="887"/>
      <c r="CG927" s="887"/>
      <c r="CH927" s="887"/>
      <c r="CI927" s="887"/>
      <c r="CJ927" s="887"/>
      <c r="CK927" s="887"/>
    </row>
    <row r="928" spans="2:93" s="85" customFormat="1" ht="48" hidden="1" customHeight="1" x14ac:dyDescent="0.25">
      <c r="B928" s="861" t="s">
        <v>180</v>
      </c>
      <c r="C928" s="861"/>
      <c r="D928" s="861"/>
      <c r="E928" s="861"/>
      <c r="F928" s="861"/>
      <c r="G928" s="861"/>
      <c r="H928" s="861"/>
      <c r="I928" s="861"/>
      <c r="J928" s="861"/>
      <c r="K928" s="861"/>
      <c r="L928" s="861"/>
      <c r="M928" s="861"/>
      <c r="N928" s="861"/>
      <c r="O928" s="861"/>
      <c r="P928" s="861"/>
      <c r="Q928" s="861"/>
      <c r="R928" s="861"/>
      <c r="S928" s="861"/>
      <c r="T928" s="861"/>
      <c r="U928" s="861"/>
      <c r="V928" s="861"/>
      <c r="W928" s="861"/>
      <c r="X928" s="861"/>
      <c r="Y928" s="861"/>
      <c r="Z928" s="861"/>
      <c r="AA928" s="861"/>
      <c r="AB928" s="861"/>
      <c r="AC928" s="861"/>
      <c r="AD928" s="861"/>
      <c r="AE928" s="861"/>
      <c r="AF928" s="861"/>
      <c r="AG928" s="861"/>
      <c r="AH928" s="861"/>
      <c r="AI928" s="861"/>
      <c r="AJ928" s="861"/>
      <c r="AK928" s="861"/>
      <c r="AL928" s="861"/>
      <c r="AM928" s="861"/>
      <c r="AN928" s="861"/>
      <c r="AO928" s="861"/>
      <c r="AP928" s="861"/>
      <c r="AQ928" s="861"/>
      <c r="AR928" s="861"/>
      <c r="AS928" s="861"/>
      <c r="AT928" s="861"/>
      <c r="AU928" s="861"/>
      <c r="AV928" s="861"/>
      <c r="AW928" s="861"/>
      <c r="AX928" s="861"/>
      <c r="AY928" s="861"/>
      <c r="AZ928" s="861"/>
      <c r="BA928" s="861"/>
      <c r="BB928" s="861"/>
      <c r="BC928" s="861"/>
      <c r="BD928" s="861"/>
      <c r="BE928" s="861"/>
      <c r="BF928" s="861"/>
      <c r="BG928" s="861"/>
      <c r="BH928" s="861"/>
      <c r="BI928" s="861"/>
      <c r="BJ928" s="861"/>
      <c r="BK928" s="861"/>
      <c r="BL928" s="861"/>
      <c r="BM928" s="861"/>
      <c r="BN928" s="861"/>
      <c r="BO928" s="861"/>
      <c r="BP928" s="861"/>
      <c r="BQ928" s="861"/>
      <c r="BR928" s="861"/>
      <c r="BS928" s="861"/>
      <c r="BT928" s="861"/>
      <c r="BU928" s="861"/>
      <c r="BV928" s="861"/>
      <c r="BW928" s="861"/>
      <c r="BX928" s="861"/>
      <c r="BY928" s="861"/>
      <c r="BZ928" s="861"/>
      <c r="CA928" s="861"/>
      <c r="CB928" s="861"/>
      <c r="CC928" s="861"/>
      <c r="CD928" s="861"/>
      <c r="CE928" s="861"/>
      <c r="CF928" s="861"/>
      <c r="CG928" s="861"/>
      <c r="CH928" s="861"/>
      <c r="CI928" s="861"/>
      <c r="CJ928" s="84"/>
      <c r="CK928" s="84"/>
    </row>
    <row r="929" spans="2:93" s="85" customFormat="1" ht="48" hidden="1" customHeight="1" x14ac:dyDescent="0.25">
      <c r="B929" s="876" t="s">
        <v>182</v>
      </c>
      <c r="C929" s="877"/>
      <c r="D929" s="877"/>
      <c r="E929" s="877"/>
      <c r="F929" s="877"/>
      <c r="G929" s="877"/>
      <c r="H929" s="877"/>
      <c r="I929" s="877"/>
      <c r="J929" s="877"/>
      <c r="K929" s="877"/>
      <c r="L929" s="877"/>
      <c r="M929" s="877"/>
      <c r="N929" s="877"/>
      <c r="O929" s="877"/>
      <c r="P929" s="877"/>
      <c r="Q929" s="877"/>
      <c r="R929" s="877"/>
      <c r="S929" s="877"/>
      <c r="T929" s="877"/>
      <c r="U929" s="877"/>
      <c r="V929" s="877"/>
      <c r="W929" s="877"/>
      <c r="X929" s="877"/>
      <c r="Y929" s="877"/>
      <c r="Z929" s="877"/>
      <c r="AA929" s="877"/>
      <c r="AB929" s="877"/>
      <c r="AC929" s="877"/>
      <c r="AD929" s="877"/>
      <c r="AE929" s="877"/>
      <c r="AF929" s="877"/>
      <c r="AG929" s="877"/>
      <c r="AH929" s="877"/>
      <c r="AI929" s="877"/>
      <c r="AJ929" s="877"/>
      <c r="AK929" s="877"/>
      <c r="AL929" s="877"/>
      <c r="AM929" s="877"/>
      <c r="AN929" s="877"/>
      <c r="AO929" s="877"/>
      <c r="AP929" s="877"/>
      <c r="AQ929" s="877"/>
      <c r="AR929" s="877"/>
      <c r="AS929" s="877"/>
      <c r="AT929" s="877"/>
      <c r="AU929" s="877"/>
      <c r="AV929" s="877"/>
      <c r="AW929" s="877"/>
      <c r="AX929" s="877"/>
      <c r="AY929" s="877"/>
      <c r="AZ929" s="877"/>
      <c r="BA929" s="877"/>
      <c r="BB929" s="877"/>
      <c r="BC929" s="877"/>
      <c r="BD929" s="877"/>
      <c r="BE929" s="877"/>
      <c r="BF929" s="877"/>
      <c r="BG929" s="877"/>
      <c r="BH929" s="877"/>
      <c r="BI929" s="877"/>
      <c r="BJ929" s="877"/>
      <c r="BK929" s="877"/>
      <c r="BL929" s="877"/>
      <c r="BM929" s="877"/>
      <c r="BN929" s="877"/>
      <c r="BO929" s="877"/>
      <c r="BP929" s="877"/>
      <c r="BQ929" s="877"/>
      <c r="BR929" s="877"/>
      <c r="BS929" s="877"/>
      <c r="BT929" s="877"/>
      <c r="BU929" s="877"/>
      <c r="BV929" s="877"/>
      <c r="BW929" s="877"/>
      <c r="BX929" s="877"/>
      <c r="BY929" s="877"/>
      <c r="BZ929" s="877"/>
      <c r="CA929" s="877"/>
      <c r="CB929" s="877"/>
      <c r="CC929" s="877"/>
      <c r="CD929" s="877"/>
      <c r="CE929" s="877"/>
      <c r="CF929" s="877"/>
      <c r="CG929" s="877"/>
      <c r="CH929" s="877"/>
      <c r="CI929" s="877"/>
      <c r="CJ929" s="84"/>
      <c r="CK929" s="84"/>
    </row>
    <row r="930" spans="2:93" s="420" customFormat="1" ht="96" hidden="1" customHeight="1" x14ac:dyDescent="0.25">
      <c r="B930" s="378">
        <v>1</v>
      </c>
      <c r="C930" s="417" t="s">
        <v>205</v>
      </c>
      <c r="D930" s="418">
        <f t="shared" ref="D930:AY930" si="2310">D931</f>
        <v>0</v>
      </c>
      <c r="E930" s="418">
        <f t="shared" si="2310"/>
        <v>0</v>
      </c>
      <c r="F930" s="418"/>
      <c r="G930" s="418">
        <f t="shared" si="2310"/>
        <v>0</v>
      </c>
      <c r="H930" s="418">
        <f t="shared" si="2310"/>
        <v>0</v>
      </c>
      <c r="I930" s="418"/>
      <c r="J930" s="418"/>
      <c r="K930" s="418"/>
      <c r="L930" s="418"/>
      <c r="M930" s="418"/>
      <c r="N930" s="418"/>
      <c r="O930" s="418"/>
      <c r="P930" s="418"/>
      <c r="Q930" s="418"/>
      <c r="R930" s="418"/>
      <c r="S930" s="418"/>
      <c r="T930" s="418"/>
      <c r="U930" s="418"/>
      <c r="V930" s="418"/>
      <c r="W930" s="418"/>
      <c r="X930" s="418"/>
      <c r="Y930" s="418"/>
      <c r="Z930" s="418"/>
      <c r="AA930" s="418"/>
      <c r="AB930" s="418"/>
      <c r="AC930" s="517"/>
      <c r="AD930" s="418"/>
      <c r="AE930" s="418"/>
      <c r="AF930" s="418"/>
      <c r="AG930" s="418"/>
      <c r="AH930" s="418"/>
      <c r="AI930" s="418"/>
      <c r="AJ930" s="418"/>
      <c r="AK930" s="418"/>
      <c r="AL930" s="517"/>
      <c r="AM930" s="418"/>
      <c r="AN930" s="418"/>
      <c r="AO930" s="418"/>
      <c r="AP930" s="418"/>
      <c r="AQ930" s="418"/>
      <c r="AR930" s="418"/>
      <c r="AS930" s="418"/>
      <c r="AT930" s="418"/>
      <c r="AU930" s="418">
        <f t="shared" si="2310"/>
        <v>0</v>
      </c>
      <c r="AV930" s="509">
        <f t="shared" si="2310"/>
        <v>0</v>
      </c>
      <c r="AW930" s="418">
        <f t="shared" si="2310"/>
        <v>0</v>
      </c>
      <c r="AX930" s="418"/>
      <c r="AY930" s="418">
        <f t="shared" si="2310"/>
        <v>0</v>
      </c>
      <c r="AZ930" s="418">
        <f t="shared" ref="AZ930" si="2311">AZ931</f>
        <v>0</v>
      </c>
      <c r="BA930" s="418">
        <f>BB930+BC930+BD930</f>
        <v>0</v>
      </c>
      <c r="BB930" s="418"/>
      <c r="BC930" s="418"/>
      <c r="BD930" s="418"/>
      <c r="BE930" s="418">
        <f>BF930+BG930+BH930</f>
        <v>0</v>
      </c>
      <c r="BF930" s="418">
        <f t="shared" ref="BF930:BF936" si="2312">E930</f>
        <v>0</v>
      </c>
      <c r="BG930" s="418">
        <f t="shared" ref="BG930:BH936" si="2313">G930</f>
        <v>0</v>
      </c>
      <c r="BH930" s="418">
        <f t="shared" si="2313"/>
        <v>0</v>
      </c>
      <c r="BI930" s="517">
        <f t="shared" ref="BI930:BS930" si="2314">BI931</f>
        <v>66630.399999999994</v>
      </c>
      <c r="BJ930" s="419">
        <f t="shared" si="2314"/>
        <v>0</v>
      </c>
      <c r="BK930" s="419"/>
      <c r="BL930" s="419">
        <f t="shared" si="2314"/>
        <v>0</v>
      </c>
      <c r="BM930" s="419">
        <f t="shared" si="2314"/>
        <v>66630.399999999994</v>
      </c>
      <c r="BN930" s="418">
        <f>BO930+BP930+BQ930</f>
        <v>66630.399999999994</v>
      </c>
      <c r="BO930" s="517">
        <f t="shared" si="2314"/>
        <v>66630.399999999994</v>
      </c>
      <c r="BP930" s="498">
        <f t="shared" si="2314"/>
        <v>0</v>
      </c>
      <c r="BQ930" s="419"/>
      <c r="BR930" s="419">
        <f t="shared" si="2314"/>
        <v>0</v>
      </c>
      <c r="BS930" s="419">
        <f t="shared" si="2314"/>
        <v>66630.399999999994</v>
      </c>
      <c r="BT930" s="419">
        <f t="shared" ref="BT930:BU930" si="2315">BL930</f>
        <v>0</v>
      </c>
      <c r="BU930" s="419">
        <f t="shared" si="2315"/>
        <v>66630.399999999994</v>
      </c>
      <c r="BV930" s="517">
        <f t="shared" ref="BV930:BZ930" si="2316">BV931</f>
        <v>0</v>
      </c>
      <c r="BW930" s="419">
        <f t="shared" si="2316"/>
        <v>0</v>
      </c>
      <c r="BX930" s="419"/>
      <c r="BY930" s="419">
        <f t="shared" si="2316"/>
        <v>0</v>
      </c>
      <c r="BZ930" s="419">
        <f t="shared" si="2316"/>
        <v>0</v>
      </c>
      <c r="CA930" s="418">
        <f>CB930+CC930+CD930</f>
        <v>0</v>
      </c>
      <c r="CB930" s="419"/>
      <c r="CC930" s="419"/>
      <c r="CD930" s="419"/>
      <c r="CE930" s="418">
        <f>CF930+CH930+CI930</f>
        <v>0</v>
      </c>
      <c r="CF930" s="419">
        <f>BW930</f>
        <v>0</v>
      </c>
      <c r="CG930" s="419"/>
      <c r="CH930" s="419">
        <f t="shared" ref="CH930:CH936" si="2317">BY930</f>
        <v>0</v>
      </c>
      <c r="CI930" s="419">
        <f t="shared" ref="CI930:CI936" si="2318">BZ930</f>
        <v>0</v>
      </c>
      <c r="CJ930" s="418"/>
      <c r="CK930" s="517">
        <f t="shared" ref="CK930" si="2319">CK931</f>
        <v>287735</v>
      </c>
      <c r="CL930" s="419">
        <f t="shared" ref="CL930:CO930" si="2320">CL931</f>
        <v>0</v>
      </c>
      <c r="CM930" s="419"/>
      <c r="CN930" s="419">
        <f t="shared" si="2320"/>
        <v>0</v>
      </c>
      <c r="CO930" s="419">
        <f t="shared" si="2320"/>
        <v>287735</v>
      </c>
    </row>
    <row r="931" spans="2:93" s="169" customFormat="1" ht="86.25" hidden="1" customHeight="1" x14ac:dyDescent="0.3">
      <c r="B931" s="334" t="s">
        <v>345</v>
      </c>
      <c r="C931" s="171" t="s">
        <v>208</v>
      </c>
      <c r="D931" s="298">
        <f>E931+G931+H931</f>
        <v>0</v>
      </c>
      <c r="E931" s="298">
        <f t="shared" ref="E931:H931" si="2321">E932+E933</f>
        <v>0</v>
      </c>
      <c r="F931" s="353"/>
      <c r="G931" s="298">
        <f t="shared" si="2321"/>
        <v>0</v>
      </c>
      <c r="H931" s="298">
        <f t="shared" si="2321"/>
        <v>0</v>
      </c>
      <c r="I931" s="554"/>
      <c r="J931" s="554"/>
      <c r="K931" s="554"/>
      <c r="L931" s="554"/>
      <c r="M931" s="554"/>
      <c r="N931" s="554"/>
      <c r="O931" s="554"/>
      <c r="P931" s="554"/>
      <c r="Q931" s="554"/>
      <c r="R931" s="554"/>
      <c r="S931" s="554"/>
      <c r="T931" s="554"/>
      <c r="U931" s="554"/>
      <c r="V931" s="554"/>
      <c r="W931" s="554"/>
      <c r="X931" s="554"/>
      <c r="Y931" s="554"/>
      <c r="Z931" s="554"/>
      <c r="AA931" s="554"/>
      <c r="AB931" s="554"/>
      <c r="AC931" s="577"/>
      <c r="AD931" s="554"/>
      <c r="AE931" s="554"/>
      <c r="AF931" s="554"/>
      <c r="AG931" s="554"/>
      <c r="AH931" s="554"/>
      <c r="AI931" s="554"/>
      <c r="AJ931" s="554"/>
      <c r="AK931" s="554"/>
      <c r="AL931" s="577"/>
      <c r="AM931" s="554"/>
      <c r="AN931" s="554"/>
      <c r="AO931" s="554"/>
      <c r="AP931" s="554"/>
      <c r="AQ931" s="554"/>
      <c r="AR931" s="554"/>
      <c r="AS931" s="554"/>
      <c r="AT931" s="554"/>
      <c r="AU931" s="554">
        <f t="shared" ref="AU931" si="2322">AU932+AU933</f>
        <v>0</v>
      </c>
      <c r="AV931" s="559">
        <f>AW931+AY931+AZ931</f>
        <v>0</v>
      </c>
      <c r="AW931" s="486">
        <f t="shared" ref="AW931" si="2323">AW932+AW933</f>
        <v>0</v>
      </c>
      <c r="AX931" s="486"/>
      <c r="AY931" s="486">
        <f t="shared" ref="AY931:AZ931" si="2324">AY932+AY933</f>
        <v>0</v>
      </c>
      <c r="AZ931" s="486">
        <f t="shared" si="2324"/>
        <v>0</v>
      </c>
      <c r="BA931" s="170">
        <f t="shared" ref="BA931:BA943" si="2325">BB931+BC931+BD931</f>
        <v>0</v>
      </c>
      <c r="BB931" s="535"/>
      <c r="BC931" s="535"/>
      <c r="BD931" s="535"/>
      <c r="BE931" s="535">
        <f t="shared" ref="BE931:BE936" si="2326">BF931+BG931+BH931</f>
        <v>0</v>
      </c>
      <c r="BF931" s="331">
        <f t="shared" si="2312"/>
        <v>0</v>
      </c>
      <c r="BG931" s="331">
        <f t="shared" si="2313"/>
        <v>0</v>
      </c>
      <c r="BH931" s="331">
        <f t="shared" si="2313"/>
        <v>0</v>
      </c>
      <c r="BI931" s="495">
        <f>BJ931+BL931+BM931</f>
        <v>66630.399999999994</v>
      </c>
      <c r="BJ931" s="185">
        <f t="shared" ref="BJ931:BM931" si="2327">BJ932+BJ933</f>
        <v>0</v>
      </c>
      <c r="BK931" s="185"/>
      <c r="BL931" s="185">
        <f t="shared" si="2327"/>
        <v>0</v>
      </c>
      <c r="BM931" s="185">
        <f t="shared" si="2327"/>
        <v>66630.399999999994</v>
      </c>
      <c r="BN931" s="323">
        <f t="shared" ref="BN931:BN936" si="2328">BO931+BP931+BQ931</f>
        <v>66630.399999999994</v>
      </c>
      <c r="BO931" s="495">
        <f>BP931+BR931+BS931</f>
        <v>66630.399999999994</v>
      </c>
      <c r="BP931" s="185">
        <f t="shared" ref="BP931" si="2329">BP932+BP933</f>
        <v>0</v>
      </c>
      <c r="BQ931" s="185"/>
      <c r="BR931" s="185">
        <f t="shared" ref="BR931:BS931" si="2330">BR932+BR933</f>
        <v>0</v>
      </c>
      <c r="BS931" s="185">
        <f t="shared" si="2330"/>
        <v>66630.399999999994</v>
      </c>
      <c r="BT931" s="185">
        <f t="shared" ref="BT931:BT936" si="2331">BL931</f>
        <v>0</v>
      </c>
      <c r="BU931" s="185">
        <f t="shared" ref="BU931:BU936" si="2332">BM931</f>
        <v>66630.399999999994</v>
      </c>
      <c r="BV931" s="495">
        <f>BW931+BY931+BZ931</f>
        <v>0</v>
      </c>
      <c r="BW931" s="185">
        <f t="shared" ref="BW931:BZ931" si="2333">BW932+BW933</f>
        <v>0</v>
      </c>
      <c r="BX931" s="185"/>
      <c r="BY931" s="185">
        <f t="shared" si="2333"/>
        <v>0</v>
      </c>
      <c r="BZ931" s="185">
        <f t="shared" si="2333"/>
        <v>0</v>
      </c>
      <c r="CA931" s="340">
        <f t="shared" ref="CA931:CA936" si="2334">CB931+CC931+CD931</f>
        <v>0</v>
      </c>
      <c r="CB931" s="185"/>
      <c r="CC931" s="185"/>
      <c r="CD931" s="185"/>
      <c r="CE931" s="340">
        <f t="shared" ref="CE931:CE943" si="2335">CF931+CH931+CI931</f>
        <v>0</v>
      </c>
      <c r="CF931" s="185">
        <f t="shared" ref="CF931:CF936" si="2336">BW931</f>
        <v>0</v>
      </c>
      <c r="CG931" s="185"/>
      <c r="CH931" s="185">
        <f t="shared" si="2317"/>
        <v>0</v>
      </c>
      <c r="CI931" s="185">
        <f t="shared" si="2318"/>
        <v>0</v>
      </c>
      <c r="CJ931" s="486"/>
      <c r="CK931" s="495">
        <f>CL931+CN931+CO931</f>
        <v>287735</v>
      </c>
      <c r="CL931" s="185">
        <f t="shared" ref="CL931" si="2337">CL932+CL933</f>
        <v>0</v>
      </c>
      <c r="CM931" s="185"/>
      <c r="CN931" s="185">
        <f t="shared" ref="CN931:CO931" si="2338">CN932+CN933</f>
        <v>0</v>
      </c>
      <c r="CO931" s="185">
        <f t="shared" si="2338"/>
        <v>287735</v>
      </c>
    </row>
    <row r="932" spans="2:93" s="52" customFormat="1" ht="45.75" hidden="1" customHeight="1" x14ac:dyDescent="0.25">
      <c r="B932" s="151"/>
      <c r="C932" s="127" t="s">
        <v>31</v>
      </c>
      <c r="D932" s="297">
        <v>0</v>
      </c>
      <c r="E932" s="297">
        <f t="shared" ref="E932:H932" si="2339">E935+E938</f>
        <v>0</v>
      </c>
      <c r="F932" s="352"/>
      <c r="G932" s="297">
        <f t="shared" si="2339"/>
        <v>0</v>
      </c>
      <c r="H932" s="297">
        <f t="shared" si="2339"/>
        <v>0</v>
      </c>
      <c r="I932" s="559"/>
      <c r="J932" s="559"/>
      <c r="K932" s="559"/>
      <c r="L932" s="559"/>
      <c r="M932" s="559"/>
      <c r="N932" s="559"/>
      <c r="O932" s="559"/>
      <c r="P932" s="559"/>
      <c r="Q932" s="559"/>
      <c r="R932" s="559"/>
      <c r="S932" s="559"/>
      <c r="T932" s="559"/>
      <c r="U932" s="559"/>
      <c r="V932" s="559"/>
      <c r="W932" s="559"/>
      <c r="X932" s="559"/>
      <c r="Y932" s="559"/>
      <c r="Z932" s="559"/>
      <c r="AA932" s="559"/>
      <c r="AB932" s="559"/>
      <c r="AC932" s="581"/>
      <c r="AD932" s="559"/>
      <c r="AE932" s="559"/>
      <c r="AF932" s="559"/>
      <c r="AG932" s="559"/>
      <c r="AH932" s="559"/>
      <c r="AI932" s="559"/>
      <c r="AJ932" s="559"/>
      <c r="AK932" s="559"/>
      <c r="AL932" s="581"/>
      <c r="AM932" s="559"/>
      <c r="AN932" s="559"/>
      <c r="AO932" s="559"/>
      <c r="AP932" s="559"/>
      <c r="AQ932" s="559"/>
      <c r="AR932" s="559"/>
      <c r="AS932" s="559"/>
      <c r="AT932" s="559"/>
      <c r="AU932" s="559">
        <f>AU935+AU938</f>
        <v>0</v>
      </c>
      <c r="AV932" s="559">
        <v>0</v>
      </c>
      <c r="AW932" s="482">
        <f t="shared" ref="AW932" si="2340">AW935+AW938</f>
        <v>0</v>
      </c>
      <c r="AX932" s="482"/>
      <c r="AY932" s="482">
        <f t="shared" ref="AY932:AZ932" si="2341">AY935+AY938</f>
        <v>0</v>
      </c>
      <c r="AZ932" s="482">
        <f t="shared" si="2341"/>
        <v>0</v>
      </c>
      <c r="BA932" s="170">
        <f t="shared" si="2325"/>
        <v>0</v>
      </c>
      <c r="BB932" s="526"/>
      <c r="BC932" s="526"/>
      <c r="BD932" s="526"/>
      <c r="BE932" s="526">
        <f t="shared" si="2326"/>
        <v>0</v>
      </c>
      <c r="BF932" s="330">
        <f t="shared" si="2312"/>
        <v>0</v>
      </c>
      <c r="BG932" s="330">
        <f t="shared" si="2313"/>
        <v>0</v>
      </c>
      <c r="BH932" s="330">
        <f t="shared" si="2313"/>
        <v>0</v>
      </c>
      <c r="BI932" s="491">
        <v>0</v>
      </c>
      <c r="BJ932" s="182">
        <f t="shared" ref="BJ932:BM932" si="2342">BJ935+BJ938</f>
        <v>0</v>
      </c>
      <c r="BK932" s="182"/>
      <c r="BL932" s="182">
        <f t="shared" si="2342"/>
        <v>0</v>
      </c>
      <c r="BM932" s="182">
        <f t="shared" si="2342"/>
        <v>12015.4</v>
      </c>
      <c r="BN932" s="322">
        <f t="shared" si="2328"/>
        <v>0</v>
      </c>
      <c r="BO932" s="491">
        <v>0</v>
      </c>
      <c r="BP932" s="182">
        <f t="shared" ref="BP932" si="2343">BP935+BP938</f>
        <v>0</v>
      </c>
      <c r="BQ932" s="182"/>
      <c r="BR932" s="182">
        <f t="shared" ref="BR932:BS932" si="2344">BR935+BR938</f>
        <v>0</v>
      </c>
      <c r="BS932" s="182">
        <f t="shared" si="2344"/>
        <v>12015.4</v>
      </c>
      <c r="BT932" s="182">
        <f t="shared" si="2331"/>
        <v>0</v>
      </c>
      <c r="BU932" s="182">
        <f t="shared" si="2332"/>
        <v>12015.4</v>
      </c>
      <c r="BV932" s="491">
        <v>0</v>
      </c>
      <c r="BW932" s="182">
        <f t="shared" ref="BW932:BZ932" si="2345">BW935+BW938</f>
        <v>0</v>
      </c>
      <c r="BX932" s="182"/>
      <c r="BY932" s="182">
        <f t="shared" si="2345"/>
        <v>0</v>
      </c>
      <c r="BZ932" s="182">
        <f t="shared" si="2345"/>
        <v>0</v>
      </c>
      <c r="CA932" s="338">
        <f t="shared" si="2334"/>
        <v>0</v>
      </c>
      <c r="CB932" s="182"/>
      <c r="CC932" s="182"/>
      <c r="CD932" s="182"/>
      <c r="CE932" s="338">
        <f t="shared" si="2335"/>
        <v>0</v>
      </c>
      <c r="CF932" s="182">
        <f t="shared" si="2336"/>
        <v>0</v>
      </c>
      <c r="CG932" s="182"/>
      <c r="CH932" s="182">
        <f t="shared" si="2317"/>
        <v>0</v>
      </c>
      <c r="CI932" s="182">
        <f t="shared" si="2318"/>
        <v>0</v>
      </c>
      <c r="CJ932" s="482"/>
      <c r="CK932" s="491">
        <v>0</v>
      </c>
      <c r="CL932" s="182">
        <f t="shared" ref="CL932" si="2346">CL935+CL938</f>
        <v>0</v>
      </c>
      <c r="CM932" s="182"/>
      <c r="CN932" s="182">
        <f t="shared" ref="CN932:CO932" si="2347">CN935+CN938</f>
        <v>0</v>
      </c>
      <c r="CO932" s="182">
        <f t="shared" si="2347"/>
        <v>79231.399999999994</v>
      </c>
    </row>
    <row r="933" spans="2:93" s="25" customFormat="1" ht="46.5" hidden="1" customHeight="1" x14ac:dyDescent="0.25">
      <c r="B933" s="152"/>
      <c r="C933" s="126" t="s">
        <v>32</v>
      </c>
      <c r="D933" s="116">
        <v>0</v>
      </c>
      <c r="E933" s="116">
        <f t="shared" ref="E933:H933" si="2348">E936+E939</f>
        <v>0</v>
      </c>
      <c r="F933" s="116"/>
      <c r="G933" s="116">
        <f t="shared" si="2348"/>
        <v>0</v>
      </c>
      <c r="H933" s="116">
        <f t="shared" si="2348"/>
        <v>0</v>
      </c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  <c r="AE933" s="116"/>
      <c r="AF933" s="116"/>
      <c r="AG933" s="116"/>
      <c r="AH933" s="116"/>
      <c r="AI933" s="116"/>
      <c r="AJ933" s="116"/>
      <c r="AK933" s="116"/>
      <c r="AL933" s="116"/>
      <c r="AM933" s="116"/>
      <c r="AN933" s="116"/>
      <c r="AO933" s="116"/>
      <c r="AP933" s="116"/>
      <c r="AQ933" s="116"/>
      <c r="AR933" s="116"/>
      <c r="AS933" s="116"/>
      <c r="AT933" s="116"/>
      <c r="AU933" s="116">
        <f t="shared" ref="AU933" si="2349">AU936+AU939</f>
        <v>0</v>
      </c>
      <c r="AV933" s="128">
        <v>0</v>
      </c>
      <c r="AW933" s="116">
        <f t="shared" ref="AW933" si="2350">AW936+AW939</f>
        <v>0</v>
      </c>
      <c r="AX933" s="116"/>
      <c r="AY933" s="116">
        <f t="shared" ref="AY933:AZ933" si="2351">AY936+AY939</f>
        <v>0</v>
      </c>
      <c r="AZ933" s="116">
        <f t="shared" si="2351"/>
        <v>0</v>
      </c>
      <c r="BA933" s="170">
        <f t="shared" si="2325"/>
        <v>0</v>
      </c>
      <c r="BB933" s="116"/>
      <c r="BC933" s="116"/>
      <c r="BD933" s="116"/>
      <c r="BE933" s="116">
        <f t="shared" si="2326"/>
        <v>0</v>
      </c>
      <c r="BF933" s="116">
        <f t="shared" si="2312"/>
        <v>0</v>
      </c>
      <c r="BG933" s="116">
        <f t="shared" si="2313"/>
        <v>0</v>
      </c>
      <c r="BH933" s="116">
        <f t="shared" si="2313"/>
        <v>0</v>
      </c>
      <c r="BI933" s="116">
        <v>0</v>
      </c>
      <c r="BJ933" s="183">
        <f t="shared" ref="BJ933:BM933" si="2352">BJ936+BJ939</f>
        <v>0</v>
      </c>
      <c r="BK933" s="183"/>
      <c r="BL933" s="183">
        <f t="shared" si="2352"/>
        <v>0</v>
      </c>
      <c r="BM933" s="183">
        <f t="shared" si="2352"/>
        <v>54615</v>
      </c>
      <c r="BN933" s="116">
        <f t="shared" si="2328"/>
        <v>0</v>
      </c>
      <c r="BO933" s="116">
        <v>0</v>
      </c>
      <c r="BP933" s="183">
        <f t="shared" ref="BP933" si="2353">BP936+BP939</f>
        <v>0</v>
      </c>
      <c r="BQ933" s="183"/>
      <c r="BR933" s="183">
        <f t="shared" ref="BR933:BS933" si="2354">BR936+BR939</f>
        <v>0</v>
      </c>
      <c r="BS933" s="183">
        <f t="shared" si="2354"/>
        <v>54615</v>
      </c>
      <c r="BT933" s="183">
        <f t="shared" si="2331"/>
        <v>0</v>
      </c>
      <c r="BU933" s="183">
        <f t="shared" si="2332"/>
        <v>54615</v>
      </c>
      <c r="BV933" s="116">
        <v>0</v>
      </c>
      <c r="BW933" s="183">
        <f t="shared" ref="BW933:BZ933" si="2355">BW936+BW939</f>
        <v>0</v>
      </c>
      <c r="BX933" s="183"/>
      <c r="BY933" s="183">
        <f t="shared" si="2355"/>
        <v>0</v>
      </c>
      <c r="BZ933" s="183">
        <f t="shared" si="2355"/>
        <v>0</v>
      </c>
      <c r="CA933" s="116">
        <f t="shared" si="2334"/>
        <v>0</v>
      </c>
      <c r="CB933" s="183"/>
      <c r="CC933" s="183"/>
      <c r="CD933" s="183"/>
      <c r="CE933" s="116">
        <f t="shared" si="2335"/>
        <v>0</v>
      </c>
      <c r="CF933" s="183">
        <f t="shared" si="2336"/>
        <v>0</v>
      </c>
      <c r="CG933" s="183"/>
      <c r="CH933" s="183">
        <f t="shared" si="2317"/>
        <v>0</v>
      </c>
      <c r="CI933" s="183">
        <f t="shared" si="2318"/>
        <v>0</v>
      </c>
      <c r="CJ933" s="116"/>
      <c r="CK933" s="116">
        <v>0</v>
      </c>
      <c r="CL933" s="183">
        <f t="shared" ref="CL933" si="2356">CL936+CL939</f>
        <v>0</v>
      </c>
      <c r="CM933" s="183"/>
      <c r="CN933" s="183">
        <f t="shared" ref="CN933:CO933" si="2357">CN936+CN939</f>
        <v>0</v>
      </c>
      <c r="CO933" s="183">
        <f t="shared" si="2357"/>
        <v>208503.59999999998</v>
      </c>
    </row>
    <row r="934" spans="2:93" s="85" customFormat="1" ht="172.5" hidden="1" customHeight="1" x14ac:dyDescent="0.25">
      <c r="B934" s="172" t="s">
        <v>34</v>
      </c>
      <c r="C934" s="173" t="s">
        <v>207</v>
      </c>
      <c r="D934" s="297">
        <f t="shared" ref="D934:D939" si="2358">E934</f>
        <v>0</v>
      </c>
      <c r="E934" s="297">
        <f>E935+E936</f>
        <v>0</v>
      </c>
      <c r="F934" s="352"/>
      <c r="G934" s="174"/>
      <c r="H934" s="297">
        <f>H935+H936</f>
        <v>0</v>
      </c>
      <c r="I934" s="559"/>
      <c r="J934" s="559"/>
      <c r="K934" s="559"/>
      <c r="L934" s="559"/>
      <c r="M934" s="559"/>
      <c r="N934" s="559"/>
      <c r="O934" s="559"/>
      <c r="P934" s="559"/>
      <c r="Q934" s="559"/>
      <c r="R934" s="559"/>
      <c r="S934" s="559"/>
      <c r="T934" s="559"/>
      <c r="U934" s="559"/>
      <c r="V934" s="559"/>
      <c r="W934" s="559"/>
      <c r="X934" s="559"/>
      <c r="Y934" s="559"/>
      <c r="Z934" s="559"/>
      <c r="AA934" s="559"/>
      <c r="AB934" s="559"/>
      <c r="AC934" s="581"/>
      <c r="AD934" s="559"/>
      <c r="AE934" s="559"/>
      <c r="AF934" s="559"/>
      <c r="AG934" s="559"/>
      <c r="AH934" s="559"/>
      <c r="AI934" s="559"/>
      <c r="AJ934" s="559"/>
      <c r="AK934" s="559"/>
      <c r="AL934" s="581"/>
      <c r="AM934" s="559"/>
      <c r="AN934" s="559"/>
      <c r="AO934" s="559"/>
      <c r="AP934" s="559"/>
      <c r="AQ934" s="559"/>
      <c r="AR934" s="559"/>
      <c r="AS934" s="559"/>
      <c r="AT934" s="559"/>
      <c r="AU934" s="559">
        <f>AU935+AU936</f>
        <v>0</v>
      </c>
      <c r="AV934" s="559">
        <f t="shared" ref="AV934:AV942" si="2359">AW934</f>
        <v>0</v>
      </c>
      <c r="AW934" s="482">
        <f>AW935+AW936</f>
        <v>0</v>
      </c>
      <c r="AX934" s="482"/>
      <c r="AY934" s="174"/>
      <c r="AZ934" s="482">
        <f>AZ935+AZ936</f>
        <v>0</v>
      </c>
      <c r="BA934" s="170">
        <f t="shared" si="2325"/>
        <v>0</v>
      </c>
      <c r="BB934" s="526"/>
      <c r="BC934" s="526"/>
      <c r="BD934" s="526"/>
      <c r="BE934" s="526">
        <f t="shared" si="2326"/>
        <v>0</v>
      </c>
      <c r="BF934" s="330">
        <f t="shared" si="2312"/>
        <v>0</v>
      </c>
      <c r="BG934" s="174">
        <f t="shared" si="2313"/>
        <v>0</v>
      </c>
      <c r="BH934" s="330">
        <f t="shared" si="2313"/>
        <v>0</v>
      </c>
      <c r="BI934" s="491">
        <f t="shared" ref="BI934:BI939" si="2360">BJ934</f>
        <v>0</v>
      </c>
      <c r="BJ934" s="182">
        <f>BJ935+BJ936</f>
        <v>0</v>
      </c>
      <c r="BK934" s="182"/>
      <c r="BL934" s="272"/>
      <c r="BM934" s="182">
        <f>BM935+BM936</f>
        <v>24212.7</v>
      </c>
      <c r="BN934" s="322">
        <f t="shared" si="2328"/>
        <v>0</v>
      </c>
      <c r="BO934" s="491">
        <f t="shared" ref="BO934:BO942" si="2361">BP934</f>
        <v>0</v>
      </c>
      <c r="BP934" s="182">
        <f>BP935+BP936</f>
        <v>0</v>
      </c>
      <c r="BQ934" s="182"/>
      <c r="BR934" s="272"/>
      <c r="BS934" s="182">
        <f>BS935+BS936</f>
        <v>24212.7</v>
      </c>
      <c r="BT934" s="272">
        <f t="shared" si="2331"/>
        <v>0</v>
      </c>
      <c r="BU934" s="182">
        <f t="shared" si="2332"/>
        <v>24212.7</v>
      </c>
      <c r="BV934" s="491">
        <f t="shared" ref="BV934:BV942" si="2362">BW934</f>
        <v>0</v>
      </c>
      <c r="BW934" s="182">
        <f>BW935+BW936</f>
        <v>0</v>
      </c>
      <c r="BX934" s="182"/>
      <c r="BY934" s="272"/>
      <c r="BZ934" s="182">
        <f>BZ935+BZ936</f>
        <v>0</v>
      </c>
      <c r="CA934" s="338">
        <f t="shared" si="2334"/>
        <v>0</v>
      </c>
      <c r="CB934" s="182"/>
      <c r="CC934" s="272"/>
      <c r="CD934" s="182"/>
      <c r="CE934" s="338">
        <f t="shared" si="2335"/>
        <v>0</v>
      </c>
      <c r="CF934" s="182">
        <f t="shared" si="2336"/>
        <v>0</v>
      </c>
      <c r="CG934" s="182"/>
      <c r="CH934" s="272">
        <f t="shared" si="2317"/>
        <v>0</v>
      </c>
      <c r="CI934" s="182">
        <f t="shared" si="2318"/>
        <v>0</v>
      </c>
      <c r="CJ934" s="482"/>
      <c r="CK934" s="491">
        <f t="shared" ref="CK934:CK942" si="2363">CL934</f>
        <v>0</v>
      </c>
      <c r="CL934" s="182">
        <f>CL935+CL936</f>
        <v>0</v>
      </c>
      <c r="CM934" s="182"/>
      <c r="CN934" s="272"/>
      <c r="CO934" s="182">
        <f>CO935+CO936</f>
        <v>109116.9</v>
      </c>
    </row>
    <row r="935" spans="2:93" s="52" customFormat="1" ht="45.75" hidden="1" customHeight="1" x14ac:dyDescent="0.25">
      <c r="B935" s="151"/>
      <c r="C935" s="127" t="s">
        <v>31</v>
      </c>
      <c r="D935" s="120">
        <f t="shared" si="2358"/>
        <v>0</v>
      </c>
      <c r="E935" s="120">
        <v>0</v>
      </c>
      <c r="F935" s="120"/>
      <c r="G935" s="120">
        <f t="shared" ref="G935" si="2364">G908+G912+G916+G922+G926</f>
        <v>0</v>
      </c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>
        <v>0</v>
      </c>
      <c r="AV935" s="120">
        <f t="shared" si="2359"/>
        <v>0</v>
      </c>
      <c r="AW935" s="120">
        <v>0</v>
      </c>
      <c r="AX935" s="120"/>
      <c r="AY935" s="120">
        <f t="shared" ref="AY935" si="2365">AY908+AY912+AY916+AY922+AY926</f>
        <v>0</v>
      </c>
      <c r="AZ935" s="120"/>
      <c r="BA935" s="170">
        <f t="shared" si="2325"/>
        <v>0</v>
      </c>
      <c r="BB935" s="120"/>
      <c r="BC935" s="120"/>
      <c r="BD935" s="120"/>
      <c r="BE935" s="120">
        <f t="shared" si="2326"/>
        <v>0</v>
      </c>
      <c r="BF935" s="120">
        <f t="shared" si="2312"/>
        <v>0</v>
      </c>
      <c r="BG935" s="120">
        <f t="shared" si="2313"/>
        <v>0</v>
      </c>
      <c r="BH935" s="120">
        <f t="shared" si="2313"/>
        <v>0</v>
      </c>
      <c r="BI935" s="120">
        <f t="shared" si="2360"/>
        <v>0</v>
      </c>
      <c r="BJ935" s="123">
        <v>0</v>
      </c>
      <c r="BK935" s="123"/>
      <c r="BL935" s="123">
        <f t="shared" ref="BL935:BM935" si="2366">BL908+BL912+BL916+BL922+BL926</f>
        <v>0</v>
      </c>
      <c r="BM935" s="123">
        <f t="shared" si="2366"/>
        <v>6007.7</v>
      </c>
      <c r="BN935" s="120">
        <f t="shared" si="2328"/>
        <v>0</v>
      </c>
      <c r="BO935" s="120">
        <f t="shared" si="2361"/>
        <v>0</v>
      </c>
      <c r="BP935" s="123">
        <v>0</v>
      </c>
      <c r="BQ935" s="123"/>
      <c r="BR935" s="123">
        <f t="shared" ref="BR935:BS935" si="2367">BR908+BR912+BR916+BR922+BR926</f>
        <v>0</v>
      </c>
      <c r="BS935" s="123">
        <f t="shared" si="2367"/>
        <v>6007.7</v>
      </c>
      <c r="BT935" s="123">
        <f t="shared" si="2331"/>
        <v>0</v>
      </c>
      <c r="BU935" s="123">
        <f t="shared" si="2332"/>
        <v>6007.7</v>
      </c>
      <c r="BV935" s="120">
        <f t="shared" si="2362"/>
        <v>0</v>
      </c>
      <c r="BW935" s="123">
        <v>0</v>
      </c>
      <c r="BX935" s="123"/>
      <c r="BY935" s="123">
        <f t="shared" ref="BY935:BZ935" si="2368">BY908+BY912+BY916+BY922+BY926</f>
        <v>0</v>
      </c>
      <c r="BZ935" s="123">
        <f t="shared" si="2368"/>
        <v>0</v>
      </c>
      <c r="CA935" s="120">
        <f t="shared" si="2334"/>
        <v>0</v>
      </c>
      <c r="CB935" s="123"/>
      <c r="CC935" s="123"/>
      <c r="CD935" s="123"/>
      <c r="CE935" s="120">
        <f t="shared" si="2335"/>
        <v>0</v>
      </c>
      <c r="CF935" s="123">
        <f t="shared" si="2336"/>
        <v>0</v>
      </c>
      <c r="CG935" s="123"/>
      <c r="CH935" s="123">
        <f t="shared" si="2317"/>
        <v>0</v>
      </c>
      <c r="CI935" s="123">
        <f t="shared" si="2318"/>
        <v>0</v>
      </c>
      <c r="CJ935" s="120"/>
      <c r="CK935" s="120">
        <f t="shared" si="2363"/>
        <v>0</v>
      </c>
      <c r="CL935" s="123">
        <v>0</v>
      </c>
      <c r="CM935" s="123"/>
      <c r="CN935" s="123">
        <f t="shared" ref="CN935:CO935" si="2369">CN908+CN912+CN916+CN922+CN926</f>
        <v>0</v>
      </c>
      <c r="CO935" s="123">
        <f t="shared" si="2369"/>
        <v>39615.699999999997</v>
      </c>
    </row>
    <row r="936" spans="2:93" s="25" customFormat="1" ht="46.5" hidden="1" customHeight="1" x14ac:dyDescent="0.25">
      <c r="B936" s="152"/>
      <c r="C936" s="126" t="s">
        <v>32</v>
      </c>
      <c r="D936" s="116">
        <f t="shared" si="2358"/>
        <v>0</v>
      </c>
      <c r="E936" s="116">
        <v>0</v>
      </c>
      <c r="F936" s="116"/>
      <c r="G936" s="116">
        <f t="shared" ref="G936" si="2370">G911+G915+G921</f>
        <v>0</v>
      </c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  <c r="AE936" s="116"/>
      <c r="AF936" s="116"/>
      <c r="AG936" s="116"/>
      <c r="AH936" s="116"/>
      <c r="AI936" s="116"/>
      <c r="AJ936" s="116"/>
      <c r="AK936" s="116"/>
      <c r="AL936" s="116"/>
      <c r="AM936" s="116"/>
      <c r="AN936" s="116"/>
      <c r="AO936" s="116"/>
      <c r="AP936" s="116"/>
      <c r="AQ936" s="116"/>
      <c r="AR936" s="116"/>
      <c r="AS936" s="116"/>
      <c r="AT936" s="116"/>
      <c r="AU936" s="116">
        <v>0</v>
      </c>
      <c r="AV936" s="128">
        <f t="shared" si="2359"/>
        <v>0</v>
      </c>
      <c r="AW936" s="116">
        <v>0</v>
      </c>
      <c r="AX936" s="116"/>
      <c r="AY936" s="116">
        <f t="shared" ref="AY936" si="2371">AY911+AY915+AY921</f>
        <v>0</v>
      </c>
      <c r="AZ936" s="116"/>
      <c r="BA936" s="170">
        <f t="shared" si="2325"/>
        <v>0</v>
      </c>
      <c r="BB936" s="116"/>
      <c r="BC936" s="116"/>
      <c r="BD936" s="116"/>
      <c r="BE936" s="116">
        <f t="shared" si="2326"/>
        <v>0</v>
      </c>
      <c r="BF936" s="116">
        <f t="shared" si="2312"/>
        <v>0</v>
      </c>
      <c r="BG936" s="116">
        <f t="shared" si="2313"/>
        <v>0</v>
      </c>
      <c r="BH936" s="116">
        <f t="shared" si="2313"/>
        <v>0</v>
      </c>
      <c r="BI936" s="116">
        <f t="shared" si="2360"/>
        <v>0</v>
      </c>
      <c r="BJ936" s="183">
        <v>0</v>
      </c>
      <c r="BK936" s="183"/>
      <c r="BL936" s="183">
        <f t="shared" ref="BL936:BM936" si="2372">BL911+BL915+BL921</f>
        <v>0</v>
      </c>
      <c r="BM936" s="183">
        <f t="shared" si="2372"/>
        <v>18205</v>
      </c>
      <c r="BN936" s="116">
        <f t="shared" si="2328"/>
        <v>0</v>
      </c>
      <c r="BO936" s="116">
        <f t="shared" si="2361"/>
        <v>0</v>
      </c>
      <c r="BP936" s="183">
        <v>0</v>
      </c>
      <c r="BQ936" s="183"/>
      <c r="BR936" s="183">
        <f t="shared" ref="BR936:BS936" si="2373">BR911+BR915+BR921</f>
        <v>0</v>
      </c>
      <c r="BS936" s="183">
        <f t="shared" si="2373"/>
        <v>18205</v>
      </c>
      <c r="BT936" s="183">
        <f t="shared" si="2331"/>
        <v>0</v>
      </c>
      <c r="BU936" s="183">
        <f t="shared" si="2332"/>
        <v>18205</v>
      </c>
      <c r="BV936" s="116">
        <f t="shared" si="2362"/>
        <v>0</v>
      </c>
      <c r="BW936" s="183">
        <v>0</v>
      </c>
      <c r="BX936" s="183"/>
      <c r="BY936" s="183">
        <f t="shared" ref="BY936:BZ936" si="2374">BY911+BY915+BY921</f>
        <v>0</v>
      </c>
      <c r="BZ936" s="183">
        <f t="shared" si="2374"/>
        <v>0</v>
      </c>
      <c r="CA936" s="116">
        <f t="shared" si="2334"/>
        <v>0</v>
      </c>
      <c r="CB936" s="183"/>
      <c r="CC936" s="183"/>
      <c r="CD936" s="183"/>
      <c r="CE936" s="116">
        <f t="shared" si="2335"/>
        <v>0</v>
      </c>
      <c r="CF936" s="183">
        <f t="shared" si="2336"/>
        <v>0</v>
      </c>
      <c r="CG936" s="183"/>
      <c r="CH936" s="183">
        <f t="shared" si="2317"/>
        <v>0</v>
      </c>
      <c r="CI936" s="183">
        <f t="shared" si="2318"/>
        <v>0</v>
      </c>
      <c r="CJ936" s="116"/>
      <c r="CK936" s="116">
        <f t="shared" si="2363"/>
        <v>0</v>
      </c>
      <c r="CL936" s="183">
        <v>0</v>
      </c>
      <c r="CM936" s="183"/>
      <c r="CN936" s="183">
        <f t="shared" ref="CN936:CO936" si="2375">CN911+CN915+CN921</f>
        <v>0</v>
      </c>
      <c r="CO936" s="183">
        <f t="shared" si="2375"/>
        <v>69501.2</v>
      </c>
    </row>
    <row r="937" spans="2:93" s="83" customFormat="1" ht="99" hidden="1" customHeight="1" x14ac:dyDescent="0.25">
      <c r="B937" s="172">
        <v>2</v>
      </c>
      <c r="C937" s="173" t="s">
        <v>295</v>
      </c>
      <c r="D937" s="336">
        <f t="shared" si="2358"/>
        <v>0</v>
      </c>
      <c r="E937" s="182">
        <f>E938+E939</f>
        <v>0</v>
      </c>
      <c r="F937" s="182"/>
      <c r="G937" s="270"/>
      <c r="H937" s="182">
        <f>H938+H939</f>
        <v>0</v>
      </c>
      <c r="I937" s="182"/>
      <c r="J937" s="182"/>
      <c r="K937" s="182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182"/>
      <c r="AQ937" s="182"/>
      <c r="AR937" s="182"/>
      <c r="AS937" s="182"/>
      <c r="AT937" s="182"/>
      <c r="AU937" s="182">
        <f>AU938+AU939</f>
        <v>0</v>
      </c>
      <c r="AV937" s="559">
        <f t="shared" si="2359"/>
        <v>0</v>
      </c>
      <c r="AW937" s="182">
        <f>AW938+AW939</f>
        <v>0</v>
      </c>
      <c r="AX937" s="182"/>
      <c r="AY937" s="270"/>
      <c r="AZ937" s="182">
        <f>AZ938+AZ939</f>
        <v>0</v>
      </c>
      <c r="BA937" s="170">
        <f t="shared" si="2325"/>
        <v>0</v>
      </c>
      <c r="BB937" s="182"/>
      <c r="BC937" s="182"/>
      <c r="BD937" s="182"/>
      <c r="BE937" s="526">
        <f t="shared" ref="BE937:BE942" si="2376">BF937+BG937+BH937</f>
        <v>0</v>
      </c>
      <c r="BF937" s="336"/>
      <c r="BG937" s="336"/>
      <c r="BH937" s="336">
        <f>BH938+BH939</f>
        <v>0</v>
      </c>
      <c r="BI937" s="491">
        <f t="shared" si="2360"/>
        <v>0</v>
      </c>
      <c r="BJ937" s="182">
        <f>BJ938+BJ939</f>
        <v>0</v>
      </c>
      <c r="BK937" s="182"/>
      <c r="BL937" s="270"/>
      <c r="BM937" s="182">
        <f>BM938+BM939</f>
        <v>42417.7</v>
      </c>
      <c r="BN937" s="182"/>
      <c r="BO937" s="491">
        <f t="shared" si="2361"/>
        <v>0</v>
      </c>
      <c r="BP937" s="182">
        <f>BP938+BP939</f>
        <v>0</v>
      </c>
      <c r="BQ937" s="182"/>
      <c r="BR937" s="270"/>
      <c r="BS937" s="182">
        <f>BS938+BS939</f>
        <v>42417.7</v>
      </c>
      <c r="BT937" s="182"/>
      <c r="BU937" s="182"/>
      <c r="BV937" s="491">
        <f t="shared" si="2362"/>
        <v>0</v>
      </c>
      <c r="BW937" s="182">
        <f>BW938+BW939</f>
        <v>0</v>
      </c>
      <c r="BX937" s="182"/>
      <c r="BY937" s="270"/>
      <c r="BZ937" s="182">
        <f>BZ938+BZ939</f>
        <v>0</v>
      </c>
      <c r="CA937" s="182"/>
      <c r="CB937" s="182"/>
      <c r="CC937" s="182"/>
      <c r="CD937" s="182"/>
      <c r="CE937" s="170">
        <f t="shared" si="2335"/>
        <v>0</v>
      </c>
      <c r="CF937" s="182"/>
      <c r="CG937" s="182"/>
      <c r="CH937" s="182"/>
      <c r="CI937" s="182"/>
      <c r="CJ937" s="182"/>
      <c r="CK937" s="491">
        <f t="shared" si="2363"/>
        <v>0</v>
      </c>
      <c r="CL937" s="182">
        <f>CL938+CL939</f>
        <v>0</v>
      </c>
      <c r="CM937" s="182"/>
      <c r="CN937" s="270"/>
      <c r="CO937" s="182">
        <f>CO938+CO939</f>
        <v>178618.09999999998</v>
      </c>
    </row>
    <row r="938" spans="2:93" s="52" customFormat="1" ht="45.75" hidden="1" customHeight="1" x14ac:dyDescent="0.25">
      <c r="B938" s="151"/>
      <c r="C938" s="127" t="s">
        <v>31</v>
      </c>
      <c r="D938" s="120">
        <f t="shared" si="2358"/>
        <v>0</v>
      </c>
      <c r="E938" s="120">
        <v>0</v>
      </c>
      <c r="F938" s="120"/>
      <c r="G938" s="120">
        <f t="shared" ref="G938" si="2377">G911+G915+G922+G925+G929</f>
        <v>0</v>
      </c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>
        <v>0</v>
      </c>
      <c r="AV938" s="120">
        <f t="shared" si="2359"/>
        <v>0</v>
      </c>
      <c r="AW938" s="120">
        <v>0</v>
      </c>
      <c r="AX938" s="120"/>
      <c r="AY938" s="120">
        <f t="shared" ref="AY938" si="2378">AY911+AY915+AY922+AY925+AY929</f>
        <v>0</v>
      </c>
      <c r="AZ938" s="120"/>
      <c r="BA938" s="170">
        <f t="shared" si="2325"/>
        <v>0</v>
      </c>
      <c r="BB938" s="120"/>
      <c r="BC938" s="120"/>
      <c r="BD938" s="120"/>
      <c r="BE938" s="120">
        <f t="shared" si="2376"/>
        <v>0</v>
      </c>
      <c r="BF938" s="120"/>
      <c r="BG938" s="120"/>
      <c r="BH938" s="120"/>
      <c r="BI938" s="120">
        <f t="shared" si="2360"/>
        <v>0</v>
      </c>
      <c r="BJ938" s="123">
        <v>0</v>
      </c>
      <c r="BK938" s="123"/>
      <c r="BL938" s="123">
        <f t="shared" ref="BL938:BM938" si="2379">BL911+BL915+BL922+BL925+BL929</f>
        <v>0</v>
      </c>
      <c r="BM938" s="123">
        <f t="shared" si="2379"/>
        <v>6007.7</v>
      </c>
      <c r="BN938" s="120"/>
      <c r="BO938" s="120">
        <f t="shared" si="2361"/>
        <v>0</v>
      </c>
      <c r="BP938" s="123">
        <v>0</v>
      </c>
      <c r="BQ938" s="123"/>
      <c r="BR938" s="123">
        <f t="shared" ref="BR938:BS938" si="2380">BR911+BR915+BR922+BR925+BR929</f>
        <v>0</v>
      </c>
      <c r="BS938" s="123">
        <f t="shared" si="2380"/>
        <v>6007.7</v>
      </c>
      <c r="BT938" s="123"/>
      <c r="BU938" s="123"/>
      <c r="BV938" s="120">
        <f t="shared" si="2362"/>
        <v>0</v>
      </c>
      <c r="BW938" s="123">
        <v>0</v>
      </c>
      <c r="BX938" s="123"/>
      <c r="BY938" s="123">
        <f t="shared" ref="BY938:BZ938" si="2381">BY911+BY915+BY922+BY925+BY929</f>
        <v>0</v>
      </c>
      <c r="BZ938" s="123">
        <f t="shared" si="2381"/>
        <v>0</v>
      </c>
      <c r="CA938" s="120"/>
      <c r="CB938" s="123"/>
      <c r="CC938" s="123"/>
      <c r="CD938" s="123"/>
      <c r="CE938" s="120">
        <f t="shared" si="2335"/>
        <v>0</v>
      </c>
      <c r="CF938" s="123"/>
      <c r="CG938" s="123"/>
      <c r="CH938" s="123"/>
      <c r="CI938" s="123"/>
      <c r="CJ938" s="120"/>
      <c r="CK938" s="120">
        <f t="shared" si="2363"/>
        <v>0</v>
      </c>
      <c r="CL938" s="123">
        <v>0</v>
      </c>
      <c r="CM938" s="123"/>
      <c r="CN938" s="123">
        <f t="shared" ref="CN938:CO938" si="2382">CN911+CN915+CN922+CN925+CN929</f>
        <v>0</v>
      </c>
      <c r="CO938" s="123">
        <f t="shared" si="2382"/>
        <v>39615.699999999997</v>
      </c>
    </row>
    <row r="939" spans="2:93" s="25" customFormat="1" ht="46.5" hidden="1" customHeight="1" x14ac:dyDescent="0.25">
      <c r="B939" s="152"/>
      <c r="C939" s="126" t="s">
        <v>32</v>
      </c>
      <c r="D939" s="116">
        <f t="shared" si="2358"/>
        <v>0</v>
      </c>
      <c r="E939" s="116">
        <v>0</v>
      </c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  <c r="AE939" s="116"/>
      <c r="AF939" s="116"/>
      <c r="AG939" s="116"/>
      <c r="AH939" s="116"/>
      <c r="AI939" s="116"/>
      <c r="AJ939" s="116"/>
      <c r="AK939" s="116"/>
      <c r="AL939" s="116"/>
      <c r="AM939" s="116"/>
      <c r="AN939" s="116"/>
      <c r="AO939" s="116"/>
      <c r="AP939" s="116"/>
      <c r="AQ939" s="116"/>
      <c r="AR939" s="116"/>
      <c r="AS939" s="116"/>
      <c r="AT939" s="116"/>
      <c r="AU939" s="116">
        <v>0</v>
      </c>
      <c r="AV939" s="128">
        <f t="shared" si="2359"/>
        <v>0</v>
      </c>
      <c r="AW939" s="116">
        <v>0</v>
      </c>
      <c r="AX939" s="116"/>
      <c r="AY939" s="116"/>
      <c r="AZ939" s="116"/>
      <c r="BA939" s="170">
        <f t="shared" si="2325"/>
        <v>0</v>
      </c>
      <c r="BB939" s="116"/>
      <c r="BC939" s="116"/>
      <c r="BD939" s="116"/>
      <c r="BE939" s="120">
        <f t="shared" si="2376"/>
        <v>0</v>
      </c>
      <c r="BF939" s="116"/>
      <c r="BG939" s="116"/>
      <c r="BH939" s="116">
        <v>0</v>
      </c>
      <c r="BI939" s="116">
        <f t="shared" si="2360"/>
        <v>0</v>
      </c>
      <c r="BJ939" s="183">
        <v>0</v>
      </c>
      <c r="BK939" s="183"/>
      <c r="BL939" s="183">
        <f t="shared" ref="BL939:BM939" si="2383">BL914+BL921+BL924</f>
        <v>0</v>
      </c>
      <c r="BM939" s="183">
        <f t="shared" si="2383"/>
        <v>36410</v>
      </c>
      <c r="BN939" s="116"/>
      <c r="BO939" s="116">
        <f t="shared" si="2361"/>
        <v>0</v>
      </c>
      <c r="BP939" s="183">
        <v>0</v>
      </c>
      <c r="BQ939" s="183"/>
      <c r="BR939" s="183">
        <f t="shared" ref="BR939:BS939" si="2384">BR914+BR921+BR924</f>
        <v>0</v>
      </c>
      <c r="BS939" s="183">
        <f t="shared" si="2384"/>
        <v>36410</v>
      </c>
      <c r="BT939" s="183"/>
      <c r="BU939" s="183"/>
      <c r="BV939" s="116">
        <f t="shared" si="2362"/>
        <v>0</v>
      </c>
      <c r="BW939" s="183">
        <v>0</v>
      </c>
      <c r="BX939" s="183"/>
      <c r="BY939" s="183">
        <f t="shared" ref="BY939:BZ939" si="2385">BY914+BY921+BY924</f>
        <v>0</v>
      </c>
      <c r="BZ939" s="183">
        <f t="shared" si="2385"/>
        <v>0</v>
      </c>
      <c r="CA939" s="116"/>
      <c r="CB939" s="183"/>
      <c r="CC939" s="183"/>
      <c r="CD939" s="183"/>
      <c r="CE939" s="116">
        <f t="shared" si="2335"/>
        <v>0</v>
      </c>
      <c r="CF939" s="183"/>
      <c r="CG939" s="183"/>
      <c r="CH939" s="183"/>
      <c r="CI939" s="183"/>
      <c r="CJ939" s="116"/>
      <c r="CK939" s="116">
        <f t="shared" si="2363"/>
        <v>0</v>
      </c>
      <c r="CL939" s="183">
        <v>0</v>
      </c>
      <c r="CM939" s="183"/>
      <c r="CN939" s="183">
        <f t="shared" ref="CN939:CO939" si="2386">CN914+CN921+CN924</f>
        <v>0</v>
      </c>
      <c r="CO939" s="183">
        <f t="shared" si="2386"/>
        <v>139002.4</v>
      </c>
    </row>
    <row r="940" spans="2:93" s="83" customFormat="1" ht="99" hidden="1" customHeight="1" x14ac:dyDescent="0.25">
      <c r="B940" s="172" t="s">
        <v>7</v>
      </c>
      <c r="C940" s="173" t="s">
        <v>296</v>
      </c>
      <c r="D940" s="336">
        <f t="shared" ref="D940:D942" si="2387">E940</f>
        <v>0</v>
      </c>
      <c r="E940" s="182">
        <f>E941+E942</f>
        <v>0</v>
      </c>
      <c r="F940" s="182"/>
      <c r="G940" s="270"/>
      <c r="H940" s="182">
        <f>H941+H942</f>
        <v>0</v>
      </c>
      <c r="I940" s="182"/>
      <c r="J940" s="182"/>
      <c r="K940" s="182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182"/>
      <c r="AQ940" s="182"/>
      <c r="AR940" s="182"/>
      <c r="AS940" s="182"/>
      <c r="AT940" s="182"/>
      <c r="AU940" s="182">
        <f>AU941+AU942</f>
        <v>0</v>
      </c>
      <c r="AV940" s="559">
        <f t="shared" si="2359"/>
        <v>0</v>
      </c>
      <c r="AW940" s="182">
        <f>AW941+AW942</f>
        <v>0</v>
      </c>
      <c r="AX940" s="182"/>
      <c r="AY940" s="270"/>
      <c r="AZ940" s="182">
        <f>AZ941+AZ942</f>
        <v>0</v>
      </c>
      <c r="BA940" s="170">
        <f t="shared" ref="BA940:BA942" si="2388">BB940+BC940+BD940</f>
        <v>0</v>
      </c>
      <c r="BB940" s="182"/>
      <c r="BC940" s="182"/>
      <c r="BD940" s="182"/>
      <c r="BE940" s="526">
        <f t="shared" si="2376"/>
        <v>0</v>
      </c>
      <c r="BF940" s="336"/>
      <c r="BG940" s="336"/>
      <c r="BH940" s="336">
        <f>BH941+BH942</f>
        <v>0</v>
      </c>
      <c r="BI940" s="491">
        <f t="shared" ref="BI940:BI942" si="2389">BJ940</f>
        <v>0</v>
      </c>
      <c r="BJ940" s="182">
        <f>BJ941+BJ942</f>
        <v>0</v>
      </c>
      <c r="BK940" s="182"/>
      <c r="BL940" s="270"/>
      <c r="BM940" s="182">
        <f>BM941+BM942</f>
        <v>48425.4</v>
      </c>
      <c r="BN940" s="182"/>
      <c r="BO940" s="491">
        <f t="shared" si="2361"/>
        <v>0</v>
      </c>
      <c r="BP940" s="182">
        <f>BP941+BP942</f>
        <v>0</v>
      </c>
      <c r="BQ940" s="182"/>
      <c r="BR940" s="270"/>
      <c r="BS940" s="182">
        <f>BS941+BS942</f>
        <v>48425.4</v>
      </c>
      <c r="BT940" s="182"/>
      <c r="BU940" s="182"/>
      <c r="BV940" s="491">
        <f t="shared" si="2362"/>
        <v>0</v>
      </c>
      <c r="BW940" s="182">
        <f>BW941+BW942</f>
        <v>0</v>
      </c>
      <c r="BX940" s="182"/>
      <c r="BY940" s="270"/>
      <c r="BZ940" s="182">
        <f>BZ941+BZ942</f>
        <v>0</v>
      </c>
      <c r="CA940" s="182"/>
      <c r="CB940" s="182"/>
      <c r="CC940" s="182"/>
      <c r="CD940" s="182"/>
      <c r="CE940" s="170">
        <f t="shared" si="2335"/>
        <v>0</v>
      </c>
      <c r="CF940" s="182"/>
      <c r="CG940" s="182"/>
      <c r="CH940" s="182"/>
      <c r="CI940" s="182"/>
      <c r="CJ940" s="182"/>
      <c r="CK940" s="491">
        <f t="shared" si="2363"/>
        <v>0</v>
      </c>
      <c r="CL940" s="182">
        <f>CL941+CL942</f>
        <v>0</v>
      </c>
      <c r="CM940" s="182"/>
      <c r="CN940" s="270"/>
      <c r="CO940" s="182">
        <f>CO941+CO942</f>
        <v>218233.8</v>
      </c>
    </row>
    <row r="941" spans="2:93" s="52" customFormat="1" ht="45.75" hidden="1" customHeight="1" x14ac:dyDescent="0.25">
      <c r="B941" s="151"/>
      <c r="C941" s="127" t="s">
        <v>31</v>
      </c>
      <c r="D941" s="120">
        <f t="shared" si="2387"/>
        <v>0</v>
      </c>
      <c r="E941" s="120">
        <v>0</v>
      </c>
      <c r="F941" s="120"/>
      <c r="G941" s="120">
        <f t="shared" ref="G941" si="2390">G914+G921+G925+G928+G932</f>
        <v>0</v>
      </c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>
        <v>0</v>
      </c>
      <c r="AV941" s="120">
        <f t="shared" si="2359"/>
        <v>0</v>
      </c>
      <c r="AW941" s="120">
        <v>0</v>
      </c>
      <c r="AX941" s="120"/>
      <c r="AY941" s="120">
        <f t="shared" ref="AY941" si="2391">AY914+AY921+AY925+AY928+AY932</f>
        <v>0</v>
      </c>
      <c r="AZ941" s="120"/>
      <c r="BA941" s="170">
        <f t="shared" si="2388"/>
        <v>0</v>
      </c>
      <c r="BB941" s="120"/>
      <c r="BC941" s="120"/>
      <c r="BD941" s="120"/>
      <c r="BE941" s="120">
        <f t="shared" si="2376"/>
        <v>0</v>
      </c>
      <c r="BF941" s="120"/>
      <c r="BG941" s="120"/>
      <c r="BH941" s="120"/>
      <c r="BI941" s="120">
        <f t="shared" si="2389"/>
        <v>0</v>
      </c>
      <c r="BJ941" s="123">
        <v>0</v>
      </c>
      <c r="BK941" s="123"/>
      <c r="BL941" s="123">
        <f t="shared" ref="BL941:BM941" si="2392">BL914+BL921+BL925+BL928+BL932</f>
        <v>0</v>
      </c>
      <c r="BM941" s="123">
        <f t="shared" si="2392"/>
        <v>30220.400000000001</v>
      </c>
      <c r="BN941" s="120"/>
      <c r="BO941" s="120">
        <f t="shared" si="2361"/>
        <v>0</v>
      </c>
      <c r="BP941" s="123">
        <v>0</v>
      </c>
      <c r="BQ941" s="123"/>
      <c r="BR941" s="123">
        <f t="shared" ref="BR941:BS941" si="2393">BR914+BR921+BR925+BR928+BR932</f>
        <v>0</v>
      </c>
      <c r="BS941" s="123">
        <f t="shared" si="2393"/>
        <v>30220.400000000001</v>
      </c>
      <c r="BT941" s="123"/>
      <c r="BU941" s="123"/>
      <c r="BV941" s="120">
        <f t="shared" si="2362"/>
        <v>0</v>
      </c>
      <c r="BW941" s="123">
        <v>0</v>
      </c>
      <c r="BX941" s="123"/>
      <c r="BY941" s="123">
        <f t="shared" ref="BY941:BZ941" si="2394">BY914+BY921+BY925+BY928+BY932</f>
        <v>0</v>
      </c>
      <c r="BZ941" s="123">
        <f t="shared" si="2394"/>
        <v>0</v>
      </c>
      <c r="CA941" s="120"/>
      <c r="CB941" s="123"/>
      <c r="CC941" s="123"/>
      <c r="CD941" s="123"/>
      <c r="CE941" s="120">
        <f t="shared" si="2335"/>
        <v>0</v>
      </c>
      <c r="CF941" s="123"/>
      <c r="CG941" s="123"/>
      <c r="CH941" s="123"/>
      <c r="CI941" s="123"/>
      <c r="CJ941" s="120"/>
      <c r="CK941" s="120">
        <f t="shared" si="2363"/>
        <v>0</v>
      </c>
      <c r="CL941" s="123">
        <v>0</v>
      </c>
      <c r="CM941" s="123"/>
      <c r="CN941" s="123">
        <f t="shared" ref="CN941:CO941" si="2395">CN914+CN921+CN925+CN928+CN932</f>
        <v>0</v>
      </c>
      <c r="CO941" s="123">
        <f t="shared" si="2395"/>
        <v>148732.59999999998</v>
      </c>
    </row>
    <row r="942" spans="2:93" s="25" customFormat="1" ht="46.5" hidden="1" customHeight="1" x14ac:dyDescent="0.25">
      <c r="B942" s="152"/>
      <c r="C942" s="126" t="s">
        <v>32</v>
      </c>
      <c r="D942" s="116">
        <f t="shared" si="2387"/>
        <v>0</v>
      </c>
      <c r="E942" s="116">
        <v>0</v>
      </c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  <c r="AE942" s="116"/>
      <c r="AF942" s="116"/>
      <c r="AG942" s="116"/>
      <c r="AH942" s="116"/>
      <c r="AI942" s="116"/>
      <c r="AJ942" s="116"/>
      <c r="AK942" s="116"/>
      <c r="AL942" s="116"/>
      <c r="AM942" s="116"/>
      <c r="AN942" s="116"/>
      <c r="AO942" s="116"/>
      <c r="AP942" s="116"/>
      <c r="AQ942" s="116"/>
      <c r="AR942" s="116"/>
      <c r="AS942" s="116"/>
      <c r="AT942" s="116"/>
      <c r="AU942" s="116">
        <v>0</v>
      </c>
      <c r="AV942" s="128">
        <f t="shared" si="2359"/>
        <v>0</v>
      </c>
      <c r="AW942" s="116">
        <v>0</v>
      </c>
      <c r="AX942" s="116"/>
      <c r="AY942" s="116"/>
      <c r="AZ942" s="116"/>
      <c r="BA942" s="170">
        <f t="shared" si="2388"/>
        <v>0</v>
      </c>
      <c r="BB942" s="116"/>
      <c r="BC942" s="116"/>
      <c r="BD942" s="116"/>
      <c r="BE942" s="120">
        <f t="shared" si="2376"/>
        <v>0</v>
      </c>
      <c r="BF942" s="116"/>
      <c r="BG942" s="116"/>
      <c r="BH942" s="116"/>
      <c r="BI942" s="116">
        <f t="shared" si="2389"/>
        <v>0</v>
      </c>
      <c r="BJ942" s="183">
        <v>0</v>
      </c>
      <c r="BK942" s="183"/>
      <c r="BL942" s="183">
        <f t="shared" ref="BL942:BM942" si="2396">BL917+BL924+BL927</f>
        <v>0</v>
      </c>
      <c r="BM942" s="183">
        <f t="shared" si="2396"/>
        <v>18205</v>
      </c>
      <c r="BN942" s="116"/>
      <c r="BO942" s="116">
        <f t="shared" si="2361"/>
        <v>0</v>
      </c>
      <c r="BP942" s="183">
        <v>0</v>
      </c>
      <c r="BQ942" s="183"/>
      <c r="BR942" s="183">
        <f t="shared" ref="BR942:BS942" si="2397">BR917+BR924+BR927</f>
        <v>0</v>
      </c>
      <c r="BS942" s="183">
        <f t="shared" si="2397"/>
        <v>18205</v>
      </c>
      <c r="BT942" s="183"/>
      <c r="BU942" s="183"/>
      <c r="BV942" s="116">
        <f t="shared" si="2362"/>
        <v>0</v>
      </c>
      <c r="BW942" s="183">
        <v>0</v>
      </c>
      <c r="BX942" s="183"/>
      <c r="BY942" s="183">
        <f t="shared" ref="BY942:BZ942" si="2398">BY917+BY924+BY927</f>
        <v>0</v>
      </c>
      <c r="BZ942" s="183">
        <f t="shared" si="2398"/>
        <v>0</v>
      </c>
      <c r="CA942" s="116"/>
      <c r="CB942" s="183"/>
      <c r="CC942" s="183"/>
      <c r="CD942" s="183"/>
      <c r="CE942" s="116">
        <f t="shared" si="2335"/>
        <v>0</v>
      </c>
      <c r="CF942" s="183"/>
      <c r="CG942" s="183"/>
      <c r="CH942" s="183"/>
      <c r="CI942" s="183"/>
      <c r="CJ942" s="116"/>
      <c r="CK942" s="116">
        <f t="shared" si="2363"/>
        <v>0</v>
      </c>
      <c r="CL942" s="183">
        <v>0</v>
      </c>
      <c r="CM942" s="183"/>
      <c r="CN942" s="183">
        <f t="shared" ref="CN942:CO942" si="2399">CN917+CN924+CN927</f>
        <v>0</v>
      </c>
      <c r="CO942" s="183">
        <f t="shared" si="2399"/>
        <v>69501.2</v>
      </c>
    </row>
    <row r="943" spans="2:93" s="85" customFormat="1" ht="86.25" hidden="1" customHeight="1" x14ac:dyDescent="0.25">
      <c r="B943" s="175"/>
      <c r="C943" s="176"/>
      <c r="D943" s="177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177"/>
      <c r="AV943" s="512"/>
      <c r="AW943" s="68"/>
      <c r="AX943" s="68"/>
      <c r="AY943" s="68"/>
      <c r="AZ943" s="68"/>
      <c r="BA943" s="170">
        <f t="shared" si="2325"/>
        <v>0</v>
      </c>
      <c r="BB943" s="177"/>
      <c r="BC943" s="177"/>
      <c r="BD943" s="177"/>
      <c r="BE943" s="177"/>
      <c r="BF943" s="177"/>
      <c r="BG943" s="177"/>
      <c r="BH943" s="177"/>
      <c r="BI943" s="177"/>
      <c r="BJ943" s="68"/>
      <c r="BK943" s="68"/>
      <c r="BL943" s="68"/>
      <c r="BM943" s="68"/>
      <c r="BN943" s="177"/>
      <c r="BO943" s="177"/>
      <c r="BP943" s="68"/>
      <c r="BQ943" s="68"/>
      <c r="BR943" s="68"/>
      <c r="BS943" s="68"/>
      <c r="BT943" s="177"/>
      <c r="BU943" s="177"/>
      <c r="BV943" s="177"/>
      <c r="BW943" s="68"/>
      <c r="BX943" s="68"/>
      <c r="BY943" s="68"/>
      <c r="BZ943" s="68"/>
      <c r="CA943" s="177"/>
      <c r="CB943" s="177"/>
      <c r="CC943" s="177"/>
      <c r="CD943" s="177"/>
      <c r="CE943" s="170">
        <f t="shared" si="2335"/>
        <v>0</v>
      </c>
      <c r="CF943" s="177"/>
      <c r="CG943" s="177"/>
      <c r="CH943" s="177"/>
      <c r="CI943" s="177"/>
      <c r="CJ943" s="177"/>
      <c r="CK943" s="177"/>
      <c r="CL943" s="68"/>
      <c r="CM943" s="68"/>
      <c r="CN943" s="68"/>
      <c r="CO943" s="68"/>
    </row>
    <row r="944" spans="2:93" s="85" customFormat="1" ht="59.25" hidden="1" customHeight="1" x14ac:dyDescent="0.25">
      <c r="B944" s="876" t="s">
        <v>186</v>
      </c>
      <c r="C944" s="877"/>
      <c r="D944" s="877"/>
      <c r="E944" s="877"/>
      <c r="F944" s="877"/>
      <c r="G944" s="877"/>
      <c r="H944" s="877"/>
      <c r="I944" s="877"/>
      <c r="J944" s="877"/>
      <c r="K944" s="877"/>
      <c r="L944" s="877"/>
      <c r="M944" s="877"/>
      <c r="N944" s="877"/>
      <c r="O944" s="877"/>
      <c r="P944" s="877"/>
      <c r="Q944" s="877"/>
      <c r="R944" s="877"/>
      <c r="S944" s="877"/>
      <c r="T944" s="877"/>
      <c r="U944" s="877"/>
      <c r="V944" s="877"/>
      <c r="W944" s="877"/>
      <c r="X944" s="877"/>
      <c r="Y944" s="877"/>
      <c r="Z944" s="877"/>
      <c r="AA944" s="877"/>
      <c r="AB944" s="877"/>
      <c r="AC944" s="877"/>
      <c r="AD944" s="877"/>
      <c r="AE944" s="877"/>
      <c r="AF944" s="877"/>
      <c r="AG944" s="877"/>
      <c r="AH944" s="877"/>
      <c r="AI944" s="877"/>
      <c r="AJ944" s="877"/>
      <c r="AK944" s="877"/>
      <c r="AL944" s="877"/>
      <c r="AM944" s="877"/>
      <c r="AN944" s="877"/>
      <c r="AO944" s="877"/>
      <c r="AP944" s="877"/>
      <c r="AQ944" s="877"/>
      <c r="AR944" s="877"/>
      <c r="AS944" s="877"/>
      <c r="AT944" s="877"/>
      <c r="AU944" s="877"/>
      <c r="AV944" s="877"/>
      <c r="AW944" s="877"/>
      <c r="AX944" s="877"/>
      <c r="AY944" s="877"/>
      <c r="AZ944" s="877"/>
      <c r="BA944" s="877"/>
      <c r="BB944" s="877"/>
      <c r="BC944" s="877"/>
      <c r="BD944" s="877"/>
      <c r="BE944" s="877"/>
      <c r="BF944" s="877"/>
      <c r="BG944" s="877"/>
      <c r="BH944" s="877"/>
      <c r="BI944" s="877"/>
      <c r="BJ944" s="877"/>
      <c r="BK944" s="877"/>
      <c r="BL944" s="877"/>
      <c r="BM944" s="877"/>
      <c r="BN944" s="877"/>
      <c r="BO944" s="877"/>
      <c r="BP944" s="877"/>
      <c r="BQ944" s="877"/>
      <c r="BR944" s="877"/>
      <c r="BS944" s="877"/>
      <c r="BT944" s="877"/>
      <c r="BU944" s="877"/>
      <c r="BV944" s="877"/>
      <c r="BW944" s="877"/>
      <c r="BX944" s="877"/>
      <c r="BY944" s="877"/>
      <c r="BZ944" s="877"/>
      <c r="CA944" s="877"/>
      <c r="CB944" s="877"/>
      <c r="CC944" s="877"/>
      <c r="CD944" s="877"/>
      <c r="CE944" s="877"/>
      <c r="CF944" s="877"/>
      <c r="CG944" s="877"/>
      <c r="CH944" s="877"/>
      <c r="CI944" s="877"/>
      <c r="CJ944" s="84"/>
      <c r="CK944" s="84"/>
    </row>
    <row r="945" spans="2:93" s="422" customFormat="1" ht="86.25" customHeight="1" x14ac:dyDescent="0.25">
      <c r="B945" s="790" t="s">
        <v>34</v>
      </c>
      <c r="C945" s="791" t="s">
        <v>412</v>
      </c>
      <c r="D945" s="794">
        <f>E945+F945+G945+H945</f>
        <v>61405.666249999995</v>
      </c>
      <c r="E945" s="795"/>
      <c r="F945" s="795"/>
      <c r="G945" s="795"/>
      <c r="H945" s="794">
        <f>H952</f>
        <v>61405.666249999995</v>
      </c>
      <c r="I945" s="794">
        <f>Q945</f>
        <v>9198.5303600000007</v>
      </c>
      <c r="J945" s="793">
        <f>I945/D945</f>
        <v>0.14979937392992623</v>
      </c>
      <c r="K945" s="792"/>
      <c r="L945" s="792"/>
      <c r="M945" s="792"/>
      <c r="N945" s="792"/>
      <c r="O945" s="792"/>
      <c r="P945" s="792"/>
      <c r="Q945" s="794">
        <f>Q946</f>
        <v>9198.5303600000007</v>
      </c>
      <c r="R945" s="793">
        <f>Q945/H945</f>
        <v>0.14979937392992623</v>
      </c>
      <c r="S945" s="794">
        <f>U945+W945+Y945+AA945</f>
        <v>9198.5303600000007</v>
      </c>
      <c r="T945" s="793">
        <f>S945/D945</f>
        <v>0.14979937392992623</v>
      </c>
      <c r="U945" s="792"/>
      <c r="V945" s="792"/>
      <c r="W945" s="792"/>
      <c r="X945" s="792"/>
      <c r="Y945" s="792"/>
      <c r="Z945" s="792"/>
      <c r="AA945" s="794">
        <f>AA946</f>
        <v>9198.5303600000007</v>
      </c>
      <c r="AB945" s="793">
        <f>AA945/H945</f>
        <v>0.14979937392992623</v>
      </c>
      <c r="AC945" s="794">
        <f>AE945+AG945+AI945+AK945</f>
        <v>61405.666249999995</v>
      </c>
      <c r="AD945" s="793">
        <f>AC945/D945</f>
        <v>1</v>
      </c>
      <c r="AE945" s="792"/>
      <c r="AF945" s="792"/>
      <c r="AG945" s="792"/>
      <c r="AH945" s="792"/>
      <c r="AI945" s="792"/>
      <c r="AJ945" s="792"/>
      <c r="AK945" s="794">
        <f>AK952</f>
        <v>61405.666249999995</v>
      </c>
      <c r="AL945" s="793">
        <f>AK945/H945</f>
        <v>1</v>
      </c>
      <c r="AM945" s="415"/>
      <c r="AN945" s="415"/>
      <c r="AO945" s="415"/>
      <c r="AP945" s="415"/>
      <c r="AQ945" s="415"/>
      <c r="AR945" s="415"/>
      <c r="AS945" s="415"/>
      <c r="AT945" s="415"/>
      <c r="AU945" s="415">
        <f>AU952</f>
        <v>0</v>
      </c>
      <c r="AV945" s="415">
        <f>AW945+AX945+AY945+AZ945</f>
        <v>61405.666249999995</v>
      </c>
      <c r="AW945" s="415"/>
      <c r="AX945" s="415"/>
      <c r="AY945" s="415"/>
      <c r="AZ945" s="415">
        <f>AZ952</f>
        <v>61405.666249999995</v>
      </c>
      <c r="BA945" s="415">
        <f>BD945</f>
        <v>0</v>
      </c>
      <c r="BB945" s="415"/>
      <c r="BC945" s="415"/>
      <c r="BD945" s="415">
        <f>BD954</f>
        <v>0</v>
      </c>
      <c r="BE945" s="415">
        <f>BH945</f>
        <v>48344.334069999997</v>
      </c>
      <c r="BF945" s="415"/>
      <c r="BG945" s="415"/>
      <c r="BH945" s="415">
        <f>BH954</f>
        <v>48344.334069999997</v>
      </c>
      <c r="BI945" s="415">
        <f>BJ945+BK945+BL945+BM945</f>
        <v>16888.287369999998</v>
      </c>
      <c r="BJ945" s="415"/>
      <c r="BK945" s="415"/>
      <c r="BL945" s="415"/>
      <c r="BM945" s="415">
        <f>BM946</f>
        <v>16888.287369999998</v>
      </c>
      <c r="BN945" s="415">
        <f>BQ945</f>
        <v>0</v>
      </c>
      <c r="BO945" s="415">
        <f>BP945+BQ945+BR945+BS945</f>
        <v>16888.287369999998</v>
      </c>
      <c r="BP945" s="415"/>
      <c r="BQ945" s="415"/>
      <c r="BR945" s="415"/>
      <c r="BS945" s="415">
        <f>BS946</f>
        <v>16888.287369999998</v>
      </c>
      <c r="BT945" s="415"/>
      <c r="BU945" s="415">
        <f>BU947</f>
        <v>16888.287369999998</v>
      </c>
      <c r="BV945" s="415">
        <f>BW945+BX945+BY945+BZ945</f>
        <v>0</v>
      </c>
      <c r="BW945" s="415"/>
      <c r="BX945" s="415"/>
      <c r="BY945" s="415"/>
      <c r="BZ945" s="415">
        <f>BZ946</f>
        <v>0</v>
      </c>
      <c r="CA945" s="415">
        <f>CD945</f>
        <v>0</v>
      </c>
      <c r="CB945" s="415"/>
      <c r="CC945" s="415"/>
      <c r="CD945" s="415">
        <f>CD947</f>
        <v>0</v>
      </c>
      <c r="CE945" s="415">
        <f>CI945</f>
        <v>0</v>
      </c>
      <c r="CF945" s="415"/>
      <c r="CG945" s="415"/>
      <c r="CH945" s="415"/>
      <c r="CI945" s="415">
        <f>CI947</f>
        <v>0</v>
      </c>
      <c r="CJ945" s="415"/>
      <c r="CK945" s="415">
        <f>CL945+CM945+CN945+CO945</f>
        <v>0</v>
      </c>
      <c r="CL945" s="421"/>
      <c r="CM945" s="421"/>
      <c r="CN945" s="421"/>
      <c r="CO945" s="415">
        <f>CO946</f>
        <v>0</v>
      </c>
    </row>
    <row r="946" spans="2:93" s="446" customFormat="1" ht="86.25" hidden="1" customHeight="1" x14ac:dyDescent="0.25">
      <c r="B946" s="447" t="s">
        <v>34</v>
      </c>
      <c r="C946" s="448" t="s">
        <v>355</v>
      </c>
      <c r="D946" s="412">
        <f>E946+F946+G946+H946</f>
        <v>48344.334069999997</v>
      </c>
      <c r="E946" s="796"/>
      <c r="F946" s="796"/>
      <c r="G946" s="796"/>
      <c r="H946" s="412">
        <f>H947</f>
        <v>48344.334069999997</v>
      </c>
      <c r="I946" s="412"/>
      <c r="J946" s="569">
        <f t="shared" ref="J946:J953" si="2400">I946/D946</f>
        <v>0</v>
      </c>
      <c r="K946" s="413"/>
      <c r="L946" s="413"/>
      <c r="M946" s="413"/>
      <c r="N946" s="413"/>
      <c r="O946" s="413"/>
      <c r="P946" s="413"/>
      <c r="Q946" s="412">
        <f>Q947</f>
        <v>9198.5303600000007</v>
      </c>
      <c r="R946" s="570"/>
      <c r="S946" s="412">
        <f t="shared" ref="S946:S959" si="2401">U946+W946+Y946+AA946</f>
        <v>9198.5303600000007</v>
      </c>
      <c r="T946" s="596">
        <f t="shared" ref="T946:T959" si="2402">S946/D946</f>
        <v>0.19027111525998111</v>
      </c>
      <c r="U946" s="413"/>
      <c r="V946" s="413"/>
      <c r="W946" s="413"/>
      <c r="X946" s="413"/>
      <c r="Y946" s="413"/>
      <c r="Z946" s="413"/>
      <c r="AA946" s="412">
        <f>AA947</f>
        <v>9198.5303600000007</v>
      </c>
      <c r="AB946" s="570">
        <f t="shared" ref="AB946:AB953" si="2403">AA946/H946</f>
        <v>0.19027111525998111</v>
      </c>
      <c r="AC946" s="412">
        <f t="shared" ref="AC946:AC953" si="2404">AE946+AG946+AI946+AK946</f>
        <v>0</v>
      </c>
      <c r="AD946" s="596">
        <f t="shared" ref="AD946:AD955" si="2405">AC946/D946</f>
        <v>0</v>
      </c>
      <c r="AE946" s="413"/>
      <c r="AF946" s="413"/>
      <c r="AG946" s="413"/>
      <c r="AH946" s="413"/>
      <c r="AI946" s="413"/>
      <c r="AJ946" s="413"/>
      <c r="AK946" s="412"/>
      <c r="AL946" s="575">
        <f t="shared" ref="AL946:AL955" si="2406">AK946/H946</f>
        <v>0</v>
      </c>
      <c r="AM946" s="413"/>
      <c r="AN946" s="413"/>
      <c r="AO946" s="413"/>
      <c r="AP946" s="413"/>
      <c r="AQ946" s="413"/>
      <c r="AR946" s="413"/>
      <c r="AS946" s="413"/>
      <c r="AT946" s="413"/>
      <c r="AU946" s="413"/>
      <c r="AV946" s="559">
        <f>AW946+AX946+AY946+AZ946</f>
        <v>48344.334069999997</v>
      </c>
      <c r="AW946" s="450"/>
      <c r="AX946" s="450"/>
      <c r="AY946" s="450"/>
      <c r="AZ946" s="413">
        <f>AZ947</f>
        <v>48344.334069999997</v>
      </c>
      <c r="BA946" s="413"/>
      <c r="BB946" s="413"/>
      <c r="BC946" s="413"/>
      <c r="BD946" s="413"/>
      <c r="BE946" s="413"/>
      <c r="BF946" s="413"/>
      <c r="BG946" s="413"/>
      <c r="BH946" s="413"/>
      <c r="BI946" s="495">
        <f>BJ946+BK946+BL946+BM946</f>
        <v>16888.287369999998</v>
      </c>
      <c r="BJ946" s="450"/>
      <c r="BK946" s="450"/>
      <c r="BL946" s="450"/>
      <c r="BM946" s="413">
        <f>BM947</f>
        <v>16888.287369999998</v>
      </c>
      <c r="BN946" s="413"/>
      <c r="BO946" s="538">
        <f>BP946+BQ946+BR946+BS946</f>
        <v>16888.287369999998</v>
      </c>
      <c r="BP946" s="450"/>
      <c r="BQ946" s="450"/>
      <c r="BR946" s="450"/>
      <c r="BS946" s="413">
        <f>BS947</f>
        <v>16888.287369999998</v>
      </c>
      <c r="BT946" s="408"/>
      <c r="BU946" s="465"/>
      <c r="BV946" s="495">
        <f>BW946+BX946+BY946+BZ946</f>
        <v>0</v>
      </c>
      <c r="BW946" s="450"/>
      <c r="BX946" s="450"/>
      <c r="BY946" s="450"/>
      <c r="BZ946" s="413">
        <f>BZ947</f>
        <v>0</v>
      </c>
      <c r="CA946" s="413"/>
      <c r="CB946" s="413"/>
      <c r="CC946" s="413"/>
      <c r="CD946" s="413"/>
      <c r="CE946" s="413"/>
      <c r="CF946" s="449"/>
      <c r="CG946" s="449"/>
      <c r="CH946" s="449"/>
      <c r="CI946" s="451"/>
      <c r="CJ946" s="413"/>
      <c r="CK946" s="495">
        <f>CL946+CM946+CN946+CO946</f>
        <v>0</v>
      </c>
      <c r="CL946" s="450"/>
      <c r="CM946" s="450"/>
      <c r="CN946" s="450"/>
      <c r="CO946" s="413">
        <f>CO947</f>
        <v>0</v>
      </c>
    </row>
    <row r="947" spans="2:93" s="333" customFormat="1" ht="86.25" hidden="1" customHeight="1" x14ac:dyDescent="0.25">
      <c r="B947" s="175"/>
      <c r="C947" s="127" t="s">
        <v>31</v>
      </c>
      <c r="D947" s="123">
        <f>H947</f>
        <v>48344.334069999997</v>
      </c>
      <c r="E947" s="123"/>
      <c r="F947" s="123"/>
      <c r="G947" s="123"/>
      <c r="H947" s="123">
        <f>H955</f>
        <v>48344.334069999997</v>
      </c>
      <c r="I947" s="123"/>
      <c r="J947" s="569">
        <f t="shared" si="2400"/>
        <v>0</v>
      </c>
      <c r="K947" s="120"/>
      <c r="L947" s="120"/>
      <c r="M947" s="120"/>
      <c r="N947" s="120"/>
      <c r="O947" s="120"/>
      <c r="P947" s="120"/>
      <c r="Q947" s="123">
        <f>Q955</f>
        <v>9198.5303600000007</v>
      </c>
      <c r="R947" s="592"/>
      <c r="S947" s="123">
        <f t="shared" si="2401"/>
        <v>9198.5303600000007</v>
      </c>
      <c r="T947" s="596">
        <f t="shared" si="2402"/>
        <v>0.19027111525998111</v>
      </c>
      <c r="U947" s="120"/>
      <c r="V947" s="120"/>
      <c r="W947" s="120"/>
      <c r="X947" s="120"/>
      <c r="Y947" s="120"/>
      <c r="Z947" s="120"/>
      <c r="AA947" s="123">
        <f>AA955</f>
        <v>9198.5303600000007</v>
      </c>
      <c r="AB947" s="592">
        <f t="shared" si="2403"/>
        <v>0.19027111525998111</v>
      </c>
      <c r="AC947" s="123">
        <f t="shared" si="2404"/>
        <v>0</v>
      </c>
      <c r="AD947" s="596">
        <f t="shared" si="2405"/>
        <v>0</v>
      </c>
      <c r="AE947" s="120"/>
      <c r="AF947" s="120"/>
      <c r="AG947" s="120"/>
      <c r="AH947" s="120"/>
      <c r="AI947" s="120"/>
      <c r="AJ947" s="120"/>
      <c r="AK947" s="123"/>
      <c r="AL947" s="575">
        <f t="shared" si="2406"/>
        <v>0</v>
      </c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>
        <f>AZ947</f>
        <v>48344.334069999997</v>
      </c>
      <c r="AW947" s="120"/>
      <c r="AX947" s="120"/>
      <c r="AY947" s="120"/>
      <c r="AZ947" s="120">
        <f>AZ955</f>
        <v>48344.334069999997</v>
      </c>
      <c r="BA947" s="120">
        <f>BD947</f>
        <v>0</v>
      </c>
      <c r="BB947" s="120"/>
      <c r="BC947" s="120"/>
      <c r="BD947" s="120">
        <f>BD955</f>
        <v>0</v>
      </c>
      <c r="BE947" s="120">
        <f>BH947</f>
        <v>48344.334069999997</v>
      </c>
      <c r="BF947" s="120"/>
      <c r="BG947" s="120"/>
      <c r="BH947" s="120">
        <f>BH955</f>
        <v>48344.334069999997</v>
      </c>
      <c r="BI947" s="120">
        <f>BM947</f>
        <v>16888.287369999998</v>
      </c>
      <c r="BJ947" s="68"/>
      <c r="BK947" s="68"/>
      <c r="BL947" s="68"/>
      <c r="BM947" s="120">
        <f>BM954</f>
        <v>16888.287369999998</v>
      </c>
      <c r="BN947" s="120">
        <f>BQ947</f>
        <v>0</v>
      </c>
      <c r="BO947" s="120">
        <f>BS947</f>
        <v>16888.287369999998</v>
      </c>
      <c r="BP947" s="68"/>
      <c r="BQ947" s="68"/>
      <c r="BR947" s="68"/>
      <c r="BS947" s="120">
        <f>BS954</f>
        <v>16888.287369999998</v>
      </c>
      <c r="BT947" s="68"/>
      <c r="BU947" s="120">
        <f>BU954</f>
        <v>16888.287369999998</v>
      </c>
      <c r="BV947" s="120">
        <f>BZ947</f>
        <v>0</v>
      </c>
      <c r="BW947" s="68"/>
      <c r="BX947" s="68"/>
      <c r="BY947" s="68"/>
      <c r="BZ947" s="120">
        <f>BZ954</f>
        <v>0</v>
      </c>
      <c r="CA947" s="120">
        <f>CD947</f>
        <v>0</v>
      </c>
      <c r="CB947" s="177"/>
      <c r="CC947" s="177"/>
      <c r="CD947" s="120">
        <f>CD954</f>
        <v>0</v>
      </c>
      <c r="CE947" s="120">
        <f>CI947</f>
        <v>0</v>
      </c>
      <c r="CF947" s="177"/>
      <c r="CG947" s="177"/>
      <c r="CH947" s="177"/>
      <c r="CI947" s="120">
        <f>CI954</f>
        <v>0</v>
      </c>
      <c r="CJ947" s="120"/>
      <c r="CK947" s="120">
        <f>CO947</f>
        <v>0</v>
      </c>
      <c r="CL947" s="68"/>
      <c r="CM947" s="68"/>
      <c r="CN947" s="68"/>
      <c r="CO947" s="120">
        <f>CO954</f>
        <v>0</v>
      </c>
    </row>
    <row r="948" spans="2:93" s="85" customFormat="1" ht="127.5" hidden="1" customHeight="1" x14ac:dyDescent="0.25">
      <c r="B948" s="175" t="s">
        <v>34</v>
      </c>
      <c r="C948" s="173" t="s">
        <v>305</v>
      </c>
      <c r="D948" s="251"/>
      <c r="E948" s="251"/>
      <c r="F948" s="251"/>
      <c r="G948" s="251"/>
      <c r="H948" s="251"/>
      <c r="I948" s="251"/>
      <c r="J948" s="569" t="e">
        <f t="shared" si="2400"/>
        <v>#DIV/0!</v>
      </c>
      <c r="K948" s="68"/>
      <c r="L948" s="68"/>
      <c r="M948" s="68"/>
      <c r="N948" s="68"/>
      <c r="O948" s="68"/>
      <c r="P948" s="68"/>
      <c r="Q948" s="251"/>
      <c r="R948" s="599"/>
      <c r="S948" s="251">
        <f t="shared" si="2401"/>
        <v>0</v>
      </c>
      <c r="T948" s="596" t="e">
        <f t="shared" si="2402"/>
        <v>#DIV/0!</v>
      </c>
      <c r="U948" s="68"/>
      <c r="V948" s="68"/>
      <c r="W948" s="68"/>
      <c r="X948" s="68"/>
      <c r="Y948" s="68"/>
      <c r="Z948" s="68"/>
      <c r="AA948" s="251"/>
      <c r="AB948" s="599" t="e">
        <f t="shared" si="2403"/>
        <v>#DIV/0!</v>
      </c>
      <c r="AC948" s="251">
        <f t="shared" si="2404"/>
        <v>0</v>
      </c>
      <c r="AD948" s="596" t="e">
        <f t="shared" si="2405"/>
        <v>#DIV/0!</v>
      </c>
      <c r="AE948" s="68"/>
      <c r="AF948" s="68"/>
      <c r="AG948" s="68"/>
      <c r="AH948" s="68"/>
      <c r="AI948" s="68"/>
      <c r="AJ948" s="68"/>
      <c r="AK948" s="251"/>
      <c r="AL948" s="575" t="e">
        <f t="shared" si="2406"/>
        <v>#DIV/0!</v>
      </c>
      <c r="AM948" s="68"/>
      <c r="AN948" s="68"/>
      <c r="AO948" s="68"/>
      <c r="AP948" s="68"/>
      <c r="AQ948" s="68"/>
      <c r="AR948" s="68"/>
      <c r="AS948" s="68"/>
      <c r="AT948" s="68"/>
      <c r="AU948" s="68"/>
      <c r="AV948" s="43"/>
      <c r="AW948" s="68"/>
      <c r="AX948" s="68"/>
      <c r="AY948" s="68"/>
      <c r="AZ948" s="68"/>
      <c r="BA948" s="170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177"/>
      <c r="CB948" s="177"/>
      <c r="CC948" s="177"/>
      <c r="CD948" s="177"/>
      <c r="CE948" s="170"/>
      <c r="CF948" s="177"/>
      <c r="CG948" s="177"/>
      <c r="CH948" s="177"/>
      <c r="CI948" s="177"/>
      <c r="CJ948" s="68"/>
      <c r="CK948" s="68"/>
      <c r="CL948" s="68"/>
      <c r="CM948" s="68"/>
      <c r="CN948" s="68"/>
      <c r="CO948" s="68"/>
    </row>
    <row r="949" spans="2:93" s="85" customFormat="1" ht="55.5" hidden="1" customHeight="1" x14ac:dyDescent="0.25">
      <c r="B949" s="175"/>
      <c r="C949" s="127" t="s">
        <v>31</v>
      </c>
      <c r="D949" s="251"/>
      <c r="E949" s="251"/>
      <c r="F949" s="251"/>
      <c r="G949" s="251"/>
      <c r="H949" s="251"/>
      <c r="I949" s="251"/>
      <c r="J949" s="569" t="e">
        <f t="shared" si="2400"/>
        <v>#DIV/0!</v>
      </c>
      <c r="K949" s="68"/>
      <c r="L949" s="68"/>
      <c r="M949" s="68"/>
      <c r="N949" s="68"/>
      <c r="O949" s="68"/>
      <c r="P949" s="68"/>
      <c r="Q949" s="251"/>
      <c r="R949" s="599"/>
      <c r="S949" s="251">
        <f t="shared" si="2401"/>
        <v>0</v>
      </c>
      <c r="T949" s="596" t="e">
        <f t="shared" si="2402"/>
        <v>#DIV/0!</v>
      </c>
      <c r="U949" s="68"/>
      <c r="V949" s="68"/>
      <c r="W949" s="68"/>
      <c r="X949" s="68"/>
      <c r="Y949" s="68"/>
      <c r="Z949" s="68"/>
      <c r="AA949" s="251"/>
      <c r="AB949" s="599" t="e">
        <f t="shared" si="2403"/>
        <v>#DIV/0!</v>
      </c>
      <c r="AC949" s="251">
        <f t="shared" si="2404"/>
        <v>0</v>
      </c>
      <c r="AD949" s="596" t="e">
        <f t="shared" si="2405"/>
        <v>#DIV/0!</v>
      </c>
      <c r="AE949" s="68"/>
      <c r="AF949" s="68"/>
      <c r="AG949" s="68"/>
      <c r="AH949" s="68"/>
      <c r="AI949" s="68"/>
      <c r="AJ949" s="68"/>
      <c r="AK949" s="251"/>
      <c r="AL949" s="575" t="e">
        <f t="shared" si="2406"/>
        <v>#DIV/0!</v>
      </c>
      <c r="AM949" s="68"/>
      <c r="AN949" s="68"/>
      <c r="AO949" s="68"/>
      <c r="AP949" s="68"/>
      <c r="AQ949" s="68"/>
      <c r="AR949" s="68"/>
      <c r="AS949" s="68"/>
      <c r="AT949" s="68"/>
      <c r="AU949" s="68"/>
      <c r="AV949" s="43"/>
      <c r="AW949" s="68"/>
      <c r="AX949" s="68"/>
      <c r="AY949" s="68"/>
      <c r="AZ949" s="68"/>
      <c r="BA949" s="170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177"/>
      <c r="CB949" s="177"/>
      <c r="CC949" s="177"/>
      <c r="CD949" s="177"/>
      <c r="CE949" s="170"/>
      <c r="CF949" s="177"/>
      <c r="CG949" s="177"/>
      <c r="CH949" s="177"/>
      <c r="CI949" s="177"/>
      <c r="CJ949" s="68"/>
      <c r="CK949" s="68"/>
      <c r="CL949" s="68"/>
      <c r="CM949" s="68"/>
      <c r="CN949" s="68"/>
      <c r="CO949" s="68"/>
    </row>
    <row r="950" spans="2:93" s="85" customFormat="1" ht="195.75" hidden="1" customHeight="1" x14ac:dyDescent="0.25">
      <c r="B950" s="175" t="s">
        <v>62</v>
      </c>
      <c r="C950" s="173" t="s">
        <v>207</v>
      </c>
      <c r="D950" s="251"/>
      <c r="E950" s="251"/>
      <c r="F950" s="251"/>
      <c r="G950" s="251"/>
      <c r="H950" s="251"/>
      <c r="I950" s="251"/>
      <c r="J950" s="569" t="e">
        <f t="shared" si="2400"/>
        <v>#DIV/0!</v>
      </c>
      <c r="K950" s="68"/>
      <c r="L950" s="68"/>
      <c r="M950" s="68"/>
      <c r="N950" s="68"/>
      <c r="O950" s="68"/>
      <c r="P950" s="68"/>
      <c r="Q950" s="251"/>
      <c r="R950" s="599"/>
      <c r="S950" s="251">
        <f t="shared" si="2401"/>
        <v>0</v>
      </c>
      <c r="T950" s="596" t="e">
        <f t="shared" si="2402"/>
        <v>#DIV/0!</v>
      </c>
      <c r="U950" s="68"/>
      <c r="V950" s="68"/>
      <c r="W950" s="68"/>
      <c r="X950" s="68"/>
      <c r="Y950" s="68"/>
      <c r="Z950" s="68"/>
      <c r="AA950" s="251"/>
      <c r="AB950" s="599" t="e">
        <f t="shared" si="2403"/>
        <v>#DIV/0!</v>
      </c>
      <c r="AC950" s="251">
        <f t="shared" si="2404"/>
        <v>0</v>
      </c>
      <c r="AD950" s="596" t="e">
        <f t="shared" si="2405"/>
        <v>#DIV/0!</v>
      </c>
      <c r="AE950" s="68"/>
      <c r="AF950" s="68"/>
      <c r="AG950" s="68"/>
      <c r="AH950" s="68"/>
      <c r="AI950" s="68"/>
      <c r="AJ950" s="68"/>
      <c r="AK950" s="251"/>
      <c r="AL950" s="575" t="e">
        <f t="shared" si="2406"/>
        <v>#DIV/0!</v>
      </c>
      <c r="AM950" s="68"/>
      <c r="AN950" s="68"/>
      <c r="AO950" s="68"/>
      <c r="AP950" s="68"/>
      <c r="AQ950" s="68"/>
      <c r="AR950" s="68"/>
      <c r="AS950" s="68"/>
      <c r="AT950" s="68"/>
      <c r="AU950" s="68"/>
      <c r="AV950" s="43"/>
      <c r="AW950" s="68"/>
      <c r="AX950" s="68"/>
      <c r="AY950" s="68"/>
      <c r="AZ950" s="68"/>
      <c r="BA950" s="170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177"/>
      <c r="CB950" s="177"/>
      <c r="CC950" s="177"/>
      <c r="CD950" s="177"/>
      <c r="CE950" s="170"/>
      <c r="CF950" s="177"/>
      <c r="CG950" s="177"/>
      <c r="CH950" s="177"/>
      <c r="CI950" s="177"/>
      <c r="CJ950" s="68"/>
      <c r="CK950" s="68"/>
      <c r="CL950" s="68"/>
      <c r="CM950" s="68"/>
      <c r="CN950" s="68"/>
      <c r="CO950" s="68"/>
    </row>
    <row r="951" spans="2:93" s="85" customFormat="1" ht="55.5" hidden="1" customHeight="1" x14ac:dyDescent="0.25">
      <c r="B951" s="175"/>
      <c r="C951" s="127" t="s">
        <v>31</v>
      </c>
      <c r="D951" s="251"/>
      <c r="E951" s="251"/>
      <c r="F951" s="251"/>
      <c r="G951" s="251"/>
      <c r="H951" s="251"/>
      <c r="I951" s="251"/>
      <c r="J951" s="569" t="e">
        <f t="shared" si="2400"/>
        <v>#DIV/0!</v>
      </c>
      <c r="K951" s="68"/>
      <c r="L951" s="68"/>
      <c r="M951" s="68"/>
      <c r="N951" s="68"/>
      <c r="O951" s="68"/>
      <c r="P951" s="68"/>
      <c r="Q951" s="251"/>
      <c r="R951" s="599"/>
      <c r="S951" s="251">
        <f t="shared" si="2401"/>
        <v>0</v>
      </c>
      <c r="T951" s="596" t="e">
        <f t="shared" si="2402"/>
        <v>#DIV/0!</v>
      </c>
      <c r="U951" s="68"/>
      <c r="V951" s="68"/>
      <c r="W951" s="68"/>
      <c r="X951" s="68"/>
      <c r="Y951" s="68"/>
      <c r="Z951" s="68"/>
      <c r="AA951" s="251"/>
      <c r="AB951" s="599" t="e">
        <f t="shared" si="2403"/>
        <v>#DIV/0!</v>
      </c>
      <c r="AC951" s="251">
        <f t="shared" si="2404"/>
        <v>0</v>
      </c>
      <c r="AD951" s="596" t="e">
        <f t="shared" si="2405"/>
        <v>#DIV/0!</v>
      </c>
      <c r="AE951" s="68"/>
      <c r="AF951" s="68"/>
      <c r="AG951" s="68"/>
      <c r="AH951" s="68"/>
      <c r="AI951" s="68"/>
      <c r="AJ951" s="68"/>
      <c r="AK951" s="251"/>
      <c r="AL951" s="575" t="e">
        <f t="shared" si="2406"/>
        <v>#DIV/0!</v>
      </c>
      <c r="AM951" s="68"/>
      <c r="AN951" s="68"/>
      <c r="AO951" s="68"/>
      <c r="AP951" s="68"/>
      <c r="AQ951" s="68"/>
      <c r="AR951" s="68"/>
      <c r="AS951" s="68"/>
      <c r="AT951" s="68"/>
      <c r="AU951" s="68"/>
      <c r="AV951" s="43"/>
      <c r="AW951" s="68"/>
      <c r="AX951" s="68"/>
      <c r="AY951" s="68"/>
      <c r="AZ951" s="68"/>
      <c r="BA951" s="170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177"/>
      <c r="CB951" s="177"/>
      <c r="CC951" s="177"/>
      <c r="CD951" s="177"/>
      <c r="CE951" s="170"/>
      <c r="CF951" s="177"/>
      <c r="CG951" s="177"/>
      <c r="CH951" s="177"/>
      <c r="CI951" s="177"/>
      <c r="CJ951" s="68"/>
      <c r="CK951" s="68"/>
      <c r="CL951" s="68"/>
      <c r="CM951" s="68"/>
      <c r="CN951" s="68"/>
      <c r="CO951" s="68"/>
    </row>
    <row r="952" spans="2:93" s="446" customFormat="1" ht="86.25" customHeight="1" x14ac:dyDescent="0.25">
      <c r="B952" s="447" t="s">
        <v>34</v>
      </c>
      <c r="C952" s="448" t="s">
        <v>208</v>
      </c>
      <c r="D952" s="412">
        <f t="shared" ref="D952:D957" si="2407">H952</f>
        <v>61405.666249999995</v>
      </c>
      <c r="E952" s="796"/>
      <c r="F952" s="796"/>
      <c r="G952" s="796"/>
      <c r="H952" s="412">
        <f>H953</f>
        <v>61405.666249999995</v>
      </c>
      <c r="I952" s="412">
        <f>Q952</f>
        <v>9198.5303600000007</v>
      </c>
      <c r="J952" s="593">
        <f t="shared" si="2400"/>
        <v>0.14979937392992623</v>
      </c>
      <c r="K952" s="413"/>
      <c r="L952" s="413"/>
      <c r="M952" s="413"/>
      <c r="N952" s="413"/>
      <c r="O952" s="413"/>
      <c r="P952" s="413"/>
      <c r="Q952" s="412">
        <f>Q953</f>
        <v>9198.5303600000007</v>
      </c>
      <c r="R952" s="570">
        <f>Q952/H952</f>
        <v>0.14979937392992623</v>
      </c>
      <c r="S952" s="412">
        <f t="shared" si="2401"/>
        <v>9198.5303600000007</v>
      </c>
      <c r="T952" s="593">
        <f t="shared" si="2402"/>
        <v>0.14979937392992623</v>
      </c>
      <c r="U952" s="413"/>
      <c r="V952" s="413"/>
      <c r="W952" s="413"/>
      <c r="X952" s="413"/>
      <c r="Y952" s="413"/>
      <c r="Z952" s="413"/>
      <c r="AA952" s="412">
        <f>AA953</f>
        <v>9198.5303600000007</v>
      </c>
      <c r="AB952" s="570">
        <f t="shared" si="2403"/>
        <v>0.14979937392992623</v>
      </c>
      <c r="AC952" s="412">
        <f t="shared" si="2404"/>
        <v>61405.666249999995</v>
      </c>
      <c r="AD952" s="570">
        <f t="shared" si="2405"/>
        <v>1</v>
      </c>
      <c r="AE952" s="413"/>
      <c r="AF952" s="413"/>
      <c r="AG952" s="413"/>
      <c r="AH952" s="413"/>
      <c r="AI952" s="413"/>
      <c r="AJ952" s="413"/>
      <c r="AK952" s="412">
        <f>AK953</f>
        <v>61405.666249999995</v>
      </c>
      <c r="AL952" s="570">
        <f t="shared" si="2406"/>
        <v>1</v>
      </c>
      <c r="AM952" s="413"/>
      <c r="AN952" s="413"/>
      <c r="AO952" s="413"/>
      <c r="AP952" s="413"/>
      <c r="AQ952" s="413"/>
      <c r="AR952" s="413"/>
      <c r="AS952" s="413"/>
      <c r="AT952" s="413"/>
      <c r="AU952" s="413">
        <f>AV952-H952</f>
        <v>0</v>
      </c>
      <c r="AV952" s="413">
        <f>AZ952</f>
        <v>61405.666249999995</v>
      </c>
      <c r="AW952" s="413"/>
      <c r="AX952" s="413"/>
      <c r="AY952" s="413"/>
      <c r="AZ952" s="413">
        <f>AZ953</f>
        <v>61405.666249999995</v>
      </c>
      <c r="BA952" s="413"/>
      <c r="BB952" s="413"/>
      <c r="BC952" s="413"/>
      <c r="BD952" s="413"/>
      <c r="BE952" s="413"/>
      <c r="BF952" s="413"/>
      <c r="BG952" s="413"/>
      <c r="BH952" s="413"/>
      <c r="BI952" s="413">
        <f>BM952</f>
        <v>16888.287369999998</v>
      </c>
      <c r="BJ952" s="413"/>
      <c r="BK952" s="413"/>
      <c r="BL952" s="413"/>
      <c r="BM952" s="413">
        <f>BM953</f>
        <v>16888.287369999998</v>
      </c>
      <c r="BN952" s="413"/>
      <c r="BO952" s="413">
        <f>BS952</f>
        <v>16888.287369999998</v>
      </c>
      <c r="BP952" s="413"/>
      <c r="BQ952" s="413"/>
      <c r="BR952" s="413"/>
      <c r="BS952" s="413">
        <f>BS953</f>
        <v>16888.287369999998</v>
      </c>
      <c r="BT952" s="413"/>
      <c r="BU952" s="413"/>
      <c r="BV952" s="413"/>
      <c r="BW952" s="413"/>
      <c r="BX952" s="413"/>
      <c r="BY952" s="413"/>
      <c r="BZ952" s="413"/>
      <c r="CA952" s="413"/>
      <c r="CB952" s="413"/>
      <c r="CC952" s="413"/>
      <c r="CD952" s="413"/>
      <c r="CE952" s="413"/>
      <c r="CF952" s="413"/>
      <c r="CG952" s="413"/>
      <c r="CH952" s="413"/>
      <c r="CI952" s="413"/>
      <c r="CJ952" s="413"/>
      <c r="CK952" s="413"/>
      <c r="CL952" s="450"/>
      <c r="CM952" s="450"/>
      <c r="CN952" s="450"/>
      <c r="CO952" s="413"/>
    </row>
    <row r="953" spans="2:93" s="333" customFormat="1" ht="63" customHeight="1" x14ac:dyDescent="0.25">
      <c r="B953" s="175"/>
      <c r="C953" s="127" t="s">
        <v>31</v>
      </c>
      <c r="D953" s="123">
        <f t="shared" si="2407"/>
        <v>61405.666249999995</v>
      </c>
      <c r="E953" s="123"/>
      <c r="F953" s="123"/>
      <c r="G953" s="123"/>
      <c r="H953" s="123">
        <f>H955+H957</f>
        <v>61405.666249999995</v>
      </c>
      <c r="I953" s="123">
        <f>Q953</f>
        <v>9198.5303600000007</v>
      </c>
      <c r="J953" s="569">
        <f t="shared" si="2400"/>
        <v>0.14979937392992623</v>
      </c>
      <c r="K953" s="120"/>
      <c r="L953" s="120"/>
      <c r="M953" s="120"/>
      <c r="N953" s="120"/>
      <c r="O953" s="120"/>
      <c r="P953" s="120"/>
      <c r="Q953" s="123">
        <f>Q955+Q957</f>
        <v>9198.5303600000007</v>
      </c>
      <c r="R953" s="592">
        <f>Q953/H953</f>
        <v>0.14979937392992623</v>
      </c>
      <c r="S953" s="123">
        <f t="shared" si="2401"/>
        <v>9198.5303600000007</v>
      </c>
      <c r="T953" s="569">
        <f t="shared" si="2402"/>
        <v>0.14979937392992623</v>
      </c>
      <c r="U953" s="120"/>
      <c r="V953" s="120"/>
      <c r="W953" s="120"/>
      <c r="X953" s="120"/>
      <c r="Y953" s="120"/>
      <c r="Z953" s="120"/>
      <c r="AA953" s="123">
        <f>AA955</f>
        <v>9198.5303600000007</v>
      </c>
      <c r="AB953" s="592">
        <f t="shared" si="2403"/>
        <v>0.14979937392992623</v>
      </c>
      <c r="AC953" s="123">
        <f t="shared" si="2404"/>
        <v>61405.666249999995</v>
      </c>
      <c r="AD953" s="575">
        <f t="shared" si="2405"/>
        <v>1</v>
      </c>
      <c r="AE953" s="120"/>
      <c r="AF953" s="120"/>
      <c r="AG953" s="120"/>
      <c r="AH953" s="120"/>
      <c r="AI953" s="120"/>
      <c r="AJ953" s="120"/>
      <c r="AK953" s="123">
        <f>AK955+AK957</f>
        <v>61405.666249999995</v>
      </c>
      <c r="AL953" s="575">
        <f t="shared" si="2406"/>
        <v>1</v>
      </c>
      <c r="AM953" s="120"/>
      <c r="AN953" s="120"/>
      <c r="AO953" s="120"/>
      <c r="AP953" s="120"/>
      <c r="AQ953" s="120"/>
      <c r="AR953" s="120"/>
      <c r="AS953" s="120"/>
      <c r="AT953" s="120"/>
      <c r="AU953" s="120">
        <f>AV953-H953</f>
        <v>0</v>
      </c>
      <c r="AV953" s="120">
        <f>AZ953</f>
        <v>61405.666249999995</v>
      </c>
      <c r="AW953" s="120"/>
      <c r="AX953" s="120"/>
      <c r="AY953" s="120"/>
      <c r="AZ953" s="120">
        <f>AZ955+AZ957</f>
        <v>61405.666249999995</v>
      </c>
      <c r="BA953" s="120">
        <f>BD953</f>
        <v>0</v>
      </c>
      <c r="BB953" s="120"/>
      <c r="BC953" s="120"/>
      <c r="BD953" s="120">
        <f>BD963</f>
        <v>0</v>
      </c>
      <c r="BE953" s="120">
        <f>BH953</f>
        <v>0</v>
      </c>
      <c r="BF953" s="120"/>
      <c r="BG953" s="120"/>
      <c r="BH953" s="120">
        <f>BH963</f>
        <v>0</v>
      </c>
      <c r="BI953" s="120">
        <f>BM953</f>
        <v>16888.287369999998</v>
      </c>
      <c r="BJ953" s="120"/>
      <c r="BK953" s="120"/>
      <c r="BL953" s="120"/>
      <c r="BM953" s="120">
        <f>BM955</f>
        <v>16888.287369999998</v>
      </c>
      <c r="BN953" s="120">
        <f>BQ953</f>
        <v>0</v>
      </c>
      <c r="BO953" s="120">
        <f>BS953</f>
        <v>16888.287369999998</v>
      </c>
      <c r="BP953" s="120"/>
      <c r="BQ953" s="120"/>
      <c r="BR953" s="120"/>
      <c r="BS953" s="120">
        <f>BS955</f>
        <v>16888.287369999998</v>
      </c>
      <c r="BT953" s="68"/>
      <c r="BU953" s="120">
        <f>BU962</f>
        <v>0</v>
      </c>
      <c r="BV953" s="120">
        <f>BZ953</f>
        <v>0</v>
      </c>
      <c r="BW953" s="68"/>
      <c r="BX953" s="68"/>
      <c r="BY953" s="68"/>
      <c r="BZ953" s="120">
        <f>BZ962</f>
        <v>0</v>
      </c>
      <c r="CA953" s="120">
        <f>CD953</f>
        <v>0</v>
      </c>
      <c r="CB953" s="177"/>
      <c r="CC953" s="177"/>
      <c r="CD953" s="120">
        <f>CD962</f>
        <v>0</v>
      </c>
      <c r="CE953" s="120">
        <f>CI953</f>
        <v>0</v>
      </c>
      <c r="CF953" s="177"/>
      <c r="CG953" s="177"/>
      <c r="CH953" s="177"/>
      <c r="CI953" s="120">
        <f>CI962</f>
        <v>0</v>
      </c>
      <c r="CJ953" s="120"/>
      <c r="CK953" s="120">
        <f>CO953</f>
        <v>0</v>
      </c>
      <c r="CL953" s="68"/>
      <c r="CM953" s="68"/>
      <c r="CN953" s="68"/>
      <c r="CO953" s="120">
        <f>CO962</f>
        <v>0</v>
      </c>
    </row>
    <row r="954" spans="2:93" s="85" customFormat="1" ht="196.5" customHeight="1" x14ac:dyDescent="0.25">
      <c r="B954" s="172" t="s">
        <v>34</v>
      </c>
      <c r="C954" s="173" t="s">
        <v>373</v>
      </c>
      <c r="D954" s="182">
        <f t="shared" si="2407"/>
        <v>48344.334069999997</v>
      </c>
      <c r="E954" s="182"/>
      <c r="F954" s="182"/>
      <c r="G954" s="182"/>
      <c r="H954" s="182">
        <f>H955</f>
        <v>48344.334069999997</v>
      </c>
      <c r="I954" s="182">
        <f>I955</f>
        <v>9198.5303600000007</v>
      </c>
      <c r="J954" s="569">
        <f>I954/D954</f>
        <v>0.19027111525998111</v>
      </c>
      <c r="K954" s="559"/>
      <c r="L954" s="559"/>
      <c r="M954" s="559"/>
      <c r="N954" s="559"/>
      <c r="O954" s="559"/>
      <c r="P954" s="559"/>
      <c r="Q954" s="182">
        <f>Q955</f>
        <v>9198.5303600000007</v>
      </c>
      <c r="R954" s="569">
        <f>Q954/H954</f>
        <v>0.19027111525998111</v>
      </c>
      <c r="S954" s="182">
        <f t="shared" si="2401"/>
        <v>9198.5303600000007</v>
      </c>
      <c r="T954" s="569">
        <f t="shared" si="2402"/>
        <v>0.19027111525998111</v>
      </c>
      <c r="U954" s="559"/>
      <c r="V954" s="559"/>
      <c r="W954" s="559"/>
      <c r="X954" s="559"/>
      <c r="Y954" s="559"/>
      <c r="Z954" s="559"/>
      <c r="AA954" s="182">
        <f>AA955</f>
        <v>9198.5303600000007</v>
      </c>
      <c r="AB954" s="569">
        <f>AA954/D954</f>
        <v>0.19027111525998111</v>
      </c>
      <c r="AC954" s="182">
        <f t="shared" ref="AC954:AC959" si="2408">AK954</f>
        <v>48344.334069999997</v>
      </c>
      <c r="AD954" s="575">
        <f t="shared" si="2405"/>
        <v>1</v>
      </c>
      <c r="AE954" s="559"/>
      <c r="AF954" s="559"/>
      <c r="AG954" s="559"/>
      <c r="AH954" s="559"/>
      <c r="AI954" s="559"/>
      <c r="AJ954" s="559"/>
      <c r="AK954" s="182">
        <f>AK955</f>
        <v>48344.334069999997</v>
      </c>
      <c r="AL954" s="575">
        <f t="shared" si="2406"/>
        <v>1</v>
      </c>
      <c r="AM954" s="559"/>
      <c r="AN954" s="559"/>
      <c r="AO954" s="559"/>
      <c r="AP954" s="559"/>
      <c r="AQ954" s="559"/>
      <c r="AR954" s="559"/>
      <c r="AS954" s="559"/>
      <c r="AT954" s="559"/>
      <c r="AU954" s="559"/>
      <c r="AV954" s="559">
        <f>AZ954</f>
        <v>48344.334069999997</v>
      </c>
      <c r="AW954" s="482"/>
      <c r="AX954" s="482"/>
      <c r="AY954" s="482"/>
      <c r="AZ954" s="482">
        <f>AZ955</f>
        <v>48344.334069999997</v>
      </c>
      <c r="BA954" s="433">
        <f>BD954</f>
        <v>0</v>
      </c>
      <c r="BB954" s="526"/>
      <c r="BC954" s="526"/>
      <c r="BD954" s="526">
        <f>BD955</f>
        <v>0</v>
      </c>
      <c r="BE954" s="526">
        <f>BH954</f>
        <v>48344.334069999997</v>
      </c>
      <c r="BF954" s="433"/>
      <c r="BG954" s="433"/>
      <c r="BH954" s="433">
        <f>BH955</f>
        <v>48344.334069999997</v>
      </c>
      <c r="BI954" s="491">
        <f>BM954</f>
        <v>16888.287369999998</v>
      </c>
      <c r="BJ954" s="482"/>
      <c r="BK954" s="482"/>
      <c r="BL954" s="482"/>
      <c r="BM954" s="482">
        <f>BM955</f>
        <v>16888.287369999998</v>
      </c>
      <c r="BN954" s="433">
        <f>BQ954</f>
        <v>0</v>
      </c>
      <c r="BO954" s="540">
        <f>BS954</f>
        <v>16888.287369999998</v>
      </c>
      <c r="BP954" s="540"/>
      <c r="BQ954" s="540"/>
      <c r="BR954" s="540"/>
      <c r="BS954" s="540">
        <f>BS955</f>
        <v>16888.287369999998</v>
      </c>
      <c r="BT954" s="147"/>
      <c r="BU954" s="433">
        <f>BU955</f>
        <v>16888.287369999998</v>
      </c>
      <c r="BV954" s="491">
        <f>BZ954</f>
        <v>0</v>
      </c>
      <c r="BW954" s="433"/>
      <c r="BX954" s="433"/>
      <c r="BY954" s="433"/>
      <c r="BZ954" s="433">
        <f>BZ955</f>
        <v>0</v>
      </c>
      <c r="CA954" s="338">
        <f>CD954</f>
        <v>0</v>
      </c>
      <c r="CB954" s="338"/>
      <c r="CC954" s="338"/>
      <c r="CD954" s="338">
        <f>CD955</f>
        <v>0</v>
      </c>
      <c r="CE954" s="338">
        <f>CI954</f>
        <v>0</v>
      </c>
      <c r="CF954" s="270"/>
      <c r="CG954" s="270"/>
      <c r="CH954" s="270"/>
      <c r="CI954" s="182">
        <f>CI955</f>
        <v>0</v>
      </c>
      <c r="CJ954" s="482"/>
      <c r="CK954" s="491">
        <f>CO954</f>
        <v>0</v>
      </c>
      <c r="CL954" s="482"/>
      <c r="CM954" s="482"/>
      <c r="CN954" s="482"/>
      <c r="CO954" s="482">
        <f>CO955</f>
        <v>0</v>
      </c>
    </row>
    <row r="955" spans="2:93" s="85" customFormat="1" ht="55.5" customHeight="1" x14ac:dyDescent="0.25">
      <c r="B955" s="175"/>
      <c r="C955" s="127" t="s">
        <v>31</v>
      </c>
      <c r="D955" s="123">
        <f t="shared" si="2407"/>
        <v>48344.334069999997</v>
      </c>
      <c r="E955" s="123"/>
      <c r="F955" s="123"/>
      <c r="G955" s="123"/>
      <c r="H955" s="123">
        <v>48344.334069999997</v>
      </c>
      <c r="I955" s="123">
        <f>Q955</f>
        <v>9198.5303600000007</v>
      </c>
      <c r="J955" s="592">
        <f>I955/D955</f>
        <v>0.19027111525998111</v>
      </c>
      <c r="K955" s="120"/>
      <c r="L955" s="120"/>
      <c r="M955" s="120"/>
      <c r="N955" s="120"/>
      <c r="O955" s="120"/>
      <c r="P955" s="120"/>
      <c r="Q955" s="123">
        <v>9198.5303600000007</v>
      </c>
      <c r="R955" s="592">
        <f>Q955/H955</f>
        <v>0.19027111525998111</v>
      </c>
      <c r="S955" s="123">
        <f t="shared" si="2401"/>
        <v>9198.5303600000007</v>
      </c>
      <c r="T955" s="592">
        <f t="shared" si="2402"/>
        <v>0.19027111525998111</v>
      </c>
      <c r="U955" s="120"/>
      <c r="V955" s="120"/>
      <c r="W955" s="120"/>
      <c r="X955" s="120"/>
      <c r="Y955" s="120"/>
      <c r="Z955" s="120"/>
      <c r="AA955" s="123">
        <f>Q955</f>
        <v>9198.5303600000007</v>
      </c>
      <c r="AB955" s="592">
        <f>AA955/D955</f>
        <v>0.19027111525998111</v>
      </c>
      <c r="AC955" s="123">
        <f t="shared" si="2408"/>
        <v>48344.334069999997</v>
      </c>
      <c r="AD955" s="575">
        <f t="shared" si="2405"/>
        <v>1</v>
      </c>
      <c r="AE955" s="120"/>
      <c r="AF955" s="120"/>
      <c r="AG955" s="120"/>
      <c r="AH955" s="120"/>
      <c r="AI955" s="120"/>
      <c r="AJ955" s="120"/>
      <c r="AK955" s="123">
        <f>D955</f>
        <v>48344.334069999997</v>
      </c>
      <c r="AL955" s="575">
        <f t="shared" si="2406"/>
        <v>1</v>
      </c>
      <c r="AM955" s="120"/>
      <c r="AN955" s="120"/>
      <c r="AO955" s="120"/>
      <c r="AP955" s="120"/>
      <c r="AQ955" s="120"/>
      <c r="AR955" s="120"/>
      <c r="AS955" s="120"/>
      <c r="AT955" s="120"/>
      <c r="AU955" s="68"/>
      <c r="AV955" s="120">
        <f>AZ955</f>
        <v>48344.334069999997</v>
      </c>
      <c r="AW955" s="120"/>
      <c r="AX955" s="120"/>
      <c r="AY955" s="120"/>
      <c r="AZ955" s="120">
        <v>48344.334069999997</v>
      </c>
      <c r="BA955" s="120">
        <f>BD955</f>
        <v>0</v>
      </c>
      <c r="BB955" s="120"/>
      <c r="BC955" s="120"/>
      <c r="BD955" s="120">
        <f>BH955-H955</f>
        <v>0</v>
      </c>
      <c r="BE955" s="120">
        <f>BH955</f>
        <v>48344.334069999997</v>
      </c>
      <c r="BF955" s="120"/>
      <c r="BG955" s="120"/>
      <c r="BH955" s="120">
        <f>48344.33407</f>
        <v>48344.334069999997</v>
      </c>
      <c r="BI955" s="120">
        <f>BM955</f>
        <v>16888.287369999998</v>
      </c>
      <c r="BJ955" s="120"/>
      <c r="BK955" s="120"/>
      <c r="BL955" s="120"/>
      <c r="BM955" s="120">
        <v>16888.287369999998</v>
      </c>
      <c r="BN955" s="120">
        <f>BQ955</f>
        <v>0</v>
      </c>
      <c r="BO955" s="120">
        <f>BS955</f>
        <v>16888.287369999998</v>
      </c>
      <c r="BP955" s="120"/>
      <c r="BQ955" s="120"/>
      <c r="BR955" s="120"/>
      <c r="BS955" s="120">
        <v>16888.287369999998</v>
      </c>
      <c r="BT955" s="120"/>
      <c r="BU955" s="120">
        <f>16888.28737</f>
        <v>16888.287369999998</v>
      </c>
      <c r="BV955" s="120">
        <f>BZ955</f>
        <v>0</v>
      </c>
      <c r="BW955" s="120"/>
      <c r="BX955" s="120"/>
      <c r="BY955" s="120"/>
      <c r="BZ955" s="120">
        <v>0</v>
      </c>
      <c r="CA955" s="120">
        <f>CD955</f>
        <v>0</v>
      </c>
      <c r="CB955" s="120"/>
      <c r="CC955" s="120"/>
      <c r="CD955" s="120">
        <f>CI955-BZ955</f>
        <v>0</v>
      </c>
      <c r="CE955" s="120">
        <f>CI955</f>
        <v>0</v>
      </c>
      <c r="CF955" s="120"/>
      <c r="CG955" s="120"/>
      <c r="CH955" s="120"/>
      <c r="CI955" s="120">
        <v>0</v>
      </c>
      <c r="CJ955" s="120"/>
      <c r="CK955" s="120">
        <f>CO955</f>
        <v>0</v>
      </c>
      <c r="CL955" s="120"/>
      <c r="CM955" s="120"/>
      <c r="CN955" s="120"/>
      <c r="CO955" s="120">
        <v>0</v>
      </c>
    </row>
    <row r="956" spans="2:93" s="85" customFormat="1" ht="186.75" customHeight="1" x14ac:dyDescent="0.25">
      <c r="B956" s="172" t="s">
        <v>62</v>
      </c>
      <c r="C956" s="173" t="s">
        <v>435</v>
      </c>
      <c r="D956" s="182">
        <f t="shared" si="2407"/>
        <v>13061.332179999999</v>
      </c>
      <c r="E956" s="182"/>
      <c r="F956" s="182"/>
      <c r="G956" s="182"/>
      <c r="H956" s="182">
        <f>H957</f>
        <v>13061.332179999999</v>
      </c>
      <c r="I956" s="182"/>
      <c r="J956" s="559"/>
      <c r="K956" s="559"/>
      <c r="L956" s="559"/>
      <c r="M956" s="559"/>
      <c r="N956" s="559"/>
      <c r="O956" s="559"/>
      <c r="P956" s="559"/>
      <c r="Q956" s="182"/>
      <c r="R956" s="559"/>
      <c r="S956" s="182">
        <f t="shared" si="2401"/>
        <v>0</v>
      </c>
      <c r="T956" s="581"/>
      <c r="U956" s="559"/>
      <c r="V956" s="559"/>
      <c r="W956" s="559"/>
      <c r="X956" s="559"/>
      <c r="Y956" s="559"/>
      <c r="Z956" s="559"/>
      <c r="AA956" s="182"/>
      <c r="AB956" s="559"/>
      <c r="AC956" s="182">
        <f t="shared" si="2408"/>
        <v>13061.332179999999</v>
      </c>
      <c r="AD956" s="575">
        <f t="shared" ref="AD956:AD957" si="2409">AC956/D956</f>
        <v>1</v>
      </c>
      <c r="AE956" s="809"/>
      <c r="AF956" s="809"/>
      <c r="AG956" s="809"/>
      <c r="AH956" s="809"/>
      <c r="AI956" s="809"/>
      <c r="AJ956" s="809"/>
      <c r="AK956" s="182">
        <f>AK957</f>
        <v>13061.332179999999</v>
      </c>
      <c r="AL956" s="575">
        <f t="shared" ref="AL956:AL957" si="2410">AK956/H956</f>
        <v>1</v>
      </c>
      <c r="AM956" s="559"/>
      <c r="AN956" s="559"/>
      <c r="AO956" s="559"/>
      <c r="AP956" s="559"/>
      <c r="AQ956" s="559"/>
      <c r="AR956" s="559"/>
      <c r="AS956" s="559"/>
      <c r="AT956" s="559"/>
      <c r="AU956" s="559">
        <f>AV956-H956</f>
        <v>0</v>
      </c>
      <c r="AV956" s="559">
        <f>AV957</f>
        <v>13061.332179999999</v>
      </c>
      <c r="AW956" s="540"/>
      <c r="AX956" s="540"/>
      <c r="AY956" s="540"/>
      <c r="AZ956" s="540">
        <f>AZ957</f>
        <v>13061.332179999999</v>
      </c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20"/>
      <c r="BV956" s="120"/>
      <c r="BW956" s="120"/>
      <c r="BX956" s="120"/>
      <c r="BY956" s="120"/>
      <c r="BZ956" s="120"/>
      <c r="CA956" s="120"/>
      <c r="CB956" s="120"/>
      <c r="CC956" s="120"/>
      <c r="CD956" s="120"/>
      <c r="CE956" s="120"/>
      <c r="CF956" s="120"/>
      <c r="CG956" s="120"/>
      <c r="CH956" s="120"/>
      <c r="CI956" s="120"/>
      <c r="CJ956" s="120"/>
      <c r="CK956" s="120"/>
      <c r="CL956" s="120"/>
      <c r="CM956" s="120"/>
      <c r="CN956" s="120"/>
      <c r="CO956" s="120"/>
    </row>
    <row r="957" spans="2:93" s="85" customFormat="1" ht="55.5" customHeight="1" x14ac:dyDescent="0.25">
      <c r="B957" s="175"/>
      <c r="C957" s="127" t="s">
        <v>31</v>
      </c>
      <c r="D957" s="123">
        <f t="shared" si="2407"/>
        <v>13061.332179999999</v>
      </c>
      <c r="E957" s="123"/>
      <c r="F957" s="123"/>
      <c r="G957" s="123"/>
      <c r="H957" s="123">
        <f>[12]Бюджет!$K$209/1000</f>
        <v>13061.332179999999</v>
      </c>
      <c r="I957" s="123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>
        <f t="shared" si="2401"/>
        <v>0</v>
      </c>
      <c r="T957" s="120"/>
      <c r="U957" s="120"/>
      <c r="V957" s="120"/>
      <c r="W957" s="120"/>
      <c r="X957" s="120"/>
      <c r="Y957" s="120"/>
      <c r="Z957" s="120"/>
      <c r="AA957" s="120"/>
      <c r="AB957" s="120"/>
      <c r="AC957" s="123">
        <f t="shared" si="2408"/>
        <v>13061.332179999999</v>
      </c>
      <c r="AD957" s="575">
        <f t="shared" si="2409"/>
        <v>1</v>
      </c>
      <c r="AE957" s="120"/>
      <c r="AF957" s="120"/>
      <c r="AG957" s="120"/>
      <c r="AH957" s="120"/>
      <c r="AI957" s="120"/>
      <c r="AJ957" s="120"/>
      <c r="AK957" s="123">
        <f>D957</f>
        <v>13061.332179999999</v>
      </c>
      <c r="AL957" s="575">
        <f t="shared" si="2410"/>
        <v>1</v>
      </c>
      <c r="AM957" s="120"/>
      <c r="AN957" s="120"/>
      <c r="AO957" s="120"/>
      <c r="AP957" s="120"/>
      <c r="AQ957" s="120"/>
      <c r="AR957" s="120"/>
      <c r="AS957" s="120"/>
      <c r="AT957" s="120"/>
      <c r="AU957" s="120">
        <f>AV957-D957</f>
        <v>0</v>
      </c>
      <c r="AV957" s="120">
        <f>AZ957</f>
        <v>13061.332179999999</v>
      </c>
      <c r="AW957" s="120"/>
      <c r="AX957" s="120"/>
      <c r="AY957" s="120"/>
      <c r="AZ957" s="120">
        <v>13061.332179999999</v>
      </c>
      <c r="BA957" s="120">
        <f>BD957</f>
        <v>35283.00189</v>
      </c>
      <c r="BB957" s="120"/>
      <c r="BC957" s="120"/>
      <c r="BD957" s="120">
        <f>BH957-H957</f>
        <v>35283.00189</v>
      </c>
      <c r="BE957" s="120">
        <f>BH957</f>
        <v>48344.334069999997</v>
      </c>
      <c r="BF957" s="120"/>
      <c r="BG957" s="120"/>
      <c r="BH957" s="120">
        <f>48344.33407</f>
        <v>48344.334069999997</v>
      </c>
      <c r="BI957" s="120">
        <f>BM957</f>
        <v>0</v>
      </c>
      <c r="BJ957" s="120"/>
      <c r="BK957" s="120"/>
      <c r="BL957" s="120"/>
      <c r="BM957" s="120"/>
      <c r="BN957" s="120">
        <f>BQ957</f>
        <v>0</v>
      </c>
      <c r="BO957" s="120">
        <f>BS957</f>
        <v>0</v>
      </c>
      <c r="BP957" s="120"/>
      <c r="BQ957" s="120"/>
      <c r="BR957" s="120"/>
      <c r="BS957" s="120"/>
      <c r="BT957" s="120"/>
      <c r="BU957" s="120">
        <f>16888.28737</f>
        <v>16888.287369999998</v>
      </c>
      <c r="BV957" s="120">
        <f>BZ957</f>
        <v>0</v>
      </c>
      <c r="BW957" s="120"/>
      <c r="BX957" s="120"/>
      <c r="BY957" s="120"/>
      <c r="BZ957" s="120">
        <v>0</v>
      </c>
      <c r="CA957" s="120">
        <f>CD957</f>
        <v>0</v>
      </c>
      <c r="CB957" s="120"/>
      <c r="CC957" s="120"/>
      <c r="CD957" s="120">
        <f>CI957-BZ957</f>
        <v>0</v>
      </c>
      <c r="CE957" s="120">
        <f>CI957</f>
        <v>0</v>
      </c>
      <c r="CF957" s="120"/>
      <c r="CG957" s="120"/>
      <c r="CH957" s="120"/>
      <c r="CI957" s="120">
        <v>0</v>
      </c>
      <c r="CJ957" s="120"/>
      <c r="CK957" s="120">
        <f>CO957</f>
        <v>0</v>
      </c>
      <c r="CL957" s="120"/>
      <c r="CM957" s="120"/>
      <c r="CN957" s="120"/>
      <c r="CO957" s="120">
        <v>0</v>
      </c>
    </row>
    <row r="958" spans="2:93" s="424" customFormat="1" ht="147" customHeight="1" x14ac:dyDescent="0.25">
      <c r="B958" s="423"/>
      <c r="C958" s="528" t="s">
        <v>356</v>
      </c>
      <c r="D958" s="789">
        <f>E958+F958+G958+H958</f>
        <v>61405.666249999995</v>
      </c>
      <c r="E958" s="789">
        <f>E959+E960</f>
        <v>0</v>
      </c>
      <c r="F958" s="789">
        <f t="shared" ref="F958:H958" si="2411">F959+F960</f>
        <v>0</v>
      </c>
      <c r="G958" s="789">
        <f t="shared" si="2411"/>
        <v>0</v>
      </c>
      <c r="H958" s="789">
        <f t="shared" si="2411"/>
        <v>61405.666249999995</v>
      </c>
      <c r="I958" s="789">
        <f>Q958</f>
        <v>9198.5303600000007</v>
      </c>
      <c r="J958" s="596">
        <f>I958/D958</f>
        <v>0.14979937392992623</v>
      </c>
      <c r="K958" s="415"/>
      <c r="L958" s="415"/>
      <c r="M958" s="415"/>
      <c r="N958" s="415"/>
      <c r="O958" s="415"/>
      <c r="P958" s="415"/>
      <c r="Q958" s="789">
        <f t="shared" ref="Q958" si="2412">Q959+Q960</f>
        <v>9198.5303600000007</v>
      </c>
      <c r="R958" s="596">
        <f>Q958/H958</f>
        <v>0.14979937392992623</v>
      </c>
      <c r="S958" s="789">
        <f t="shared" si="2401"/>
        <v>9198.5303600000007</v>
      </c>
      <c r="T958" s="596">
        <f t="shared" si="2402"/>
        <v>0.14979937392992623</v>
      </c>
      <c r="U958" s="415"/>
      <c r="V958" s="415"/>
      <c r="W958" s="415"/>
      <c r="X958" s="415"/>
      <c r="Y958" s="415"/>
      <c r="Z958" s="415"/>
      <c r="AA958" s="789">
        <f t="shared" ref="AA958" si="2413">AA959+AA960</f>
        <v>9198.5303600000007</v>
      </c>
      <c r="AB958" s="596">
        <f>AA958/H958</f>
        <v>0.14979937392992623</v>
      </c>
      <c r="AC958" s="789">
        <f t="shared" si="2408"/>
        <v>61405.666249999995</v>
      </c>
      <c r="AD958" s="596">
        <f>AC958/D958</f>
        <v>1</v>
      </c>
      <c r="AE958" s="415"/>
      <c r="AF958" s="415"/>
      <c r="AG958" s="415"/>
      <c r="AH958" s="415"/>
      <c r="AI958" s="415"/>
      <c r="AJ958" s="415"/>
      <c r="AK958" s="789">
        <f>AK957+AK955</f>
        <v>61405.666249999995</v>
      </c>
      <c r="AL958" s="596">
        <f>AK958/D958</f>
        <v>1</v>
      </c>
      <c r="AM958" s="415"/>
      <c r="AN958" s="415"/>
      <c r="AO958" s="415"/>
      <c r="AP958" s="415"/>
      <c r="AQ958" s="415"/>
      <c r="AR958" s="415"/>
      <c r="AS958" s="415"/>
      <c r="AT958" s="415"/>
      <c r="AU958" s="415">
        <f>AV958-H958</f>
        <v>0</v>
      </c>
      <c r="AV958" s="415">
        <f>AW958+AX958+AY958+AZ958</f>
        <v>61405.666249999995</v>
      </c>
      <c r="AW958" s="415">
        <f>AW959+AW960</f>
        <v>0</v>
      </c>
      <c r="AX958" s="415">
        <f t="shared" ref="AX958:AZ958" si="2414">AX959+AX960</f>
        <v>0</v>
      </c>
      <c r="AY958" s="415">
        <f t="shared" si="2414"/>
        <v>0</v>
      </c>
      <c r="AZ958" s="415">
        <f t="shared" si="2414"/>
        <v>61405.666249999995</v>
      </c>
      <c r="BA958" s="415"/>
      <c r="BB958" s="415"/>
      <c r="BC958" s="415"/>
      <c r="BD958" s="415"/>
      <c r="BE958" s="415"/>
      <c r="BF958" s="415"/>
      <c r="BG958" s="415"/>
      <c r="BH958" s="415"/>
      <c r="BI958" s="415">
        <f>BJ958+BK958+BL958+BM958</f>
        <v>16888.287369999998</v>
      </c>
      <c r="BJ958" s="415">
        <f>BJ959+BJ960</f>
        <v>0</v>
      </c>
      <c r="BK958" s="415">
        <f t="shared" ref="BK958" si="2415">BK959+BK960</f>
        <v>0</v>
      </c>
      <c r="BL958" s="415">
        <f t="shared" ref="BL958" si="2416">BL959+BL960</f>
        <v>0</v>
      </c>
      <c r="BM958" s="415">
        <f t="shared" ref="BM958" si="2417">BM959+BM960</f>
        <v>16888.287369999998</v>
      </c>
      <c r="BN958" s="415"/>
      <c r="BO958" s="415">
        <f>BP958+BQ958+BR958+BS958</f>
        <v>16888.287369999998</v>
      </c>
      <c r="BP958" s="415">
        <f>BP959+BP960</f>
        <v>0</v>
      </c>
      <c r="BQ958" s="415">
        <f t="shared" ref="BQ958:BR958" si="2418">BQ959+BQ960</f>
        <v>0</v>
      </c>
      <c r="BR958" s="415">
        <f t="shared" si="2418"/>
        <v>0</v>
      </c>
      <c r="BS958" s="415">
        <f>BS959</f>
        <v>16888.287369999998</v>
      </c>
      <c r="BT958" s="415"/>
      <c r="BU958" s="415"/>
      <c r="BV958" s="415">
        <f>BW958+BX958+BY958+BZ958</f>
        <v>0</v>
      </c>
      <c r="BW958" s="415">
        <f>BW959+BW960</f>
        <v>0</v>
      </c>
      <c r="BX958" s="415">
        <f t="shared" ref="BX958" si="2419">BX959+BX960</f>
        <v>0</v>
      </c>
      <c r="BY958" s="415">
        <f t="shared" ref="BY958" si="2420">BY959+BY960</f>
        <v>0</v>
      </c>
      <c r="BZ958" s="415">
        <f t="shared" ref="BZ958" si="2421">BZ959+BZ960</f>
        <v>0</v>
      </c>
      <c r="CA958" s="415"/>
      <c r="CB958" s="415"/>
      <c r="CC958" s="415"/>
      <c r="CD958" s="415"/>
      <c r="CE958" s="415"/>
      <c r="CF958" s="415"/>
      <c r="CG958" s="415"/>
      <c r="CH958" s="415"/>
      <c r="CI958" s="415"/>
      <c r="CJ958" s="415"/>
      <c r="CK958" s="415">
        <f>CL958+CM958+CN958+CO958</f>
        <v>0</v>
      </c>
      <c r="CL958" s="415">
        <f>CL959+CL960</f>
        <v>0</v>
      </c>
      <c r="CM958" s="415">
        <f t="shared" ref="CM958:CN958" si="2422">CM959+CM960</f>
        <v>0</v>
      </c>
      <c r="CN958" s="415">
        <f t="shared" si="2422"/>
        <v>0</v>
      </c>
      <c r="CO958" s="415">
        <v>0</v>
      </c>
    </row>
    <row r="959" spans="2:93" s="85" customFormat="1" ht="55.5" customHeight="1" x14ac:dyDescent="0.25">
      <c r="B959" s="175"/>
      <c r="C959" s="269" t="s">
        <v>31</v>
      </c>
      <c r="D959" s="182">
        <f>E959+F959+G959+H959</f>
        <v>61405.666249999995</v>
      </c>
      <c r="E959" s="182">
        <f>E932+E947</f>
        <v>0</v>
      </c>
      <c r="F959" s="182">
        <f>F932+F947</f>
        <v>0</v>
      </c>
      <c r="G959" s="182">
        <f>G932+G947</f>
        <v>0</v>
      </c>
      <c r="H959" s="182">
        <f>H953</f>
        <v>61405.666249999995</v>
      </c>
      <c r="I959" s="182">
        <f>Q959</f>
        <v>9198.5303600000007</v>
      </c>
      <c r="J959" s="569">
        <f>I959/D959</f>
        <v>0.14979937392992623</v>
      </c>
      <c r="K959" s="559"/>
      <c r="L959" s="559"/>
      <c r="M959" s="559"/>
      <c r="N959" s="559"/>
      <c r="O959" s="559"/>
      <c r="P959" s="559"/>
      <c r="Q959" s="182">
        <f>Q953</f>
        <v>9198.5303600000007</v>
      </c>
      <c r="R959" s="569">
        <f>Q959/H959</f>
        <v>0.14979937392992623</v>
      </c>
      <c r="S959" s="182">
        <f t="shared" si="2401"/>
        <v>9198.5303600000007</v>
      </c>
      <c r="T959" s="569">
        <f t="shared" si="2402"/>
        <v>0.14979937392992623</v>
      </c>
      <c r="U959" s="559"/>
      <c r="V959" s="559"/>
      <c r="W959" s="559"/>
      <c r="X959" s="559"/>
      <c r="Y959" s="559"/>
      <c r="Z959" s="559"/>
      <c r="AA959" s="182">
        <f>AA932+AA947</f>
        <v>9198.5303600000007</v>
      </c>
      <c r="AB959" s="569">
        <f>AA959/H959</f>
        <v>0.14979937392992623</v>
      </c>
      <c r="AC959" s="182">
        <f t="shared" si="2408"/>
        <v>61405.666249999995</v>
      </c>
      <c r="AD959" s="569">
        <f>AC959/D959</f>
        <v>1</v>
      </c>
      <c r="AE959" s="559"/>
      <c r="AF959" s="559"/>
      <c r="AG959" s="559"/>
      <c r="AH959" s="559"/>
      <c r="AI959" s="559"/>
      <c r="AJ959" s="559"/>
      <c r="AK959" s="182">
        <f>AK958</f>
        <v>61405.666249999995</v>
      </c>
      <c r="AL959" s="569">
        <f>AK959/D959</f>
        <v>1</v>
      </c>
      <c r="AM959" s="559"/>
      <c r="AN959" s="559"/>
      <c r="AO959" s="559"/>
      <c r="AP959" s="559"/>
      <c r="AQ959" s="559"/>
      <c r="AR959" s="559"/>
      <c r="AS959" s="559"/>
      <c r="AT959" s="559"/>
      <c r="AU959" s="559">
        <f>AV959-H959</f>
        <v>0</v>
      </c>
      <c r="AV959" s="559">
        <f>AW959+AX959+AY959+AZ959</f>
        <v>61405.666249999995</v>
      </c>
      <c r="AW959" s="482">
        <f>AW932+AW947</f>
        <v>0</v>
      </c>
      <c r="AX959" s="482">
        <f>AX932+AX947</f>
        <v>0</v>
      </c>
      <c r="AY959" s="482">
        <f>AY932+AY947</f>
        <v>0</v>
      </c>
      <c r="AZ959" s="482">
        <f>AZ952</f>
        <v>61405.666249999995</v>
      </c>
      <c r="BA959" s="120"/>
      <c r="BB959" s="120"/>
      <c r="BC959" s="120"/>
      <c r="BD959" s="120"/>
      <c r="BE959" s="120"/>
      <c r="BF959" s="120"/>
      <c r="BG959" s="120"/>
      <c r="BH959" s="120"/>
      <c r="BI959" s="491">
        <f>BJ959+BK959+BL959+BM959</f>
        <v>16888.287369999998</v>
      </c>
      <c r="BJ959" s="482">
        <f>BJ932+BJ947</f>
        <v>0</v>
      </c>
      <c r="BK959" s="482">
        <f>BK932+BK947</f>
        <v>0</v>
      </c>
      <c r="BL959" s="482">
        <f>BL932+BL947</f>
        <v>0</v>
      </c>
      <c r="BM959" s="540">
        <f>BM945</f>
        <v>16888.287369999998</v>
      </c>
      <c r="BN959" s="120"/>
      <c r="BO959" s="491">
        <f>BP959+BQ959+BR959+BS959</f>
        <v>16888.287369999998</v>
      </c>
      <c r="BP959" s="482">
        <f>BP932+BP947</f>
        <v>0</v>
      </c>
      <c r="BQ959" s="482">
        <f>BQ932+BQ947</f>
        <v>0</v>
      </c>
      <c r="BR959" s="482">
        <f>BR932+BR947</f>
        <v>0</v>
      </c>
      <c r="BS959" s="482">
        <f>BS945</f>
        <v>16888.287369999998</v>
      </c>
      <c r="BT959" s="120"/>
      <c r="BU959" s="120"/>
      <c r="BV959" s="491">
        <f>BW959+BX959+BY959+BZ959</f>
        <v>0</v>
      </c>
      <c r="BW959" s="433">
        <f>BW932+BW947</f>
        <v>0</v>
      </c>
      <c r="BX959" s="433">
        <f>BX932+BX947</f>
        <v>0</v>
      </c>
      <c r="BY959" s="433">
        <f>BY932+BY947</f>
        <v>0</v>
      </c>
      <c r="BZ959" s="433">
        <f>BZ932+BZ947</f>
        <v>0</v>
      </c>
      <c r="CA959" s="120"/>
      <c r="CB959" s="120"/>
      <c r="CC959" s="120"/>
      <c r="CD959" s="120"/>
      <c r="CE959" s="120"/>
      <c r="CF959" s="120"/>
      <c r="CG959" s="120"/>
      <c r="CH959" s="120"/>
      <c r="CI959" s="120"/>
      <c r="CJ959" s="120"/>
      <c r="CK959" s="491">
        <f>CL959+CM959+CN959+CO959</f>
        <v>0</v>
      </c>
      <c r="CL959" s="482">
        <f>CL932+CL947</f>
        <v>0</v>
      </c>
      <c r="CM959" s="482">
        <f>CM932+CM947</f>
        <v>0</v>
      </c>
      <c r="CN959" s="482">
        <f>CN932+CN947</f>
        <v>0</v>
      </c>
      <c r="CO959" s="482">
        <v>0</v>
      </c>
    </row>
    <row r="960" spans="2:93" s="83" customFormat="1" ht="55.5" hidden="1" customHeight="1" x14ac:dyDescent="0.25">
      <c r="B960" s="519"/>
      <c r="C960" s="271" t="s">
        <v>32</v>
      </c>
      <c r="D960" s="490">
        <f>E960+F960+G960+H960</f>
        <v>0</v>
      </c>
      <c r="E960" s="490">
        <f>E933</f>
        <v>0</v>
      </c>
      <c r="F960" s="490">
        <f>F933</f>
        <v>0</v>
      </c>
      <c r="G960" s="490">
        <f>G933</f>
        <v>0</v>
      </c>
      <c r="H960" s="490">
        <f>H933</f>
        <v>0</v>
      </c>
      <c r="I960" s="558">
        <f>Q960</f>
        <v>0</v>
      </c>
      <c r="J960" s="594"/>
      <c r="K960" s="558"/>
      <c r="L960" s="558"/>
      <c r="M960" s="558"/>
      <c r="N960" s="558"/>
      <c r="O960" s="558"/>
      <c r="P960" s="558"/>
      <c r="Q960" s="565">
        <f>Q933</f>
        <v>0</v>
      </c>
      <c r="R960" s="594">
        <v>0</v>
      </c>
      <c r="S960" s="558"/>
      <c r="T960" s="558"/>
      <c r="U960" s="558"/>
      <c r="V960" s="558"/>
      <c r="W960" s="558"/>
      <c r="X960" s="558"/>
      <c r="Y960" s="558"/>
      <c r="Z960" s="558"/>
      <c r="AA960" s="558"/>
      <c r="AB960" s="558"/>
      <c r="AC960" s="580"/>
      <c r="AD960" s="558"/>
      <c r="AE960" s="558"/>
      <c r="AF960" s="558"/>
      <c r="AG960" s="558"/>
      <c r="AH960" s="558"/>
      <c r="AI960" s="558"/>
      <c r="AJ960" s="558"/>
      <c r="AK960" s="558"/>
      <c r="AL960" s="580"/>
      <c r="AM960" s="558"/>
      <c r="AN960" s="558"/>
      <c r="AO960" s="558"/>
      <c r="AP960" s="558"/>
      <c r="AQ960" s="558"/>
      <c r="AR960" s="558"/>
      <c r="AS960" s="558"/>
      <c r="AT960" s="558"/>
      <c r="AU960" s="24">
        <v>0</v>
      </c>
      <c r="AV960" s="558">
        <f>AW960+AX960+AY960+AZ960</f>
        <v>0</v>
      </c>
      <c r="AW960" s="490">
        <f>AW933</f>
        <v>0</v>
      </c>
      <c r="AX960" s="490">
        <f>AX933</f>
        <v>0</v>
      </c>
      <c r="AY960" s="490">
        <f>AY933</f>
        <v>0</v>
      </c>
      <c r="AZ960" s="490">
        <f>AZ933</f>
        <v>0</v>
      </c>
      <c r="BA960" s="521"/>
      <c r="BB960" s="24"/>
      <c r="BC960" s="24"/>
      <c r="BD960" s="24"/>
      <c r="BE960" s="24"/>
      <c r="BF960" s="24"/>
      <c r="BG960" s="24"/>
      <c r="BH960" s="24"/>
      <c r="BI960" s="490">
        <f>BJ960+BK960+BL960+BM960</f>
        <v>0</v>
      </c>
      <c r="BJ960" s="490">
        <f>BJ933</f>
        <v>0</v>
      </c>
      <c r="BK960" s="490">
        <f>BK933</f>
        <v>0</v>
      </c>
      <c r="BL960" s="490">
        <f>BL933</f>
        <v>0</v>
      </c>
      <c r="BM960" s="539"/>
      <c r="BN960" s="24"/>
      <c r="BO960" s="490">
        <f>BP960+BQ960+BR960+BS960</f>
        <v>0</v>
      </c>
      <c r="BP960" s="490">
        <f>BP933</f>
        <v>0</v>
      </c>
      <c r="BQ960" s="490">
        <f>BQ933</f>
        <v>0</v>
      </c>
      <c r="BR960" s="490">
        <f>BR933</f>
        <v>0</v>
      </c>
      <c r="BS960" s="490"/>
      <c r="BT960" s="24"/>
      <c r="BU960" s="24"/>
      <c r="BV960" s="490">
        <f>BW960+BX960+BY960+BZ960</f>
        <v>0</v>
      </c>
      <c r="BW960" s="490">
        <f>BW933</f>
        <v>0</v>
      </c>
      <c r="BX960" s="490">
        <f>BX933</f>
        <v>0</v>
      </c>
      <c r="BY960" s="490">
        <f>BY933</f>
        <v>0</v>
      </c>
      <c r="BZ960" s="490">
        <f>BZ933</f>
        <v>0</v>
      </c>
      <c r="CA960" s="520"/>
      <c r="CB960" s="520"/>
      <c r="CC960" s="520"/>
      <c r="CD960" s="520"/>
      <c r="CE960" s="521"/>
      <c r="CF960" s="520"/>
      <c r="CG960" s="520"/>
      <c r="CH960" s="520"/>
      <c r="CI960" s="520"/>
      <c r="CJ960" s="24"/>
      <c r="CK960" s="490">
        <f>CL960+CM960+CN960+CO960</f>
        <v>0</v>
      </c>
      <c r="CL960" s="490">
        <f>CL933</f>
        <v>0</v>
      </c>
      <c r="CM960" s="490">
        <f>CM933</f>
        <v>0</v>
      </c>
      <c r="CN960" s="490">
        <f>CN933</f>
        <v>0</v>
      </c>
      <c r="CO960" s="490"/>
    </row>
    <row r="961" spans="2:93" s="85" customFormat="1" ht="55.5" hidden="1" customHeight="1" x14ac:dyDescent="0.25">
      <c r="B961" s="175"/>
      <c r="C961" s="127"/>
      <c r="D961" s="177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177"/>
      <c r="AV961" s="512"/>
      <c r="AW961" s="68"/>
      <c r="AX961" s="68"/>
      <c r="AY961" s="68"/>
      <c r="AZ961" s="68"/>
      <c r="BA961" s="170"/>
      <c r="BB961" s="177"/>
      <c r="BC961" s="177"/>
      <c r="BD961" s="177"/>
      <c r="BE961" s="177"/>
      <c r="BF961" s="177"/>
      <c r="BG961" s="177"/>
      <c r="BH961" s="177"/>
      <c r="BI961" s="177"/>
      <c r="BJ961" s="68"/>
      <c r="BK961" s="68"/>
      <c r="BL961" s="68"/>
      <c r="BM961" s="68"/>
      <c r="BN961" s="177"/>
      <c r="BO961" s="177"/>
      <c r="BP961" s="68"/>
      <c r="BQ961" s="68"/>
      <c r="BR961" s="68"/>
      <c r="BS961" s="68"/>
      <c r="BT961" s="177"/>
      <c r="BU961" s="177"/>
      <c r="BV961" s="177"/>
      <c r="BW961" s="68"/>
      <c r="BX961" s="68"/>
      <c r="BY961" s="68"/>
      <c r="BZ961" s="68"/>
      <c r="CA961" s="177"/>
      <c r="CB961" s="177"/>
      <c r="CC961" s="177"/>
      <c r="CD961" s="177"/>
      <c r="CE961" s="170"/>
      <c r="CF961" s="177"/>
      <c r="CG961" s="177"/>
      <c r="CH961" s="177"/>
      <c r="CI961" s="177"/>
      <c r="CJ961" s="177"/>
      <c r="CK961" s="177"/>
      <c r="CL961" s="68"/>
      <c r="CM961" s="68"/>
      <c r="CN961" s="68"/>
      <c r="CO961" s="68"/>
    </row>
    <row r="962" spans="2:93" s="27" customFormat="1" ht="36" customHeight="1" x14ac:dyDescent="0.25">
      <c r="B962" s="885" t="s">
        <v>228</v>
      </c>
      <c r="C962" s="875"/>
      <c r="D962" s="875"/>
      <c r="E962" s="875"/>
      <c r="F962" s="875"/>
      <c r="G962" s="875"/>
      <c r="H962" s="875"/>
      <c r="I962" s="875"/>
      <c r="J962" s="875"/>
      <c r="K962" s="875"/>
      <c r="L962" s="875"/>
      <c r="M962" s="875"/>
      <c r="N962" s="875"/>
      <c r="O962" s="875"/>
      <c r="P962" s="875"/>
      <c r="Q962" s="875"/>
      <c r="R962" s="875"/>
      <c r="S962" s="875"/>
      <c r="T962" s="875"/>
      <c r="U962" s="875"/>
      <c r="V962" s="875"/>
      <c r="W962" s="875"/>
      <c r="X962" s="875"/>
      <c r="Y962" s="875"/>
      <c r="Z962" s="875"/>
      <c r="AA962" s="875"/>
      <c r="AB962" s="875"/>
      <c r="AC962" s="875"/>
      <c r="AD962" s="875"/>
      <c r="AE962" s="875"/>
      <c r="AF962" s="875"/>
      <c r="AG962" s="875"/>
      <c r="AH962" s="875"/>
      <c r="AI962" s="875"/>
      <c r="AJ962" s="875"/>
      <c r="AK962" s="875"/>
      <c r="AL962" s="875"/>
      <c r="AM962" s="875"/>
      <c r="AN962" s="875"/>
      <c r="AO962" s="875"/>
      <c r="AP962" s="875"/>
      <c r="AQ962" s="875"/>
      <c r="AR962" s="875"/>
      <c r="AS962" s="875"/>
      <c r="AT962" s="875"/>
      <c r="AU962" s="875"/>
      <c r="AV962" s="875"/>
      <c r="AW962" s="875"/>
      <c r="AX962" s="875"/>
      <c r="AY962" s="875"/>
      <c r="AZ962" s="875"/>
      <c r="BA962" s="875"/>
      <c r="BB962" s="875"/>
      <c r="BC962" s="875"/>
      <c r="BD962" s="875"/>
      <c r="BE962" s="875"/>
      <c r="BF962" s="875"/>
      <c r="BG962" s="875"/>
      <c r="BH962" s="875"/>
      <c r="BI962" s="875"/>
      <c r="BJ962" s="875"/>
      <c r="BK962" s="875"/>
      <c r="BL962" s="875"/>
      <c r="BM962" s="875"/>
      <c r="BN962" s="875"/>
      <c r="BO962" s="875"/>
      <c r="BP962" s="875"/>
      <c r="BQ962" s="875"/>
      <c r="BR962" s="875"/>
      <c r="BS962" s="875"/>
      <c r="BT962" s="875"/>
      <c r="BU962" s="875"/>
      <c r="BV962" s="875"/>
      <c r="BW962" s="875"/>
      <c r="BX962" s="875"/>
      <c r="BY962" s="875"/>
      <c r="BZ962" s="875"/>
      <c r="CA962" s="875"/>
      <c r="CB962" s="875"/>
      <c r="CC962" s="875"/>
      <c r="CD962" s="875"/>
      <c r="CE962" s="875"/>
      <c r="CF962" s="875"/>
      <c r="CG962" s="875"/>
      <c r="CH962" s="875"/>
      <c r="CI962" s="875"/>
      <c r="CJ962" s="875"/>
      <c r="CK962" s="875"/>
    </row>
    <row r="963" spans="2:93" s="446" customFormat="1" ht="66" customHeight="1" x14ac:dyDescent="0.25">
      <c r="B963" s="452" t="s">
        <v>34</v>
      </c>
      <c r="C963" s="453" t="s">
        <v>189</v>
      </c>
      <c r="D963" s="405">
        <f>E963+F963+G963+H963</f>
        <v>19011</v>
      </c>
      <c r="E963" s="405">
        <v>18702.884719999998</v>
      </c>
      <c r="F963" s="405">
        <v>110</v>
      </c>
      <c r="G963" s="405">
        <v>6</v>
      </c>
      <c r="H963" s="405">
        <v>192.11528000000001</v>
      </c>
      <c r="I963" s="405">
        <f>K963+M963+O963+Q963</f>
        <v>3142.3983400000002</v>
      </c>
      <c r="J963" s="584">
        <f>I963/D963</f>
        <v>0.16529368996896535</v>
      </c>
      <c r="K963" s="405">
        <v>2834.2830600000002</v>
      </c>
      <c r="L963" s="584">
        <f>K963/E963</f>
        <v>0.15154256161185387</v>
      </c>
      <c r="M963" s="405">
        <v>110</v>
      </c>
      <c r="N963" s="584">
        <f>M963/F963</f>
        <v>1</v>
      </c>
      <c r="O963" s="405">
        <v>6</v>
      </c>
      <c r="P963" s="584">
        <f>O963/G963</f>
        <v>1</v>
      </c>
      <c r="Q963" s="405">
        <v>192.11528000000001</v>
      </c>
      <c r="R963" s="584">
        <f>Q963/H963</f>
        <v>1</v>
      </c>
      <c r="S963" s="405">
        <f>U963+W963+Y963+AA963</f>
        <v>3142.3983400000002</v>
      </c>
      <c r="T963" s="584">
        <f>S963/D963</f>
        <v>0.16529368996896535</v>
      </c>
      <c r="U963" s="405">
        <f>K963</f>
        <v>2834.2830600000002</v>
      </c>
      <c r="V963" s="584">
        <f>U963/E963</f>
        <v>0.15154256161185387</v>
      </c>
      <c r="W963" s="405">
        <f>M963</f>
        <v>110</v>
      </c>
      <c r="X963" s="584">
        <f>W963/F963</f>
        <v>1</v>
      </c>
      <c r="Y963" s="405">
        <f>O963</f>
        <v>6</v>
      </c>
      <c r="Z963" s="584">
        <f>Y963/G963</f>
        <v>1</v>
      </c>
      <c r="AA963" s="405">
        <f>Q963</f>
        <v>192.11528000000001</v>
      </c>
      <c r="AB963" s="584">
        <f>AA963/H963</f>
        <v>1</v>
      </c>
      <c r="AC963" s="405">
        <f>AE963+AG963+AI963+AK963</f>
        <v>3142.3983400000002</v>
      </c>
      <c r="AD963" s="584">
        <f>AC963/D963</f>
        <v>0.16529368996896535</v>
      </c>
      <c r="AE963" s="405">
        <f>U963</f>
        <v>2834.2830600000002</v>
      </c>
      <c r="AF963" s="584">
        <f>AE963/E963</f>
        <v>0.15154256161185387</v>
      </c>
      <c r="AG963" s="405">
        <f>W963</f>
        <v>110</v>
      </c>
      <c r="AH963" s="584">
        <f>AG963/F963</f>
        <v>1</v>
      </c>
      <c r="AI963" s="405">
        <f>Y963</f>
        <v>6</v>
      </c>
      <c r="AJ963" s="584">
        <f>AI963/G963</f>
        <v>1</v>
      </c>
      <c r="AK963" s="405">
        <f>AA963</f>
        <v>192.11528000000001</v>
      </c>
      <c r="AL963" s="584">
        <f>AK963/H963</f>
        <v>1</v>
      </c>
      <c r="AM963" s="408"/>
      <c r="AN963" s="408"/>
      <c r="AO963" s="408"/>
      <c r="AP963" s="408"/>
      <c r="AQ963" s="408"/>
      <c r="AR963" s="408"/>
      <c r="AS963" s="408"/>
      <c r="AT963" s="408"/>
      <c r="AU963" s="404">
        <f>AW963-E963</f>
        <v>308.1152800000018</v>
      </c>
      <c r="AV963" s="404">
        <f>AW963+AX963+AY963+AZ963</f>
        <v>19011</v>
      </c>
      <c r="AW963" s="404">
        <f>19511-500</f>
        <v>19011</v>
      </c>
      <c r="AX963" s="404"/>
      <c r="AY963" s="404"/>
      <c r="AZ963" s="404"/>
      <c r="BA963" s="404">
        <f>BB963+BC963+BD963</f>
        <v>0</v>
      </c>
      <c r="BB963" s="404"/>
      <c r="BC963" s="404"/>
      <c r="BD963" s="404"/>
      <c r="BE963" s="404">
        <f>BF963+BG963+BH963</f>
        <v>18702.884719999998</v>
      </c>
      <c r="BF963" s="404">
        <f>E963</f>
        <v>18702.884719999998</v>
      </c>
      <c r="BG963" s="404"/>
      <c r="BH963" s="404"/>
      <c r="BI963" s="404">
        <f>BJ963+BK963+BL963+BM963</f>
        <v>19624</v>
      </c>
      <c r="BJ963" s="404">
        <f>19850-226</f>
        <v>19624</v>
      </c>
      <c r="BK963" s="404"/>
      <c r="BL963" s="404"/>
      <c r="BM963" s="404"/>
      <c r="BN963" s="404">
        <v>0</v>
      </c>
      <c r="BO963" s="404">
        <f>BP963+BQ963+BR963+BS963</f>
        <v>19624</v>
      </c>
      <c r="BP963" s="404">
        <f>19850-226</f>
        <v>19624</v>
      </c>
      <c r="BQ963" s="404"/>
      <c r="BR963" s="404"/>
      <c r="BS963" s="404"/>
      <c r="BT963" s="404">
        <f t="shared" ref="BT963:BU963" si="2423">BL963</f>
        <v>0</v>
      </c>
      <c r="BU963" s="404">
        <f t="shared" si="2423"/>
        <v>0</v>
      </c>
      <c r="BV963" s="404">
        <f>BW963+BX963+BY963+BZ963</f>
        <v>19793.5</v>
      </c>
      <c r="BW963" s="404">
        <f>19850-56.5</f>
        <v>19793.5</v>
      </c>
      <c r="BX963" s="404"/>
      <c r="BY963" s="404"/>
      <c r="BZ963" s="404"/>
      <c r="CA963" s="404">
        <f>CB963+CC963+CD963</f>
        <v>0</v>
      </c>
      <c r="CB963" s="404"/>
      <c r="CC963" s="404"/>
      <c r="CD963" s="404"/>
      <c r="CE963" s="404">
        <f>CF963+CH963+CI963</f>
        <v>19793.5</v>
      </c>
      <c r="CF963" s="404">
        <f>BW963</f>
        <v>19793.5</v>
      </c>
      <c r="CG963" s="404"/>
      <c r="CH963" s="404">
        <f t="shared" ref="CH963" si="2424">BY963</f>
        <v>0</v>
      </c>
      <c r="CI963" s="404">
        <f t="shared" ref="CI963" si="2425">BZ963</f>
        <v>0</v>
      </c>
      <c r="CJ963" s="404">
        <v>0</v>
      </c>
      <c r="CK963" s="404">
        <f>CL963+CM963+CN963+CO963</f>
        <v>19793.5</v>
      </c>
      <c r="CL963" s="404">
        <f>19850-56.5</f>
        <v>19793.5</v>
      </c>
      <c r="CM963" s="404"/>
      <c r="CN963" s="408"/>
      <c r="CO963" s="408"/>
    </row>
    <row r="964" spans="2:93" s="27" customFormat="1" ht="18" hidden="1" customHeight="1" x14ac:dyDescent="0.25">
      <c r="B964" s="235" t="s">
        <v>16</v>
      </c>
      <c r="C964" s="236" t="s">
        <v>157</v>
      </c>
      <c r="D964" s="797"/>
      <c r="E964" s="797"/>
      <c r="F964" s="797"/>
      <c r="G964" s="797"/>
      <c r="H964" s="797"/>
      <c r="I964" s="405">
        <f t="shared" ref="I964:I976" si="2426">K964+M964</f>
        <v>0</v>
      </c>
      <c r="J964" s="584" t="e">
        <f t="shared" ref="J964:J976" si="2427">I964/D964</f>
        <v>#DIV/0!</v>
      </c>
      <c r="K964" s="405"/>
      <c r="L964" s="584" t="e">
        <f t="shared" ref="L964:L976" si="2428">K964/E964</f>
        <v>#DIV/0!</v>
      </c>
      <c r="M964" s="86"/>
      <c r="N964" s="86"/>
      <c r="O964" s="86"/>
      <c r="P964" s="86"/>
      <c r="Q964" s="86"/>
      <c r="R964" s="86"/>
      <c r="S964" s="405">
        <f t="shared" ref="S964:S976" si="2429">U964+W964</f>
        <v>0</v>
      </c>
      <c r="T964" s="584" t="e">
        <f t="shared" ref="T964:T976" si="2430">S964/D964</f>
        <v>#DIV/0!</v>
      </c>
      <c r="U964" s="405"/>
      <c r="V964" s="584" t="e">
        <f t="shared" ref="V964:V976" si="2431">U964/E964</f>
        <v>#DIV/0!</v>
      </c>
      <c r="W964" s="86"/>
      <c r="X964" s="86"/>
      <c r="Y964" s="86"/>
      <c r="Z964" s="86"/>
      <c r="AA964" s="86"/>
      <c r="AB964" s="86"/>
      <c r="AC964" s="405">
        <f t="shared" ref="AC964:AC976" si="2432">AE964+AG964+AI964+AK964</f>
        <v>0</v>
      </c>
      <c r="AD964" s="584" t="e">
        <f t="shared" ref="AD964:AD976" si="2433">AC964/D964</f>
        <v>#DIV/0!</v>
      </c>
      <c r="AE964" s="405"/>
      <c r="AF964" s="584" t="e">
        <f t="shared" ref="AF964:AF976" si="2434">AE964/E964</f>
        <v>#DIV/0!</v>
      </c>
      <c r="AG964" s="86"/>
      <c r="AH964" s="86"/>
      <c r="AI964" s="86"/>
      <c r="AJ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404"/>
      <c r="AW964" s="404"/>
      <c r="AX964" s="404"/>
      <c r="AY964" s="404"/>
      <c r="AZ964" s="404"/>
      <c r="BA964" s="404"/>
      <c r="BB964" s="404"/>
      <c r="BC964" s="404"/>
      <c r="BD964" s="404"/>
      <c r="BE964" s="404"/>
      <c r="BF964" s="404"/>
      <c r="BG964" s="404"/>
      <c r="BH964" s="404"/>
      <c r="BI964" s="404"/>
      <c r="BJ964" s="404"/>
      <c r="BK964" s="404"/>
      <c r="BL964" s="404"/>
      <c r="BM964" s="404"/>
      <c r="BN964" s="404"/>
      <c r="BO964" s="404"/>
      <c r="BP964" s="404"/>
      <c r="BQ964" s="404"/>
      <c r="BR964" s="404"/>
      <c r="BS964" s="404"/>
      <c r="BT964" s="404"/>
      <c r="BU964" s="404"/>
      <c r="BV964" s="404"/>
      <c r="BW964" s="404"/>
      <c r="BX964" s="404"/>
      <c r="BY964" s="404"/>
      <c r="BZ964" s="404"/>
      <c r="CA964" s="404"/>
      <c r="CB964" s="404"/>
      <c r="CC964" s="404"/>
      <c r="CD964" s="404"/>
      <c r="CE964" s="404"/>
      <c r="CF964" s="404"/>
      <c r="CG964" s="404"/>
      <c r="CH964" s="404"/>
      <c r="CI964" s="404"/>
      <c r="CJ964" s="404"/>
      <c r="CK964" s="404"/>
      <c r="CL964" s="86"/>
      <c r="CM964" s="86"/>
      <c r="CN964" s="86"/>
      <c r="CO964" s="86"/>
    </row>
    <row r="965" spans="2:93" s="27" customFormat="1" ht="21" hidden="1" customHeight="1" x14ac:dyDescent="0.25">
      <c r="B965" s="235" t="s">
        <v>17</v>
      </c>
      <c r="C965" s="236" t="s">
        <v>158</v>
      </c>
      <c r="D965" s="797"/>
      <c r="E965" s="797"/>
      <c r="F965" s="797"/>
      <c r="G965" s="797"/>
      <c r="H965" s="797"/>
      <c r="I965" s="405">
        <f t="shared" si="2426"/>
        <v>0</v>
      </c>
      <c r="J965" s="584" t="e">
        <f t="shared" si="2427"/>
        <v>#DIV/0!</v>
      </c>
      <c r="K965" s="405"/>
      <c r="L965" s="584" t="e">
        <f t="shared" si="2428"/>
        <v>#DIV/0!</v>
      </c>
      <c r="M965" s="86"/>
      <c r="N965" s="86"/>
      <c r="O965" s="86"/>
      <c r="P965" s="86"/>
      <c r="Q965" s="86"/>
      <c r="R965" s="86"/>
      <c r="S965" s="405">
        <f t="shared" si="2429"/>
        <v>0</v>
      </c>
      <c r="T965" s="584" t="e">
        <f t="shared" si="2430"/>
        <v>#DIV/0!</v>
      </c>
      <c r="U965" s="405"/>
      <c r="V965" s="584" t="e">
        <f t="shared" si="2431"/>
        <v>#DIV/0!</v>
      </c>
      <c r="W965" s="86"/>
      <c r="X965" s="86"/>
      <c r="Y965" s="86"/>
      <c r="Z965" s="86"/>
      <c r="AA965" s="86"/>
      <c r="AB965" s="86"/>
      <c r="AC965" s="405">
        <f t="shared" si="2432"/>
        <v>0</v>
      </c>
      <c r="AD965" s="584" t="e">
        <f t="shared" si="2433"/>
        <v>#DIV/0!</v>
      </c>
      <c r="AE965" s="405"/>
      <c r="AF965" s="584" t="e">
        <f t="shared" si="2434"/>
        <v>#DIV/0!</v>
      </c>
      <c r="AG965" s="86"/>
      <c r="AH965" s="86"/>
      <c r="AI965" s="86"/>
      <c r="AJ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404"/>
      <c r="AW965" s="404"/>
      <c r="AX965" s="404"/>
      <c r="AY965" s="404"/>
      <c r="AZ965" s="404"/>
      <c r="BA965" s="404"/>
      <c r="BB965" s="404"/>
      <c r="BC965" s="404"/>
      <c r="BD965" s="404"/>
      <c r="BE965" s="404"/>
      <c r="BF965" s="404"/>
      <c r="BG965" s="404"/>
      <c r="BH965" s="404"/>
      <c r="BI965" s="404"/>
      <c r="BJ965" s="404"/>
      <c r="BK965" s="404"/>
      <c r="BL965" s="404"/>
      <c r="BM965" s="404"/>
      <c r="BN965" s="404"/>
      <c r="BO965" s="404"/>
      <c r="BP965" s="404"/>
      <c r="BQ965" s="404"/>
      <c r="BR965" s="404"/>
      <c r="BS965" s="404"/>
      <c r="BT965" s="404"/>
      <c r="BU965" s="404"/>
      <c r="BV965" s="404"/>
      <c r="BW965" s="404"/>
      <c r="BX965" s="404"/>
      <c r="BY965" s="404"/>
      <c r="BZ965" s="404"/>
      <c r="CA965" s="404"/>
      <c r="CB965" s="404"/>
      <c r="CC965" s="404"/>
      <c r="CD965" s="404"/>
      <c r="CE965" s="404"/>
      <c r="CF965" s="404"/>
      <c r="CG965" s="404"/>
      <c r="CH965" s="404"/>
      <c r="CI965" s="404"/>
      <c r="CJ965" s="404"/>
      <c r="CK965" s="404"/>
      <c r="CL965" s="86"/>
      <c r="CM965" s="86"/>
      <c r="CN965" s="86"/>
      <c r="CO965" s="86"/>
    </row>
    <row r="966" spans="2:93" s="27" customFormat="1" ht="92.25" hidden="1" customHeight="1" x14ac:dyDescent="0.25">
      <c r="B966" s="175" t="s">
        <v>13</v>
      </c>
      <c r="C966" s="237" t="s">
        <v>159</v>
      </c>
      <c r="D966" s="797"/>
      <c r="E966" s="797"/>
      <c r="F966" s="797"/>
      <c r="G966" s="797"/>
      <c r="H966" s="797"/>
      <c r="I966" s="405">
        <f t="shared" si="2426"/>
        <v>0</v>
      </c>
      <c r="J966" s="584" t="e">
        <f t="shared" si="2427"/>
        <v>#DIV/0!</v>
      </c>
      <c r="K966" s="405"/>
      <c r="L966" s="584" t="e">
        <f t="shared" si="2428"/>
        <v>#DIV/0!</v>
      </c>
      <c r="M966" s="86"/>
      <c r="N966" s="86"/>
      <c r="O966" s="86"/>
      <c r="P966" s="86"/>
      <c r="Q966" s="86"/>
      <c r="R966" s="86"/>
      <c r="S966" s="405">
        <f t="shared" si="2429"/>
        <v>0</v>
      </c>
      <c r="T966" s="584" t="e">
        <f t="shared" si="2430"/>
        <v>#DIV/0!</v>
      </c>
      <c r="U966" s="405"/>
      <c r="V966" s="584" t="e">
        <f t="shared" si="2431"/>
        <v>#DIV/0!</v>
      </c>
      <c r="W966" s="86"/>
      <c r="X966" s="86"/>
      <c r="Y966" s="86"/>
      <c r="Z966" s="86"/>
      <c r="AA966" s="86"/>
      <c r="AB966" s="86"/>
      <c r="AC966" s="405">
        <f t="shared" si="2432"/>
        <v>0</v>
      </c>
      <c r="AD966" s="584" t="e">
        <f t="shared" si="2433"/>
        <v>#DIV/0!</v>
      </c>
      <c r="AE966" s="405"/>
      <c r="AF966" s="584" t="e">
        <f t="shared" si="2434"/>
        <v>#DIV/0!</v>
      </c>
      <c r="AG966" s="86"/>
      <c r="AH966" s="86"/>
      <c r="AI966" s="86"/>
      <c r="AJ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404"/>
      <c r="AW966" s="404"/>
      <c r="AX966" s="404"/>
      <c r="AY966" s="404"/>
      <c r="AZ966" s="404"/>
      <c r="BA966" s="404"/>
      <c r="BB966" s="404"/>
      <c r="BC966" s="404"/>
      <c r="BD966" s="404"/>
      <c r="BE966" s="404"/>
      <c r="BF966" s="404"/>
      <c r="BG966" s="404"/>
      <c r="BH966" s="404"/>
      <c r="BI966" s="404"/>
      <c r="BJ966" s="404"/>
      <c r="BK966" s="404"/>
      <c r="BL966" s="404"/>
      <c r="BM966" s="404"/>
      <c r="BN966" s="404"/>
      <c r="BO966" s="404"/>
      <c r="BP966" s="404"/>
      <c r="BQ966" s="404"/>
      <c r="BR966" s="404"/>
      <c r="BS966" s="404"/>
      <c r="BT966" s="404"/>
      <c r="BU966" s="404"/>
      <c r="BV966" s="404"/>
      <c r="BW966" s="404"/>
      <c r="BX966" s="404"/>
      <c r="BY966" s="404"/>
      <c r="BZ966" s="404"/>
      <c r="CA966" s="404"/>
      <c r="CB966" s="404"/>
      <c r="CC966" s="404"/>
      <c r="CD966" s="404"/>
      <c r="CE966" s="404"/>
      <c r="CF966" s="404"/>
      <c r="CG966" s="404"/>
      <c r="CH966" s="404"/>
      <c r="CI966" s="404"/>
      <c r="CJ966" s="404"/>
      <c r="CK966" s="404"/>
      <c r="CL966" s="86"/>
      <c r="CM966" s="86"/>
      <c r="CN966" s="86"/>
      <c r="CO966" s="86"/>
    </row>
    <row r="967" spans="2:93" s="32" customFormat="1" ht="45.75" hidden="1" customHeight="1" x14ac:dyDescent="0.2">
      <c r="B967" s="871" t="s">
        <v>25</v>
      </c>
      <c r="C967" s="871"/>
      <c r="D967" s="798" t="e">
        <f>D811+#REF!+D839+D963+D966</f>
        <v>#REF!</v>
      </c>
      <c r="E967" s="798" t="e">
        <f>E811+#REF!+E839+E963+E966</f>
        <v>#REF!</v>
      </c>
      <c r="F967" s="798"/>
      <c r="G967" s="798" t="e">
        <f>G811+#REF!+G839+G963+G966</f>
        <v>#REF!</v>
      </c>
      <c r="H967" s="798" t="e">
        <f>H811+#REF!+H839+H963+H966</f>
        <v>#REF!</v>
      </c>
      <c r="I967" s="405">
        <f t="shared" si="2426"/>
        <v>0</v>
      </c>
      <c r="J967" s="584" t="e">
        <f t="shared" si="2427"/>
        <v>#REF!</v>
      </c>
      <c r="K967" s="405"/>
      <c r="L967" s="584" t="e">
        <f t="shared" si="2428"/>
        <v>#REF!</v>
      </c>
      <c r="M967" s="87"/>
      <c r="N967" s="87"/>
      <c r="O967" s="87"/>
      <c r="P967" s="87"/>
      <c r="Q967" s="87"/>
      <c r="R967" s="87"/>
      <c r="S967" s="405">
        <f t="shared" si="2429"/>
        <v>0</v>
      </c>
      <c r="T967" s="584" t="e">
        <f t="shared" si="2430"/>
        <v>#REF!</v>
      </c>
      <c r="U967" s="405"/>
      <c r="V967" s="584" t="e">
        <f t="shared" si="2431"/>
        <v>#REF!</v>
      </c>
      <c r="W967" s="87"/>
      <c r="X967" s="87"/>
      <c r="Y967" s="87" t="e">
        <f>Y811+#REF!+Y839+Y963+Y966</f>
        <v>#REF!</v>
      </c>
      <c r="Z967" s="87"/>
      <c r="AA967" s="87"/>
      <c r="AB967" s="87"/>
      <c r="AC967" s="405" t="e">
        <f t="shared" si="2432"/>
        <v>#REF!</v>
      </c>
      <c r="AD967" s="584" t="e">
        <f t="shared" si="2433"/>
        <v>#REF!</v>
      </c>
      <c r="AE967" s="405"/>
      <c r="AF967" s="584" t="e">
        <f t="shared" si="2434"/>
        <v>#REF!</v>
      </c>
      <c r="AG967" s="87"/>
      <c r="AH967" s="87"/>
      <c r="AI967" s="87" t="e">
        <f>AI811+#REF!+AI839+AI963+AI966</f>
        <v>#REF!</v>
      </c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 t="e">
        <f>AU811+#REF!+AU839+AU963+AU966</f>
        <v>#REF!</v>
      </c>
      <c r="AV967" s="404" t="e">
        <f>AV811+#REF!+AV839+AV963+AV966</f>
        <v>#REF!</v>
      </c>
      <c r="AW967" s="404" t="e">
        <f>AW811+#REF!+AW839+AW963+AW966</f>
        <v>#REF!</v>
      </c>
      <c r="AX967" s="404"/>
      <c r="AY967" s="404" t="e">
        <f>AY811+#REF!+AY839+AY963+AY966</f>
        <v>#REF!</v>
      </c>
      <c r="AZ967" s="404" t="e">
        <f>AZ811+#REF!+AZ839+AZ963+AZ966</f>
        <v>#REF!</v>
      </c>
      <c r="BA967" s="404"/>
      <c r="BB967" s="404"/>
      <c r="BC967" s="404"/>
      <c r="BD967" s="404"/>
      <c r="BE967" s="404"/>
      <c r="BF967" s="404"/>
      <c r="BG967" s="404"/>
      <c r="BH967" s="404"/>
      <c r="BI967" s="404" t="e">
        <f>BI811+#REF!+BI839+BI963+BI966</f>
        <v>#REF!</v>
      </c>
      <c r="BJ967" s="404" t="e">
        <f>BJ811+#REF!+BJ839+BJ963+BJ966</f>
        <v>#REF!</v>
      </c>
      <c r="BK967" s="404"/>
      <c r="BL967" s="404" t="e">
        <f>BL811+#REF!+BL839+BL963+BL966</f>
        <v>#REF!</v>
      </c>
      <c r="BM967" s="404" t="e">
        <f>BM811+#REF!+BM839+BM963+BM966</f>
        <v>#REF!</v>
      </c>
      <c r="BN967" s="404"/>
      <c r="BO967" s="404" t="e">
        <f>BO811+#REF!+BO839+BO963+BO966</f>
        <v>#REF!</v>
      </c>
      <c r="BP967" s="404" t="e">
        <f>BP811+#REF!+BP839+BP963+BP966</f>
        <v>#REF!</v>
      </c>
      <c r="BQ967" s="404"/>
      <c r="BR967" s="404" t="e">
        <f>BR811+#REF!+BR839+BR963+BR966</f>
        <v>#REF!</v>
      </c>
      <c r="BS967" s="404" t="e">
        <f>BS811+#REF!+BS839+BS963+BS966</f>
        <v>#REF!</v>
      </c>
      <c r="BT967" s="404"/>
      <c r="BU967" s="404"/>
      <c r="BV967" s="404" t="e">
        <f>BV811+#REF!+BV839+BV963+BV966</f>
        <v>#REF!</v>
      </c>
      <c r="BW967" s="404" t="e">
        <f>BW811+#REF!+BW839+BW963+BW966</f>
        <v>#REF!</v>
      </c>
      <c r="BX967" s="404"/>
      <c r="BY967" s="404" t="e">
        <f>BY811+#REF!+BY839+BY963+BY966</f>
        <v>#REF!</v>
      </c>
      <c r="BZ967" s="404" t="e">
        <f>BZ811+#REF!+BZ839+BZ963+BZ966</f>
        <v>#REF!</v>
      </c>
      <c r="CA967" s="404"/>
      <c r="CB967" s="404"/>
      <c r="CC967" s="404"/>
      <c r="CD967" s="404"/>
      <c r="CE967" s="404"/>
      <c r="CF967" s="404"/>
      <c r="CG967" s="404"/>
      <c r="CH967" s="404"/>
      <c r="CI967" s="404"/>
      <c r="CJ967" s="404"/>
      <c r="CK967" s="404" t="e">
        <f>CK811+#REF!+CK839+CK963+CK966</f>
        <v>#REF!</v>
      </c>
      <c r="CL967" s="87" t="e">
        <f>CL811+#REF!+CL839+CL963+CL966</f>
        <v>#REF!</v>
      </c>
      <c r="CM967" s="87"/>
      <c r="CN967" s="87" t="e">
        <f>CN811+#REF!+CN839+CN963+CN966</f>
        <v>#REF!</v>
      </c>
      <c r="CO967" s="87" t="e">
        <f>CO811+#REF!+CO839+CO963+CO966</f>
        <v>#REF!</v>
      </c>
    </row>
    <row r="968" spans="2:93" s="32" customFormat="1" ht="10.5" hidden="1" customHeight="1" x14ac:dyDescent="0.25">
      <c r="B968" s="238"/>
      <c r="C968" s="88"/>
      <c r="D968" s="799"/>
      <c r="E968" s="799"/>
      <c r="F968" s="799"/>
      <c r="G968" s="799"/>
      <c r="H968" s="799"/>
      <c r="I968" s="405">
        <f t="shared" si="2426"/>
        <v>0</v>
      </c>
      <c r="J968" s="584" t="e">
        <f t="shared" si="2427"/>
        <v>#DIV/0!</v>
      </c>
      <c r="K968" s="405"/>
      <c r="L968" s="584" t="e">
        <f t="shared" si="2428"/>
        <v>#DIV/0!</v>
      </c>
      <c r="M968" s="89"/>
      <c r="N968" s="89"/>
      <c r="O968" s="89"/>
      <c r="P968" s="89"/>
      <c r="Q968" s="89"/>
      <c r="R968" s="89"/>
      <c r="S968" s="405">
        <f t="shared" si="2429"/>
        <v>0</v>
      </c>
      <c r="T968" s="584" t="e">
        <f t="shared" si="2430"/>
        <v>#DIV/0!</v>
      </c>
      <c r="U968" s="405"/>
      <c r="V968" s="584" t="e">
        <f t="shared" si="2431"/>
        <v>#DIV/0!</v>
      </c>
      <c r="W968" s="89"/>
      <c r="X968" s="89"/>
      <c r="Y968" s="89"/>
      <c r="Z968" s="89"/>
      <c r="AA968" s="89"/>
      <c r="AB968" s="89"/>
      <c r="AC968" s="405">
        <f t="shared" si="2432"/>
        <v>0</v>
      </c>
      <c r="AD968" s="584" t="e">
        <f t="shared" si="2433"/>
        <v>#DIV/0!</v>
      </c>
      <c r="AE968" s="405"/>
      <c r="AF968" s="584" t="e">
        <f t="shared" si="2434"/>
        <v>#DIV/0!</v>
      </c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404"/>
      <c r="AW968" s="404"/>
      <c r="AX968" s="404"/>
      <c r="AY968" s="404"/>
      <c r="AZ968" s="404"/>
      <c r="BA968" s="404"/>
      <c r="BB968" s="404"/>
      <c r="BC968" s="404"/>
      <c r="BD968" s="404"/>
      <c r="BE968" s="404"/>
      <c r="BF968" s="404"/>
      <c r="BG968" s="404"/>
      <c r="BH968" s="404"/>
      <c r="BI968" s="404"/>
      <c r="BJ968" s="404"/>
      <c r="BK968" s="404"/>
      <c r="BL968" s="404"/>
      <c r="BM968" s="404"/>
      <c r="BN968" s="404"/>
      <c r="BO968" s="404"/>
      <c r="BP968" s="404"/>
      <c r="BQ968" s="404"/>
      <c r="BR968" s="404"/>
      <c r="BS968" s="404"/>
      <c r="BT968" s="404"/>
      <c r="BU968" s="404"/>
      <c r="BV968" s="404"/>
      <c r="BW968" s="404"/>
      <c r="BX968" s="404"/>
      <c r="BY968" s="404"/>
      <c r="BZ968" s="404"/>
      <c r="CA968" s="404"/>
      <c r="CB968" s="404"/>
      <c r="CC968" s="404"/>
      <c r="CD968" s="404"/>
      <c r="CE968" s="404"/>
      <c r="CF968" s="404"/>
      <c r="CG968" s="404"/>
      <c r="CH968" s="404"/>
      <c r="CI968" s="404"/>
      <c r="CJ968" s="404"/>
      <c r="CK968" s="404"/>
      <c r="CL968" s="89"/>
      <c r="CM968" s="89"/>
      <c r="CN968" s="89"/>
      <c r="CO968" s="89"/>
    </row>
    <row r="969" spans="2:93" s="32" customFormat="1" ht="27.75" hidden="1" customHeight="1" x14ac:dyDescent="0.2">
      <c r="B969" s="871" t="s">
        <v>160</v>
      </c>
      <c r="C969" s="871"/>
      <c r="D969" s="798" t="e">
        <f>D811+#REF!</f>
        <v>#REF!</v>
      </c>
      <c r="E969" s="798" t="e">
        <f>E811+#REF!</f>
        <v>#REF!</v>
      </c>
      <c r="F969" s="798"/>
      <c r="G969" s="798" t="e">
        <f>G811+#REF!</f>
        <v>#REF!</v>
      </c>
      <c r="H969" s="798" t="e">
        <f>H811+#REF!</f>
        <v>#REF!</v>
      </c>
      <c r="I969" s="405">
        <f t="shared" si="2426"/>
        <v>0</v>
      </c>
      <c r="J969" s="584" t="e">
        <f t="shared" si="2427"/>
        <v>#REF!</v>
      </c>
      <c r="K969" s="405"/>
      <c r="L969" s="584" t="e">
        <f t="shared" si="2428"/>
        <v>#REF!</v>
      </c>
      <c r="M969" s="87"/>
      <c r="N969" s="87"/>
      <c r="O969" s="87"/>
      <c r="P969" s="87"/>
      <c r="Q969" s="87"/>
      <c r="R969" s="87"/>
      <c r="S969" s="405">
        <f t="shared" si="2429"/>
        <v>0</v>
      </c>
      <c r="T969" s="584" t="e">
        <f t="shared" si="2430"/>
        <v>#REF!</v>
      </c>
      <c r="U969" s="405"/>
      <c r="V969" s="584" t="e">
        <f t="shared" si="2431"/>
        <v>#REF!</v>
      </c>
      <c r="W969" s="87"/>
      <c r="X969" s="87"/>
      <c r="Y969" s="87" t="e">
        <f>Y811+#REF!</f>
        <v>#REF!</v>
      </c>
      <c r="Z969" s="87"/>
      <c r="AA969" s="87"/>
      <c r="AB969" s="87"/>
      <c r="AC969" s="405" t="e">
        <f t="shared" si="2432"/>
        <v>#REF!</v>
      </c>
      <c r="AD969" s="584" t="e">
        <f t="shared" si="2433"/>
        <v>#REF!</v>
      </c>
      <c r="AE969" s="405"/>
      <c r="AF969" s="584" t="e">
        <f t="shared" si="2434"/>
        <v>#REF!</v>
      </c>
      <c r="AG969" s="87"/>
      <c r="AH969" s="87"/>
      <c r="AI969" s="87" t="e">
        <f>AI811+#REF!</f>
        <v>#REF!</v>
      </c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 t="e">
        <f>AU811+#REF!</f>
        <v>#REF!</v>
      </c>
      <c r="AV969" s="404" t="e">
        <f>AV811+#REF!</f>
        <v>#REF!</v>
      </c>
      <c r="AW969" s="404" t="e">
        <f>AW811+#REF!</f>
        <v>#REF!</v>
      </c>
      <c r="AX969" s="404"/>
      <c r="AY969" s="404" t="e">
        <f>AY811+#REF!</f>
        <v>#REF!</v>
      </c>
      <c r="AZ969" s="404" t="e">
        <f>AZ811+#REF!</f>
        <v>#REF!</v>
      </c>
      <c r="BA969" s="404"/>
      <c r="BB969" s="404"/>
      <c r="BC969" s="404"/>
      <c r="BD969" s="404"/>
      <c r="BE969" s="404"/>
      <c r="BF969" s="404"/>
      <c r="BG969" s="404"/>
      <c r="BH969" s="404"/>
      <c r="BI969" s="404" t="e">
        <f>BI811+#REF!</f>
        <v>#REF!</v>
      </c>
      <c r="BJ969" s="404" t="e">
        <f>BJ811+#REF!</f>
        <v>#REF!</v>
      </c>
      <c r="BK969" s="404"/>
      <c r="BL969" s="404" t="e">
        <f>BL811+#REF!</f>
        <v>#REF!</v>
      </c>
      <c r="BM969" s="404" t="e">
        <f>BM811+#REF!</f>
        <v>#REF!</v>
      </c>
      <c r="BN969" s="404"/>
      <c r="BO969" s="404" t="e">
        <f>BO811+#REF!</f>
        <v>#REF!</v>
      </c>
      <c r="BP969" s="404" t="e">
        <f>BP811+#REF!</f>
        <v>#REF!</v>
      </c>
      <c r="BQ969" s="404"/>
      <c r="BR969" s="404" t="e">
        <f>BR811+#REF!</f>
        <v>#REF!</v>
      </c>
      <c r="BS969" s="404" t="e">
        <f>BS811+#REF!</f>
        <v>#REF!</v>
      </c>
      <c r="BT969" s="404"/>
      <c r="BU969" s="404"/>
      <c r="BV969" s="404" t="e">
        <f>BV811+#REF!</f>
        <v>#REF!</v>
      </c>
      <c r="BW969" s="404" t="e">
        <f>BW811+#REF!</f>
        <v>#REF!</v>
      </c>
      <c r="BX969" s="404"/>
      <c r="BY969" s="404" t="e">
        <f>BY811+#REF!</f>
        <v>#REF!</v>
      </c>
      <c r="BZ969" s="404" t="e">
        <f>BZ811+#REF!</f>
        <v>#REF!</v>
      </c>
      <c r="CA969" s="404"/>
      <c r="CB969" s="404"/>
      <c r="CC969" s="404"/>
      <c r="CD969" s="404"/>
      <c r="CE969" s="404"/>
      <c r="CF969" s="404"/>
      <c r="CG969" s="404"/>
      <c r="CH969" s="404"/>
      <c r="CI969" s="404"/>
      <c r="CJ969" s="404"/>
      <c r="CK969" s="404" t="e">
        <f>CK811+#REF!</f>
        <v>#REF!</v>
      </c>
      <c r="CL969" s="87" t="e">
        <f>CL811+#REF!</f>
        <v>#REF!</v>
      </c>
      <c r="CM969" s="87"/>
      <c r="CN969" s="87" t="e">
        <f>CN811+#REF!</f>
        <v>#REF!</v>
      </c>
      <c r="CO969" s="87" t="e">
        <f>CO811+#REF!</f>
        <v>#REF!</v>
      </c>
    </row>
    <row r="970" spans="2:93" s="32" customFormat="1" ht="29.25" hidden="1" customHeight="1" x14ac:dyDescent="0.2">
      <c r="B970" s="871" t="s">
        <v>161</v>
      </c>
      <c r="C970" s="871"/>
      <c r="D970" s="798">
        <f>E970+G970+H970</f>
        <v>0</v>
      </c>
      <c r="E970" s="798">
        <v>0</v>
      </c>
      <c r="F970" s="798"/>
      <c r="G970" s="798">
        <v>0</v>
      </c>
      <c r="H970" s="798">
        <v>0</v>
      </c>
      <c r="I970" s="405">
        <f t="shared" si="2426"/>
        <v>0</v>
      </c>
      <c r="J970" s="584" t="e">
        <f t="shared" si="2427"/>
        <v>#DIV/0!</v>
      </c>
      <c r="K970" s="405"/>
      <c r="L970" s="584" t="e">
        <f t="shared" si="2428"/>
        <v>#DIV/0!</v>
      </c>
      <c r="M970" s="87"/>
      <c r="N970" s="87"/>
      <c r="O970" s="87"/>
      <c r="P970" s="87"/>
      <c r="Q970" s="87"/>
      <c r="R970" s="87"/>
      <c r="S970" s="405">
        <f t="shared" si="2429"/>
        <v>0</v>
      </c>
      <c r="T970" s="584" t="e">
        <f t="shared" si="2430"/>
        <v>#DIV/0!</v>
      </c>
      <c r="U970" s="405"/>
      <c r="V970" s="584" t="e">
        <f t="shared" si="2431"/>
        <v>#DIV/0!</v>
      </c>
      <c r="W970" s="87"/>
      <c r="X970" s="87"/>
      <c r="Y970" s="87">
        <v>0</v>
      </c>
      <c r="Z970" s="87"/>
      <c r="AA970" s="87"/>
      <c r="AB970" s="87"/>
      <c r="AC970" s="405">
        <f t="shared" si="2432"/>
        <v>0</v>
      </c>
      <c r="AD970" s="584" t="e">
        <f t="shared" si="2433"/>
        <v>#DIV/0!</v>
      </c>
      <c r="AE970" s="405"/>
      <c r="AF970" s="584" t="e">
        <f t="shared" si="2434"/>
        <v>#DIV/0!</v>
      </c>
      <c r="AG970" s="87"/>
      <c r="AH970" s="87"/>
      <c r="AI970" s="87">
        <v>0</v>
      </c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>
        <f>AV970+AW970+AX970</f>
        <v>0</v>
      </c>
      <c r="AV970" s="404">
        <f>AW970+AY970+AZ970</f>
        <v>0</v>
      </c>
      <c r="AW970" s="404">
        <v>0</v>
      </c>
      <c r="AX970" s="404"/>
      <c r="AY970" s="404">
        <v>0</v>
      </c>
      <c r="AZ970" s="404">
        <v>0</v>
      </c>
      <c r="BA970" s="404"/>
      <c r="BB970" s="404"/>
      <c r="BC970" s="404"/>
      <c r="BD970" s="404"/>
      <c r="BE970" s="404"/>
      <c r="BF970" s="404"/>
      <c r="BG970" s="404"/>
      <c r="BH970" s="404"/>
      <c r="BI970" s="404">
        <f>BJ970+BL970+BM970</f>
        <v>0</v>
      </c>
      <c r="BJ970" s="404">
        <v>0</v>
      </c>
      <c r="BK970" s="404"/>
      <c r="BL970" s="404">
        <v>0</v>
      </c>
      <c r="BM970" s="404">
        <v>0</v>
      </c>
      <c r="BN970" s="404"/>
      <c r="BO970" s="404">
        <f>BP970+BR970+BS970</f>
        <v>0</v>
      </c>
      <c r="BP970" s="404">
        <v>0</v>
      </c>
      <c r="BQ970" s="404"/>
      <c r="BR970" s="404">
        <v>0</v>
      </c>
      <c r="BS970" s="404">
        <v>0</v>
      </c>
      <c r="BT970" s="404"/>
      <c r="BU970" s="404"/>
      <c r="BV970" s="404">
        <f>BW970+BY970+BZ970</f>
        <v>0</v>
      </c>
      <c r="BW970" s="404">
        <v>0</v>
      </c>
      <c r="BX970" s="404"/>
      <c r="BY970" s="404">
        <v>0</v>
      </c>
      <c r="BZ970" s="404">
        <v>0</v>
      </c>
      <c r="CA970" s="404"/>
      <c r="CB970" s="404"/>
      <c r="CC970" s="404"/>
      <c r="CD970" s="404"/>
      <c r="CE970" s="404"/>
      <c r="CF970" s="404"/>
      <c r="CG970" s="404"/>
      <c r="CH970" s="404"/>
      <c r="CI970" s="404"/>
      <c r="CJ970" s="404"/>
      <c r="CK970" s="404">
        <f>CL970+CN970+CO970</f>
        <v>0</v>
      </c>
      <c r="CL970" s="87">
        <v>0</v>
      </c>
      <c r="CM970" s="87"/>
      <c r="CN970" s="87">
        <v>0</v>
      </c>
      <c r="CO970" s="87">
        <v>0</v>
      </c>
    </row>
    <row r="971" spans="2:93" s="32" customFormat="1" ht="21" hidden="1" customHeight="1" x14ac:dyDescent="0.2">
      <c r="B971" s="871" t="s">
        <v>162</v>
      </c>
      <c r="C971" s="871"/>
      <c r="D971" s="798" t="e">
        <f>E971+H971</f>
        <v>#REF!</v>
      </c>
      <c r="E971" s="798" t="e">
        <f>E811+#REF!</f>
        <v>#REF!</v>
      </c>
      <c r="F971" s="798"/>
      <c r="G971" s="798" t="e">
        <f>G811+#REF!</f>
        <v>#REF!</v>
      </c>
      <c r="H971" s="798" t="e">
        <f>H811+#REF!</f>
        <v>#REF!</v>
      </c>
      <c r="I971" s="405">
        <f t="shared" si="2426"/>
        <v>0</v>
      </c>
      <c r="J971" s="584" t="e">
        <f t="shared" si="2427"/>
        <v>#REF!</v>
      </c>
      <c r="K971" s="405"/>
      <c r="L971" s="584" t="e">
        <f t="shared" si="2428"/>
        <v>#REF!</v>
      </c>
      <c r="M971" s="87"/>
      <c r="N971" s="87"/>
      <c r="O971" s="87"/>
      <c r="P971" s="87"/>
      <c r="Q971" s="87"/>
      <c r="R971" s="87"/>
      <c r="S971" s="405">
        <f t="shared" si="2429"/>
        <v>0</v>
      </c>
      <c r="T971" s="584" t="e">
        <f t="shared" si="2430"/>
        <v>#REF!</v>
      </c>
      <c r="U971" s="405"/>
      <c r="V971" s="584" t="e">
        <f t="shared" si="2431"/>
        <v>#REF!</v>
      </c>
      <c r="W971" s="87"/>
      <c r="X971" s="87"/>
      <c r="Y971" s="87" t="e">
        <f>Y811+#REF!</f>
        <v>#REF!</v>
      </c>
      <c r="Z971" s="87"/>
      <c r="AA971" s="87"/>
      <c r="AB971" s="87"/>
      <c r="AC971" s="405" t="e">
        <f t="shared" si="2432"/>
        <v>#REF!</v>
      </c>
      <c r="AD971" s="584" t="e">
        <f t="shared" si="2433"/>
        <v>#REF!</v>
      </c>
      <c r="AE971" s="405"/>
      <c r="AF971" s="584" t="e">
        <f t="shared" si="2434"/>
        <v>#REF!</v>
      </c>
      <c r="AG971" s="87"/>
      <c r="AH971" s="87"/>
      <c r="AI971" s="87" t="e">
        <f>AI811+#REF!</f>
        <v>#REF!</v>
      </c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 t="e">
        <f>AV971+AX971</f>
        <v>#REF!</v>
      </c>
      <c r="AV971" s="404" t="e">
        <f>AW971+AZ971</f>
        <v>#REF!</v>
      </c>
      <c r="AW971" s="404" t="e">
        <f>AW811+#REF!</f>
        <v>#REF!</v>
      </c>
      <c r="AX971" s="404"/>
      <c r="AY971" s="404" t="e">
        <f>AY811+#REF!</f>
        <v>#REF!</v>
      </c>
      <c r="AZ971" s="404" t="e">
        <f>AZ811+#REF!</f>
        <v>#REF!</v>
      </c>
      <c r="BA971" s="404"/>
      <c r="BB971" s="404"/>
      <c r="BC971" s="404"/>
      <c r="BD971" s="404"/>
      <c r="BE971" s="404"/>
      <c r="BF971" s="404"/>
      <c r="BG971" s="404"/>
      <c r="BH971" s="404"/>
      <c r="BI971" s="404" t="e">
        <f>BJ971+BM971</f>
        <v>#REF!</v>
      </c>
      <c r="BJ971" s="404" t="e">
        <f>BJ811+#REF!</f>
        <v>#REF!</v>
      </c>
      <c r="BK971" s="404"/>
      <c r="BL971" s="404" t="e">
        <f>BL811+#REF!</f>
        <v>#REF!</v>
      </c>
      <c r="BM971" s="404" t="e">
        <f>BM811+#REF!</f>
        <v>#REF!</v>
      </c>
      <c r="BN971" s="404"/>
      <c r="BO971" s="404" t="e">
        <f>BP971+BS971</f>
        <v>#REF!</v>
      </c>
      <c r="BP971" s="404" t="e">
        <f>BP811+#REF!</f>
        <v>#REF!</v>
      </c>
      <c r="BQ971" s="404"/>
      <c r="BR971" s="404" t="e">
        <f>BR811+#REF!</f>
        <v>#REF!</v>
      </c>
      <c r="BS971" s="404" t="e">
        <f>BS811+#REF!</f>
        <v>#REF!</v>
      </c>
      <c r="BT971" s="404"/>
      <c r="BU971" s="404"/>
      <c r="BV971" s="404" t="e">
        <f>BW971+BZ971</f>
        <v>#REF!</v>
      </c>
      <c r="BW971" s="404" t="e">
        <f>BW811+#REF!</f>
        <v>#REF!</v>
      </c>
      <c r="BX971" s="404"/>
      <c r="BY971" s="404" t="e">
        <f>BY811+#REF!</f>
        <v>#REF!</v>
      </c>
      <c r="BZ971" s="404" t="e">
        <f>BZ811+#REF!</f>
        <v>#REF!</v>
      </c>
      <c r="CA971" s="404"/>
      <c r="CB971" s="404"/>
      <c r="CC971" s="404"/>
      <c r="CD971" s="404"/>
      <c r="CE971" s="404"/>
      <c r="CF971" s="404"/>
      <c r="CG971" s="404"/>
      <c r="CH971" s="404"/>
      <c r="CI971" s="404"/>
      <c r="CJ971" s="404"/>
      <c r="CK971" s="404" t="e">
        <f>CL971+CO971</f>
        <v>#REF!</v>
      </c>
      <c r="CL971" s="87" t="e">
        <f>CL811+#REF!</f>
        <v>#REF!</v>
      </c>
      <c r="CM971" s="87"/>
      <c r="CN971" s="87" t="e">
        <f>CN811+#REF!</f>
        <v>#REF!</v>
      </c>
      <c r="CO971" s="87" t="e">
        <f>CO811+#REF!</f>
        <v>#REF!</v>
      </c>
    </row>
    <row r="972" spans="2:93" s="32" customFormat="1" ht="41.25" hidden="1" customHeight="1" x14ac:dyDescent="0.2">
      <c r="B972" s="871" t="s">
        <v>163</v>
      </c>
      <c r="C972" s="871"/>
      <c r="D972" s="798">
        <f>D818+D822</f>
        <v>1616893.9309999999</v>
      </c>
      <c r="E972" s="798">
        <f>E818</f>
        <v>0</v>
      </c>
      <c r="F972" s="798"/>
      <c r="G972" s="798">
        <f>G818</f>
        <v>0</v>
      </c>
      <c r="H972" s="798">
        <f>H818+H822</f>
        <v>1737296.7309999999</v>
      </c>
      <c r="I972" s="405">
        <f t="shared" si="2426"/>
        <v>0</v>
      </c>
      <c r="J972" s="584">
        <f t="shared" si="2427"/>
        <v>0</v>
      </c>
      <c r="K972" s="405"/>
      <c r="L972" s="584" t="e">
        <f t="shared" si="2428"/>
        <v>#DIV/0!</v>
      </c>
      <c r="M972" s="87"/>
      <c r="N972" s="87"/>
      <c r="O972" s="87"/>
      <c r="P972" s="87"/>
      <c r="Q972" s="87"/>
      <c r="R972" s="87"/>
      <c r="S972" s="405">
        <f t="shared" si="2429"/>
        <v>0</v>
      </c>
      <c r="T972" s="584">
        <f t="shared" si="2430"/>
        <v>0</v>
      </c>
      <c r="U972" s="405"/>
      <c r="V972" s="584" t="e">
        <f t="shared" si="2431"/>
        <v>#DIV/0!</v>
      </c>
      <c r="W972" s="87"/>
      <c r="X972" s="87"/>
      <c r="Y972" s="87">
        <f>Y818</f>
        <v>0</v>
      </c>
      <c r="Z972" s="87"/>
      <c r="AA972" s="87"/>
      <c r="AB972" s="87"/>
      <c r="AC972" s="405">
        <f t="shared" si="2432"/>
        <v>0</v>
      </c>
      <c r="AD972" s="584">
        <f t="shared" si="2433"/>
        <v>0</v>
      </c>
      <c r="AE972" s="405"/>
      <c r="AF972" s="584" t="e">
        <f t="shared" si="2434"/>
        <v>#DIV/0!</v>
      </c>
      <c r="AG972" s="87"/>
      <c r="AH972" s="87"/>
      <c r="AI972" s="87">
        <f>AI818</f>
        <v>0</v>
      </c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>
        <f>AU818+AU822</f>
        <v>-250382.45475000003</v>
      </c>
      <c r="AV972" s="404">
        <f>AV818+AV822</f>
        <v>1366511.4762499998</v>
      </c>
      <c r="AW972" s="404">
        <f>AW818</f>
        <v>0</v>
      </c>
      <c r="AX972" s="404"/>
      <c r="AY972" s="404">
        <f>AY818</f>
        <v>0</v>
      </c>
      <c r="AZ972" s="404">
        <f>AZ818+AZ822</f>
        <v>1486914.2762499999</v>
      </c>
      <c r="BA972" s="404"/>
      <c r="BB972" s="404"/>
      <c r="BC972" s="404"/>
      <c r="BD972" s="404"/>
      <c r="BE972" s="404"/>
      <c r="BF972" s="404"/>
      <c r="BG972" s="404"/>
      <c r="BH972" s="404"/>
      <c r="BI972" s="404">
        <f>BI818+BI822</f>
        <v>1053111.71263</v>
      </c>
      <c r="BJ972" s="404">
        <f>BJ818</f>
        <v>0</v>
      </c>
      <c r="BK972" s="404"/>
      <c r="BL972" s="404">
        <f>BL818</f>
        <v>0</v>
      </c>
      <c r="BM972" s="404">
        <f>BM818+BM822</f>
        <v>1089521.71263</v>
      </c>
      <c r="BN972" s="404"/>
      <c r="BO972" s="404">
        <f>BO818+BO822</f>
        <v>1053111.71263</v>
      </c>
      <c r="BP972" s="404">
        <f>BP818</f>
        <v>0</v>
      </c>
      <c r="BQ972" s="404"/>
      <c r="BR972" s="404">
        <f>BR818</f>
        <v>0</v>
      </c>
      <c r="BS972" s="404">
        <f>BS818+BS822</f>
        <v>1089521.71263</v>
      </c>
      <c r="BT972" s="404"/>
      <c r="BU972" s="404"/>
      <c r="BV972" s="404" t="e">
        <f>BV818+BV822</f>
        <v>#REF!</v>
      </c>
      <c r="BW972" s="404">
        <f>BW818</f>
        <v>0</v>
      </c>
      <c r="BX972" s="404"/>
      <c r="BY972" s="404">
        <f>BY818</f>
        <v>0</v>
      </c>
      <c r="BZ972" s="404" t="e">
        <f>BZ818+BZ822</f>
        <v>#REF!</v>
      </c>
      <c r="CA972" s="404"/>
      <c r="CB972" s="404"/>
      <c r="CC972" s="404"/>
      <c r="CD972" s="404"/>
      <c r="CE972" s="404"/>
      <c r="CF972" s="404"/>
      <c r="CG972" s="404"/>
      <c r="CH972" s="404"/>
      <c r="CI972" s="404"/>
      <c r="CJ972" s="404"/>
      <c r="CK972" s="404">
        <f>CK818+CK822</f>
        <v>1090000</v>
      </c>
      <c r="CL972" s="87">
        <f>CL818</f>
        <v>0</v>
      </c>
      <c r="CM972" s="87"/>
      <c r="CN972" s="87">
        <f>CN818</f>
        <v>0</v>
      </c>
      <c r="CO972" s="87">
        <f>CO818+CO822</f>
        <v>1229002.3999999999</v>
      </c>
    </row>
    <row r="973" spans="2:93" s="6" customFormat="1" ht="9.75" hidden="1" customHeight="1" x14ac:dyDescent="0.25">
      <c r="B973" s="239"/>
      <c r="C973" s="240"/>
      <c r="D973" s="241"/>
      <c r="E973" s="241"/>
      <c r="F973" s="241"/>
      <c r="G973" s="241"/>
      <c r="H973" s="241"/>
      <c r="I973" s="405">
        <f t="shared" si="2426"/>
        <v>0</v>
      </c>
      <c r="J973" s="584" t="e">
        <f t="shared" si="2427"/>
        <v>#DIV/0!</v>
      </c>
      <c r="K973" s="405"/>
      <c r="L973" s="584" t="e">
        <f t="shared" si="2428"/>
        <v>#DIV/0!</v>
      </c>
      <c r="M973" s="241"/>
      <c r="N973" s="241"/>
      <c r="O973" s="241"/>
      <c r="P973" s="241"/>
      <c r="Q973" s="241"/>
      <c r="R973" s="241"/>
      <c r="S973" s="405">
        <f t="shared" si="2429"/>
        <v>0</v>
      </c>
      <c r="T973" s="584" t="e">
        <f t="shared" si="2430"/>
        <v>#DIV/0!</v>
      </c>
      <c r="U973" s="405"/>
      <c r="V973" s="584" t="e">
        <f t="shared" si="2431"/>
        <v>#DIV/0!</v>
      </c>
      <c r="W973" s="241"/>
      <c r="X973" s="241"/>
      <c r="Y973" s="241"/>
      <c r="Z973" s="241"/>
      <c r="AA973" s="241"/>
      <c r="AB973" s="241"/>
      <c r="AC973" s="405">
        <f t="shared" si="2432"/>
        <v>0</v>
      </c>
      <c r="AD973" s="584" t="e">
        <f t="shared" si="2433"/>
        <v>#DIV/0!</v>
      </c>
      <c r="AE973" s="405"/>
      <c r="AF973" s="584" t="e">
        <f t="shared" si="2434"/>
        <v>#DIV/0!</v>
      </c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404"/>
      <c r="AW973" s="404"/>
      <c r="AX973" s="404"/>
      <c r="AY973" s="404"/>
      <c r="AZ973" s="404"/>
      <c r="BA973" s="404"/>
      <c r="BB973" s="404"/>
      <c r="BC973" s="404"/>
      <c r="BD973" s="404"/>
      <c r="BE973" s="404"/>
      <c r="BF973" s="404"/>
      <c r="BG973" s="404"/>
      <c r="BH973" s="404"/>
      <c r="BI973" s="404"/>
      <c r="BJ973" s="404"/>
      <c r="BK973" s="404"/>
      <c r="BL973" s="404"/>
      <c r="BM973" s="404"/>
      <c r="BN973" s="404"/>
      <c r="BO973" s="404"/>
      <c r="BP973" s="404"/>
      <c r="BQ973" s="404"/>
      <c r="BR973" s="404"/>
      <c r="BS973" s="404"/>
      <c r="BT973" s="404"/>
      <c r="BU973" s="404"/>
      <c r="BV973" s="404"/>
      <c r="BW973" s="404"/>
      <c r="BX973" s="404"/>
      <c r="BY973" s="404"/>
      <c r="BZ973" s="404"/>
      <c r="CA973" s="404"/>
      <c r="CB973" s="404"/>
      <c r="CC973" s="404"/>
      <c r="CD973" s="404"/>
      <c r="CE973" s="404"/>
      <c r="CF973" s="404"/>
      <c r="CG973" s="404"/>
      <c r="CH973" s="404"/>
      <c r="CI973" s="404"/>
      <c r="CJ973" s="404"/>
      <c r="CK973" s="404"/>
      <c r="CL973" s="241"/>
      <c r="CM973" s="241"/>
      <c r="CN973" s="241"/>
      <c r="CO973" s="241"/>
    </row>
    <row r="974" spans="2:93" s="6" customFormat="1" ht="30.75" hidden="1" customHeight="1" x14ac:dyDescent="0.25">
      <c r="B974" s="239"/>
      <c r="C974" s="240"/>
      <c r="D974" s="241"/>
      <c r="E974" s="241"/>
      <c r="F974" s="241"/>
      <c r="G974" s="241"/>
      <c r="H974" s="241"/>
      <c r="I974" s="405">
        <f t="shared" si="2426"/>
        <v>0</v>
      </c>
      <c r="J974" s="584" t="e">
        <f t="shared" si="2427"/>
        <v>#DIV/0!</v>
      </c>
      <c r="K974" s="405"/>
      <c r="L974" s="584" t="e">
        <f t="shared" si="2428"/>
        <v>#DIV/0!</v>
      </c>
      <c r="M974" s="241"/>
      <c r="N974" s="241"/>
      <c r="O974" s="241"/>
      <c r="P974" s="241"/>
      <c r="Q974" s="241"/>
      <c r="R974" s="241"/>
      <c r="S974" s="405">
        <f t="shared" si="2429"/>
        <v>0</v>
      </c>
      <c r="T974" s="584" t="e">
        <f t="shared" si="2430"/>
        <v>#DIV/0!</v>
      </c>
      <c r="U974" s="405"/>
      <c r="V974" s="584" t="e">
        <f t="shared" si="2431"/>
        <v>#DIV/0!</v>
      </c>
      <c r="W974" s="241"/>
      <c r="X974" s="241"/>
      <c r="Y974" s="241"/>
      <c r="Z974" s="241"/>
      <c r="AA974" s="241"/>
      <c r="AB974" s="241"/>
      <c r="AC974" s="405">
        <f t="shared" si="2432"/>
        <v>0</v>
      </c>
      <c r="AD974" s="584" t="e">
        <f t="shared" si="2433"/>
        <v>#DIV/0!</v>
      </c>
      <c r="AE974" s="405"/>
      <c r="AF974" s="584" t="e">
        <f t="shared" si="2434"/>
        <v>#DIV/0!</v>
      </c>
      <c r="AG974" s="241"/>
      <c r="AH974" s="241"/>
      <c r="AI974" s="241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404"/>
      <c r="AW974" s="404"/>
      <c r="AX974" s="404"/>
      <c r="AY974" s="404"/>
      <c r="AZ974" s="404"/>
      <c r="BA974" s="404"/>
      <c r="BB974" s="404"/>
      <c r="BC974" s="404"/>
      <c r="BD974" s="404"/>
      <c r="BE974" s="404"/>
      <c r="BF974" s="404"/>
      <c r="BG974" s="404"/>
      <c r="BH974" s="404"/>
      <c r="BI974" s="404"/>
      <c r="BJ974" s="404"/>
      <c r="BK974" s="404"/>
      <c r="BL974" s="404"/>
      <c r="BM974" s="404"/>
      <c r="BN974" s="404"/>
      <c r="BO974" s="404"/>
      <c r="BP974" s="404"/>
      <c r="BQ974" s="404"/>
      <c r="BR974" s="404"/>
      <c r="BS974" s="404"/>
      <c r="BT974" s="404"/>
      <c r="BU974" s="404"/>
      <c r="BV974" s="404"/>
      <c r="BW974" s="404"/>
      <c r="BX974" s="404"/>
      <c r="BY974" s="404"/>
      <c r="BZ974" s="404"/>
      <c r="CA974" s="404"/>
      <c r="CB974" s="404"/>
      <c r="CC974" s="404"/>
      <c r="CD974" s="404"/>
      <c r="CE974" s="404"/>
      <c r="CF974" s="404"/>
      <c r="CG974" s="404"/>
      <c r="CH974" s="404"/>
      <c r="CI974" s="404"/>
      <c r="CJ974" s="404"/>
      <c r="CK974" s="404"/>
      <c r="CL974" s="241"/>
      <c r="CM974" s="241"/>
      <c r="CN974" s="241"/>
      <c r="CO974" s="241"/>
    </row>
    <row r="975" spans="2:93" s="277" customFormat="1" ht="111" hidden="1" customHeight="1" x14ac:dyDescent="0.25">
      <c r="B975" s="278" t="s">
        <v>34</v>
      </c>
      <c r="C975" s="279" t="s">
        <v>252</v>
      </c>
      <c r="D975" s="246" t="e">
        <f>E975</f>
        <v>#REF!</v>
      </c>
      <c r="E975" s="246" t="e">
        <f>#REF!</f>
        <v>#REF!</v>
      </c>
      <c r="F975" s="246"/>
      <c r="G975" s="261"/>
      <c r="H975" s="261"/>
      <c r="I975" s="405">
        <f t="shared" si="2426"/>
        <v>0</v>
      </c>
      <c r="J975" s="584" t="e">
        <f t="shared" si="2427"/>
        <v>#REF!</v>
      </c>
      <c r="K975" s="405"/>
      <c r="L975" s="584" t="e">
        <f t="shared" si="2428"/>
        <v>#REF!</v>
      </c>
      <c r="M975" s="261"/>
      <c r="N975" s="261"/>
      <c r="O975" s="261"/>
      <c r="P975" s="261"/>
      <c r="Q975" s="261"/>
      <c r="R975" s="261"/>
      <c r="S975" s="405">
        <f t="shared" si="2429"/>
        <v>0</v>
      </c>
      <c r="T975" s="584" t="e">
        <f t="shared" si="2430"/>
        <v>#REF!</v>
      </c>
      <c r="U975" s="405"/>
      <c r="V975" s="584" t="e">
        <f t="shared" si="2431"/>
        <v>#REF!</v>
      </c>
      <c r="W975" s="261"/>
      <c r="X975" s="261"/>
      <c r="Y975" s="261"/>
      <c r="Z975" s="261"/>
      <c r="AA975" s="261"/>
      <c r="AB975" s="261"/>
      <c r="AC975" s="405">
        <f t="shared" si="2432"/>
        <v>0</v>
      </c>
      <c r="AD975" s="584" t="e">
        <f t="shared" si="2433"/>
        <v>#REF!</v>
      </c>
      <c r="AE975" s="405"/>
      <c r="AF975" s="584" t="e">
        <f t="shared" si="2434"/>
        <v>#REF!</v>
      </c>
      <c r="AG975" s="261"/>
      <c r="AH975" s="261"/>
      <c r="AI975" s="261"/>
      <c r="AJ975" s="261"/>
      <c r="AK975" s="261"/>
      <c r="AL975" s="261"/>
      <c r="AM975" s="261"/>
      <c r="AN975" s="261"/>
      <c r="AO975" s="261"/>
      <c r="AP975" s="261"/>
      <c r="AQ975" s="261"/>
      <c r="AR975" s="261"/>
      <c r="AS975" s="261"/>
      <c r="AT975" s="261"/>
      <c r="AU975" s="246" t="e">
        <f>AV975</f>
        <v>#REF!</v>
      </c>
      <c r="AV975" s="404" t="e">
        <f>AW975</f>
        <v>#REF!</v>
      </c>
      <c r="AW975" s="404" t="e">
        <f>#REF!</f>
        <v>#REF!</v>
      </c>
      <c r="AX975" s="404"/>
      <c r="AY975" s="404"/>
      <c r="AZ975" s="404"/>
      <c r="BA975" s="404"/>
      <c r="BB975" s="404"/>
      <c r="BC975" s="404"/>
      <c r="BD975" s="404"/>
      <c r="BE975" s="404"/>
      <c r="BF975" s="404"/>
      <c r="BG975" s="404"/>
      <c r="BH975" s="404"/>
      <c r="BI975" s="404" t="e">
        <f>BJ975</f>
        <v>#REF!</v>
      </c>
      <c r="BJ975" s="404" t="e">
        <f>AV975</f>
        <v>#REF!</v>
      </c>
      <c r="BK975" s="404"/>
      <c r="BL975" s="404"/>
      <c r="BM975" s="404"/>
      <c r="BN975" s="404"/>
      <c r="BO975" s="404" t="e">
        <f>BP975</f>
        <v>#REF!</v>
      </c>
      <c r="BP975" s="404" t="e">
        <f>#REF!</f>
        <v>#REF!</v>
      </c>
      <c r="BQ975" s="404"/>
      <c r="BR975" s="404"/>
      <c r="BS975" s="404"/>
      <c r="BT975" s="404"/>
      <c r="BU975" s="404"/>
      <c r="BV975" s="404">
        <f>BW975</f>
        <v>0</v>
      </c>
      <c r="BW975" s="404">
        <f>BC975</f>
        <v>0</v>
      </c>
      <c r="BX975" s="404"/>
      <c r="BY975" s="404"/>
      <c r="BZ975" s="404"/>
      <c r="CA975" s="404"/>
      <c r="CB975" s="404"/>
      <c r="CC975" s="404"/>
      <c r="CD975" s="404"/>
      <c r="CE975" s="404"/>
      <c r="CF975" s="404"/>
      <c r="CG975" s="404"/>
      <c r="CH975" s="404"/>
      <c r="CI975" s="404"/>
      <c r="CJ975" s="404"/>
      <c r="CK975" s="404">
        <f>CL975</f>
        <v>0</v>
      </c>
      <c r="CL975" s="246">
        <f>BY975</f>
        <v>0</v>
      </c>
      <c r="CM975" s="246"/>
      <c r="CN975" s="261"/>
      <c r="CO975" s="261"/>
    </row>
    <row r="976" spans="2:93" s="446" customFormat="1" ht="141" customHeight="1" x14ac:dyDescent="0.25">
      <c r="B976" s="452" t="s">
        <v>62</v>
      </c>
      <c r="C976" s="453" t="s">
        <v>417</v>
      </c>
      <c r="D976" s="405">
        <f>E976</f>
        <v>462886.12092000002</v>
      </c>
      <c r="E976" s="405">
        <v>462886.12092000002</v>
      </c>
      <c r="F976" s="405"/>
      <c r="G976" s="409"/>
      <c r="H976" s="409"/>
      <c r="I976" s="405">
        <f t="shared" si="2426"/>
        <v>189088.37739000001</v>
      </c>
      <c r="J976" s="584">
        <f t="shared" si="2427"/>
        <v>0.40849869729120675</v>
      </c>
      <c r="K976" s="405">
        <v>189088.37739000001</v>
      </c>
      <c r="L976" s="584">
        <f t="shared" si="2428"/>
        <v>0.40849869729120675</v>
      </c>
      <c r="M976" s="408"/>
      <c r="N976" s="408"/>
      <c r="O976" s="408"/>
      <c r="P976" s="408"/>
      <c r="Q976" s="408"/>
      <c r="R976" s="408"/>
      <c r="S976" s="405">
        <f t="shared" si="2429"/>
        <v>46005.19904</v>
      </c>
      <c r="T976" s="584">
        <f t="shared" si="2430"/>
        <v>9.9387726183198771E-2</v>
      </c>
      <c r="U976" s="405">
        <v>46005.19904</v>
      </c>
      <c r="V976" s="584">
        <f t="shared" si="2431"/>
        <v>9.9387726183198771E-2</v>
      </c>
      <c r="W976" s="408"/>
      <c r="X976" s="408"/>
      <c r="Y976" s="408"/>
      <c r="Z976" s="408"/>
      <c r="AA976" s="408"/>
      <c r="AB976" s="408"/>
      <c r="AC976" s="405">
        <f t="shared" si="2432"/>
        <v>374857.29599000001</v>
      </c>
      <c r="AD976" s="584">
        <f t="shared" si="2433"/>
        <v>0.80982617332522289</v>
      </c>
      <c r="AE976" s="405">
        <v>374857.29599000001</v>
      </c>
      <c r="AF976" s="584">
        <f t="shared" si="2434"/>
        <v>0.80982617332522289</v>
      </c>
      <c r="AG976" s="408"/>
      <c r="AH976" s="408"/>
      <c r="AI976" s="408"/>
      <c r="AJ976" s="408"/>
      <c r="AK976" s="408"/>
      <c r="AL976" s="408"/>
      <c r="AM976" s="408"/>
      <c r="AN976" s="408"/>
      <c r="AO976" s="408"/>
      <c r="AP976" s="408"/>
      <c r="AQ976" s="408"/>
      <c r="AR976" s="408"/>
      <c r="AS976" s="408"/>
      <c r="AT976" s="408"/>
      <c r="AU976" s="404">
        <f>AW976-E976</f>
        <v>-118399.37852000003</v>
      </c>
      <c r="AV976" s="404">
        <f>AW976</f>
        <v>344486.74239999999</v>
      </c>
      <c r="AW976" s="404">
        <f>290760.65001+53726.09239</f>
        <v>344486.74239999999</v>
      </c>
      <c r="AX976" s="404"/>
      <c r="AY976" s="404"/>
      <c r="AZ976" s="404"/>
      <c r="BA976" s="404"/>
      <c r="BB976" s="404"/>
      <c r="BC976" s="404"/>
      <c r="BD976" s="404"/>
      <c r="BE976" s="404"/>
      <c r="BF976" s="404"/>
      <c r="BG976" s="404"/>
      <c r="BH976" s="404"/>
      <c r="BI976" s="404">
        <v>0</v>
      </c>
      <c r="BJ976" s="404">
        <v>250000</v>
      </c>
      <c r="BK976" s="404"/>
      <c r="BL976" s="404"/>
      <c r="BM976" s="404"/>
      <c r="BN976" s="404">
        <v>0</v>
      </c>
      <c r="BO976" s="404">
        <f>BP976</f>
        <v>250000</v>
      </c>
      <c r="BP976" s="404">
        <v>250000</v>
      </c>
      <c r="BQ976" s="404"/>
      <c r="BR976" s="404"/>
      <c r="BS976" s="404"/>
      <c r="BT976" s="404"/>
      <c r="BU976" s="404"/>
      <c r="BV976" s="404">
        <v>0</v>
      </c>
      <c r="BW976" s="404">
        <v>0</v>
      </c>
      <c r="BX976" s="404"/>
      <c r="BY976" s="404"/>
      <c r="BZ976" s="404"/>
      <c r="CA976" s="404"/>
      <c r="CB976" s="404"/>
      <c r="CC976" s="404"/>
      <c r="CD976" s="404"/>
      <c r="CE976" s="404">
        <v>0</v>
      </c>
      <c r="CF976" s="404">
        <v>0</v>
      </c>
      <c r="CG976" s="404"/>
      <c r="CH976" s="404"/>
      <c r="CI976" s="404"/>
      <c r="CJ976" s="404">
        <v>0</v>
      </c>
      <c r="CK976" s="404">
        <v>0</v>
      </c>
      <c r="CL976" s="404">
        <v>0</v>
      </c>
      <c r="CM976" s="404"/>
      <c r="CN976" s="408"/>
      <c r="CO976" s="408"/>
    </row>
    <row r="977" spans="1:93" s="27" customFormat="1" ht="44.25" customHeight="1" x14ac:dyDescent="0.25">
      <c r="B977" s="884" t="s">
        <v>229</v>
      </c>
      <c r="C977" s="874"/>
      <c r="D977" s="874"/>
      <c r="E977" s="874"/>
      <c r="F977" s="874"/>
      <c r="G977" s="874"/>
      <c r="H977" s="874"/>
      <c r="I977" s="874"/>
      <c r="J977" s="874"/>
      <c r="K977" s="874"/>
      <c r="L977" s="874"/>
      <c r="M977" s="874"/>
      <c r="N977" s="874"/>
      <c r="O977" s="874"/>
      <c r="P977" s="874"/>
      <c r="Q977" s="874"/>
      <c r="R977" s="874"/>
      <c r="S977" s="874"/>
      <c r="T977" s="874"/>
      <c r="U977" s="874"/>
      <c r="V977" s="874"/>
      <c r="W977" s="874"/>
      <c r="X977" s="874"/>
      <c r="Y977" s="874"/>
      <c r="Z977" s="874"/>
      <c r="AA977" s="874"/>
      <c r="AB977" s="874"/>
      <c r="AC977" s="874"/>
      <c r="AD977" s="874"/>
      <c r="AE977" s="874"/>
      <c r="AF977" s="874"/>
      <c r="AG977" s="874"/>
      <c r="AH977" s="874"/>
      <c r="AI977" s="874"/>
      <c r="AJ977" s="874"/>
      <c r="AK977" s="874"/>
      <c r="AL977" s="874"/>
      <c r="AM977" s="874"/>
      <c r="AN977" s="874"/>
      <c r="AO977" s="874"/>
      <c r="AP977" s="874"/>
      <c r="AQ977" s="874"/>
      <c r="AR977" s="874"/>
      <c r="AS977" s="874"/>
      <c r="AT977" s="874"/>
      <c r="AU977" s="874"/>
      <c r="AV977" s="874"/>
      <c r="AW977" s="874"/>
      <c r="AX977" s="874"/>
      <c r="AY977" s="874"/>
      <c r="AZ977" s="874"/>
      <c r="BA977" s="874"/>
      <c r="BB977" s="874"/>
      <c r="BC977" s="874"/>
      <c r="BD977" s="874"/>
      <c r="BE977" s="874"/>
      <c r="BF977" s="874"/>
      <c r="BG977" s="874"/>
      <c r="BH977" s="874"/>
      <c r="BI977" s="874"/>
      <c r="BJ977" s="874"/>
      <c r="BK977" s="874"/>
      <c r="BL977" s="874"/>
      <c r="BM977" s="874"/>
      <c r="BN977" s="874"/>
      <c r="BO977" s="874"/>
      <c r="BP977" s="874"/>
      <c r="BQ977" s="874"/>
      <c r="BR977" s="874"/>
      <c r="BS977" s="874"/>
      <c r="BT977" s="874"/>
      <c r="BU977" s="874"/>
      <c r="BV977" s="874"/>
      <c r="BW977" s="874"/>
      <c r="BX977" s="874"/>
      <c r="BY977" s="874"/>
      <c r="BZ977" s="874"/>
      <c r="CA977" s="874"/>
      <c r="CB977" s="874"/>
      <c r="CC977" s="874"/>
      <c r="CD977" s="874"/>
      <c r="CE977" s="874"/>
      <c r="CF977" s="874"/>
      <c r="CG977" s="874"/>
      <c r="CH977" s="874"/>
      <c r="CI977" s="874"/>
      <c r="CJ977" s="874"/>
      <c r="CK977" s="874"/>
    </row>
    <row r="978" spans="1:93" s="27" customFormat="1" ht="42.75" customHeight="1" x14ac:dyDescent="0.25">
      <c r="A978" s="882" t="s">
        <v>183</v>
      </c>
      <c r="B978" s="883"/>
      <c r="C978" s="883"/>
      <c r="D978" s="883"/>
      <c r="E978" s="883"/>
      <c r="F978" s="883"/>
      <c r="G978" s="883"/>
      <c r="H978" s="883"/>
      <c r="I978" s="883"/>
      <c r="J978" s="883"/>
      <c r="K978" s="883"/>
      <c r="L978" s="883"/>
      <c r="M978" s="883"/>
      <c r="N978" s="883"/>
      <c r="O978" s="883"/>
      <c r="P978" s="883"/>
      <c r="Q978" s="883"/>
      <c r="R978" s="883"/>
      <c r="S978" s="883"/>
      <c r="T978" s="883"/>
      <c r="U978" s="883"/>
      <c r="V978" s="883"/>
      <c r="W978" s="883"/>
      <c r="X978" s="883"/>
      <c r="Y978" s="883"/>
      <c r="Z978" s="883"/>
      <c r="AA978" s="883"/>
      <c r="AB978" s="883"/>
      <c r="AC978" s="883"/>
      <c r="AD978" s="883"/>
      <c r="AE978" s="883"/>
      <c r="AF978" s="883"/>
      <c r="AG978" s="883"/>
      <c r="AH978" s="883"/>
      <c r="AI978" s="883"/>
      <c r="AJ978" s="883"/>
      <c r="AK978" s="883"/>
      <c r="AL978" s="883"/>
      <c r="AM978" s="883"/>
      <c r="AN978" s="883"/>
      <c r="AO978" s="883"/>
      <c r="AP978" s="883"/>
      <c r="AQ978" s="883"/>
      <c r="AR978" s="883"/>
      <c r="AS978" s="883"/>
      <c r="AT978" s="883"/>
      <c r="AU978" s="883"/>
      <c r="AV978" s="883"/>
      <c r="AW978" s="883"/>
      <c r="AX978" s="883"/>
      <c r="AY978" s="883"/>
      <c r="AZ978" s="883"/>
      <c r="BA978" s="883"/>
      <c r="BB978" s="883"/>
      <c r="BC978" s="883"/>
      <c r="BD978" s="883"/>
      <c r="BE978" s="883"/>
      <c r="BF978" s="883"/>
      <c r="BG978" s="883"/>
      <c r="BH978" s="883"/>
      <c r="BI978" s="883"/>
      <c r="BJ978" s="883"/>
      <c r="BK978" s="883"/>
      <c r="BL978" s="883"/>
      <c r="BM978" s="883"/>
      <c r="BN978" s="883"/>
      <c r="BO978" s="883"/>
      <c r="BP978" s="883"/>
      <c r="BQ978" s="883"/>
      <c r="BR978" s="883"/>
      <c r="BS978" s="883"/>
      <c r="BT978" s="883"/>
      <c r="BU978" s="883"/>
      <c r="BV978" s="883"/>
      <c r="BW978" s="883"/>
      <c r="BX978" s="883"/>
      <c r="BY978" s="883"/>
      <c r="BZ978" s="883"/>
      <c r="CA978" s="883"/>
      <c r="CB978" s="883"/>
      <c r="CC978" s="883"/>
      <c r="CD978" s="883"/>
      <c r="CE978" s="883"/>
      <c r="CF978" s="883"/>
      <c r="CG978" s="883"/>
      <c r="CH978" s="883"/>
      <c r="CI978" s="883"/>
      <c r="CJ978" s="883"/>
      <c r="CK978" s="883"/>
    </row>
    <row r="979" spans="1:93" s="446" customFormat="1" ht="122.25" customHeight="1" x14ac:dyDescent="0.25">
      <c r="B979" s="452" t="s">
        <v>34</v>
      </c>
      <c r="C979" s="453" t="s">
        <v>354</v>
      </c>
      <c r="D979" s="405">
        <f>E979+F979+G979+H979</f>
        <v>1800</v>
      </c>
      <c r="E979" s="405">
        <f>282.5+169.5+348</f>
        <v>800</v>
      </c>
      <c r="F979" s="405">
        <f>226+174</f>
        <v>400</v>
      </c>
      <c r="G979" s="405">
        <f>169.5+169.5+261</f>
        <v>600</v>
      </c>
      <c r="H979" s="409"/>
      <c r="I979" s="405">
        <f>K979+M979+O979</f>
        <v>1300</v>
      </c>
      <c r="J979" s="584">
        <f>I979/D979</f>
        <v>0.72222222222222221</v>
      </c>
      <c r="K979" s="405">
        <v>500</v>
      </c>
      <c r="L979" s="584">
        <f t="shared" ref="L979" si="2435">K979/E979</f>
        <v>0.625</v>
      </c>
      <c r="M979" s="405">
        <v>400</v>
      </c>
      <c r="N979" s="584">
        <f>M979/F979</f>
        <v>1</v>
      </c>
      <c r="O979" s="405">
        <v>400</v>
      </c>
      <c r="P979" s="584">
        <f>O979/G979</f>
        <v>0.66666666666666663</v>
      </c>
      <c r="Q979" s="408"/>
      <c r="R979" s="408"/>
      <c r="S979" s="405">
        <f>U979+W979+Y979</f>
        <v>1300</v>
      </c>
      <c r="T979" s="584">
        <f>S979/D979</f>
        <v>0.72222222222222221</v>
      </c>
      <c r="U979" s="405">
        <f>K979</f>
        <v>500</v>
      </c>
      <c r="V979" s="584">
        <f>U979/E979</f>
        <v>0.625</v>
      </c>
      <c r="W979" s="405">
        <f>M979</f>
        <v>400</v>
      </c>
      <c r="X979" s="584">
        <f>W979/F979</f>
        <v>1</v>
      </c>
      <c r="Y979" s="405">
        <f>O979</f>
        <v>400</v>
      </c>
      <c r="Z979" s="584">
        <f>Y979/G979</f>
        <v>0.66666666666666663</v>
      </c>
      <c r="AA979" s="408"/>
      <c r="AB979" s="408"/>
      <c r="AC979" s="405">
        <f>AE979+AG979+AI979+AK979</f>
        <v>1300</v>
      </c>
      <c r="AD979" s="584">
        <f>AC979/D979</f>
        <v>0.72222222222222221</v>
      </c>
      <c r="AE979" s="405">
        <f>U979</f>
        <v>500</v>
      </c>
      <c r="AF979" s="584">
        <f>AE979/E979</f>
        <v>0.625</v>
      </c>
      <c r="AG979" s="405">
        <v>400</v>
      </c>
      <c r="AH979" s="584">
        <f>AG979/F979</f>
        <v>1</v>
      </c>
      <c r="AI979" s="405">
        <f>Y979</f>
        <v>400</v>
      </c>
      <c r="AJ979" s="584">
        <f>AI979/G979</f>
        <v>0.66666666666666663</v>
      </c>
      <c r="AK979" s="408"/>
      <c r="AL979" s="408"/>
      <c r="AM979" s="408"/>
      <c r="AN979" s="408"/>
      <c r="AO979" s="408"/>
      <c r="AP979" s="408"/>
      <c r="AQ979" s="408"/>
      <c r="AR979" s="408"/>
      <c r="AS979" s="408"/>
      <c r="AT979" s="408"/>
      <c r="AU979" s="404">
        <v>0</v>
      </c>
      <c r="AV979" s="404">
        <f>AW979+AX979+AY979+AZ979</f>
        <v>1800</v>
      </c>
      <c r="AW979" s="404">
        <f>282.5+169.5+348</f>
        <v>800</v>
      </c>
      <c r="AX979" s="404">
        <f>226+174</f>
        <v>400</v>
      </c>
      <c r="AY979" s="404">
        <f>169.5+169.5+261</f>
        <v>600</v>
      </c>
      <c r="AZ979" s="404"/>
      <c r="BA979" s="404">
        <f>BB979+BC979+BD979</f>
        <v>0</v>
      </c>
      <c r="BB979" s="404"/>
      <c r="BC979" s="404"/>
      <c r="BD979" s="404"/>
      <c r="BE979" s="404">
        <f>BF979+BG979+BH979</f>
        <v>1400</v>
      </c>
      <c r="BF979" s="404">
        <f>E979</f>
        <v>800</v>
      </c>
      <c r="BG979" s="404">
        <f>G979</f>
        <v>600</v>
      </c>
      <c r="BH979" s="404"/>
      <c r="BI979" s="404">
        <f>BJ979+BK979+BL979+BM979</f>
        <v>500</v>
      </c>
      <c r="BJ979" s="404">
        <f>56.5+43.5</f>
        <v>100</v>
      </c>
      <c r="BK979" s="404">
        <f>56.5+43.5</f>
        <v>100</v>
      </c>
      <c r="BL979" s="404">
        <f>169.5+130.5</f>
        <v>300</v>
      </c>
      <c r="BM979" s="404"/>
      <c r="BN979" s="404"/>
      <c r="BO979" s="404">
        <f>BP979+BQ979+BR979+BS979</f>
        <v>500</v>
      </c>
      <c r="BP979" s="404">
        <f>56.5+43.5</f>
        <v>100</v>
      </c>
      <c r="BQ979" s="404">
        <f>56.5+43.5</f>
        <v>100</v>
      </c>
      <c r="BR979" s="404">
        <f>169.5+130.5</f>
        <v>300</v>
      </c>
      <c r="BS979" s="404"/>
      <c r="BT979" s="404">
        <f t="shared" ref="BT979" si="2436">BL979</f>
        <v>300</v>
      </c>
      <c r="BU979" s="404">
        <f t="shared" ref="BU979" si="2437">BM979</f>
        <v>0</v>
      </c>
      <c r="BV979" s="404">
        <f>BW979+BX979+BY979+BZ979</f>
        <v>200</v>
      </c>
      <c r="BW979" s="404">
        <f>56.5+43.5</f>
        <v>100</v>
      </c>
      <c r="BX979" s="404">
        <v>0</v>
      </c>
      <c r="BY979" s="404">
        <f>56.5+43.5</f>
        <v>100</v>
      </c>
      <c r="BZ979" s="404"/>
      <c r="CA979" s="404">
        <f>CB979+CC979+CD979</f>
        <v>0</v>
      </c>
      <c r="CB979" s="404"/>
      <c r="CC979" s="404"/>
      <c r="CD979" s="404"/>
      <c r="CE979" s="404">
        <f>CF979+CH979+CI979</f>
        <v>200</v>
      </c>
      <c r="CF979" s="404">
        <f>BW979</f>
        <v>100</v>
      </c>
      <c r="CG979" s="404"/>
      <c r="CH979" s="404">
        <f t="shared" ref="CH979" si="2438">BY979</f>
        <v>100</v>
      </c>
      <c r="CI979" s="404">
        <f t="shared" ref="CI979" si="2439">BZ979</f>
        <v>0</v>
      </c>
      <c r="CJ979" s="404"/>
      <c r="CK979" s="404">
        <f>CL979+CM979+CN979+CO979</f>
        <v>200</v>
      </c>
      <c r="CL979" s="404">
        <f>56.5+43.5</f>
        <v>100</v>
      </c>
      <c r="CM979" s="404">
        <v>0</v>
      </c>
      <c r="CN979" s="404">
        <f>56.5+43.5</f>
        <v>100</v>
      </c>
      <c r="CO979" s="408"/>
    </row>
    <row r="980" spans="1:93" s="94" customFormat="1" ht="18.75" hidden="1" customHeight="1" x14ac:dyDescent="0.3">
      <c r="B980" s="874" t="s">
        <v>227</v>
      </c>
      <c r="C980" s="874"/>
      <c r="D980" s="874"/>
      <c r="E980" s="874"/>
      <c r="F980" s="874"/>
      <c r="G980" s="874"/>
      <c r="H980" s="874"/>
      <c r="I980" s="874"/>
      <c r="J980" s="874"/>
      <c r="K980" s="874"/>
      <c r="L980" s="874"/>
      <c r="M980" s="874"/>
      <c r="N980" s="874"/>
      <c r="O980" s="874"/>
      <c r="P980" s="874"/>
      <c r="Q980" s="874"/>
      <c r="R980" s="874"/>
      <c r="S980" s="874"/>
      <c r="T980" s="874"/>
      <c r="U980" s="874"/>
      <c r="V980" s="874"/>
      <c r="W980" s="874"/>
      <c r="X980" s="874"/>
      <c r="Y980" s="874"/>
      <c r="Z980" s="874"/>
      <c r="AA980" s="874"/>
      <c r="AB980" s="874"/>
      <c r="AC980" s="874"/>
      <c r="AD980" s="874"/>
      <c r="AE980" s="874"/>
      <c r="AF980" s="874"/>
      <c r="AG980" s="874"/>
      <c r="AH980" s="874"/>
      <c r="AI980" s="874"/>
      <c r="AJ980" s="874"/>
      <c r="AK980" s="874"/>
      <c r="AL980" s="874"/>
      <c r="AM980" s="874"/>
      <c r="AN980" s="874"/>
      <c r="AO980" s="874"/>
      <c r="AP980" s="874"/>
      <c r="AQ980" s="874"/>
      <c r="AR980" s="874"/>
      <c r="AS980" s="874"/>
      <c r="AT980" s="874"/>
      <c r="AU980" s="874"/>
      <c r="AV980" s="874"/>
      <c r="AW980" s="874"/>
      <c r="AX980" s="874"/>
      <c r="AY980" s="874"/>
      <c r="AZ980" s="874"/>
      <c r="BA980" s="874"/>
      <c r="BB980" s="874"/>
      <c r="BC980" s="874"/>
      <c r="BD980" s="874"/>
      <c r="BE980" s="874"/>
      <c r="BF980" s="874"/>
      <c r="BG980" s="874"/>
      <c r="BH980" s="874"/>
      <c r="BI980" s="874"/>
      <c r="BJ980" s="874"/>
      <c r="BK980" s="874"/>
      <c r="BL980" s="874"/>
      <c r="BM980" s="874"/>
      <c r="BN980" s="874"/>
      <c r="BO980" s="874"/>
      <c r="BP980" s="874"/>
      <c r="BQ980" s="874"/>
      <c r="BR980" s="874"/>
      <c r="BS980" s="874"/>
      <c r="BT980" s="874"/>
      <c r="BU980" s="874"/>
      <c r="BV980" s="874"/>
      <c r="BW980" s="874"/>
      <c r="BX980" s="874"/>
      <c r="BY980" s="874"/>
      <c r="BZ980" s="874"/>
      <c r="CA980" s="874"/>
      <c r="CB980" s="874"/>
      <c r="CC980" s="874"/>
      <c r="CD980" s="874"/>
      <c r="CE980" s="874"/>
      <c r="CF980" s="874"/>
      <c r="CG980" s="874"/>
      <c r="CH980" s="874"/>
      <c r="CI980" s="874"/>
      <c r="CJ980" s="93"/>
      <c r="CK980" s="93"/>
    </row>
    <row r="981" spans="1:93" s="94" customFormat="1" ht="18.75" hidden="1" customHeight="1" x14ac:dyDescent="0.3">
      <c r="B981" s="875"/>
      <c r="C981" s="875"/>
      <c r="D981" s="875"/>
      <c r="E981" s="875"/>
      <c r="F981" s="875"/>
      <c r="G981" s="875"/>
      <c r="H981" s="875"/>
      <c r="I981" s="875"/>
      <c r="J981" s="875"/>
      <c r="K981" s="875"/>
      <c r="L981" s="875"/>
      <c r="M981" s="875"/>
      <c r="N981" s="875"/>
      <c r="O981" s="875"/>
      <c r="P981" s="875"/>
      <c r="Q981" s="875"/>
      <c r="R981" s="875"/>
      <c r="S981" s="875"/>
      <c r="T981" s="875"/>
      <c r="U981" s="875"/>
      <c r="V981" s="875"/>
      <c r="W981" s="875"/>
      <c r="X981" s="875"/>
      <c r="Y981" s="875"/>
      <c r="Z981" s="875"/>
      <c r="AA981" s="875"/>
      <c r="AB981" s="875"/>
      <c r="AC981" s="875"/>
      <c r="AD981" s="875"/>
      <c r="AE981" s="875"/>
      <c r="AF981" s="875"/>
      <c r="AG981" s="875"/>
      <c r="AH981" s="875"/>
      <c r="AI981" s="875"/>
      <c r="AJ981" s="875"/>
      <c r="AK981" s="875"/>
      <c r="AL981" s="875"/>
      <c r="AM981" s="875"/>
      <c r="AN981" s="875"/>
      <c r="AO981" s="875"/>
      <c r="AP981" s="875"/>
      <c r="AQ981" s="875"/>
      <c r="AR981" s="875"/>
      <c r="AS981" s="875"/>
      <c r="AT981" s="875"/>
      <c r="AU981" s="875"/>
      <c r="AV981" s="875"/>
      <c r="AW981" s="875"/>
      <c r="AX981" s="875"/>
      <c r="AY981" s="875"/>
      <c r="AZ981" s="875"/>
      <c r="BA981" s="875"/>
      <c r="BB981" s="875"/>
      <c r="BC981" s="875"/>
      <c r="BD981" s="875"/>
      <c r="BE981" s="875"/>
      <c r="BF981" s="875"/>
      <c r="BG981" s="875"/>
      <c r="BH981" s="875"/>
      <c r="BI981" s="875"/>
      <c r="BJ981" s="875"/>
      <c r="BK981" s="875"/>
      <c r="BL981" s="875"/>
      <c r="BM981" s="875"/>
      <c r="BN981" s="875"/>
      <c r="BO981" s="875"/>
      <c r="BP981" s="875"/>
      <c r="BQ981" s="875"/>
      <c r="BR981" s="875"/>
      <c r="BS981" s="875"/>
      <c r="BT981" s="875"/>
      <c r="BU981" s="875"/>
      <c r="BV981" s="875"/>
      <c r="BW981" s="875"/>
      <c r="BX981" s="875"/>
      <c r="BY981" s="875"/>
      <c r="BZ981" s="875"/>
      <c r="CA981" s="875"/>
      <c r="CB981" s="875"/>
      <c r="CC981" s="875"/>
      <c r="CD981" s="875"/>
      <c r="CE981" s="875"/>
      <c r="CF981" s="875"/>
      <c r="CG981" s="875"/>
      <c r="CH981" s="875"/>
      <c r="CI981" s="875"/>
      <c r="CJ981" s="93"/>
      <c r="CK981" s="93"/>
    </row>
    <row r="982" spans="1:93" s="94" customFormat="1" ht="57.75" hidden="1" customHeight="1" x14ac:dyDescent="0.3">
      <c r="B982" s="178" t="s">
        <v>34</v>
      </c>
      <c r="C982" s="143" t="s">
        <v>226</v>
      </c>
      <c r="D982" s="125" t="e">
        <f>E982</f>
        <v>#REF!</v>
      </c>
      <c r="E982" s="125" t="e">
        <f>#REF!</f>
        <v>#REF!</v>
      </c>
      <c r="F982" s="12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125" t="e">
        <f>AV982</f>
        <v>#REF!</v>
      </c>
      <c r="AV982" s="128" t="e">
        <f>AW982</f>
        <v>#REF!</v>
      </c>
      <c r="AW982" s="125" t="e">
        <f>#REF!</f>
        <v>#REF!</v>
      </c>
      <c r="AX982" s="125"/>
      <c r="AY982" s="45"/>
      <c r="AZ982" s="45"/>
      <c r="BA982" s="179"/>
      <c r="BB982" s="179"/>
      <c r="BC982" s="179"/>
      <c r="BD982" s="179"/>
      <c r="BE982" s="179"/>
      <c r="BF982" s="179"/>
      <c r="BG982" s="179"/>
      <c r="BH982" s="179"/>
      <c r="BI982" s="125" t="e">
        <f>BJ982</f>
        <v>#REF!</v>
      </c>
      <c r="BJ982" s="125" t="e">
        <f>AV982</f>
        <v>#REF!</v>
      </c>
      <c r="BK982" s="125"/>
      <c r="BL982" s="45"/>
      <c r="BM982" s="45"/>
      <c r="BN982" s="179"/>
      <c r="BO982" s="125" t="e">
        <f>BP982</f>
        <v>#REF!</v>
      </c>
      <c r="BP982" s="125" t="e">
        <f>#REF!</f>
        <v>#REF!</v>
      </c>
      <c r="BQ982" s="125"/>
      <c r="BR982" s="45"/>
      <c r="BS982" s="45"/>
      <c r="BT982" s="179"/>
      <c r="BU982" s="179"/>
      <c r="BV982" s="125">
        <f>BW982</f>
        <v>0</v>
      </c>
      <c r="BW982" s="125">
        <f>BC982</f>
        <v>0</v>
      </c>
      <c r="BX982" s="125"/>
      <c r="BY982" s="45"/>
      <c r="BZ982" s="45"/>
      <c r="CA982" s="179"/>
      <c r="CB982" s="179"/>
      <c r="CC982" s="179"/>
      <c r="CD982" s="179"/>
      <c r="CE982" s="179"/>
      <c r="CF982" s="179"/>
      <c r="CG982" s="179"/>
      <c r="CH982" s="179"/>
      <c r="CI982" s="179"/>
      <c r="CJ982" s="179"/>
      <c r="CK982" s="125">
        <f>CL982</f>
        <v>0</v>
      </c>
      <c r="CL982" s="125">
        <f>BY982</f>
        <v>0</v>
      </c>
      <c r="CM982" s="125"/>
      <c r="CN982" s="45"/>
      <c r="CO982" s="45"/>
    </row>
    <row r="983" spans="1:93" s="27" customFormat="1" ht="44.25" hidden="1" customHeight="1" x14ac:dyDescent="0.3">
      <c r="B983" s="880" t="s">
        <v>312</v>
      </c>
      <c r="C983" s="880"/>
      <c r="D983" s="880"/>
      <c r="E983" s="880"/>
      <c r="F983" s="880"/>
      <c r="G983" s="880"/>
      <c r="H983" s="880"/>
      <c r="I983" s="880"/>
      <c r="J983" s="880"/>
      <c r="K983" s="880"/>
      <c r="L983" s="880"/>
      <c r="M983" s="880"/>
      <c r="N983" s="880"/>
      <c r="O983" s="880"/>
      <c r="P983" s="880"/>
      <c r="Q983" s="880"/>
      <c r="R983" s="880"/>
      <c r="S983" s="880"/>
      <c r="T983" s="880"/>
      <c r="U983" s="880"/>
      <c r="V983" s="880"/>
      <c r="W983" s="880"/>
      <c r="X983" s="880"/>
      <c r="Y983" s="880"/>
      <c r="Z983" s="880"/>
      <c r="AA983" s="880"/>
      <c r="AB983" s="880"/>
      <c r="AC983" s="880"/>
      <c r="AD983" s="880"/>
      <c r="AE983" s="880"/>
      <c r="AF983" s="880"/>
      <c r="AG983" s="880"/>
      <c r="AH983" s="880"/>
      <c r="AI983" s="880"/>
      <c r="AJ983" s="880"/>
      <c r="AK983" s="880"/>
      <c r="AL983" s="880"/>
      <c r="AM983" s="880"/>
      <c r="AN983" s="880"/>
      <c r="AO983" s="880"/>
      <c r="AP983" s="880"/>
      <c r="AQ983" s="880"/>
      <c r="AR983" s="880"/>
      <c r="AS983" s="880"/>
      <c r="AT983" s="880"/>
      <c r="AU983" s="880"/>
      <c r="AV983" s="880"/>
      <c r="AW983" s="880"/>
      <c r="AX983" s="880"/>
      <c r="AY983" s="880"/>
      <c r="AZ983" s="880"/>
      <c r="BA983" s="880"/>
      <c r="BB983" s="880"/>
      <c r="BC983" s="880"/>
      <c r="BD983" s="880"/>
      <c r="BE983" s="880"/>
      <c r="BF983" s="880"/>
      <c r="BG983" s="880"/>
      <c r="BH983" s="880"/>
      <c r="BI983" s="880"/>
      <c r="BJ983" s="880"/>
      <c r="BK983" s="880"/>
      <c r="BL983" s="880"/>
      <c r="BM983" s="880"/>
      <c r="BN983" s="880"/>
      <c r="BO983" s="880"/>
      <c r="BP983" s="880"/>
      <c r="BQ983" s="880"/>
      <c r="BR983" s="880"/>
      <c r="BS983" s="880"/>
      <c r="BT983" s="880"/>
      <c r="BU983" s="880"/>
      <c r="BV983" s="880"/>
      <c r="BW983" s="880"/>
      <c r="BX983" s="880"/>
      <c r="BY983" s="880"/>
      <c r="BZ983" s="880"/>
      <c r="CA983" s="880"/>
      <c r="CB983" s="880"/>
      <c r="CC983" s="880"/>
      <c r="CD983" s="880"/>
      <c r="CE983" s="880"/>
      <c r="CF983" s="880"/>
      <c r="CG983" s="880"/>
      <c r="CH983" s="880"/>
      <c r="CI983" s="880"/>
      <c r="CJ983" s="81"/>
      <c r="CK983" s="81"/>
    </row>
    <row r="984" spans="1:93" s="27" customFormat="1" ht="42.75" hidden="1" customHeight="1" x14ac:dyDescent="0.3">
      <c r="A984" s="878" t="s">
        <v>183</v>
      </c>
      <c r="B984" s="879"/>
      <c r="C984" s="879"/>
      <c r="D984" s="879"/>
      <c r="E984" s="879"/>
      <c r="F984" s="879"/>
      <c r="G984" s="879"/>
      <c r="H984" s="879"/>
      <c r="I984" s="879"/>
      <c r="J984" s="879"/>
      <c r="K984" s="879"/>
      <c r="L984" s="879"/>
      <c r="M984" s="879"/>
      <c r="N984" s="879"/>
      <c r="O984" s="879"/>
      <c r="P984" s="879"/>
      <c r="Q984" s="879"/>
      <c r="R984" s="879"/>
      <c r="S984" s="879"/>
      <c r="T984" s="879"/>
      <c r="U984" s="879"/>
      <c r="V984" s="879"/>
      <c r="W984" s="879"/>
      <c r="X984" s="879"/>
      <c r="Y984" s="879"/>
      <c r="Z984" s="879"/>
      <c r="AA984" s="879"/>
      <c r="AB984" s="879"/>
      <c r="AC984" s="879"/>
      <c r="AD984" s="879"/>
      <c r="AE984" s="879"/>
      <c r="AF984" s="879"/>
      <c r="AG984" s="879"/>
      <c r="AH984" s="879"/>
      <c r="AI984" s="879"/>
      <c r="AJ984" s="879"/>
      <c r="AK984" s="879"/>
      <c r="AL984" s="879"/>
      <c r="AM984" s="879"/>
      <c r="AN984" s="879"/>
      <c r="AO984" s="879"/>
      <c r="AP984" s="879"/>
      <c r="AQ984" s="879"/>
      <c r="AR984" s="879"/>
      <c r="AS984" s="879"/>
      <c r="AT984" s="879"/>
      <c r="AU984" s="879"/>
      <c r="AV984" s="879"/>
      <c r="AW984" s="879"/>
      <c r="AX984" s="879"/>
      <c r="AY984" s="879"/>
      <c r="AZ984" s="879"/>
      <c r="BA984" s="879"/>
      <c r="BB984" s="879"/>
      <c r="BC984" s="879"/>
      <c r="BD984" s="879"/>
      <c r="BE984" s="879"/>
      <c r="BF984" s="879"/>
      <c r="BG984" s="879"/>
      <c r="BH984" s="879"/>
      <c r="BI984" s="879"/>
      <c r="BJ984" s="879"/>
      <c r="BK984" s="879"/>
      <c r="BL984" s="879"/>
      <c r="BM984" s="879"/>
      <c r="BN984" s="879"/>
      <c r="BO984" s="879"/>
      <c r="BP984" s="879"/>
      <c r="BQ984" s="879"/>
      <c r="BR984" s="879"/>
      <c r="BS984" s="879"/>
      <c r="BT984" s="879"/>
      <c r="BU984" s="879"/>
      <c r="BV984" s="879"/>
      <c r="BW984" s="879"/>
      <c r="BX984" s="879"/>
      <c r="BY984" s="879"/>
      <c r="BZ984" s="879"/>
      <c r="CA984" s="879"/>
      <c r="CB984" s="879"/>
      <c r="CC984" s="879"/>
      <c r="CD984" s="879"/>
      <c r="CE984" s="879"/>
      <c r="CF984" s="879"/>
      <c r="CG984" s="879"/>
      <c r="CH984" s="879"/>
      <c r="CI984" s="879"/>
      <c r="CJ984" s="81"/>
      <c r="CK984" s="81"/>
    </row>
    <row r="985" spans="1:93" s="66" customFormat="1" ht="122.25" hidden="1" customHeight="1" x14ac:dyDescent="0.25">
      <c r="B985" s="178" t="s">
        <v>34</v>
      </c>
      <c r="C985" s="143" t="s">
        <v>311</v>
      </c>
      <c r="D985" s="125">
        <f>E985+G985+H985</f>
        <v>0</v>
      </c>
      <c r="E985" s="125"/>
      <c r="F985" s="125"/>
      <c r="G985" s="12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125">
        <f>AV985</f>
        <v>0</v>
      </c>
      <c r="AV985" s="128">
        <f>AW985+AY985+AZ985</f>
        <v>0</v>
      </c>
      <c r="AW985" s="125"/>
      <c r="AX985" s="125"/>
      <c r="AY985" s="125"/>
      <c r="AZ985" s="45"/>
      <c r="BA985" s="125">
        <f>BB985+BC985+BD985</f>
        <v>0</v>
      </c>
      <c r="BB985" s="45"/>
      <c r="BC985" s="45"/>
      <c r="BD985" s="45"/>
      <c r="BE985" s="125">
        <f>BF985+BG985+BH985</f>
        <v>0</v>
      </c>
      <c r="BF985" s="125">
        <f>E985</f>
        <v>0</v>
      </c>
      <c r="BG985" s="125">
        <f>G985</f>
        <v>0</v>
      </c>
      <c r="BH985" s="45"/>
      <c r="BI985" s="125">
        <f>BJ985+BL985+BM985</f>
        <v>0</v>
      </c>
      <c r="BJ985" s="254"/>
      <c r="BK985" s="254"/>
      <c r="BL985" s="254"/>
      <c r="BM985" s="45"/>
      <c r="BN985" s="125">
        <f>BO985+BP985+BQ985</f>
        <v>0</v>
      </c>
      <c r="BO985" s="125">
        <f>BP985+BR985+BS985</f>
        <v>0</v>
      </c>
      <c r="BP985" s="254"/>
      <c r="BQ985" s="254"/>
      <c r="BR985" s="254"/>
      <c r="BS985" s="45"/>
      <c r="BT985" s="254">
        <f t="shared" ref="BT985" si="2440">BL985</f>
        <v>0</v>
      </c>
      <c r="BU985" s="45">
        <f t="shared" ref="BU985" si="2441">BM985</f>
        <v>0</v>
      </c>
      <c r="BV985" s="125">
        <f>BW985+BY985+BZ985</f>
        <v>0</v>
      </c>
      <c r="BW985" s="254"/>
      <c r="BX985" s="254"/>
      <c r="BY985" s="254"/>
      <c r="BZ985" s="45"/>
      <c r="CA985" s="125">
        <f>CB985+CC985+CD985</f>
        <v>0</v>
      </c>
      <c r="CB985" s="254"/>
      <c r="CC985" s="254"/>
      <c r="CD985" s="45"/>
      <c r="CE985" s="125">
        <f>CF985+CH985+CI985</f>
        <v>0</v>
      </c>
      <c r="CF985" s="254">
        <f>BW985</f>
        <v>0</v>
      </c>
      <c r="CG985" s="254"/>
      <c r="CH985" s="254">
        <f t="shared" ref="CH985" si="2442">BY985</f>
        <v>0</v>
      </c>
      <c r="CI985" s="45">
        <f t="shared" ref="CI985" si="2443">BZ985</f>
        <v>0</v>
      </c>
      <c r="CJ985" s="125"/>
      <c r="CK985" s="125">
        <f>CL985+CN985+CO985</f>
        <v>0</v>
      </c>
      <c r="CL985" s="254"/>
      <c r="CM985" s="254"/>
      <c r="CN985" s="254"/>
      <c r="CO985" s="45"/>
    </row>
    <row r="986" spans="1:93" s="6" customFormat="1" ht="48.75" customHeight="1" x14ac:dyDescent="0.25">
      <c r="B986" s="884" t="s">
        <v>442</v>
      </c>
      <c r="C986" s="874"/>
      <c r="D986" s="874"/>
      <c r="E986" s="874"/>
      <c r="F986" s="874"/>
      <c r="G986" s="874"/>
      <c r="H986" s="874"/>
      <c r="I986" s="874"/>
      <c r="J986" s="874"/>
      <c r="K986" s="874"/>
      <c r="L986" s="874"/>
      <c r="M986" s="874"/>
      <c r="N986" s="874"/>
      <c r="O986" s="874"/>
      <c r="P986" s="874"/>
      <c r="Q986" s="874"/>
      <c r="R986" s="874"/>
      <c r="S986" s="874"/>
      <c r="T986" s="874"/>
      <c r="U986" s="874"/>
      <c r="V986" s="874"/>
      <c r="W986" s="874"/>
      <c r="X986" s="874"/>
      <c r="Y986" s="874"/>
      <c r="Z986" s="874"/>
      <c r="AA986" s="874"/>
      <c r="AB986" s="874"/>
      <c r="AC986" s="874"/>
      <c r="AD986" s="874"/>
      <c r="AE986" s="874"/>
      <c r="AF986" s="874"/>
      <c r="AG986" s="874"/>
      <c r="AH986" s="874"/>
      <c r="AI986" s="874"/>
      <c r="AJ986" s="874"/>
      <c r="AK986" s="874"/>
      <c r="AL986" s="874"/>
      <c r="AM986" s="874"/>
      <c r="AN986" s="874"/>
      <c r="AO986" s="874"/>
      <c r="AP986" s="874"/>
      <c r="AQ986" s="874"/>
      <c r="AR986" s="874"/>
      <c r="AS986" s="874"/>
      <c r="AT986" s="874"/>
      <c r="AU986" s="874"/>
      <c r="AV986" s="874"/>
      <c r="AW986" s="874"/>
      <c r="AX986" s="874"/>
      <c r="AY986" s="874"/>
      <c r="AZ986" s="874"/>
      <c r="BA986" s="874"/>
      <c r="BB986" s="874"/>
      <c r="BC986" s="874"/>
      <c r="BD986" s="874"/>
      <c r="BE986" s="874"/>
      <c r="BF986" s="874"/>
      <c r="BG986" s="874"/>
      <c r="BH986" s="874"/>
      <c r="BI986" s="874"/>
      <c r="BJ986" s="874"/>
      <c r="BK986" s="874"/>
      <c r="BL986" s="874"/>
      <c r="BM986" s="874"/>
      <c r="BN986" s="874"/>
      <c r="BO986" s="874"/>
      <c r="BP986" s="874"/>
      <c r="BQ986" s="874"/>
      <c r="BR986" s="874"/>
      <c r="BS986" s="874"/>
      <c r="BT986" s="874"/>
      <c r="BU986" s="874"/>
      <c r="BV986" s="874"/>
      <c r="BW986" s="874"/>
      <c r="BX986" s="874"/>
      <c r="BY986" s="874"/>
      <c r="BZ986" s="874"/>
      <c r="CA986" s="874"/>
      <c r="CB986" s="874"/>
      <c r="CC986" s="874"/>
      <c r="CD986" s="874"/>
      <c r="CE986" s="874"/>
      <c r="CF986" s="874"/>
      <c r="CG986" s="874"/>
      <c r="CH986" s="874"/>
      <c r="CI986" s="874"/>
      <c r="CJ986" s="874"/>
      <c r="CK986" s="874"/>
      <c r="CL986" s="93"/>
      <c r="CM986" s="93"/>
      <c r="CN986" s="93"/>
      <c r="CO986" s="93"/>
    </row>
    <row r="987" spans="1:93" s="446" customFormat="1" ht="309" customHeight="1" x14ac:dyDescent="0.25">
      <c r="B987" s="452" t="s">
        <v>34</v>
      </c>
      <c r="C987" s="453" t="s">
        <v>443</v>
      </c>
      <c r="D987" s="405">
        <f>E987+F987+G987+H987</f>
        <v>18169.599999999999</v>
      </c>
      <c r="E987" s="405"/>
      <c r="F987" s="405"/>
      <c r="G987" s="405"/>
      <c r="H987" s="405">
        <v>18169.599999999999</v>
      </c>
      <c r="I987" s="405">
        <f>Q987</f>
        <v>5450.88</v>
      </c>
      <c r="J987" s="584">
        <f>I987/D987</f>
        <v>0.30000000000000004</v>
      </c>
      <c r="K987" s="404"/>
      <c r="L987" s="404"/>
      <c r="M987" s="404"/>
      <c r="N987" s="404"/>
      <c r="O987" s="404"/>
      <c r="P987" s="404"/>
      <c r="Q987" s="404">
        <v>5450.88</v>
      </c>
      <c r="R987" s="584">
        <f>Q987/H987</f>
        <v>0.30000000000000004</v>
      </c>
      <c r="S987" s="404"/>
      <c r="T987" s="404"/>
      <c r="U987" s="404"/>
      <c r="V987" s="404"/>
      <c r="W987" s="404"/>
      <c r="X987" s="404"/>
      <c r="Y987" s="404"/>
      <c r="Z987" s="404"/>
      <c r="AA987" s="404"/>
      <c r="AB987" s="404"/>
      <c r="AC987" s="405">
        <f>AK987</f>
        <v>18169.599999999999</v>
      </c>
      <c r="AD987" s="584">
        <f>AC987/D987</f>
        <v>1</v>
      </c>
      <c r="AE987" s="404"/>
      <c r="AF987" s="404"/>
      <c r="AG987" s="404"/>
      <c r="AH987" s="404"/>
      <c r="AI987" s="404"/>
      <c r="AJ987" s="404"/>
      <c r="AK987" s="405">
        <f>D987</f>
        <v>18169.599999999999</v>
      </c>
      <c r="AL987" s="584">
        <f>AK987/D987</f>
        <v>1</v>
      </c>
      <c r="AM987" s="404"/>
      <c r="AN987" s="404"/>
      <c r="AO987" s="404"/>
      <c r="AP987" s="404"/>
      <c r="AQ987" s="404"/>
      <c r="AR987" s="404"/>
      <c r="AS987" s="404"/>
      <c r="AT987" s="404"/>
      <c r="AU987" s="404">
        <f>AV987-H987</f>
        <v>0</v>
      </c>
      <c r="AV987" s="404">
        <f>AW987+AX987+AY987+AZ987</f>
        <v>18169.599999999999</v>
      </c>
      <c r="AW987" s="404"/>
      <c r="AX987" s="404"/>
      <c r="AY987" s="404"/>
      <c r="AZ987" s="404">
        <v>18169.599999999999</v>
      </c>
      <c r="BA987" s="404">
        <f>BB987+BC987+BD987</f>
        <v>0</v>
      </c>
      <c r="BB987" s="404"/>
      <c r="BC987" s="404"/>
      <c r="BD987" s="404"/>
      <c r="BE987" s="404">
        <f>BF987+BG987+BH987</f>
        <v>0</v>
      </c>
      <c r="BF987" s="404">
        <f>E987</f>
        <v>0</v>
      </c>
      <c r="BG987" s="404">
        <f>G987</f>
        <v>0</v>
      </c>
      <c r="BH987" s="404"/>
      <c r="BI987" s="404">
        <f>BJ987+BK987+BL987+BM987</f>
        <v>0</v>
      </c>
      <c r="BJ987" s="404"/>
      <c r="BK987" s="404"/>
      <c r="BL987" s="404"/>
      <c r="BM987" s="404"/>
      <c r="BN987" s="404"/>
      <c r="BO987" s="404">
        <f>BP987+BQ987+BR987+BS987</f>
        <v>0</v>
      </c>
      <c r="BP987" s="404"/>
      <c r="BQ987" s="404"/>
      <c r="BR987" s="404"/>
      <c r="BS987" s="404"/>
      <c r="BT987" s="404">
        <f t="shared" ref="BT987" si="2444">BL987</f>
        <v>0</v>
      </c>
      <c r="BU987" s="404">
        <f t="shared" ref="BU987" si="2445">BM987</f>
        <v>0</v>
      </c>
      <c r="BV987" s="404">
        <f>BW987+BX987+BY987+BZ987</f>
        <v>200</v>
      </c>
      <c r="BW987" s="404">
        <f>56.5+43.5</f>
        <v>100</v>
      </c>
      <c r="BX987" s="404">
        <v>0</v>
      </c>
      <c r="BY987" s="404">
        <f>56.5+43.5</f>
        <v>100</v>
      </c>
      <c r="BZ987" s="404"/>
      <c r="CA987" s="404">
        <f>CB987+CC987+CD987</f>
        <v>0</v>
      </c>
      <c r="CB987" s="404"/>
      <c r="CC987" s="404"/>
      <c r="CD987" s="404"/>
      <c r="CE987" s="404">
        <f>CF987+CH987+CI987</f>
        <v>0</v>
      </c>
      <c r="CF987" s="404"/>
      <c r="CG987" s="404"/>
      <c r="CH987" s="404"/>
      <c r="CI987" s="404"/>
      <c r="CJ987" s="404"/>
      <c r="CK987" s="404">
        <f>CL987+CM987+CN987+CO987</f>
        <v>0</v>
      </c>
      <c r="CL987" s="404"/>
      <c r="CM987" s="404"/>
      <c r="CN987" s="404"/>
      <c r="CO987" s="408"/>
    </row>
    <row r="988" spans="1:93" s="446" customFormat="1" ht="309" customHeight="1" x14ac:dyDescent="0.25">
      <c r="B988" s="452" t="s">
        <v>62</v>
      </c>
      <c r="C988" s="453" t="s">
        <v>498</v>
      </c>
      <c r="D988" s="405">
        <f>E988+F988+G988+H988</f>
        <v>1700</v>
      </c>
      <c r="E988" s="405"/>
      <c r="F988" s="405"/>
      <c r="G988" s="405"/>
      <c r="H988" s="405">
        <v>1700</v>
      </c>
      <c r="I988" s="405"/>
      <c r="J988" s="584"/>
      <c r="K988" s="404"/>
      <c r="L988" s="404"/>
      <c r="M988" s="404"/>
      <c r="N988" s="404"/>
      <c r="O988" s="404"/>
      <c r="P988" s="404"/>
      <c r="Q988" s="404"/>
      <c r="R988" s="584"/>
      <c r="S988" s="404"/>
      <c r="T988" s="404"/>
      <c r="U988" s="404"/>
      <c r="V988" s="404"/>
      <c r="W988" s="404"/>
      <c r="X988" s="404"/>
      <c r="Y988" s="404"/>
      <c r="Z988" s="404"/>
      <c r="AA988" s="404"/>
      <c r="AB988" s="404"/>
      <c r="AC988" s="405">
        <f t="shared" ref="AC988:AC989" si="2446">AK988</f>
        <v>1700</v>
      </c>
      <c r="AD988" s="584">
        <f t="shared" ref="AD988:AD989" si="2447">AC988/D988</f>
        <v>1</v>
      </c>
      <c r="AE988" s="404"/>
      <c r="AF988" s="404"/>
      <c r="AG988" s="404"/>
      <c r="AH988" s="404"/>
      <c r="AI988" s="404"/>
      <c r="AJ988" s="404"/>
      <c r="AK988" s="405">
        <f>H988</f>
        <v>1700</v>
      </c>
      <c r="AL988" s="584">
        <f t="shared" ref="AL988:AL989" si="2448">AK988/D988</f>
        <v>1</v>
      </c>
      <c r="AM988" s="404"/>
      <c r="AN988" s="404"/>
      <c r="AO988" s="404"/>
      <c r="AP988" s="404"/>
      <c r="AQ988" s="404"/>
      <c r="AR988" s="404"/>
      <c r="AS988" s="404"/>
      <c r="AT988" s="404"/>
      <c r="AU988" s="404"/>
      <c r="AV988" s="404"/>
      <c r="AW988" s="404"/>
      <c r="AX988" s="404"/>
      <c r="AY988" s="404"/>
      <c r="AZ988" s="404"/>
      <c r="BA988" s="404"/>
      <c r="BB988" s="404"/>
      <c r="BC988" s="404"/>
      <c r="BD988" s="404"/>
      <c r="BE988" s="404"/>
      <c r="BF988" s="404"/>
      <c r="BG988" s="404"/>
      <c r="BH988" s="404"/>
      <c r="BI988" s="404"/>
      <c r="BJ988" s="404"/>
      <c r="BK988" s="404"/>
      <c r="BL988" s="404"/>
      <c r="BM988" s="404"/>
      <c r="BN988" s="404"/>
      <c r="BO988" s="404"/>
      <c r="BP988" s="404"/>
      <c r="BQ988" s="404"/>
      <c r="BR988" s="404"/>
      <c r="BS988" s="404"/>
      <c r="BT988" s="404"/>
      <c r="BU988" s="404"/>
      <c r="BV988" s="404"/>
      <c r="BW988" s="404"/>
      <c r="BX988" s="404"/>
      <c r="BY988" s="404"/>
      <c r="BZ988" s="404"/>
      <c r="CA988" s="404"/>
      <c r="CB988" s="404"/>
      <c r="CC988" s="404"/>
      <c r="CD988" s="404"/>
      <c r="CE988" s="404"/>
      <c r="CF988" s="404"/>
      <c r="CG988" s="404"/>
      <c r="CH988" s="404"/>
      <c r="CI988" s="404"/>
      <c r="CJ988" s="404"/>
      <c r="CK988" s="404"/>
      <c r="CL988" s="404"/>
      <c r="CM988" s="404"/>
      <c r="CN988" s="404"/>
      <c r="CO988" s="408"/>
    </row>
    <row r="989" spans="1:93" s="446" customFormat="1" ht="309" customHeight="1" x14ac:dyDescent="0.25">
      <c r="B989" s="452" t="s">
        <v>7</v>
      </c>
      <c r="C989" s="453" t="s">
        <v>499</v>
      </c>
      <c r="D989" s="405">
        <f>E989+F989+G989+H989</f>
        <v>72161.100000000006</v>
      </c>
      <c r="E989" s="405"/>
      <c r="F989" s="405"/>
      <c r="G989" s="405"/>
      <c r="H989" s="405">
        <v>72161.100000000006</v>
      </c>
      <c r="I989" s="405"/>
      <c r="J989" s="584"/>
      <c r="K989" s="404"/>
      <c r="L989" s="404"/>
      <c r="M989" s="404"/>
      <c r="N989" s="404"/>
      <c r="O989" s="404"/>
      <c r="P989" s="404"/>
      <c r="Q989" s="404"/>
      <c r="R989" s="584"/>
      <c r="S989" s="404"/>
      <c r="T989" s="404"/>
      <c r="U989" s="404"/>
      <c r="V989" s="404"/>
      <c r="W989" s="404"/>
      <c r="X989" s="404"/>
      <c r="Y989" s="404"/>
      <c r="Z989" s="404"/>
      <c r="AA989" s="404"/>
      <c r="AB989" s="404"/>
      <c r="AC989" s="405">
        <f t="shared" si="2446"/>
        <v>72161.100000000006</v>
      </c>
      <c r="AD989" s="584">
        <f t="shared" si="2447"/>
        <v>1</v>
      </c>
      <c r="AE989" s="404"/>
      <c r="AF989" s="404"/>
      <c r="AG989" s="404"/>
      <c r="AH989" s="404"/>
      <c r="AI989" s="404"/>
      <c r="AJ989" s="404"/>
      <c r="AK989" s="405">
        <f>H989</f>
        <v>72161.100000000006</v>
      </c>
      <c r="AL989" s="584">
        <f t="shared" si="2448"/>
        <v>1</v>
      </c>
      <c r="AM989" s="404"/>
      <c r="AN989" s="404"/>
      <c r="AO989" s="404"/>
      <c r="AP989" s="404"/>
      <c r="AQ989" s="404"/>
      <c r="AR989" s="404"/>
      <c r="AS989" s="404"/>
      <c r="AT989" s="404"/>
      <c r="AU989" s="404"/>
      <c r="AV989" s="404"/>
      <c r="AW989" s="404"/>
      <c r="AX989" s="404"/>
      <c r="AY989" s="404"/>
      <c r="AZ989" s="404"/>
      <c r="BA989" s="404"/>
      <c r="BB989" s="404"/>
      <c r="BC989" s="404"/>
      <c r="BD989" s="404"/>
      <c r="BE989" s="404"/>
      <c r="BF989" s="404"/>
      <c r="BG989" s="404"/>
      <c r="BH989" s="404"/>
      <c r="BI989" s="404"/>
      <c r="BJ989" s="404"/>
      <c r="BK989" s="404"/>
      <c r="BL989" s="404"/>
      <c r="BM989" s="404"/>
      <c r="BN989" s="404"/>
      <c r="BO989" s="404"/>
      <c r="BP989" s="404"/>
      <c r="BQ989" s="404"/>
      <c r="BR989" s="404"/>
      <c r="BS989" s="404"/>
      <c r="BT989" s="404"/>
      <c r="BU989" s="404"/>
      <c r="BV989" s="404"/>
      <c r="BW989" s="404"/>
      <c r="BX989" s="404"/>
      <c r="BY989" s="404"/>
      <c r="BZ989" s="404"/>
      <c r="CA989" s="404"/>
      <c r="CB989" s="404"/>
      <c r="CC989" s="404"/>
      <c r="CD989" s="404"/>
      <c r="CE989" s="404"/>
      <c r="CF989" s="404"/>
      <c r="CG989" s="404"/>
      <c r="CH989" s="404"/>
      <c r="CI989" s="404"/>
      <c r="CJ989" s="404"/>
      <c r="CK989" s="404"/>
      <c r="CL989" s="404"/>
      <c r="CM989" s="404"/>
      <c r="CN989" s="404"/>
      <c r="CO989" s="408"/>
    </row>
    <row r="990" spans="1:93" s="6" customFormat="1" ht="30" hidden="1" customHeight="1" x14ac:dyDescent="0.4">
      <c r="B990" s="90"/>
      <c r="C990" s="91"/>
      <c r="D990" s="478">
        <f>D567+D684+H850+H953</f>
        <v>1184959.7921799999</v>
      </c>
      <c r="E990" s="478"/>
      <c r="F990" s="478"/>
      <c r="G990" s="478"/>
      <c r="H990" s="478"/>
      <c r="I990" s="478"/>
      <c r="J990" s="478"/>
      <c r="K990" s="478"/>
      <c r="L990" s="478"/>
      <c r="M990" s="478"/>
      <c r="N990" s="478"/>
      <c r="O990" s="478"/>
      <c r="P990" s="478"/>
      <c r="Q990" s="478"/>
      <c r="R990" s="478"/>
      <c r="S990" s="478"/>
      <c r="T990" s="478"/>
      <c r="U990" s="478"/>
      <c r="V990" s="478"/>
      <c r="W990" s="478"/>
      <c r="X990" s="478"/>
      <c r="Y990" s="478"/>
      <c r="Z990" s="478"/>
      <c r="AA990" s="478"/>
      <c r="AB990" s="478"/>
      <c r="AC990" s="478"/>
      <c r="AD990" s="478"/>
      <c r="AE990" s="478"/>
      <c r="AF990" s="478"/>
      <c r="AG990" s="478"/>
      <c r="AH990" s="478"/>
      <c r="AI990" s="478"/>
      <c r="AJ990" s="478"/>
      <c r="AK990" s="478"/>
      <c r="AL990" s="478"/>
      <c r="AM990" s="478"/>
      <c r="AN990" s="478"/>
      <c r="AO990" s="478"/>
      <c r="AP990" s="478"/>
      <c r="AQ990" s="478"/>
      <c r="AR990" s="478"/>
      <c r="AS990" s="478"/>
      <c r="AT990" s="478"/>
      <c r="AU990" s="478"/>
      <c r="AV990" s="513">
        <f>AV567+AV684+AZ850+AZ953</f>
        <v>1184959.7921799999</v>
      </c>
      <c r="AW990" s="478"/>
      <c r="AX990" s="478"/>
      <c r="AY990" s="478"/>
      <c r="AZ990" s="478"/>
      <c r="BA990" s="478"/>
      <c r="BB990" s="478"/>
      <c r="BC990" s="478"/>
      <c r="BD990" s="478"/>
      <c r="BE990" s="478"/>
      <c r="BF990" s="478"/>
      <c r="BG990" s="478"/>
      <c r="BH990" s="478"/>
      <c r="BI990" s="478">
        <f>BI567+BI684+BM850+BM953</f>
        <v>969007.7</v>
      </c>
      <c r="BJ990" s="478"/>
      <c r="BK990" s="478"/>
      <c r="BL990" s="478"/>
      <c r="BM990" s="478"/>
      <c r="BN990" s="478"/>
      <c r="BO990" s="478">
        <f>BO567+BO684+BS850+BS953</f>
        <v>969007.7</v>
      </c>
      <c r="BP990" s="478"/>
      <c r="BQ990" s="478"/>
      <c r="BR990" s="478"/>
      <c r="BS990" s="478"/>
      <c r="BT990" s="478"/>
      <c r="BU990" s="478"/>
      <c r="BV990" s="478" t="e">
        <f>BV567+BV684+BZ850+BZ953</f>
        <v>#REF!</v>
      </c>
      <c r="BW990" s="478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478"/>
      <c r="CK990" s="478">
        <f>CK567+CK684+CO850+CO953</f>
        <v>1020615.7</v>
      </c>
      <c r="CL990" s="478"/>
      <c r="CM990" s="93"/>
      <c r="CN990" s="93"/>
      <c r="CO990" s="93"/>
    </row>
    <row r="991" spans="1:93" s="6" customFormat="1" ht="15" hidden="1" customHeight="1" x14ac:dyDescent="0.4">
      <c r="B991" s="90"/>
      <c r="C991" s="91"/>
      <c r="D991" s="478"/>
      <c r="E991" s="478"/>
      <c r="F991" s="478"/>
      <c r="G991" s="478"/>
      <c r="H991" s="478"/>
      <c r="I991" s="478"/>
      <c r="J991" s="478"/>
      <c r="K991" s="478"/>
      <c r="L991" s="478"/>
      <c r="M991" s="478"/>
      <c r="N991" s="478"/>
      <c r="O991" s="478"/>
      <c r="P991" s="478"/>
      <c r="Q991" s="478"/>
      <c r="R991" s="478"/>
      <c r="S991" s="478"/>
      <c r="T991" s="478"/>
      <c r="U991" s="478"/>
      <c r="V991" s="478"/>
      <c r="W991" s="478"/>
      <c r="X991" s="478"/>
      <c r="Y991" s="478"/>
      <c r="Z991" s="478"/>
      <c r="AA991" s="478"/>
      <c r="AB991" s="478"/>
      <c r="AC991" s="478"/>
      <c r="AD991" s="478"/>
      <c r="AE991" s="478"/>
      <c r="AF991" s="478"/>
      <c r="AG991" s="478"/>
      <c r="AH991" s="478"/>
      <c r="AI991" s="478"/>
      <c r="AJ991" s="478"/>
      <c r="AK991" s="478"/>
      <c r="AL991" s="478"/>
      <c r="AM991" s="478"/>
      <c r="AN991" s="478"/>
      <c r="AO991" s="478"/>
      <c r="AP991" s="478"/>
      <c r="AQ991" s="478"/>
      <c r="AR991" s="478"/>
      <c r="AS991" s="478"/>
      <c r="AT991" s="478"/>
      <c r="AU991" s="478"/>
      <c r="AV991" s="513"/>
      <c r="AW991" s="478"/>
      <c r="AX991" s="478"/>
      <c r="AY991" s="478"/>
      <c r="AZ991" s="478"/>
      <c r="BA991" s="478"/>
      <c r="BB991" s="478"/>
      <c r="BC991" s="478"/>
      <c r="BD991" s="478"/>
      <c r="BE991" s="478"/>
      <c r="BF991" s="478"/>
      <c r="BG991" s="478"/>
      <c r="BH991" s="478"/>
      <c r="BI991" s="478"/>
      <c r="BJ991" s="478"/>
      <c r="BK991" s="478"/>
      <c r="BL991" s="478"/>
      <c r="BM991" s="478"/>
      <c r="BN991" s="478"/>
      <c r="BO991" s="478"/>
      <c r="BP991" s="478"/>
      <c r="BQ991" s="478"/>
      <c r="BR991" s="478"/>
      <c r="BS991" s="478"/>
      <c r="BT991" s="478"/>
      <c r="BU991" s="478"/>
      <c r="BV991" s="478"/>
      <c r="BW991" s="478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478"/>
      <c r="CK991" s="478"/>
      <c r="CL991" s="478"/>
      <c r="CM991" s="93"/>
      <c r="CN991" s="93"/>
      <c r="CO991" s="93"/>
    </row>
    <row r="992" spans="1:93" s="6" customFormat="1" ht="36.75" hidden="1" customHeight="1" x14ac:dyDescent="0.4">
      <c r="B992" s="90"/>
      <c r="C992" s="91"/>
      <c r="D992" s="479">
        <f>D990*10/100</f>
        <v>118495.97921799999</v>
      </c>
      <c r="E992" s="479"/>
      <c r="F992" s="478"/>
      <c r="G992" s="478"/>
      <c r="H992" s="478"/>
      <c r="I992" s="478"/>
      <c r="J992" s="478"/>
      <c r="K992" s="478"/>
      <c r="L992" s="478"/>
      <c r="M992" s="478"/>
      <c r="N992" s="478"/>
      <c r="O992" s="478"/>
      <c r="P992" s="478"/>
      <c r="Q992" s="478"/>
      <c r="R992" s="478"/>
      <c r="S992" s="478"/>
      <c r="T992" s="478"/>
      <c r="U992" s="478"/>
      <c r="V992" s="478"/>
      <c r="W992" s="478"/>
      <c r="X992" s="478"/>
      <c r="Y992" s="478"/>
      <c r="Z992" s="478"/>
      <c r="AA992" s="478"/>
      <c r="AB992" s="478"/>
      <c r="AC992" s="478"/>
      <c r="AD992" s="478"/>
      <c r="AE992" s="478"/>
      <c r="AF992" s="478"/>
      <c r="AG992" s="478"/>
      <c r="AH992" s="478"/>
      <c r="AI992" s="478"/>
      <c r="AJ992" s="478"/>
      <c r="AK992" s="478"/>
      <c r="AL992" s="478"/>
      <c r="AM992" s="478"/>
      <c r="AN992" s="478"/>
      <c r="AO992" s="478"/>
      <c r="AP992" s="478"/>
      <c r="AQ992" s="478"/>
      <c r="AR992" s="478"/>
      <c r="AS992" s="478"/>
      <c r="AT992" s="478"/>
      <c r="AU992" s="478"/>
      <c r="AV992" s="514">
        <f>AV990*10/100</f>
        <v>118495.97921799999</v>
      </c>
      <c r="AW992" s="479"/>
      <c r="AX992" s="478"/>
      <c r="AY992" s="478"/>
      <c r="AZ992" s="478"/>
      <c r="BA992" s="478"/>
      <c r="BB992" s="478"/>
      <c r="BC992" s="478"/>
      <c r="BD992" s="478"/>
      <c r="BE992" s="478"/>
      <c r="BF992" s="478"/>
      <c r="BG992" s="478"/>
      <c r="BH992" s="478"/>
      <c r="BI992" s="479">
        <f>BI990*10/100</f>
        <v>96900.77</v>
      </c>
      <c r="BJ992" s="479"/>
      <c r="BK992" s="478"/>
      <c r="BL992" s="478"/>
      <c r="BM992" s="478"/>
      <c r="BN992" s="478"/>
      <c r="BO992" s="479">
        <f>BO990*10/100</f>
        <v>96900.77</v>
      </c>
      <c r="BP992" s="479"/>
      <c r="BQ992" s="478"/>
      <c r="BR992" s="478"/>
      <c r="BS992" s="478"/>
      <c r="BT992" s="478"/>
      <c r="BU992" s="478"/>
      <c r="BV992" s="479" t="e">
        <f>BV990*10/100</f>
        <v>#REF!</v>
      </c>
      <c r="BW992" s="479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478"/>
      <c r="CK992" s="479">
        <f>CK990*10/100</f>
        <v>102061.57</v>
      </c>
      <c r="CL992" s="479"/>
      <c r="CM992" s="93"/>
      <c r="CN992" s="93"/>
      <c r="CO992" s="93"/>
    </row>
    <row r="993" spans="1:93" s="6" customFormat="1" ht="27" hidden="1" customHeight="1" x14ac:dyDescent="0.4">
      <c r="B993" s="90"/>
      <c r="C993" s="91"/>
      <c r="D993" s="478"/>
      <c r="E993" s="478"/>
      <c r="F993" s="478"/>
      <c r="G993" s="478"/>
      <c r="H993" s="478"/>
      <c r="I993" s="478"/>
      <c r="J993" s="478"/>
      <c r="K993" s="478"/>
      <c r="L993" s="478"/>
      <c r="M993" s="478"/>
      <c r="N993" s="478"/>
      <c r="O993" s="478"/>
      <c r="P993" s="478"/>
      <c r="Q993" s="478"/>
      <c r="R993" s="478"/>
      <c r="S993" s="478"/>
      <c r="T993" s="478"/>
      <c r="U993" s="478"/>
      <c r="V993" s="478"/>
      <c r="W993" s="478"/>
      <c r="X993" s="478"/>
      <c r="Y993" s="478"/>
      <c r="Z993" s="478"/>
      <c r="AA993" s="478"/>
      <c r="AB993" s="478"/>
      <c r="AC993" s="478"/>
      <c r="AD993" s="478"/>
      <c r="AE993" s="478"/>
      <c r="AF993" s="478"/>
      <c r="AG993" s="478"/>
      <c r="AH993" s="478"/>
      <c r="AI993" s="478"/>
      <c r="AJ993" s="478"/>
      <c r="AK993" s="478"/>
      <c r="AL993" s="478"/>
      <c r="AM993" s="478"/>
      <c r="AN993" s="478"/>
      <c r="AO993" s="478"/>
      <c r="AP993" s="478"/>
      <c r="AQ993" s="478"/>
      <c r="AR993" s="478"/>
      <c r="AS993" s="478"/>
      <c r="AT993" s="478"/>
      <c r="AU993" s="478"/>
      <c r="AV993" s="513"/>
      <c r="AW993" s="478"/>
      <c r="AX993" s="478"/>
      <c r="AY993" s="478"/>
      <c r="AZ993" s="478"/>
      <c r="BA993" s="478"/>
      <c r="BB993" s="478"/>
      <c r="BC993" s="478"/>
      <c r="BD993" s="478"/>
      <c r="BE993" s="478"/>
      <c r="BF993" s="478"/>
      <c r="BG993" s="478"/>
      <c r="BH993" s="478"/>
      <c r="BI993" s="478"/>
      <c r="BJ993" s="478"/>
      <c r="BK993" s="478"/>
      <c r="BL993" s="478"/>
      <c r="BM993" s="478"/>
      <c r="BN993" s="478"/>
      <c r="BO993" s="478"/>
      <c r="BP993" s="478"/>
      <c r="BQ993" s="478"/>
      <c r="BR993" s="478"/>
      <c r="BS993" s="478"/>
      <c r="BT993" s="478"/>
      <c r="BU993" s="478"/>
      <c r="BV993" s="478"/>
      <c r="BW993" s="478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478"/>
      <c r="CK993" s="478"/>
      <c r="CL993" s="478"/>
      <c r="CM993" s="93"/>
      <c r="CN993" s="93"/>
      <c r="CO993" s="93"/>
    </row>
    <row r="994" spans="1:93" s="6" customFormat="1" ht="15" hidden="1" customHeight="1" x14ac:dyDescent="0.25">
      <c r="B994" s="90"/>
      <c r="C994" s="91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5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  <c r="CM994" s="93"/>
      <c r="CN994" s="93"/>
      <c r="CO994" s="93"/>
    </row>
    <row r="995" spans="1:93" s="446" customFormat="1" ht="309" hidden="1" customHeight="1" x14ac:dyDescent="0.25">
      <c r="B995" s="452"/>
      <c r="C995" s="453" t="s">
        <v>499</v>
      </c>
      <c r="D995" s="405"/>
      <c r="E995" s="405"/>
      <c r="F995" s="405"/>
      <c r="G995" s="405"/>
      <c r="H995" s="405"/>
      <c r="I995" s="405"/>
      <c r="J995" s="584"/>
      <c r="K995" s="404"/>
      <c r="L995" s="404"/>
      <c r="M995" s="404"/>
      <c r="N995" s="404"/>
      <c r="O995" s="404"/>
      <c r="P995" s="404"/>
      <c r="Q995" s="404"/>
      <c r="R995" s="584"/>
      <c r="S995" s="404"/>
      <c r="T995" s="404"/>
      <c r="U995" s="404"/>
      <c r="V995" s="404"/>
      <c r="W995" s="404"/>
      <c r="X995" s="404"/>
      <c r="Y995" s="404"/>
      <c r="Z995" s="404"/>
      <c r="AA995" s="404"/>
      <c r="AB995" s="404"/>
      <c r="AC995" s="405"/>
      <c r="AD995" s="584"/>
      <c r="AE995" s="404"/>
      <c r="AF995" s="404"/>
      <c r="AG995" s="404"/>
      <c r="AH995" s="404"/>
      <c r="AI995" s="404"/>
      <c r="AJ995" s="404"/>
      <c r="AK995" s="405"/>
      <c r="AL995" s="584"/>
      <c r="AM995" s="404"/>
      <c r="AN995" s="404"/>
      <c r="AO995" s="404"/>
      <c r="AP995" s="404"/>
      <c r="AQ995" s="404"/>
      <c r="AR995" s="404"/>
      <c r="AS995" s="404"/>
      <c r="AT995" s="404"/>
      <c r="AU995" s="404"/>
      <c r="AV995" s="404"/>
      <c r="AW995" s="404"/>
      <c r="AX995" s="404"/>
      <c r="AY995" s="404"/>
      <c r="AZ995" s="404"/>
      <c r="BA995" s="404"/>
      <c r="BB995" s="404"/>
      <c r="BC995" s="404"/>
      <c r="BD995" s="404"/>
      <c r="BE995" s="404"/>
      <c r="BF995" s="404"/>
      <c r="BG995" s="404"/>
      <c r="BH995" s="404"/>
      <c r="BI995" s="404"/>
      <c r="BJ995" s="404"/>
      <c r="BK995" s="404"/>
      <c r="BL995" s="404"/>
      <c r="BM995" s="404"/>
      <c r="BN995" s="404"/>
      <c r="BO995" s="404"/>
      <c r="BP995" s="404"/>
      <c r="BQ995" s="404"/>
      <c r="BR995" s="404"/>
      <c r="BS995" s="404"/>
      <c r="BT995" s="404"/>
      <c r="BU995" s="404"/>
      <c r="BV995" s="404"/>
      <c r="BW995" s="404"/>
      <c r="BX995" s="404"/>
      <c r="BY995" s="404"/>
      <c r="BZ995" s="404"/>
      <c r="CA995" s="404"/>
      <c r="CB995" s="404"/>
      <c r="CC995" s="404"/>
      <c r="CD995" s="404"/>
      <c r="CE995" s="404"/>
      <c r="CF995" s="404"/>
      <c r="CG995" s="404"/>
      <c r="CH995" s="404"/>
      <c r="CI995" s="404"/>
      <c r="CJ995" s="404"/>
      <c r="CK995" s="404"/>
      <c r="CL995" s="404"/>
      <c r="CM995" s="404"/>
      <c r="CN995" s="404"/>
      <c r="CO995" s="408"/>
    </row>
    <row r="996" spans="1:93" s="95" customFormat="1" ht="46.5" customHeight="1" x14ac:dyDescent="0.2">
      <c r="B996" s="872"/>
      <c r="C996" s="872"/>
      <c r="D996" s="197"/>
      <c r="E996" s="197"/>
      <c r="AV996" s="515"/>
      <c r="AW996" s="197"/>
      <c r="BI996" s="197"/>
      <c r="BO996" s="197"/>
      <c r="BV996" s="197"/>
      <c r="CK996" s="197"/>
    </row>
    <row r="997" spans="1:93" s="92" customFormat="1" ht="18.75" customHeight="1" x14ac:dyDescent="0.25">
      <c r="A997" s="96"/>
      <c r="B997" s="91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</row>
    <row r="998" spans="1:93" s="6" customFormat="1" ht="18.75" customHeight="1" x14ac:dyDescent="0.25">
      <c r="A998" s="97"/>
      <c r="B998" s="98"/>
      <c r="C998" s="9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</row>
    <row r="999" spans="1:93" s="99" customFormat="1" ht="46.5" customHeight="1" x14ac:dyDescent="0.2">
      <c r="B999" s="868"/>
      <c r="C999" s="868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516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  <c r="BI999" s="101"/>
      <c r="BJ999" s="101"/>
      <c r="BK999" s="101"/>
      <c r="BL999" s="101"/>
      <c r="BM999" s="101"/>
      <c r="BN999" s="101"/>
      <c r="BO999" s="101"/>
      <c r="BP999" s="101"/>
      <c r="BQ999" s="101"/>
      <c r="BR999" s="101"/>
      <c r="BS999" s="101"/>
      <c r="BT999" s="101"/>
      <c r="BU999" s="101"/>
      <c r="BV999" s="101"/>
      <c r="BW999" s="101"/>
      <c r="BX999" s="101"/>
      <c r="BY999" s="101"/>
      <c r="BZ999" s="101"/>
      <c r="CA999" s="101"/>
      <c r="CB999" s="101"/>
      <c r="CC999" s="101"/>
      <c r="CD999" s="101"/>
      <c r="CE999" s="101"/>
      <c r="CF999" s="101"/>
      <c r="CG999" s="101"/>
      <c r="CH999" s="101"/>
      <c r="CI999" s="101"/>
      <c r="CJ999" s="101"/>
      <c r="CK999" s="101"/>
      <c r="CL999" s="101"/>
      <c r="CM999" s="101"/>
      <c r="CN999" s="101"/>
      <c r="CO999" s="101"/>
    </row>
    <row r="1000" spans="1:93" ht="15" customHeight="1" x14ac:dyDescent="0.25"/>
    <row r="1001" spans="1:93" ht="15" customHeight="1" x14ac:dyDescent="0.25"/>
    <row r="1002" spans="1:93" ht="15" customHeight="1" x14ac:dyDescent="0.25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6"/>
      <c r="AD1002" s="1"/>
      <c r="AE1002" s="1"/>
      <c r="AF1002" s="1"/>
      <c r="AG1002" s="1"/>
      <c r="AH1002" s="1"/>
      <c r="AI1002" s="1"/>
      <c r="AJ1002" s="1"/>
      <c r="AK1002" s="1"/>
      <c r="AL1002" s="6"/>
      <c r="AM1002" s="1"/>
      <c r="AN1002" s="1"/>
      <c r="AO1002" s="1"/>
      <c r="AP1002" s="1"/>
      <c r="AQ1002" s="1"/>
      <c r="AR1002" s="1"/>
      <c r="AS1002" s="1"/>
      <c r="AT1002" s="1"/>
      <c r="AU1002" s="1"/>
      <c r="AV1002" s="9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6"/>
      <c r="BJ1002" s="1"/>
      <c r="BK1002" s="1"/>
      <c r="BL1002" s="1"/>
      <c r="BM1002" s="1"/>
      <c r="BN1002" s="1"/>
      <c r="BO1002" s="6"/>
      <c r="BP1002" s="6"/>
      <c r="BQ1002" s="1"/>
      <c r="BR1002" s="1"/>
      <c r="BS1002" s="1"/>
      <c r="BT1002" s="1"/>
      <c r="BU1002" s="1"/>
      <c r="BV1002" s="6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6"/>
      <c r="CL1002" s="1"/>
      <c r="CM1002" s="1"/>
      <c r="CN1002" s="1"/>
      <c r="CO1002" s="1"/>
    </row>
    <row r="1003" spans="1:93" ht="15" customHeight="1" x14ac:dyDescent="0.25"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6"/>
      <c r="AD1003" s="1"/>
      <c r="AE1003" s="1"/>
      <c r="AF1003" s="1"/>
      <c r="AG1003" s="1"/>
      <c r="AH1003" s="1"/>
      <c r="AI1003" s="1"/>
      <c r="AJ1003" s="1"/>
      <c r="AK1003" s="1"/>
      <c r="AL1003" s="6"/>
      <c r="AM1003" s="1"/>
      <c r="AN1003" s="1"/>
      <c r="AO1003" s="1"/>
      <c r="AP1003" s="1"/>
      <c r="AQ1003" s="1"/>
      <c r="AR1003" s="1"/>
      <c r="AS1003" s="1"/>
      <c r="AT1003" s="1"/>
      <c r="AU1003" s="1"/>
      <c r="AV1003" s="9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6"/>
      <c r="BJ1003" s="1"/>
      <c r="BK1003" s="1"/>
      <c r="BL1003" s="1"/>
      <c r="BM1003" s="1"/>
      <c r="BN1003" s="1"/>
      <c r="BO1003" s="6"/>
      <c r="BP1003" s="6"/>
      <c r="BQ1003" s="1"/>
      <c r="BR1003" s="1"/>
      <c r="BS1003" s="1"/>
      <c r="BT1003" s="1"/>
      <c r="BU1003" s="1"/>
      <c r="BV1003" s="6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6"/>
      <c r="CL1003" s="1"/>
      <c r="CM1003" s="1"/>
      <c r="CN1003" s="1"/>
      <c r="CO1003" s="1"/>
    </row>
    <row r="1004" spans="1:93" ht="15" customHeight="1" x14ac:dyDescent="0.25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6"/>
      <c r="AD1004" s="1"/>
      <c r="AE1004" s="1"/>
      <c r="AF1004" s="1"/>
      <c r="AG1004" s="1"/>
      <c r="AH1004" s="1"/>
      <c r="AI1004" s="1"/>
      <c r="AJ1004" s="1"/>
      <c r="AK1004" s="1"/>
      <c r="AL1004" s="6"/>
      <c r="AM1004" s="1"/>
      <c r="AN1004" s="1"/>
      <c r="AO1004" s="1"/>
      <c r="AP1004" s="1"/>
      <c r="AQ1004" s="1"/>
      <c r="AR1004" s="1"/>
      <c r="AS1004" s="1"/>
      <c r="AT1004" s="1"/>
      <c r="AU1004" s="1"/>
      <c r="AV1004" s="9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6"/>
      <c r="BJ1004" s="1"/>
      <c r="BK1004" s="1"/>
      <c r="BL1004" s="1"/>
      <c r="BM1004" s="1"/>
      <c r="BN1004" s="1"/>
      <c r="BO1004" s="6"/>
      <c r="BP1004" s="6"/>
      <c r="BQ1004" s="1"/>
      <c r="BR1004" s="1"/>
      <c r="BS1004" s="1"/>
      <c r="BT1004" s="1"/>
      <c r="BU1004" s="1"/>
      <c r="BV1004" s="6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6"/>
      <c r="CL1004" s="1"/>
      <c r="CM1004" s="1"/>
      <c r="CN1004" s="1"/>
      <c r="CO1004" s="1"/>
    </row>
    <row r="1005" spans="1:93" ht="15" customHeight="1" x14ac:dyDescent="0.25"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6"/>
      <c r="AD1005" s="1"/>
      <c r="AE1005" s="1"/>
      <c r="AF1005" s="1"/>
      <c r="AG1005" s="1"/>
      <c r="AH1005" s="1"/>
      <c r="AI1005" s="1"/>
      <c r="AJ1005" s="1"/>
      <c r="AK1005" s="1"/>
      <c r="AL1005" s="6"/>
      <c r="AM1005" s="1"/>
      <c r="AN1005" s="1"/>
      <c r="AO1005" s="1"/>
      <c r="AP1005" s="1"/>
      <c r="AQ1005" s="1"/>
      <c r="AR1005" s="1"/>
      <c r="AS1005" s="1"/>
      <c r="AT1005" s="1"/>
      <c r="AU1005" s="1"/>
      <c r="AV1005" s="9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6"/>
      <c r="BJ1005" s="1"/>
      <c r="BK1005" s="1"/>
      <c r="BL1005" s="1"/>
      <c r="BM1005" s="1"/>
      <c r="BN1005" s="1"/>
      <c r="BO1005" s="6"/>
      <c r="BP1005" s="6"/>
      <c r="BQ1005" s="1"/>
      <c r="BR1005" s="1"/>
      <c r="BS1005" s="1"/>
      <c r="BT1005" s="1"/>
      <c r="BU1005" s="1"/>
      <c r="BV1005" s="6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6"/>
      <c r="CL1005" s="1"/>
      <c r="CM1005" s="1"/>
      <c r="CN1005" s="1"/>
      <c r="CO1005" s="1"/>
    </row>
    <row r="1006" spans="1:93" ht="15" customHeight="1" x14ac:dyDescent="0.25"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6"/>
      <c r="AD1006" s="1"/>
      <c r="AE1006" s="1"/>
      <c r="AF1006" s="1"/>
      <c r="AG1006" s="1"/>
      <c r="AH1006" s="1"/>
      <c r="AI1006" s="1"/>
      <c r="AJ1006" s="1"/>
      <c r="AK1006" s="1"/>
      <c r="AL1006" s="6"/>
      <c r="AM1006" s="1"/>
      <c r="AN1006" s="1"/>
      <c r="AO1006" s="1"/>
      <c r="AP1006" s="1"/>
      <c r="AQ1006" s="1"/>
      <c r="AR1006" s="1"/>
      <c r="AS1006" s="1"/>
      <c r="AT1006" s="1"/>
      <c r="AU1006" s="1"/>
      <c r="AV1006" s="9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6"/>
      <c r="BJ1006" s="1"/>
      <c r="BK1006" s="1"/>
      <c r="BL1006" s="1"/>
      <c r="BM1006" s="1"/>
      <c r="BN1006" s="1"/>
      <c r="BO1006" s="6"/>
      <c r="BP1006" s="6"/>
      <c r="BQ1006" s="1"/>
      <c r="BR1006" s="1"/>
      <c r="BS1006" s="1"/>
      <c r="BT1006" s="1"/>
      <c r="BU1006" s="1"/>
      <c r="BV1006" s="6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6"/>
      <c r="CL1006" s="1"/>
      <c r="CM1006" s="1"/>
      <c r="CN1006" s="1"/>
      <c r="CO1006" s="1"/>
    </row>
    <row r="1007" spans="1:93" ht="15" customHeight="1" x14ac:dyDescent="0.25"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6"/>
      <c r="AD1007" s="1"/>
      <c r="AE1007" s="1"/>
      <c r="AF1007" s="1"/>
      <c r="AG1007" s="1"/>
      <c r="AH1007" s="1"/>
      <c r="AI1007" s="1"/>
      <c r="AJ1007" s="1"/>
      <c r="AK1007" s="1"/>
      <c r="AL1007" s="6"/>
      <c r="AM1007" s="1"/>
      <c r="AN1007" s="1"/>
      <c r="AO1007" s="1"/>
      <c r="AP1007" s="1"/>
      <c r="AQ1007" s="1"/>
      <c r="AR1007" s="1"/>
      <c r="AS1007" s="1"/>
      <c r="AT1007" s="1"/>
      <c r="AU1007" s="1"/>
      <c r="AV1007" s="9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6"/>
      <c r="BJ1007" s="1"/>
      <c r="BK1007" s="1"/>
      <c r="BL1007" s="1"/>
      <c r="BM1007" s="1"/>
      <c r="BN1007" s="1"/>
      <c r="BO1007" s="6"/>
      <c r="BP1007" s="6"/>
      <c r="BQ1007" s="1"/>
      <c r="BR1007" s="1"/>
      <c r="BS1007" s="1"/>
      <c r="BT1007" s="1"/>
      <c r="BU1007" s="1"/>
      <c r="BV1007" s="6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6"/>
      <c r="CL1007" s="1"/>
      <c r="CM1007" s="1"/>
      <c r="CN1007" s="1"/>
      <c r="CO1007" s="1"/>
    </row>
    <row r="1008" spans="1:93" x14ac:dyDescent="0.25">
      <c r="B1008" s="869"/>
      <c r="C1008" s="870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6"/>
      <c r="AD1008" s="1"/>
      <c r="AE1008" s="1"/>
      <c r="AF1008" s="1"/>
      <c r="AG1008" s="1"/>
      <c r="AH1008" s="1"/>
      <c r="AI1008" s="1"/>
      <c r="AJ1008" s="1"/>
      <c r="AK1008" s="1"/>
      <c r="AL1008" s="6"/>
      <c r="AM1008" s="1"/>
      <c r="AN1008" s="1"/>
      <c r="AO1008" s="1"/>
      <c r="AP1008" s="1"/>
      <c r="AQ1008" s="1"/>
      <c r="AR1008" s="1"/>
      <c r="AS1008" s="1"/>
      <c r="AT1008" s="1"/>
      <c r="AU1008" s="1"/>
      <c r="AV1008" s="9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6"/>
      <c r="BJ1008" s="1"/>
      <c r="BK1008" s="1"/>
      <c r="BL1008" s="1"/>
      <c r="BM1008" s="1"/>
      <c r="BN1008" s="1"/>
      <c r="BO1008" s="6"/>
      <c r="BP1008" s="6"/>
      <c r="BQ1008" s="1"/>
      <c r="BR1008" s="1"/>
      <c r="BS1008" s="1"/>
      <c r="BT1008" s="1"/>
      <c r="BU1008" s="1"/>
      <c r="BV1008" s="6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6"/>
      <c r="CL1008" s="1"/>
      <c r="CM1008" s="1"/>
      <c r="CN1008" s="1"/>
      <c r="CO1008" s="1"/>
    </row>
    <row r="1019" spans="1:93" s="100" customFormat="1" x14ac:dyDescent="0.25">
      <c r="A1019" s="1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93"/>
      <c r="AD1019" s="4"/>
      <c r="AE1019" s="4"/>
      <c r="AF1019" s="4"/>
      <c r="AG1019" s="4"/>
      <c r="AH1019" s="4"/>
      <c r="AI1019" s="4"/>
      <c r="AJ1019" s="4"/>
      <c r="AK1019" s="4"/>
      <c r="AL1019" s="93"/>
      <c r="AM1019" s="4"/>
      <c r="AN1019" s="4"/>
      <c r="AO1019" s="4"/>
      <c r="AP1019" s="4"/>
      <c r="AQ1019" s="4"/>
      <c r="AR1019" s="4"/>
      <c r="AS1019" s="4"/>
      <c r="AT1019" s="4"/>
      <c r="AU1019" s="4"/>
      <c r="AV1019" s="5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93"/>
      <c r="BJ1019" s="4"/>
      <c r="BK1019" s="4"/>
      <c r="BL1019" s="4"/>
      <c r="BM1019" s="4"/>
      <c r="BN1019" s="4"/>
      <c r="BO1019" s="93"/>
      <c r="BP1019" s="93"/>
      <c r="BQ1019" s="4"/>
      <c r="BR1019" s="4"/>
      <c r="BS1019" s="4"/>
      <c r="BT1019" s="4"/>
      <c r="BU1019" s="4"/>
      <c r="BV1019" s="93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93"/>
      <c r="CL1019" s="4"/>
      <c r="CM1019" s="4"/>
      <c r="CN1019" s="4"/>
      <c r="CO1019" s="4"/>
    </row>
  </sheetData>
  <mergeCells count="136">
    <mergeCell ref="B15:CK15"/>
    <mergeCell ref="B64:CK64"/>
    <mergeCell ref="B63:CK63"/>
    <mergeCell ref="B792:CK792"/>
    <mergeCell ref="B54:CK54"/>
    <mergeCell ref="BO18:BO19"/>
    <mergeCell ref="BP18:BS18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1:C21"/>
    <mergeCell ref="B22:C22"/>
    <mergeCell ref="BF18:BH18"/>
    <mergeCell ref="B35:C35"/>
    <mergeCell ref="BV18:BV19"/>
    <mergeCell ref="B59:C59"/>
    <mergeCell ref="BW18:BZ18"/>
    <mergeCell ref="CA18:CA19"/>
    <mergeCell ref="CB18:CD18"/>
    <mergeCell ref="B18:B19"/>
    <mergeCell ref="C18:C19"/>
    <mergeCell ref="AU18:AU19"/>
    <mergeCell ref="BI18:BI19"/>
    <mergeCell ref="BJ18:BM18"/>
    <mergeCell ref="BN18:BN19"/>
    <mergeCell ref="BA18:BA19"/>
    <mergeCell ref="BB18:BD18"/>
    <mergeCell ref="BE18:BE19"/>
    <mergeCell ref="AV18:AV19"/>
    <mergeCell ref="AW18:AZ18"/>
    <mergeCell ref="D18:D19"/>
    <mergeCell ref="AE18:AL18"/>
    <mergeCell ref="I18:I19"/>
    <mergeCell ref="J18:J19"/>
    <mergeCell ref="K18:R18"/>
    <mergeCell ref="S18:S19"/>
    <mergeCell ref="T18:T19"/>
    <mergeCell ref="U18:AB18"/>
    <mergeCell ref="AC18:AC19"/>
    <mergeCell ref="AD18:AD19"/>
    <mergeCell ref="B999:C999"/>
    <mergeCell ref="B1008:C1008"/>
    <mergeCell ref="B971:C971"/>
    <mergeCell ref="B972:C972"/>
    <mergeCell ref="B996:C996"/>
    <mergeCell ref="B916:C916"/>
    <mergeCell ref="B967:C967"/>
    <mergeCell ref="B969:C969"/>
    <mergeCell ref="B970:C970"/>
    <mergeCell ref="B980:CI981"/>
    <mergeCell ref="B929:CI929"/>
    <mergeCell ref="A984:CI984"/>
    <mergeCell ref="B928:CI928"/>
    <mergeCell ref="B983:CI983"/>
    <mergeCell ref="B944:CI944"/>
    <mergeCell ref="B921:C921"/>
    <mergeCell ref="B924:C924"/>
    <mergeCell ref="A978:CK978"/>
    <mergeCell ref="B986:CK986"/>
    <mergeCell ref="B977:CK977"/>
    <mergeCell ref="B962:CK962"/>
    <mergeCell ref="B927:CK927"/>
    <mergeCell ref="B908:H908"/>
    <mergeCell ref="B32:C32"/>
    <mergeCell ref="B62:C62"/>
    <mergeCell ref="B811:C811"/>
    <mergeCell ref="B818:C818"/>
    <mergeCell ref="B815:C815"/>
    <mergeCell ref="B820:CI820"/>
    <mergeCell ref="B860:CI860"/>
    <mergeCell ref="B821:CI821"/>
    <mergeCell ref="B816:C816"/>
    <mergeCell ref="B808:C808"/>
    <mergeCell ref="B812:C812"/>
    <mergeCell ref="B813:C813"/>
    <mergeCell ref="B794:CK794"/>
    <mergeCell ref="B819:CK819"/>
    <mergeCell ref="B788:C788"/>
    <mergeCell ref="B719:C719"/>
    <mergeCell ref="B787:C787"/>
    <mergeCell ref="B718:C718"/>
    <mergeCell ref="B790:C790"/>
    <mergeCell ref="B810:C810"/>
    <mergeCell ref="B817:C817"/>
    <mergeCell ref="B809:C809"/>
    <mergeCell ref="B789:C789"/>
    <mergeCell ref="B17:CK17"/>
    <mergeCell ref="E18:H18"/>
    <mergeCell ref="B791:C791"/>
    <mergeCell ref="CK18:CK19"/>
    <mergeCell ref="CL18:CO18"/>
    <mergeCell ref="B722:C722"/>
    <mergeCell ref="B723:C723"/>
    <mergeCell ref="B724:CI724"/>
    <mergeCell ref="B786:C786"/>
    <mergeCell ref="B55:C55"/>
    <mergeCell ref="B48:C48"/>
    <mergeCell ref="B51:C51"/>
    <mergeCell ref="B650:CI650"/>
    <mergeCell ref="B721:C721"/>
    <mergeCell ref="B785:C785"/>
    <mergeCell ref="CE18:CE19"/>
    <mergeCell ref="CF18:CI18"/>
    <mergeCell ref="B28:C28"/>
    <mergeCell ref="B25:C25"/>
    <mergeCell ref="CJ18:CJ19"/>
    <mergeCell ref="B52:C52"/>
    <mergeCell ref="B53:C53"/>
    <mergeCell ref="B309:C309"/>
    <mergeCell ref="B646:C646"/>
    <mergeCell ref="B814:C814"/>
    <mergeCell ref="B58:C58"/>
    <mergeCell ref="B33:C33"/>
    <mergeCell ref="B23:C23"/>
    <mergeCell ref="B61:C61"/>
    <mergeCell ref="B56:C56"/>
    <mergeCell ref="B57:C57"/>
    <mergeCell ref="B60:C60"/>
    <mergeCell ref="B24:C24"/>
    <mergeCell ref="B26:C26"/>
    <mergeCell ref="B39:C39"/>
    <mergeCell ref="B41:C41"/>
    <mergeCell ref="B31:C31"/>
    <mergeCell ref="B34:C34"/>
    <mergeCell ref="B29:C29"/>
    <mergeCell ref="B30:C30"/>
    <mergeCell ref="B27:C27"/>
    <mergeCell ref="B649:C649"/>
    <mergeCell ref="B720:C720"/>
  </mergeCells>
  <pageMargins left="0.39370078740157483" right="0.39370078740157483" top="0.19685039370078741" bottom="0.19685039370078741" header="0" footer="0"/>
  <pageSetup paperSize="8" scale="40" fitToHeight="1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2024_2026</vt:lpstr>
      <vt:lpstr>'2024_2026'!Заголовки_для_печати</vt:lpstr>
      <vt:lpstr>'2024_2026'!Область_печати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2024-10-09T12:54:21Z</cp:lastPrinted>
  <dcterms:created xsi:type="dcterms:W3CDTF">2021-01-28T14:59:09Z</dcterms:created>
  <dcterms:modified xsi:type="dcterms:W3CDTF">2026-04-17T11:25:24Z</dcterms:modified>
</cp:coreProperties>
</file>